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tredavis_microsoft_com/Documents/GitHub/Azure VMware Solution/AVS-Sizer/dev/"/>
    </mc:Choice>
  </mc:AlternateContent>
  <xr:revisionPtr revIDLastSave="270" documentId="13_ncr:1_{65B22683-05B8-4A42-9412-E8C410966113}" xr6:coauthVersionLast="47" xr6:coauthVersionMax="47" xr10:uidLastSave="{9F0144EC-B798-4AC5-80B4-546B414B412D}"/>
  <bookViews>
    <workbookView xWindow="-110" yWindow="-110" windowWidth="24220" windowHeight="15500" tabRatio="844" activeTab="16" xr2:uid="{00000000-000D-0000-FFFF-FFFF00000000}"/>
  </bookViews>
  <sheets>
    <sheet name="RESULTS" sheetId="31" r:id="rId1"/>
    <sheet name="Turn The Knobs" sheetId="4" r:id="rId2"/>
    <sheet name="Sizing Input" sheetId="5" r:id="rId3"/>
    <sheet name="CPU Details" sheetId="25" state="hidden" r:id="rId4"/>
    <sheet name="Memory Details" sheetId="24" state="hidden" r:id="rId5"/>
    <sheet name="Storage Details" sheetId="16" state="hidden" r:id="rId6"/>
    <sheet name="Storage Details - Windows" sheetId="56" state="hidden" r:id="rId7"/>
    <sheet name="Storage Details - Win &amp; SQL" sheetId="57" state="hidden" r:id="rId8"/>
    <sheet name="Storage Details - Other" sheetId="58" state="hidden" r:id="rId9"/>
    <sheet name="importsizer" sheetId="60" r:id="rId10"/>
    <sheet name="sizingresults" sheetId="61" r:id="rId11"/>
    <sheet name="sheet1" sheetId="59" r:id="rId12"/>
    <sheet name="vCluster (Imported)" sheetId="62" r:id="rId13"/>
    <sheet name="vHosts (Imported)" sheetId="49" r:id="rId14"/>
    <sheet name="vInfo (Imported)" sheetId="47" r:id="rId15"/>
    <sheet name="Prices" sheetId="51" r:id="rId16"/>
    <sheet name="AVS Prices" sheetId="63" r:id="rId17"/>
  </sheets>
  <functionGroups builtInGroupCount="19"/>
  <definedNames>
    <definedName name="_xlnm._FilterDatabase" localSheetId="11" hidden="1">sheet1!$A$1:$AA$1</definedName>
    <definedName name="_xlnm._FilterDatabase" localSheetId="1" hidden="1">'Turn The Knobs'!$A$1:$F$5</definedName>
    <definedName name="_xlnm._FilterDatabase" localSheetId="12" hidden="1">'vCluster (Imported)'!$BW:$BW</definedName>
    <definedName name="_xlnm._FilterDatabase" localSheetId="14" hidden="1">'vInfo (Imported)'!$BW:$BW</definedName>
    <definedName name="ExternalData_1" localSheetId="16" hidden="1">'AVS Prices'!$A$1:$K$4497</definedName>
  </definedNames>
  <calcPr calcId="191028" iterate="1" iterateCount="5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5" i="31" l="1"/>
  <c r="L34" i="31"/>
  <c r="L32" i="31"/>
  <c r="L30" i="31"/>
  <c r="L29" i="31"/>
  <c r="L27" i="31"/>
  <c r="K35" i="31"/>
  <c r="K34" i="31"/>
  <c r="K30" i="31"/>
  <c r="K29" i="31"/>
  <c r="J27" i="31"/>
  <c r="J26" i="31"/>
  <c r="J35" i="31"/>
  <c r="J34" i="31"/>
  <c r="J33" i="31"/>
  <c r="J32" i="31"/>
  <c r="J31" i="31"/>
  <c r="J30" i="31"/>
  <c r="J29" i="31"/>
  <c r="J28" i="31"/>
  <c r="I35" i="31"/>
  <c r="I34" i="31"/>
  <c r="I33" i="31"/>
  <c r="I32" i="31"/>
  <c r="I31" i="31"/>
  <c r="I30" i="31"/>
  <c r="I29" i="31"/>
  <c r="I28" i="31"/>
  <c r="I27" i="31"/>
  <c r="I26" i="31"/>
  <c r="A9" i="4"/>
  <c r="J3" i="61"/>
  <c r="J4" i="61"/>
  <c r="J5" i="61"/>
  <c r="J6" i="61"/>
  <c r="J7" i="61"/>
  <c r="J8" i="61"/>
  <c r="J9" i="61"/>
  <c r="J10" i="61"/>
  <c r="J11" i="61"/>
  <c r="J2" i="61"/>
  <c r="M3" i="61"/>
  <c r="M4" i="61"/>
  <c r="F4" i="61" s="1" a="1"/>
  <c r="F4" i="61" s="1"/>
  <c r="G4" i="61" s="1"/>
  <c r="M5" i="61"/>
  <c r="M6" i="61"/>
  <c r="M7" i="61"/>
  <c r="M8" i="61"/>
  <c r="F8" i="61" s="1" a="1"/>
  <c r="F8" i="61" s="1"/>
  <c r="G8" i="61" s="1"/>
  <c r="M9" i="61"/>
  <c r="M10" i="61"/>
  <c r="F10" i="61" s="1" a="1"/>
  <c r="F10" i="61" s="1"/>
  <c r="G10" i="61" s="1"/>
  <c r="M11" i="61"/>
  <c r="F3" i="61" a="1"/>
  <c r="F3" i="61" s="1"/>
  <c r="G3" i="61" s="1"/>
  <c r="F5" i="61" a="1"/>
  <c r="F5" i="61" s="1"/>
  <c r="G5" i="61" s="1"/>
  <c r="F6" i="61" a="1"/>
  <c r="F6" i="61" s="1"/>
  <c r="G6" i="61" s="1"/>
  <c r="F7" i="61" a="1"/>
  <c r="F7" i="61" s="1"/>
  <c r="G7" i="61" s="1"/>
  <c r="F9" i="61" a="1"/>
  <c r="F9" i="61" s="1"/>
  <c r="G9" i="61" s="1"/>
  <c r="F11" i="61" a="1"/>
  <c r="F11" i="61" s="1"/>
  <c r="G11" i="61" s="1"/>
  <c r="M2" i="61"/>
  <c r="F2" i="61" s="1" a="1"/>
  <c r="F2" i="61" s="1"/>
  <c r="G2" i="61" s="1"/>
  <c r="W3" i="59"/>
  <c r="W4" i="59" s="1"/>
  <c r="W5" i="59" s="1"/>
  <c r="W6" i="59" s="1"/>
  <c r="V3" i="59"/>
  <c r="V4" i="59" s="1"/>
  <c r="V5" i="59" s="1"/>
  <c r="V6" i="59" s="1"/>
  <c r="V7" i="59" s="1"/>
  <c r="V8" i="59" s="1"/>
  <c r="V9" i="59" s="1"/>
  <c r="V10" i="59" s="1"/>
  <c r="V11" i="59" s="1"/>
  <c r="V12" i="59" s="1"/>
  <c r="V13" i="59" s="1"/>
  <c r="V14" i="59" s="1"/>
  <c r="V15" i="59" s="1"/>
  <c r="V16" i="59" s="1"/>
  <c r="V17" i="59" s="1"/>
  <c r="V18" i="59" s="1"/>
  <c r="V19" i="59" s="1"/>
  <c r="V20" i="59" s="1"/>
  <c r="V21" i="59" s="1"/>
  <c r="V22" i="59" s="1"/>
  <c r="V23" i="59" s="1"/>
  <c r="V24" i="59" s="1"/>
  <c r="V25" i="59" s="1"/>
  <c r="V26" i="59" s="1"/>
  <c r="V27" i="59" s="1"/>
  <c r="V28" i="59" s="1"/>
  <c r="V29" i="59" s="1"/>
  <c r="V30" i="59" s="1"/>
  <c r="V31" i="59" s="1"/>
  <c r="V32" i="59" s="1"/>
  <c r="V33" i="59" s="1"/>
  <c r="V34" i="59" s="1"/>
  <c r="V35" i="59" s="1"/>
  <c r="V36" i="59" s="1"/>
  <c r="V37" i="59" s="1"/>
  <c r="V38" i="59" s="1"/>
  <c r="V39" i="59" s="1"/>
  <c r="V40" i="59" s="1"/>
  <c r="V41" i="59" s="1"/>
  <c r="V42" i="59" s="1"/>
  <c r="V43" i="59" s="1"/>
  <c r="V44" i="59" s="1"/>
  <c r="V45" i="59" s="1"/>
  <c r="V46" i="59" s="1"/>
  <c r="T3" i="59"/>
  <c r="T4" i="59" s="1"/>
  <c r="T5" i="59" s="1"/>
  <c r="T6" i="59" s="1"/>
  <c r="T7" i="59" s="1"/>
  <c r="T8" i="59" s="1"/>
  <c r="T9" i="59" s="1"/>
  <c r="T10" i="59" s="1"/>
  <c r="A42" i="60" l="1"/>
  <c r="K5000" i="59" l="1"/>
  <c r="P5000" i="59" s="1"/>
  <c r="K4999" i="59"/>
  <c r="P4999" i="59" s="1"/>
  <c r="K4998" i="59"/>
  <c r="P4998" i="59" s="1"/>
  <c r="K4997" i="59"/>
  <c r="P4997" i="59" s="1"/>
  <c r="K4996" i="59"/>
  <c r="P4996" i="59" s="1"/>
  <c r="K4995" i="59"/>
  <c r="P4995" i="59" s="1"/>
  <c r="K4994" i="59"/>
  <c r="P4994" i="59" s="1"/>
  <c r="K4993" i="59"/>
  <c r="P4993" i="59" s="1"/>
  <c r="K4992" i="59"/>
  <c r="P4992" i="59" s="1"/>
  <c r="K4991" i="59"/>
  <c r="P4991" i="59" s="1"/>
  <c r="K4990" i="59"/>
  <c r="P4990" i="59" s="1"/>
  <c r="K4989" i="59"/>
  <c r="P4989" i="59" s="1"/>
  <c r="K4988" i="59"/>
  <c r="P4988" i="59" s="1"/>
  <c r="K4987" i="59"/>
  <c r="P4987" i="59" s="1"/>
  <c r="K4986" i="59"/>
  <c r="P4986" i="59" s="1"/>
  <c r="K4985" i="59"/>
  <c r="P4985" i="59" s="1"/>
  <c r="K4984" i="59"/>
  <c r="P4984" i="59" s="1"/>
  <c r="K4983" i="59"/>
  <c r="P4983" i="59" s="1"/>
  <c r="K4982" i="59"/>
  <c r="P4982" i="59" s="1"/>
  <c r="K4981" i="59"/>
  <c r="P4981" i="59" s="1"/>
  <c r="K4980" i="59"/>
  <c r="P4980" i="59" s="1"/>
  <c r="K4979" i="59"/>
  <c r="P4979" i="59" s="1"/>
  <c r="K4978" i="59"/>
  <c r="P4978" i="59" s="1"/>
  <c r="K4977" i="59"/>
  <c r="P4977" i="59" s="1"/>
  <c r="K4976" i="59"/>
  <c r="P4976" i="59" s="1"/>
  <c r="K4975" i="59"/>
  <c r="P4975" i="59" s="1"/>
  <c r="K4974" i="59"/>
  <c r="P4974" i="59" s="1"/>
  <c r="K4973" i="59"/>
  <c r="P4973" i="59" s="1"/>
  <c r="K4972" i="59"/>
  <c r="P4972" i="59" s="1"/>
  <c r="K4971" i="59"/>
  <c r="P4971" i="59" s="1"/>
  <c r="K4970" i="59"/>
  <c r="P4970" i="59" s="1"/>
  <c r="K4969" i="59"/>
  <c r="P4969" i="59" s="1"/>
  <c r="K4968" i="59"/>
  <c r="P4968" i="59" s="1"/>
  <c r="K4967" i="59"/>
  <c r="P4967" i="59" s="1"/>
  <c r="K4966" i="59"/>
  <c r="P4966" i="59" s="1"/>
  <c r="K4965" i="59"/>
  <c r="P4965" i="59" s="1"/>
  <c r="K4964" i="59"/>
  <c r="P4964" i="59" s="1"/>
  <c r="K4963" i="59"/>
  <c r="P4963" i="59" s="1"/>
  <c r="K4962" i="59"/>
  <c r="P4962" i="59" s="1"/>
  <c r="K4961" i="59"/>
  <c r="P4961" i="59" s="1"/>
  <c r="K4960" i="59"/>
  <c r="P4960" i="59" s="1"/>
  <c r="K4959" i="59"/>
  <c r="P4959" i="59" s="1"/>
  <c r="K4958" i="59"/>
  <c r="P4958" i="59" s="1"/>
  <c r="K4957" i="59"/>
  <c r="P4957" i="59" s="1"/>
  <c r="K4956" i="59"/>
  <c r="P4956" i="59" s="1"/>
  <c r="K4955" i="59"/>
  <c r="P4955" i="59" s="1"/>
  <c r="K4954" i="59"/>
  <c r="P4954" i="59" s="1"/>
  <c r="K4953" i="59"/>
  <c r="P4953" i="59" s="1"/>
  <c r="K4952" i="59"/>
  <c r="P4952" i="59" s="1"/>
  <c r="K4951" i="59"/>
  <c r="P4951" i="59" s="1"/>
  <c r="K4950" i="59"/>
  <c r="P4950" i="59" s="1"/>
  <c r="K4949" i="59"/>
  <c r="P4949" i="59" s="1"/>
  <c r="K4948" i="59"/>
  <c r="P4948" i="59" s="1"/>
  <c r="K4947" i="59"/>
  <c r="P4947" i="59" s="1"/>
  <c r="K4946" i="59"/>
  <c r="P4946" i="59" s="1"/>
  <c r="K4945" i="59"/>
  <c r="P4945" i="59" s="1"/>
  <c r="K4944" i="59"/>
  <c r="P4944" i="59" s="1"/>
  <c r="K4943" i="59"/>
  <c r="P4943" i="59" s="1"/>
  <c r="K4942" i="59"/>
  <c r="P4942" i="59" s="1"/>
  <c r="K4941" i="59"/>
  <c r="P4941" i="59" s="1"/>
  <c r="K4940" i="59"/>
  <c r="P4940" i="59" s="1"/>
  <c r="K4939" i="59"/>
  <c r="P4939" i="59" s="1"/>
  <c r="K4938" i="59"/>
  <c r="P4938" i="59" s="1"/>
  <c r="K4937" i="59"/>
  <c r="P4937" i="59" s="1"/>
  <c r="K4936" i="59"/>
  <c r="P4936" i="59" s="1"/>
  <c r="K4935" i="59"/>
  <c r="P4935" i="59" s="1"/>
  <c r="K4934" i="59"/>
  <c r="P4934" i="59" s="1"/>
  <c r="K4933" i="59"/>
  <c r="P4933" i="59" s="1"/>
  <c r="K4932" i="59"/>
  <c r="P4932" i="59" s="1"/>
  <c r="K4931" i="59"/>
  <c r="P4931" i="59" s="1"/>
  <c r="K4930" i="59"/>
  <c r="P4930" i="59" s="1"/>
  <c r="K4929" i="59"/>
  <c r="P4929" i="59" s="1"/>
  <c r="K4928" i="59"/>
  <c r="P4928" i="59" s="1"/>
  <c r="K4927" i="59"/>
  <c r="P4927" i="59" s="1"/>
  <c r="K4926" i="59"/>
  <c r="P4926" i="59" s="1"/>
  <c r="K4925" i="59"/>
  <c r="P4925" i="59" s="1"/>
  <c r="K4924" i="59"/>
  <c r="P4924" i="59" s="1"/>
  <c r="K4923" i="59"/>
  <c r="P4923" i="59" s="1"/>
  <c r="K4922" i="59"/>
  <c r="P4922" i="59" s="1"/>
  <c r="K4921" i="59"/>
  <c r="P4921" i="59" s="1"/>
  <c r="K4920" i="59"/>
  <c r="P4920" i="59" s="1"/>
  <c r="K4919" i="59"/>
  <c r="P4919" i="59" s="1"/>
  <c r="K4918" i="59"/>
  <c r="P4918" i="59" s="1"/>
  <c r="K4917" i="59"/>
  <c r="P4917" i="59" s="1"/>
  <c r="K4916" i="59"/>
  <c r="P4916" i="59" s="1"/>
  <c r="K4915" i="59"/>
  <c r="P4915" i="59" s="1"/>
  <c r="K4914" i="59"/>
  <c r="P4914" i="59" s="1"/>
  <c r="K4913" i="59"/>
  <c r="P4913" i="59" s="1"/>
  <c r="K4912" i="59"/>
  <c r="P4912" i="59" s="1"/>
  <c r="K4911" i="59"/>
  <c r="P4911" i="59" s="1"/>
  <c r="K4910" i="59"/>
  <c r="P4910" i="59" s="1"/>
  <c r="K4909" i="59"/>
  <c r="P4909" i="59" s="1"/>
  <c r="K4908" i="59"/>
  <c r="P4908" i="59" s="1"/>
  <c r="K4907" i="59"/>
  <c r="P4907" i="59" s="1"/>
  <c r="K4906" i="59"/>
  <c r="P4906" i="59" s="1"/>
  <c r="K4905" i="59"/>
  <c r="P4905" i="59" s="1"/>
  <c r="K4904" i="59"/>
  <c r="P4904" i="59" s="1"/>
  <c r="K4903" i="59"/>
  <c r="P4903" i="59" s="1"/>
  <c r="K4902" i="59"/>
  <c r="P4902" i="59" s="1"/>
  <c r="K4901" i="59"/>
  <c r="P4901" i="59" s="1"/>
  <c r="K4900" i="59"/>
  <c r="P4900" i="59" s="1"/>
  <c r="K4899" i="59"/>
  <c r="P4899" i="59" s="1"/>
  <c r="K4898" i="59"/>
  <c r="P4898" i="59" s="1"/>
  <c r="K4897" i="59"/>
  <c r="P4897" i="59" s="1"/>
  <c r="K4896" i="59"/>
  <c r="P4896" i="59" s="1"/>
  <c r="K4895" i="59"/>
  <c r="P4895" i="59" s="1"/>
  <c r="K4894" i="59"/>
  <c r="P4894" i="59" s="1"/>
  <c r="K4893" i="59"/>
  <c r="P4893" i="59" s="1"/>
  <c r="K4892" i="59"/>
  <c r="P4892" i="59" s="1"/>
  <c r="K4891" i="59"/>
  <c r="P4891" i="59" s="1"/>
  <c r="K4890" i="59"/>
  <c r="P4890" i="59" s="1"/>
  <c r="K4889" i="59"/>
  <c r="P4889" i="59" s="1"/>
  <c r="K4888" i="59"/>
  <c r="P4888" i="59" s="1"/>
  <c r="K4887" i="59"/>
  <c r="P4887" i="59" s="1"/>
  <c r="K4886" i="59"/>
  <c r="P4886" i="59" s="1"/>
  <c r="K4885" i="59"/>
  <c r="P4885" i="59" s="1"/>
  <c r="K4884" i="59"/>
  <c r="P4884" i="59" s="1"/>
  <c r="K4883" i="59"/>
  <c r="P4883" i="59" s="1"/>
  <c r="K4882" i="59"/>
  <c r="P4882" i="59" s="1"/>
  <c r="K4881" i="59"/>
  <c r="P4881" i="59" s="1"/>
  <c r="K4880" i="59"/>
  <c r="P4880" i="59" s="1"/>
  <c r="K4879" i="59"/>
  <c r="P4879" i="59" s="1"/>
  <c r="K4878" i="59"/>
  <c r="P4878" i="59" s="1"/>
  <c r="K4877" i="59"/>
  <c r="P4877" i="59" s="1"/>
  <c r="K4876" i="59"/>
  <c r="P4876" i="59" s="1"/>
  <c r="K4875" i="59"/>
  <c r="P4875" i="59" s="1"/>
  <c r="K4874" i="59"/>
  <c r="P4874" i="59" s="1"/>
  <c r="K4873" i="59"/>
  <c r="P4873" i="59" s="1"/>
  <c r="K4872" i="59"/>
  <c r="P4872" i="59" s="1"/>
  <c r="K4871" i="59"/>
  <c r="P4871" i="59" s="1"/>
  <c r="K4870" i="59"/>
  <c r="P4870" i="59" s="1"/>
  <c r="K4869" i="59"/>
  <c r="P4869" i="59" s="1"/>
  <c r="K4868" i="59"/>
  <c r="P4868" i="59" s="1"/>
  <c r="K4867" i="59"/>
  <c r="P4867" i="59" s="1"/>
  <c r="K4866" i="59"/>
  <c r="P4866" i="59" s="1"/>
  <c r="K4865" i="59"/>
  <c r="P4865" i="59" s="1"/>
  <c r="K4864" i="59"/>
  <c r="P4864" i="59" s="1"/>
  <c r="K4863" i="59"/>
  <c r="P4863" i="59" s="1"/>
  <c r="K4862" i="59"/>
  <c r="P4862" i="59" s="1"/>
  <c r="K4861" i="59"/>
  <c r="P4861" i="59" s="1"/>
  <c r="K4860" i="59"/>
  <c r="P4860" i="59" s="1"/>
  <c r="K4859" i="59"/>
  <c r="P4859" i="59" s="1"/>
  <c r="K4858" i="59"/>
  <c r="P4858" i="59" s="1"/>
  <c r="K4857" i="59"/>
  <c r="P4857" i="59" s="1"/>
  <c r="K4856" i="59"/>
  <c r="P4856" i="59" s="1"/>
  <c r="K4855" i="59"/>
  <c r="P4855" i="59" s="1"/>
  <c r="K4854" i="59"/>
  <c r="P4854" i="59" s="1"/>
  <c r="K4853" i="59"/>
  <c r="P4853" i="59" s="1"/>
  <c r="K4852" i="59"/>
  <c r="P4852" i="59" s="1"/>
  <c r="K4851" i="59"/>
  <c r="P4851" i="59" s="1"/>
  <c r="K4850" i="59"/>
  <c r="P4850" i="59" s="1"/>
  <c r="K4849" i="59"/>
  <c r="P4849" i="59" s="1"/>
  <c r="K4848" i="59"/>
  <c r="P4848" i="59" s="1"/>
  <c r="K4847" i="59"/>
  <c r="P4847" i="59" s="1"/>
  <c r="K4846" i="59"/>
  <c r="P4846" i="59" s="1"/>
  <c r="K4845" i="59"/>
  <c r="P4845" i="59" s="1"/>
  <c r="K4844" i="59"/>
  <c r="P4844" i="59" s="1"/>
  <c r="K4843" i="59"/>
  <c r="P4843" i="59" s="1"/>
  <c r="K4842" i="59"/>
  <c r="P4842" i="59" s="1"/>
  <c r="K4841" i="59"/>
  <c r="P4841" i="59" s="1"/>
  <c r="K4840" i="59"/>
  <c r="P4840" i="59" s="1"/>
  <c r="K4839" i="59"/>
  <c r="P4839" i="59" s="1"/>
  <c r="K4838" i="59"/>
  <c r="P4838" i="59" s="1"/>
  <c r="K4837" i="59"/>
  <c r="P4837" i="59" s="1"/>
  <c r="K4836" i="59"/>
  <c r="P4836" i="59" s="1"/>
  <c r="K4835" i="59"/>
  <c r="P4835" i="59" s="1"/>
  <c r="K4834" i="59"/>
  <c r="P4834" i="59" s="1"/>
  <c r="K4833" i="59"/>
  <c r="P4833" i="59" s="1"/>
  <c r="K4832" i="59"/>
  <c r="P4832" i="59" s="1"/>
  <c r="K4831" i="59"/>
  <c r="P4831" i="59" s="1"/>
  <c r="K4830" i="59"/>
  <c r="P4830" i="59" s="1"/>
  <c r="K4829" i="59"/>
  <c r="P4829" i="59" s="1"/>
  <c r="K4828" i="59"/>
  <c r="P4828" i="59" s="1"/>
  <c r="K4827" i="59"/>
  <c r="P4827" i="59" s="1"/>
  <c r="K4826" i="59"/>
  <c r="P4826" i="59" s="1"/>
  <c r="K4825" i="59"/>
  <c r="P4825" i="59" s="1"/>
  <c r="K4824" i="59"/>
  <c r="P4824" i="59" s="1"/>
  <c r="K4823" i="59"/>
  <c r="P4823" i="59" s="1"/>
  <c r="K4822" i="59"/>
  <c r="P4822" i="59" s="1"/>
  <c r="K4821" i="59"/>
  <c r="P4821" i="59" s="1"/>
  <c r="K4820" i="59"/>
  <c r="P4820" i="59" s="1"/>
  <c r="K4819" i="59"/>
  <c r="P4819" i="59" s="1"/>
  <c r="K4818" i="59"/>
  <c r="P4818" i="59" s="1"/>
  <c r="K4817" i="59"/>
  <c r="P4817" i="59" s="1"/>
  <c r="K4816" i="59"/>
  <c r="P4816" i="59" s="1"/>
  <c r="K4815" i="59"/>
  <c r="P4815" i="59" s="1"/>
  <c r="K4814" i="59"/>
  <c r="P4814" i="59" s="1"/>
  <c r="K4813" i="59"/>
  <c r="P4813" i="59" s="1"/>
  <c r="K4812" i="59"/>
  <c r="P4812" i="59" s="1"/>
  <c r="K4811" i="59"/>
  <c r="P4811" i="59" s="1"/>
  <c r="K4810" i="59"/>
  <c r="P4810" i="59" s="1"/>
  <c r="K4809" i="59"/>
  <c r="P4809" i="59" s="1"/>
  <c r="K4808" i="59"/>
  <c r="P4808" i="59" s="1"/>
  <c r="K4807" i="59"/>
  <c r="P4807" i="59" s="1"/>
  <c r="K4806" i="59"/>
  <c r="P4806" i="59" s="1"/>
  <c r="K4805" i="59"/>
  <c r="P4805" i="59" s="1"/>
  <c r="K4804" i="59"/>
  <c r="P4804" i="59" s="1"/>
  <c r="K4803" i="59"/>
  <c r="P4803" i="59" s="1"/>
  <c r="K4802" i="59"/>
  <c r="P4802" i="59" s="1"/>
  <c r="K4801" i="59"/>
  <c r="P4801" i="59" s="1"/>
  <c r="K4800" i="59"/>
  <c r="P4800" i="59" s="1"/>
  <c r="K4799" i="59"/>
  <c r="P4799" i="59" s="1"/>
  <c r="K4798" i="59"/>
  <c r="P4798" i="59" s="1"/>
  <c r="K4797" i="59"/>
  <c r="P4797" i="59" s="1"/>
  <c r="K4796" i="59"/>
  <c r="P4796" i="59" s="1"/>
  <c r="K4795" i="59"/>
  <c r="P4795" i="59" s="1"/>
  <c r="K4794" i="59"/>
  <c r="P4794" i="59" s="1"/>
  <c r="K4793" i="59"/>
  <c r="P4793" i="59" s="1"/>
  <c r="K4792" i="59"/>
  <c r="P4792" i="59" s="1"/>
  <c r="K4791" i="59"/>
  <c r="P4791" i="59" s="1"/>
  <c r="K4790" i="59"/>
  <c r="P4790" i="59" s="1"/>
  <c r="K4789" i="59"/>
  <c r="P4789" i="59" s="1"/>
  <c r="K4788" i="59"/>
  <c r="P4788" i="59" s="1"/>
  <c r="K4787" i="59"/>
  <c r="P4787" i="59" s="1"/>
  <c r="K4786" i="59"/>
  <c r="P4786" i="59" s="1"/>
  <c r="K4785" i="59"/>
  <c r="P4785" i="59" s="1"/>
  <c r="K4784" i="59"/>
  <c r="P4784" i="59" s="1"/>
  <c r="K4783" i="59"/>
  <c r="P4783" i="59" s="1"/>
  <c r="K4782" i="59"/>
  <c r="P4782" i="59" s="1"/>
  <c r="K4781" i="59"/>
  <c r="P4781" i="59" s="1"/>
  <c r="K4780" i="59"/>
  <c r="P4780" i="59" s="1"/>
  <c r="K4779" i="59"/>
  <c r="P4779" i="59" s="1"/>
  <c r="K4778" i="59"/>
  <c r="P4778" i="59" s="1"/>
  <c r="K4777" i="59"/>
  <c r="P4777" i="59" s="1"/>
  <c r="K4776" i="59"/>
  <c r="P4776" i="59" s="1"/>
  <c r="K4775" i="59"/>
  <c r="P4775" i="59" s="1"/>
  <c r="K4774" i="59"/>
  <c r="P4774" i="59" s="1"/>
  <c r="K4773" i="59"/>
  <c r="P4773" i="59" s="1"/>
  <c r="K4772" i="59"/>
  <c r="P4772" i="59" s="1"/>
  <c r="K4771" i="59"/>
  <c r="P4771" i="59" s="1"/>
  <c r="K4770" i="59"/>
  <c r="P4770" i="59" s="1"/>
  <c r="K4769" i="59"/>
  <c r="P4769" i="59" s="1"/>
  <c r="K4768" i="59"/>
  <c r="P4768" i="59" s="1"/>
  <c r="K4767" i="59"/>
  <c r="P4767" i="59" s="1"/>
  <c r="K4766" i="59"/>
  <c r="P4766" i="59" s="1"/>
  <c r="K4765" i="59"/>
  <c r="P4765" i="59" s="1"/>
  <c r="K4764" i="59"/>
  <c r="P4764" i="59" s="1"/>
  <c r="K4763" i="59"/>
  <c r="P4763" i="59" s="1"/>
  <c r="K4762" i="59"/>
  <c r="P4762" i="59" s="1"/>
  <c r="K4761" i="59"/>
  <c r="P4761" i="59" s="1"/>
  <c r="K4760" i="59"/>
  <c r="P4760" i="59" s="1"/>
  <c r="K4759" i="59"/>
  <c r="P4759" i="59" s="1"/>
  <c r="K4758" i="59"/>
  <c r="P4758" i="59" s="1"/>
  <c r="K4757" i="59"/>
  <c r="P4757" i="59" s="1"/>
  <c r="K4756" i="59"/>
  <c r="P4756" i="59" s="1"/>
  <c r="K4755" i="59"/>
  <c r="P4755" i="59" s="1"/>
  <c r="K4754" i="59"/>
  <c r="P4754" i="59" s="1"/>
  <c r="K4753" i="59"/>
  <c r="P4753" i="59" s="1"/>
  <c r="K4752" i="59"/>
  <c r="P4752" i="59" s="1"/>
  <c r="K4751" i="59"/>
  <c r="P4751" i="59" s="1"/>
  <c r="K4750" i="59"/>
  <c r="P4750" i="59" s="1"/>
  <c r="K4749" i="59"/>
  <c r="P4749" i="59" s="1"/>
  <c r="K4748" i="59"/>
  <c r="P4748" i="59" s="1"/>
  <c r="K4747" i="59"/>
  <c r="P4747" i="59" s="1"/>
  <c r="K4746" i="59"/>
  <c r="P4746" i="59" s="1"/>
  <c r="K4745" i="59"/>
  <c r="P4745" i="59" s="1"/>
  <c r="K4744" i="59"/>
  <c r="P4744" i="59" s="1"/>
  <c r="K4743" i="59"/>
  <c r="P4743" i="59" s="1"/>
  <c r="K4742" i="59"/>
  <c r="P4742" i="59" s="1"/>
  <c r="K4741" i="59"/>
  <c r="P4741" i="59" s="1"/>
  <c r="K4740" i="59"/>
  <c r="P4740" i="59" s="1"/>
  <c r="K4739" i="59"/>
  <c r="P4739" i="59" s="1"/>
  <c r="K4738" i="59"/>
  <c r="P4738" i="59" s="1"/>
  <c r="K4737" i="59"/>
  <c r="P4737" i="59" s="1"/>
  <c r="K4736" i="59"/>
  <c r="P4736" i="59" s="1"/>
  <c r="K4735" i="59"/>
  <c r="P4735" i="59" s="1"/>
  <c r="K4734" i="59"/>
  <c r="P4734" i="59" s="1"/>
  <c r="K4733" i="59"/>
  <c r="P4733" i="59" s="1"/>
  <c r="K4732" i="59"/>
  <c r="P4732" i="59" s="1"/>
  <c r="K4731" i="59"/>
  <c r="P4731" i="59" s="1"/>
  <c r="K4730" i="59"/>
  <c r="P4730" i="59" s="1"/>
  <c r="K4729" i="59"/>
  <c r="P4729" i="59" s="1"/>
  <c r="K4728" i="59"/>
  <c r="P4728" i="59" s="1"/>
  <c r="K4727" i="59"/>
  <c r="P4727" i="59" s="1"/>
  <c r="K4726" i="59"/>
  <c r="P4726" i="59" s="1"/>
  <c r="K4725" i="59"/>
  <c r="P4725" i="59" s="1"/>
  <c r="K4724" i="59"/>
  <c r="P4724" i="59" s="1"/>
  <c r="K4723" i="59"/>
  <c r="P4723" i="59" s="1"/>
  <c r="K4722" i="59"/>
  <c r="P4722" i="59" s="1"/>
  <c r="K4721" i="59"/>
  <c r="P4721" i="59" s="1"/>
  <c r="K4720" i="59"/>
  <c r="P4720" i="59" s="1"/>
  <c r="K4719" i="59"/>
  <c r="P4719" i="59" s="1"/>
  <c r="K4718" i="59"/>
  <c r="P4718" i="59" s="1"/>
  <c r="K4717" i="59"/>
  <c r="P4717" i="59" s="1"/>
  <c r="K4716" i="59"/>
  <c r="P4716" i="59" s="1"/>
  <c r="K4715" i="59"/>
  <c r="P4715" i="59" s="1"/>
  <c r="K4714" i="59"/>
  <c r="P4714" i="59" s="1"/>
  <c r="K4713" i="59"/>
  <c r="P4713" i="59" s="1"/>
  <c r="K4712" i="59"/>
  <c r="P4712" i="59" s="1"/>
  <c r="K4711" i="59"/>
  <c r="P4711" i="59" s="1"/>
  <c r="K4710" i="59"/>
  <c r="P4710" i="59" s="1"/>
  <c r="K4709" i="59"/>
  <c r="P4709" i="59" s="1"/>
  <c r="K4708" i="59"/>
  <c r="P4708" i="59" s="1"/>
  <c r="K4707" i="59"/>
  <c r="P4707" i="59" s="1"/>
  <c r="K4706" i="59"/>
  <c r="P4706" i="59" s="1"/>
  <c r="K4705" i="59"/>
  <c r="P4705" i="59" s="1"/>
  <c r="K4704" i="59"/>
  <c r="P4704" i="59" s="1"/>
  <c r="K4703" i="59"/>
  <c r="P4703" i="59" s="1"/>
  <c r="K4702" i="59"/>
  <c r="P4702" i="59" s="1"/>
  <c r="K4701" i="59"/>
  <c r="P4701" i="59" s="1"/>
  <c r="K4700" i="59"/>
  <c r="P4700" i="59" s="1"/>
  <c r="K4699" i="59"/>
  <c r="P4699" i="59" s="1"/>
  <c r="K4698" i="59"/>
  <c r="P4698" i="59" s="1"/>
  <c r="K4697" i="59"/>
  <c r="P4697" i="59" s="1"/>
  <c r="K4696" i="59"/>
  <c r="P4696" i="59" s="1"/>
  <c r="K4695" i="59"/>
  <c r="P4695" i="59" s="1"/>
  <c r="K4694" i="59"/>
  <c r="P4694" i="59" s="1"/>
  <c r="K4693" i="59"/>
  <c r="P4693" i="59" s="1"/>
  <c r="K4692" i="59"/>
  <c r="P4692" i="59" s="1"/>
  <c r="K4691" i="59"/>
  <c r="P4691" i="59" s="1"/>
  <c r="K4690" i="59"/>
  <c r="P4690" i="59" s="1"/>
  <c r="K4689" i="59"/>
  <c r="P4689" i="59" s="1"/>
  <c r="K4688" i="59"/>
  <c r="P4688" i="59" s="1"/>
  <c r="K4687" i="59"/>
  <c r="P4687" i="59" s="1"/>
  <c r="K4686" i="59"/>
  <c r="P4686" i="59" s="1"/>
  <c r="K4685" i="59"/>
  <c r="P4685" i="59" s="1"/>
  <c r="K4684" i="59"/>
  <c r="P4684" i="59" s="1"/>
  <c r="K4683" i="59"/>
  <c r="P4683" i="59" s="1"/>
  <c r="K4682" i="59"/>
  <c r="P4682" i="59" s="1"/>
  <c r="K4681" i="59"/>
  <c r="P4681" i="59" s="1"/>
  <c r="K4680" i="59"/>
  <c r="P4680" i="59" s="1"/>
  <c r="K4679" i="59"/>
  <c r="P4679" i="59" s="1"/>
  <c r="K4678" i="59"/>
  <c r="P4678" i="59" s="1"/>
  <c r="K4677" i="59"/>
  <c r="P4677" i="59" s="1"/>
  <c r="K4676" i="59"/>
  <c r="P4676" i="59" s="1"/>
  <c r="K4675" i="59"/>
  <c r="P4675" i="59" s="1"/>
  <c r="K4674" i="59"/>
  <c r="P4674" i="59" s="1"/>
  <c r="K4673" i="59"/>
  <c r="P4673" i="59" s="1"/>
  <c r="K4672" i="59"/>
  <c r="P4672" i="59" s="1"/>
  <c r="K4671" i="59"/>
  <c r="P4671" i="59" s="1"/>
  <c r="K4670" i="59"/>
  <c r="P4670" i="59" s="1"/>
  <c r="K4669" i="59"/>
  <c r="P4669" i="59" s="1"/>
  <c r="K4668" i="59"/>
  <c r="P4668" i="59" s="1"/>
  <c r="K4667" i="59"/>
  <c r="P4667" i="59" s="1"/>
  <c r="K4666" i="59"/>
  <c r="P4666" i="59" s="1"/>
  <c r="K4665" i="59"/>
  <c r="P4665" i="59" s="1"/>
  <c r="K4664" i="59"/>
  <c r="P4664" i="59" s="1"/>
  <c r="K4663" i="59"/>
  <c r="P4663" i="59" s="1"/>
  <c r="K4662" i="59"/>
  <c r="P4662" i="59" s="1"/>
  <c r="K4661" i="59"/>
  <c r="P4661" i="59" s="1"/>
  <c r="K4660" i="59"/>
  <c r="P4660" i="59" s="1"/>
  <c r="K4659" i="59"/>
  <c r="P4659" i="59" s="1"/>
  <c r="K4658" i="59"/>
  <c r="P4658" i="59" s="1"/>
  <c r="K4657" i="59"/>
  <c r="P4657" i="59" s="1"/>
  <c r="K4656" i="59"/>
  <c r="P4656" i="59" s="1"/>
  <c r="K4655" i="59"/>
  <c r="P4655" i="59" s="1"/>
  <c r="K4654" i="59"/>
  <c r="P4654" i="59" s="1"/>
  <c r="K4653" i="59"/>
  <c r="P4653" i="59" s="1"/>
  <c r="K4652" i="59"/>
  <c r="P4652" i="59" s="1"/>
  <c r="K4651" i="59"/>
  <c r="P4651" i="59" s="1"/>
  <c r="K4650" i="59"/>
  <c r="P4650" i="59" s="1"/>
  <c r="K4649" i="59"/>
  <c r="P4649" i="59" s="1"/>
  <c r="K4648" i="59"/>
  <c r="P4648" i="59" s="1"/>
  <c r="K4647" i="59"/>
  <c r="P4647" i="59" s="1"/>
  <c r="K4646" i="59"/>
  <c r="P4646" i="59" s="1"/>
  <c r="K4645" i="59"/>
  <c r="P4645" i="59" s="1"/>
  <c r="K4644" i="59"/>
  <c r="P4644" i="59" s="1"/>
  <c r="K4643" i="59"/>
  <c r="P4643" i="59" s="1"/>
  <c r="K4642" i="59"/>
  <c r="P4642" i="59" s="1"/>
  <c r="K4641" i="59"/>
  <c r="P4641" i="59" s="1"/>
  <c r="K4640" i="59"/>
  <c r="P4640" i="59" s="1"/>
  <c r="K4639" i="59"/>
  <c r="P4639" i="59" s="1"/>
  <c r="K4638" i="59"/>
  <c r="P4638" i="59" s="1"/>
  <c r="K4637" i="59"/>
  <c r="P4637" i="59" s="1"/>
  <c r="K4636" i="59"/>
  <c r="P4636" i="59" s="1"/>
  <c r="K4635" i="59"/>
  <c r="P4635" i="59" s="1"/>
  <c r="K4634" i="59"/>
  <c r="P4634" i="59" s="1"/>
  <c r="K4633" i="59"/>
  <c r="P4633" i="59" s="1"/>
  <c r="K4632" i="59"/>
  <c r="P4632" i="59" s="1"/>
  <c r="K4631" i="59"/>
  <c r="P4631" i="59" s="1"/>
  <c r="K4630" i="59"/>
  <c r="P4630" i="59" s="1"/>
  <c r="K4629" i="59"/>
  <c r="P4629" i="59" s="1"/>
  <c r="K4628" i="59"/>
  <c r="P4628" i="59" s="1"/>
  <c r="K4627" i="59"/>
  <c r="P4627" i="59" s="1"/>
  <c r="K4626" i="59"/>
  <c r="P4626" i="59" s="1"/>
  <c r="K4625" i="59"/>
  <c r="P4625" i="59" s="1"/>
  <c r="K4624" i="59"/>
  <c r="P4624" i="59" s="1"/>
  <c r="K4623" i="59"/>
  <c r="P4623" i="59" s="1"/>
  <c r="K4622" i="59"/>
  <c r="P4622" i="59" s="1"/>
  <c r="K4621" i="59"/>
  <c r="P4621" i="59" s="1"/>
  <c r="K4620" i="59"/>
  <c r="P4620" i="59" s="1"/>
  <c r="K4619" i="59"/>
  <c r="P4619" i="59" s="1"/>
  <c r="K4618" i="59"/>
  <c r="P4618" i="59" s="1"/>
  <c r="K4617" i="59"/>
  <c r="P4617" i="59" s="1"/>
  <c r="K4616" i="59"/>
  <c r="P4616" i="59" s="1"/>
  <c r="K4615" i="59"/>
  <c r="P4615" i="59" s="1"/>
  <c r="K4614" i="59"/>
  <c r="P4614" i="59" s="1"/>
  <c r="K4613" i="59"/>
  <c r="P4613" i="59" s="1"/>
  <c r="K4612" i="59"/>
  <c r="P4612" i="59" s="1"/>
  <c r="K4611" i="59"/>
  <c r="P4611" i="59" s="1"/>
  <c r="K4610" i="59"/>
  <c r="P4610" i="59" s="1"/>
  <c r="K4609" i="59"/>
  <c r="P4609" i="59" s="1"/>
  <c r="K4608" i="59"/>
  <c r="P4608" i="59" s="1"/>
  <c r="K4607" i="59"/>
  <c r="P4607" i="59" s="1"/>
  <c r="K4606" i="59"/>
  <c r="P4606" i="59" s="1"/>
  <c r="K4605" i="59"/>
  <c r="P4605" i="59" s="1"/>
  <c r="K4604" i="59"/>
  <c r="P4604" i="59" s="1"/>
  <c r="K4603" i="59"/>
  <c r="P4603" i="59" s="1"/>
  <c r="K4602" i="59"/>
  <c r="P4602" i="59" s="1"/>
  <c r="K4601" i="59"/>
  <c r="P4601" i="59" s="1"/>
  <c r="K4600" i="59"/>
  <c r="P4600" i="59" s="1"/>
  <c r="K4599" i="59"/>
  <c r="P4599" i="59" s="1"/>
  <c r="K4598" i="59"/>
  <c r="P4598" i="59" s="1"/>
  <c r="K4597" i="59"/>
  <c r="P4597" i="59" s="1"/>
  <c r="K4596" i="59"/>
  <c r="P4596" i="59" s="1"/>
  <c r="K4595" i="59"/>
  <c r="P4595" i="59" s="1"/>
  <c r="K4594" i="59"/>
  <c r="P4594" i="59" s="1"/>
  <c r="K4593" i="59"/>
  <c r="P4593" i="59" s="1"/>
  <c r="K4592" i="59"/>
  <c r="P4592" i="59" s="1"/>
  <c r="K4591" i="59"/>
  <c r="P4591" i="59" s="1"/>
  <c r="K4590" i="59"/>
  <c r="P4590" i="59" s="1"/>
  <c r="K4589" i="59"/>
  <c r="P4589" i="59" s="1"/>
  <c r="K4588" i="59"/>
  <c r="P4588" i="59" s="1"/>
  <c r="K4587" i="59"/>
  <c r="P4587" i="59" s="1"/>
  <c r="K4586" i="59"/>
  <c r="P4586" i="59" s="1"/>
  <c r="K4585" i="59"/>
  <c r="P4585" i="59" s="1"/>
  <c r="K4584" i="59"/>
  <c r="P4584" i="59" s="1"/>
  <c r="K4583" i="59"/>
  <c r="P4583" i="59" s="1"/>
  <c r="K4582" i="59"/>
  <c r="P4582" i="59" s="1"/>
  <c r="K4581" i="59"/>
  <c r="P4581" i="59" s="1"/>
  <c r="K4580" i="59"/>
  <c r="P4580" i="59" s="1"/>
  <c r="K4579" i="59"/>
  <c r="P4579" i="59" s="1"/>
  <c r="K4578" i="59"/>
  <c r="P4578" i="59" s="1"/>
  <c r="K4577" i="59"/>
  <c r="P4577" i="59" s="1"/>
  <c r="K4576" i="59"/>
  <c r="P4576" i="59" s="1"/>
  <c r="K4575" i="59"/>
  <c r="P4575" i="59" s="1"/>
  <c r="K4574" i="59"/>
  <c r="P4574" i="59" s="1"/>
  <c r="K4573" i="59"/>
  <c r="P4573" i="59" s="1"/>
  <c r="K4572" i="59"/>
  <c r="P4572" i="59" s="1"/>
  <c r="K4571" i="59"/>
  <c r="P4571" i="59" s="1"/>
  <c r="K4570" i="59"/>
  <c r="P4570" i="59" s="1"/>
  <c r="K4569" i="59"/>
  <c r="P4569" i="59" s="1"/>
  <c r="K4568" i="59"/>
  <c r="P4568" i="59" s="1"/>
  <c r="K4567" i="59"/>
  <c r="P4567" i="59" s="1"/>
  <c r="K4566" i="59"/>
  <c r="P4566" i="59" s="1"/>
  <c r="K4565" i="59"/>
  <c r="P4565" i="59" s="1"/>
  <c r="K4564" i="59"/>
  <c r="P4564" i="59" s="1"/>
  <c r="K4563" i="59"/>
  <c r="P4563" i="59" s="1"/>
  <c r="K4562" i="59"/>
  <c r="P4562" i="59" s="1"/>
  <c r="K4561" i="59"/>
  <c r="P4561" i="59" s="1"/>
  <c r="K4560" i="59"/>
  <c r="P4560" i="59" s="1"/>
  <c r="K4559" i="59"/>
  <c r="P4559" i="59" s="1"/>
  <c r="K4558" i="59"/>
  <c r="P4558" i="59" s="1"/>
  <c r="K4557" i="59"/>
  <c r="P4557" i="59" s="1"/>
  <c r="K4556" i="59"/>
  <c r="P4556" i="59" s="1"/>
  <c r="K4555" i="59"/>
  <c r="P4555" i="59" s="1"/>
  <c r="K4554" i="59"/>
  <c r="P4554" i="59" s="1"/>
  <c r="K4553" i="59"/>
  <c r="P4553" i="59" s="1"/>
  <c r="K4552" i="59"/>
  <c r="P4552" i="59" s="1"/>
  <c r="K4551" i="59"/>
  <c r="P4551" i="59" s="1"/>
  <c r="K4550" i="59"/>
  <c r="P4550" i="59" s="1"/>
  <c r="K4549" i="59"/>
  <c r="P4549" i="59" s="1"/>
  <c r="K4548" i="59"/>
  <c r="P4548" i="59" s="1"/>
  <c r="K4547" i="59"/>
  <c r="P4547" i="59" s="1"/>
  <c r="K4546" i="59"/>
  <c r="P4546" i="59" s="1"/>
  <c r="K4545" i="59"/>
  <c r="P4545" i="59" s="1"/>
  <c r="K4544" i="59"/>
  <c r="P4544" i="59" s="1"/>
  <c r="K4543" i="59"/>
  <c r="P4543" i="59" s="1"/>
  <c r="K4542" i="59"/>
  <c r="P4542" i="59" s="1"/>
  <c r="K4541" i="59"/>
  <c r="P4541" i="59" s="1"/>
  <c r="K4540" i="59"/>
  <c r="P4540" i="59" s="1"/>
  <c r="K4539" i="59"/>
  <c r="P4539" i="59" s="1"/>
  <c r="K4538" i="59"/>
  <c r="P4538" i="59" s="1"/>
  <c r="K4537" i="59"/>
  <c r="P4537" i="59" s="1"/>
  <c r="K4536" i="59"/>
  <c r="P4536" i="59" s="1"/>
  <c r="K4535" i="59"/>
  <c r="P4535" i="59" s="1"/>
  <c r="K4534" i="59"/>
  <c r="P4534" i="59" s="1"/>
  <c r="K4533" i="59"/>
  <c r="P4533" i="59" s="1"/>
  <c r="K4532" i="59"/>
  <c r="P4532" i="59" s="1"/>
  <c r="K4531" i="59"/>
  <c r="P4531" i="59" s="1"/>
  <c r="K4530" i="59"/>
  <c r="P4530" i="59" s="1"/>
  <c r="K4529" i="59"/>
  <c r="P4529" i="59" s="1"/>
  <c r="K4528" i="59"/>
  <c r="P4528" i="59" s="1"/>
  <c r="K4527" i="59"/>
  <c r="P4527" i="59" s="1"/>
  <c r="K4526" i="59"/>
  <c r="P4526" i="59" s="1"/>
  <c r="K4525" i="59"/>
  <c r="P4525" i="59" s="1"/>
  <c r="K4524" i="59"/>
  <c r="P4524" i="59" s="1"/>
  <c r="K4523" i="59"/>
  <c r="P4523" i="59" s="1"/>
  <c r="K4522" i="59"/>
  <c r="P4522" i="59" s="1"/>
  <c r="K4521" i="59"/>
  <c r="P4521" i="59" s="1"/>
  <c r="K4520" i="59"/>
  <c r="P4520" i="59" s="1"/>
  <c r="K4519" i="59"/>
  <c r="P4519" i="59" s="1"/>
  <c r="K4518" i="59"/>
  <c r="P4518" i="59" s="1"/>
  <c r="K4517" i="59"/>
  <c r="P4517" i="59" s="1"/>
  <c r="K4516" i="59"/>
  <c r="P4516" i="59" s="1"/>
  <c r="K4515" i="59"/>
  <c r="P4515" i="59" s="1"/>
  <c r="K4514" i="59"/>
  <c r="P4514" i="59" s="1"/>
  <c r="K4513" i="59"/>
  <c r="P4513" i="59" s="1"/>
  <c r="K4512" i="59"/>
  <c r="P4512" i="59" s="1"/>
  <c r="K4511" i="59"/>
  <c r="P4511" i="59" s="1"/>
  <c r="K4510" i="59"/>
  <c r="P4510" i="59" s="1"/>
  <c r="K4509" i="59"/>
  <c r="P4509" i="59" s="1"/>
  <c r="K4508" i="59"/>
  <c r="P4508" i="59" s="1"/>
  <c r="K4507" i="59"/>
  <c r="P4507" i="59" s="1"/>
  <c r="K4506" i="59"/>
  <c r="P4506" i="59" s="1"/>
  <c r="K4505" i="59"/>
  <c r="P4505" i="59" s="1"/>
  <c r="K4504" i="59"/>
  <c r="P4504" i="59" s="1"/>
  <c r="K4503" i="59"/>
  <c r="P4503" i="59" s="1"/>
  <c r="K4502" i="59"/>
  <c r="P4502" i="59" s="1"/>
  <c r="K4501" i="59"/>
  <c r="P4501" i="59" s="1"/>
  <c r="K4500" i="59"/>
  <c r="P4500" i="59" s="1"/>
  <c r="K4499" i="59"/>
  <c r="P4499" i="59" s="1"/>
  <c r="K4498" i="59"/>
  <c r="P4498" i="59" s="1"/>
  <c r="K4497" i="59"/>
  <c r="P4497" i="59" s="1"/>
  <c r="K4496" i="59"/>
  <c r="P4496" i="59" s="1"/>
  <c r="K4495" i="59"/>
  <c r="P4495" i="59" s="1"/>
  <c r="K4494" i="59"/>
  <c r="P4494" i="59" s="1"/>
  <c r="K4493" i="59"/>
  <c r="P4493" i="59" s="1"/>
  <c r="K4492" i="59"/>
  <c r="P4492" i="59" s="1"/>
  <c r="K4491" i="59"/>
  <c r="P4491" i="59" s="1"/>
  <c r="K4490" i="59"/>
  <c r="P4490" i="59" s="1"/>
  <c r="K4489" i="59"/>
  <c r="P4489" i="59" s="1"/>
  <c r="K4488" i="59"/>
  <c r="P4488" i="59" s="1"/>
  <c r="K4487" i="59"/>
  <c r="P4487" i="59" s="1"/>
  <c r="K4486" i="59"/>
  <c r="P4486" i="59" s="1"/>
  <c r="K4485" i="59"/>
  <c r="P4485" i="59" s="1"/>
  <c r="K4484" i="59"/>
  <c r="P4484" i="59" s="1"/>
  <c r="K4483" i="59"/>
  <c r="P4483" i="59" s="1"/>
  <c r="K4482" i="59"/>
  <c r="P4482" i="59" s="1"/>
  <c r="K4481" i="59"/>
  <c r="P4481" i="59" s="1"/>
  <c r="K4480" i="59"/>
  <c r="P4480" i="59" s="1"/>
  <c r="K4479" i="59"/>
  <c r="P4479" i="59" s="1"/>
  <c r="K4478" i="59"/>
  <c r="P4478" i="59" s="1"/>
  <c r="K4477" i="59"/>
  <c r="P4477" i="59" s="1"/>
  <c r="K4476" i="59"/>
  <c r="P4476" i="59" s="1"/>
  <c r="K4475" i="59"/>
  <c r="P4475" i="59" s="1"/>
  <c r="K4474" i="59"/>
  <c r="P4474" i="59" s="1"/>
  <c r="K4473" i="59"/>
  <c r="P4473" i="59" s="1"/>
  <c r="K4472" i="59"/>
  <c r="P4472" i="59" s="1"/>
  <c r="K4471" i="59"/>
  <c r="P4471" i="59" s="1"/>
  <c r="K4470" i="59"/>
  <c r="P4470" i="59" s="1"/>
  <c r="K4469" i="59"/>
  <c r="P4469" i="59" s="1"/>
  <c r="K4468" i="59"/>
  <c r="P4468" i="59" s="1"/>
  <c r="K4467" i="59"/>
  <c r="P4467" i="59" s="1"/>
  <c r="K4466" i="59"/>
  <c r="P4466" i="59" s="1"/>
  <c r="K4465" i="59"/>
  <c r="P4465" i="59" s="1"/>
  <c r="K4464" i="59"/>
  <c r="P4464" i="59" s="1"/>
  <c r="K4463" i="59"/>
  <c r="P4463" i="59" s="1"/>
  <c r="K4462" i="59"/>
  <c r="P4462" i="59" s="1"/>
  <c r="K4461" i="59"/>
  <c r="P4461" i="59" s="1"/>
  <c r="K4460" i="59"/>
  <c r="P4460" i="59" s="1"/>
  <c r="K4459" i="59"/>
  <c r="P4459" i="59" s="1"/>
  <c r="K4458" i="59"/>
  <c r="P4458" i="59" s="1"/>
  <c r="K4457" i="59"/>
  <c r="P4457" i="59" s="1"/>
  <c r="K4456" i="59"/>
  <c r="P4456" i="59" s="1"/>
  <c r="K4455" i="59"/>
  <c r="P4455" i="59" s="1"/>
  <c r="K4454" i="59"/>
  <c r="P4454" i="59" s="1"/>
  <c r="K4453" i="59"/>
  <c r="P4453" i="59" s="1"/>
  <c r="K4452" i="59"/>
  <c r="P4452" i="59" s="1"/>
  <c r="K4451" i="59"/>
  <c r="P4451" i="59" s="1"/>
  <c r="K4450" i="59"/>
  <c r="P4450" i="59" s="1"/>
  <c r="K4449" i="59"/>
  <c r="P4449" i="59" s="1"/>
  <c r="K4448" i="59"/>
  <c r="P4448" i="59" s="1"/>
  <c r="K4447" i="59"/>
  <c r="P4447" i="59" s="1"/>
  <c r="K4446" i="59"/>
  <c r="P4446" i="59" s="1"/>
  <c r="K4445" i="59"/>
  <c r="P4445" i="59" s="1"/>
  <c r="K4444" i="59"/>
  <c r="P4444" i="59" s="1"/>
  <c r="K4443" i="59"/>
  <c r="P4443" i="59" s="1"/>
  <c r="K4442" i="59"/>
  <c r="P4442" i="59" s="1"/>
  <c r="K4441" i="59"/>
  <c r="P4441" i="59" s="1"/>
  <c r="K4440" i="59"/>
  <c r="P4440" i="59" s="1"/>
  <c r="K4439" i="59"/>
  <c r="P4439" i="59" s="1"/>
  <c r="K4438" i="59"/>
  <c r="P4438" i="59" s="1"/>
  <c r="K4437" i="59"/>
  <c r="P4437" i="59" s="1"/>
  <c r="K4436" i="59"/>
  <c r="P4436" i="59" s="1"/>
  <c r="K4435" i="59"/>
  <c r="P4435" i="59" s="1"/>
  <c r="K4434" i="59"/>
  <c r="P4434" i="59" s="1"/>
  <c r="K4433" i="59"/>
  <c r="P4433" i="59" s="1"/>
  <c r="K4432" i="59"/>
  <c r="P4432" i="59" s="1"/>
  <c r="K4431" i="59"/>
  <c r="P4431" i="59" s="1"/>
  <c r="K4430" i="59"/>
  <c r="P4430" i="59" s="1"/>
  <c r="K4429" i="59"/>
  <c r="P4429" i="59" s="1"/>
  <c r="K4428" i="59"/>
  <c r="P4428" i="59" s="1"/>
  <c r="K4427" i="59"/>
  <c r="P4427" i="59" s="1"/>
  <c r="K4426" i="59"/>
  <c r="P4426" i="59" s="1"/>
  <c r="K4425" i="59"/>
  <c r="P4425" i="59" s="1"/>
  <c r="K4424" i="59"/>
  <c r="P4424" i="59" s="1"/>
  <c r="K4423" i="59"/>
  <c r="P4423" i="59" s="1"/>
  <c r="K4422" i="59"/>
  <c r="P4422" i="59" s="1"/>
  <c r="K4421" i="59"/>
  <c r="P4421" i="59" s="1"/>
  <c r="K4420" i="59"/>
  <c r="P4420" i="59" s="1"/>
  <c r="K4419" i="59"/>
  <c r="P4419" i="59" s="1"/>
  <c r="K4418" i="59"/>
  <c r="P4418" i="59" s="1"/>
  <c r="K4417" i="59"/>
  <c r="P4417" i="59" s="1"/>
  <c r="K4416" i="59"/>
  <c r="P4416" i="59" s="1"/>
  <c r="K4415" i="59"/>
  <c r="P4415" i="59" s="1"/>
  <c r="K4414" i="59"/>
  <c r="P4414" i="59" s="1"/>
  <c r="K4413" i="59"/>
  <c r="P4413" i="59" s="1"/>
  <c r="K4412" i="59"/>
  <c r="P4412" i="59" s="1"/>
  <c r="K4411" i="59"/>
  <c r="P4411" i="59" s="1"/>
  <c r="K4410" i="59"/>
  <c r="P4410" i="59" s="1"/>
  <c r="K4409" i="59"/>
  <c r="P4409" i="59" s="1"/>
  <c r="K4408" i="59"/>
  <c r="P4408" i="59" s="1"/>
  <c r="K4407" i="59"/>
  <c r="P4407" i="59" s="1"/>
  <c r="K4406" i="59"/>
  <c r="P4406" i="59" s="1"/>
  <c r="K4405" i="59"/>
  <c r="P4405" i="59" s="1"/>
  <c r="K4404" i="59"/>
  <c r="P4404" i="59" s="1"/>
  <c r="K4403" i="59"/>
  <c r="P4403" i="59" s="1"/>
  <c r="K4402" i="59"/>
  <c r="P4402" i="59" s="1"/>
  <c r="K4401" i="59"/>
  <c r="P4401" i="59" s="1"/>
  <c r="K4400" i="59"/>
  <c r="P4400" i="59" s="1"/>
  <c r="K4399" i="59"/>
  <c r="P4399" i="59" s="1"/>
  <c r="K4398" i="59"/>
  <c r="P4398" i="59" s="1"/>
  <c r="K4397" i="59"/>
  <c r="P4397" i="59" s="1"/>
  <c r="K4396" i="59"/>
  <c r="P4396" i="59" s="1"/>
  <c r="K4395" i="59"/>
  <c r="P4395" i="59" s="1"/>
  <c r="K4394" i="59"/>
  <c r="P4394" i="59" s="1"/>
  <c r="K4393" i="59"/>
  <c r="P4393" i="59" s="1"/>
  <c r="K4392" i="59"/>
  <c r="P4392" i="59" s="1"/>
  <c r="K4391" i="59"/>
  <c r="P4391" i="59" s="1"/>
  <c r="K4390" i="59"/>
  <c r="P4390" i="59" s="1"/>
  <c r="K4389" i="59"/>
  <c r="P4389" i="59" s="1"/>
  <c r="K4388" i="59"/>
  <c r="P4388" i="59" s="1"/>
  <c r="K4387" i="59"/>
  <c r="P4387" i="59" s="1"/>
  <c r="K4386" i="59"/>
  <c r="P4386" i="59" s="1"/>
  <c r="K4385" i="59"/>
  <c r="P4385" i="59" s="1"/>
  <c r="K4384" i="59"/>
  <c r="P4384" i="59" s="1"/>
  <c r="K4383" i="59"/>
  <c r="P4383" i="59" s="1"/>
  <c r="K4382" i="59"/>
  <c r="P4382" i="59" s="1"/>
  <c r="K4381" i="59"/>
  <c r="P4381" i="59" s="1"/>
  <c r="K4380" i="59"/>
  <c r="P4380" i="59" s="1"/>
  <c r="K4379" i="59"/>
  <c r="P4379" i="59" s="1"/>
  <c r="K4378" i="59"/>
  <c r="P4378" i="59" s="1"/>
  <c r="K4377" i="59"/>
  <c r="P4377" i="59" s="1"/>
  <c r="K4376" i="59"/>
  <c r="P4376" i="59" s="1"/>
  <c r="K4375" i="59"/>
  <c r="P4375" i="59" s="1"/>
  <c r="K4374" i="59"/>
  <c r="P4374" i="59" s="1"/>
  <c r="K4373" i="59"/>
  <c r="P4373" i="59" s="1"/>
  <c r="K4372" i="59"/>
  <c r="P4372" i="59" s="1"/>
  <c r="K4371" i="59"/>
  <c r="P4371" i="59" s="1"/>
  <c r="K4370" i="59"/>
  <c r="P4370" i="59" s="1"/>
  <c r="K4369" i="59"/>
  <c r="P4369" i="59" s="1"/>
  <c r="K4368" i="59"/>
  <c r="P4368" i="59" s="1"/>
  <c r="K4367" i="59"/>
  <c r="P4367" i="59" s="1"/>
  <c r="K4366" i="59"/>
  <c r="P4366" i="59" s="1"/>
  <c r="K4365" i="59"/>
  <c r="P4365" i="59" s="1"/>
  <c r="K4364" i="59"/>
  <c r="P4364" i="59" s="1"/>
  <c r="K4363" i="59"/>
  <c r="P4363" i="59" s="1"/>
  <c r="K4362" i="59"/>
  <c r="P4362" i="59" s="1"/>
  <c r="K4361" i="59"/>
  <c r="P4361" i="59" s="1"/>
  <c r="K4360" i="59"/>
  <c r="P4360" i="59" s="1"/>
  <c r="K4359" i="59"/>
  <c r="P4359" i="59" s="1"/>
  <c r="K4358" i="59"/>
  <c r="P4358" i="59" s="1"/>
  <c r="K4357" i="59"/>
  <c r="P4357" i="59" s="1"/>
  <c r="K4356" i="59"/>
  <c r="P4356" i="59" s="1"/>
  <c r="K4355" i="59"/>
  <c r="P4355" i="59" s="1"/>
  <c r="K4354" i="59"/>
  <c r="P4354" i="59" s="1"/>
  <c r="K4353" i="59"/>
  <c r="P4353" i="59" s="1"/>
  <c r="K4352" i="59"/>
  <c r="P4352" i="59" s="1"/>
  <c r="K4351" i="59"/>
  <c r="P4351" i="59" s="1"/>
  <c r="K4350" i="59"/>
  <c r="P4350" i="59" s="1"/>
  <c r="K4349" i="59"/>
  <c r="P4349" i="59" s="1"/>
  <c r="K4348" i="59"/>
  <c r="P4348" i="59" s="1"/>
  <c r="K4347" i="59"/>
  <c r="P4347" i="59" s="1"/>
  <c r="K4346" i="59"/>
  <c r="P4346" i="59" s="1"/>
  <c r="K4345" i="59"/>
  <c r="P4345" i="59" s="1"/>
  <c r="K4344" i="59"/>
  <c r="P4344" i="59" s="1"/>
  <c r="K4343" i="59"/>
  <c r="P4343" i="59" s="1"/>
  <c r="K4342" i="59"/>
  <c r="P4342" i="59" s="1"/>
  <c r="K4341" i="59"/>
  <c r="P4341" i="59" s="1"/>
  <c r="K4340" i="59"/>
  <c r="P4340" i="59" s="1"/>
  <c r="K4339" i="59"/>
  <c r="P4339" i="59" s="1"/>
  <c r="K4338" i="59"/>
  <c r="P4338" i="59" s="1"/>
  <c r="K4337" i="59"/>
  <c r="P4337" i="59" s="1"/>
  <c r="K4336" i="59"/>
  <c r="P4336" i="59" s="1"/>
  <c r="K4335" i="59"/>
  <c r="P4335" i="59" s="1"/>
  <c r="K4334" i="59"/>
  <c r="P4334" i="59" s="1"/>
  <c r="K4333" i="59"/>
  <c r="P4333" i="59" s="1"/>
  <c r="K4332" i="59"/>
  <c r="P4332" i="59" s="1"/>
  <c r="K4331" i="59"/>
  <c r="P4331" i="59" s="1"/>
  <c r="K4330" i="59"/>
  <c r="P4330" i="59" s="1"/>
  <c r="K4329" i="59"/>
  <c r="P4329" i="59" s="1"/>
  <c r="K4328" i="59"/>
  <c r="P4328" i="59" s="1"/>
  <c r="K4327" i="59"/>
  <c r="P4327" i="59" s="1"/>
  <c r="K4326" i="59"/>
  <c r="P4326" i="59" s="1"/>
  <c r="K4325" i="59"/>
  <c r="P4325" i="59" s="1"/>
  <c r="K4324" i="59"/>
  <c r="P4324" i="59" s="1"/>
  <c r="K4323" i="59"/>
  <c r="P4323" i="59" s="1"/>
  <c r="K4322" i="59"/>
  <c r="P4322" i="59" s="1"/>
  <c r="K4321" i="59"/>
  <c r="P4321" i="59" s="1"/>
  <c r="K4320" i="59"/>
  <c r="P4320" i="59" s="1"/>
  <c r="K4319" i="59"/>
  <c r="P4319" i="59" s="1"/>
  <c r="K4318" i="59"/>
  <c r="P4318" i="59" s="1"/>
  <c r="K4317" i="59"/>
  <c r="P4317" i="59" s="1"/>
  <c r="K4316" i="59"/>
  <c r="P4316" i="59" s="1"/>
  <c r="K4315" i="59"/>
  <c r="P4315" i="59" s="1"/>
  <c r="K4314" i="59"/>
  <c r="P4314" i="59" s="1"/>
  <c r="K4313" i="59"/>
  <c r="P4313" i="59" s="1"/>
  <c r="K4312" i="59"/>
  <c r="P4312" i="59" s="1"/>
  <c r="K4311" i="59"/>
  <c r="P4311" i="59" s="1"/>
  <c r="K4310" i="59"/>
  <c r="P4310" i="59" s="1"/>
  <c r="K4309" i="59"/>
  <c r="P4309" i="59" s="1"/>
  <c r="K4308" i="59"/>
  <c r="P4308" i="59" s="1"/>
  <c r="K4307" i="59"/>
  <c r="P4307" i="59" s="1"/>
  <c r="K4306" i="59"/>
  <c r="P4306" i="59" s="1"/>
  <c r="K4305" i="59"/>
  <c r="P4305" i="59" s="1"/>
  <c r="K4304" i="59"/>
  <c r="P4304" i="59" s="1"/>
  <c r="K4303" i="59"/>
  <c r="P4303" i="59" s="1"/>
  <c r="K4302" i="59"/>
  <c r="P4302" i="59" s="1"/>
  <c r="K4301" i="59"/>
  <c r="P4301" i="59" s="1"/>
  <c r="K4300" i="59"/>
  <c r="P4300" i="59" s="1"/>
  <c r="K4299" i="59"/>
  <c r="P4299" i="59" s="1"/>
  <c r="K4298" i="59"/>
  <c r="P4298" i="59" s="1"/>
  <c r="K4297" i="59"/>
  <c r="P4297" i="59" s="1"/>
  <c r="K4296" i="59"/>
  <c r="P4296" i="59" s="1"/>
  <c r="K4295" i="59"/>
  <c r="P4295" i="59" s="1"/>
  <c r="K4294" i="59"/>
  <c r="P4294" i="59" s="1"/>
  <c r="K4293" i="59"/>
  <c r="P4293" i="59" s="1"/>
  <c r="K4292" i="59"/>
  <c r="P4292" i="59" s="1"/>
  <c r="K4291" i="59"/>
  <c r="P4291" i="59" s="1"/>
  <c r="K4290" i="59"/>
  <c r="P4290" i="59" s="1"/>
  <c r="K4289" i="59"/>
  <c r="P4289" i="59" s="1"/>
  <c r="K4288" i="59"/>
  <c r="P4288" i="59" s="1"/>
  <c r="K4287" i="59"/>
  <c r="P4287" i="59" s="1"/>
  <c r="K4286" i="59"/>
  <c r="P4286" i="59" s="1"/>
  <c r="K4285" i="59"/>
  <c r="P4285" i="59" s="1"/>
  <c r="K4284" i="59"/>
  <c r="P4284" i="59" s="1"/>
  <c r="K4283" i="59"/>
  <c r="P4283" i="59" s="1"/>
  <c r="K4282" i="59"/>
  <c r="P4282" i="59" s="1"/>
  <c r="K4281" i="59"/>
  <c r="P4281" i="59" s="1"/>
  <c r="K4280" i="59"/>
  <c r="P4280" i="59" s="1"/>
  <c r="K4279" i="59"/>
  <c r="P4279" i="59" s="1"/>
  <c r="K4278" i="59"/>
  <c r="P4278" i="59" s="1"/>
  <c r="K4277" i="59"/>
  <c r="P4277" i="59" s="1"/>
  <c r="K4276" i="59"/>
  <c r="P4276" i="59" s="1"/>
  <c r="K4275" i="59"/>
  <c r="P4275" i="59" s="1"/>
  <c r="K4274" i="59"/>
  <c r="P4274" i="59" s="1"/>
  <c r="K4273" i="59"/>
  <c r="P4273" i="59" s="1"/>
  <c r="K4272" i="59"/>
  <c r="P4272" i="59" s="1"/>
  <c r="K4271" i="59"/>
  <c r="P4271" i="59" s="1"/>
  <c r="K4270" i="59"/>
  <c r="P4270" i="59" s="1"/>
  <c r="K4269" i="59"/>
  <c r="P4269" i="59" s="1"/>
  <c r="K4268" i="59"/>
  <c r="P4268" i="59" s="1"/>
  <c r="K4267" i="59"/>
  <c r="P4267" i="59" s="1"/>
  <c r="K4266" i="59"/>
  <c r="P4266" i="59" s="1"/>
  <c r="K4265" i="59"/>
  <c r="P4265" i="59" s="1"/>
  <c r="K4264" i="59"/>
  <c r="P4264" i="59" s="1"/>
  <c r="K4263" i="59"/>
  <c r="P4263" i="59" s="1"/>
  <c r="K4262" i="59"/>
  <c r="P4262" i="59" s="1"/>
  <c r="K4261" i="59"/>
  <c r="P4261" i="59" s="1"/>
  <c r="K4260" i="59"/>
  <c r="P4260" i="59" s="1"/>
  <c r="K4259" i="59"/>
  <c r="P4259" i="59" s="1"/>
  <c r="K4258" i="59"/>
  <c r="P4258" i="59" s="1"/>
  <c r="K4257" i="59"/>
  <c r="P4257" i="59" s="1"/>
  <c r="K4256" i="59"/>
  <c r="P4256" i="59" s="1"/>
  <c r="K4255" i="59"/>
  <c r="P4255" i="59" s="1"/>
  <c r="K4254" i="59"/>
  <c r="P4254" i="59" s="1"/>
  <c r="K4253" i="59"/>
  <c r="P4253" i="59" s="1"/>
  <c r="K4252" i="59"/>
  <c r="P4252" i="59" s="1"/>
  <c r="K4251" i="59"/>
  <c r="P4251" i="59" s="1"/>
  <c r="K4250" i="59"/>
  <c r="P4250" i="59" s="1"/>
  <c r="K4249" i="59"/>
  <c r="P4249" i="59" s="1"/>
  <c r="K4248" i="59"/>
  <c r="P4248" i="59" s="1"/>
  <c r="K4247" i="59"/>
  <c r="P4247" i="59" s="1"/>
  <c r="K4246" i="59"/>
  <c r="P4246" i="59" s="1"/>
  <c r="K4245" i="59"/>
  <c r="P4245" i="59" s="1"/>
  <c r="K4244" i="59"/>
  <c r="P4244" i="59" s="1"/>
  <c r="K4243" i="59"/>
  <c r="P4243" i="59" s="1"/>
  <c r="K4242" i="59"/>
  <c r="P4242" i="59" s="1"/>
  <c r="K4241" i="59"/>
  <c r="P4241" i="59" s="1"/>
  <c r="K4240" i="59"/>
  <c r="P4240" i="59" s="1"/>
  <c r="K4239" i="59"/>
  <c r="P4239" i="59" s="1"/>
  <c r="K4238" i="59"/>
  <c r="P4238" i="59" s="1"/>
  <c r="K4237" i="59"/>
  <c r="P4237" i="59" s="1"/>
  <c r="K4236" i="59"/>
  <c r="P4236" i="59" s="1"/>
  <c r="K4235" i="59"/>
  <c r="P4235" i="59" s="1"/>
  <c r="K4234" i="59"/>
  <c r="P4234" i="59" s="1"/>
  <c r="K4233" i="59"/>
  <c r="P4233" i="59" s="1"/>
  <c r="K4232" i="59"/>
  <c r="P4232" i="59" s="1"/>
  <c r="K4231" i="59"/>
  <c r="P4231" i="59" s="1"/>
  <c r="K4230" i="59"/>
  <c r="P4230" i="59" s="1"/>
  <c r="K4229" i="59"/>
  <c r="P4229" i="59" s="1"/>
  <c r="K4228" i="59"/>
  <c r="P4228" i="59" s="1"/>
  <c r="K4227" i="59"/>
  <c r="P4227" i="59" s="1"/>
  <c r="K4226" i="59"/>
  <c r="P4226" i="59" s="1"/>
  <c r="K4225" i="59"/>
  <c r="P4225" i="59" s="1"/>
  <c r="K4224" i="59"/>
  <c r="P4224" i="59" s="1"/>
  <c r="K4223" i="59"/>
  <c r="P4223" i="59" s="1"/>
  <c r="K4222" i="59"/>
  <c r="P4222" i="59" s="1"/>
  <c r="K4221" i="59"/>
  <c r="P4221" i="59" s="1"/>
  <c r="K4220" i="59"/>
  <c r="P4220" i="59" s="1"/>
  <c r="K4219" i="59"/>
  <c r="P4219" i="59" s="1"/>
  <c r="K4218" i="59"/>
  <c r="P4218" i="59" s="1"/>
  <c r="K4217" i="59"/>
  <c r="P4217" i="59" s="1"/>
  <c r="K4216" i="59"/>
  <c r="P4216" i="59" s="1"/>
  <c r="K4215" i="59"/>
  <c r="P4215" i="59" s="1"/>
  <c r="K4214" i="59"/>
  <c r="P4214" i="59" s="1"/>
  <c r="K4213" i="59"/>
  <c r="P4213" i="59" s="1"/>
  <c r="K4212" i="59"/>
  <c r="P4212" i="59" s="1"/>
  <c r="K4211" i="59"/>
  <c r="P4211" i="59" s="1"/>
  <c r="K4210" i="59"/>
  <c r="P4210" i="59" s="1"/>
  <c r="K4209" i="59"/>
  <c r="P4209" i="59" s="1"/>
  <c r="K4208" i="59"/>
  <c r="P4208" i="59" s="1"/>
  <c r="K4207" i="59"/>
  <c r="P4207" i="59" s="1"/>
  <c r="K4206" i="59"/>
  <c r="P4206" i="59" s="1"/>
  <c r="K4205" i="59"/>
  <c r="P4205" i="59" s="1"/>
  <c r="K4204" i="59"/>
  <c r="P4204" i="59" s="1"/>
  <c r="K4203" i="59"/>
  <c r="P4203" i="59" s="1"/>
  <c r="K4202" i="59"/>
  <c r="P4202" i="59" s="1"/>
  <c r="K4201" i="59"/>
  <c r="P4201" i="59" s="1"/>
  <c r="K4200" i="59"/>
  <c r="P4200" i="59" s="1"/>
  <c r="K4199" i="59"/>
  <c r="P4199" i="59" s="1"/>
  <c r="K4198" i="59"/>
  <c r="P4198" i="59" s="1"/>
  <c r="K4197" i="59"/>
  <c r="P4197" i="59" s="1"/>
  <c r="K4196" i="59"/>
  <c r="P4196" i="59" s="1"/>
  <c r="K4195" i="59"/>
  <c r="P4195" i="59" s="1"/>
  <c r="K4194" i="59"/>
  <c r="P4194" i="59" s="1"/>
  <c r="K4193" i="59"/>
  <c r="P4193" i="59" s="1"/>
  <c r="K4192" i="59"/>
  <c r="P4192" i="59" s="1"/>
  <c r="K4191" i="59"/>
  <c r="P4191" i="59" s="1"/>
  <c r="K4190" i="59"/>
  <c r="P4190" i="59" s="1"/>
  <c r="K4189" i="59"/>
  <c r="P4189" i="59" s="1"/>
  <c r="K4188" i="59"/>
  <c r="P4188" i="59" s="1"/>
  <c r="K4187" i="59"/>
  <c r="P4187" i="59" s="1"/>
  <c r="K4186" i="59"/>
  <c r="P4186" i="59" s="1"/>
  <c r="K4185" i="59"/>
  <c r="P4185" i="59" s="1"/>
  <c r="K4184" i="59"/>
  <c r="P4184" i="59" s="1"/>
  <c r="K4183" i="59"/>
  <c r="P4183" i="59" s="1"/>
  <c r="K4182" i="59"/>
  <c r="P4182" i="59" s="1"/>
  <c r="K4181" i="59"/>
  <c r="P4181" i="59" s="1"/>
  <c r="K4180" i="59"/>
  <c r="P4180" i="59" s="1"/>
  <c r="K4179" i="59"/>
  <c r="P4179" i="59" s="1"/>
  <c r="K4178" i="59"/>
  <c r="P4178" i="59" s="1"/>
  <c r="K4177" i="59"/>
  <c r="P4177" i="59" s="1"/>
  <c r="K4176" i="59"/>
  <c r="P4176" i="59" s="1"/>
  <c r="K4175" i="59"/>
  <c r="P4175" i="59" s="1"/>
  <c r="K4174" i="59"/>
  <c r="P4174" i="59" s="1"/>
  <c r="K4173" i="59"/>
  <c r="P4173" i="59" s="1"/>
  <c r="K4172" i="59"/>
  <c r="P4172" i="59" s="1"/>
  <c r="K4171" i="59"/>
  <c r="P4171" i="59" s="1"/>
  <c r="K4170" i="59"/>
  <c r="P4170" i="59" s="1"/>
  <c r="K4169" i="59"/>
  <c r="P4169" i="59" s="1"/>
  <c r="K4168" i="59"/>
  <c r="P4168" i="59" s="1"/>
  <c r="K4167" i="59"/>
  <c r="P4167" i="59" s="1"/>
  <c r="K4166" i="59"/>
  <c r="P4166" i="59" s="1"/>
  <c r="K4165" i="59"/>
  <c r="P4165" i="59" s="1"/>
  <c r="K4164" i="59"/>
  <c r="P4164" i="59" s="1"/>
  <c r="K4163" i="59"/>
  <c r="P4163" i="59" s="1"/>
  <c r="K4162" i="59"/>
  <c r="P4162" i="59" s="1"/>
  <c r="K4161" i="59"/>
  <c r="P4161" i="59" s="1"/>
  <c r="K4160" i="59"/>
  <c r="P4160" i="59" s="1"/>
  <c r="K4159" i="59"/>
  <c r="P4159" i="59" s="1"/>
  <c r="K4158" i="59"/>
  <c r="P4158" i="59" s="1"/>
  <c r="K4157" i="59"/>
  <c r="P4157" i="59" s="1"/>
  <c r="K4156" i="59"/>
  <c r="P4156" i="59" s="1"/>
  <c r="K4155" i="59"/>
  <c r="P4155" i="59" s="1"/>
  <c r="K4154" i="59"/>
  <c r="P4154" i="59" s="1"/>
  <c r="K4153" i="59"/>
  <c r="P4153" i="59" s="1"/>
  <c r="K4152" i="59"/>
  <c r="P4152" i="59" s="1"/>
  <c r="K4151" i="59"/>
  <c r="P4151" i="59" s="1"/>
  <c r="K4150" i="59"/>
  <c r="P4150" i="59" s="1"/>
  <c r="K4149" i="59"/>
  <c r="P4149" i="59" s="1"/>
  <c r="K4148" i="59"/>
  <c r="P4148" i="59" s="1"/>
  <c r="K4147" i="59"/>
  <c r="P4147" i="59" s="1"/>
  <c r="K4146" i="59"/>
  <c r="P4146" i="59" s="1"/>
  <c r="K4145" i="59"/>
  <c r="P4145" i="59" s="1"/>
  <c r="K4144" i="59"/>
  <c r="P4144" i="59" s="1"/>
  <c r="K4143" i="59"/>
  <c r="P4143" i="59" s="1"/>
  <c r="K4142" i="59"/>
  <c r="P4142" i="59" s="1"/>
  <c r="K4141" i="59"/>
  <c r="P4141" i="59" s="1"/>
  <c r="K4140" i="59"/>
  <c r="P4140" i="59" s="1"/>
  <c r="K4139" i="59"/>
  <c r="P4139" i="59" s="1"/>
  <c r="K4138" i="59"/>
  <c r="P4138" i="59" s="1"/>
  <c r="K4137" i="59"/>
  <c r="P4137" i="59" s="1"/>
  <c r="K4136" i="59"/>
  <c r="P4136" i="59" s="1"/>
  <c r="K4135" i="59"/>
  <c r="P4135" i="59" s="1"/>
  <c r="K4134" i="59"/>
  <c r="P4134" i="59" s="1"/>
  <c r="K4133" i="59"/>
  <c r="P4133" i="59" s="1"/>
  <c r="K4132" i="59"/>
  <c r="P4132" i="59" s="1"/>
  <c r="K4131" i="59"/>
  <c r="P4131" i="59" s="1"/>
  <c r="K4130" i="59"/>
  <c r="P4130" i="59" s="1"/>
  <c r="K4129" i="59"/>
  <c r="P4129" i="59" s="1"/>
  <c r="K4128" i="59"/>
  <c r="P4128" i="59" s="1"/>
  <c r="K4127" i="59"/>
  <c r="P4127" i="59" s="1"/>
  <c r="K4126" i="59"/>
  <c r="P4126" i="59" s="1"/>
  <c r="K4125" i="59"/>
  <c r="P4125" i="59" s="1"/>
  <c r="K4124" i="59"/>
  <c r="P4124" i="59" s="1"/>
  <c r="K4123" i="59"/>
  <c r="P4123" i="59" s="1"/>
  <c r="K4122" i="59"/>
  <c r="P4122" i="59" s="1"/>
  <c r="K4121" i="59"/>
  <c r="P4121" i="59" s="1"/>
  <c r="K4120" i="59"/>
  <c r="P4120" i="59" s="1"/>
  <c r="K4119" i="59"/>
  <c r="P4119" i="59" s="1"/>
  <c r="K4118" i="59"/>
  <c r="P4118" i="59" s="1"/>
  <c r="K4117" i="59"/>
  <c r="P4117" i="59" s="1"/>
  <c r="K4116" i="59"/>
  <c r="P4116" i="59" s="1"/>
  <c r="K4115" i="59"/>
  <c r="P4115" i="59" s="1"/>
  <c r="K4114" i="59"/>
  <c r="P4114" i="59" s="1"/>
  <c r="K4113" i="59"/>
  <c r="P4113" i="59" s="1"/>
  <c r="K4112" i="59"/>
  <c r="P4112" i="59" s="1"/>
  <c r="K4111" i="59"/>
  <c r="P4111" i="59" s="1"/>
  <c r="K4110" i="59"/>
  <c r="P4110" i="59" s="1"/>
  <c r="K4109" i="59"/>
  <c r="P4109" i="59" s="1"/>
  <c r="K4108" i="59"/>
  <c r="P4108" i="59" s="1"/>
  <c r="K4107" i="59"/>
  <c r="P4107" i="59" s="1"/>
  <c r="K4106" i="59"/>
  <c r="P4106" i="59" s="1"/>
  <c r="K4105" i="59"/>
  <c r="P4105" i="59" s="1"/>
  <c r="K4104" i="59"/>
  <c r="P4104" i="59" s="1"/>
  <c r="K4103" i="59"/>
  <c r="P4103" i="59" s="1"/>
  <c r="K4102" i="59"/>
  <c r="P4102" i="59" s="1"/>
  <c r="K4101" i="59"/>
  <c r="P4101" i="59" s="1"/>
  <c r="K4100" i="59"/>
  <c r="P4100" i="59" s="1"/>
  <c r="K4099" i="59"/>
  <c r="P4099" i="59" s="1"/>
  <c r="K4098" i="59"/>
  <c r="P4098" i="59" s="1"/>
  <c r="K4097" i="59"/>
  <c r="P4097" i="59" s="1"/>
  <c r="K4096" i="59"/>
  <c r="P4096" i="59" s="1"/>
  <c r="K4095" i="59"/>
  <c r="P4095" i="59" s="1"/>
  <c r="K4094" i="59"/>
  <c r="P4094" i="59" s="1"/>
  <c r="K4093" i="59"/>
  <c r="P4093" i="59" s="1"/>
  <c r="K4092" i="59"/>
  <c r="P4092" i="59" s="1"/>
  <c r="K4091" i="59"/>
  <c r="P4091" i="59" s="1"/>
  <c r="K4090" i="59"/>
  <c r="P4090" i="59" s="1"/>
  <c r="K4089" i="59"/>
  <c r="P4089" i="59" s="1"/>
  <c r="K4088" i="59"/>
  <c r="P4088" i="59" s="1"/>
  <c r="K4087" i="59"/>
  <c r="P4087" i="59" s="1"/>
  <c r="K4086" i="59"/>
  <c r="P4086" i="59" s="1"/>
  <c r="K4085" i="59"/>
  <c r="P4085" i="59" s="1"/>
  <c r="K4084" i="59"/>
  <c r="P4084" i="59" s="1"/>
  <c r="K4083" i="59"/>
  <c r="P4083" i="59" s="1"/>
  <c r="K4082" i="59"/>
  <c r="P4082" i="59" s="1"/>
  <c r="K4081" i="59"/>
  <c r="P4081" i="59" s="1"/>
  <c r="K4080" i="59"/>
  <c r="P4080" i="59" s="1"/>
  <c r="K4079" i="59"/>
  <c r="P4079" i="59" s="1"/>
  <c r="K4078" i="59"/>
  <c r="P4078" i="59" s="1"/>
  <c r="K4077" i="59"/>
  <c r="P4077" i="59" s="1"/>
  <c r="K4076" i="59"/>
  <c r="P4076" i="59" s="1"/>
  <c r="K4075" i="59"/>
  <c r="P4075" i="59" s="1"/>
  <c r="K4074" i="59"/>
  <c r="P4074" i="59" s="1"/>
  <c r="K4073" i="59"/>
  <c r="P4073" i="59" s="1"/>
  <c r="K4072" i="59"/>
  <c r="P4072" i="59" s="1"/>
  <c r="K4071" i="59"/>
  <c r="P4071" i="59" s="1"/>
  <c r="K4070" i="59"/>
  <c r="P4070" i="59" s="1"/>
  <c r="K4069" i="59"/>
  <c r="P4069" i="59" s="1"/>
  <c r="K4068" i="59"/>
  <c r="P4068" i="59" s="1"/>
  <c r="K4067" i="59"/>
  <c r="P4067" i="59" s="1"/>
  <c r="K4066" i="59"/>
  <c r="P4066" i="59" s="1"/>
  <c r="K4065" i="59"/>
  <c r="P4065" i="59" s="1"/>
  <c r="K4064" i="59"/>
  <c r="P4064" i="59" s="1"/>
  <c r="K4063" i="59"/>
  <c r="P4063" i="59" s="1"/>
  <c r="K4062" i="59"/>
  <c r="P4062" i="59" s="1"/>
  <c r="K4061" i="59"/>
  <c r="P4061" i="59" s="1"/>
  <c r="K4060" i="59"/>
  <c r="P4060" i="59" s="1"/>
  <c r="K4059" i="59"/>
  <c r="P4059" i="59" s="1"/>
  <c r="K4058" i="59"/>
  <c r="P4058" i="59" s="1"/>
  <c r="K4057" i="59"/>
  <c r="P4057" i="59" s="1"/>
  <c r="K4056" i="59"/>
  <c r="P4056" i="59" s="1"/>
  <c r="K4055" i="59"/>
  <c r="P4055" i="59" s="1"/>
  <c r="K4054" i="59"/>
  <c r="P4054" i="59" s="1"/>
  <c r="K4053" i="59"/>
  <c r="P4053" i="59" s="1"/>
  <c r="K4052" i="59"/>
  <c r="P4052" i="59" s="1"/>
  <c r="K4051" i="59"/>
  <c r="P4051" i="59" s="1"/>
  <c r="K4050" i="59"/>
  <c r="P4050" i="59" s="1"/>
  <c r="K4049" i="59"/>
  <c r="P4049" i="59" s="1"/>
  <c r="K4048" i="59"/>
  <c r="P4048" i="59" s="1"/>
  <c r="K4047" i="59"/>
  <c r="P4047" i="59" s="1"/>
  <c r="K4046" i="59"/>
  <c r="P4046" i="59" s="1"/>
  <c r="K4045" i="59"/>
  <c r="P4045" i="59" s="1"/>
  <c r="K4044" i="59"/>
  <c r="P4044" i="59" s="1"/>
  <c r="K4043" i="59"/>
  <c r="P4043" i="59" s="1"/>
  <c r="K4042" i="59"/>
  <c r="P4042" i="59" s="1"/>
  <c r="K4041" i="59"/>
  <c r="P4041" i="59" s="1"/>
  <c r="K4040" i="59"/>
  <c r="P4040" i="59" s="1"/>
  <c r="K4039" i="59"/>
  <c r="P4039" i="59" s="1"/>
  <c r="K4038" i="59"/>
  <c r="P4038" i="59" s="1"/>
  <c r="K4037" i="59"/>
  <c r="P4037" i="59" s="1"/>
  <c r="K4036" i="59"/>
  <c r="P4036" i="59" s="1"/>
  <c r="K4035" i="59"/>
  <c r="P4035" i="59" s="1"/>
  <c r="K4034" i="59"/>
  <c r="P4034" i="59" s="1"/>
  <c r="K4033" i="59"/>
  <c r="P4033" i="59" s="1"/>
  <c r="K4032" i="59"/>
  <c r="P4032" i="59" s="1"/>
  <c r="K4031" i="59"/>
  <c r="P4031" i="59" s="1"/>
  <c r="K4030" i="59"/>
  <c r="P4030" i="59" s="1"/>
  <c r="K4029" i="59"/>
  <c r="P4029" i="59" s="1"/>
  <c r="K4028" i="59"/>
  <c r="P4028" i="59" s="1"/>
  <c r="K4027" i="59"/>
  <c r="P4027" i="59" s="1"/>
  <c r="K4026" i="59"/>
  <c r="P4026" i="59" s="1"/>
  <c r="K4025" i="59"/>
  <c r="P4025" i="59" s="1"/>
  <c r="K4024" i="59"/>
  <c r="P4024" i="59" s="1"/>
  <c r="K4023" i="59"/>
  <c r="P4023" i="59" s="1"/>
  <c r="K4022" i="59"/>
  <c r="P4022" i="59" s="1"/>
  <c r="K4021" i="59"/>
  <c r="P4021" i="59" s="1"/>
  <c r="K4020" i="59"/>
  <c r="P4020" i="59" s="1"/>
  <c r="K4019" i="59"/>
  <c r="P4019" i="59" s="1"/>
  <c r="K4018" i="59"/>
  <c r="P4018" i="59" s="1"/>
  <c r="K4017" i="59"/>
  <c r="P4017" i="59" s="1"/>
  <c r="K4016" i="59"/>
  <c r="P4016" i="59" s="1"/>
  <c r="K4015" i="59"/>
  <c r="P4015" i="59" s="1"/>
  <c r="K4014" i="59"/>
  <c r="P4014" i="59" s="1"/>
  <c r="K4013" i="59"/>
  <c r="P4013" i="59" s="1"/>
  <c r="K4012" i="59"/>
  <c r="P4012" i="59" s="1"/>
  <c r="K4011" i="59"/>
  <c r="P4011" i="59" s="1"/>
  <c r="K4010" i="59"/>
  <c r="P4010" i="59" s="1"/>
  <c r="K4009" i="59"/>
  <c r="P4009" i="59" s="1"/>
  <c r="K4008" i="59"/>
  <c r="P4008" i="59" s="1"/>
  <c r="K4007" i="59"/>
  <c r="P4007" i="59" s="1"/>
  <c r="K4006" i="59"/>
  <c r="P4006" i="59" s="1"/>
  <c r="K4005" i="59"/>
  <c r="P4005" i="59" s="1"/>
  <c r="K4004" i="59"/>
  <c r="P4004" i="59" s="1"/>
  <c r="K4003" i="59"/>
  <c r="P4003" i="59" s="1"/>
  <c r="K4002" i="59"/>
  <c r="P4002" i="59" s="1"/>
  <c r="K4001" i="59"/>
  <c r="P4001" i="59" s="1"/>
  <c r="K4000" i="59"/>
  <c r="P4000" i="59" s="1"/>
  <c r="K3999" i="59"/>
  <c r="P3999" i="59" s="1"/>
  <c r="K3998" i="59"/>
  <c r="P3998" i="59" s="1"/>
  <c r="K3997" i="59"/>
  <c r="P3997" i="59" s="1"/>
  <c r="K3996" i="59"/>
  <c r="P3996" i="59" s="1"/>
  <c r="K3995" i="59"/>
  <c r="P3995" i="59" s="1"/>
  <c r="K3994" i="59"/>
  <c r="P3994" i="59" s="1"/>
  <c r="K3993" i="59"/>
  <c r="P3993" i="59" s="1"/>
  <c r="K3992" i="59"/>
  <c r="P3992" i="59" s="1"/>
  <c r="K3991" i="59"/>
  <c r="P3991" i="59" s="1"/>
  <c r="K3990" i="59"/>
  <c r="P3990" i="59" s="1"/>
  <c r="K3989" i="59"/>
  <c r="P3989" i="59" s="1"/>
  <c r="K3988" i="59"/>
  <c r="P3988" i="59" s="1"/>
  <c r="K3987" i="59"/>
  <c r="P3987" i="59" s="1"/>
  <c r="K3986" i="59"/>
  <c r="P3986" i="59" s="1"/>
  <c r="K3985" i="59"/>
  <c r="P3985" i="59" s="1"/>
  <c r="K3984" i="59"/>
  <c r="P3984" i="59" s="1"/>
  <c r="K3983" i="59"/>
  <c r="P3983" i="59" s="1"/>
  <c r="K3982" i="59"/>
  <c r="P3982" i="59" s="1"/>
  <c r="K3981" i="59"/>
  <c r="P3981" i="59" s="1"/>
  <c r="K3980" i="59"/>
  <c r="P3980" i="59" s="1"/>
  <c r="K3979" i="59"/>
  <c r="P3979" i="59" s="1"/>
  <c r="K3978" i="59"/>
  <c r="P3978" i="59" s="1"/>
  <c r="K3977" i="59"/>
  <c r="P3977" i="59" s="1"/>
  <c r="K3976" i="59"/>
  <c r="P3976" i="59" s="1"/>
  <c r="K3975" i="59"/>
  <c r="P3975" i="59" s="1"/>
  <c r="K3974" i="59"/>
  <c r="P3974" i="59" s="1"/>
  <c r="K3973" i="59"/>
  <c r="P3973" i="59" s="1"/>
  <c r="K3972" i="59"/>
  <c r="P3972" i="59" s="1"/>
  <c r="K3971" i="59"/>
  <c r="P3971" i="59" s="1"/>
  <c r="K3970" i="59"/>
  <c r="P3970" i="59" s="1"/>
  <c r="K3969" i="59"/>
  <c r="P3969" i="59" s="1"/>
  <c r="K3968" i="59"/>
  <c r="P3968" i="59" s="1"/>
  <c r="K3967" i="59"/>
  <c r="P3967" i="59" s="1"/>
  <c r="K3966" i="59"/>
  <c r="P3966" i="59" s="1"/>
  <c r="K3965" i="59"/>
  <c r="P3965" i="59" s="1"/>
  <c r="K3964" i="59"/>
  <c r="P3964" i="59" s="1"/>
  <c r="K3963" i="59"/>
  <c r="P3963" i="59" s="1"/>
  <c r="K3962" i="59"/>
  <c r="P3962" i="59" s="1"/>
  <c r="K3961" i="59"/>
  <c r="P3961" i="59" s="1"/>
  <c r="K3960" i="59"/>
  <c r="P3960" i="59" s="1"/>
  <c r="K3959" i="59"/>
  <c r="P3959" i="59" s="1"/>
  <c r="K3958" i="59"/>
  <c r="P3958" i="59" s="1"/>
  <c r="K3957" i="59"/>
  <c r="P3957" i="59" s="1"/>
  <c r="K3956" i="59"/>
  <c r="P3956" i="59" s="1"/>
  <c r="K3955" i="59"/>
  <c r="P3955" i="59" s="1"/>
  <c r="K3954" i="59"/>
  <c r="P3954" i="59" s="1"/>
  <c r="K3953" i="59"/>
  <c r="P3953" i="59" s="1"/>
  <c r="K3952" i="59"/>
  <c r="P3952" i="59" s="1"/>
  <c r="K3951" i="59"/>
  <c r="P3951" i="59" s="1"/>
  <c r="K3950" i="59"/>
  <c r="P3950" i="59" s="1"/>
  <c r="K3949" i="59"/>
  <c r="P3949" i="59" s="1"/>
  <c r="K3948" i="59"/>
  <c r="P3948" i="59" s="1"/>
  <c r="K3947" i="59"/>
  <c r="P3947" i="59" s="1"/>
  <c r="K3946" i="59"/>
  <c r="P3946" i="59" s="1"/>
  <c r="K3945" i="59"/>
  <c r="P3945" i="59" s="1"/>
  <c r="K3944" i="59"/>
  <c r="P3944" i="59" s="1"/>
  <c r="K3943" i="59"/>
  <c r="P3943" i="59" s="1"/>
  <c r="K3942" i="59"/>
  <c r="P3942" i="59" s="1"/>
  <c r="K3941" i="59"/>
  <c r="P3941" i="59" s="1"/>
  <c r="K3940" i="59"/>
  <c r="P3940" i="59" s="1"/>
  <c r="K3939" i="59"/>
  <c r="P3939" i="59" s="1"/>
  <c r="K3938" i="59"/>
  <c r="P3938" i="59" s="1"/>
  <c r="K3937" i="59"/>
  <c r="P3937" i="59" s="1"/>
  <c r="K3936" i="59"/>
  <c r="P3936" i="59" s="1"/>
  <c r="K3935" i="59"/>
  <c r="P3935" i="59" s="1"/>
  <c r="K3934" i="59"/>
  <c r="P3934" i="59" s="1"/>
  <c r="K3933" i="59"/>
  <c r="P3933" i="59" s="1"/>
  <c r="K3932" i="59"/>
  <c r="P3932" i="59" s="1"/>
  <c r="K3931" i="59"/>
  <c r="P3931" i="59" s="1"/>
  <c r="K3930" i="59"/>
  <c r="P3930" i="59" s="1"/>
  <c r="K3929" i="59"/>
  <c r="P3929" i="59" s="1"/>
  <c r="K3928" i="59"/>
  <c r="P3928" i="59" s="1"/>
  <c r="K3927" i="59"/>
  <c r="P3927" i="59" s="1"/>
  <c r="K3926" i="59"/>
  <c r="P3926" i="59" s="1"/>
  <c r="K3925" i="59"/>
  <c r="P3925" i="59" s="1"/>
  <c r="K3924" i="59"/>
  <c r="P3924" i="59" s="1"/>
  <c r="K3923" i="59"/>
  <c r="P3923" i="59" s="1"/>
  <c r="K3922" i="59"/>
  <c r="P3922" i="59" s="1"/>
  <c r="K3921" i="59"/>
  <c r="P3921" i="59" s="1"/>
  <c r="K3920" i="59"/>
  <c r="P3920" i="59" s="1"/>
  <c r="K3919" i="59"/>
  <c r="P3919" i="59" s="1"/>
  <c r="K3918" i="59"/>
  <c r="P3918" i="59" s="1"/>
  <c r="K3917" i="59"/>
  <c r="P3917" i="59" s="1"/>
  <c r="K3916" i="59"/>
  <c r="P3916" i="59" s="1"/>
  <c r="K3915" i="59"/>
  <c r="P3915" i="59" s="1"/>
  <c r="K3914" i="59"/>
  <c r="P3914" i="59" s="1"/>
  <c r="K3913" i="59"/>
  <c r="P3913" i="59" s="1"/>
  <c r="K3912" i="59"/>
  <c r="P3912" i="59" s="1"/>
  <c r="K3911" i="59"/>
  <c r="P3911" i="59" s="1"/>
  <c r="K3910" i="59"/>
  <c r="P3910" i="59" s="1"/>
  <c r="K3909" i="59"/>
  <c r="P3909" i="59" s="1"/>
  <c r="K3908" i="59"/>
  <c r="P3908" i="59" s="1"/>
  <c r="K3907" i="59"/>
  <c r="P3907" i="59" s="1"/>
  <c r="K3906" i="59"/>
  <c r="P3906" i="59" s="1"/>
  <c r="K3905" i="59"/>
  <c r="P3905" i="59" s="1"/>
  <c r="K3904" i="59"/>
  <c r="P3904" i="59" s="1"/>
  <c r="K3903" i="59"/>
  <c r="P3903" i="59" s="1"/>
  <c r="K3902" i="59"/>
  <c r="P3902" i="59" s="1"/>
  <c r="K3901" i="59"/>
  <c r="P3901" i="59" s="1"/>
  <c r="K3900" i="59"/>
  <c r="P3900" i="59" s="1"/>
  <c r="K3899" i="59"/>
  <c r="P3899" i="59" s="1"/>
  <c r="K3898" i="59"/>
  <c r="P3898" i="59" s="1"/>
  <c r="K3897" i="59"/>
  <c r="P3897" i="59" s="1"/>
  <c r="K3896" i="59"/>
  <c r="P3896" i="59" s="1"/>
  <c r="K3895" i="59"/>
  <c r="P3895" i="59" s="1"/>
  <c r="K3894" i="59"/>
  <c r="P3894" i="59" s="1"/>
  <c r="K3893" i="59"/>
  <c r="P3893" i="59" s="1"/>
  <c r="K3892" i="59"/>
  <c r="P3892" i="59" s="1"/>
  <c r="K3891" i="59"/>
  <c r="P3891" i="59" s="1"/>
  <c r="K3890" i="59"/>
  <c r="P3890" i="59" s="1"/>
  <c r="K3889" i="59"/>
  <c r="P3889" i="59" s="1"/>
  <c r="K3888" i="59"/>
  <c r="P3888" i="59" s="1"/>
  <c r="K3887" i="59"/>
  <c r="P3887" i="59" s="1"/>
  <c r="K3886" i="59"/>
  <c r="P3886" i="59" s="1"/>
  <c r="K3885" i="59"/>
  <c r="P3885" i="59" s="1"/>
  <c r="K3884" i="59"/>
  <c r="P3884" i="59" s="1"/>
  <c r="K3883" i="59"/>
  <c r="P3883" i="59" s="1"/>
  <c r="K3882" i="59"/>
  <c r="P3882" i="59" s="1"/>
  <c r="K3881" i="59"/>
  <c r="P3881" i="59" s="1"/>
  <c r="K3880" i="59"/>
  <c r="P3880" i="59" s="1"/>
  <c r="K3879" i="59"/>
  <c r="P3879" i="59" s="1"/>
  <c r="K3878" i="59"/>
  <c r="P3878" i="59" s="1"/>
  <c r="K3877" i="59"/>
  <c r="P3877" i="59" s="1"/>
  <c r="K3876" i="59"/>
  <c r="P3876" i="59" s="1"/>
  <c r="K3875" i="59"/>
  <c r="P3875" i="59" s="1"/>
  <c r="K3874" i="59"/>
  <c r="P3874" i="59" s="1"/>
  <c r="K3873" i="59"/>
  <c r="P3873" i="59" s="1"/>
  <c r="K3872" i="59"/>
  <c r="P3872" i="59" s="1"/>
  <c r="K3871" i="59"/>
  <c r="P3871" i="59" s="1"/>
  <c r="K3870" i="59"/>
  <c r="P3870" i="59" s="1"/>
  <c r="K3869" i="59"/>
  <c r="P3869" i="59" s="1"/>
  <c r="K3868" i="59"/>
  <c r="P3868" i="59" s="1"/>
  <c r="K3867" i="59"/>
  <c r="P3867" i="59" s="1"/>
  <c r="K3866" i="59"/>
  <c r="P3866" i="59" s="1"/>
  <c r="K3865" i="59"/>
  <c r="P3865" i="59" s="1"/>
  <c r="K3864" i="59"/>
  <c r="P3864" i="59" s="1"/>
  <c r="K3863" i="59"/>
  <c r="P3863" i="59" s="1"/>
  <c r="K3862" i="59"/>
  <c r="P3862" i="59" s="1"/>
  <c r="K3861" i="59"/>
  <c r="P3861" i="59" s="1"/>
  <c r="K3860" i="59"/>
  <c r="P3860" i="59" s="1"/>
  <c r="K3859" i="59"/>
  <c r="P3859" i="59" s="1"/>
  <c r="K3858" i="59"/>
  <c r="P3858" i="59" s="1"/>
  <c r="K3857" i="59"/>
  <c r="P3857" i="59" s="1"/>
  <c r="K3856" i="59"/>
  <c r="P3856" i="59" s="1"/>
  <c r="K3855" i="59"/>
  <c r="P3855" i="59" s="1"/>
  <c r="K3854" i="59"/>
  <c r="P3854" i="59" s="1"/>
  <c r="K3853" i="59"/>
  <c r="P3853" i="59" s="1"/>
  <c r="K3852" i="59"/>
  <c r="P3852" i="59" s="1"/>
  <c r="K3851" i="59"/>
  <c r="P3851" i="59" s="1"/>
  <c r="K3850" i="59"/>
  <c r="P3850" i="59" s="1"/>
  <c r="K3849" i="59"/>
  <c r="P3849" i="59" s="1"/>
  <c r="K3848" i="59"/>
  <c r="P3848" i="59" s="1"/>
  <c r="K3847" i="59"/>
  <c r="P3847" i="59" s="1"/>
  <c r="K3846" i="59"/>
  <c r="P3846" i="59" s="1"/>
  <c r="K3845" i="59"/>
  <c r="P3845" i="59" s="1"/>
  <c r="K3844" i="59"/>
  <c r="P3844" i="59" s="1"/>
  <c r="K3843" i="59"/>
  <c r="P3843" i="59" s="1"/>
  <c r="K3842" i="59"/>
  <c r="P3842" i="59" s="1"/>
  <c r="K3841" i="59"/>
  <c r="P3841" i="59" s="1"/>
  <c r="K3840" i="59"/>
  <c r="P3840" i="59" s="1"/>
  <c r="K3839" i="59"/>
  <c r="P3839" i="59" s="1"/>
  <c r="K3838" i="59"/>
  <c r="P3838" i="59" s="1"/>
  <c r="K3837" i="59"/>
  <c r="P3837" i="59" s="1"/>
  <c r="K3836" i="59"/>
  <c r="P3836" i="59" s="1"/>
  <c r="K3835" i="59"/>
  <c r="P3835" i="59" s="1"/>
  <c r="K3834" i="59"/>
  <c r="P3834" i="59" s="1"/>
  <c r="K3833" i="59"/>
  <c r="P3833" i="59" s="1"/>
  <c r="K3832" i="59"/>
  <c r="P3832" i="59" s="1"/>
  <c r="K3831" i="59"/>
  <c r="P3831" i="59" s="1"/>
  <c r="K3830" i="59"/>
  <c r="P3830" i="59" s="1"/>
  <c r="K3829" i="59"/>
  <c r="P3829" i="59" s="1"/>
  <c r="K3828" i="59"/>
  <c r="P3828" i="59" s="1"/>
  <c r="K3827" i="59"/>
  <c r="P3827" i="59" s="1"/>
  <c r="K3826" i="59"/>
  <c r="P3826" i="59" s="1"/>
  <c r="K3825" i="59"/>
  <c r="P3825" i="59" s="1"/>
  <c r="K3824" i="59"/>
  <c r="P3824" i="59" s="1"/>
  <c r="K3823" i="59"/>
  <c r="P3823" i="59" s="1"/>
  <c r="K3822" i="59"/>
  <c r="P3822" i="59" s="1"/>
  <c r="K3821" i="59"/>
  <c r="P3821" i="59" s="1"/>
  <c r="K3820" i="59"/>
  <c r="P3820" i="59" s="1"/>
  <c r="K3819" i="59"/>
  <c r="P3819" i="59" s="1"/>
  <c r="K3818" i="59"/>
  <c r="P3818" i="59" s="1"/>
  <c r="K3817" i="59"/>
  <c r="P3817" i="59" s="1"/>
  <c r="K3816" i="59"/>
  <c r="P3816" i="59" s="1"/>
  <c r="K3815" i="59"/>
  <c r="P3815" i="59" s="1"/>
  <c r="K3814" i="59"/>
  <c r="P3814" i="59" s="1"/>
  <c r="K3813" i="59"/>
  <c r="P3813" i="59" s="1"/>
  <c r="K3812" i="59"/>
  <c r="P3812" i="59" s="1"/>
  <c r="K3811" i="59"/>
  <c r="P3811" i="59" s="1"/>
  <c r="K3810" i="59"/>
  <c r="P3810" i="59" s="1"/>
  <c r="K3809" i="59"/>
  <c r="P3809" i="59" s="1"/>
  <c r="K3808" i="59"/>
  <c r="P3808" i="59" s="1"/>
  <c r="K3807" i="59"/>
  <c r="P3807" i="59" s="1"/>
  <c r="K3806" i="59"/>
  <c r="P3806" i="59" s="1"/>
  <c r="K3805" i="59"/>
  <c r="P3805" i="59" s="1"/>
  <c r="K3804" i="59"/>
  <c r="P3804" i="59" s="1"/>
  <c r="K3803" i="59"/>
  <c r="P3803" i="59" s="1"/>
  <c r="K3802" i="59"/>
  <c r="P3802" i="59" s="1"/>
  <c r="K3801" i="59"/>
  <c r="P3801" i="59" s="1"/>
  <c r="K3800" i="59"/>
  <c r="P3800" i="59" s="1"/>
  <c r="K3799" i="59"/>
  <c r="P3799" i="59" s="1"/>
  <c r="K3798" i="59"/>
  <c r="P3798" i="59" s="1"/>
  <c r="K3797" i="59"/>
  <c r="P3797" i="59" s="1"/>
  <c r="K3796" i="59"/>
  <c r="P3796" i="59" s="1"/>
  <c r="K3795" i="59"/>
  <c r="P3795" i="59" s="1"/>
  <c r="K3794" i="59"/>
  <c r="P3794" i="59" s="1"/>
  <c r="K3793" i="59"/>
  <c r="P3793" i="59" s="1"/>
  <c r="K3792" i="59"/>
  <c r="P3792" i="59" s="1"/>
  <c r="K3791" i="59"/>
  <c r="P3791" i="59" s="1"/>
  <c r="K3790" i="59"/>
  <c r="P3790" i="59" s="1"/>
  <c r="K3789" i="59"/>
  <c r="P3789" i="59" s="1"/>
  <c r="K3788" i="59"/>
  <c r="P3788" i="59" s="1"/>
  <c r="K3787" i="59"/>
  <c r="P3787" i="59" s="1"/>
  <c r="K3786" i="59"/>
  <c r="P3786" i="59" s="1"/>
  <c r="K3785" i="59"/>
  <c r="P3785" i="59" s="1"/>
  <c r="K3784" i="59"/>
  <c r="P3784" i="59" s="1"/>
  <c r="K3783" i="59"/>
  <c r="P3783" i="59" s="1"/>
  <c r="K3782" i="59"/>
  <c r="P3782" i="59" s="1"/>
  <c r="K3781" i="59"/>
  <c r="P3781" i="59" s="1"/>
  <c r="K3780" i="59"/>
  <c r="P3780" i="59" s="1"/>
  <c r="K3779" i="59"/>
  <c r="P3779" i="59" s="1"/>
  <c r="K3778" i="59"/>
  <c r="P3778" i="59" s="1"/>
  <c r="K3777" i="59"/>
  <c r="P3777" i="59" s="1"/>
  <c r="K3776" i="59"/>
  <c r="P3776" i="59" s="1"/>
  <c r="K3775" i="59"/>
  <c r="P3775" i="59" s="1"/>
  <c r="K3774" i="59"/>
  <c r="P3774" i="59" s="1"/>
  <c r="K3773" i="59"/>
  <c r="P3773" i="59" s="1"/>
  <c r="K3772" i="59"/>
  <c r="P3772" i="59" s="1"/>
  <c r="K3771" i="59"/>
  <c r="P3771" i="59" s="1"/>
  <c r="K3770" i="59"/>
  <c r="P3770" i="59" s="1"/>
  <c r="K3769" i="59"/>
  <c r="P3769" i="59" s="1"/>
  <c r="K3768" i="59"/>
  <c r="P3768" i="59" s="1"/>
  <c r="K3767" i="59"/>
  <c r="P3767" i="59" s="1"/>
  <c r="K3766" i="59"/>
  <c r="P3766" i="59" s="1"/>
  <c r="K3765" i="59"/>
  <c r="P3765" i="59" s="1"/>
  <c r="K3764" i="59"/>
  <c r="P3764" i="59" s="1"/>
  <c r="K3763" i="59"/>
  <c r="P3763" i="59" s="1"/>
  <c r="K3762" i="59"/>
  <c r="P3762" i="59" s="1"/>
  <c r="K3761" i="59"/>
  <c r="P3761" i="59" s="1"/>
  <c r="K3760" i="59"/>
  <c r="P3760" i="59" s="1"/>
  <c r="K3759" i="59"/>
  <c r="P3759" i="59" s="1"/>
  <c r="K3758" i="59"/>
  <c r="P3758" i="59" s="1"/>
  <c r="K3757" i="59"/>
  <c r="P3757" i="59" s="1"/>
  <c r="K3756" i="59"/>
  <c r="P3756" i="59" s="1"/>
  <c r="K3755" i="59"/>
  <c r="P3755" i="59" s="1"/>
  <c r="K3754" i="59"/>
  <c r="P3754" i="59" s="1"/>
  <c r="K3753" i="59"/>
  <c r="P3753" i="59" s="1"/>
  <c r="K3752" i="59"/>
  <c r="P3752" i="59" s="1"/>
  <c r="K3751" i="59"/>
  <c r="P3751" i="59" s="1"/>
  <c r="K3750" i="59"/>
  <c r="P3750" i="59" s="1"/>
  <c r="K3749" i="59"/>
  <c r="P3749" i="59" s="1"/>
  <c r="K3748" i="59"/>
  <c r="P3748" i="59" s="1"/>
  <c r="K3747" i="59"/>
  <c r="P3747" i="59" s="1"/>
  <c r="K3746" i="59"/>
  <c r="P3746" i="59" s="1"/>
  <c r="K3745" i="59"/>
  <c r="P3745" i="59" s="1"/>
  <c r="K3744" i="59"/>
  <c r="P3744" i="59" s="1"/>
  <c r="K3743" i="59"/>
  <c r="P3743" i="59" s="1"/>
  <c r="K3742" i="59"/>
  <c r="P3742" i="59" s="1"/>
  <c r="K3741" i="59"/>
  <c r="P3741" i="59" s="1"/>
  <c r="K3740" i="59"/>
  <c r="P3740" i="59" s="1"/>
  <c r="K3739" i="59"/>
  <c r="P3739" i="59" s="1"/>
  <c r="K3738" i="59"/>
  <c r="P3738" i="59" s="1"/>
  <c r="K3737" i="59"/>
  <c r="P3737" i="59" s="1"/>
  <c r="K3736" i="59"/>
  <c r="P3736" i="59" s="1"/>
  <c r="K3735" i="59"/>
  <c r="P3735" i="59" s="1"/>
  <c r="K3734" i="59"/>
  <c r="P3734" i="59" s="1"/>
  <c r="K3733" i="59"/>
  <c r="P3733" i="59" s="1"/>
  <c r="K3732" i="59"/>
  <c r="P3732" i="59" s="1"/>
  <c r="K3731" i="59"/>
  <c r="P3731" i="59" s="1"/>
  <c r="K3730" i="59"/>
  <c r="P3730" i="59" s="1"/>
  <c r="K3729" i="59"/>
  <c r="P3729" i="59" s="1"/>
  <c r="K3728" i="59"/>
  <c r="P3728" i="59" s="1"/>
  <c r="K3727" i="59"/>
  <c r="P3727" i="59" s="1"/>
  <c r="K3726" i="59"/>
  <c r="P3726" i="59" s="1"/>
  <c r="K3725" i="59"/>
  <c r="P3725" i="59" s="1"/>
  <c r="K3724" i="59"/>
  <c r="P3724" i="59" s="1"/>
  <c r="K3723" i="59"/>
  <c r="P3723" i="59" s="1"/>
  <c r="K3722" i="59"/>
  <c r="P3722" i="59" s="1"/>
  <c r="K3721" i="59"/>
  <c r="P3721" i="59" s="1"/>
  <c r="K3720" i="59"/>
  <c r="P3720" i="59" s="1"/>
  <c r="K3719" i="59"/>
  <c r="P3719" i="59" s="1"/>
  <c r="K3718" i="59"/>
  <c r="P3718" i="59" s="1"/>
  <c r="K3717" i="59"/>
  <c r="P3717" i="59" s="1"/>
  <c r="K3716" i="59"/>
  <c r="P3716" i="59" s="1"/>
  <c r="K3715" i="59"/>
  <c r="P3715" i="59" s="1"/>
  <c r="K3714" i="59"/>
  <c r="P3714" i="59" s="1"/>
  <c r="K3713" i="59"/>
  <c r="P3713" i="59" s="1"/>
  <c r="K3712" i="59"/>
  <c r="P3712" i="59" s="1"/>
  <c r="K3711" i="59"/>
  <c r="P3711" i="59" s="1"/>
  <c r="K3710" i="59"/>
  <c r="P3710" i="59" s="1"/>
  <c r="K3709" i="59"/>
  <c r="P3709" i="59" s="1"/>
  <c r="K3708" i="59"/>
  <c r="P3708" i="59" s="1"/>
  <c r="K3707" i="59"/>
  <c r="P3707" i="59" s="1"/>
  <c r="K3706" i="59"/>
  <c r="P3706" i="59" s="1"/>
  <c r="K3705" i="59"/>
  <c r="P3705" i="59" s="1"/>
  <c r="K3704" i="59"/>
  <c r="P3704" i="59" s="1"/>
  <c r="K3703" i="59"/>
  <c r="P3703" i="59" s="1"/>
  <c r="K3702" i="59"/>
  <c r="P3702" i="59" s="1"/>
  <c r="K3701" i="59"/>
  <c r="P3701" i="59" s="1"/>
  <c r="K3700" i="59"/>
  <c r="P3700" i="59" s="1"/>
  <c r="K3699" i="59"/>
  <c r="P3699" i="59" s="1"/>
  <c r="K3698" i="59"/>
  <c r="P3698" i="59" s="1"/>
  <c r="K3697" i="59"/>
  <c r="P3697" i="59" s="1"/>
  <c r="K3696" i="59"/>
  <c r="P3696" i="59" s="1"/>
  <c r="K3695" i="59"/>
  <c r="P3695" i="59" s="1"/>
  <c r="K3694" i="59"/>
  <c r="P3694" i="59" s="1"/>
  <c r="K3693" i="59"/>
  <c r="P3693" i="59" s="1"/>
  <c r="K3692" i="59"/>
  <c r="P3692" i="59" s="1"/>
  <c r="K3691" i="59"/>
  <c r="P3691" i="59" s="1"/>
  <c r="K3690" i="59"/>
  <c r="P3690" i="59" s="1"/>
  <c r="K3689" i="59"/>
  <c r="P3689" i="59" s="1"/>
  <c r="K3688" i="59"/>
  <c r="P3688" i="59" s="1"/>
  <c r="K3687" i="59"/>
  <c r="P3687" i="59" s="1"/>
  <c r="K3686" i="59"/>
  <c r="P3686" i="59" s="1"/>
  <c r="K3685" i="59"/>
  <c r="P3685" i="59" s="1"/>
  <c r="K3684" i="59"/>
  <c r="P3684" i="59" s="1"/>
  <c r="K3683" i="59"/>
  <c r="P3683" i="59" s="1"/>
  <c r="K3682" i="59"/>
  <c r="P3682" i="59" s="1"/>
  <c r="K3681" i="59"/>
  <c r="P3681" i="59" s="1"/>
  <c r="K3680" i="59"/>
  <c r="P3680" i="59" s="1"/>
  <c r="K3679" i="59"/>
  <c r="P3679" i="59" s="1"/>
  <c r="K3678" i="59"/>
  <c r="P3678" i="59" s="1"/>
  <c r="K3677" i="59"/>
  <c r="P3677" i="59" s="1"/>
  <c r="K3676" i="59"/>
  <c r="P3676" i="59" s="1"/>
  <c r="K3675" i="59"/>
  <c r="P3675" i="59" s="1"/>
  <c r="K3674" i="59"/>
  <c r="P3674" i="59" s="1"/>
  <c r="K3673" i="59"/>
  <c r="P3673" i="59" s="1"/>
  <c r="K3672" i="59"/>
  <c r="P3672" i="59" s="1"/>
  <c r="K3671" i="59"/>
  <c r="P3671" i="59" s="1"/>
  <c r="K3670" i="59"/>
  <c r="P3670" i="59" s="1"/>
  <c r="K3669" i="59"/>
  <c r="P3669" i="59" s="1"/>
  <c r="K3668" i="59"/>
  <c r="P3668" i="59" s="1"/>
  <c r="K3667" i="59"/>
  <c r="P3667" i="59" s="1"/>
  <c r="K3666" i="59"/>
  <c r="P3666" i="59" s="1"/>
  <c r="K3665" i="59"/>
  <c r="P3665" i="59" s="1"/>
  <c r="K3664" i="59"/>
  <c r="P3664" i="59" s="1"/>
  <c r="K3663" i="59"/>
  <c r="P3663" i="59" s="1"/>
  <c r="K3662" i="59"/>
  <c r="P3662" i="59" s="1"/>
  <c r="K3661" i="59"/>
  <c r="P3661" i="59" s="1"/>
  <c r="K3660" i="59"/>
  <c r="P3660" i="59" s="1"/>
  <c r="K3659" i="59"/>
  <c r="P3659" i="59" s="1"/>
  <c r="K3658" i="59"/>
  <c r="P3658" i="59" s="1"/>
  <c r="K3657" i="59"/>
  <c r="P3657" i="59" s="1"/>
  <c r="K3656" i="59"/>
  <c r="P3656" i="59" s="1"/>
  <c r="K3655" i="59"/>
  <c r="P3655" i="59" s="1"/>
  <c r="K3654" i="59"/>
  <c r="P3654" i="59" s="1"/>
  <c r="K3653" i="59"/>
  <c r="P3653" i="59" s="1"/>
  <c r="K3652" i="59"/>
  <c r="P3652" i="59" s="1"/>
  <c r="K3651" i="59"/>
  <c r="P3651" i="59" s="1"/>
  <c r="K3650" i="59"/>
  <c r="P3650" i="59" s="1"/>
  <c r="K3649" i="59"/>
  <c r="P3649" i="59" s="1"/>
  <c r="K3648" i="59"/>
  <c r="P3648" i="59" s="1"/>
  <c r="K3647" i="59"/>
  <c r="P3647" i="59" s="1"/>
  <c r="K3646" i="59"/>
  <c r="P3646" i="59" s="1"/>
  <c r="K3645" i="59"/>
  <c r="P3645" i="59" s="1"/>
  <c r="K3644" i="59"/>
  <c r="P3644" i="59" s="1"/>
  <c r="K3643" i="59"/>
  <c r="P3643" i="59" s="1"/>
  <c r="K3642" i="59"/>
  <c r="P3642" i="59" s="1"/>
  <c r="K3641" i="59"/>
  <c r="P3641" i="59" s="1"/>
  <c r="K3640" i="59"/>
  <c r="P3640" i="59" s="1"/>
  <c r="K3639" i="59"/>
  <c r="P3639" i="59" s="1"/>
  <c r="K3638" i="59"/>
  <c r="P3638" i="59" s="1"/>
  <c r="K3637" i="59"/>
  <c r="P3637" i="59" s="1"/>
  <c r="K3636" i="59"/>
  <c r="P3636" i="59" s="1"/>
  <c r="K3635" i="59"/>
  <c r="P3635" i="59" s="1"/>
  <c r="K3634" i="59"/>
  <c r="P3634" i="59" s="1"/>
  <c r="K3633" i="59"/>
  <c r="P3633" i="59" s="1"/>
  <c r="K3632" i="59"/>
  <c r="P3632" i="59" s="1"/>
  <c r="K3631" i="59"/>
  <c r="P3631" i="59" s="1"/>
  <c r="K3630" i="59"/>
  <c r="P3630" i="59" s="1"/>
  <c r="K3629" i="59"/>
  <c r="P3629" i="59" s="1"/>
  <c r="K3628" i="59"/>
  <c r="P3628" i="59" s="1"/>
  <c r="K3627" i="59"/>
  <c r="P3627" i="59" s="1"/>
  <c r="K3626" i="59"/>
  <c r="P3626" i="59" s="1"/>
  <c r="K3625" i="59"/>
  <c r="P3625" i="59" s="1"/>
  <c r="K3624" i="59"/>
  <c r="P3624" i="59" s="1"/>
  <c r="K3623" i="59"/>
  <c r="P3623" i="59" s="1"/>
  <c r="K3622" i="59"/>
  <c r="P3622" i="59" s="1"/>
  <c r="K3621" i="59"/>
  <c r="P3621" i="59" s="1"/>
  <c r="K3620" i="59"/>
  <c r="P3620" i="59" s="1"/>
  <c r="K3619" i="59"/>
  <c r="P3619" i="59" s="1"/>
  <c r="K3618" i="59"/>
  <c r="P3618" i="59" s="1"/>
  <c r="K3617" i="59"/>
  <c r="P3617" i="59" s="1"/>
  <c r="K3616" i="59"/>
  <c r="P3616" i="59" s="1"/>
  <c r="K3615" i="59"/>
  <c r="P3615" i="59" s="1"/>
  <c r="K3614" i="59"/>
  <c r="P3614" i="59" s="1"/>
  <c r="K3613" i="59"/>
  <c r="P3613" i="59" s="1"/>
  <c r="K3612" i="59"/>
  <c r="P3612" i="59" s="1"/>
  <c r="K3611" i="59"/>
  <c r="P3611" i="59" s="1"/>
  <c r="K3610" i="59"/>
  <c r="P3610" i="59" s="1"/>
  <c r="K3609" i="59"/>
  <c r="P3609" i="59" s="1"/>
  <c r="K3608" i="59"/>
  <c r="P3608" i="59" s="1"/>
  <c r="K3607" i="59"/>
  <c r="P3607" i="59" s="1"/>
  <c r="K3606" i="59"/>
  <c r="P3606" i="59" s="1"/>
  <c r="K3605" i="59"/>
  <c r="P3605" i="59" s="1"/>
  <c r="K3604" i="59"/>
  <c r="P3604" i="59" s="1"/>
  <c r="K3603" i="59"/>
  <c r="P3603" i="59" s="1"/>
  <c r="K3602" i="59"/>
  <c r="P3602" i="59" s="1"/>
  <c r="K3601" i="59"/>
  <c r="P3601" i="59" s="1"/>
  <c r="K3600" i="59"/>
  <c r="P3600" i="59" s="1"/>
  <c r="K3599" i="59"/>
  <c r="P3599" i="59" s="1"/>
  <c r="K3598" i="59"/>
  <c r="P3598" i="59" s="1"/>
  <c r="K3597" i="59"/>
  <c r="P3597" i="59" s="1"/>
  <c r="K3596" i="59"/>
  <c r="P3596" i="59" s="1"/>
  <c r="K3595" i="59"/>
  <c r="P3595" i="59" s="1"/>
  <c r="K3594" i="59"/>
  <c r="P3594" i="59" s="1"/>
  <c r="K3593" i="59"/>
  <c r="P3593" i="59" s="1"/>
  <c r="K3592" i="59"/>
  <c r="P3592" i="59" s="1"/>
  <c r="K3591" i="59"/>
  <c r="P3591" i="59" s="1"/>
  <c r="K3590" i="59"/>
  <c r="P3590" i="59" s="1"/>
  <c r="K3589" i="59"/>
  <c r="P3589" i="59" s="1"/>
  <c r="K3588" i="59"/>
  <c r="P3588" i="59" s="1"/>
  <c r="K3587" i="59"/>
  <c r="P3587" i="59" s="1"/>
  <c r="K3586" i="59"/>
  <c r="P3586" i="59" s="1"/>
  <c r="K3585" i="59"/>
  <c r="P3585" i="59" s="1"/>
  <c r="K3584" i="59"/>
  <c r="P3584" i="59" s="1"/>
  <c r="K3583" i="59"/>
  <c r="P3583" i="59" s="1"/>
  <c r="K3582" i="59"/>
  <c r="P3582" i="59" s="1"/>
  <c r="K3581" i="59"/>
  <c r="P3581" i="59" s="1"/>
  <c r="K3580" i="59"/>
  <c r="P3580" i="59" s="1"/>
  <c r="K3579" i="59"/>
  <c r="P3579" i="59" s="1"/>
  <c r="K3578" i="59"/>
  <c r="P3578" i="59" s="1"/>
  <c r="K3577" i="59"/>
  <c r="P3577" i="59" s="1"/>
  <c r="K3576" i="59"/>
  <c r="P3576" i="59" s="1"/>
  <c r="K3575" i="59"/>
  <c r="P3575" i="59" s="1"/>
  <c r="K3574" i="59"/>
  <c r="P3574" i="59" s="1"/>
  <c r="K3573" i="59"/>
  <c r="P3573" i="59" s="1"/>
  <c r="K3572" i="59"/>
  <c r="P3572" i="59" s="1"/>
  <c r="K3571" i="59"/>
  <c r="P3571" i="59" s="1"/>
  <c r="K3570" i="59"/>
  <c r="P3570" i="59" s="1"/>
  <c r="K3569" i="59"/>
  <c r="P3569" i="59" s="1"/>
  <c r="K3568" i="59"/>
  <c r="P3568" i="59" s="1"/>
  <c r="K3567" i="59"/>
  <c r="P3567" i="59" s="1"/>
  <c r="K3566" i="59"/>
  <c r="P3566" i="59" s="1"/>
  <c r="K3565" i="59"/>
  <c r="P3565" i="59" s="1"/>
  <c r="K3564" i="59"/>
  <c r="P3564" i="59" s="1"/>
  <c r="K3563" i="59"/>
  <c r="P3563" i="59" s="1"/>
  <c r="K3562" i="59"/>
  <c r="P3562" i="59" s="1"/>
  <c r="K3561" i="59"/>
  <c r="P3561" i="59" s="1"/>
  <c r="K3560" i="59"/>
  <c r="P3560" i="59" s="1"/>
  <c r="K3559" i="59"/>
  <c r="P3559" i="59" s="1"/>
  <c r="K3558" i="59"/>
  <c r="P3558" i="59" s="1"/>
  <c r="K3557" i="59"/>
  <c r="P3557" i="59" s="1"/>
  <c r="K3556" i="59"/>
  <c r="P3556" i="59" s="1"/>
  <c r="K3555" i="59"/>
  <c r="P3555" i="59" s="1"/>
  <c r="K3554" i="59"/>
  <c r="P3554" i="59" s="1"/>
  <c r="K3553" i="59"/>
  <c r="P3553" i="59" s="1"/>
  <c r="K3552" i="59"/>
  <c r="P3552" i="59" s="1"/>
  <c r="K3551" i="59"/>
  <c r="P3551" i="59" s="1"/>
  <c r="K3550" i="59"/>
  <c r="P3550" i="59" s="1"/>
  <c r="K3549" i="59"/>
  <c r="P3549" i="59" s="1"/>
  <c r="K3548" i="59"/>
  <c r="P3548" i="59" s="1"/>
  <c r="K3547" i="59"/>
  <c r="P3547" i="59" s="1"/>
  <c r="K3546" i="59"/>
  <c r="P3546" i="59" s="1"/>
  <c r="K3545" i="59"/>
  <c r="P3545" i="59" s="1"/>
  <c r="K3544" i="59"/>
  <c r="P3544" i="59" s="1"/>
  <c r="K3543" i="59"/>
  <c r="P3543" i="59" s="1"/>
  <c r="K3542" i="59"/>
  <c r="P3542" i="59" s="1"/>
  <c r="K3541" i="59"/>
  <c r="P3541" i="59" s="1"/>
  <c r="K3540" i="59"/>
  <c r="P3540" i="59" s="1"/>
  <c r="K3539" i="59"/>
  <c r="P3539" i="59" s="1"/>
  <c r="K3538" i="59"/>
  <c r="P3538" i="59" s="1"/>
  <c r="K3537" i="59"/>
  <c r="P3537" i="59" s="1"/>
  <c r="K3536" i="59"/>
  <c r="P3536" i="59" s="1"/>
  <c r="K3535" i="59"/>
  <c r="P3535" i="59" s="1"/>
  <c r="K3534" i="59"/>
  <c r="P3534" i="59" s="1"/>
  <c r="K3533" i="59"/>
  <c r="P3533" i="59" s="1"/>
  <c r="K3532" i="59"/>
  <c r="P3532" i="59" s="1"/>
  <c r="K3531" i="59"/>
  <c r="P3531" i="59" s="1"/>
  <c r="K3530" i="59"/>
  <c r="P3530" i="59" s="1"/>
  <c r="K3529" i="59"/>
  <c r="P3529" i="59" s="1"/>
  <c r="K3528" i="59"/>
  <c r="P3528" i="59" s="1"/>
  <c r="K3527" i="59"/>
  <c r="P3527" i="59" s="1"/>
  <c r="K3526" i="59"/>
  <c r="P3526" i="59" s="1"/>
  <c r="K3525" i="59"/>
  <c r="P3525" i="59" s="1"/>
  <c r="K3524" i="59"/>
  <c r="P3524" i="59" s="1"/>
  <c r="K3523" i="59"/>
  <c r="P3523" i="59" s="1"/>
  <c r="K3522" i="59"/>
  <c r="P3522" i="59" s="1"/>
  <c r="K3521" i="59"/>
  <c r="P3521" i="59" s="1"/>
  <c r="K3520" i="59"/>
  <c r="P3520" i="59" s="1"/>
  <c r="K3519" i="59"/>
  <c r="P3519" i="59" s="1"/>
  <c r="K3518" i="59"/>
  <c r="P3518" i="59" s="1"/>
  <c r="K3517" i="59"/>
  <c r="P3517" i="59" s="1"/>
  <c r="K3516" i="59"/>
  <c r="P3516" i="59" s="1"/>
  <c r="K3515" i="59"/>
  <c r="P3515" i="59" s="1"/>
  <c r="K3514" i="59"/>
  <c r="P3514" i="59" s="1"/>
  <c r="K3513" i="59"/>
  <c r="P3513" i="59" s="1"/>
  <c r="K3512" i="59"/>
  <c r="P3512" i="59" s="1"/>
  <c r="K3511" i="59"/>
  <c r="P3511" i="59" s="1"/>
  <c r="K3510" i="59"/>
  <c r="P3510" i="59" s="1"/>
  <c r="K3509" i="59"/>
  <c r="P3509" i="59" s="1"/>
  <c r="K3508" i="59"/>
  <c r="P3508" i="59" s="1"/>
  <c r="K3507" i="59"/>
  <c r="P3507" i="59" s="1"/>
  <c r="K3506" i="59"/>
  <c r="P3506" i="59" s="1"/>
  <c r="K3505" i="59"/>
  <c r="P3505" i="59" s="1"/>
  <c r="K3504" i="59"/>
  <c r="P3504" i="59" s="1"/>
  <c r="K3503" i="59"/>
  <c r="P3503" i="59" s="1"/>
  <c r="K3502" i="59"/>
  <c r="P3502" i="59" s="1"/>
  <c r="K3501" i="59"/>
  <c r="P3501" i="59" s="1"/>
  <c r="K3500" i="59"/>
  <c r="P3500" i="59" s="1"/>
  <c r="K3499" i="59"/>
  <c r="P3499" i="59" s="1"/>
  <c r="K3498" i="59"/>
  <c r="P3498" i="59" s="1"/>
  <c r="K3497" i="59"/>
  <c r="P3497" i="59" s="1"/>
  <c r="K3496" i="59"/>
  <c r="P3496" i="59" s="1"/>
  <c r="K3495" i="59"/>
  <c r="P3495" i="59" s="1"/>
  <c r="K3494" i="59"/>
  <c r="P3494" i="59" s="1"/>
  <c r="K3493" i="59"/>
  <c r="P3493" i="59" s="1"/>
  <c r="K3492" i="59"/>
  <c r="P3492" i="59" s="1"/>
  <c r="K3491" i="59"/>
  <c r="P3491" i="59" s="1"/>
  <c r="K3490" i="59"/>
  <c r="P3490" i="59" s="1"/>
  <c r="K3489" i="59"/>
  <c r="P3489" i="59" s="1"/>
  <c r="K3488" i="59"/>
  <c r="P3488" i="59" s="1"/>
  <c r="K3487" i="59"/>
  <c r="P3487" i="59" s="1"/>
  <c r="K3486" i="59"/>
  <c r="P3486" i="59" s="1"/>
  <c r="K3485" i="59"/>
  <c r="P3485" i="59" s="1"/>
  <c r="K3484" i="59"/>
  <c r="P3484" i="59" s="1"/>
  <c r="K3483" i="59"/>
  <c r="P3483" i="59" s="1"/>
  <c r="K3482" i="59"/>
  <c r="P3482" i="59" s="1"/>
  <c r="K3481" i="59"/>
  <c r="P3481" i="59" s="1"/>
  <c r="K3480" i="59"/>
  <c r="P3480" i="59" s="1"/>
  <c r="K3479" i="59"/>
  <c r="P3479" i="59" s="1"/>
  <c r="K3478" i="59"/>
  <c r="P3478" i="59" s="1"/>
  <c r="K3477" i="59"/>
  <c r="P3477" i="59" s="1"/>
  <c r="K3476" i="59"/>
  <c r="P3476" i="59" s="1"/>
  <c r="K3475" i="59"/>
  <c r="P3475" i="59" s="1"/>
  <c r="K3474" i="59"/>
  <c r="P3474" i="59" s="1"/>
  <c r="K3473" i="59"/>
  <c r="P3473" i="59" s="1"/>
  <c r="K3472" i="59"/>
  <c r="P3472" i="59" s="1"/>
  <c r="K3471" i="59"/>
  <c r="P3471" i="59" s="1"/>
  <c r="K3470" i="59"/>
  <c r="P3470" i="59" s="1"/>
  <c r="K3469" i="59"/>
  <c r="P3469" i="59" s="1"/>
  <c r="K3468" i="59"/>
  <c r="P3468" i="59" s="1"/>
  <c r="K3467" i="59"/>
  <c r="P3467" i="59" s="1"/>
  <c r="K3466" i="59"/>
  <c r="P3466" i="59" s="1"/>
  <c r="K3465" i="59"/>
  <c r="P3465" i="59" s="1"/>
  <c r="K3464" i="59"/>
  <c r="P3464" i="59" s="1"/>
  <c r="K3463" i="59"/>
  <c r="P3463" i="59" s="1"/>
  <c r="K3462" i="59"/>
  <c r="P3462" i="59" s="1"/>
  <c r="K3461" i="59"/>
  <c r="P3461" i="59" s="1"/>
  <c r="K3460" i="59"/>
  <c r="P3460" i="59" s="1"/>
  <c r="K3459" i="59"/>
  <c r="P3459" i="59" s="1"/>
  <c r="K3458" i="59"/>
  <c r="P3458" i="59" s="1"/>
  <c r="K3457" i="59"/>
  <c r="P3457" i="59" s="1"/>
  <c r="K3456" i="59"/>
  <c r="P3456" i="59" s="1"/>
  <c r="K3455" i="59"/>
  <c r="P3455" i="59" s="1"/>
  <c r="K3454" i="59"/>
  <c r="P3454" i="59" s="1"/>
  <c r="K3453" i="59"/>
  <c r="P3453" i="59" s="1"/>
  <c r="K3452" i="59"/>
  <c r="P3452" i="59" s="1"/>
  <c r="K3451" i="59"/>
  <c r="P3451" i="59" s="1"/>
  <c r="K3450" i="59"/>
  <c r="P3450" i="59" s="1"/>
  <c r="K3449" i="59"/>
  <c r="P3449" i="59" s="1"/>
  <c r="K3448" i="59"/>
  <c r="P3448" i="59" s="1"/>
  <c r="K3447" i="59"/>
  <c r="P3447" i="59" s="1"/>
  <c r="K3446" i="59"/>
  <c r="P3446" i="59" s="1"/>
  <c r="K3445" i="59"/>
  <c r="P3445" i="59" s="1"/>
  <c r="K3444" i="59"/>
  <c r="P3444" i="59" s="1"/>
  <c r="K3443" i="59"/>
  <c r="P3443" i="59" s="1"/>
  <c r="K3442" i="59"/>
  <c r="P3442" i="59" s="1"/>
  <c r="K3441" i="59"/>
  <c r="P3441" i="59" s="1"/>
  <c r="K3440" i="59"/>
  <c r="P3440" i="59" s="1"/>
  <c r="K3439" i="59"/>
  <c r="P3439" i="59" s="1"/>
  <c r="K3438" i="59"/>
  <c r="P3438" i="59" s="1"/>
  <c r="K3437" i="59"/>
  <c r="P3437" i="59" s="1"/>
  <c r="K3436" i="59"/>
  <c r="P3436" i="59" s="1"/>
  <c r="K3435" i="59"/>
  <c r="P3435" i="59" s="1"/>
  <c r="K3434" i="59"/>
  <c r="P3434" i="59" s="1"/>
  <c r="K3433" i="59"/>
  <c r="P3433" i="59" s="1"/>
  <c r="K3432" i="59"/>
  <c r="P3432" i="59" s="1"/>
  <c r="K3431" i="59"/>
  <c r="P3431" i="59" s="1"/>
  <c r="K3430" i="59"/>
  <c r="P3430" i="59" s="1"/>
  <c r="K3429" i="59"/>
  <c r="P3429" i="59" s="1"/>
  <c r="K3428" i="59"/>
  <c r="P3428" i="59" s="1"/>
  <c r="K3427" i="59"/>
  <c r="P3427" i="59" s="1"/>
  <c r="K3426" i="59"/>
  <c r="P3426" i="59" s="1"/>
  <c r="K3425" i="59"/>
  <c r="P3425" i="59" s="1"/>
  <c r="K3424" i="59"/>
  <c r="P3424" i="59" s="1"/>
  <c r="K3423" i="59"/>
  <c r="P3423" i="59" s="1"/>
  <c r="K3422" i="59"/>
  <c r="P3422" i="59" s="1"/>
  <c r="K3421" i="59"/>
  <c r="P3421" i="59" s="1"/>
  <c r="K3420" i="59"/>
  <c r="P3420" i="59" s="1"/>
  <c r="K3419" i="59"/>
  <c r="P3419" i="59" s="1"/>
  <c r="K3418" i="59"/>
  <c r="P3418" i="59" s="1"/>
  <c r="K3417" i="59"/>
  <c r="P3417" i="59" s="1"/>
  <c r="K3416" i="59"/>
  <c r="P3416" i="59" s="1"/>
  <c r="K3415" i="59"/>
  <c r="P3415" i="59" s="1"/>
  <c r="K3414" i="59"/>
  <c r="P3414" i="59" s="1"/>
  <c r="K3413" i="59"/>
  <c r="P3413" i="59" s="1"/>
  <c r="K3412" i="59"/>
  <c r="P3412" i="59" s="1"/>
  <c r="K3411" i="59"/>
  <c r="P3411" i="59" s="1"/>
  <c r="K3410" i="59"/>
  <c r="P3410" i="59" s="1"/>
  <c r="K3409" i="59"/>
  <c r="P3409" i="59" s="1"/>
  <c r="K3408" i="59"/>
  <c r="P3408" i="59" s="1"/>
  <c r="K3407" i="59"/>
  <c r="P3407" i="59" s="1"/>
  <c r="K3406" i="59"/>
  <c r="P3406" i="59" s="1"/>
  <c r="K3405" i="59"/>
  <c r="P3405" i="59" s="1"/>
  <c r="K3404" i="59"/>
  <c r="P3404" i="59" s="1"/>
  <c r="K3403" i="59"/>
  <c r="P3403" i="59" s="1"/>
  <c r="K3402" i="59"/>
  <c r="P3402" i="59" s="1"/>
  <c r="K3401" i="59"/>
  <c r="P3401" i="59" s="1"/>
  <c r="K3400" i="59"/>
  <c r="P3400" i="59" s="1"/>
  <c r="K3399" i="59"/>
  <c r="P3399" i="59" s="1"/>
  <c r="K3398" i="59"/>
  <c r="P3398" i="59" s="1"/>
  <c r="K3397" i="59"/>
  <c r="P3397" i="59" s="1"/>
  <c r="K3396" i="59"/>
  <c r="P3396" i="59" s="1"/>
  <c r="K3395" i="59"/>
  <c r="P3395" i="59" s="1"/>
  <c r="K3394" i="59"/>
  <c r="P3394" i="59" s="1"/>
  <c r="K3393" i="59"/>
  <c r="P3393" i="59" s="1"/>
  <c r="K3392" i="59"/>
  <c r="P3392" i="59" s="1"/>
  <c r="K3391" i="59"/>
  <c r="P3391" i="59" s="1"/>
  <c r="K3390" i="59"/>
  <c r="P3390" i="59" s="1"/>
  <c r="K3389" i="59"/>
  <c r="P3389" i="59" s="1"/>
  <c r="K3388" i="59"/>
  <c r="P3388" i="59" s="1"/>
  <c r="K3387" i="59"/>
  <c r="P3387" i="59" s="1"/>
  <c r="K3386" i="59"/>
  <c r="P3386" i="59" s="1"/>
  <c r="K3385" i="59"/>
  <c r="P3385" i="59" s="1"/>
  <c r="K3384" i="59"/>
  <c r="P3384" i="59" s="1"/>
  <c r="K3383" i="59"/>
  <c r="P3383" i="59" s="1"/>
  <c r="K3382" i="59"/>
  <c r="P3382" i="59" s="1"/>
  <c r="K3381" i="59"/>
  <c r="P3381" i="59" s="1"/>
  <c r="K3380" i="59"/>
  <c r="P3380" i="59" s="1"/>
  <c r="K3379" i="59"/>
  <c r="P3379" i="59" s="1"/>
  <c r="K3378" i="59"/>
  <c r="P3378" i="59" s="1"/>
  <c r="K3377" i="59"/>
  <c r="P3377" i="59" s="1"/>
  <c r="K3376" i="59"/>
  <c r="P3376" i="59" s="1"/>
  <c r="K3375" i="59"/>
  <c r="P3375" i="59" s="1"/>
  <c r="K3374" i="59"/>
  <c r="P3374" i="59" s="1"/>
  <c r="K3373" i="59"/>
  <c r="P3373" i="59" s="1"/>
  <c r="K3372" i="59"/>
  <c r="P3372" i="59" s="1"/>
  <c r="K3371" i="59"/>
  <c r="P3371" i="59" s="1"/>
  <c r="K3370" i="59"/>
  <c r="P3370" i="59" s="1"/>
  <c r="K3369" i="59"/>
  <c r="P3369" i="59" s="1"/>
  <c r="K3368" i="59"/>
  <c r="P3368" i="59" s="1"/>
  <c r="K3367" i="59"/>
  <c r="P3367" i="59" s="1"/>
  <c r="K3366" i="59"/>
  <c r="P3366" i="59" s="1"/>
  <c r="K3365" i="59"/>
  <c r="P3365" i="59" s="1"/>
  <c r="K3364" i="59"/>
  <c r="P3364" i="59" s="1"/>
  <c r="K3363" i="59"/>
  <c r="P3363" i="59" s="1"/>
  <c r="K3362" i="59"/>
  <c r="P3362" i="59" s="1"/>
  <c r="K3361" i="59"/>
  <c r="P3361" i="59" s="1"/>
  <c r="K3360" i="59"/>
  <c r="P3360" i="59" s="1"/>
  <c r="K3359" i="59"/>
  <c r="P3359" i="59" s="1"/>
  <c r="K3358" i="59"/>
  <c r="P3358" i="59" s="1"/>
  <c r="K3357" i="59"/>
  <c r="P3357" i="59" s="1"/>
  <c r="K3356" i="59"/>
  <c r="P3356" i="59" s="1"/>
  <c r="K3355" i="59"/>
  <c r="P3355" i="59" s="1"/>
  <c r="K3354" i="59"/>
  <c r="P3354" i="59" s="1"/>
  <c r="K3353" i="59"/>
  <c r="P3353" i="59" s="1"/>
  <c r="K3352" i="59"/>
  <c r="P3352" i="59" s="1"/>
  <c r="K3351" i="59"/>
  <c r="P3351" i="59" s="1"/>
  <c r="K3350" i="59"/>
  <c r="P3350" i="59" s="1"/>
  <c r="K3349" i="59"/>
  <c r="P3349" i="59" s="1"/>
  <c r="K3348" i="59"/>
  <c r="P3348" i="59" s="1"/>
  <c r="K3347" i="59"/>
  <c r="P3347" i="59" s="1"/>
  <c r="K3346" i="59"/>
  <c r="P3346" i="59" s="1"/>
  <c r="K3345" i="59"/>
  <c r="P3345" i="59" s="1"/>
  <c r="K3344" i="59"/>
  <c r="P3344" i="59" s="1"/>
  <c r="K3343" i="59"/>
  <c r="P3343" i="59" s="1"/>
  <c r="K3342" i="59"/>
  <c r="P3342" i="59" s="1"/>
  <c r="K3341" i="59"/>
  <c r="P3341" i="59" s="1"/>
  <c r="K3340" i="59"/>
  <c r="P3340" i="59" s="1"/>
  <c r="K3339" i="59"/>
  <c r="P3339" i="59" s="1"/>
  <c r="K3338" i="59"/>
  <c r="P3338" i="59" s="1"/>
  <c r="K3337" i="59"/>
  <c r="P3337" i="59" s="1"/>
  <c r="K3336" i="59"/>
  <c r="P3336" i="59" s="1"/>
  <c r="K3335" i="59"/>
  <c r="P3335" i="59" s="1"/>
  <c r="K3334" i="59"/>
  <c r="P3334" i="59" s="1"/>
  <c r="K3333" i="59"/>
  <c r="P3333" i="59" s="1"/>
  <c r="K3332" i="59"/>
  <c r="P3332" i="59" s="1"/>
  <c r="K3331" i="59"/>
  <c r="P3331" i="59" s="1"/>
  <c r="K3330" i="59"/>
  <c r="P3330" i="59" s="1"/>
  <c r="K3329" i="59"/>
  <c r="P3329" i="59" s="1"/>
  <c r="K3328" i="59"/>
  <c r="P3328" i="59" s="1"/>
  <c r="K3327" i="59"/>
  <c r="P3327" i="59" s="1"/>
  <c r="K3326" i="59"/>
  <c r="P3326" i="59" s="1"/>
  <c r="K3325" i="59"/>
  <c r="P3325" i="59" s="1"/>
  <c r="K3324" i="59"/>
  <c r="P3324" i="59" s="1"/>
  <c r="K3323" i="59"/>
  <c r="P3323" i="59" s="1"/>
  <c r="K3322" i="59"/>
  <c r="P3322" i="59" s="1"/>
  <c r="K3321" i="59"/>
  <c r="P3321" i="59" s="1"/>
  <c r="K3320" i="59"/>
  <c r="P3320" i="59" s="1"/>
  <c r="K3319" i="59"/>
  <c r="P3319" i="59" s="1"/>
  <c r="K3318" i="59"/>
  <c r="P3318" i="59" s="1"/>
  <c r="K3317" i="59"/>
  <c r="P3317" i="59" s="1"/>
  <c r="K3316" i="59"/>
  <c r="P3316" i="59" s="1"/>
  <c r="K3315" i="59"/>
  <c r="P3315" i="59" s="1"/>
  <c r="K3314" i="59"/>
  <c r="P3314" i="59" s="1"/>
  <c r="K3313" i="59"/>
  <c r="P3313" i="59" s="1"/>
  <c r="K3312" i="59"/>
  <c r="P3312" i="59" s="1"/>
  <c r="K3311" i="59"/>
  <c r="P3311" i="59" s="1"/>
  <c r="K3310" i="59"/>
  <c r="P3310" i="59" s="1"/>
  <c r="K3309" i="59"/>
  <c r="P3309" i="59" s="1"/>
  <c r="K3308" i="59"/>
  <c r="P3308" i="59" s="1"/>
  <c r="K3307" i="59"/>
  <c r="P3307" i="59" s="1"/>
  <c r="K3306" i="59"/>
  <c r="P3306" i="59" s="1"/>
  <c r="K3305" i="59"/>
  <c r="P3305" i="59" s="1"/>
  <c r="K3304" i="59"/>
  <c r="P3304" i="59" s="1"/>
  <c r="K3303" i="59"/>
  <c r="P3303" i="59" s="1"/>
  <c r="K3302" i="59"/>
  <c r="P3302" i="59" s="1"/>
  <c r="K3301" i="59"/>
  <c r="P3301" i="59" s="1"/>
  <c r="K3300" i="59"/>
  <c r="P3300" i="59" s="1"/>
  <c r="K3299" i="59"/>
  <c r="P3299" i="59" s="1"/>
  <c r="K3298" i="59"/>
  <c r="P3298" i="59" s="1"/>
  <c r="K3297" i="59"/>
  <c r="P3297" i="59" s="1"/>
  <c r="K3296" i="59"/>
  <c r="P3296" i="59" s="1"/>
  <c r="K3295" i="59"/>
  <c r="P3295" i="59" s="1"/>
  <c r="K3294" i="59"/>
  <c r="P3294" i="59" s="1"/>
  <c r="K3293" i="59"/>
  <c r="P3293" i="59" s="1"/>
  <c r="K3292" i="59"/>
  <c r="P3292" i="59" s="1"/>
  <c r="K3291" i="59"/>
  <c r="P3291" i="59" s="1"/>
  <c r="K3290" i="59"/>
  <c r="P3290" i="59" s="1"/>
  <c r="K3289" i="59"/>
  <c r="P3289" i="59" s="1"/>
  <c r="K3288" i="59"/>
  <c r="P3288" i="59" s="1"/>
  <c r="K3287" i="59"/>
  <c r="P3287" i="59" s="1"/>
  <c r="K3286" i="59"/>
  <c r="P3286" i="59" s="1"/>
  <c r="K3285" i="59"/>
  <c r="P3285" i="59" s="1"/>
  <c r="K3284" i="59"/>
  <c r="P3284" i="59" s="1"/>
  <c r="K3283" i="59"/>
  <c r="P3283" i="59" s="1"/>
  <c r="K3282" i="59"/>
  <c r="P3282" i="59" s="1"/>
  <c r="K3281" i="59"/>
  <c r="P3281" i="59" s="1"/>
  <c r="K3280" i="59"/>
  <c r="P3280" i="59" s="1"/>
  <c r="K3279" i="59"/>
  <c r="P3279" i="59" s="1"/>
  <c r="K3278" i="59"/>
  <c r="P3278" i="59" s="1"/>
  <c r="K3277" i="59"/>
  <c r="P3277" i="59" s="1"/>
  <c r="K3276" i="59"/>
  <c r="P3276" i="59" s="1"/>
  <c r="K3275" i="59"/>
  <c r="P3275" i="59" s="1"/>
  <c r="K3274" i="59"/>
  <c r="P3274" i="59" s="1"/>
  <c r="K3273" i="59"/>
  <c r="P3273" i="59" s="1"/>
  <c r="K3272" i="59"/>
  <c r="P3272" i="59" s="1"/>
  <c r="K3271" i="59"/>
  <c r="P3271" i="59" s="1"/>
  <c r="K3270" i="59"/>
  <c r="P3270" i="59" s="1"/>
  <c r="K3269" i="59"/>
  <c r="P3269" i="59" s="1"/>
  <c r="K3268" i="59"/>
  <c r="P3268" i="59" s="1"/>
  <c r="K3267" i="59"/>
  <c r="P3267" i="59" s="1"/>
  <c r="K3266" i="59"/>
  <c r="P3266" i="59" s="1"/>
  <c r="K3265" i="59"/>
  <c r="P3265" i="59" s="1"/>
  <c r="K3264" i="59"/>
  <c r="P3264" i="59" s="1"/>
  <c r="K3263" i="59"/>
  <c r="P3263" i="59" s="1"/>
  <c r="K3262" i="59"/>
  <c r="P3262" i="59" s="1"/>
  <c r="K3261" i="59"/>
  <c r="P3261" i="59" s="1"/>
  <c r="K3260" i="59"/>
  <c r="P3260" i="59" s="1"/>
  <c r="K3259" i="59"/>
  <c r="P3259" i="59" s="1"/>
  <c r="K3258" i="59"/>
  <c r="P3258" i="59" s="1"/>
  <c r="K3257" i="59"/>
  <c r="P3257" i="59" s="1"/>
  <c r="K3256" i="59"/>
  <c r="P3256" i="59" s="1"/>
  <c r="K3255" i="59"/>
  <c r="P3255" i="59" s="1"/>
  <c r="K3254" i="59"/>
  <c r="P3254" i="59" s="1"/>
  <c r="K3253" i="59"/>
  <c r="P3253" i="59" s="1"/>
  <c r="K3252" i="59"/>
  <c r="P3252" i="59" s="1"/>
  <c r="K3251" i="59"/>
  <c r="P3251" i="59" s="1"/>
  <c r="K3250" i="59"/>
  <c r="P3250" i="59" s="1"/>
  <c r="K3249" i="59"/>
  <c r="P3249" i="59" s="1"/>
  <c r="K3248" i="59"/>
  <c r="P3248" i="59" s="1"/>
  <c r="K3247" i="59"/>
  <c r="P3247" i="59" s="1"/>
  <c r="K3246" i="59"/>
  <c r="P3246" i="59" s="1"/>
  <c r="K3245" i="59"/>
  <c r="P3245" i="59" s="1"/>
  <c r="K3244" i="59"/>
  <c r="P3244" i="59" s="1"/>
  <c r="K3243" i="59"/>
  <c r="P3243" i="59" s="1"/>
  <c r="K3242" i="59"/>
  <c r="P3242" i="59" s="1"/>
  <c r="K3241" i="59"/>
  <c r="P3241" i="59" s="1"/>
  <c r="K3240" i="59"/>
  <c r="P3240" i="59" s="1"/>
  <c r="K3239" i="59"/>
  <c r="P3239" i="59" s="1"/>
  <c r="K3238" i="59"/>
  <c r="P3238" i="59" s="1"/>
  <c r="K3237" i="59"/>
  <c r="P3237" i="59" s="1"/>
  <c r="K3236" i="59"/>
  <c r="P3236" i="59" s="1"/>
  <c r="K3235" i="59"/>
  <c r="P3235" i="59" s="1"/>
  <c r="K3234" i="59"/>
  <c r="P3234" i="59" s="1"/>
  <c r="K3233" i="59"/>
  <c r="P3233" i="59" s="1"/>
  <c r="K3232" i="59"/>
  <c r="P3232" i="59" s="1"/>
  <c r="K3231" i="59"/>
  <c r="P3231" i="59" s="1"/>
  <c r="K3230" i="59"/>
  <c r="P3230" i="59" s="1"/>
  <c r="K3229" i="59"/>
  <c r="P3229" i="59" s="1"/>
  <c r="K3228" i="59"/>
  <c r="P3228" i="59" s="1"/>
  <c r="K3227" i="59"/>
  <c r="P3227" i="59" s="1"/>
  <c r="K3226" i="59"/>
  <c r="P3226" i="59" s="1"/>
  <c r="K3225" i="59"/>
  <c r="P3225" i="59" s="1"/>
  <c r="K3224" i="59"/>
  <c r="P3224" i="59" s="1"/>
  <c r="K3223" i="59"/>
  <c r="P3223" i="59" s="1"/>
  <c r="K3222" i="59"/>
  <c r="P3222" i="59" s="1"/>
  <c r="K3221" i="59"/>
  <c r="P3221" i="59" s="1"/>
  <c r="K3220" i="59"/>
  <c r="P3220" i="59" s="1"/>
  <c r="K3219" i="59"/>
  <c r="P3219" i="59" s="1"/>
  <c r="K3218" i="59"/>
  <c r="P3218" i="59" s="1"/>
  <c r="K3217" i="59"/>
  <c r="P3217" i="59" s="1"/>
  <c r="K3216" i="59"/>
  <c r="P3216" i="59" s="1"/>
  <c r="K3215" i="59"/>
  <c r="P3215" i="59" s="1"/>
  <c r="K3214" i="59"/>
  <c r="P3214" i="59" s="1"/>
  <c r="K3213" i="59"/>
  <c r="P3213" i="59" s="1"/>
  <c r="K3212" i="59"/>
  <c r="P3212" i="59" s="1"/>
  <c r="K3211" i="59"/>
  <c r="P3211" i="59" s="1"/>
  <c r="K3210" i="59"/>
  <c r="P3210" i="59" s="1"/>
  <c r="K3209" i="59"/>
  <c r="P3209" i="59" s="1"/>
  <c r="K3208" i="59"/>
  <c r="P3208" i="59" s="1"/>
  <c r="K3207" i="59"/>
  <c r="P3207" i="59" s="1"/>
  <c r="K3206" i="59"/>
  <c r="P3206" i="59" s="1"/>
  <c r="K3205" i="59"/>
  <c r="P3205" i="59" s="1"/>
  <c r="K3204" i="59"/>
  <c r="P3204" i="59" s="1"/>
  <c r="K3203" i="59"/>
  <c r="P3203" i="59" s="1"/>
  <c r="K3202" i="59"/>
  <c r="P3202" i="59" s="1"/>
  <c r="K3201" i="59"/>
  <c r="P3201" i="59" s="1"/>
  <c r="K3200" i="59"/>
  <c r="P3200" i="59" s="1"/>
  <c r="K3199" i="59"/>
  <c r="P3199" i="59" s="1"/>
  <c r="K3198" i="59"/>
  <c r="P3198" i="59" s="1"/>
  <c r="K3197" i="59"/>
  <c r="P3197" i="59" s="1"/>
  <c r="K3196" i="59"/>
  <c r="P3196" i="59" s="1"/>
  <c r="K3195" i="59"/>
  <c r="P3195" i="59" s="1"/>
  <c r="K3194" i="59"/>
  <c r="P3194" i="59" s="1"/>
  <c r="K3193" i="59"/>
  <c r="P3193" i="59" s="1"/>
  <c r="K3192" i="59"/>
  <c r="P3192" i="59" s="1"/>
  <c r="K3191" i="59"/>
  <c r="P3191" i="59" s="1"/>
  <c r="K3190" i="59"/>
  <c r="P3190" i="59" s="1"/>
  <c r="K3189" i="59"/>
  <c r="P3189" i="59" s="1"/>
  <c r="K3188" i="59"/>
  <c r="P3188" i="59" s="1"/>
  <c r="K3187" i="59"/>
  <c r="P3187" i="59" s="1"/>
  <c r="K3186" i="59"/>
  <c r="P3186" i="59" s="1"/>
  <c r="K3185" i="59"/>
  <c r="P3185" i="59" s="1"/>
  <c r="K3184" i="59"/>
  <c r="P3184" i="59" s="1"/>
  <c r="K3183" i="59"/>
  <c r="P3183" i="59" s="1"/>
  <c r="K3182" i="59"/>
  <c r="P3182" i="59" s="1"/>
  <c r="K3181" i="59"/>
  <c r="P3181" i="59" s="1"/>
  <c r="K3180" i="59"/>
  <c r="P3180" i="59" s="1"/>
  <c r="K3179" i="59"/>
  <c r="P3179" i="59" s="1"/>
  <c r="K3178" i="59"/>
  <c r="P3178" i="59" s="1"/>
  <c r="K3177" i="59"/>
  <c r="P3177" i="59" s="1"/>
  <c r="K3176" i="59"/>
  <c r="P3176" i="59" s="1"/>
  <c r="K3175" i="59"/>
  <c r="P3175" i="59" s="1"/>
  <c r="K3174" i="59"/>
  <c r="P3174" i="59" s="1"/>
  <c r="K3173" i="59"/>
  <c r="P3173" i="59" s="1"/>
  <c r="K3172" i="59"/>
  <c r="P3172" i="59" s="1"/>
  <c r="K3171" i="59"/>
  <c r="P3171" i="59" s="1"/>
  <c r="K3170" i="59"/>
  <c r="P3170" i="59" s="1"/>
  <c r="K3169" i="59"/>
  <c r="P3169" i="59" s="1"/>
  <c r="K3168" i="59"/>
  <c r="P3168" i="59" s="1"/>
  <c r="K3167" i="59"/>
  <c r="P3167" i="59" s="1"/>
  <c r="K3166" i="59"/>
  <c r="P3166" i="59" s="1"/>
  <c r="K3165" i="59"/>
  <c r="P3165" i="59" s="1"/>
  <c r="K3164" i="59"/>
  <c r="P3164" i="59" s="1"/>
  <c r="K3163" i="59"/>
  <c r="P3163" i="59" s="1"/>
  <c r="K3162" i="59"/>
  <c r="P3162" i="59" s="1"/>
  <c r="K3161" i="59"/>
  <c r="P3161" i="59" s="1"/>
  <c r="K3160" i="59"/>
  <c r="P3160" i="59" s="1"/>
  <c r="K3159" i="59"/>
  <c r="P3159" i="59" s="1"/>
  <c r="K3158" i="59"/>
  <c r="P3158" i="59" s="1"/>
  <c r="K3157" i="59"/>
  <c r="P3157" i="59" s="1"/>
  <c r="K3156" i="59"/>
  <c r="P3156" i="59" s="1"/>
  <c r="K3155" i="59"/>
  <c r="P3155" i="59" s="1"/>
  <c r="K3154" i="59"/>
  <c r="P3154" i="59" s="1"/>
  <c r="K3153" i="59"/>
  <c r="P3153" i="59" s="1"/>
  <c r="K3152" i="59"/>
  <c r="P3152" i="59" s="1"/>
  <c r="K3151" i="59"/>
  <c r="P3151" i="59" s="1"/>
  <c r="K3150" i="59"/>
  <c r="P3150" i="59" s="1"/>
  <c r="K3149" i="59"/>
  <c r="P3149" i="59" s="1"/>
  <c r="K3148" i="59"/>
  <c r="P3148" i="59" s="1"/>
  <c r="K3147" i="59"/>
  <c r="P3147" i="59" s="1"/>
  <c r="K3146" i="59"/>
  <c r="P3146" i="59" s="1"/>
  <c r="K3145" i="59"/>
  <c r="P3145" i="59" s="1"/>
  <c r="K3144" i="59"/>
  <c r="P3144" i="59" s="1"/>
  <c r="K3143" i="59"/>
  <c r="P3143" i="59" s="1"/>
  <c r="K3142" i="59"/>
  <c r="P3142" i="59" s="1"/>
  <c r="K3141" i="59"/>
  <c r="P3141" i="59" s="1"/>
  <c r="K3140" i="59"/>
  <c r="P3140" i="59" s="1"/>
  <c r="K3139" i="59"/>
  <c r="P3139" i="59" s="1"/>
  <c r="K3138" i="59"/>
  <c r="P3138" i="59" s="1"/>
  <c r="K3137" i="59"/>
  <c r="P3137" i="59" s="1"/>
  <c r="K3136" i="59"/>
  <c r="P3136" i="59" s="1"/>
  <c r="K3135" i="59"/>
  <c r="P3135" i="59" s="1"/>
  <c r="K3134" i="59"/>
  <c r="P3134" i="59" s="1"/>
  <c r="K3133" i="59"/>
  <c r="P3133" i="59" s="1"/>
  <c r="K3132" i="59"/>
  <c r="P3132" i="59" s="1"/>
  <c r="K3131" i="59"/>
  <c r="P3131" i="59" s="1"/>
  <c r="K3130" i="59"/>
  <c r="P3130" i="59" s="1"/>
  <c r="K3129" i="59"/>
  <c r="P3129" i="59" s="1"/>
  <c r="K3128" i="59"/>
  <c r="P3128" i="59" s="1"/>
  <c r="K3127" i="59"/>
  <c r="P3127" i="59" s="1"/>
  <c r="K3126" i="59"/>
  <c r="P3126" i="59" s="1"/>
  <c r="K3125" i="59"/>
  <c r="P3125" i="59" s="1"/>
  <c r="K3124" i="59"/>
  <c r="P3124" i="59" s="1"/>
  <c r="K3123" i="59"/>
  <c r="P3123" i="59" s="1"/>
  <c r="K3122" i="59"/>
  <c r="P3122" i="59" s="1"/>
  <c r="K3121" i="59"/>
  <c r="P3121" i="59" s="1"/>
  <c r="K3120" i="59"/>
  <c r="P3120" i="59" s="1"/>
  <c r="K3119" i="59"/>
  <c r="P3119" i="59" s="1"/>
  <c r="K3118" i="59"/>
  <c r="P3118" i="59" s="1"/>
  <c r="K3117" i="59"/>
  <c r="P3117" i="59" s="1"/>
  <c r="K3116" i="59"/>
  <c r="P3116" i="59" s="1"/>
  <c r="K3115" i="59"/>
  <c r="P3115" i="59" s="1"/>
  <c r="K3114" i="59"/>
  <c r="P3114" i="59" s="1"/>
  <c r="K3113" i="59"/>
  <c r="P3113" i="59" s="1"/>
  <c r="K3112" i="59"/>
  <c r="P3112" i="59" s="1"/>
  <c r="K3111" i="59"/>
  <c r="P3111" i="59" s="1"/>
  <c r="K3110" i="59"/>
  <c r="P3110" i="59" s="1"/>
  <c r="K3109" i="59"/>
  <c r="P3109" i="59" s="1"/>
  <c r="K3108" i="59"/>
  <c r="P3108" i="59" s="1"/>
  <c r="K3107" i="59"/>
  <c r="P3107" i="59" s="1"/>
  <c r="K3106" i="59"/>
  <c r="P3106" i="59" s="1"/>
  <c r="K3105" i="59"/>
  <c r="P3105" i="59" s="1"/>
  <c r="K3104" i="59"/>
  <c r="P3104" i="59" s="1"/>
  <c r="K3103" i="59"/>
  <c r="P3103" i="59" s="1"/>
  <c r="K3102" i="59"/>
  <c r="P3102" i="59" s="1"/>
  <c r="K3101" i="59"/>
  <c r="P3101" i="59" s="1"/>
  <c r="K3100" i="59"/>
  <c r="P3100" i="59" s="1"/>
  <c r="K3099" i="59"/>
  <c r="P3099" i="59" s="1"/>
  <c r="K3098" i="59"/>
  <c r="P3098" i="59" s="1"/>
  <c r="K3097" i="59"/>
  <c r="P3097" i="59" s="1"/>
  <c r="K3096" i="59"/>
  <c r="P3096" i="59" s="1"/>
  <c r="K3095" i="59"/>
  <c r="P3095" i="59" s="1"/>
  <c r="K3094" i="59"/>
  <c r="P3094" i="59" s="1"/>
  <c r="K3093" i="59"/>
  <c r="P3093" i="59" s="1"/>
  <c r="K3092" i="59"/>
  <c r="P3092" i="59" s="1"/>
  <c r="K3091" i="59"/>
  <c r="P3091" i="59" s="1"/>
  <c r="K3090" i="59"/>
  <c r="P3090" i="59" s="1"/>
  <c r="K3089" i="59"/>
  <c r="P3089" i="59" s="1"/>
  <c r="K3088" i="59"/>
  <c r="P3088" i="59" s="1"/>
  <c r="K3087" i="59"/>
  <c r="P3087" i="59" s="1"/>
  <c r="K3086" i="59"/>
  <c r="P3086" i="59" s="1"/>
  <c r="K3085" i="59"/>
  <c r="P3085" i="59" s="1"/>
  <c r="K3084" i="59"/>
  <c r="P3084" i="59" s="1"/>
  <c r="K3083" i="59"/>
  <c r="P3083" i="59" s="1"/>
  <c r="K3082" i="59"/>
  <c r="P3082" i="59" s="1"/>
  <c r="K3081" i="59"/>
  <c r="P3081" i="59" s="1"/>
  <c r="K3080" i="59"/>
  <c r="P3080" i="59" s="1"/>
  <c r="K3079" i="59"/>
  <c r="P3079" i="59" s="1"/>
  <c r="K3078" i="59"/>
  <c r="P3078" i="59" s="1"/>
  <c r="K3077" i="59"/>
  <c r="P3077" i="59" s="1"/>
  <c r="K3076" i="59"/>
  <c r="P3076" i="59" s="1"/>
  <c r="K3075" i="59"/>
  <c r="P3075" i="59" s="1"/>
  <c r="K3074" i="59"/>
  <c r="P3074" i="59" s="1"/>
  <c r="K3073" i="59"/>
  <c r="P3073" i="59" s="1"/>
  <c r="K3072" i="59"/>
  <c r="P3072" i="59" s="1"/>
  <c r="K3071" i="59"/>
  <c r="P3071" i="59" s="1"/>
  <c r="K3070" i="59"/>
  <c r="P3070" i="59" s="1"/>
  <c r="K3069" i="59"/>
  <c r="P3069" i="59" s="1"/>
  <c r="K3068" i="59"/>
  <c r="P3068" i="59" s="1"/>
  <c r="K3067" i="59"/>
  <c r="P3067" i="59" s="1"/>
  <c r="K3066" i="59"/>
  <c r="P3066" i="59" s="1"/>
  <c r="K3065" i="59"/>
  <c r="P3065" i="59" s="1"/>
  <c r="K3064" i="59"/>
  <c r="P3064" i="59" s="1"/>
  <c r="K3063" i="59"/>
  <c r="P3063" i="59" s="1"/>
  <c r="K3062" i="59"/>
  <c r="P3062" i="59" s="1"/>
  <c r="K3061" i="59"/>
  <c r="P3061" i="59" s="1"/>
  <c r="K3060" i="59"/>
  <c r="P3060" i="59" s="1"/>
  <c r="K3059" i="59"/>
  <c r="P3059" i="59" s="1"/>
  <c r="K3058" i="59"/>
  <c r="P3058" i="59" s="1"/>
  <c r="K3057" i="59"/>
  <c r="P3057" i="59" s="1"/>
  <c r="K3056" i="59"/>
  <c r="P3056" i="59" s="1"/>
  <c r="K3055" i="59"/>
  <c r="P3055" i="59" s="1"/>
  <c r="K3054" i="59"/>
  <c r="P3054" i="59" s="1"/>
  <c r="K3053" i="59"/>
  <c r="P3053" i="59" s="1"/>
  <c r="K3052" i="59"/>
  <c r="P3052" i="59" s="1"/>
  <c r="K3051" i="59"/>
  <c r="P3051" i="59" s="1"/>
  <c r="K3050" i="59"/>
  <c r="P3050" i="59" s="1"/>
  <c r="K3049" i="59"/>
  <c r="P3049" i="59" s="1"/>
  <c r="K3048" i="59"/>
  <c r="P3048" i="59" s="1"/>
  <c r="K3047" i="59"/>
  <c r="P3047" i="59" s="1"/>
  <c r="K3046" i="59"/>
  <c r="P3046" i="59" s="1"/>
  <c r="K3045" i="59"/>
  <c r="P3045" i="59" s="1"/>
  <c r="K3044" i="59"/>
  <c r="P3044" i="59" s="1"/>
  <c r="K3043" i="59"/>
  <c r="P3043" i="59" s="1"/>
  <c r="K3042" i="59"/>
  <c r="P3042" i="59" s="1"/>
  <c r="K3041" i="59"/>
  <c r="P3041" i="59" s="1"/>
  <c r="K3040" i="59"/>
  <c r="P3040" i="59" s="1"/>
  <c r="K3039" i="59"/>
  <c r="P3039" i="59" s="1"/>
  <c r="K3038" i="59"/>
  <c r="P3038" i="59" s="1"/>
  <c r="K3037" i="59"/>
  <c r="P3037" i="59" s="1"/>
  <c r="K3036" i="59"/>
  <c r="P3036" i="59" s="1"/>
  <c r="K3035" i="59"/>
  <c r="P3035" i="59" s="1"/>
  <c r="K3034" i="59"/>
  <c r="P3034" i="59" s="1"/>
  <c r="K3033" i="59"/>
  <c r="P3033" i="59" s="1"/>
  <c r="K3032" i="59"/>
  <c r="P3032" i="59" s="1"/>
  <c r="K3031" i="59"/>
  <c r="P3031" i="59" s="1"/>
  <c r="K3030" i="59"/>
  <c r="P3030" i="59" s="1"/>
  <c r="K3029" i="59"/>
  <c r="P3029" i="59" s="1"/>
  <c r="K3028" i="59"/>
  <c r="P3028" i="59" s="1"/>
  <c r="K3027" i="59"/>
  <c r="P3027" i="59" s="1"/>
  <c r="K3026" i="59"/>
  <c r="P3026" i="59" s="1"/>
  <c r="K3025" i="59"/>
  <c r="P3025" i="59" s="1"/>
  <c r="K3024" i="59"/>
  <c r="P3024" i="59" s="1"/>
  <c r="K3023" i="59"/>
  <c r="P3023" i="59" s="1"/>
  <c r="K3022" i="59"/>
  <c r="P3022" i="59" s="1"/>
  <c r="K3021" i="59"/>
  <c r="P3021" i="59" s="1"/>
  <c r="K3020" i="59"/>
  <c r="P3020" i="59" s="1"/>
  <c r="K3019" i="59"/>
  <c r="P3019" i="59" s="1"/>
  <c r="K3018" i="59"/>
  <c r="P3018" i="59" s="1"/>
  <c r="K3017" i="59"/>
  <c r="P3017" i="59" s="1"/>
  <c r="K3016" i="59"/>
  <c r="P3016" i="59" s="1"/>
  <c r="K3015" i="59"/>
  <c r="P3015" i="59" s="1"/>
  <c r="K3014" i="59"/>
  <c r="P3014" i="59" s="1"/>
  <c r="K3013" i="59"/>
  <c r="P3013" i="59" s="1"/>
  <c r="K3012" i="59"/>
  <c r="P3012" i="59" s="1"/>
  <c r="K3011" i="59"/>
  <c r="P3011" i="59" s="1"/>
  <c r="K3010" i="59"/>
  <c r="P3010" i="59" s="1"/>
  <c r="K3009" i="59"/>
  <c r="P3009" i="59" s="1"/>
  <c r="K3008" i="59"/>
  <c r="P3008" i="59" s="1"/>
  <c r="K3007" i="59"/>
  <c r="P3007" i="59" s="1"/>
  <c r="K3006" i="59"/>
  <c r="P3006" i="59" s="1"/>
  <c r="K3005" i="59"/>
  <c r="P3005" i="59" s="1"/>
  <c r="K3004" i="59"/>
  <c r="P3004" i="59" s="1"/>
  <c r="K3003" i="59"/>
  <c r="P3003" i="59" s="1"/>
  <c r="K3002" i="59"/>
  <c r="P3002" i="59" s="1"/>
  <c r="K3001" i="59"/>
  <c r="P3001" i="59" s="1"/>
  <c r="K3000" i="59"/>
  <c r="P3000" i="59" s="1"/>
  <c r="K2999" i="59"/>
  <c r="P2999" i="59" s="1"/>
  <c r="K2998" i="59"/>
  <c r="P2998" i="59" s="1"/>
  <c r="K2997" i="59"/>
  <c r="P2997" i="59" s="1"/>
  <c r="K2996" i="59"/>
  <c r="P2996" i="59" s="1"/>
  <c r="K2995" i="59"/>
  <c r="P2995" i="59" s="1"/>
  <c r="K2994" i="59"/>
  <c r="P2994" i="59" s="1"/>
  <c r="K2993" i="59"/>
  <c r="P2993" i="59" s="1"/>
  <c r="K2992" i="59"/>
  <c r="P2992" i="59" s="1"/>
  <c r="K2991" i="59"/>
  <c r="P2991" i="59" s="1"/>
  <c r="K2990" i="59"/>
  <c r="P2990" i="59" s="1"/>
  <c r="K2989" i="59"/>
  <c r="P2989" i="59" s="1"/>
  <c r="K2988" i="59"/>
  <c r="P2988" i="59" s="1"/>
  <c r="K2987" i="59"/>
  <c r="P2987" i="59" s="1"/>
  <c r="K2986" i="59"/>
  <c r="P2986" i="59" s="1"/>
  <c r="K2985" i="59"/>
  <c r="P2985" i="59" s="1"/>
  <c r="K2984" i="59"/>
  <c r="P2984" i="59" s="1"/>
  <c r="K2983" i="59"/>
  <c r="P2983" i="59" s="1"/>
  <c r="K2982" i="59"/>
  <c r="P2982" i="59" s="1"/>
  <c r="K2981" i="59"/>
  <c r="P2981" i="59" s="1"/>
  <c r="K2980" i="59"/>
  <c r="P2980" i="59" s="1"/>
  <c r="K2979" i="59"/>
  <c r="P2979" i="59" s="1"/>
  <c r="K2978" i="59"/>
  <c r="P2978" i="59" s="1"/>
  <c r="K2977" i="59"/>
  <c r="P2977" i="59" s="1"/>
  <c r="K2976" i="59"/>
  <c r="P2976" i="59" s="1"/>
  <c r="K2975" i="59"/>
  <c r="P2975" i="59" s="1"/>
  <c r="K2974" i="59"/>
  <c r="P2974" i="59" s="1"/>
  <c r="K2973" i="59"/>
  <c r="P2973" i="59" s="1"/>
  <c r="K2972" i="59"/>
  <c r="P2972" i="59" s="1"/>
  <c r="K2971" i="59"/>
  <c r="P2971" i="59" s="1"/>
  <c r="K2970" i="59"/>
  <c r="P2970" i="59" s="1"/>
  <c r="K2969" i="59"/>
  <c r="P2969" i="59" s="1"/>
  <c r="K2968" i="59"/>
  <c r="P2968" i="59" s="1"/>
  <c r="K2967" i="59"/>
  <c r="P2967" i="59" s="1"/>
  <c r="K2966" i="59"/>
  <c r="P2966" i="59" s="1"/>
  <c r="K2965" i="59"/>
  <c r="P2965" i="59" s="1"/>
  <c r="K2964" i="59"/>
  <c r="P2964" i="59" s="1"/>
  <c r="K2963" i="59"/>
  <c r="P2963" i="59" s="1"/>
  <c r="K2962" i="59"/>
  <c r="P2962" i="59" s="1"/>
  <c r="K2961" i="59"/>
  <c r="P2961" i="59" s="1"/>
  <c r="K2960" i="59"/>
  <c r="P2960" i="59" s="1"/>
  <c r="K2959" i="59"/>
  <c r="P2959" i="59" s="1"/>
  <c r="K2958" i="59"/>
  <c r="P2958" i="59" s="1"/>
  <c r="K2957" i="59"/>
  <c r="P2957" i="59" s="1"/>
  <c r="K2956" i="59"/>
  <c r="P2956" i="59" s="1"/>
  <c r="K2955" i="59"/>
  <c r="P2955" i="59" s="1"/>
  <c r="K2954" i="59"/>
  <c r="P2954" i="59" s="1"/>
  <c r="K2953" i="59"/>
  <c r="P2953" i="59" s="1"/>
  <c r="K2952" i="59"/>
  <c r="P2952" i="59" s="1"/>
  <c r="K2951" i="59"/>
  <c r="P2951" i="59" s="1"/>
  <c r="K2950" i="59"/>
  <c r="P2950" i="59" s="1"/>
  <c r="K2949" i="59"/>
  <c r="P2949" i="59" s="1"/>
  <c r="K2948" i="59"/>
  <c r="P2948" i="59" s="1"/>
  <c r="K2947" i="59"/>
  <c r="P2947" i="59" s="1"/>
  <c r="K2946" i="59"/>
  <c r="P2946" i="59" s="1"/>
  <c r="K2945" i="59"/>
  <c r="P2945" i="59" s="1"/>
  <c r="K2944" i="59"/>
  <c r="P2944" i="59" s="1"/>
  <c r="K2943" i="59"/>
  <c r="P2943" i="59" s="1"/>
  <c r="K2942" i="59"/>
  <c r="P2942" i="59" s="1"/>
  <c r="K2941" i="59"/>
  <c r="P2941" i="59" s="1"/>
  <c r="K2940" i="59"/>
  <c r="P2940" i="59" s="1"/>
  <c r="K2939" i="59"/>
  <c r="P2939" i="59" s="1"/>
  <c r="K2938" i="59"/>
  <c r="P2938" i="59" s="1"/>
  <c r="K2937" i="59"/>
  <c r="P2937" i="59" s="1"/>
  <c r="K2936" i="59"/>
  <c r="P2936" i="59" s="1"/>
  <c r="K2935" i="59"/>
  <c r="P2935" i="59" s="1"/>
  <c r="K2934" i="59"/>
  <c r="P2934" i="59" s="1"/>
  <c r="K2933" i="59"/>
  <c r="P2933" i="59" s="1"/>
  <c r="K2932" i="59"/>
  <c r="P2932" i="59" s="1"/>
  <c r="K2931" i="59"/>
  <c r="P2931" i="59" s="1"/>
  <c r="K2930" i="59"/>
  <c r="P2930" i="59" s="1"/>
  <c r="K2929" i="59"/>
  <c r="P2929" i="59" s="1"/>
  <c r="K2928" i="59"/>
  <c r="P2928" i="59" s="1"/>
  <c r="K2927" i="59"/>
  <c r="P2927" i="59" s="1"/>
  <c r="K2926" i="59"/>
  <c r="P2926" i="59" s="1"/>
  <c r="K2925" i="59"/>
  <c r="P2925" i="59" s="1"/>
  <c r="K2924" i="59"/>
  <c r="P2924" i="59" s="1"/>
  <c r="K2923" i="59"/>
  <c r="P2923" i="59" s="1"/>
  <c r="K2922" i="59"/>
  <c r="P2922" i="59" s="1"/>
  <c r="K2921" i="59"/>
  <c r="P2921" i="59" s="1"/>
  <c r="K2920" i="59"/>
  <c r="P2920" i="59" s="1"/>
  <c r="K2919" i="59"/>
  <c r="P2919" i="59" s="1"/>
  <c r="K2918" i="59"/>
  <c r="P2918" i="59" s="1"/>
  <c r="K2917" i="59"/>
  <c r="P2917" i="59" s="1"/>
  <c r="K2916" i="59"/>
  <c r="P2916" i="59" s="1"/>
  <c r="K2915" i="59"/>
  <c r="P2915" i="59" s="1"/>
  <c r="K2914" i="59"/>
  <c r="P2914" i="59" s="1"/>
  <c r="K2913" i="59"/>
  <c r="P2913" i="59" s="1"/>
  <c r="K2912" i="59"/>
  <c r="P2912" i="59" s="1"/>
  <c r="K2911" i="59"/>
  <c r="P2911" i="59" s="1"/>
  <c r="K2910" i="59"/>
  <c r="P2910" i="59" s="1"/>
  <c r="K2909" i="59"/>
  <c r="P2909" i="59" s="1"/>
  <c r="K2908" i="59"/>
  <c r="P2908" i="59" s="1"/>
  <c r="K2907" i="59"/>
  <c r="P2907" i="59" s="1"/>
  <c r="K2906" i="59"/>
  <c r="P2906" i="59" s="1"/>
  <c r="K2905" i="59"/>
  <c r="P2905" i="59" s="1"/>
  <c r="K2904" i="59"/>
  <c r="P2904" i="59" s="1"/>
  <c r="K2903" i="59"/>
  <c r="P2903" i="59" s="1"/>
  <c r="K2902" i="59"/>
  <c r="P2902" i="59" s="1"/>
  <c r="K2901" i="59"/>
  <c r="P2901" i="59" s="1"/>
  <c r="K2900" i="59"/>
  <c r="P2900" i="59" s="1"/>
  <c r="K2899" i="59"/>
  <c r="P2899" i="59" s="1"/>
  <c r="K2898" i="59"/>
  <c r="P2898" i="59" s="1"/>
  <c r="K2897" i="59"/>
  <c r="P2897" i="59" s="1"/>
  <c r="K2896" i="59"/>
  <c r="P2896" i="59" s="1"/>
  <c r="K2895" i="59"/>
  <c r="P2895" i="59" s="1"/>
  <c r="K2894" i="59"/>
  <c r="P2894" i="59" s="1"/>
  <c r="K2893" i="59"/>
  <c r="P2893" i="59" s="1"/>
  <c r="K2892" i="59"/>
  <c r="P2892" i="59" s="1"/>
  <c r="K2891" i="59"/>
  <c r="P2891" i="59" s="1"/>
  <c r="K2890" i="59"/>
  <c r="P2890" i="59" s="1"/>
  <c r="K2889" i="59"/>
  <c r="P2889" i="59" s="1"/>
  <c r="K2888" i="59"/>
  <c r="P2888" i="59" s="1"/>
  <c r="K2887" i="59"/>
  <c r="P2887" i="59" s="1"/>
  <c r="K2886" i="59"/>
  <c r="P2886" i="59" s="1"/>
  <c r="K2885" i="59"/>
  <c r="P2885" i="59" s="1"/>
  <c r="K2884" i="59"/>
  <c r="P2884" i="59" s="1"/>
  <c r="K2883" i="59"/>
  <c r="P2883" i="59" s="1"/>
  <c r="K2882" i="59"/>
  <c r="P2882" i="59" s="1"/>
  <c r="K2881" i="59"/>
  <c r="P2881" i="59" s="1"/>
  <c r="K2880" i="59"/>
  <c r="P2880" i="59" s="1"/>
  <c r="K2879" i="59"/>
  <c r="P2879" i="59" s="1"/>
  <c r="K2878" i="59"/>
  <c r="P2878" i="59" s="1"/>
  <c r="K2877" i="59"/>
  <c r="P2877" i="59" s="1"/>
  <c r="K2876" i="59"/>
  <c r="P2876" i="59" s="1"/>
  <c r="K2875" i="59"/>
  <c r="P2875" i="59" s="1"/>
  <c r="K2874" i="59"/>
  <c r="P2874" i="59" s="1"/>
  <c r="K2873" i="59"/>
  <c r="P2873" i="59" s="1"/>
  <c r="K2872" i="59"/>
  <c r="P2872" i="59" s="1"/>
  <c r="K2871" i="59"/>
  <c r="P2871" i="59" s="1"/>
  <c r="K2870" i="59"/>
  <c r="P2870" i="59" s="1"/>
  <c r="K2869" i="59"/>
  <c r="P2869" i="59" s="1"/>
  <c r="K2868" i="59"/>
  <c r="P2868" i="59" s="1"/>
  <c r="K2867" i="59"/>
  <c r="P2867" i="59" s="1"/>
  <c r="K2866" i="59"/>
  <c r="P2866" i="59" s="1"/>
  <c r="K2865" i="59"/>
  <c r="P2865" i="59" s="1"/>
  <c r="K2864" i="59"/>
  <c r="P2864" i="59" s="1"/>
  <c r="K2863" i="59"/>
  <c r="P2863" i="59" s="1"/>
  <c r="K2862" i="59"/>
  <c r="P2862" i="59" s="1"/>
  <c r="K2861" i="59"/>
  <c r="P2861" i="59" s="1"/>
  <c r="K2860" i="59"/>
  <c r="P2860" i="59" s="1"/>
  <c r="K2859" i="59"/>
  <c r="P2859" i="59" s="1"/>
  <c r="K2858" i="59"/>
  <c r="P2858" i="59" s="1"/>
  <c r="K2857" i="59"/>
  <c r="P2857" i="59" s="1"/>
  <c r="K2856" i="59"/>
  <c r="P2856" i="59" s="1"/>
  <c r="K2855" i="59"/>
  <c r="P2855" i="59" s="1"/>
  <c r="K2854" i="59"/>
  <c r="P2854" i="59" s="1"/>
  <c r="K2853" i="59"/>
  <c r="P2853" i="59" s="1"/>
  <c r="K2852" i="59"/>
  <c r="P2852" i="59" s="1"/>
  <c r="K2851" i="59"/>
  <c r="P2851" i="59" s="1"/>
  <c r="K2850" i="59"/>
  <c r="P2850" i="59" s="1"/>
  <c r="K2849" i="59"/>
  <c r="P2849" i="59" s="1"/>
  <c r="K2848" i="59"/>
  <c r="P2848" i="59" s="1"/>
  <c r="K2847" i="59"/>
  <c r="P2847" i="59" s="1"/>
  <c r="K2846" i="59"/>
  <c r="P2846" i="59" s="1"/>
  <c r="K2845" i="59"/>
  <c r="P2845" i="59" s="1"/>
  <c r="K2844" i="59"/>
  <c r="P2844" i="59" s="1"/>
  <c r="K2843" i="59"/>
  <c r="P2843" i="59" s="1"/>
  <c r="K2842" i="59"/>
  <c r="P2842" i="59" s="1"/>
  <c r="K2841" i="59"/>
  <c r="P2841" i="59" s="1"/>
  <c r="K2840" i="59"/>
  <c r="P2840" i="59" s="1"/>
  <c r="K2839" i="59"/>
  <c r="P2839" i="59" s="1"/>
  <c r="K2838" i="59"/>
  <c r="P2838" i="59" s="1"/>
  <c r="K2837" i="59"/>
  <c r="P2837" i="59" s="1"/>
  <c r="K2836" i="59"/>
  <c r="P2836" i="59" s="1"/>
  <c r="K2835" i="59"/>
  <c r="P2835" i="59" s="1"/>
  <c r="K2834" i="59"/>
  <c r="P2834" i="59" s="1"/>
  <c r="K2833" i="59"/>
  <c r="P2833" i="59" s="1"/>
  <c r="K2832" i="59"/>
  <c r="P2832" i="59" s="1"/>
  <c r="K2831" i="59"/>
  <c r="P2831" i="59" s="1"/>
  <c r="K2830" i="59"/>
  <c r="P2830" i="59" s="1"/>
  <c r="K2829" i="59"/>
  <c r="P2829" i="59" s="1"/>
  <c r="K2828" i="59"/>
  <c r="P2828" i="59" s="1"/>
  <c r="K2827" i="59"/>
  <c r="P2827" i="59" s="1"/>
  <c r="K2826" i="59"/>
  <c r="P2826" i="59" s="1"/>
  <c r="K2825" i="59"/>
  <c r="P2825" i="59" s="1"/>
  <c r="K2824" i="59"/>
  <c r="P2824" i="59" s="1"/>
  <c r="K2823" i="59"/>
  <c r="P2823" i="59" s="1"/>
  <c r="K2822" i="59"/>
  <c r="P2822" i="59" s="1"/>
  <c r="K2821" i="59"/>
  <c r="P2821" i="59" s="1"/>
  <c r="K2820" i="59"/>
  <c r="P2820" i="59" s="1"/>
  <c r="K2819" i="59"/>
  <c r="P2819" i="59" s="1"/>
  <c r="K2818" i="59"/>
  <c r="P2818" i="59" s="1"/>
  <c r="K2817" i="59"/>
  <c r="P2817" i="59" s="1"/>
  <c r="K2816" i="59"/>
  <c r="P2816" i="59" s="1"/>
  <c r="K2815" i="59"/>
  <c r="P2815" i="59" s="1"/>
  <c r="K2814" i="59"/>
  <c r="P2814" i="59" s="1"/>
  <c r="K2813" i="59"/>
  <c r="P2813" i="59" s="1"/>
  <c r="K2812" i="59"/>
  <c r="P2812" i="59" s="1"/>
  <c r="K2811" i="59"/>
  <c r="P2811" i="59" s="1"/>
  <c r="K2810" i="59"/>
  <c r="P2810" i="59" s="1"/>
  <c r="K2809" i="59"/>
  <c r="P2809" i="59" s="1"/>
  <c r="K2808" i="59"/>
  <c r="P2808" i="59" s="1"/>
  <c r="K2807" i="59"/>
  <c r="P2807" i="59" s="1"/>
  <c r="K2806" i="59"/>
  <c r="P2806" i="59" s="1"/>
  <c r="K2805" i="59"/>
  <c r="P2805" i="59" s="1"/>
  <c r="K2804" i="59"/>
  <c r="P2804" i="59" s="1"/>
  <c r="K2803" i="59"/>
  <c r="P2803" i="59" s="1"/>
  <c r="K2802" i="59"/>
  <c r="P2802" i="59" s="1"/>
  <c r="K2801" i="59"/>
  <c r="P2801" i="59" s="1"/>
  <c r="K2800" i="59"/>
  <c r="P2800" i="59" s="1"/>
  <c r="K2799" i="59"/>
  <c r="P2799" i="59" s="1"/>
  <c r="K2798" i="59"/>
  <c r="P2798" i="59" s="1"/>
  <c r="K2797" i="59"/>
  <c r="P2797" i="59" s="1"/>
  <c r="K2796" i="59"/>
  <c r="P2796" i="59" s="1"/>
  <c r="K2795" i="59"/>
  <c r="P2795" i="59" s="1"/>
  <c r="K2794" i="59"/>
  <c r="P2794" i="59" s="1"/>
  <c r="K2793" i="59"/>
  <c r="P2793" i="59" s="1"/>
  <c r="K2792" i="59"/>
  <c r="P2792" i="59" s="1"/>
  <c r="K2791" i="59"/>
  <c r="P2791" i="59" s="1"/>
  <c r="K2790" i="59"/>
  <c r="P2790" i="59" s="1"/>
  <c r="K2789" i="59"/>
  <c r="P2789" i="59" s="1"/>
  <c r="K2788" i="59"/>
  <c r="P2788" i="59" s="1"/>
  <c r="K2787" i="59"/>
  <c r="P2787" i="59" s="1"/>
  <c r="K2786" i="59"/>
  <c r="P2786" i="59" s="1"/>
  <c r="K2785" i="59"/>
  <c r="P2785" i="59" s="1"/>
  <c r="K2784" i="59"/>
  <c r="P2784" i="59" s="1"/>
  <c r="K2783" i="59"/>
  <c r="P2783" i="59" s="1"/>
  <c r="K2782" i="59"/>
  <c r="P2782" i="59" s="1"/>
  <c r="K2781" i="59"/>
  <c r="P2781" i="59" s="1"/>
  <c r="K2780" i="59"/>
  <c r="P2780" i="59" s="1"/>
  <c r="K2779" i="59"/>
  <c r="P2779" i="59" s="1"/>
  <c r="K2778" i="59"/>
  <c r="P2778" i="59" s="1"/>
  <c r="K2777" i="59"/>
  <c r="P2777" i="59" s="1"/>
  <c r="K2776" i="59"/>
  <c r="P2776" i="59" s="1"/>
  <c r="K2775" i="59"/>
  <c r="P2775" i="59" s="1"/>
  <c r="K2774" i="59"/>
  <c r="P2774" i="59" s="1"/>
  <c r="K2773" i="59"/>
  <c r="P2773" i="59" s="1"/>
  <c r="K2772" i="59"/>
  <c r="P2772" i="59" s="1"/>
  <c r="K2771" i="59"/>
  <c r="P2771" i="59" s="1"/>
  <c r="K2770" i="59"/>
  <c r="P2770" i="59" s="1"/>
  <c r="K2769" i="59"/>
  <c r="P2769" i="59" s="1"/>
  <c r="K2768" i="59"/>
  <c r="P2768" i="59" s="1"/>
  <c r="K2767" i="59"/>
  <c r="P2767" i="59" s="1"/>
  <c r="K2766" i="59"/>
  <c r="P2766" i="59" s="1"/>
  <c r="K2765" i="59"/>
  <c r="P2765" i="59" s="1"/>
  <c r="K2764" i="59"/>
  <c r="P2764" i="59" s="1"/>
  <c r="K2763" i="59"/>
  <c r="P2763" i="59" s="1"/>
  <c r="K2762" i="59"/>
  <c r="P2762" i="59" s="1"/>
  <c r="K2761" i="59"/>
  <c r="P2761" i="59" s="1"/>
  <c r="K2760" i="59"/>
  <c r="P2760" i="59" s="1"/>
  <c r="K2759" i="59"/>
  <c r="P2759" i="59" s="1"/>
  <c r="K2758" i="59"/>
  <c r="P2758" i="59" s="1"/>
  <c r="K2757" i="59"/>
  <c r="P2757" i="59" s="1"/>
  <c r="K2756" i="59"/>
  <c r="P2756" i="59" s="1"/>
  <c r="K2755" i="59"/>
  <c r="P2755" i="59" s="1"/>
  <c r="K2754" i="59"/>
  <c r="P2754" i="59" s="1"/>
  <c r="K2753" i="59"/>
  <c r="P2753" i="59" s="1"/>
  <c r="K2752" i="59"/>
  <c r="P2752" i="59" s="1"/>
  <c r="K2751" i="59"/>
  <c r="P2751" i="59" s="1"/>
  <c r="K2750" i="59"/>
  <c r="P2750" i="59" s="1"/>
  <c r="K2749" i="59"/>
  <c r="P2749" i="59" s="1"/>
  <c r="K2748" i="59"/>
  <c r="P2748" i="59" s="1"/>
  <c r="K2747" i="59"/>
  <c r="P2747" i="59" s="1"/>
  <c r="K2746" i="59"/>
  <c r="P2746" i="59" s="1"/>
  <c r="K2745" i="59"/>
  <c r="P2745" i="59" s="1"/>
  <c r="K2744" i="59"/>
  <c r="P2744" i="59" s="1"/>
  <c r="K2743" i="59"/>
  <c r="P2743" i="59" s="1"/>
  <c r="K2742" i="59"/>
  <c r="P2742" i="59" s="1"/>
  <c r="K2741" i="59"/>
  <c r="P2741" i="59" s="1"/>
  <c r="K2740" i="59"/>
  <c r="P2740" i="59" s="1"/>
  <c r="K2739" i="59"/>
  <c r="P2739" i="59" s="1"/>
  <c r="K2738" i="59"/>
  <c r="P2738" i="59" s="1"/>
  <c r="K2737" i="59"/>
  <c r="P2737" i="59" s="1"/>
  <c r="K2736" i="59"/>
  <c r="P2736" i="59" s="1"/>
  <c r="K2735" i="59"/>
  <c r="P2735" i="59" s="1"/>
  <c r="K2734" i="59"/>
  <c r="P2734" i="59" s="1"/>
  <c r="K2733" i="59"/>
  <c r="P2733" i="59" s="1"/>
  <c r="K2732" i="59"/>
  <c r="P2732" i="59" s="1"/>
  <c r="K2731" i="59"/>
  <c r="P2731" i="59" s="1"/>
  <c r="K2730" i="59"/>
  <c r="P2730" i="59" s="1"/>
  <c r="K2729" i="59"/>
  <c r="P2729" i="59" s="1"/>
  <c r="K2728" i="59"/>
  <c r="P2728" i="59" s="1"/>
  <c r="K2727" i="59"/>
  <c r="P2727" i="59" s="1"/>
  <c r="K2726" i="59"/>
  <c r="P2726" i="59" s="1"/>
  <c r="K2725" i="59"/>
  <c r="P2725" i="59" s="1"/>
  <c r="K2724" i="59"/>
  <c r="P2724" i="59" s="1"/>
  <c r="K2723" i="59"/>
  <c r="P2723" i="59" s="1"/>
  <c r="K2722" i="59"/>
  <c r="P2722" i="59" s="1"/>
  <c r="K2721" i="59"/>
  <c r="P2721" i="59" s="1"/>
  <c r="K2720" i="59"/>
  <c r="P2720" i="59" s="1"/>
  <c r="K2719" i="59"/>
  <c r="P2719" i="59" s="1"/>
  <c r="K2718" i="59"/>
  <c r="P2718" i="59" s="1"/>
  <c r="K2717" i="59"/>
  <c r="P2717" i="59" s="1"/>
  <c r="K2716" i="59"/>
  <c r="P2716" i="59" s="1"/>
  <c r="K2715" i="59"/>
  <c r="P2715" i="59" s="1"/>
  <c r="K2714" i="59"/>
  <c r="P2714" i="59" s="1"/>
  <c r="K2713" i="59"/>
  <c r="P2713" i="59" s="1"/>
  <c r="K2712" i="59"/>
  <c r="P2712" i="59" s="1"/>
  <c r="K2711" i="59"/>
  <c r="P2711" i="59" s="1"/>
  <c r="K2710" i="59"/>
  <c r="P2710" i="59" s="1"/>
  <c r="K2709" i="59"/>
  <c r="P2709" i="59" s="1"/>
  <c r="K2708" i="59"/>
  <c r="P2708" i="59" s="1"/>
  <c r="K2707" i="59"/>
  <c r="P2707" i="59" s="1"/>
  <c r="K2706" i="59"/>
  <c r="P2706" i="59" s="1"/>
  <c r="K2705" i="59"/>
  <c r="P2705" i="59" s="1"/>
  <c r="K2704" i="59"/>
  <c r="P2704" i="59" s="1"/>
  <c r="K2703" i="59"/>
  <c r="P2703" i="59" s="1"/>
  <c r="K2702" i="59"/>
  <c r="P2702" i="59" s="1"/>
  <c r="K2701" i="59"/>
  <c r="P2701" i="59" s="1"/>
  <c r="K2700" i="59"/>
  <c r="P2700" i="59" s="1"/>
  <c r="K2699" i="59"/>
  <c r="P2699" i="59" s="1"/>
  <c r="K2698" i="59"/>
  <c r="P2698" i="59" s="1"/>
  <c r="K2697" i="59"/>
  <c r="P2697" i="59" s="1"/>
  <c r="K2696" i="59"/>
  <c r="P2696" i="59" s="1"/>
  <c r="K2695" i="59"/>
  <c r="P2695" i="59" s="1"/>
  <c r="K2694" i="59"/>
  <c r="P2694" i="59" s="1"/>
  <c r="K2693" i="59"/>
  <c r="P2693" i="59" s="1"/>
  <c r="K2692" i="59"/>
  <c r="P2692" i="59" s="1"/>
  <c r="K2691" i="59"/>
  <c r="P2691" i="59" s="1"/>
  <c r="K2690" i="59"/>
  <c r="P2690" i="59" s="1"/>
  <c r="K2689" i="59"/>
  <c r="P2689" i="59" s="1"/>
  <c r="K2688" i="59"/>
  <c r="P2688" i="59" s="1"/>
  <c r="K2687" i="59"/>
  <c r="P2687" i="59" s="1"/>
  <c r="K2686" i="59"/>
  <c r="P2686" i="59" s="1"/>
  <c r="K2685" i="59"/>
  <c r="P2685" i="59" s="1"/>
  <c r="K2684" i="59"/>
  <c r="P2684" i="59" s="1"/>
  <c r="K2683" i="59"/>
  <c r="P2683" i="59" s="1"/>
  <c r="K2682" i="59"/>
  <c r="P2682" i="59" s="1"/>
  <c r="K2681" i="59"/>
  <c r="P2681" i="59" s="1"/>
  <c r="K2680" i="59"/>
  <c r="P2680" i="59" s="1"/>
  <c r="K2679" i="59"/>
  <c r="P2679" i="59" s="1"/>
  <c r="K2678" i="59"/>
  <c r="P2678" i="59" s="1"/>
  <c r="K2677" i="59"/>
  <c r="P2677" i="59" s="1"/>
  <c r="K2676" i="59"/>
  <c r="P2676" i="59" s="1"/>
  <c r="K2675" i="59"/>
  <c r="P2675" i="59" s="1"/>
  <c r="K2674" i="59"/>
  <c r="P2674" i="59" s="1"/>
  <c r="K2673" i="59"/>
  <c r="P2673" i="59" s="1"/>
  <c r="K2672" i="59"/>
  <c r="P2672" i="59" s="1"/>
  <c r="K2671" i="59"/>
  <c r="P2671" i="59" s="1"/>
  <c r="K2670" i="59"/>
  <c r="P2670" i="59" s="1"/>
  <c r="K2669" i="59"/>
  <c r="P2669" i="59" s="1"/>
  <c r="K2668" i="59"/>
  <c r="P2668" i="59" s="1"/>
  <c r="K2667" i="59"/>
  <c r="P2667" i="59" s="1"/>
  <c r="K2666" i="59"/>
  <c r="P2666" i="59" s="1"/>
  <c r="K2665" i="59"/>
  <c r="P2665" i="59" s="1"/>
  <c r="K2664" i="59"/>
  <c r="P2664" i="59" s="1"/>
  <c r="K2663" i="59"/>
  <c r="P2663" i="59" s="1"/>
  <c r="K2662" i="59"/>
  <c r="P2662" i="59" s="1"/>
  <c r="K2661" i="59"/>
  <c r="P2661" i="59" s="1"/>
  <c r="K2660" i="59"/>
  <c r="P2660" i="59" s="1"/>
  <c r="K2659" i="59"/>
  <c r="P2659" i="59" s="1"/>
  <c r="K2658" i="59"/>
  <c r="P2658" i="59" s="1"/>
  <c r="K2657" i="59"/>
  <c r="P2657" i="59" s="1"/>
  <c r="K2656" i="59"/>
  <c r="P2656" i="59" s="1"/>
  <c r="K2655" i="59"/>
  <c r="P2655" i="59" s="1"/>
  <c r="K2654" i="59"/>
  <c r="P2654" i="59" s="1"/>
  <c r="K2653" i="59"/>
  <c r="P2653" i="59" s="1"/>
  <c r="K2652" i="59"/>
  <c r="P2652" i="59" s="1"/>
  <c r="K2651" i="59"/>
  <c r="P2651" i="59" s="1"/>
  <c r="K2650" i="59"/>
  <c r="P2650" i="59" s="1"/>
  <c r="K2649" i="59"/>
  <c r="P2649" i="59" s="1"/>
  <c r="K2648" i="59"/>
  <c r="P2648" i="59" s="1"/>
  <c r="K2647" i="59"/>
  <c r="P2647" i="59" s="1"/>
  <c r="K2646" i="59"/>
  <c r="P2646" i="59" s="1"/>
  <c r="K2645" i="59"/>
  <c r="P2645" i="59" s="1"/>
  <c r="K2644" i="59"/>
  <c r="P2644" i="59" s="1"/>
  <c r="K2643" i="59"/>
  <c r="P2643" i="59" s="1"/>
  <c r="K2642" i="59"/>
  <c r="P2642" i="59" s="1"/>
  <c r="K2641" i="59"/>
  <c r="P2641" i="59" s="1"/>
  <c r="K2640" i="59"/>
  <c r="P2640" i="59" s="1"/>
  <c r="K2639" i="59"/>
  <c r="P2639" i="59" s="1"/>
  <c r="K2638" i="59"/>
  <c r="P2638" i="59" s="1"/>
  <c r="K2637" i="59"/>
  <c r="P2637" i="59" s="1"/>
  <c r="K2636" i="59"/>
  <c r="P2636" i="59" s="1"/>
  <c r="K2635" i="59"/>
  <c r="P2635" i="59" s="1"/>
  <c r="K2634" i="59"/>
  <c r="P2634" i="59" s="1"/>
  <c r="K2633" i="59"/>
  <c r="P2633" i="59" s="1"/>
  <c r="K2632" i="59"/>
  <c r="P2632" i="59" s="1"/>
  <c r="K2631" i="59"/>
  <c r="P2631" i="59" s="1"/>
  <c r="K2630" i="59"/>
  <c r="P2630" i="59" s="1"/>
  <c r="K2629" i="59"/>
  <c r="P2629" i="59" s="1"/>
  <c r="K2628" i="59"/>
  <c r="P2628" i="59" s="1"/>
  <c r="K2627" i="59"/>
  <c r="P2627" i="59" s="1"/>
  <c r="K2626" i="59"/>
  <c r="P2626" i="59" s="1"/>
  <c r="K2625" i="59"/>
  <c r="P2625" i="59" s="1"/>
  <c r="K2624" i="59"/>
  <c r="P2624" i="59" s="1"/>
  <c r="K2623" i="59"/>
  <c r="P2623" i="59" s="1"/>
  <c r="K2622" i="59"/>
  <c r="P2622" i="59" s="1"/>
  <c r="K2621" i="59"/>
  <c r="P2621" i="59" s="1"/>
  <c r="K2620" i="59"/>
  <c r="P2620" i="59" s="1"/>
  <c r="K2619" i="59"/>
  <c r="P2619" i="59" s="1"/>
  <c r="K2618" i="59"/>
  <c r="P2618" i="59" s="1"/>
  <c r="K2617" i="59"/>
  <c r="P2617" i="59" s="1"/>
  <c r="K2616" i="59"/>
  <c r="P2616" i="59" s="1"/>
  <c r="K2615" i="59"/>
  <c r="P2615" i="59" s="1"/>
  <c r="K2614" i="59"/>
  <c r="P2614" i="59" s="1"/>
  <c r="K2613" i="59"/>
  <c r="P2613" i="59" s="1"/>
  <c r="K2612" i="59"/>
  <c r="P2612" i="59" s="1"/>
  <c r="K2611" i="59"/>
  <c r="P2611" i="59" s="1"/>
  <c r="K2610" i="59"/>
  <c r="P2610" i="59" s="1"/>
  <c r="K2609" i="59"/>
  <c r="P2609" i="59" s="1"/>
  <c r="K2608" i="59"/>
  <c r="P2608" i="59" s="1"/>
  <c r="K2607" i="59"/>
  <c r="P2607" i="59" s="1"/>
  <c r="K2606" i="59"/>
  <c r="P2606" i="59" s="1"/>
  <c r="K2605" i="59"/>
  <c r="P2605" i="59" s="1"/>
  <c r="K2604" i="59"/>
  <c r="P2604" i="59" s="1"/>
  <c r="K2603" i="59"/>
  <c r="P2603" i="59" s="1"/>
  <c r="K2602" i="59"/>
  <c r="P2602" i="59" s="1"/>
  <c r="K2601" i="59"/>
  <c r="P2601" i="59" s="1"/>
  <c r="K2600" i="59"/>
  <c r="P2600" i="59" s="1"/>
  <c r="K2599" i="59"/>
  <c r="P2599" i="59" s="1"/>
  <c r="K2598" i="59"/>
  <c r="P2598" i="59" s="1"/>
  <c r="K2597" i="59"/>
  <c r="P2597" i="59" s="1"/>
  <c r="K2596" i="59"/>
  <c r="P2596" i="59" s="1"/>
  <c r="K2595" i="59"/>
  <c r="P2595" i="59" s="1"/>
  <c r="K2594" i="59"/>
  <c r="P2594" i="59" s="1"/>
  <c r="K2593" i="59"/>
  <c r="P2593" i="59" s="1"/>
  <c r="K2592" i="59"/>
  <c r="P2592" i="59" s="1"/>
  <c r="K2591" i="59"/>
  <c r="P2591" i="59" s="1"/>
  <c r="K2590" i="59"/>
  <c r="P2590" i="59" s="1"/>
  <c r="K2589" i="59"/>
  <c r="P2589" i="59" s="1"/>
  <c r="K2588" i="59"/>
  <c r="P2588" i="59" s="1"/>
  <c r="K2587" i="59"/>
  <c r="P2587" i="59" s="1"/>
  <c r="K2586" i="59"/>
  <c r="P2586" i="59" s="1"/>
  <c r="K2585" i="59"/>
  <c r="P2585" i="59" s="1"/>
  <c r="K2584" i="59"/>
  <c r="P2584" i="59" s="1"/>
  <c r="K2583" i="59"/>
  <c r="P2583" i="59" s="1"/>
  <c r="K2582" i="59"/>
  <c r="P2582" i="59" s="1"/>
  <c r="K2581" i="59"/>
  <c r="P2581" i="59" s="1"/>
  <c r="K2580" i="59"/>
  <c r="P2580" i="59" s="1"/>
  <c r="K2579" i="59"/>
  <c r="P2579" i="59" s="1"/>
  <c r="K2578" i="59"/>
  <c r="P2578" i="59" s="1"/>
  <c r="K2577" i="59"/>
  <c r="P2577" i="59" s="1"/>
  <c r="K2576" i="59"/>
  <c r="P2576" i="59" s="1"/>
  <c r="K2575" i="59"/>
  <c r="P2575" i="59" s="1"/>
  <c r="K2574" i="59"/>
  <c r="P2574" i="59" s="1"/>
  <c r="K2573" i="59"/>
  <c r="P2573" i="59" s="1"/>
  <c r="K2572" i="59"/>
  <c r="P2572" i="59" s="1"/>
  <c r="K2571" i="59"/>
  <c r="P2571" i="59" s="1"/>
  <c r="K2570" i="59"/>
  <c r="P2570" i="59" s="1"/>
  <c r="K2569" i="59"/>
  <c r="P2569" i="59" s="1"/>
  <c r="K2568" i="59"/>
  <c r="P2568" i="59" s="1"/>
  <c r="K2567" i="59"/>
  <c r="P2567" i="59" s="1"/>
  <c r="K2566" i="59"/>
  <c r="P2566" i="59" s="1"/>
  <c r="K2565" i="59"/>
  <c r="P2565" i="59" s="1"/>
  <c r="K2564" i="59"/>
  <c r="P2564" i="59" s="1"/>
  <c r="K2563" i="59"/>
  <c r="P2563" i="59" s="1"/>
  <c r="K2562" i="59"/>
  <c r="P2562" i="59" s="1"/>
  <c r="K2561" i="59"/>
  <c r="P2561" i="59" s="1"/>
  <c r="K2560" i="59"/>
  <c r="P2560" i="59" s="1"/>
  <c r="K2559" i="59"/>
  <c r="P2559" i="59" s="1"/>
  <c r="K2558" i="59"/>
  <c r="P2558" i="59" s="1"/>
  <c r="K2557" i="59"/>
  <c r="P2557" i="59" s="1"/>
  <c r="K2556" i="59"/>
  <c r="P2556" i="59" s="1"/>
  <c r="K2555" i="59"/>
  <c r="P2555" i="59" s="1"/>
  <c r="K2554" i="59"/>
  <c r="P2554" i="59" s="1"/>
  <c r="K2553" i="59"/>
  <c r="P2553" i="59" s="1"/>
  <c r="K2552" i="59"/>
  <c r="P2552" i="59" s="1"/>
  <c r="K2551" i="59"/>
  <c r="P2551" i="59" s="1"/>
  <c r="K2550" i="59"/>
  <c r="P2550" i="59" s="1"/>
  <c r="K2549" i="59"/>
  <c r="P2549" i="59" s="1"/>
  <c r="K2548" i="59"/>
  <c r="P2548" i="59" s="1"/>
  <c r="K2547" i="59"/>
  <c r="P2547" i="59" s="1"/>
  <c r="K2546" i="59"/>
  <c r="P2546" i="59" s="1"/>
  <c r="K2545" i="59"/>
  <c r="P2545" i="59" s="1"/>
  <c r="K2544" i="59"/>
  <c r="P2544" i="59" s="1"/>
  <c r="K2543" i="59"/>
  <c r="P2543" i="59" s="1"/>
  <c r="K2542" i="59"/>
  <c r="P2542" i="59" s="1"/>
  <c r="K2541" i="59"/>
  <c r="P2541" i="59" s="1"/>
  <c r="K2540" i="59"/>
  <c r="P2540" i="59" s="1"/>
  <c r="K2539" i="59"/>
  <c r="P2539" i="59" s="1"/>
  <c r="K2538" i="59"/>
  <c r="P2538" i="59" s="1"/>
  <c r="K2537" i="59"/>
  <c r="P2537" i="59" s="1"/>
  <c r="K2536" i="59"/>
  <c r="P2536" i="59" s="1"/>
  <c r="K2535" i="59"/>
  <c r="P2535" i="59" s="1"/>
  <c r="K2534" i="59"/>
  <c r="P2534" i="59" s="1"/>
  <c r="K2533" i="59"/>
  <c r="P2533" i="59" s="1"/>
  <c r="K2532" i="59"/>
  <c r="P2532" i="59" s="1"/>
  <c r="K2531" i="59"/>
  <c r="P2531" i="59" s="1"/>
  <c r="K2530" i="59"/>
  <c r="P2530" i="59" s="1"/>
  <c r="K2529" i="59"/>
  <c r="P2529" i="59" s="1"/>
  <c r="K2528" i="59"/>
  <c r="P2528" i="59" s="1"/>
  <c r="K2527" i="59"/>
  <c r="P2527" i="59" s="1"/>
  <c r="K2526" i="59"/>
  <c r="P2526" i="59" s="1"/>
  <c r="K2525" i="59"/>
  <c r="P2525" i="59" s="1"/>
  <c r="K2524" i="59"/>
  <c r="P2524" i="59" s="1"/>
  <c r="K2523" i="59"/>
  <c r="P2523" i="59" s="1"/>
  <c r="K2522" i="59"/>
  <c r="P2522" i="59" s="1"/>
  <c r="K2521" i="59"/>
  <c r="P2521" i="59" s="1"/>
  <c r="K2520" i="59"/>
  <c r="P2520" i="59" s="1"/>
  <c r="K2519" i="59"/>
  <c r="P2519" i="59" s="1"/>
  <c r="K2518" i="59"/>
  <c r="P2518" i="59" s="1"/>
  <c r="K2517" i="59"/>
  <c r="P2517" i="59" s="1"/>
  <c r="K2516" i="59"/>
  <c r="P2516" i="59" s="1"/>
  <c r="K2515" i="59"/>
  <c r="P2515" i="59" s="1"/>
  <c r="K2514" i="59"/>
  <c r="P2514" i="59" s="1"/>
  <c r="K2513" i="59"/>
  <c r="P2513" i="59" s="1"/>
  <c r="K2512" i="59"/>
  <c r="P2512" i="59" s="1"/>
  <c r="K2511" i="59"/>
  <c r="P2511" i="59" s="1"/>
  <c r="K2510" i="59"/>
  <c r="P2510" i="59" s="1"/>
  <c r="K2509" i="59"/>
  <c r="P2509" i="59" s="1"/>
  <c r="K2508" i="59"/>
  <c r="P2508" i="59" s="1"/>
  <c r="K2507" i="59"/>
  <c r="P2507" i="59" s="1"/>
  <c r="K2506" i="59"/>
  <c r="P2506" i="59" s="1"/>
  <c r="K2505" i="59"/>
  <c r="P2505" i="59" s="1"/>
  <c r="K2504" i="59"/>
  <c r="P2504" i="59" s="1"/>
  <c r="K2503" i="59"/>
  <c r="P2503" i="59" s="1"/>
  <c r="K2502" i="59"/>
  <c r="P2502" i="59" s="1"/>
  <c r="K2501" i="59"/>
  <c r="P2501" i="59" s="1"/>
  <c r="K2500" i="59"/>
  <c r="P2500" i="59" s="1"/>
  <c r="K2499" i="59"/>
  <c r="P2499" i="59" s="1"/>
  <c r="K2498" i="59"/>
  <c r="P2498" i="59" s="1"/>
  <c r="K2497" i="59"/>
  <c r="P2497" i="59" s="1"/>
  <c r="K2496" i="59"/>
  <c r="P2496" i="59" s="1"/>
  <c r="K2495" i="59"/>
  <c r="P2495" i="59" s="1"/>
  <c r="K2494" i="59"/>
  <c r="P2494" i="59" s="1"/>
  <c r="K2493" i="59"/>
  <c r="P2493" i="59" s="1"/>
  <c r="K2492" i="59"/>
  <c r="P2492" i="59" s="1"/>
  <c r="K2491" i="59"/>
  <c r="P2491" i="59" s="1"/>
  <c r="K2490" i="59"/>
  <c r="P2490" i="59" s="1"/>
  <c r="K2489" i="59"/>
  <c r="P2489" i="59" s="1"/>
  <c r="K2488" i="59"/>
  <c r="P2488" i="59" s="1"/>
  <c r="K2487" i="59"/>
  <c r="P2487" i="59" s="1"/>
  <c r="K2486" i="59"/>
  <c r="P2486" i="59" s="1"/>
  <c r="K2485" i="59"/>
  <c r="P2485" i="59" s="1"/>
  <c r="K2484" i="59"/>
  <c r="P2484" i="59" s="1"/>
  <c r="K2483" i="59"/>
  <c r="P2483" i="59" s="1"/>
  <c r="K2482" i="59"/>
  <c r="P2482" i="59" s="1"/>
  <c r="K2481" i="59"/>
  <c r="P2481" i="59" s="1"/>
  <c r="K2480" i="59"/>
  <c r="P2480" i="59" s="1"/>
  <c r="K2479" i="59"/>
  <c r="P2479" i="59" s="1"/>
  <c r="K2478" i="59"/>
  <c r="P2478" i="59" s="1"/>
  <c r="K2477" i="59"/>
  <c r="P2477" i="59" s="1"/>
  <c r="K2476" i="59"/>
  <c r="P2476" i="59" s="1"/>
  <c r="K2475" i="59"/>
  <c r="P2475" i="59" s="1"/>
  <c r="K2474" i="59"/>
  <c r="P2474" i="59" s="1"/>
  <c r="K2473" i="59"/>
  <c r="P2473" i="59" s="1"/>
  <c r="K2472" i="59"/>
  <c r="P2472" i="59" s="1"/>
  <c r="K2471" i="59"/>
  <c r="P2471" i="59" s="1"/>
  <c r="K2470" i="59"/>
  <c r="P2470" i="59" s="1"/>
  <c r="K2469" i="59"/>
  <c r="P2469" i="59" s="1"/>
  <c r="K2468" i="59"/>
  <c r="P2468" i="59" s="1"/>
  <c r="K2467" i="59"/>
  <c r="P2467" i="59" s="1"/>
  <c r="K2466" i="59"/>
  <c r="P2466" i="59" s="1"/>
  <c r="K2465" i="59"/>
  <c r="P2465" i="59" s="1"/>
  <c r="K2464" i="59"/>
  <c r="P2464" i="59" s="1"/>
  <c r="K2463" i="59"/>
  <c r="P2463" i="59" s="1"/>
  <c r="K2462" i="59"/>
  <c r="P2462" i="59" s="1"/>
  <c r="K2461" i="59"/>
  <c r="P2461" i="59" s="1"/>
  <c r="K2460" i="59"/>
  <c r="P2460" i="59" s="1"/>
  <c r="K2459" i="59"/>
  <c r="P2459" i="59" s="1"/>
  <c r="K2458" i="59"/>
  <c r="P2458" i="59" s="1"/>
  <c r="K2457" i="59"/>
  <c r="P2457" i="59" s="1"/>
  <c r="K2456" i="59"/>
  <c r="P2456" i="59" s="1"/>
  <c r="K2455" i="59"/>
  <c r="P2455" i="59" s="1"/>
  <c r="K2454" i="59"/>
  <c r="P2454" i="59" s="1"/>
  <c r="K2453" i="59"/>
  <c r="P2453" i="59" s="1"/>
  <c r="K2452" i="59"/>
  <c r="P2452" i="59" s="1"/>
  <c r="K2451" i="59"/>
  <c r="P2451" i="59" s="1"/>
  <c r="K2450" i="59"/>
  <c r="P2450" i="59" s="1"/>
  <c r="K2449" i="59"/>
  <c r="P2449" i="59" s="1"/>
  <c r="K2448" i="59"/>
  <c r="P2448" i="59" s="1"/>
  <c r="K2447" i="59"/>
  <c r="P2447" i="59" s="1"/>
  <c r="K2446" i="59"/>
  <c r="P2446" i="59" s="1"/>
  <c r="K2445" i="59"/>
  <c r="P2445" i="59" s="1"/>
  <c r="K2444" i="59"/>
  <c r="P2444" i="59" s="1"/>
  <c r="K2443" i="59"/>
  <c r="P2443" i="59" s="1"/>
  <c r="K2442" i="59"/>
  <c r="P2442" i="59" s="1"/>
  <c r="K2441" i="59"/>
  <c r="P2441" i="59" s="1"/>
  <c r="K2440" i="59"/>
  <c r="P2440" i="59" s="1"/>
  <c r="K2439" i="59"/>
  <c r="P2439" i="59" s="1"/>
  <c r="K2438" i="59"/>
  <c r="P2438" i="59" s="1"/>
  <c r="K2437" i="59"/>
  <c r="P2437" i="59" s="1"/>
  <c r="K2436" i="59"/>
  <c r="P2436" i="59" s="1"/>
  <c r="K2435" i="59"/>
  <c r="P2435" i="59" s="1"/>
  <c r="K2434" i="59"/>
  <c r="P2434" i="59" s="1"/>
  <c r="K2433" i="59"/>
  <c r="P2433" i="59" s="1"/>
  <c r="K2432" i="59"/>
  <c r="P2432" i="59" s="1"/>
  <c r="K2431" i="59"/>
  <c r="P2431" i="59" s="1"/>
  <c r="K2430" i="59"/>
  <c r="P2430" i="59" s="1"/>
  <c r="K2429" i="59"/>
  <c r="P2429" i="59" s="1"/>
  <c r="K2428" i="59"/>
  <c r="P2428" i="59" s="1"/>
  <c r="K2427" i="59"/>
  <c r="P2427" i="59" s="1"/>
  <c r="K2426" i="59"/>
  <c r="P2426" i="59" s="1"/>
  <c r="K2425" i="59"/>
  <c r="P2425" i="59" s="1"/>
  <c r="K2424" i="59"/>
  <c r="P2424" i="59" s="1"/>
  <c r="K2423" i="59"/>
  <c r="P2423" i="59" s="1"/>
  <c r="K2422" i="59"/>
  <c r="P2422" i="59" s="1"/>
  <c r="K2421" i="59"/>
  <c r="P2421" i="59" s="1"/>
  <c r="K2420" i="59"/>
  <c r="P2420" i="59" s="1"/>
  <c r="K2419" i="59"/>
  <c r="P2419" i="59" s="1"/>
  <c r="K2418" i="59"/>
  <c r="P2418" i="59" s="1"/>
  <c r="K2417" i="59"/>
  <c r="P2417" i="59" s="1"/>
  <c r="K2416" i="59"/>
  <c r="P2416" i="59" s="1"/>
  <c r="K2415" i="59"/>
  <c r="P2415" i="59" s="1"/>
  <c r="K2414" i="59"/>
  <c r="P2414" i="59" s="1"/>
  <c r="K2413" i="59"/>
  <c r="P2413" i="59" s="1"/>
  <c r="K2412" i="59"/>
  <c r="P2412" i="59" s="1"/>
  <c r="K2411" i="59"/>
  <c r="P2411" i="59" s="1"/>
  <c r="K2410" i="59"/>
  <c r="P2410" i="59" s="1"/>
  <c r="K2409" i="59"/>
  <c r="P2409" i="59" s="1"/>
  <c r="K2408" i="59"/>
  <c r="P2408" i="59" s="1"/>
  <c r="K2407" i="59"/>
  <c r="P2407" i="59" s="1"/>
  <c r="K2406" i="59"/>
  <c r="P2406" i="59" s="1"/>
  <c r="K2405" i="59"/>
  <c r="P2405" i="59" s="1"/>
  <c r="K2404" i="59"/>
  <c r="P2404" i="59" s="1"/>
  <c r="K2403" i="59"/>
  <c r="P2403" i="59" s="1"/>
  <c r="K2402" i="59"/>
  <c r="P2402" i="59" s="1"/>
  <c r="K2401" i="59"/>
  <c r="P2401" i="59" s="1"/>
  <c r="K2400" i="59"/>
  <c r="P2400" i="59" s="1"/>
  <c r="K2399" i="59"/>
  <c r="P2399" i="59" s="1"/>
  <c r="K2398" i="59"/>
  <c r="P2398" i="59" s="1"/>
  <c r="K2397" i="59"/>
  <c r="P2397" i="59" s="1"/>
  <c r="K2396" i="59"/>
  <c r="P2396" i="59" s="1"/>
  <c r="K2395" i="59"/>
  <c r="P2395" i="59" s="1"/>
  <c r="K2394" i="59"/>
  <c r="P2394" i="59" s="1"/>
  <c r="K2393" i="59"/>
  <c r="P2393" i="59" s="1"/>
  <c r="K2392" i="59"/>
  <c r="P2392" i="59" s="1"/>
  <c r="K2391" i="59"/>
  <c r="P2391" i="59" s="1"/>
  <c r="K2390" i="59"/>
  <c r="P2390" i="59" s="1"/>
  <c r="K2389" i="59"/>
  <c r="P2389" i="59" s="1"/>
  <c r="K2388" i="59"/>
  <c r="P2388" i="59" s="1"/>
  <c r="K2387" i="59"/>
  <c r="P2387" i="59" s="1"/>
  <c r="K2386" i="59"/>
  <c r="P2386" i="59" s="1"/>
  <c r="K2385" i="59"/>
  <c r="P2385" i="59" s="1"/>
  <c r="K2384" i="59"/>
  <c r="P2384" i="59" s="1"/>
  <c r="K2383" i="59"/>
  <c r="P2383" i="59" s="1"/>
  <c r="K2382" i="59"/>
  <c r="P2382" i="59" s="1"/>
  <c r="K2381" i="59"/>
  <c r="P2381" i="59" s="1"/>
  <c r="K2380" i="59"/>
  <c r="P2380" i="59" s="1"/>
  <c r="K2379" i="59"/>
  <c r="P2379" i="59" s="1"/>
  <c r="K2378" i="59"/>
  <c r="P2378" i="59" s="1"/>
  <c r="K2377" i="59"/>
  <c r="P2377" i="59" s="1"/>
  <c r="K2376" i="59"/>
  <c r="P2376" i="59" s="1"/>
  <c r="K2375" i="59"/>
  <c r="P2375" i="59" s="1"/>
  <c r="K2374" i="59"/>
  <c r="P2374" i="59" s="1"/>
  <c r="K2373" i="59"/>
  <c r="P2373" i="59" s="1"/>
  <c r="K2372" i="59"/>
  <c r="P2372" i="59" s="1"/>
  <c r="K2371" i="59"/>
  <c r="P2371" i="59" s="1"/>
  <c r="K2370" i="59"/>
  <c r="P2370" i="59" s="1"/>
  <c r="K2369" i="59"/>
  <c r="P2369" i="59" s="1"/>
  <c r="K2368" i="59"/>
  <c r="P2368" i="59" s="1"/>
  <c r="K2367" i="59"/>
  <c r="P2367" i="59" s="1"/>
  <c r="K2366" i="59"/>
  <c r="P2366" i="59" s="1"/>
  <c r="K2365" i="59"/>
  <c r="P2365" i="59" s="1"/>
  <c r="K2364" i="59"/>
  <c r="P2364" i="59" s="1"/>
  <c r="K2363" i="59"/>
  <c r="P2363" i="59" s="1"/>
  <c r="K2362" i="59"/>
  <c r="P2362" i="59" s="1"/>
  <c r="K2361" i="59"/>
  <c r="P2361" i="59" s="1"/>
  <c r="K2360" i="59"/>
  <c r="P2360" i="59" s="1"/>
  <c r="K2359" i="59"/>
  <c r="P2359" i="59" s="1"/>
  <c r="K2358" i="59"/>
  <c r="P2358" i="59" s="1"/>
  <c r="K2357" i="59"/>
  <c r="P2357" i="59" s="1"/>
  <c r="K2356" i="59"/>
  <c r="P2356" i="59" s="1"/>
  <c r="K2355" i="59"/>
  <c r="P2355" i="59" s="1"/>
  <c r="K2354" i="59"/>
  <c r="P2354" i="59" s="1"/>
  <c r="K2353" i="59"/>
  <c r="P2353" i="59" s="1"/>
  <c r="K2352" i="59"/>
  <c r="P2352" i="59" s="1"/>
  <c r="K2351" i="59"/>
  <c r="P2351" i="59" s="1"/>
  <c r="K2350" i="59"/>
  <c r="P2350" i="59" s="1"/>
  <c r="K2349" i="59"/>
  <c r="P2349" i="59" s="1"/>
  <c r="K2348" i="59"/>
  <c r="P2348" i="59" s="1"/>
  <c r="K2347" i="59"/>
  <c r="P2347" i="59" s="1"/>
  <c r="K2346" i="59"/>
  <c r="P2346" i="59" s="1"/>
  <c r="K2345" i="59"/>
  <c r="P2345" i="59" s="1"/>
  <c r="K2344" i="59"/>
  <c r="P2344" i="59" s="1"/>
  <c r="K2343" i="59"/>
  <c r="P2343" i="59" s="1"/>
  <c r="K2342" i="59"/>
  <c r="P2342" i="59" s="1"/>
  <c r="K2341" i="59"/>
  <c r="P2341" i="59" s="1"/>
  <c r="K2340" i="59"/>
  <c r="P2340" i="59" s="1"/>
  <c r="K2339" i="59"/>
  <c r="P2339" i="59" s="1"/>
  <c r="K2338" i="59"/>
  <c r="P2338" i="59" s="1"/>
  <c r="K2337" i="59"/>
  <c r="P2337" i="59" s="1"/>
  <c r="K2336" i="59"/>
  <c r="P2336" i="59" s="1"/>
  <c r="K2335" i="59"/>
  <c r="P2335" i="59" s="1"/>
  <c r="K2334" i="59"/>
  <c r="P2334" i="59" s="1"/>
  <c r="K2333" i="59"/>
  <c r="P2333" i="59" s="1"/>
  <c r="K2332" i="59"/>
  <c r="P2332" i="59" s="1"/>
  <c r="K2331" i="59"/>
  <c r="P2331" i="59" s="1"/>
  <c r="K2330" i="59"/>
  <c r="P2330" i="59" s="1"/>
  <c r="K2329" i="59"/>
  <c r="P2329" i="59" s="1"/>
  <c r="K2328" i="59"/>
  <c r="P2328" i="59" s="1"/>
  <c r="K2327" i="59"/>
  <c r="P2327" i="59" s="1"/>
  <c r="K2326" i="59"/>
  <c r="P2326" i="59" s="1"/>
  <c r="K2325" i="59"/>
  <c r="P2325" i="59" s="1"/>
  <c r="K2324" i="59"/>
  <c r="P2324" i="59" s="1"/>
  <c r="K2323" i="59"/>
  <c r="P2323" i="59" s="1"/>
  <c r="K2322" i="59"/>
  <c r="P2322" i="59" s="1"/>
  <c r="K2321" i="59"/>
  <c r="P2321" i="59" s="1"/>
  <c r="K2320" i="59"/>
  <c r="P2320" i="59" s="1"/>
  <c r="K2319" i="59"/>
  <c r="P2319" i="59" s="1"/>
  <c r="K2318" i="59"/>
  <c r="P2318" i="59" s="1"/>
  <c r="K2317" i="59"/>
  <c r="P2317" i="59" s="1"/>
  <c r="K2316" i="59"/>
  <c r="P2316" i="59" s="1"/>
  <c r="K2315" i="59"/>
  <c r="P2315" i="59" s="1"/>
  <c r="K2314" i="59"/>
  <c r="P2314" i="59" s="1"/>
  <c r="K2313" i="59"/>
  <c r="P2313" i="59" s="1"/>
  <c r="K2312" i="59"/>
  <c r="P2312" i="59" s="1"/>
  <c r="K2311" i="59"/>
  <c r="P2311" i="59" s="1"/>
  <c r="K2310" i="59"/>
  <c r="P2310" i="59" s="1"/>
  <c r="K2309" i="59"/>
  <c r="P2309" i="59" s="1"/>
  <c r="K2308" i="59"/>
  <c r="P2308" i="59" s="1"/>
  <c r="K2307" i="59"/>
  <c r="P2307" i="59" s="1"/>
  <c r="K2306" i="59"/>
  <c r="P2306" i="59" s="1"/>
  <c r="K2305" i="59"/>
  <c r="P2305" i="59" s="1"/>
  <c r="K2304" i="59"/>
  <c r="P2304" i="59" s="1"/>
  <c r="K2303" i="59"/>
  <c r="P2303" i="59" s="1"/>
  <c r="K2302" i="59"/>
  <c r="P2302" i="59" s="1"/>
  <c r="K2301" i="59"/>
  <c r="P2301" i="59" s="1"/>
  <c r="K2300" i="59"/>
  <c r="P2300" i="59" s="1"/>
  <c r="K2299" i="59"/>
  <c r="P2299" i="59" s="1"/>
  <c r="K2298" i="59"/>
  <c r="P2298" i="59" s="1"/>
  <c r="K2297" i="59"/>
  <c r="P2297" i="59" s="1"/>
  <c r="K2296" i="59"/>
  <c r="P2296" i="59" s="1"/>
  <c r="K2295" i="59"/>
  <c r="P2295" i="59" s="1"/>
  <c r="K2294" i="59"/>
  <c r="P2294" i="59" s="1"/>
  <c r="K2293" i="59"/>
  <c r="P2293" i="59" s="1"/>
  <c r="K2292" i="59"/>
  <c r="P2292" i="59" s="1"/>
  <c r="K2291" i="59"/>
  <c r="P2291" i="59" s="1"/>
  <c r="K2290" i="59"/>
  <c r="P2290" i="59" s="1"/>
  <c r="K2289" i="59"/>
  <c r="P2289" i="59" s="1"/>
  <c r="K2288" i="59"/>
  <c r="P2288" i="59" s="1"/>
  <c r="K2287" i="59"/>
  <c r="P2287" i="59" s="1"/>
  <c r="K2286" i="59"/>
  <c r="P2286" i="59" s="1"/>
  <c r="K2285" i="59"/>
  <c r="P2285" i="59" s="1"/>
  <c r="K2284" i="59"/>
  <c r="P2284" i="59" s="1"/>
  <c r="K2283" i="59"/>
  <c r="P2283" i="59" s="1"/>
  <c r="K2282" i="59"/>
  <c r="P2282" i="59" s="1"/>
  <c r="K2281" i="59"/>
  <c r="P2281" i="59" s="1"/>
  <c r="K2280" i="59"/>
  <c r="P2280" i="59" s="1"/>
  <c r="K2279" i="59"/>
  <c r="P2279" i="59" s="1"/>
  <c r="K2278" i="59"/>
  <c r="P2278" i="59" s="1"/>
  <c r="K2277" i="59"/>
  <c r="P2277" i="59" s="1"/>
  <c r="K2276" i="59"/>
  <c r="P2276" i="59" s="1"/>
  <c r="K2275" i="59"/>
  <c r="P2275" i="59" s="1"/>
  <c r="K2274" i="59"/>
  <c r="P2274" i="59" s="1"/>
  <c r="K2273" i="59"/>
  <c r="P2273" i="59" s="1"/>
  <c r="K2272" i="59"/>
  <c r="P2272" i="59" s="1"/>
  <c r="K2271" i="59"/>
  <c r="P2271" i="59" s="1"/>
  <c r="K2270" i="59"/>
  <c r="P2270" i="59" s="1"/>
  <c r="K2269" i="59"/>
  <c r="P2269" i="59" s="1"/>
  <c r="K2268" i="59"/>
  <c r="P2268" i="59" s="1"/>
  <c r="K2267" i="59"/>
  <c r="P2267" i="59" s="1"/>
  <c r="K2266" i="59"/>
  <c r="P2266" i="59" s="1"/>
  <c r="K2265" i="59"/>
  <c r="P2265" i="59" s="1"/>
  <c r="K2264" i="59"/>
  <c r="P2264" i="59" s="1"/>
  <c r="K2263" i="59"/>
  <c r="P2263" i="59" s="1"/>
  <c r="K2262" i="59"/>
  <c r="P2262" i="59" s="1"/>
  <c r="K2261" i="59"/>
  <c r="P2261" i="59" s="1"/>
  <c r="K2260" i="59"/>
  <c r="P2260" i="59" s="1"/>
  <c r="K2259" i="59"/>
  <c r="P2259" i="59" s="1"/>
  <c r="K2258" i="59"/>
  <c r="P2258" i="59" s="1"/>
  <c r="K2257" i="59"/>
  <c r="P2257" i="59" s="1"/>
  <c r="K2256" i="59"/>
  <c r="P2256" i="59" s="1"/>
  <c r="K2255" i="59"/>
  <c r="P2255" i="59" s="1"/>
  <c r="K2254" i="59"/>
  <c r="P2254" i="59" s="1"/>
  <c r="K2253" i="59"/>
  <c r="P2253" i="59" s="1"/>
  <c r="K2252" i="59"/>
  <c r="P2252" i="59" s="1"/>
  <c r="K2251" i="59"/>
  <c r="P2251" i="59" s="1"/>
  <c r="K2250" i="59"/>
  <c r="P2250" i="59" s="1"/>
  <c r="K2249" i="59"/>
  <c r="P2249" i="59" s="1"/>
  <c r="K2248" i="59"/>
  <c r="P2248" i="59" s="1"/>
  <c r="K2247" i="59"/>
  <c r="P2247" i="59" s="1"/>
  <c r="K2246" i="59"/>
  <c r="P2246" i="59" s="1"/>
  <c r="K2245" i="59"/>
  <c r="P2245" i="59" s="1"/>
  <c r="K2244" i="59"/>
  <c r="P2244" i="59" s="1"/>
  <c r="K2243" i="59"/>
  <c r="P2243" i="59" s="1"/>
  <c r="K2242" i="59"/>
  <c r="P2242" i="59" s="1"/>
  <c r="K2241" i="59"/>
  <c r="P2241" i="59" s="1"/>
  <c r="K2240" i="59"/>
  <c r="P2240" i="59" s="1"/>
  <c r="K2239" i="59"/>
  <c r="P2239" i="59" s="1"/>
  <c r="K2238" i="59"/>
  <c r="P2238" i="59" s="1"/>
  <c r="K2237" i="59"/>
  <c r="P2237" i="59" s="1"/>
  <c r="K2236" i="59"/>
  <c r="P2236" i="59" s="1"/>
  <c r="K2235" i="59"/>
  <c r="P2235" i="59" s="1"/>
  <c r="K2234" i="59"/>
  <c r="P2234" i="59" s="1"/>
  <c r="K2233" i="59"/>
  <c r="P2233" i="59" s="1"/>
  <c r="K2232" i="59"/>
  <c r="P2232" i="59" s="1"/>
  <c r="K2231" i="59"/>
  <c r="P2231" i="59" s="1"/>
  <c r="K2230" i="59"/>
  <c r="P2230" i="59" s="1"/>
  <c r="K2229" i="59"/>
  <c r="P2229" i="59" s="1"/>
  <c r="K2228" i="59"/>
  <c r="P2228" i="59" s="1"/>
  <c r="K2227" i="59"/>
  <c r="P2227" i="59" s="1"/>
  <c r="K2226" i="59"/>
  <c r="P2226" i="59" s="1"/>
  <c r="K2225" i="59"/>
  <c r="P2225" i="59" s="1"/>
  <c r="K2224" i="59"/>
  <c r="P2224" i="59" s="1"/>
  <c r="K2223" i="59"/>
  <c r="P2223" i="59" s="1"/>
  <c r="K2222" i="59"/>
  <c r="P2222" i="59" s="1"/>
  <c r="K2221" i="59"/>
  <c r="P2221" i="59" s="1"/>
  <c r="K2220" i="59"/>
  <c r="P2220" i="59" s="1"/>
  <c r="K2219" i="59"/>
  <c r="P2219" i="59" s="1"/>
  <c r="K2218" i="59"/>
  <c r="P2218" i="59" s="1"/>
  <c r="K2217" i="59"/>
  <c r="P2217" i="59" s="1"/>
  <c r="K2216" i="59"/>
  <c r="P2216" i="59" s="1"/>
  <c r="K2215" i="59"/>
  <c r="P2215" i="59" s="1"/>
  <c r="K2214" i="59"/>
  <c r="P2214" i="59" s="1"/>
  <c r="K2213" i="59"/>
  <c r="P2213" i="59" s="1"/>
  <c r="K2212" i="59"/>
  <c r="P2212" i="59" s="1"/>
  <c r="K2211" i="59"/>
  <c r="P2211" i="59" s="1"/>
  <c r="K2210" i="59"/>
  <c r="P2210" i="59" s="1"/>
  <c r="K2209" i="59"/>
  <c r="P2209" i="59" s="1"/>
  <c r="K2208" i="59"/>
  <c r="P2208" i="59" s="1"/>
  <c r="K2207" i="59"/>
  <c r="P2207" i="59" s="1"/>
  <c r="K2206" i="59"/>
  <c r="P2206" i="59" s="1"/>
  <c r="K2205" i="59"/>
  <c r="P2205" i="59" s="1"/>
  <c r="K2204" i="59"/>
  <c r="P2204" i="59" s="1"/>
  <c r="K2203" i="59"/>
  <c r="P2203" i="59" s="1"/>
  <c r="K2202" i="59"/>
  <c r="P2202" i="59" s="1"/>
  <c r="K2201" i="59"/>
  <c r="P2201" i="59" s="1"/>
  <c r="K2200" i="59"/>
  <c r="P2200" i="59" s="1"/>
  <c r="K2199" i="59"/>
  <c r="P2199" i="59" s="1"/>
  <c r="K2198" i="59"/>
  <c r="P2198" i="59" s="1"/>
  <c r="K2197" i="59"/>
  <c r="P2197" i="59" s="1"/>
  <c r="K2196" i="59"/>
  <c r="P2196" i="59" s="1"/>
  <c r="K2195" i="59"/>
  <c r="P2195" i="59" s="1"/>
  <c r="K2194" i="59"/>
  <c r="P2194" i="59" s="1"/>
  <c r="K2193" i="59"/>
  <c r="P2193" i="59" s="1"/>
  <c r="K2192" i="59"/>
  <c r="P2192" i="59" s="1"/>
  <c r="K2191" i="59"/>
  <c r="P2191" i="59" s="1"/>
  <c r="K2190" i="59"/>
  <c r="P2190" i="59" s="1"/>
  <c r="K2189" i="59"/>
  <c r="P2189" i="59" s="1"/>
  <c r="K2188" i="59"/>
  <c r="P2188" i="59" s="1"/>
  <c r="K2187" i="59"/>
  <c r="P2187" i="59" s="1"/>
  <c r="K2186" i="59"/>
  <c r="P2186" i="59" s="1"/>
  <c r="K2185" i="59"/>
  <c r="P2185" i="59" s="1"/>
  <c r="K2184" i="59"/>
  <c r="P2184" i="59" s="1"/>
  <c r="K2183" i="59"/>
  <c r="P2183" i="59" s="1"/>
  <c r="K2182" i="59"/>
  <c r="P2182" i="59" s="1"/>
  <c r="K2181" i="59"/>
  <c r="P2181" i="59" s="1"/>
  <c r="K2180" i="59"/>
  <c r="P2180" i="59" s="1"/>
  <c r="K2179" i="59"/>
  <c r="P2179" i="59" s="1"/>
  <c r="K2178" i="59"/>
  <c r="P2178" i="59" s="1"/>
  <c r="K2177" i="59"/>
  <c r="P2177" i="59" s="1"/>
  <c r="K2176" i="59"/>
  <c r="P2176" i="59" s="1"/>
  <c r="K2175" i="59"/>
  <c r="P2175" i="59" s="1"/>
  <c r="K2174" i="59"/>
  <c r="P2174" i="59" s="1"/>
  <c r="K2173" i="59"/>
  <c r="P2173" i="59" s="1"/>
  <c r="K2172" i="59"/>
  <c r="P2172" i="59" s="1"/>
  <c r="K2171" i="59"/>
  <c r="P2171" i="59" s="1"/>
  <c r="K2170" i="59"/>
  <c r="P2170" i="59" s="1"/>
  <c r="K2169" i="59"/>
  <c r="P2169" i="59" s="1"/>
  <c r="K2168" i="59"/>
  <c r="P2168" i="59" s="1"/>
  <c r="K2167" i="59"/>
  <c r="P2167" i="59" s="1"/>
  <c r="K2166" i="59"/>
  <c r="P2166" i="59" s="1"/>
  <c r="K2165" i="59"/>
  <c r="P2165" i="59" s="1"/>
  <c r="K2164" i="59"/>
  <c r="P2164" i="59" s="1"/>
  <c r="K2163" i="59"/>
  <c r="P2163" i="59" s="1"/>
  <c r="K2162" i="59"/>
  <c r="P2162" i="59" s="1"/>
  <c r="K2161" i="59"/>
  <c r="P2161" i="59" s="1"/>
  <c r="K2160" i="59"/>
  <c r="P2160" i="59" s="1"/>
  <c r="K2159" i="59"/>
  <c r="P2159" i="59" s="1"/>
  <c r="K2158" i="59"/>
  <c r="P2158" i="59" s="1"/>
  <c r="K2157" i="59"/>
  <c r="P2157" i="59" s="1"/>
  <c r="K2156" i="59"/>
  <c r="P2156" i="59" s="1"/>
  <c r="K2155" i="59"/>
  <c r="P2155" i="59" s="1"/>
  <c r="K2154" i="59"/>
  <c r="P2154" i="59" s="1"/>
  <c r="K2153" i="59"/>
  <c r="P2153" i="59" s="1"/>
  <c r="K2152" i="59"/>
  <c r="P2152" i="59" s="1"/>
  <c r="K2151" i="59"/>
  <c r="P2151" i="59" s="1"/>
  <c r="K2150" i="59"/>
  <c r="P2150" i="59" s="1"/>
  <c r="K2149" i="59"/>
  <c r="P2149" i="59" s="1"/>
  <c r="K2148" i="59"/>
  <c r="P2148" i="59" s="1"/>
  <c r="K2147" i="59"/>
  <c r="P2147" i="59" s="1"/>
  <c r="K2146" i="59"/>
  <c r="P2146" i="59" s="1"/>
  <c r="K2145" i="59"/>
  <c r="P2145" i="59" s="1"/>
  <c r="K2144" i="59"/>
  <c r="P2144" i="59" s="1"/>
  <c r="K2143" i="59"/>
  <c r="P2143" i="59" s="1"/>
  <c r="K2142" i="59"/>
  <c r="P2142" i="59" s="1"/>
  <c r="K2141" i="59"/>
  <c r="P2141" i="59" s="1"/>
  <c r="K2140" i="59"/>
  <c r="P2140" i="59" s="1"/>
  <c r="K2139" i="59"/>
  <c r="P2139" i="59" s="1"/>
  <c r="K2138" i="59"/>
  <c r="P2138" i="59" s="1"/>
  <c r="K2137" i="59"/>
  <c r="P2137" i="59" s="1"/>
  <c r="K2136" i="59"/>
  <c r="P2136" i="59" s="1"/>
  <c r="K2135" i="59"/>
  <c r="P2135" i="59" s="1"/>
  <c r="K2134" i="59"/>
  <c r="P2134" i="59" s="1"/>
  <c r="K2133" i="59"/>
  <c r="P2133" i="59" s="1"/>
  <c r="K2132" i="59"/>
  <c r="P2132" i="59" s="1"/>
  <c r="K2131" i="59"/>
  <c r="P2131" i="59" s="1"/>
  <c r="K2130" i="59"/>
  <c r="P2130" i="59" s="1"/>
  <c r="K2129" i="59"/>
  <c r="P2129" i="59" s="1"/>
  <c r="K2128" i="59"/>
  <c r="P2128" i="59" s="1"/>
  <c r="K2127" i="59"/>
  <c r="P2127" i="59" s="1"/>
  <c r="K2126" i="59"/>
  <c r="P2126" i="59" s="1"/>
  <c r="K2125" i="59"/>
  <c r="P2125" i="59" s="1"/>
  <c r="K2124" i="59"/>
  <c r="P2124" i="59" s="1"/>
  <c r="K2123" i="59"/>
  <c r="P2123" i="59" s="1"/>
  <c r="K2122" i="59"/>
  <c r="P2122" i="59" s="1"/>
  <c r="K2121" i="59"/>
  <c r="P2121" i="59" s="1"/>
  <c r="K2120" i="59"/>
  <c r="P2120" i="59" s="1"/>
  <c r="K2119" i="59"/>
  <c r="P2119" i="59" s="1"/>
  <c r="K2118" i="59"/>
  <c r="P2118" i="59" s="1"/>
  <c r="K2117" i="59"/>
  <c r="P2117" i="59" s="1"/>
  <c r="K2116" i="59"/>
  <c r="P2116" i="59" s="1"/>
  <c r="K2115" i="59"/>
  <c r="P2115" i="59" s="1"/>
  <c r="K2114" i="59"/>
  <c r="P2114" i="59" s="1"/>
  <c r="K2113" i="59"/>
  <c r="P2113" i="59" s="1"/>
  <c r="K2112" i="59"/>
  <c r="P2112" i="59" s="1"/>
  <c r="K2111" i="59"/>
  <c r="P2111" i="59" s="1"/>
  <c r="K2110" i="59"/>
  <c r="P2110" i="59" s="1"/>
  <c r="K2109" i="59"/>
  <c r="P2109" i="59" s="1"/>
  <c r="K2108" i="59"/>
  <c r="P2108" i="59" s="1"/>
  <c r="K2107" i="59"/>
  <c r="P2107" i="59" s="1"/>
  <c r="K2106" i="59"/>
  <c r="P2106" i="59" s="1"/>
  <c r="K2105" i="59"/>
  <c r="P2105" i="59" s="1"/>
  <c r="K2104" i="59"/>
  <c r="P2104" i="59" s="1"/>
  <c r="K2103" i="59"/>
  <c r="P2103" i="59" s="1"/>
  <c r="K2102" i="59"/>
  <c r="P2102" i="59" s="1"/>
  <c r="K2101" i="59"/>
  <c r="P2101" i="59" s="1"/>
  <c r="K2100" i="59"/>
  <c r="P2100" i="59" s="1"/>
  <c r="K2099" i="59"/>
  <c r="P2099" i="59" s="1"/>
  <c r="K2098" i="59"/>
  <c r="P2098" i="59" s="1"/>
  <c r="K2097" i="59"/>
  <c r="P2097" i="59" s="1"/>
  <c r="K2096" i="59"/>
  <c r="P2096" i="59" s="1"/>
  <c r="K2095" i="59"/>
  <c r="P2095" i="59" s="1"/>
  <c r="K2094" i="59"/>
  <c r="P2094" i="59" s="1"/>
  <c r="K2093" i="59"/>
  <c r="P2093" i="59" s="1"/>
  <c r="K2092" i="59"/>
  <c r="P2092" i="59" s="1"/>
  <c r="K2091" i="59"/>
  <c r="P2091" i="59" s="1"/>
  <c r="K2090" i="59"/>
  <c r="P2090" i="59" s="1"/>
  <c r="K2089" i="59"/>
  <c r="P2089" i="59" s="1"/>
  <c r="K2088" i="59"/>
  <c r="P2088" i="59" s="1"/>
  <c r="K2087" i="59"/>
  <c r="P2087" i="59" s="1"/>
  <c r="K2086" i="59"/>
  <c r="P2086" i="59" s="1"/>
  <c r="K2085" i="59"/>
  <c r="P2085" i="59" s="1"/>
  <c r="K2084" i="59"/>
  <c r="P2084" i="59" s="1"/>
  <c r="K2083" i="59"/>
  <c r="P2083" i="59" s="1"/>
  <c r="K2082" i="59"/>
  <c r="P2082" i="59" s="1"/>
  <c r="K2081" i="59"/>
  <c r="P2081" i="59" s="1"/>
  <c r="K2080" i="59"/>
  <c r="P2080" i="59" s="1"/>
  <c r="K2079" i="59"/>
  <c r="P2079" i="59" s="1"/>
  <c r="K2078" i="59"/>
  <c r="P2078" i="59" s="1"/>
  <c r="K2077" i="59"/>
  <c r="P2077" i="59" s="1"/>
  <c r="K2076" i="59"/>
  <c r="P2076" i="59" s="1"/>
  <c r="K2075" i="59"/>
  <c r="P2075" i="59" s="1"/>
  <c r="K2074" i="59"/>
  <c r="P2074" i="59" s="1"/>
  <c r="K2073" i="59"/>
  <c r="P2073" i="59" s="1"/>
  <c r="K2072" i="59"/>
  <c r="P2072" i="59" s="1"/>
  <c r="K2071" i="59"/>
  <c r="P2071" i="59" s="1"/>
  <c r="K2070" i="59"/>
  <c r="P2070" i="59" s="1"/>
  <c r="K2069" i="59"/>
  <c r="P2069" i="59" s="1"/>
  <c r="K2068" i="59"/>
  <c r="P2068" i="59" s="1"/>
  <c r="K2067" i="59"/>
  <c r="P2067" i="59" s="1"/>
  <c r="K2066" i="59"/>
  <c r="P2066" i="59" s="1"/>
  <c r="K2065" i="59"/>
  <c r="P2065" i="59" s="1"/>
  <c r="K2064" i="59"/>
  <c r="P2064" i="59" s="1"/>
  <c r="K2063" i="59"/>
  <c r="P2063" i="59" s="1"/>
  <c r="K2062" i="59"/>
  <c r="P2062" i="59" s="1"/>
  <c r="K2061" i="59"/>
  <c r="P2061" i="59" s="1"/>
  <c r="K2060" i="59"/>
  <c r="P2060" i="59" s="1"/>
  <c r="K2059" i="59"/>
  <c r="P2059" i="59" s="1"/>
  <c r="K2058" i="59"/>
  <c r="P2058" i="59" s="1"/>
  <c r="K2057" i="59"/>
  <c r="P2057" i="59" s="1"/>
  <c r="K2056" i="59"/>
  <c r="P2056" i="59" s="1"/>
  <c r="K2055" i="59"/>
  <c r="P2055" i="59" s="1"/>
  <c r="K2054" i="59"/>
  <c r="P2054" i="59" s="1"/>
  <c r="K2053" i="59"/>
  <c r="P2053" i="59" s="1"/>
  <c r="K2052" i="59"/>
  <c r="P2052" i="59" s="1"/>
  <c r="K2051" i="59"/>
  <c r="P2051" i="59" s="1"/>
  <c r="K2050" i="59"/>
  <c r="P2050" i="59" s="1"/>
  <c r="K2049" i="59"/>
  <c r="P2049" i="59" s="1"/>
  <c r="K2048" i="59"/>
  <c r="P2048" i="59" s="1"/>
  <c r="K2047" i="59"/>
  <c r="P2047" i="59" s="1"/>
  <c r="K2046" i="59"/>
  <c r="P2046" i="59" s="1"/>
  <c r="K2045" i="59"/>
  <c r="P2045" i="59" s="1"/>
  <c r="K2044" i="59"/>
  <c r="P2044" i="59" s="1"/>
  <c r="K2043" i="59"/>
  <c r="P2043" i="59" s="1"/>
  <c r="K2042" i="59"/>
  <c r="P2042" i="59" s="1"/>
  <c r="K2041" i="59"/>
  <c r="P2041" i="59" s="1"/>
  <c r="K2040" i="59"/>
  <c r="P2040" i="59" s="1"/>
  <c r="K2039" i="59"/>
  <c r="P2039" i="59" s="1"/>
  <c r="K2038" i="59"/>
  <c r="P2038" i="59" s="1"/>
  <c r="K2037" i="59"/>
  <c r="P2037" i="59" s="1"/>
  <c r="K2036" i="59"/>
  <c r="P2036" i="59" s="1"/>
  <c r="K2035" i="59"/>
  <c r="P2035" i="59" s="1"/>
  <c r="K2034" i="59"/>
  <c r="P2034" i="59" s="1"/>
  <c r="K2033" i="59"/>
  <c r="P2033" i="59" s="1"/>
  <c r="K2032" i="59"/>
  <c r="P2032" i="59" s="1"/>
  <c r="K2031" i="59"/>
  <c r="P2031" i="59" s="1"/>
  <c r="K2030" i="59"/>
  <c r="P2030" i="59" s="1"/>
  <c r="K2029" i="59"/>
  <c r="P2029" i="59" s="1"/>
  <c r="K2028" i="59"/>
  <c r="P2028" i="59" s="1"/>
  <c r="K2027" i="59"/>
  <c r="P2027" i="59" s="1"/>
  <c r="K2026" i="59"/>
  <c r="P2026" i="59" s="1"/>
  <c r="K2025" i="59"/>
  <c r="P2025" i="59" s="1"/>
  <c r="K2024" i="59"/>
  <c r="P2024" i="59" s="1"/>
  <c r="K2023" i="59"/>
  <c r="P2023" i="59" s="1"/>
  <c r="K2022" i="59"/>
  <c r="P2022" i="59" s="1"/>
  <c r="K2021" i="59"/>
  <c r="P2021" i="59" s="1"/>
  <c r="K2020" i="59"/>
  <c r="P2020" i="59" s="1"/>
  <c r="K2019" i="59"/>
  <c r="P2019" i="59" s="1"/>
  <c r="K2018" i="59"/>
  <c r="P2018" i="59" s="1"/>
  <c r="K2017" i="59"/>
  <c r="P2017" i="59" s="1"/>
  <c r="K2016" i="59"/>
  <c r="P2016" i="59" s="1"/>
  <c r="K2015" i="59"/>
  <c r="P2015" i="59" s="1"/>
  <c r="K2014" i="59"/>
  <c r="P2014" i="59" s="1"/>
  <c r="K2013" i="59"/>
  <c r="P2013" i="59" s="1"/>
  <c r="K2012" i="59"/>
  <c r="P2012" i="59" s="1"/>
  <c r="K2011" i="59"/>
  <c r="P2011" i="59" s="1"/>
  <c r="K2010" i="59"/>
  <c r="P2010" i="59" s="1"/>
  <c r="K2009" i="59"/>
  <c r="P2009" i="59" s="1"/>
  <c r="K2008" i="59"/>
  <c r="P2008" i="59" s="1"/>
  <c r="K2007" i="59"/>
  <c r="P2007" i="59" s="1"/>
  <c r="K2006" i="59"/>
  <c r="P2006" i="59" s="1"/>
  <c r="K2005" i="59"/>
  <c r="P2005" i="59" s="1"/>
  <c r="K2004" i="59"/>
  <c r="P2004" i="59" s="1"/>
  <c r="K2003" i="59"/>
  <c r="P2003" i="59" s="1"/>
  <c r="K2002" i="59"/>
  <c r="P2002" i="59" s="1"/>
  <c r="K2001" i="59"/>
  <c r="P2001" i="59" s="1"/>
  <c r="K2000" i="59"/>
  <c r="P2000" i="59" s="1"/>
  <c r="K1999" i="59"/>
  <c r="P1999" i="59" s="1"/>
  <c r="K1998" i="59"/>
  <c r="P1998" i="59" s="1"/>
  <c r="K1997" i="59"/>
  <c r="P1997" i="59" s="1"/>
  <c r="K1996" i="59"/>
  <c r="P1996" i="59" s="1"/>
  <c r="K1995" i="59"/>
  <c r="P1995" i="59" s="1"/>
  <c r="K1994" i="59"/>
  <c r="P1994" i="59" s="1"/>
  <c r="K1993" i="59"/>
  <c r="P1993" i="59" s="1"/>
  <c r="K1992" i="59"/>
  <c r="P1992" i="59" s="1"/>
  <c r="K1991" i="59"/>
  <c r="P1991" i="59" s="1"/>
  <c r="K1990" i="59"/>
  <c r="P1990" i="59" s="1"/>
  <c r="K1989" i="59"/>
  <c r="P1989" i="59" s="1"/>
  <c r="K1988" i="59"/>
  <c r="P1988" i="59" s="1"/>
  <c r="K1987" i="59"/>
  <c r="P1987" i="59" s="1"/>
  <c r="K1986" i="59"/>
  <c r="P1986" i="59" s="1"/>
  <c r="K1985" i="59"/>
  <c r="P1985" i="59" s="1"/>
  <c r="K1984" i="59"/>
  <c r="P1984" i="59" s="1"/>
  <c r="K1983" i="59"/>
  <c r="P1983" i="59" s="1"/>
  <c r="K1982" i="59"/>
  <c r="P1982" i="59" s="1"/>
  <c r="K1981" i="59"/>
  <c r="P1981" i="59" s="1"/>
  <c r="K1980" i="59"/>
  <c r="P1980" i="59" s="1"/>
  <c r="K1979" i="59"/>
  <c r="P1979" i="59" s="1"/>
  <c r="K1978" i="59"/>
  <c r="P1978" i="59" s="1"/>
  <c r="K1977" i="59"/>
  <c r="P1977" i="59" s="1"/>
  <c r="K1976" i="59"/>
  <c r="P1976" i="59" s="1"/>
  <c r="K1975" i="59"/>
  <c r="P1975" i="59" s="1"/>
  <c r="K1974" i="59"/>
  <c r="P1974" i="59" s="1"/>
  <c r="K1973" i="59"/>
  <c r="P1973" i="59" s="1"/>
  <c r="K1972" i="59"/>
  <c r="P1972" i="59" s="1"/>
  <c r="K1971" i="59"/>
  <c r="P1971" i="59" s="1"/>
  <c r="K1970" i="59"/>
  <c r="P1970" i="59" s="1"/>
  <c r="K1969" i="59"/>
  <c r="P1969" i="59" s="1"/>
  <c r="K1968" i="59"/>
  <c r="P1968" i="59" s="1"/>
  <c r="K1967" i="59"/>
  <c r="P1967" i="59" s="1"/>
  <c r="K1966" i="59"/>
  <c r="P1966" i="59" s="1"/>
  <c r="K1965" i="59"/>
  <c r="P1965" i="59" s="1"/>
  <c r="K1964" i="59"/>
  <c r="P1964" i="59" s="1"/>
  <c r="K1963" i="59"/>
  <c r="P1963" i="59" s="1"/>
  <c r="K1962" i="59"/>
  <c r="P1962" i="59" s="1"/>
  <c r="K1961" i="59"/>
  <c r="P1961" i="59" s="1"/>
  <c r="K1960" i="59"/>
  <c r="P1960" i="59" s="1"/>
  <c r="K1959" i="59"/>
  <c r="P1959" i="59" s="1"/>
  <c r="K1958" i="59"/>
  <c r="P1958" i="59" s="1"/>
  <c r="K1957" i="59"/>
  <c r="P1957" i="59" s="1"/>
  <c r="K1956" i="59"/>
  <c r="P1956" i="59" s="1"/>
  <c r="K1955" i="59"/>
  <c r="P1955" i="59" s="1"/>
  <c r="K1954" i="59"/>
  <c r="P1954" i="59" s="1"/>
  <c r="K1953" i="59"/>
  <c r="P1953" i="59" s="1"/>
  <c r="K1952" i="59"/>
  <c r="P1952" i="59" s="1"/>
  <c r="K1951" i="59"/>
  <c r="P1951" i="59" s="1"/>
  <c r="K1950" i="59"/>
  <c r="P1950" i="59" s="1"/>
  <c r="K1949" i="59"/>
  <c r="P1949" i="59" s="1"/>
  <c r="K1948" i="59"/>
  <c r="P1948" i="59" s="1"/>
  <c r="K1947" i="59"/>
  <c r="P1947" i="59" s="1"/>
  <c r="K1946" i="59"/>
  <c r="P1946" i="59" s="1"/>
  <c r="K1945" i="59"/>
  <c r="P1945" i="59" s="1"/>
  <c r="K1944" i="59"/>
  <c r="P1944" i="59" s="1"/>
  <c r="K1943" i="59"/>
  <c r="P1943" i="59" s="1"/>
  <c r="K1942" i="59"/>
  <c r="P1942" i="59" s="1"/>
  <c r="K1941" i="59"/>
  <c r="P1941" i="59" s="1"/>
  <c r="K1940" i="59"/>
  <c r="P1940" i="59" s="1"/>
  <c r="K1939" i="59"/>
  <c r="P1939" i="59" s="1"/>
  <c r="K1938" i="59"/>
  <c r="P1938" i="59" s="1"/>
  <c r="K1937" i="59"/>
  <c r="P1937" i="59" s="1"/>
  <c r="K1936" i="59"/>
  <c r="P1936" i="59" s="1"/>
  <c r="K1935" i="59"/>
  <c r="P1935" i="59" s="1"/>
  <c r="K1934" i="59"/>
  <c r="P1934" i="59" s="1"/>
  <c r="K1933" i="59"/>
  <c r="P1933" i="59" s="1"/>
  <c r="K1932" i="59"/>
  <c r="P1932" i="59" s="1"/>
  <c r="K1931" i="59"/>
  <c r="P1931" i="59" s="1"/>
  <c r="K1930" i="59"/>
  <c r="P1930" i="59" s="1"/>
  <c r="K1929" i="59"/>
  <c r="P1929" i="59" s="1"/>
  <c r="K1928" i="59"/>
  <c r="P1928" i="59" s="1"/>
  <c r="K1927" i="59"/>
  <c r="P1927" i="59" s="1"/>
  <c r="K1926" i="59"/>
  <c r="P1926" i="59" s="1"/>
  <c r="K1925" i="59"/>
  <c r="P1925" i="59" s="1"/>
  <c r="K1924" i="59"/>
  <c r="P1924" i="59" s="1"/>
  <c r="K1923" i="59"/>
  <c r="P1923" i="59" s="1"/>
  <c r="K1922" i="59"/>
  <c r="P1922" i="59" s="1"/>
  <c r="K1921" i="59"/>
  <c r="P1921" i="59" s="1"/>
  <c r="K1920" i="59"/>
  <c r="P1920" i="59" s="1"/>
  <c r="K1919" i="59"/>
  <c r="P1919" i="59" s="1"/>
  <c r="K1918" i="59"/>
  <c r="P1918" i="59" s="1"/>
  <c r="K1917" i="59"/>
  <c r="P1917" i="59" s="1"/>
  <c r="K1916" i="59"/>
  <c r="P1916" i="59" s="1"/>
  <c r="K1915" i="59"/>
  <c r="P1915" i="59" s="1"/>
  <c r="K1914" i="59"/>
  <c r="P1914" i="59" s="1"/>
  <c r="K1913" i="59"/>
  <c r="P1913" i="59" s="1"/>
  <c r="K1912" i="59"/>
  <c r="P1912" i="59" s="1"/>
  <c r="K1911" i="59"/>
  <c r="P1911" i="59" s="1"/>
  <c r="K1910" i="59"/>
  <c r="P1910" i="59" s="1"/>
  <c r="K1909" i="59"/>
  <c r="P1909" i="59" s="1"/>
  <c r="K1908" i="59"/>
  <c r="P1908" i="59" s="1"/>
  <c r="K1907" i="59"/>
  <c r="P1907" i="59" s="1"/>
  <c r="K1906" i="59"/>
  <c r="P1906" i="59" s="1"/>
  <c r="K1905" i="59"/>
  <c r="P1905" i="59" s="1"/>
  <c r="K1904" i="59"/>
  <c r="P1904" i="59" s="1"/>
  <c r="K1903" i="59"/>
  <c r="P1903" i="59" s="1"/>
  <c r="K1902" i="59"/>
  <c r="P1902" i="59" s="1"/>
  <c r="K1901" i="59"/>
  <c r="P1901" i="59" s="1"/>
  <c r="K1900" i="59"/>
  <c r="P1900" i="59" s="1"/>
  <c r="K1899" i="59"/>
  <c r="P1899" i="59" s="1"/>
  <c r="K1898" i="59"/>
  <c r="P1898" i="59" s="1"/>
  <c r="K1897" i="59"/>
  <c r="P1897" i="59" s="1"/>
  <c r="K1896" i="59"/>
  <c r="P1896" i="59" s="1"/>
  <c r="K1895" i="59"/>
  <c r="P1895" i="59" s="1"/>
  <c r="K1894" i="59"/>
  <c r="P1894" i="59" s="1"/>
  <c r="K1893" i="59"/>
  <c r="P1893" i="59" s="1"/>
  <c r="K1892" i="59"/>
  <c r="P1892" i="59" s="1"/>
  <c r="K1891" i="59"/>
  <c r="P1891" i="59" s="1"/>
  <c r="K1890" i="59"/>
  <c r="P1890" i="59" s="1"/>
  <c r="K1889" i="59"/>
  <c r="P1889" i="59" s="1"/>
  <c r="K1888" i="59"/>
  <c r="P1888" i="59" s="1"/>
  <c r="K1887" i="59"/>
  <c r="P1887" i="59" s="1"/>
  <c r="K1886" i="59"/>
  <c r="P1886" i="59" s="1"/>
  <c r="K1885" i="59"/>
  <c r="P1885" i="59" s="1"/>
  <c r="K1884" i="59"/>
  <c r="P1884" i="59" s="1"/>
  <c r="K1883" i="59"/>
  <c r="P1883" i="59" s="1"/>
  <c r="K1882" i="59"/>
  <c r="P1882" i="59" s="1"/>
  <c r="K1881" i="59"/>
  <c r="P1881" i="59" s="1"/>
  <c r="K1880" i="59"/>
  <c r="P1880" i="59" s="1"/>
  <c r="K1879" i="59"/>
  <c r="P1879" i="59" s="1"/>
  <c r="K1878" i="59"/>
  <c r="P1878" i="59" s="1"/>
  <c r="K1877" i="59"/>
  <c r="P1877" i="59" s="1"/>
  <c r="K1876" i="59"/>
  <c r="P1876" i="59" s="1"/>
  <c r="K1875" i="59"/>
  <c r="P1875" i="59" s="1"/>
  <c r="K1874" i="59"/>
  <c r="P1874" i="59" s="1"/>
  <c r="K1873" i="59"/>
  <c r="P1873" i="59" s="1"/>
  <c r="K1872" i="59"/>
  <c r="P1872" i="59" s="1"/>
  <c r="K1871" i="59"/>
  <c r="P1871" i="59" s="1"/>
  <c r="K1870" i="59"/>
  <c r="P1870" i="59" s="1"/>
  <c r="K1869" i="59"/>
  <c r="P1869" i="59" s="1"/>
  <c r="K1868" i="59"/>
  <c r="P1868" i="59" s="1"/>
  <c r="K1867" i="59"/>
  <c r="P1867" i="59" s="1"/>
  <c r="K1866" i="59"/>
  <c r="P1866" i="59" s="1"/>
  <c r="K1865" i="59"/>
  <c r="P1865" i="59" s="1"/>
  <c r="K1864" i="59"/>
  <c r="P1864" i="59" s="1"/>
  <c r="K1863" i="59"/>
  <c r="P1863" i="59" s="1"/>
  <c r="K1862" i="59"/>
  <c r="P1862" i="59" s="1"/>
  <c r="K1861" i="59"/>
  <c r="P1861" i="59" s="1"/>
  <c r="K1860" i="59"/>
  <c r="P1860" i="59" s="1"/>
  <c r="K1859" i="59"/>
  <c r="P1859" i="59" s="1"/>
  <c r="K1858" i="59"/>
  <c r="P1858" i="59" s="1"/>
  <c r="K1857" i="59"/>
  <c r="P1857" i="59" s="1"/>
  <c r="K1856" i="59"/>
  <c r="P1856" i="59" s="1"/>
  <c r="K1855" i="59"/>
  <c r="P1855" i="59" s="1"/>
  <c r="K1854" i="59"/>
  <c r="P1854" i="59" s="1"/>
  <c r="K1853" i="59"/>
  <c r="P1853" i="59" s="1"/>
  <c r="K1852" i="59"/>
  <c r="P1852" i="59" s="1"/>
  <c r="K1851" i="59"/>
  <c r="P1851" i="59" s="1"/>
  <c r="K1850" i="59"/>
  <c r="P1850" i="59" s="1"/>
  <c r="K1849" i="59"/>
  <c r="P1849" i="59" s="1"/>
  <c r="K1848" i="59"/>
  <c r="P1848" i="59" s="1"/>
  <c r="K1847" i="59"/>
  <c r="P1847" i="59" s="1"/>
  <c r="K1846" i="59"/>
  <c r="P1846" i="59" s="1"/>
  <c r="K1845" i="59"/>
  <c r="P1845" i="59" s="1"/>
  <c r="K1844" i="59"/>
  <c r="P1844" i="59" s="1"/>
  <c r="K1843" i="59"/>
  <c r="P1843" i="59" s="1"/>
  <c r="K1842" i="59"/>
  <c r="P1842" i="59" s="1"/>
  <c r="K1841" i="59"/>
  <c r="P1841" i="59" s="1"/>
  <c r="K1840" i="59"/>
  <c r="P1840" i="59" s="1"/>
  <c r="K1839" i="59"/>
  <c r="P1839" i="59" s="1"/>
  <c r="K1838" i="59"/>
  <c r="P1838" i="59" s="1"/>
  <c r="K1837" i="59"/>
  <c r="P1837" i="59" s="1"/>
  <c r="K1836" i="59"/>
  <c r="P1836" i="59" s="1"/>
  <c r="K1835" i="59"/>
  <c r="P1835" i="59" s="1"/>
  <c r="K1834" i="59"/>
  <c r="P1834" i="59" s="1"/>
  <c r="K1833" i="59"/>
  <c r="P1833" i="59" s="1"/>
  <c r="K1832" i="59"/>
  <c r="P1832" i="59" s="1"/>
  <c r="K1831" i="59"/>
  <c r="P1831" i="59" s="1"/>
  <c r="K1830" i="59"/>
  <c r="P1830" i="59" s="1"/>
  <c r="K1829" i="59"/>
  <c r="P1829" i="59" s="1"/>
  <c r="K1828" i="59"/>
  <c r="P1828" i="59" s="1"/>
  <c r="K1827" i="59"/>
  <c r="P1827" i="59" s="1"/>
  <c r="K1826" i="59"/>
  <c r="P1826" i="59" s="1"/>
  <c r="K1825" i="59"/>
  <c r="P1825" i="59" s="1"/>
  <c r="K1824" i="59"/>
  <c r="P1824" i="59" s="1"/>
  <c r="K1823" i="59"/>
  <c r="P1823" i="59" s="1"/>
  <c r="K1822" i="59"/>
  <c r="P1822" i="59" s="1"/>
  <c r="K1821" i="59"/>
  <c r="P1821" i="59" s="1"/>
  <c r="K1820" i="59"/>
  <c r="P1820" i="59" s="1"/>
  <c r="K1819" i="59"/>
  <c r="P1819" i="59" s="1"/>
  <c r="K1818" i="59"/>
  <c r="P1818" i="59" s="1"/>
  <c r="K1817" i="59"/>
  <c r="P1817" i="59" s="1"/>
  <c r="K1816" i="59"/>
  <c r="P1816" i="59" s="1"/>
  <c r="K1815" i="59"/>
  <c r="P1815" i="59" s="1"/>
  <c r="K1814" i="59"/>
  <c r="P1814" i="59" s="1"/>
  <c r="K1813" i="59"/>
  <c r="P1813" i="59" s="1"/>
  <c r="K1812" i="59"/>
  <c r="P1812" i="59" s="1"/>
  <c r="K1811" i="59"/>
  <c r="P1811" i="59" s="1"/>
  <c r="K1810" i="59"/>
  <c r="P1810" i="59" s="1"/>
  <c r="K1809" i="59"/>
  <c r="P1809" i="59" s="1"/>
  <c r="K1808" i="59"/>
  <c r="P1808" i="59" s="1"/>
  <c r="K1807" i="59"/>
  <c r="P1807" i="59" s="1"/>
  <c r="K1806" i="59"/>
  <c r="P1806" i="59" s="1"/>
  <c r="K1805" i="59"/>
  <c r="P1805" i="59" s="1"/>
  <c r="K1804" i="59"/>
  <c r="P1804" i="59" s="1"/>
  <c r="K1803" i="59"/>
  <c r="P1803" i="59" s="1"/>
  <c r="K1802" i="59"/>
  <c r="P1802" i="59" s="1"/>
  <c r="K1801" i="59"/>
  <c r="P1801" i="59" s="1"/>
  <c r="K1800" i="59"/>
  <c r="P1800" i="59" s="1"/>
  <c r="K1799" i="59"/>
  <c r="P1799" i="59" s="1"/>
  <c r="K1798" i="59"/>
  <c r="P1798" i="59" s="1"/>
  <c r="K1797" i="59"/>
  <c r="P1797" i="59" s="1"/>
  <c r="K1796" i="59"/>
  <c r="P1796" i="59" s="1"/>
  <c r="K1795" i="59"/>
  <c r="P1795" i="59" s="1"/>
  <c r="K1794" i="59"/>
  <c r="P1794" i="59" s="1"/>
  <c r="K1793" i="59"/>
  <c r="P1793" i="59" s="1"/>
  <c r="K1792" i="59"/>
  <c r="P1792" i="59" s="1"/>
  <c r="K1791" i="59"/>
  <c r="P1791" i="59" s="1"/>
  <c r="K1790" i="59"/>
  <c r="P1790" i="59" s="1"/>
  <c r="K1789" i="59"/>
  <c r="P1789" i="59" s="1"/>
  <c r="K1788" i="59"/>
  <c r="P1788" i="59" s="1"/>
  <c r="K1787" i="59"/>
  <c r="P1787" i="59" s="1"/>
  <c r="K1786" i="59"/>
  <c r="P1786" i="59" s="1"/>
  <c r="K1785" i="59"/>
  <c r="P1785" i="59" s="1"/>
  <c r="K1784" i="59"/>
  <c r="P1784" i="59" s="1"/>
  <c r="K1783" i="59"/>
  <c r="P1783" i="59" s="1"/>
  <c r="K1782" i="59"/>
  <c r="P1782" i="59" s="1"/>
  <c r="K1781" i="59"/>
  <c r="P1781" i="59" s="1"/>
  <c r="K1780" i="59"/>
  <c r="P1780" i="59" s="1"/>
  <c r="K1779" i="59"/>
  <c r="P1779" i="59" s="1"/>
  <c r="K1778" i="59"/>
  <c r="P1778" i="59" s="1"/>
  <c r="K1777" i="59"/>
  <c r="P1777" i="59" s="1"/>
  <c r="K1776" i="59"/>
  <c r="P1776" i="59" s="1"/>
  <c r="K1775" i="59"/>
  <c r="P1775" i="59" s="1"/>
  <c r="K1774" i="59"/>
  <c r="P1774" i="59" s="1"/>
  <c r="K1773" i="59"/>
  <c r="P1773" i="59" s="1"/>
  <c r="K1772" i="59"/>
  <c r="P1772" i="59" s="1"/>
  <c r="K1771" i="59"/>
  <c r="P1771" i="59" s="1"/>
  <c r="K1770" i="59"/>
  <c r="P1770" i="59" s="1"/>
  <c r="K1769" i="59"/>
  <c r="P1769" i="59" s="1"/>
  <c r="K1768" i="59"/>
  <c r="P1768" i="59" s="1"/>
  <c r="K1767" i="59"/>
  <c r="P1767" i="59" s="1"/>
  <c r="K1766" i="59"/>
  <c r="P1766" i="59" s="1"/>
  <c r="K1765" i="59"/>
  <c r="P1765" i="59" s="1"/>
  <c r="K1764" i="59"/>
  <c r="P1764" i="59" s="1"/>
  <c r="K1763" i="59"/>
  <c r="P1763" i="59" s="1"/>
  <c r="K1762" i="59"/>
  <c r="P1762" i="59" s="1"/>
  <c r="K1761" i="59"/>
  <c r="P1761" i="59" s="1"/>
  <c r="K1760" i="59"/>
  <c r="P1760" i="59" s="1"/>
  <c r="K1759" i="59"/>
  <c r="P1759" i="59" s="1"/>
  <c r="K1758" i="59"/>
  <c r="P1758" i="59" s="1"/>
  <c r="K1757" i="59"/>
  <c r="P1757" i="59" s="1"/>
  <c r="K1756" i="59"/>
  <c r="P1756" i="59" s="1"/>
  <c r="K1755" i="59"/>
  <c r="P1755" i="59" s="1"/>
  <c r="K1754" i="59"/>
  <c r="P1754" i="59" s="1"/>
  <c r="K1753" i="59"/>
  <c r="P1753" i="59" s="1"/>
  <c r="K1752" i="59"/>
  <c r="P1752" i="59" s="1"/>
  <c r="K1751" i="59"/>
  <c r="P1751" i="59" s="1"/>
  <c r="K1750" i="59"/>
  <c r="P1750" i="59" s="1"/>
  <c r="K1749" i="59"/>
  <c r="P1749" i="59" s="1"/>
  <c r="K1748" i="59"/>
  <c r="P1748" i="59" s="1"/>
  <c r="K1747" i="59"/>
  <c r="P1747" i="59" s="1"/>
  <c r="K1746" i="59"/>
  <c r="P1746" i="59" s="1"/>
  <c r="K1745" i="59"/>
  <c r="P1745" i="59" s="1"/>
  <c r="K1744" i="59"/>
  <c r="P1744" i="59" s="1"/>
  <c r="K1743" i="59"/>
  <c r="P1743" i="59" s="1"/>
  <c r="K1742" i="59"/>
  <c r="P1742" i="59" s="1"/>
  <c r="K1741" i="59"/>
  <c r="P1741" i="59" s="1"/>
  <c r="K1740" i="59"/>
  <c r="P1740" i="59" s="1"/>
  <c r="K1739" i="59"/>
  <c r="P1739" i="59" s="1"/>
  <c r="K1738" i="59"/>
  <c r="P1738" i="59" s="1"/>
  <c r="K1737" i="59"/>
  <c r="P1737" i="59" s="1"/>
  <c r="K1736" i="59"/>
  <c r="P1736" i="59" s="1"/>
  <c r="K1735" i="59"/>
  <c r="P1735" i="59" s="1"/>
  <c r="K1734" i="59"/>
  <c r="P1734" i="59" s="1"/>
  <c r="K1733" i="59"/>
  <c r="P1733" i="59" s="1"/>
  <c r="K1732" i="59"/>
  <c r="P1732" i="59" s="1"/>
  <c r="K1731" i="59"/>
  <c r="P1731" i="59" s="1"/>
  <c r="K1730" i="59"/>
  <c r="P1730" i="59" s="1"/>
  <c r="K1729" i="59"/>
  <c r="P1729" i="59" s="1"/>
  <c r="K1728" i="59"/>
  <c r="P1728" i="59" s="1"/>
  <c r="K1727" i="59"/>
  <c r="P1727" i="59" s="1"/>
  <c r="K1726" i="59"/>
  <c r="P1726" i="59" s="1"/>
  <c r="K1725" i="59"/>
  <c r="P1725" i="59" s="1"/>
  <c r="K1724" i="59"/>
  <c r="P1724" i="59" s="1"/>
  <c r="K1723" i="59"/>
  <c r="P1723" i="59" s="1"/>
  <c r="K1722" i="59"/>
  <c r="P1722" i="59" s="1"/>
  <c r="K1721" i="59"/>
  <c r="P1721" i="59" s="1"/>
  <c r="K1720" i="59"/>
  <c r="P1720" i="59" s="1"/>
  <c r="K1719" i="59"/>
  <c r="P1719" i="59" s="1"/>
  <c r="K1718" i="59"/>
  <c r="P1718" i="59" s="1"/>
  <c r="K1717" i="59"/>
  <c r="P1717" i="59" s="1"/>
  <c r="K1716" i="59"/>
  <c r="P1716" i="59" s="1"/>
  <c r="K1715" i="59"/>
  <c r="P1715" i="59" s="1"/>
  <c r="K1714" i="59"/>
  <c r="P1714" i="59" s="1"/>
  <c r="K1713" i="59"/>
  <c r="P1713" i="59" s="1"/>
  <c r="K1712" i="59"/>
  <c r="P1712" i="59" s="1"/>
  <c r="K1711" i="59"/>
  <c r="P1711" i="59" s="1"/>
  <c r="K1710" i="59"/>
  <c r="P1710" i="59" s="1"/>
  <c r="K1709" i="59"/>
  <c r="P1709" i="59" s="1"/>
  <c r="K1708" i="59"/>
  <c r="P1708" i="59" s="1"/>
  <c r="K1707" i="59"/>
  <c r="P1707" i="59" s="1"/>
  <c r="K1706" i="59"/>
  <c r="P1706" i="59" s="1"/>
  <c r="K1705" i="59"/>
  <c r="P1705" i="59" s="1"/>
  <c r="K1704" i="59"/>
  <c r="P1704" i="59" s="1"/>
  <c r="K1703" i="59"/>
  <c r="P1703" i="59" s="1"/>
  <c r="K1702" i="59"/>
  <c r="P1702" i="59" s="1"/>
  <c r="K1701" i="59"/>
  <c r="P1701" i="59" s="1"/>
  <c r="K1700" i="59"/>
  <c r="P1700" i="59" s="1"/>
  <c r="K1699" i="59"/>
  <c r="P1699" i="59" s="1"/>
  <c r="K1698" i="59"/>
  <c r="P1698" i="59" s="1"/>
  <c r="K1697" i="59"/>
  <c r="P1697" i="59" s="1"/>
  <c r="K1696" i="59"/>
  <c r="P1696" i="59" s="1"/>
  <c r="K1695" i="59"/>
  <c r="P1695" i="59" s="1"/>
  <c r="K1694" i="59"/>
  <c r="P1694" i="59" s="1"/>
  <c r="K1693" i="59"/>
  <c r="P1693" i="59" s="1"/>
  <c r="K1692" i="59"/>
  <c r="P1692" i="59" s="1"/>
  <c r="K1691" i="59"/>
  <c r="P1691" i="59" s="1"/>
  <c r="K1690" i="59"/>
  <c r="P1690" i="59" s="1"/>
  <c r="K1689" i="59"/>
  <c r="P1689" i="59" s="1"/>
  <c r="K1688" i="59"/>
  <c r="P1688" i="59" s="1"/>
  <c r="K1687" i="59"/>
  <c r="P1687" i="59" s="1"/>
  <c r="K1686" i="59"/>
  <c r="P1686" i="59" s="1"/>
  <c r="K1685" i="59"/>
  <c r="P1685" i="59" s="1"/>
  <c r="K1684" i="59"/>
  <c r="P1684" i="59" s="1"/>
  <c r="K1683" i="59"/>
  <c r="P1683" i="59" s="1"/>
  <c r="K1682" i="59"/>
  <c r="P1682" i="59" s="1"/>
  <c r="K1681" i="59"/>
  <c r="P1681" i="59" s="1"/>
  <c r="K1680" i="59"/>
  <c r="P1680" i="59" s="1"/>
  <c r="K1679" i="59"/>
  <c r="P1679" i="59" s="1"/>
  <c r="K1678" i="59"/>
  <c r="P1678" i="59" s="1"/>
  <c r="K1677" i="59"/>
  <c r="P1677" i="59" s="1"/>
  <c r="K1676" i="59"/>
  <c r="P1676" i="59" s="1"/>
  <c r="K1675" i="59"/>
  <c r="P1675" i="59" s="1"/>
  <c r="K1674" i="59"/>
  <c r="P1674" i="59" s="1"/>
  <c r="K1673" i="59"/>
  <c r="P1673" i="59" s="1"/>
  <c r="K1672" i="59"/>
  <c r="P1672" i="59" s="1"/>
  <c r="K1671" i="59"/>
  <c r="P1671" i="59" s="1"/>
  <c r="K1670" i="59"/>
  <c r="P1670" i="59" s="1"/>
  <c r="K1669" i="59"/>
  <c r="P1669" i="59" s="1"/>
  <c r="K1668" i="59"/>
  <c r="P1668" i="59" s="1"/>
  <c r="K1667" i="59"/>
  <c r="P1667" i="59" s="1"/>
  <c r="K1666" i="59"/>
  <c r="P1666" i="59" s="1"/>
  <c r="K1665" i="59"/>
  <c r="P1665" i="59" s="1"/>
  <c r="K1664" i="59"/>
  <c r="P1664" i="59" s="1"/>
  <c r="K1663" i="59"/>
  <c r="P1663" i="59" s="1"/>
  <c r="K1662" i="59"/>
  <c r="P1662" i="59" s="1"/>
  <c r="K1661" i="59"/>
  <c r="P1661" i="59" s="1"/>
  <c r="K1660" i="59"/>
  <c r="P1660" i="59" s="1"/>
  <c r="K1659" i="59"/>
  <c r="P1659" i="59" s="1"/>
  <c r="K1658" i="59"/>
  <c r="P1658" i="59" s="1"/>
  <c r="K1657" i="59"/>
  <c r="P1657" i="59" s="1"/>
  <c r="K1656" i="59"/>
  <c r="P1656" i="59" s="1"/>
  <c r="K1655" i="59"/>
  <c r="P1655" i="59" s="1"/>
  <c r="K1654" i="59"/>
  <c r="P1654" i="59" s="1"/>
  <c r="K1653" i="59"/>
  <c r="P1653" i="59" s="1"/>
  <c r="K1652" i="59"/>
  <c r="P1652" i="59" s="1"/>
  <c r="K1651" i="59"/>
  <c r="P1651" i="59" s="1"/>
  <c r="K1650" i="59"/>
  <c r="P1650" i="59" s="1"/>
  <c r="K1649" i="59"/>
  <c r="P1649" i="59" s="1"/>
  <c r="K1648" i="59"/>
  <c r="P1648" i="59" s="1"/>
  <c r="K1647" i="59"/>
  <c r="P1647" i="59" s="1"/>
  <c r="K1646" i="59"/>
  <c r="P1646" i="59" s="1"/>
  <c r="K1645" i="59"/>
  <c r="P1645" i="59" s="1"/>
  <c r="K1644" i="59"/>
  <c r="P1644" i="59" s="1"/>
  <c r="K1643" i="59"/>
  <c r="P1643" i="59" s="1"/>
  <c r="K1642" i="59"/>
  <c r="P1642" i="59" s="1"/>
  <c r="K1641" i="59"/>
  <c r="P1641" i="59" s="1"/>
  <c r="K1640" i="59"/>
  <c r="P1640" i="59" s="1"/>
  <c r="K1639" i="59"/>
  <c r="P1639" i="59" s="1"/>
  <c r="K1638" i="59"/>
  <c r="P1638" i="59" s="1"/>
  <c r="K1637" i="59"/>
  <c r="P1637" i="59" s="1"/>
  <c r="K1636" i="59"/>
  <c r="P1636" i="59" s="1"/>
  <c r="K1635" i="59"/>
  <c r="P1635" i="59" s="1"/>
  <c r="K1634" i="59"/>
  <c r="P1634" i="59" s="1"/>
  <c r="K1633" i="59"/>
  <c r="P1633" i="59" s="1"/>
  <c r="K1632" i="59"/>
  <c r="P1632" i="59" s="1"/>
  <c r="K1631" i="59"/>
  <c r="P1631" i="59" s="1"/>
  <c r="K1630" i="59"/>
  <c r="P1630" i="59" s="1"/>
  <c r="K1629" i="59"/>
  <c r="P1629" i="59" s="1"/>
  <c r="K1628" i="59"/>
  <c r="P1628" i="59" s="1"/>
  <c r="K1627" i="59"/>
  <c r="P1627" i="59" s="1"/>
  <c r="K1626" i="59"/>
  <c r="P1626" i="59" s="1"/>
  <c r="K1625" i="59"/>
  <c r="P1625" i="59" s="1"/>
  <c r="K1624" i="59"/>
  <c r="P1624" i="59" s="1"/>
  <c r="K1623" i="59"/>
  <c r="P1623" i="59" s="1"/>
  <c r="K1622" i="59"/>
  <c r="P1622" i="59" s="1"/>
  <c r="K1621" i="59"/>
  <c r="P1621" i="59" s="1"/>
  <c r="K1620" i="59"/>
  <c r="P1620" i="59" s="1"/>
  <c r="K1619" i="59"/>
  <c r="P1619" i="59" s="1"/>
  <c r="K1618" i="59"/>
  <c r="P1618" i="59" s="1"/>
  <c r="K1617" i="59"/>
  <c r="P1617" i="59" s="1"/>
  <c r="K1616" i="59"/>
  <c r="P1616" i="59" s="1"/>
  <c r="K1615" i="59"/>
  <c r="P1615" i="59" s="1"/>
  <c r="K1614" i="59"/>
  <c r="P1614" i="59" s="1"/>
  <c r="K1613" i="59"/>
  <c r="P1613" i="59" s="1"/>
  <c r="K1612" i="59"/>
  <c r="P1612" i="59" s="1"/>
  <c r="K1611" i="59"/>
  <c r="P1611" i="59" s="1"/>
  <c r="K1610" i="59"/>
  <c r="P1610" i="59" s="1"/>
  <c r="K1609" i="59"/>
  <c r="P1609" i="59" s="1"/>
  <c r="K1608" i="59"/>
  <c r="P1608" i="59" s="1"/>
  <c r="K1607" i="59"/>
  <c r="P1607" i="59" s="1"/>
  <c r="K1606" i="59"/>
  <c r="P1606" i="59" s="1"/>
  <c r="K1605" i="59"/>
  <c r="P1605" i="59" s="1"/>
  <c r="K1604" i="59"/>
  <c r="P1604" i="59" s="1"/>
  <c r="K1603" i="59"/>
  <c r="P1603" i="59" s="1"/>
  <c r="K1602" i="59"/>
  <c r="P1602" i="59" s="1"/>
  <c r="K1601" i="59"/>
  <c r="P1601" i="59" s="1"/>
  <c r="K1600" i="59"/>
  <c r="P1600" i="59" s="1"/>
  <c r="K1599" i="59"/>
  <c r="P1599" i="59" s="1"/>
  <c r="K1598" i="59"/>
  <c r="P1598" i="59" s="1"/>
  <c r="K1597" i="59"/>
  <c r="P1597" i="59" s="1"/>
  <c r="K1596" i="59"/>
  <c r="P1596" i="59" s="1"/>
  <c r="K1595" i="59"/>
  <c r="P1595" i="59" s="1"/>
  <c r="K1594" i="59"/>
  <c r="P1594" i="59" s="1"/>
  <c r="K1593" i="59"/>
  <c r="P1593" i="59" s="1"/>
  <c r="K1592" i="59"/>
  <c r="P1592" i="59" s="1"/>
  <c r="K1591" i="59"/>
  <c r="P1591" i="59" s="1"/>
  <c r="K1590" i="59"/>
  <c r="P1590" i="59" s="1"/>
  <c r="K1589" i="59"/>
  <c r="P1589" i="59" s="1"/>
  <c r="K1588" i="59"/>
  <c r="P1588" i="59" s="1"/>
  <c r="K1587" i="59"/>
  <c r="P1587" i="59" s="1"/>
  <c r="K1586" i="59"/>
  <c r="P1586" i="59" s="1"/>
  <c r="K1585" i="59"/>
  <c r="P1585" i="59" s="1"/>
  <c r="K1584" i="59"/>
  <c r="P1584" i="59" s="1"/>
  <c r="K1583" i="59"/>
  <c r="P1583" i="59" s="1"/>
  <c r="K1582" i="59"/>
  <c r="P1582" i="59" s="1"/>
  <c r="K1581" i="59"/>
  <c r="P1581" i="59" s="1"/>
  <c r="K1580" i="59"/>
  <c r="P1580" i="59" s="1"/>
  <c r="K1579" i="59"/>
  <c r="P1579" i="59" s="1"/>
  <c r="K1578" i="59"/>
  <c r="P1578" i="59" s="1"/>
  <c r="K1577" i="59"/>
  <c r="P1577" i="59" s="1"/>
  <c r="K1576" i="59"/>
  <c r="P1576" i="59" s="1"/>
  <c r="K1575" i="59"/>
  <c r="P1575" i="59" s="1"/>
  <c r="K1574" i="59"/>
  <c r="P1574" i="59" s="1"/>
  <c r="K1573" i="59"/>
  <c r="P1573" i="59" s="1"/>
  <c r="K1572" i="59"/>
  <c r="P1572" i="59" s="1"/>
  <c r="K1571" i="59"/>
  <c r="P1571" i="59" s="1"/>
  <c r="K1570" i="59"/>
  <c r="P1570" i="59" s="1"/>
  <c r="K1569" i="59"/>
  <c r="P1569" i="59" s="1"/>
  <c r="K1568" i="59"/>
  <c r="P1568" i="59" s="1"/>
  <c r="K1567" i="59"/>
  <c r="P1567" i="59" s="1"/>
  <c r="K1566" i="59"/>
  <c r="P1566" i="59" s="1"/>
  <c r="K1565" i="59"/>
  <c r="P1565" i="59" s="1"/>
  <c r="K1564" i="59"/>
  <c r="P1564" i="59" s="1"/>
  <c r="K1563" i="59"/>
  <c r="P1563" i="59" s="1"/>
  <c r="K1562" i="59"/>
  <c r="P1562" i="59" s="1"/>
  <c r="K1561" i="59"/>
  <c r="P1561" i="59" s="1"/>
  <c r="K1560" i="59"/>
  <c r="P1560" i="59" s="1"/>
  <c r="K1559" i="59"/>
  <c r="P1559" i="59" s="1"/>
  <c r="K1558" i="59"/>
  <c r="P1558" i="59" s="1"/>
  <c r="K1557" i="59"/>
  <c r="P1557" i="59" s="1"/>
  <c r="K1556" i="59"/>
  <c r="P1556" i="59" s="1"/>
  <c r="K1555" i="59"/>
  <c r="P1555" i="59" s="1"/>
  <c r="K1554" i="59"/>
  <c r="P1554" i="59" s="1"/>
  <c r="K1553" i="59"/>
  <c r="P1553" i="59" s="1"/>
  <c r="K1552" i="59"/>
  <c r="P1552" i="59" s="1"/>
  <c r="K1551" i="59"/>
  <c r="P1551" i="59" s="1"/>
  <c r="K1550" i="59"/>
  <c r="P1550" i="59" s="1"/>
  <c r="K1549" i="59"/>
  <c r="P1549" i="59" s="1"/>
  <c r="K1548" i="59"/>
  <c r="P1548" i="59" s="1"/>
  <c r="K1547" i="59"/>
  <c r="P1547" i="59" s="1"/>
  <c r="K1546" i="59"/>
  <c r="P1546" i="59" s="1"/>
  <c r="K1545" i="59"/>
  <c r="P1545" i="59" s="1"/>
  <c r="K1544" i="59"/>
  <c r="P1544" i="59" s="1"/>
  <c r="K1543" i="59"/>
  <c r="P1543" i="59" s="1"/>
  <c r="K1542" i="59"/>
  <c r="P1542" i="59" s="1"/>
  <c r="K1541" i="59"/>
  <c r="P1541" i="59" s="1"/>
  <c r="K1540" i="59"/>
  <c r="P1540" i="59" s="1"/>
  <c r="K1539" i="59"/>
  <c r="P1539" i="59" s="1"/>
  <c r="K1538" i="59"/>
  <c r="P1538" i="59" s="1"/>
  <c r="K1537" i="59"/>
  <c r="P1537" i="59" s="1"/>
  <c r="K1536" i="59"/>
  <c r="P1536" i="59" s="1"/>
  <c r="K1535" i="59"/>
  <c r="P1535" i="59" s="1"/>
  <c r="K1534" i="59"/>
  <c r="P1534" i="59" s="1"/>
  <c r="K1533" i="59"/>
  <c r="P1533" i="59" s="1"/>
  <c r="K1532" i="59"/>
  <c r="P1532" i="59" s="1"/>
  <c r="K1531" i="59"/>
  <c r="P1531" i="59" s="1"/>
  <c r="K1530" i="59"/>
  <c r="P1530" i="59" s="1"/>
  <c r="K1529" i="59"/>
  <c r="P1529" i="59" s="1"/>
  <c r="K1528" i="59"/>
  <c r="P1528" i="59" s="1"/>
  <c r="K1527" i="59"/>
  <c r="P1527" i="59" s="1"/>
  <c r="K1526" i="59"/>
  <c r="P1526" i="59" s="1"/>
  <c r="K1525" i="59"/>
  <c r="P1525" i="59" s="1"/>
  <c r="K1524" i="59"/>
  <c r="P1524" i="59" s="1"/>
  <c r="K1523" i="59"/>
  <c r="P1523" i="59" s="1"/>
  <c r="K1522" i="59"/>
  <c r="P1522" i="59" s="1"/>
  <c r="K1521" i="59"/>
  <c r="P1521" i="59" s="1"/>
  <c r="K1520" i="59"/>
  <c r="P1520" i="59" s="1"/>
  <c r="K1519" i="59"/>
  <c r="P1519" i="59" s="1"/>
  <c r="K1518" i="59"/>
  <c r="P1518" i="59" s="1"/>
  <c r="K1517" i="59"/>
  <c r="P1517" i="59" s="1"/>
  <c r="K1516" i="59"/>
  <c r="P1516" i="59" s="1"/>
  <c r="K1515" i="59"/>
  <c r="P1515" i="59" s="1"/>
  <c r="K1514" i="59"/>
  <c r="P1514" i="59" s="1"/>
  <c r="K1513" i="59"/>
  <c r="P1513" i="59" s="1"/>
  <c r="K1512" i="59"/>
  <c r="P1512" i="59" s="1"/>
  <c r="K1511" i="59"/>
  <c r="P1511" i="59" s="1"/>
  <c r="K1510" i="59"/>
  <c r="P1510" i="59" s="1"/>
  <c r="K1509" i="59"/>
  <c r="P1509" i="59" s="1"/>
  <c r="K1508" i="59"/>
  <c r="P1508" i="59" s="1"/>
  <c r="K1507" i="59"/>
  <c r="P1507" i="59" s="1"/>
  <c r="K1506" i="59"/>
  <c r="P1506" i="59" s="1"/>
  <c r="K1505" i="59"/>
  <c r="P1505" i="59" s="1"/>
  <c r="K1504" i="59"/>
  <c r="P1504" i="59" s="1"/>
  <c r="K1503" i="59"/>
  <c r="P1503" i="59" s="1"/>
  <c r="K1502" i="59"/>
  <c r="P1502" i="59" s="1"/>
  <c r="K1501" i="59"/>
  <c r="P1501" i="59" s="1"/>
  <c r="K1500" i="59"/>
  <c r="P1500" i="59" s="1"/>
  <c r="K1499" i="59"/>
  <c r="P1499" i="59" s="1"/>
  <c r="K1498" i="59"/>
  <c r="P1498" i="59" s="1"/>
  <c r="K1497" i="59"/>
  <c r="P1497" i="59" s="1"/>
  <c r="K1496" i="59"/>
  <c r="P1496" i="59" s="1"/>
  <c r="K1495" i="59"/>
  <c r="P1495" i="59" s="1"/>
  <c r="K1494" i="59"/>
  <c r="P1494" i="59" s="1"/>
  <c r="K1493" i="59"/>
  <c r="P1493" i="59" s="1"/>
  <c r="K1492" i="59"/>
  <c r="P1492" i="59" s="1"/>
  <c r="K1491" i="59"/>
  <c r="P1491" i="59" s="1"/>
  <c r="K1490" i="59"/>
  <c r="P1490" i="59" s="1"/>
  <c r="K1489" i="59"/>
  <c r="P1489" i="59" s="1"/>
  <c r="K1488" i="59"/>
  <c r="P1488" i="59" s="1"/>
  <c r="K1487" i="59"/>
  <c r="P1487" i="59" s="1"/>
  <c r="K1486" i="59"/>
  <c r="P1486" i="59" s="1"/>
  <c r="K1485" i="59"/>
  <c r="P1485" i="59" s="1"/>
  <c r="K1484" i="59"/>
  <c r="P1484" i="59" s="1"/>
  <c r="K1483" i="59"/>
  <c r="P1483" i="59" s="1"/>
  <c r="K1482" i="59"/>
  <c r="P1482" i="59" s="1"/>
  <c r="K1481" i="59"/>
  <c r="P1481" i="59" s="1"/>
  <c r="K1480" i="59"/>
  <c r="P1480" i="59" s="1"/>
  <c r="K1479" i="59"/>
  <c r="P1479" i="59" s="1"/>
  <c r="K1478" i="59"/>
  <c r="P1478" i="59" s="1"/>
  <c r="K1477" i="59"/>
  <c r="P1477" i="59" s="1"/>
  <c r="K1476" i="59"/>
  <c r="P1476" i="59" s="1"/>
  <c r="K1475" i="59"/>
  <c r="P1475" i="59" s="1"/>
  <c r="K1474" i="59"/>
  <c r="P1474" i="59" s="1"/>
  <c r="K1473" i="59"/>
  <c r="P1473" i="59" s="1"/>
  <c r="K1472" i="59"/>
  <c r="P1472" i="59" s="1"/>
  <c r="K1471" i="59"/>
  <c r="P1471" i="59" s="1"/>
  <c r="K1470" i="59"/>
  <c r="P1470" i="59" s="1"/>
  <c r="K1469" i="59"/>
  <c r="P1469" i="59" s="1"/>
  <c r="K1468" i="59"/>
  <c r="P1468" i="59" s="1"/>
  <c r="K1467" i="59"/>
  <c r="P1467" i="59" s="1"/>
  <c r="K1466" i="59"/>
  <c r="P1466" i="59" s="1"/>
  <c r="K1465" i="59"/>
  <c r="P1465" i="59" s="1"/>
  <c r="K1464" i="59"/>
  <c r="P1464" i="59" s="1"/>
  <c r="K1463" i="59"/>
  <c r="P1463" i="59" s="1"/>
  <c r="K1462" i="59"/>
  <c r="P1462" i="59" s="1"/>
  <c r="K1461" i="59"/>
  <c r="P1461" i="59" s="1"/>
  <c r="K1460" i="59"/>
  <c r="P1460" i="59" s="1"/>
  <c r="K1459" i="59"/>
  <c r="P1459" i="59" s="1"/>
  <c r="K1458" i="59"/>
  <c r="P1458" i="59" s="1"/>
  <c r="K1457" i="59"/>
  <c r="P1457" i="59" s="1"/>
  <c r="K1456" i="59"/>
  <c r="P1456" i="59" s="1"/>
  <c r="K1455" i="59"/>
  <c r="P1455" i="59" s="1"/>
  <c r="K1454" i="59"/>
  <c r="P1454" i="59" s="1"/>
  <c r="K1453" i="59"/>
  <c r="P1453" i="59" s="1"/>
  <c r="K1452" i="59"/>
  <c r="P1452" i="59" s="1"/>
  <c r="K1451" i="59"/>
  <c r="P1451" i="59" s="1"/>
  <c r="K1450" i="59"/>
  <c r="P1450" i="59" s="1"/>
  <c r="K1449" i="59"/>
  <c r="P1449" i="59" s="1"/>
  <c r="K1448" i="59"/>
  <c r="P1448" i="59" s="1"/>
  <c r="K1447" i="59"/>
  <c r="P1447" i="59" s="1"/>
  <c r="K1446" i="59"/>
  <c r="P1446" i="59" s="1"/>
  <c r="K1445" i="59"/>
  <c r="P1445" i="59" s="1"/>
  <c r="K1444" i="59"/>
  <c r="P1444" i="59" s="1"/>
  <c r="K1443" i="59"/>
  <c r="P1443" i="59" s="1"/>
  <c r="K1442" i="59"/>
  <c r="P1442" i="59" s="1"/>
  <c r="K1441" i="59"/>
  <c r="P1441" i="59" s="1"/>
  <c r="K1440" i="59"/>
  <c r="P1440" i="59" s="1"/>
  <c r="K1439" i="59"/>
  <c r="P1439" i="59" s="1"/>
  <c r="K1438" i="59"/>
  <c r="P1438" i="59" s="1"/>
  <c r="K1437" i="59"/>
  <c r="P1437" i="59" s="1"/>
  <c r="K1436" i="59"/>
  <c r="P1436" i="59" s="1"/>
  <c r="K1435" i="59"/>
  <c r="P1435" i="59" s="1"/>
  <c r="K1434" i="59"/>
  <c r="P1434" i="59" s="1"/>
  <c r="K1433" i="59"/>
  <c r="P1433" i="59" s="1"/>
  <c r="K1432" i="59"/>
  <c r="P1432" i="59" s="1"/>
  <c r="K1431" i="59"/>
  <c r="P1431" i="59" s="1"/>
  <c r="K1430" i="59"/>
  <c r="P1430" i="59" s="1"/>
  <c r="K1429" i="59"/>
  <c r="P1429" i="59" s="1"/>
  <c r="K1428" i="59"/>
  <c r="P1428" i="59" s="1"/>
  <c r="K1427" i="59"/>
  <c r="P1427" i="59" s="1"/>
  <c r="K1426" i="59"/>
  <c r="P1426" i="59" s="1"/>
  <c r="K1425" i="59"/>
  <c r="P1425" i="59" s="1"/>
  <c r="K1424" i="59"/>
  <c r="P1424" i="59" s="1"/>
  <c r="K1423" i="59"/>
  <c r="P1423" i="59" s="1"/>
  <c r="K1422" i="59"/>
  <c r="P1422" i="59" s="1"/>
  <c r="K1421" i="59"/>
  <c r="P1421" i="59" s="1"/>
  <c r="K1420" i="59"/>
  <c r="P1420" i="59" s="1"/>
  <c r="K1419" i="59"/>
  <c r="P1419" i="59" s="1"/>
  <c r="K1418" i="59"/>
  <c r="P1418" i="59" s="1"/>
  <c r="K1417" i="59"/>
  <c r="P1417" i="59" s="1"/>
  <c r="K1416" i="59"/>
  <c r="P1416" i="59" s="1"/>
  <c r="K1415" i="59"/>
  <c r="P1415" i="59" s="1"/>
  <c r="K1414" i="59"/>
  <c r="P1414" i="59" s="1"/>
  <c r="K1413" i="59"/>
  <c r="P1413" i="59" s="1"/>
  <c r="K1412" i="59"/>
  <c r="P1412" i="59" s="1"/>
  <c r="K1411" i="59"/>
  <c r="P1411" i="59" s="1"/>
  <c r="K1410" i="59"/>
  <c r="P1410" i="59" s="1"/>
  <c r="K1409" i="59"/>
  <c r="P1409" i="59" s="1"/>
  <c r="K1408" i="59"/>
  <c r="P1408" i="59" s="1"/>
  <c r="K1407" i="59"/>
  <c r="P1407" i="59" s="1"/>
  <c r="K1406" i="59"/>
  <c r="P1406" i="59" s="1"/>
  <c r="K1405" i="59"/>
  <c r="P1405" i="59" s="1"/>
  <c r="K1404" i="59"/>
  <c r="P1404" i="59" s="1"/>
  <c r="K1403" i="59"/>
  <c r="P1403" i="59" s="1"/>
  <c r="K1402" i="59"/>
  <c r="P1402" i="59" s="1"/>
  <c r="K1401" i="59"/>
  <c r="P1401" i="59" s="1"/>
  <c r="K1400" i="59"/>
  <c r="P1400" i="59" s="1"/>
  <c r="K1399" i="59"/>
  <c r="P1399" i="59" s="1"/>
  <c r="K1398" i="59"/>
  <c r="P1398" i="59" s="1"/>
  <c r="K1397" i="59"/>
  <c r="P1397" i="59" s="1"/>
  <c r="K1396" i="59"/>
  <c r="P1396" i="59" s="1"/>
  <c r="K1395" i="59"/>
  <c r="P1395" i="59" s="1"/>
  <c r="K1394" i="59"/>
  <c r="P1394" i="59" s="1"/>
  <c r="K1393" i="59"/>
  <c r="P1393" i="59" s="1"/>
  <c r="K1392" i="59"/>
  <c r="P1392" i="59" s="1"/>
  <c r="K1391" i="59"/>
  <c r="P1391" i="59" s="1"/>
  <c r="K1390" i="59"/>
  <c r="P1390" i="59" s="1"/>
  <c r="K1389" i="59"/>
  <c r="P1389" i="59" s="1"/>
  <c r="K1388" i="59"/>
  <c r="P1388" i="59" s="1"/>
  <c r="K1387" i="59"/>
  <c r="P1387" i="59" s="1"/>
  <c r="K1386" i="59"/>
  <c r="P1386" i="59" s="1"/>
  <c r="K1385" i="59"/>
  <c r="P1385" i="59" s="1"/>
  <c r="K1384" i="59"/>
  <c r="P1384" i="59" s="1"/>
  <c r="K1383" i="59"/>
  <c r="P1383" i="59" s="1"/>
  <c r="K1382" i="59"/>
  <c r="P1382" i="59" s="1"/>
  <c r="K1381" i="59"/>
  <c r="P1381" i="59" s="1"/>
  <c r="K1380" i="59"/>
  <c r="P1380" i="59" s="1"/>
  <c r="K1379" i="59"/>
  <c r="P1379" i="59" s="1"/>
  <c r="K1378" i="59"/>
  <c r="P1378" i="59" s="1"/>
  <c r="K1377" i="59"/>
  <c r="P1377" i="59" s="1"/>
  <c r="K1376" i="59"/>
  <c r="P1376" i="59" s="1"/>
  <c r="K1375" i="59"/>
  <c r="P1375" i="59" s="1"/>
  <c r="K1374" i="59"/>
  <c r="P1374" i="59" s="1"/>
  <c r="K1373" i="59"/>
  <c r="P1373" i="59" s="1"/>
  <c r="K1372" i="59"/>
  <c r="P1372" i="59" s="1"/>
  <c r="K1371" i="59"/>
  <c r="P1371" i="59" s="1"/>
  <c r="K1370" i="59"/>
  <c r="P1370" i="59" s="1"/>
  <c r="K1369" i="59"/>
  <c r="P1369" i="59" s="1"/>
  <c r="K1368" i="59"/>
  <c r="P1368" i="59" s="1"/>
  <c r="K1367" i="59"/>
  <c r="P1367" i="59" s="1"/>
  <c r="K1366" i="59"/>
  <c r="P1366" i="59" s="1"/>
  <c r="K1365" i="59"/>
  <c r="P1365" i="59" s="1"/>
  <c r="K1364" i="59"/>
  <c r="P1364" i="59" s="1"/>
  <c r="K1363" i="59"/>
  <c r="P1363" i="59" s="1"/>
  <c r="K1362" i="59"/>
  <c r="P1362" i="59" s="1"/>
  <c r="K1361" i="59"/>
  <c r="P1361" i="59" s="1"/>
  <c r="K1360" i="59"/>
  <c r="P1360" i="59" s="1"/>
  <c r="K1359" i="59"/>
  <c r="P1359" i="59" s="1"/>
  <c r="K1358" i="59"/>
  <c r="P1358" i="59" s="1"/>
  <c r="K1357" i="59"/>
  <c r="P1357" i="59" s="1"/>
  <c r="K1356" i="59"/>
  <c r="P1356" i="59" s="1"/>
  <c r="K1355" i="59"/>
  <c r="P1355" i="59" s="1"/>
  <c r="K1354" i="59"/>
  <c r="P1354" i="59" s="1"/>
  <c r="K1353" i="59"/>
  <c r="P1353" i="59" s="1"/>
  <c r="K1352" i="59"/>
  <c r="P1352" i="59" s="1"/>
  <c r="K1351" i="59"/>
  <c r="P1351" i="59" s="1"/>
  <c r="K1350" i="59"/>
  <c r="P1350" i="59" s="1"/>
  <c r="K1349" i="59"/>
  <c r="P1349" i="59" s="1"/>
  <c r="K1348" i="59"/>
  <c r="P1348" i="59" s="1"/>
  <c r="K1347" i="59"/>
  <c r="P1347" i="59" s="1"/>
  <c r="K1346" i="59"/>
  <c r="P1346" i="59" s="1"/>
  <c r="K1345" i="59"/>
  <c r="P1345" i="59" s="1"/>
  <c r="K1344" i="59"/>
  <c r="P1344" i="59" s="1"/>
  <c r="K1343" i="59"/>
  <c r="P1343" i="59" s="1"/>
  <c r="K1342" i="59"/>
  <c r="P1342" i="59" s="1"/>
  <c r="K1341" i="59"/>
  <c r="P1341" i="59" s="1"/>
  <c r="K1340" i="59"/>
  <c r="P1340" i="59" s="1"/>
  <c r="K1339" i="59"/>
  <c r="P1339" i="59" s="1"/>
  <c r="K1338" i="59"/>
  <c r="P1338" i="59" s="1"/>
  <c r="K1337" i="59"/>
  <c r="P1337" i="59" s="1"/>
  <c r="K1336" i="59"/>
  <c r="P1336" i="59" s="1"/>
  <c r="K1335" i="59"/>
  <c r="P1335" i="59" s="1"/>
  <c r="K1334" i="59"/>
  <c r="P1334" i="59" s="1"/>
  <c r="K1333" i="59"/>
  <c r="P1333" i="59" s="1"/>
  <c r="K1332" i="59"/>
  <c r="P1332" i="59" s="1"/>
  <c r="K1331" i="59"/>
  <c r="P1331" i="59" s="1"/>
  <c r="K1330" i="59"/>
  <c r="P1330" i="59" s="1"/>
  <c r="K1329" i="59"/>
  <c r="P1329" i="59" s="1"/>
  <c r="K1328" i="59"/>
  <c r="P1328" i="59" s="1"/>
  <c r="K1327" i="59"/>
  <c r="P1327" i="59" s="1"/>
  <c r="K1326" i="59"/>
  <c r="P1326" i="59" s="1"/>
  <c r="K1325" i="59"/>
  <c r="P1325" i="59" s="1"/>
  <c r="K1324" i="59"/>
  <c r="P1324" i="59" s="1"/>
  <c r="K1323" i="59"/>
  <c r="P1323" i="59" s="1"/>
  <c r="K1322" i="59"/>
  <c r="P1322" i="59" s="1"/>
  <c r="K1321" i="59"/>
  <c r="P1321" i="59" s="1"/>
  <c r="K1320" i="59"/>
  <c r="P1320" i="59" s="1"/>
  <c r="K1319" i="59"/>
  <c r="P1319" i="59" s="1"/>
  <c r="K1318" i="59"/>
  <c r="P1318" i="59" s="1"/>
  <c r="K1317" i="59"/>
  <c r="P1317" i="59" s="1"/>
  <c r="K1316" i="59"/>
  <c r="P1316" i="59" s="1"/>
  <c r="K1315" i="59"/>
  <c r="P1315" i="59" s="1"/>
  <c r="K1314" i="59"/>
  <c r="P1314" i="59" s="1"/>
  <c r="K1313" i="59"/>
  <c r="P1313" i="59" s="1"/>
  <c r="K1312" i="59"/>
  <c r="P1312" i="59" s="1"/>
  <c r="K1311" i="59"/>
  <c r="P1311" i="59" s="1"/>
  <c r="K1310" i="59"/>
  <c r="P1310" i="59" s="1"/>
  <c r="K1309" i="59"/>
  <c r="P1309" i="59" s="1"/>
  <c r="K1308" i="59"/>
  <c r="P1308" i="59" s="1"/>
  <c r="K1307" i="59"/>
  <c r="P1307" i="59" s="1"/>
  <c r="K1306" i="59"/>
  <c r="P1306" i="59" s="1"/>
  <c r="K1305" i="59"/>
  <c r="P1305" i="59" s="1"/>
  <c r="K1304" i="59"/>
  <c r="P1304" i="59" s="1"/>
  <c r="K1303" i="59"/>
  <c r="P1303" i="59" s="1"/>
  <c r="K1302" i="59"/>
  <c r="P1302" i="59" s="1"/>
  <c r="K1301" i="59"/>
  <c r="P1301" i="59" s="1"/>
  <c r="K1300" i="59"/>
  <c r="P1300" i="59" s="1"/>
  <c r="K1299" i="59"/>
  <c r="P1299" i="59" s="1"/>
  <c r="K1298" i="59"/>
  <c r="P1298" i="59" s="1"/>
  <c r="K1297" i="59"/>
  <c r="P1297" i="59" s="1"/>
  <c r="K1296" i="59"/>
  <c r="P1296" i="59" s="1"/>
  <c r="K1295" i="59"/>
  <c r="P1295" i="59" s="1"/>
  <c r="K1294" i="59"/>
  <c r="P1294" i="59" s="1"/>
  <c r="K1293" i="59"/>
  <c r="P1293" i="59" s="1"/>
  <c r="K1292" i="59"/>
  <c r="P1292" i="59" s="1"/>
  <c r="K1291" i="59"/>
  <c r="P1291" i="59" s="1"/>
  <c r="K1290" i="59"/>
  <c r="P1290" i="59" s="1"/>
  <c r="K1289" i="59"/>
  <c r="P1289" i="59" s="1"/>
  <c r="K1288" i="59"/>
  <c r="P1288" i="59" s="1"/>
  <c r="K1287" i="59"/>
  <c r="P1287" i="59" s="1"/>
  <c r="K1286" i="59"/>
  <c r="P1286" i="59" s="1"/>
  <c r="K1285" i="59"/>
  <c r="P1285" i="59" s="1"/>
  <c r="K1284" i="59"/>
  <c r="P1284" i="59" s="1"/>
  <c r="K1283" i="59"/>
  <c r="P1283" i="59" s="1"/>
  <c r="K1282" i="59"/>
  <c r="P1282" i="59" s="1"/>
  <c r="K1281" i="59"/>
  <c r="P1281" i="59" s="1"/>
  <c r="K1280" i="59"/>
  <c r="P1280" i="59" s="1"/>
  <c r="K1279" i="59"/>
  <c r="P1279" i="59" s="1"/>
  <c r="K1278" i="59"/>
  <c r="P1278" i="59" s="1"/>
  <c r="K1277" i="59"/>
  <c r="P1277" i="59" s="1"/>
  <c r="K1276" i="59"/>
  <c r="P1276" i="59" s="1"/>
  <c r="K1275" i="59"/>
  <c r="P1275" i="59" s="1"/>
  <c r="K1274" i="59"/>
  <c r="P1274" i="59" s="1"/>
  <c r="K1273" i="59"/>
  <c r="P1273" i="59" s="1"/>
  <c r="K1272" i="59"/>
  <c r="P1272" i="59" s="1"/>
  <c r="K1271" i="59"/>
  <c r="P1271" i="59" s="1"/>
  <c r="K1270" i="59"/>
  <c r="P1270" i="59" s="1"/>
  <c r="K1269" i="59"/>
  <c r="P1269" i="59" s="1"/>
  <c r="K1268" i="59"/>
  <c r="P1268" i="59" s="1"/>
  <c r="K1267" i="59"/>
  <c r="P1267" i="59" s="1"/>
  <c r="K1266" i="59"/>
  <c r="P1266" i="59" s="1"/>
  <c r="K1265" i="59"/>
  <c r="P1265" i="59" s="1"/>
  <c r="K1264" i="59"/>
  <c r="P1264" i="59" s="1"/>
  <c r="K1263" i="59"/>
  <c r="P1263" i="59" s="1"/>
  <c r="K1262" i="59"/>
  <c r="P1262" i="59" s="1"/>
  <c r="K1261" i="59"/>
  <c r="P1261" i="59" s="1"/>
  <c r="K1260" i="59"/>
  <c r="P1260" i="59" s="1"/>
  <c r="K1259" i="59"/>
  <c r="P1259" i="59" s="1"/>
  <c r="K1258" i="59"/>
  <c r="P1258" i="59" s="1"/>
  <c r="K1257" i="59"/>
  <c r="P1257" i="59" s="1"/>
  <c r="K1256" i="59"/>
  <c r="P1256" i="59" s="1"/>
  <c r="K1255" i="59"/>
  <c r="P1255" i="59" s="1"/>
  <c r="K1254" i="59"/>
  <c r="P1254" i="59" s="1"/>
  <c r="K1253" i="59"/>
  <c r="P1253" i="59" s="1"/>
  <c r="K1252" i="59"/>
  <c r="P1252" i="59" s="1"/>
  <c r="K1251" i="59"/>
  <c r="P1251" i="59" s="1"/>
  <c r="K1250" i="59"/>
  <c r="P1250" i="59" s="1"/>
  <c r="K1249" i="59"/>
  <c r="P1249" i="59" s="1"/>
  <c r="K1248" i="59"/>
  <c r="P1248" i="59" s="1"/>
  <c r="K1247" i="59"/>
  <c r="P1247" i="59" s="1"/>
  <c r="K1246" i="59"/>
  <c r="P1246" i="59" s="1"/>
  <c r="K1245" i="59"/>
  <c r="P1245" i="59" s="1"/>
  <c r="K1244" i="59"/>
  <c r="P1244" i="59" s="1"/>
  <c r="K1243" i="59"/>
  <c r="P1243" i="59" s="1"/>
  <c r="K1242" i="59"/>
  <c r="P1242" i="59" s="1"/>
  <c r="K1241" i="59"/>
  <c r="P1241" i="59" s="1"/>
  <c r="K1240" i="59"/>
  <c r="P1240" i="59" s="1"/>
  <c r="K1239" i="59"/>
  <c r="P1239" i="59" s="1"/>
  <c r="K1238" i="59"/>
  <c r="P1238" i="59" s="1"/>
  <c r="K1237" i="59"/>
  <c r="P1237" i="59" s="1"/>
  <c r="K1236" i="59"/>
  <c r="P1236" i="59" s="1"/>
  <c r="K1235" i="59"/>
  <c r="P1235" i="59" s="1"/>
  <c r="K1234" i="59"/>
  <c r="P1234" i="59" s="1"/>
  <c r="K1233" i="59"/>
  <c r="P1233" i="59" s="1"/>
  <c r="K1232" i="59"/>
  <c r="P1232" i="59" s="1"/>
  <c r="K1231" i="59"/>
  <c r="P1231" i="59" s="1"/>
  <c r="K1230" i="59"/>
  <c r="P1230" i="59" s="1"/>
  <c r="K1229" i="59"/>
  <c r="P1229" i="59" s="1"/>
  <c r="K1228" i="59"/>
  <c r="P1228" i="59" s="1"/>
  <c r="K1227" i="59"/>
  <c r="P1227" i="59" s="1"/>
  <c r="K1226" i="59"/>
  <c r="P1226" i="59" s="1"/>
  <c r="K1225" i="59"/>
  <c r="P1225" i="59" s="1"/>
  <c r="K1224" i="59"/>
  <c r="P1224" i="59" s="1"/>
  <c r="K1223" i="59"/>
  <c r="P1223" i="59" s="1"/>
  <c r="K1222" i="59"/>
  <c r="P1222" i="59" s="1"/>
  <c r="K1221" i="59"/>
  <c r="P1221" i="59" s="1"/>
  <c r="K1220" i="59"/>
  <c r="P1220" i="59" s="1"/>
  <c r="K1219" i="59"/>
  <c r="P1219" i="59" s="1"/>
  <c r="K1218" i="59"/>
  <c r="P1218" i="59" s="1"/>
  <c r="K1217" i="59"/>
  <c r="P1217" i="59" s="1"/>
  <c r="K1216" i="59"/>
  <c r="P1216" i="59" s="1"/>
  <c r="K1215" i="59"/>
  <c r="P1215" i="59" s="1"/>
  <c r="K1214" i="59"/>
  <c r="P1214" i="59" s="1"/>
  <c r="K1213" i="59"/>
  <c r="P1213" i="59" s="1"/>
  <c r="K1212" i="59"/>
  <c r="P1212" i="59" s="1"/>
  <c r="K1211" i="59"/>
  <c r="P1211" i="59" s="1"/>
  <c r="K1210" i="59"/>
  <c r="P1210" i="59" s="1"/>
  <c r="K1209" i="59"/>
  <c r="P1209" i="59" s="1"/>
  <c r="K1208" i="59"/>
  <c r="P1208" i="59" s="1"/>
  <c r="K1207" i="59"/>
  <c r="P1207" i="59" s="1"/>
  <c r="K1206" i="59"/>
  <c r="P1206" i="59" s="1"/>
  <c r="K1205" i="59"/>
  <c r="P1205" i="59" s="1"/>
  <c r="K1204" i="59"/>
  <c r="P1204" i="59" s="1"/>
  <c r="K1203" i="59"/>
  <c r="P1203" i="59" s="1"/>
  <c r="K1202" i="59"/>
  <c r="P1202" i="59" s="1"/>
  <c r="K1201" i="59"/>
  <c r="P1201" i="59" s="1"/>
  <c r="K1200" i="59"/>
  <c r="P1200" i="59" s="1"/>
  <c r="K1199" i="59"/>
  <c r="P1199" i="59" s="1"/>
  <c r="K1198" i="59"/>
  <c r="P1198" i="59" s="1"/>
  <c r="K1197" i="59"/>
  <c r="P1197" i="59" s="1"/>
  <c r="K1196" i="59"/>
  <c r="P1196" i="59" s="1"/>
  <c r="K1195" i="59"/>
  <c r="P1195" i="59" s="1"/>
  <c r="K1194" i="59"/>
  <c r="P1194" i="59" s="1"/>
  <c r="K1193" i="59"/>
  <c r="P1193" i="59" s="1"/>
  <c r="K1192" i="59"/>
  <c r="P1192" i="59" s="1"/>
  <c r="K1191" i="59"/>
  <c r="P1191" i="59" s="1"/>
  <c r="K1190" i="59"/>
  <c r="P1190" i="59" s="1"/>
  <c r="K1189" i="59"/>
  <c r="P1189" i="59" s="1"/>
  <c r="K1188" i="59"/>
  <c r="P1188" i="59" s="1"/>
  <c r="K1187" i="59"/>
  <c r="P1187" i="59" s="1"/>
  <c r="K1186" i="59"/>
  <c r="P1186" i="59" s="1"/>
  <c r="K1185" i="59"/>
  <c r="P1185" i="59" s="1"/>
  <c r="K1184" i="59"/>
  <c r="P1184" i="59" s="1"/>
  <c r="K1183" i="59"/>
  <c r="P1183" i="59" s="1"/>
  <c r="K1182" i="59"/>
  <c r="P1182" i="59" s="1"/>
  <c r="K1181" i="59"/>
  <c r="P1181" i="59" s="1"/>
  <c r="K1180" i="59"/>
  <c r="P1180" i="59" s="1"/>
  <c r="K1179" i="59"/>
  <c r="P1179" i="59" s="1"/>
  <c r="K1178" i="59"/>
  <c r="P1178" i="59" s="1"/>
  <c r="K1177" i="59"/>
  <c r="P1177" i="59" s="1"/>
  <c r="K1176" i="59"/>
  <c r="P1176" i="59" s="1"/>
  <c r="K1175" i="59"/>
  <c r="P1175" i="59" s="1"/>
  <c r="K1174" i="59"/>
  <c r="P1174" i="59" s="1"/>
  <c r="K1173" i="59"/>
  <c r="P1173" i="59" s="1"/>
  <c r="K1172" i="59"/>
  <c r="P1172" i="59" s="1"/>
  <c r="K1171" i="59"/>
  <c r="P1171" i="59" s="1"/>
  <c r="K1170" i="59"/>
  <c r="P1170" i="59" s="1"/>
  <c r="K1169" i="59"/>
  <c r="P1169" i="59" s="1"/>
  <c r="K1168" i="59"/>
  <c r="P1168" i="59" s="1"/>
  <c r="K1167" i="59"/>
  <c r="P1167" i="59" s="1"/>
  <c r="K1166" i="59"/>
  <c r="P1166" i="59" s="1"/>
  <c r="K1165" i="59"/>
  <c r="P1165" i="59" s="1"/>
  <c r="K1164" i="59"/>
  <c r="P1164" i="59" s="1"/>
  <c r="K1163" i="59"/>
  <c r="P1163" i="59" s="1"/>
  <c r="K1162" i="59"/>
  <c r="P1162" i="59" s="1"/>
  <c r="K1161" i="59"/>
  <c r="P1161" i="59" s="1"/>
  <c r="K1160" i="59"/>
  <c r="P1160" i="59" s="1"/>
  <c r="K1159" i="59"/>
  <c r="P1159" i="59" s="1"/>
  <c r="K1158" i="59"/>
  <c r="P1158" i="59" s="1"/>
  <c r="K1157" i="59"/>
  <c r="P1157" i="59" s="1"/>
  <c r="K1156" i="59"/>
  <c r="P1156" i="59" s="1"/>
  <c r="K1155" i="59"/>
  <c r="P1155" i="59" s="1"/>
  <c r="K1154" i="59"/>
  <c r="P1154" i="59" s="1"/>
  <c r="K1153" i="59"/>
  <c r="P1153" i="59" s="1"/>
  <c r="K1152" i="59"/>
  <c r="P1152" i="59" s="1"/>
  <c r="K1151" i="59"/>
  <c r="P1151" i="59" s="1"/>
  <c r="K1150" i="59"/>
  <c r="P1150" i="59" s="1"/>
  <c r="K1149" i="59"/>
  <c r="P1149" i="59" s="1"/>
  <c r="K1148" i="59"/>
  <c r="P1148" i="59" s="1"/>
  <c r="K1147" i="59"/>
  <c r="P1147" i="59" s="1"/>
  <c r="K1146" i="59"/>
  <c r="P1146" i="59" s="1"/>
  <c r="K1145" i="59"/>
  <c r="P1145" i="59" s="1"/>
  <c r="K1144" i="59"/>
  <c r="P1144" i="59" s="1"/>
  <c r="K1143" i="59"/>
  <c r="P1143" i="59" s="1"/>
  <c r="K1142" i="59"/>
  <c r="P1142" i="59" s="1"/>
  <c r="K1141" i="59"/>
  <c r="P1141" i="59" s="1"/>
  <c r="K1140" i="59"/>
  <c r="P1140" i="59" s="1"/>
  <c r="K1139" i="59"/>
  <c r="P1139" i="59" s="1"/>
  <c r="K1138" i="59"/>
  <c r="P1138" i="59" s="1"/>
  <c r="K1137" i="59"/>
  <c r="P1137" i="59" s="1"/>
  <c r="K1136" i="59"/>
  <c r="P1136" i="59" s="1"/>
  <c r="K1135" i="59"/>
  <c r="P1135" i="59" s="1"/>
  <c r="K1134" i="59"/>
  <c r="P1134" i="59" s="1"/>
  <c r="K1133" i="59"/>
  <c r="P1133" i="59" s="1"/>
  <c r="K1132" i="59"/>
  <c r="P1132" i="59" s="1"/>
  <c r="K1131" i="59"/>
  <c r="P1131" i="59" s="1"/>
  <c r="K1130" i="59"/>
  <c r="P1130" i="59" s="1"/>
  <c r="K1129" i="59"/>
  <c r="P1129" i="59" s="1"/>
  <c r="K1128" i="59"/>
  <c r="P1128" i="59" s="1"/>
  <c r="K1127" i="59"/>
  <c r="P1127" i="59" s="1"/>
  <c r="K1126" i="59"/>
  <c r="P1126" i="59" s="1"/>
  <c r="K1125" i="59"/>
  <c r="P1125" i="59" s="1"/>
  <c r="K1124" i="59"/>
  <c r="P1124" i="59" s="1"/>
  <c r="K1123" i="59"/>
  <c r="P1123" i="59" s="1"/>
  <c r="K1122" i="59"/>
  <c r="P1122" i="59" s="1"/>
  <c r="K1121" i="59"/>
  <c r="P1121" i="59" s="1"/>
  <c r="K1120" i="59"/>
  <c r="P1120" i="59" s="1"/>
  <c r="K1119" i="59"/>
  <c r="P1119" i="59" s="1"/>
  <c r="K1118" i="59"/>
  <c r="P1118" i="59" s="1"/>
  <c r="K1117" i="59"/>
  <c r="P1117" i="59" s="1"/>
  <c r="K1116" i="59"/>
  <c r="P1116" i="59" s="1"/>
  <c r="K1115" i="59"/>
  <c r="P1115" i="59" s="1"/>
  <c r="K1114" i="59"/>
  <c r="P1114" i="59" s="1"/>
  <c r="K1113" i="59"/>
  <c r="P1113" i="59" s="1"/>
  <c r="K1112" i="59"/>
  <c r="P1112" i="59" s="1"/>
  <c r="K1111" i="59"/>
  <c r="P1111" i="59" s="1"/>
  <c r="K1110" i="59"/>
  <c r="P1110" i="59" s="1"/>
  <c r="K1109" i="59"/>
  <c r="P1109" i="59" s="1"/>
  <c r="K1108" i="59"/>
  <c r="P1108" i="59" s="1"/>
  <c r="K1107" i="59"/>
  <c r="P1107" i="59" s="1"/>
  <c r="K1106" i="59"/>
  <c r="P1106" i="59" s="1"/>
  <c r="K1105" i="59"/>
  <c r="P1105" i="59" s="1"/>
  <c r="K1104" i="59"/>
  <c r="P1104" i="59" s="1"/>
  <c r="K1103" i="59"/>
  <c r="P1103" i="59" s="1"/>
  <c r="K1102" i="59"/>
  <c r="P1102" i="59" s="1"/>
  <c r="K1101" i="59"/>
  <c r="P1101" i="59" s="1"/>
  <c r="K1100" i="59"/>
  <c r="P1100" i="59" s="1"/>
  <c r="K1099" i="59"/>
  <c r="P1099" i="59" s="1"/>
  <c r="K1098" i="59"/>
  <c r="P1098" i="59" s="1"/>
  <c r="K1097" i="59"/>
  <c r="P1097" i="59" s="1"/>
  <c r="K1096" i="59"/>
  <c r="P1096" i="59" s="1"/>
  <c r="K1095" i="59"/>
  <c r="P1095" i="59" s="1"/>
  <c r="K1094" i="59"/>
  <c r="P1094" i="59" s="1"/>
  <c r="K1093" i="59"/>
  <c r="P1093" i="59" s="1"/>
  <c r="K1092" i="59"/>
  <c r="P1092" i="59" s="1"/>
  <c r="K1091" i="59"/>
  <c r="P1091" i="59" s="1"/>
  <c r="K1090" i="59"/>
  <c r="P1090" i="59" s="1"/>
  <c r="K1089" i="59"/>
  <c r="P1089" i="59" s="1"/>
  <c r="K1088" i="59"/>
  <c r="P1088" i="59" s="1"/>
  <c r="K1087" i="59"/>
  <c r="P1087" i="59" s="1"/>
  <c r="K1086" i="59"/>
  <c r="P1086" i="59" s="1"/>
  <c r="K1085" i="59"/>
  <c r="P1085" i="59" s="1"/>
  <c r="K1084" i="59"/>
  <c r="P1084" i="59" s="1"/>
  <c r="K1083" i="59"/>
  <c r="P1083" i="59" s="1"/>
  <c r="K1082" i="59"/>
  <c r="P1082" i="59" s="1"/>
  <c r="K1081" i="59"/>
  <c r="P1081" i="59" s="1"/>
  <c r="K1080" i="59"/>
  <c r="P1080" i="59" s="1"/>
  <c r="K1079" i="59"/>
  <c r="P1079" i="59" s="1"/>
  <c r="K1078" i="59"/>
  <c r="P1078" i="59" s="1"/>
  <c r="K1077" i="59"/>
  <c r="P1077" i="59" s="1"/>
  <c r="K1076" i="59"/>
  <c r="P1076" i="59" s="1"/>
  <c r="K1075" i="59"/>
  <c r="P1075" i="59" s="1"/>
  <c r="K1074" i="59"/>
  <c r="P1074" i="59" s="1"/>
  <c r="K1073" i="59"/>
  <c r="P1073" i="59" s="1"/>
  <c r="K1072" i="59"/>
  <c r="P1072" i="59" s="1"/>
  <c r="K1071" i="59"/>
  <c r="P1071" i="59" s="1"/>
  <c r="K1070" i="59"/>
  <c r="P1070" i="59" s="1"/>
  <c r="K1069" i="59"/>
  <c r="P1069" i="59" s="1"/>
  <c r="K1068" i="59"/>
  <c r="P1068" i="59" s="1"/>
  <c r="K1067" i="59"/>
  <c r="P1067" i="59" s="1"/>
  <c r="K1066" i="59"/>
  <c r="P1066" i="59" s="1"/>
  <c r="K1065" i="59"/>
  <c r="P1065" i="59" s="1"/>
  <c r="K1064" i="59"/>
  <c r="P1064" i="59" s="1"/>
  <c r="K1063" i="59"/>
  <c r="P1063" i="59" s="1"/>
  <c r="K1062" i="59"/>
  <c r="P1062" i="59" s="1"/>
  <c r="K1061" i="59"/>
  <c r="P1061" i="59" s="1"/>
  <c r="K1060" i="59"/>
  <c r="P1060" i="59" s="1"/>
  <c r="K1059" i="59"/>
  <c r="P1059" i="59" s="1"/>
  <c r="K1058" i="59"/>
  <c r="P1058" i="59" s="1"/>
  <c r="K1057" i="59"/>
  <c r="P1057" i="59" s="1"/>
  <c r="K1056" i="59"/>
  <c r="P1056" i="59" s="1"/>
  <c r="K1055" i="59"/>
  <c r="P1055" i="59" s="1"/>
  <c r="K1054" i="59"/>
  <c r="P1054" i="59" s="1"/>
  <c r="K1053" i="59"/>
  <c r="P1053" i="59" s="1"/>
  <c r="K1052" i="59"/>
  <c r="P1052" i="59" s="1"/>
  <c r="K1051" i="59"/>
  <c r="P1051" i="59" s="1"/>
  <c r="K1050" i="59"/>
  <c r="P1050" i="59" s="1"/>
  <c r="K1049" i="59"/>
  <c r="P1049" i="59" s="1"/>
  <c r="K1048" i="59"/>
  <c r="P1048" i="59" s="1"/>
  <c r="K1047" i="59"/>
  <c r="P1047" i="59" s="1"/>
  <c r="K1046" i="59"/>
  <c r="P1046" i="59" s="1"/>
  <c r="K1045" i="59"/>
  <c r="P1045" i="59" s="1"/>
  <c r="K1044" i="59"/>
  <c r="P1044" i="59" s="1"/>
  <c r="K1043" i="59"/>
  <c r="P1043" i="59" s="1"/>
  <c r="K1042" i="59"/>
  <c r="P1042" i="59" s="1"/>
  <c r="K1041" i="59"/>
  <c r="P1041" i="59" s="1"/>
  <c r="K1040" i="59"/>
  <c r="P1040" i="59" s="1"/>
  <c r="K1039" i="59"/>
  <c r="P1039" i="59" s="1"/>
  <c r="K1038" i="59"/>
  <c r="P1038" i="59" s="1"/>
  <c r="K1037" i="59"/>
  <c r="P1037" i="59" s="1"/>
  <c r="K1036" i="59"/>
  <c r="P1036" i="59" s="1"/>
  <c r="K1035" i="59"/>
  <c r="P1035" i="59" s="1"/>
  <c r="K1034" i="59"/>
  <c r="P1034" i="59" s="1"/>
  <c r="K1033" i="59"/>
  <c r="P1033" i="59" s="1"/>
  <c r="K1032" i="59"/>
  <c r="P1032" i="59" s="1"/>
  <c r="K1031" i="59"/>
  <c r="P1031" i="59" s="1"/>
  <c r="K1030" i="59"/>
  <c r="P1030" i="59" s="1"/>
  <c r="K1029" i="59"/>
  <c r="P1029" i="59" s="1"/>
  <c r="K1028" i="59"/>
  <c r="P1028" i="59" s="1"/>
  <c r="K1027" i="59"/>
  <c r="P1027" i="59" s="1"/>
  <c r="K1026" i="59"/>
  <c r="P1026" i="59" s="1"/>
  <c r="K1025" i="59"/>
  <c r="P1025" i="59" s="1"/>
  <c r="K1024" i="59"/>
  <c r="P1024" i="59" s="1"/>
  <c r="K1023" i="59"/>
  <c r="P1023" i="59" s="1"/>
  <c r="K1022" i="59"/>
  <c r="P1022" i="59" s="1"/>
  <c r="K1021" i="59"/>
  <c r="P1021" i="59" s="1"/>
  <c r="K1020" i="59"/>
  <c r="P1020" i="59" s="1"/>
  <c r="K1019" i="59"/>
  <c r="P1019" i="59" s="1"/>
  <c r="K1018" i="59"/>
  <c r="P1018" i="59" s="1"/>
  <c r="K1017" i="59"/>
  <c r="P1017" i="59" s="1"/>
  <c r="K1016" i="59"/>
  <c r="P1016" i="59" s="1"/>
  <c r="K1015" i="59"/>
  <c r="P1015" i="59" s="1"/>
  <c r="K1014" i="59"/>
  <c r="P1014" i="59" s="1"/>
  <c r="K1013" i="59"/>
  <c r="P1013" i="59" s="1"/>
  <c r="K1012" i="59"/>
  <c r="P1012" i="59" s="1"/>
  <c r="K1011" i="59"/>
  <c r="P1011" i="59" s="1"/>
  <c r="K1010" i="59"/>
  <c r="P1010" i="59" s="1"/>
  <c r="K1009" i="59"/>
  <c r="P1009" i="59" s="1"/>
  <c r="K1008" i="59"/>
  <c r="P1008" i="59" s="1"/>
  <c r="K1007" i="59"/>
  <c r="P1007" i="59" s="1"/>
  <c r="K1006" i="59"/>
  <c r="P1006" i="59" s="1"/>
  <c r="K1005" i="59"/>
  <c r="P1005" i="59" s="1"/>
  <c r="K1004" i="59"/>
  <c r="P1004" i="59" s="1"/>
  <c r="K1003" i="59"/>
  <c r="P1003" i="59" s="1"/>
  <c r="K1002" i="59"/>
  <c r="P1002" i="59" s="1"/>
  <c r="K1001" i="59"/>
  <c r="P1001" i="59" s="1"/>
  <c r="K1000" i="59"/>
  <c r="P1000" i="59" s="1"/>
  <c r="K999" i="59"/>
  <c r="P999" i="59" s="1"/>
  <c r="K998" i="59"/>
  <c r="P998" i="59" s="1"/>
  <c r="K997" i="59"/>
  <c r="P997" i="59" s="1"/>
  <c r="K996" i="59"/>
  <c r="P996" i="59" s="1"/>
  <c r="K995" i="59"/>
  <c r="P995" i="59" s="1"/>
  <c r="K994" i="59"/>
  <c r="P994" i="59" s="1"/>
  <c r="K993" i="59"/>
  <c r="P993" i="59" s="1"/>
  <c r="K992" i="59"/>
  <c r="P992" i="59" s="1"/>
  <c r="K991" i="59"/>
  <c r="P991" i="59" s="1"/>
  <c r="K990" i="59"/>
  <c r="P990" i="59" s="1"/>
  <c r="K989" i="59"/>
  <c r="P989" i="59" s="1"/>
  <c r="K988" i="59"/>
  <c r="P988" i="59" s="1"/>
  <c r="K987" i="59"/>
  <c r="P987" i="59" s="1"/>
  <c r="K986" i="59"/>
  <c r="P986" i="59" s="1"/>
  <c r="K985" i="59"/>
  <c r="P985" i="59" s="1"/>
  <c r="K984" i="59"/>
  <c r="P984" i="59" s="1"/>
  <c r="K983" i="59"/>
  <c r="P983" i="59" s="1"/>
  <c r="K982" i="59"/>
  <c r="P982" i="59" s="1"/>
  <c r="K981" i="59"/>
  <c r="P981" i="59" s="1"/>
  <c r="K980" i="59"/>
  <c r="P980" i="59" s="1"/>
  <c r="K979" i="59"/>
  <c r="P979" i="59" s="1"/>
  <c r="K978" i="59"/>
  <c r="P978" i="59" s="1"/>
  <c r="K977" i="59"/>
  <c r="P977" i="59" s="1"/>
  <c r="K976" i="59"/>
  <c r="P976" i="59" s="1"/>
  <c r="K975" i="59"/>
  <c r="P975" i="59" s="1"/>
  <c r="K974" i="59"/>
  <c r="P974" i="59" s="1"/>
  <c r="K973" i="59"/>
  <c r="P973" i="59" s="1"/>
  <c r="K972" i="59"/>
  <c r="P972" i="59" s="1"/>
  <c r="K971" i="59"/>
  <c r="P971" i="59" s="1"/>
  <c r="K970" i="59"/>
  <c r="P970" i="59" s="1"/>
  <c r="K969" i="59"/>
  <c r="P969" i="59" s="1"/>
  <c r="K968" i="59"/>
  <c r="P968" i="59" s="1"/>
  <c r="K967" i="59"/>
  <c r="P967" i="59" s="1"/>
  <c r="K966" i="59"/>
  <c r="P966" i="59" s="1"/>
  <c r="K965" i="59"/>
  <c r="P965" i="59" s="1"/>
  <c r="K964" i="59"/>
  <c r="P964" i="59" s="1"/>
  <c r="K963" i="59"/>
  <c r="P963" i="59" s="1"/>
  <c r="K962" i="59"/>
  <c r="P962" i="59" s="1"/>
  <c r="K961" i="59"/>
  <c r="P961" i="59" s="1"/>
  <c r="K960" i="59"/>
  <c r="P960" i="59" s="1"/>
  <c r="K959" i="59"/>
  <c r="P959" i="59" s="1"/>
  <c r="K958" i="59"/>
  <c r="P958" i="59" s="1"/>
  <c r="K957" i="59"/>
  <c r="P957" i="59" s="1"/>
  <c r="K956" i="59"/>
  <c r="P956" i="59" s="1"/>
  <c r="K955" i="59"/>
  <c r="P955" i="59" s="1"/>
  <c r="K954" i="59"/>
  <c r="P954" i="59" s="1"/>
  <c r="K953" i="59"/>
  <c r="P953" i="59" s="1"/>
  <c r="K952" i="59"/>
  <c r="P952" i="59" s="1"/>
  <c r="K951" i="59"/>
  <c r="P951" i="59" s="1"/>
  <c r="K950" i="59"/>
  <c r="P950" i="59" s="1"/>
  <c r="K949" i="59"/>
  <c r="P949" i="59" s="1"/>
  <c r="K948" i="59"/>
  <c r="P948" i="59" s="1"/>
  <c r="K947" i="59"/>
  <c r="P947" i="59" s="1"/>
  <c r="K946" i="59"/>
  <c r="P946" i="59" s="1"/>
  <c r="K945" i="59"/>
  <c r="P945" i="59" s="1"/>
  <c r="K944" i="59"/>
  <c r="P944" i="59" s="1"/>
  <c r="K943" i="59"/>
  <c r="P943" i="59" s="1"/>
  <c r="K942" i="59"/>
  <c r="P942" i="59" s="1"/>
  <c r="K941" i="59"/>
  <c r="P941" i="59" s="1"/>
  <c r="K940" i="59"/>
  <c r="P940" i="59" s="1"/>
  <c r="K939" i="59"/>
  <c r="P939" i="59" s="1"/>
  <c r="K938" i="59"/>
  <c r="P938" i="59" s="1"/>
  <c r="K937" i="59"/>
  <c r="P937" i="59" s="1"/>
  <c r="K936" i="59"/>
  <c r="P936" i="59" s="1"/>
  <c r="K935" i="59"/>
  <c r="P935" i="59" s="1"/>
  <c r="K934" i="59"/>
  <c r="P934" i="59" s="1"/>
  <c r="K933" i="59"/>
  <c r="P933" i="59" s="1"/>
  <c r="K932" i="59"/>
  <c r="P932" i="59" s="1"/>
  <c r="K931" i="59"/>
  <c r="P931" i="59" s="1"/>
  <c r="K930" i="59"/>
  <c r="P930" i="59" s="1"/>
  <c r="K929" i="59"/>
  <c r="P929" i="59" s="1"/>
  <c r="K928" i="59"/>
  <c r="P928" i="59" s="1"/>
  <c r="K927" i="59"/>
  <c r="P927" i="59" s="1"/>
  <c r="K926" i="59"/>
  <c r="P926" i="59" s="1"/>
  <c r="K925" i="59"/>
  <c r="P925" i="59" s="1"/>
  <c r="K924" i="59"/>
  <c r="P924" i="59" s="1"/>
  <c r="K923" i="59"/>
  <c r="P923" i="59" s="1"/>
  <c r="K922" i="59"/>
  <c r="P922" i="59" s="1"/>
  <c r="K921" i="59"/>
  <c r="P921" i="59" s="1"/>
  <c r="K920" i="59"/>
  <c r="P920" i="59" s="1"/>
  <c r="K919" i="59"/>
  <c r="P919" i="59" s="1"/>
  <c r="K918" i="59"/>
  <c r="P918" i="59" s="1"/>
  <c r="K917" i="59"/>
  <c r="P917" i="59" s="1"/>
  <c r="K916" i="59"/>
  <c r="P916" i="59" s="1"/>
  <c r="K915" i="59"/>
  <c r="P915" i="59" s="1"/>
  <c r="K914" i="59"/>
  <c r="P914" i="59" s="1"/>
  <c r="K913" i="59"/>
  <c r="P913" i="59" s="1"/>
  <c r="K912" i="59"/>
  <c r="P912" i="59" s="1"/>
  <c r="K911" i="59"/>
  <c r="P911" i="59" s="1"/>
  <c r="K910" i="59"/>
  <c r="P910" i="59" s="1"/>
  <c r="K909" i="59"/>
  <c r="P909" i="59" s="1"/>
  <c r="K908" i="59"/>
  <c r="P908" i="59" s="1"/>
  <c r="K907" i="59"/>
  <c r="P907" i="59" s="1"/>
  <c r="K906" i="59"/>
  <c r="P906" i="59" s="1"/>
  <c r="K905" i="59"/>
  <c r="P905" i="59" s="1"/>
  <c r="K904" i="59"/>
  <c r="P904" i="59" s="1"/>
  <c r="K903" i="59"/>
  <c r="P903" i="59" s="1"/>
  <c r="K902" i="59"/>
  <c r="P902" i="59" s="1"/>
  <c r="K901" i="59"/>
  <c r="P901" i="59" s="1"/>
  <c r="K900" i="59"/>
  <c r="P900" i="59" s="1"/>
  <c r="K899" i="59"/>
  <c r="P899" i="59" s="1"/>
  <c r="K898" i="59"/>
  <c r="P898" i="59" s="1"/>
  <c r="K897" i="59"/>
  <c r="P897" i="59" s="1"/>
  <c r="K896" i="59"/>
  <c r="P896" i="59" s="1"/>
  <c r="K895" i="59"/>
  <c r="P895" i="59" s="1"/>
  <c r="K894" i="59"/>
  <c r="P894" i="59" s="1"/>
  <c r="K893" i="59"/>
  <c r="P893" i="59" s="1"/>
  <c r="K892" i="59"/>
  <c r="P892" i="59" s="1"/>
  <c r="K891" i="59"/>
  <c r="P891" i="59" s="1"/>
  <c r="K890" i="59"/>
  <c r="P890" i="59" s="1"/>
  <c r="K889" i="59"/>
  <c r="P889" i="59" s="1"/>
  <c r="K888" i="59"/>
  <c r="P888" i="59" s="1"/>
  <c r="K887" i="59"/>
  <c r="P887" i="59" s="1"/>
  <c r="K886" i="59"/>
  <c r="P886" i="59" s="1"/>
  <c r="K885" i="59"/>
  <c r="P885" i="59" s="1"/>
  <c r="K884" i="59"/>
  <c r="P884" i="59" s="1"/>
  <c r="K883" i="59"/>
  <c r="P883" i="59" s="1"/>
  <c r="K882" i="59"/>
  <c r="P882" i="59" s="1"/>
  <c r="K881" i="59"/>
  <c r="P881" i="59" s="1"/>
  <c r="K880" i="59"/>
  <c r="P880" i="59" s="1"/>
  <c r="K879" i="59"/>
  <c r="P879" i="59" s="1"/>
  <c r="K878" i="59"/>
  <c r="P878" i="59" s="1"/>
  <c r="K877" i="59"/>
  <c r="P877" i="59" s="1"/>
  <c r="K876" i="59"/>
  <c r="P876" i="59" s="1"/>
  <c r="K875" i="59"/>
  <c r="P875" i="59" s="1"/>
  <c r="K874" i="59"/>
  <c r="P874" i="59" s="1"/>
  <c r="K873" i="59"/>
  <c r="P873" i="59" s="1"/>
  <c r="K872" i="59"/>
  <c r="P872" i="59" s="1"/>
  <c r="K871" i="59"/>
  <c r="P871" i="59" s="1"/>
  <c r="K870" i="59"/>
  <c r="P870" i="59" s="1"/>
  <c r="K869" i="59"/>
  <c r="P869" i="59" s="1"/>
  <c r="K868" i="59"/>
  <c r="P868" i="59" s="1"/>
  <c r="K867" i="59"/>
  <c r="P867" i="59" s="1"/>
  <c r="K866" i="59"/>
  <c r="P866" i="59" s="1"/>
  <c r="K865" i="59"/>
  <c r="P865" i="59" s="1"/>
  <c r="K864" i="59"/>
  <c r="P864" i="59" s="1"/>
  <c r="K863" i="59"/>
  <c r="P863" i="59" s="1"/>
  <c r="K862" i="59"/>
  <c r="P862" i="59" s="1"/>
  <c r="K861" i="59"/>
  <c r="P861" i="59" s="1"/>
  <c r="K860" i="59"/>
  <c r="P860" i="59" s="1"/>
  <c r="K859" i="59"/>
  <c r="P859" i="59" s="1"/>
  <c r="K858" i="59"/>
  <c r="P858" i="59" s="1"/>
  <c r="K857" i="59"/>
  <c r="P857" i="59" s="1"/>
  <c r="K856" i="59"/>
  <c r="P856" i="59" s="1"/>
  <c r="K855" i="59"/>
  <c r="P855" i="59" s="1"/>
  <c r="K854" i="59"/>
  <c r="P854" i="59" s="1"/>
  <c r="K853" i="59"/>
  <c r="P853" i="59" s="1"/>
  <c r="K852" i="59"/>
  <c r="P852" i="59" s="1"/>
  <c r="K851" i="59"/>
  <c r="P851" i="59" s="1"/>
  <c r="K850" i="59"/>
  <c r="P850" i="59" s="1"/>
  <c r="K849" i="59"/>
  <c r="P849" i="59" s="1"/>
  <c r="K848" i="59"/>
  <c r="P848" i="59" s="1"/>
  <c r="K847" i="59"/>
  <c r="P847" i="59" s="1"/>
  <c r="K846" i="59"/>
  <c r="P846" i="59" s="1"/>
  <c r="K845" i="59"/>
  <c r="P845" i="59" s="1"/>
  <c r="K844" i="59"/>
  <c r="P844" i="59" s="1"/>
  <c r="K843" i="59"/>
  <c r="P843" i="59" s="1"/>
  <c r="K842" i="59"/>
  <c r="P842" i="59" s="1"/>
  <c r="K841" i="59"/>
  <c r="P841" i="59" s="1"/>
  <c r="K840" i="59"/>
  <c r="P840" i="59" s="1"/>
  <c r="K839" i="59"/>
  <c r="P839" i="59" s="1"/>
  <c r="K838" i="59"/>
  <c r="P838" i="59" s="1"/>
  <c r="K837" i="59"/>
  <c r="P837" i="59" s="1"/>
  <c r="K836" i="59"/>
  <c r="P836" i="59" s="1"/>
  <c r="K835" i="59"/>
  <c r="P835" i="59" s="1"/>
  <c r="K834" i="59"/>
  <c r="P834" i="59" s="1"/>
  <c r="K833" i="59"/>
  <c r="P833" i="59" s="1"/>
  <c r="K832" i="59"/>
  <c r="P832" i="59" s="1"/>
  <c r="K831" i="59"/>
  <c r="P831" i="59" s="1"/>
  <c r="K830" i="59"/>
  <c r="P830" i="59" s="1"/>
  <c r="K829" i="59"/>
  <c r="P829" i="59" s="1"/>
  <c r="K828" i="59"/>
  <c r="P828" i="59" s="1"/>
  <c r="K827" i="59"/>
  <c r="P827" i="59" s="1"/>
  <c r="K826" i="59"/>
  <c r="P826" i="59" s="1"/>
  <c r="K825" i="59"/>
  <c r="P825" i="59" s="1"/>
  <c r="K824" i="59"/>
  <c r="P824" i="59" s="1"/>
  <c r="K823" i="59"/>
  <c r="P823" i="59" s="1"/>
  <c r="K822" i="59"/>
  <c r="P822" i="59" s="1"/>
  <c r="K821" i="59"/>
  <c r="P821" i="59" s="1"/>
  <c r="K820" i="59"/>
  <c r="P820" i="59" s="1"/>
  <c r="K819" i="59"/>
  <c r="P819" i="59" s="1"/>
  <c r="K818" i="59"/>
  <c r="P818" i="59" s="1"/>
  <c r="K817" i="59"/>
  <c r="P817" i="59" s="1"/>
  <c r="K816" i="59"/>
  <c r="P816" i="59" s="1"/>
  <c r="K815" i="59"/>
  <c r="P815" i="59" s="1"/>
  <c r="K814" i="59"/>
  <c r="P814" i="59" s="1"/>
  <c r="K813" i="59"/>
  <c r="P813" i="59" s="1"/>
  <c r="K812" i="59"/>
  <c r="P812" i="59" s="1"/>
  <c r="K811" i="59"/>
  <c r="P811" i="59" s="1"/>
  <c r="K810" i="59"/>
  <c r="P810" i="59" s="1"/>
  <c r="K809" i="59"/>
  <c r="P809" i="59" s="1"/>
  <c r="K808" i="59"/>
  <c r="P808" i="59" s="1"/>
  <c r="K807" i="59"/>
  <c r="P807" i="59" s="1"/>
  <c r="K806" i="59"/>
  <c r="P806" i="59" s="1"/>
  <c r="K805" i="59"/>
  <c r="P805" i="59" s="1"/>
  <c r="K804" i="59"/>
  <c r="P804" i="59" s="1"/>
  <c r="K803" i="59"/>
  <c r="P803" i="59" s="1"/>
  <c r="K802" i="59"/>
  <c r="P802" i="59" s="1"/>
  <c r="K801" i="59"/>
  <c r="P801" i="59" s="1"/>
  <c r="K800" i="59"/>
  <c r="P800" i="59" s="1"/>
  <c r="K799" i="59"/>
  <c r="P799" i="59" s="1"/>
  <c r="K798" i="59"/>
  <c r="P798" i="59" s="1"/>
  <c r="K797" i="59"/>
  <c r="P797" i="59" s="1"/>
  <c r="K796" i="59"/>
  <c r="P796" i="59" s="1"/>
  <c r="K795" i="59"/>
  <c r="P795" i="59" s="1"/>
  <c r="K794" i="59"/>
  <c r="P794" i="59" s="1"/>
  <c r="K793" i="59"/>
  <c r="P793" i="59" s="1"/>
  <c r="K792" i="59"/>
  <c r="P792" i="59" s="1"/>
  <c r="K791" i="59"/>
  <c r="P791" i="59" s="1"/>
  <c r="K790" i="59"/>
  <c r="P790" i="59" s="1"/>
  <c r="K789" i="59"/>
  <c r="P789" i="59" s="1"/>
  <c r="K788" i="59"/>
  <c r="P788" i="59" s="1"/>
  <c r="K787" i="59"/>
  <c r="P787" i="59" s="1"/>
  <c r="K786" i="59"/>
  <c r="P786" i="59" s="1"/>
  <c r="K785" i="59"/>
  <c r="P785" i="59" s="1"/>
  <c r="K784" i="59"/>
  <c r="P784" i="59" s="1"/>
  <c r="K783" i="59"/>
  <c r="P783" i="59" s="1"/>
  <c r="K782" i="59"/>
  <c r="P782" i="59" s="1"/>
  <c r="K781" i="59"/>
  <c r="P781" i="59" s="1"/>
  <c r="K780" i="59"/>
  <c r="P780" i="59" s="1"/>
  <c r="K779" i="59"/>
  <c r="P779" i="59" s="1"/>
  <c r="K778" i="59"/>
  <c r="P778" i="59" s="1"/>
  <c r="K777" i="59"/>
  <c r="P777" i="59" s="1"/>
  <c r="K776" i="59"/>
  <c r="P776" i="59" s="1"/>
  <c r="K775" i="59"/>
  <c r="P775" i="59" s="1"/>
  <c r="K774" i="59"/>
  <c r="P774" i="59" s="1"/>
  <c r="K773" i="59"/>
  <c r="P773" i="59" s="1"/>
  <c r="K772" i="59"/>
  <c r="P772" i="59" s="1"/>
  <c r="K771" i="59"/>
  <c r="P771" i="59" s="1"/>
  <c r="K770" i="59"/>
  <c r="P770" i="59" s="1"/>
  <c r="K769" i="59"/>
  <c r="P769" i="59" s="1"/>
  <c r="K768" i="59"/>
  <c r="P768" i="59" s="1"/>
  <c r="K767" i="59"/>
  <c r="P767" i="59" s="1"/>
  <c r="K766" i="59"/>
  <c r="P766" i="59" s="1"/>
  <c r="K765" i="59"/>
  <c r="P765" i="59" s="1"/>
  <c r="K764" i="59"/>
  <c r="P764" i="59" s="1"/>
  <c r="K763" i="59"/>
  <c r="P763" i="59" s="1"/>
  <c r="K762" i="59"/>
  <c r="P762" i="59" s="1"/>
  <c r="K761" i="59"/>
  <c r="P761" i="59" s="1"/>
  <c r="K760" i="59"/>
  <c r="P760" i="59" s="1"/>
  <c r="K759" i="59"/>
  <c r="P759" i="59" s="1"/>
  <c r="K758" i="59"/>
  <c r="P758" i="59" s="1"/>
  <c r="K757" i="59"/>
  <c r="P757" i="59" s="1"/>
  <c r="K756" i="59"/>
  <c r="P756" i="59" s="1"/>
  <c r="K755" i="59"/>
  <c r="P755" i="59" s="1"/>
  <c r="K754" i="59"/>
  <c r="P754" i="59" s="1"/>
  <c r="K753" i="59"/>
  <c r="P753" i="59" s="1"/>
  <c r="K752" i="59"/>
  <c r="P752" i="59" s="1"/>
  <c r="K751" i="59"/>
  <c r="P751" i="59" s="1"/>
  <c r="K750" i="59"/>
  <c r="P750" i="59" s="1"/>
  <c r="K749" i="59"/>
  <c r="P749" i="59" s="1"/>
  <c r="K748" i="59"/>
  <c r="P748" i="59" s="1"/>
  <c r="K747" i="59"/>
  <c r="P747" i="59" s="1"/>
  <c r="K746" i="59"/>
  <c r="P746" i="59" s="1"/>
  <c r="K745" i="59"/>
  <c r="P745" i="59" s="1"/>
  <c r="K744" i="59"/>
  <c r="P744" i="59" s="1"/>
  <c r="K743" i="59"/>
  <c r="P743" i="59" s="1"/>
  <c r="K742" i="59"/>
  <c r="P742" i="59" s="1"/>
  <c r="K741" i="59"/>
  <c r="P741" i="59" s="1"/>
  <c r="K740" i="59"/>
  <c r="P740" i="59" s="1"/>
  <c r="K739" i="59"/>
  <c r="P739" i="59" s="1"/>
  <c r="K738" i="59"/>
  <c r="P738" i="59" s="1"/>
  <c r="K737" i="59"/>
  <c r="P737" i="59" s="1"/>
  <c r="K736" i="59"/>
  <c r="P736" i="59" s="1"/>
  <c r="K735" i="59"/>
  <c r="P735" i="59" s="1"/>
  <c r="K734" i="59"/>
  <c r="P734" i="59" s="1"/>
  <c r="K733" i="59"/>
  <c r="P733" i="59" s="1"/>
  <c r="K732" i="59"/>
  <c r="P732" i="59" s="1"/>
  <c r="K731" i="59"/>
  <c r="P731" i="59" s="1"/>
  <c r="K730" i="59"/>
  <c r="P730" i="59" s="1"/>
  <c r="K729" i="59"/>
  <c r="P729" i="59" s="1"/>
  <c r="K728" i="59"/>
  <c r="P728" i="59" s="1"/>
  <c r="K727" i="59"/>
  <c r="P727" i="59" s="1"/>
  <c r="K726" i="59"/>
  <c r="P726" i="59" s="1"/>
  <c r="K725" i="59"/>
  <c r="P725" i="59" s="1"/>
  <c r="K724" i="59"/>
  <c r="P724" i="59" s="1"/>
  <c r="K723" i="59"/>
  <c r="P723" i="59" s="1"/>
  <c r="K722" i="59"/>
  <c r="P722" i="59" s="1"/>
  <c r="K721" i="59"/>
  <c r="P721" i="59" s="1"/>
  <c r="K720" i="59"/>
  <c r="P720" i="59" s="1"/>
  <c r="K719" i="59"/>
  <c r="P719" i="59" s="1"/>
  <c r="K718" i="59"/>
  <c r="P718" i="59" s="1"/>
  <c r="K717" i="59"/>
  <c r="P717" i="59" s="1"/>
  <c r="K716" i="59"/>
  <c r="P716" i="59" s="1"/>
  <c r="K715" i="59"/>
  <c r="P715" i="59" s="1"/>
  <c r="K714" i="59"/>
  <c r="P714" i="59" s="1"/>
  <c r="K713" i="59"/>
  <c r="P713" i="59" s="1"/>
  <c r="K712" i="59"/>
  <c r="P712" i="59" s="1"/>
  <c r="K711" i="59"/>
  <c r="P711" i="59" s="1"/>
  <c r="K710" i="59"/>
  <c r="P710" i="59" s="1"/>
  <c r="K709" i="59"/>
  <c r="P709" i="59" s="1"/>
  <c r="K708" i="59"/>
  <c r="P708" i="59" s="1"/>
  <c r="K707" i="59"/>
  <c r="P707" i="59" s="1"/>
  <c r="K706" i="59"/>
  <c r="P706" i="59" s="1"/>
  <c r="K705" i="59"/>
  <c r="P705" i="59" s="1"/>
  <c r="K704" i="59"/>
  <c r="P704" i="59" s="1"/>
  <c r="K703" i="59"/>
  <c r="P703" i="59" s="1"/>
  <c r="K702" i="59"/>
  <c r="P702" i="59" s="1"/>
  <c r="K701" i="59"/>
  <c r="P701" i="59" s="1"/>
  <c r="K700" i="59"/>
  <c r="P700" i="59" s="1"/>
  <c r="K699" i="59"/>
  <c r="P699" i="59" s="1"/>
  <c r="K698" i="59"/>
  <c r="P698" i="59" s="1"/>
  <c r="K697" i="59"/>
  <c r="P697" i="59" s="1"/>
  <c r="K696" i="59"/>
  <c r="P696" i="59" s="1"/>
  <c r="K695" i="59"/>
  <c r="P695" i="59" s="1"/>
  <c r="K694" i="59"/>
  <c r="P694" i="59" s="1"/>
  <c r="K693" i="59"/>
  <c r="P693" i="59" s="1"/>
  <c r="K692" i="59"/>
  <c r="P692" i="59" s="1"/>
  <c r="K691" i="59"/>
  <c r="P691" i="59" s="1"/>
  <c r="K690" i="59"/>
  <c r="P690" i="59" s="1"/>
  <c r="K689" i="59"/>
  <c r="P689" i="59" s="1"/>
  <c r="K688" i="59"/>
  <c r="P688" i="59" s="1"/>
  <c r="K687" i="59"/>
  <c r="P687" i="59" s="1"/>
  <c r="K686" i="59"/>
  <c r="P686" i="59" s="1"/>
  <c r="K685" i="59"/>
  <c r="P685" i="59" s="1"/>
  <c r="K684" i="59"/>
  <c r="P684" i="59" s="1"/>
  <c r="K683" i="59"/>
  <c r="P683" i="59" s="1"/>
  <c r="K682" i="59"/>
  <c r="P682" i="59" s="1"/>
  <c r="K681" i="59"/>
  <c r="P681" i="59" s="1"/>
  <c r="K680" i="59"/>
  <c r="P680" i="59" s="1"/>
  <c r="K679" i="59"/>
  <c r="P679" i="59" s="1"/>
  <c r="K678" i="59"/>
  <c r="P678" i="59" s="1"/>
  <c r="K677" i="59"/>
  <c r="P677" i="59" s="1"/>
  <c r="K676" i="59"/>
  <c r="P676" i="59" s="1"/>
  <c r="K675" i="59"/>
  <c r="P675" i="59" s="1"/>
  <c r="K674" i="59"/>
  <c r="P674" i="59" s="1"/>
  <c r="K673" i="59"/>
  <c r="P673" i="59" s="1"/>
  <c r="K672" i="59"/>
  <c r="P672" i="59" s="1"/>
  <c r="K671" i="59"/>
  <c r="P671" i="59" s="1"/>
  <c r="K670" i="59"/>
  <c r="P670" i="59" s="1"/>
  <c r="K669" i="59"/>
  <c r="P669" i="59" s="1"/>
  <c r="K668" i="59"/>
  <c r="P668" i="59" s="1"/>
  <c r="K667" i="59"/>
  <c r="P667" i="59" s="1"/>
  <c r="K666" i="59"/>
  <c r="P666" i="59" s="1"/>
  <c r="K665" i="59"/>
  <c r="P665" i="59" s="1"/>
  <c r="K664" i="59"/>
  <c r="P664" i="59" s="1"/>
  <c r="K663" i="59"/>
  <c r="P663" i="59" s="1"/>
  <c r="K662" i="59"/>
  <c r="P662" i="59" s="1"/>
  <c r="K661" i="59"/>
  <c r="P661" i="59" s="1"/>
  <c r="K660" i="59"/>
  <c r="P660" i="59" s="1"/>
  <c r="K659" i="59"/>
  <c r="P659" i="59" s="1"/>
  <c r="K658" i="59"/>
  <c r="P658" i="59" s="1"/>
  <c r="K657" i="59"/>
  <c r="P657" i="59" s="1"/>
  <c r="K656" i="59"/>
  <c r="P656" i="59" s="1"/>
  <c r="K655" i="59"/>
  <c r="P655" i="59" s="1"/>
  <c r="K654" i="59"/>
  <c r="P654" i="59" s="1"/>
  <c r="K653" i="59"/>
  <c r="P653" i="59" s="1"/>
  <c r="K652" i="59"/>
  <c r="P652" i="59" s="1"/>
  <c r="K651" i="59"/>
  <c r="P651" i="59" s="1"/>
  <c r="K650" i="59"/>
  <c r="P650" i="59" s="1"/>
  <c r="K649" i="59"/>
  <c r="P649" i="59" s="1"/>
  <c r="K648" i="59"/>
  <c r="P648" i="59" s="1"/>
  <c r="K647" i="59"/>
  <c r="P647" i="59" s="1"/>
  <c r="K646" i="59"/>
  <c r="P646" i="59" s="1"/>
  <c r="K645" i="59"/>
  <c r="P645" i="59" s="1"/>
  <c r="K644" i="59"/>
  <c r="P644" i="59" s="1"/>
  <c r="K643" i="59"/>
  <c r="P643" i="59" s="1"/>
  <c r="K642" i="59"/>
  <c r="P642" i="59" s="1"/>
  <c r="K641" i="59"/>
  <c r="P641" i="59" s="1"/>
  <c r="K640" i="59"/>
  <c r="P640" i="59" s="1"/>
  <c r="K639" i="59"/>
  <c r="P639" i="59" s="1"/>
  <c r="K638" i="59"/>
  <c r="P638" i="59" s="1"/>
  <c r="K637" i="59"/>
  <c r="P637" i="59" s="1"/>
  <c r="K636" i="59"/>
  <c r="P636" i="59" s="1"/>
  <c r="K635" i="59"/>
  <c r="P635" i="59" s="1"/>
  <c r="K634" i="59"/>
  <c r="P634" i="59" s="1"/>
  <c r="K633" i="59"/>
  <c r="P633" i="59" s="1"/>
  <c r="K632" i="59"/>
  <c r="P632" i="59" s="1"/>
  <c r="K631" i="59"/>
  <c r="P631" i="59" s="1"/>
  <c r="K630" i="59"/>
  <c r="P630" i="59" s="1"/>
  <c r="K629" i="59"/>
  <c r="P629" i="59" s="1"/>
  <c r="K628" i="59"/>
  <c r="P628" i="59" s="1"/>
  <c r="K627" i="59"/>
  <c r="P627" i="59" s="1"/>
  <c r="K626" i="59"/>
  <c r="P626" i="59" s="1"/>
  <c r="K625" i="59"/>
  <c r="P625" i="59" s="1"/>
  <c r="K624" i="59"/>
  <c r="P624" i="59" s="1"/>
  <c r="K623" i="59"/>
  <c r="P623" i="59" s="1"/>
  <c r="K622" i="59"/>
  <c r="P622" i="59" s="1"/>
  <c r="K621" i="59"/>
  <c r="P621" i="59" s="1"/>
  <c r="K620" i="59"/>
  <c r="P620" i="59" s="1"/>
  <c r="K619" i="59"/>
  <c r="P619" i="59" s="1"/>
  <c r="K618" i="59"/>
  <c r="P618" i="59" s="1"/>
  <c r="K617" i="59"/>
  <c r="P617" i="59" s="1"/>
  <c r="K616" i="59"/>
  <c r="P616" i="59" s="1"/>
  <c r="K615" i="59"/>
  <c r="P615" i="59" s="1"/>
  <c r="K614" i="59"/>
  <c r="P614" i="59" s="1"/>
  <c r="K613" i="59"/>
  <c r="P613" i="59" s="1"/>
  <c r="K612" i="59"/>
  <c r="P612" i="59" s="1"/>
  <c r="K611" i="59"/>
  <c r="P611" i="59" s="1"/>
  <c r="K610" i="59"/>
  <c r="P610" i="59" s="1"/>
  <c r="K609" i="59"/>
  <c r="P609" i="59" s="1"/>
  <c r="K608" i="59"/>
  <c r="P608" i="59" s="1"/>
  <c r="K607" i="59"/>
  <c r="P607" i="59" s="1"/>
  <c r="K606" i="59"/>
  <c r="P606" i="59" s="1"/>
  <c r="K605" i="59"/>
  <c r="P605" i="59" s="1"/>
  <c r="K604" i="59"/>
  <c r="P604" i="59" s="1"/>
  <c r="K603" i="59"/>
  <c r="P603" i="59" s="1"/>
  <c r="K602" i="59"/>
  <c r="P602" i="59" s="1"/>
  <c r="K601" i="59"/>
  <c r="P601" i="59" s="1"/>
  <c r="K600" i="59"/>
  <c r="P600" i="59" s="1"/>
  <c r="K599" i="59"/>
  <c r="P599" i="59" s="1"/>
  <c r="K598" i="59"/>
  <c r="P598" i="59" s="1"/>
  <c r="K597" i="59"/>
  <c r="P597" i="59" s="1"/>
  <c r="K596" i="59"/>
  <c r="P596" i="59" s="1"/>
  <c r="K595" i="59"/>
  <c r="P595" i="59" s="1"/>
  <c r="K594" i="59"/>
  <c r="P594" i="59" s="1"/>
  <c r="K593" i="59"/>
  <c r="P593" i="59" s="1"/>
  <c r="K592" i="59"/>
  <c r="P592" i="59" s="1"/>
  <c r="K591" i="59"/>
  <c r="P591" i="59" s="1"/>
  <c r="K590" i="59"/>
  <c r="P590" i="59" s="1"/>
  <c r="K589" i="59"/>
  <c r="P589" i="59" s="1"/>
  <c r="K588" i="59"/>
  <c r="P588" i="59" s="1"/>
  <c r="K587" i="59"/>
  <c r="P587" i="59" s="1"/>
  <c r="K586" i="59"/>
  <c r="P586" i="59" s="1"/>
  <c r="K585" i="59"/>
  <c r="P585" i="59" s="1"/>
  <c r="K584" i="59"/>
  <c r="P584" i="59" s="1"/>
  <c r="K583" i="59"/>
  <c r="P583" i="59" s="1"/>
  <c r="K582" i="59"/>
  <c r="P582" i="59" s="1"/>
  <c r="K581" i="59"/>
  <c r="P581" i="59" s="1"/>
  <c r="K580" i="59"/>
  <c r="P580" i="59" s="1"/>
  <c r="K579" i="59"/>
  <c r="P579" i="59" s="1"/>
  <c r="K578" i="59"/>
  <c r="P578" i="59" s="1"/>
  <c r="K577" i="59"/>
  <c r="P577" i="59" s="1"/>
  <c r="K576" i="59"/>
  <c r="P576" i="59" s="1"/>
  <c r="K575" i="59"/>
  <c r="P575" i="59" s="1"/>
  <c r="K574" i="59"/>
  <c r="P574" i="59" s="1"/>
  <c r="K573" i="59"/>
  <c r="P573" i="59" s="1"/>
  <c r="K572" i="59"/>
  <c r="P572" i="59" s="1"/>
  <c r="K571" i="59"/>
  <c r="P571" i="59" s="1"/>
  <c r="K570" i="59"/>
  <c r="P570" i="59" s="1"/>
  <c r="K569" i="59"/>
  <c r="P569" i="59" s="1"/>
  <c r="K568" i="59"/>
  <c r="P568" i="59" s="1"/>
  <c r="K567" i="59"/>
  <c r="P567" i="59" s="1"/>
  <c r="K566" i="59"/>
  <c r="P566" i="59" s="1"/>
  <c r="K565" i="59"/>
  <c r="P565" i="59" s="1"/>
  <c r="K564" i="59"/>
  <c r="P564" i="59" s="1"/>
  <c r="K563" i="59"/>
  <c r="P563" i="59" s="1"/>
  <c r="K562" i="59"/>
  <c r="P562" i="59" s="1"/>
  <c r="K561" i="59"/>
  <c r="P561" i="59" s="1"/>
  <c r="K560" i="59"/>
  <c r="P560" i="59" s="1"/>
  <c r="K559" i="59"/>
  <c r="P559" i="59" s="1"/>
  <c r="K558" i="59"/>
  <c r="P558" i="59" s="1"/>
  <c r="K557" i="59"/>
  <c r="P557" i="59" s="1"/>
  <c r="K556" i="59"/>
  <c r="P556" i="59" s="1"/>
  <c r="K555" i="59"/>
  <c r="P555" i="59" s="1"/>
  <c r="K554" i="59"/>
  <c r="P554" i="59" s="1"/>
  <c r="K553" i="59"/>
  <c r="P553" i="59" s="1"/>
  <c r="K552" i="59"/>
  <c r="P552" i="59" s="1"/>
  <c r="K551" i="59"/>
  <c r="P551" i="59" s="1"/>
  <c r="K550" i="59"/>
  <c r="P550" i="59" s="1"/>
  <c r="K549" i="59"/>
  <c r="P549" i="59" s="1"/>
  <c r="K548" i="59"/>
  <c r="P548" i="59" s="1"/>
  <c r="K547" i="59"/>
  <c r="P547" i="59" s="1"/>
  <c r="K546" i="59"/>
  <c r="P546" i="59" s="1"/>
  <c r="K545" i="59"/>
  <c r="P545" i="59" s="1"/>
  <c r="K544" i="59"/>
  <c r="P544" i="59" s="1"/>
  <c r="K543" i="59"/>
  <c r="P543" i="59" s="1"/>
  <c r="K542" i="59"/>
  <c r="P542" i="59" s="1"/>
  <c r="K541" i="59"/>
  <c r="P541" i="59" s="1"/>
  <c r="K540" i="59"/>
  <c r="P540" i="59" s="1"/>
  <c r="K539" i="59"/>
  <c r="P539" i="59" s="1"/>
  <c r="K538" i="59"/>
  <c r="P538" i="59" s="1"/>
  <c r="K537" i="59"/>
  <c r="P537" i="59" s="1"/>
  <c r="K536" i="59"/>
  <c r="P536" i="59" s="1"/>
  <c r="K535" i="59"/>
  <c r="P535" i="59" s="1"/>
  <c r="K534" i="59"/>
  <c r="P534" i="59" s="1"/>
  <c r="K533" i="59"/>
  <c r="P533" i="59" s="1"/>
  <c r="K532" i="59"/>
  <c r="P532" i="59" s="1"/>
  <c r="K531" i="59"/>
  <c r="P531" i="59" s="1"/>
  <c r="K530" i="59"/>
  <c r="P530" i="59" s="1"/>
  <c r="K529" i="59"/>
  <c r="P529" i="59" s="1"/>
  <c r="K528" i="59"/>
  <c r="P528" i="59" s="1"/>
  <c r="K527" i="59"/>
  <c r="P527" i="59" s="1"/>
  <c r="K526" i="59"/>
  <c r="P526" i="59" s="1"/>
  <c r="K525" i="59"/>
  <c r="P525" i="59" s="1"/>
  <c r="K524" i="59"/>
  <c r="P524" i="59" s="1"/>
  <c r="K523" i="59"/>
  <c r="P523" i="59" s="1"/>
  <c r="K522" i="59"/>
  <c r="P522" i="59" s="1"/>
  <c r="K521" i="59"/>
  <c r="P521" i="59" s="1"/>
  <c r="K520" i="59"/>
  <c r="P520" i="59" s="1"/>
  <c r="K519" i="59"/>
  <c r="P519" i="59" s="1"/>
  <c r="K518" i="59"/>
  <c r="P518" i="59" s="1"/>
  <c r="K517" i="59"/>
  <c r="P517" i="59" s="1"/>
  <c r="K516" i="59"/>
  <c r="P516" i="59" s="1"/>
  <c r="K515" i="59"/>
  <c r="P515" i="59" s="1"/>
  <c r="K514" i="59"/>
  <c r="P514" i="59" s="1"/>
  <c r="K513" i="59"/>
  <c r="P513" i="59" s="1"/>
  <c r="K512" i="59"/>
  <c r="P512" i="59" s="1"/>
  <c r="K511" i="59"/>
  <c r="P511" i="59" s="1"/>
  <c r="K510" i="59"/>
  <c r="P510" i="59" s="1"/>
  <c r="K509" i="59"/>
  <c r="P509" i="59" s="1"/>
  <c r="K508" i="59"/>
  <c r="P508" i="59" s="1"/>
  <c r="K507" i="59"/>
  <c r="P507" i="59" s="1"/>
  <c r="K506" i="59"/>
  <c r="P506" i="59" s="1"/>
  <c r="K505" i="59"/>
  <c r="P505" i="59" s="1"/>
  <c r="K504" i="59"/>
  <c r="P504" i="59" s="1"/>
  <c r="K503" i="59"/>
  <c r="P503" i="59" s="1"/>
  <c r="K502" i="59"/>
  <c r="P502" i="59" s="1"/>
  <c r="K501" i="59"/>
  <c r="P501" i="59" s="1"/>
  <c r="K500" i="59"/>
  <c r="P500" i="59" s="1"/>
  <c r="K499" i="59"/>
  <c r="P499" i="59" s="1"/>
  <c r="K498" i="59"/>
  <c r="P498" i="59" s="1"/>
  <c r="K497" i="59"/>
  <c r="P497" i="59" s="1"/>
  <c r="K496" i="59"/>
  <c r="P496" i="59" s="1"/>
  <c r="K495" i="59"/>
  <c r="P495" i="59" s="1"/>
  <c r="K494" i="59"/>
  <c r="P494" i="59" s="1"/>
  <c r="K493" i="59"/>
  <c r="P493" i="59" s="1"/>
  <c r="K492" i="59"/>
  <c r="P492" i="59" s="1"/>
  <c r="K491" i="59"/>
  <c r="P491" i="59" s="1"/>
  <c r="K490" i="59"/>
  <c r="P490" i="59" s="1"/>
  <c r="K489" i="59"/>
  <c r="P489" i="59" s="1"/>
  <c r="K488" i="59"/>
  <c r="P488" i="59" s="1"/>
  <c r="K487" i="59"/>
  <c r="P487" i="59" s="1"/>
  <c r="K486" i="59"/>
  <c r="P486" i="59" s="1"/>
  <c r="K485" i="59"/>
  <c r="P485" i="59" s="1"/>
  <c r="K484" i="59"/>
  <c r="P484" i="59" s="1"/>
  <c r="K483" i="59"/>
  <c r="P483" i="59" s="1"/>
  <c r="K482" i="59"/>
  <c r="P482" i="59" s="1"/>
  <c r="K481" i="59"/>
  <c r="P481" i="59" s="1"/>
  <c r="K480" i="59"/>
  <c r="P480" i="59" s="1"/>
  <c r="K479" i="59"/>
  <c r="P479" i="59" s="1"/>
  <c r="K478" i="59"/>
  <c r="P478" i="59" s="1"/>
  <c r="K477" i="59"/>
  <c r="P477" i="59" s="1"/>
  <c r="K476" i="59"/>
  <c r="P476" i="59" s="1"/>
  <c r="K475" i="59"/>
  <c r="P475" i="59" s="1"/>
  <c r="K474" i="59"/>
  <c r="P474" i="59" s="1"/>
  <c r="K473" i="59"/>
  <c r="P473" i="59" s="1"/>
  <c r="K472" i="59"/>
  <c r="P472" i="59" s="1"/>
  <c r="K471" i="59"/>
  <c r="P471" i="59" s="1"/>
  <c r="K470" i="59"/>
  <c r="P470" i="59" s="1"/>
  <c r="K469" i="59"/>
  <c r="P469" i="59" s="1"/>
  <c r="K468" i="59"/>
  <c r="P468" i="59" s="1"/>
  <c r="K467" i="59"/>
  <c r="P467" i="59" s="1"/>
  <c r="K466" i="59"/>
  <c r="P466" i="59" s="1"/>
  <c r="K465" i="59"/>
  <c r="P465" i="59" s="1"/>
  <c r="K464" i="59"/>
  <c r="P464" i="59" s="1"/>
  <c r="K463" i="59"/>
  <c r="P463" i="59" s="1"/>
  <c r="K462" i="59"/>
  <c r="P462" i="59" s="1"/>
  <c r="K461" i="59"/>
  <c r="P461" i="59" s="1"/>
  <c r="K460" i="59"/>
  <c r="P460" i="59" s="1"/>
  <c r="K459" i="59"/>
  <c r="P459" i="59" s="1"/>
  <c r="K458" i="59"/>
  <c r="P458" i="59" s="1"/>
  <c r="K457" i="59"/>
  <c r="P457" i="59" s="1"/>
  <c r="K456" i="59"/>
  <c r="P456" i="59" s="1"/>
  <c r="K455" i="59"/>
  <c r="P455" i="59" s="1"/>
  <c r="K454" i="59"/>
  <c r="P454" i="59" s="1"/>
  <c r="K453" i="59"/>
  <c r="P453" i="59" s="1"/>
  <c r="K452" i="59"/>
  <c r="P452" i="59" s="1"/>
  <c r="K451" i="59"/>
  <c r="P451" i="59" s="1"/>
  <c r="K450" i="59"/>
  <c r="P450" i="59" s="1"/>
  <c r="K449" i="59"/>
  <c r="P449" i="59" s="1"/>
  <c r="K448" i="59"/>
  <c r="P448" i="59" s="1"/>
  <c r="K447" i="59"/>
  <c r="P447" i="59" s="1"/>
  <c r="K446" i="59"/>
  <c r="P446" i="59" s="1"/>
  <c r="K445" i="59"/>
  <c r="P445" i="59" s="1"/>
  <c r="K444" i="59"/>
  <c r="P444" i="59" s="1"/>
  <c r="K443" i="59"/>
  <c r="P443" i="59" s="1"/>
  <c r="K442" i="59"/>
  <c r="P442" i="59" s="1"/>
  <c r="K441" i="59"/>
  <c r="P441" i="59" s="1"/>
  <c r="K440" i="59"/>
  <c r="P440" i="59" s="1"/>
  <c r="K439" i="59"/>
  <c r="P439" i="59" s="1"/>
  <c r="K438" i="59"/>
  <c r="P438" i="59" s="1"/>
  <c r="K437" i="59"/>
  <c r="P437" i="59" s="1"/>
  <c r="K436" i="59"/>
  <c r="P436" i="59" s="1"/>
  <c r="K435" i="59"/>
  <c r="P435" i="59" s="1"/>
  <c r="K434" i="59"/>
  <c r="P434" i="59" s="1"/>
  <c r="K433" i="59"/>
  <c r="P433" i="59" s="1"/>
  <c r="K432" i="59"/>
  <c r="P432" i="59" s="1"/>
  <c r="K431" i="59"/>
  <c r="P431" i="59" s="1"/>
  <c r="K430" i="59"/>
  <c r="P430" i="59" s="1"/>
  <c r="K429" i="59"/>
  <c r="P429" i="59" s="1"/>
  <c r="K428" i="59"/>
  <c r="P428" i="59" s="1"/>
  <c r="K427" i="59"/>
  <c r="P427" i="59" s="1"/>
  <c r="K426" i="59"/>
  <c r="P426" i="59" s="1"/>
  <c r="K425" i="59"/>
  <c r="P425" i="59" s="1"/>
  <c r="K424" i="59"/>
  <c r="P424" i="59" s="1"/>
  <c r="K423" i="59"/>
  <c r="P423" i="59" s="1"/>
  <c r="K422" i="59"/>
  <c r="P422" i="59" s="1"/>
  <c r="K421" i="59"/>
  <c r="P421" i="59" s="1"/>
  <c r="K420" i="59"/>
  <c r="P420" i="59" s="1"/>
  <c r="K419" i="59"/>
  <c r="P419" i="59" s="1"/>
  <c r="K418" i="59"/>
  <c r="P418" i="59" s="1"/>
  <c r="K417" i="59"/>
  <c r="P417" i="59" s="1"/>
  <c r="K416" i="59"/>
  <c r="P416" i="59" s="1"/>
  <c r="K415" i="59"/>
  <c r="P415" i="59" s="1"/>
  <c r="K414" i="59"/>
  <c r="P414" i="59" s="1"/>
  <c r="K413" i="59"/>
  <c r="P413" i="59" s="1"/>
  <c r="K412" i="59"/>
  <c r="P412" i="59" s="1"/>
  <c r="K411" i="59"/>
  <c r="P411" i="59" s="1"/>
  <c r="K410" i="59"/>
  <c r="P410" i="59" s="1"/>
  <c r="K409" i="59"/>
  <c r="P409" i="59" s="1"/>
  <c r="K408" i="59"/>
  <c r="P408" i="59" s="1"/>
  <c r="K407" i="59"/>
  <c r="P407" i="59" s="1"/>
  <c r="K406" i="59"/>
  <c r="P406" i="59" s="1"/>
  <c r="K405" i="59"/>
  <c r="P405" i="59" s="1"/>
  <c r="K404" i="59"/>
  <c r="P404" i="59" s="1"/>
  <c r="K403" i="59"/>
  <c r="P403" i="59" s="1"/>
  <c r="K402" i="59"/>
  <c r="P402" i="59" s="1"/>
  <c r="K401" i="59"/>
  <c r="P401" i="59" s="1"/>
  <c r="K400" i="59"/>
  <c r="P400" i="59" s="1"/>
  <c r="K399" i="59"/>
  <c r="P399" i="59" s="1"/>
  <c r="K398" i="59"/>
  <c r="P398" i="59" s="1"/>
  <c r="K397" i="59"/>
  <c r="P397" i="59" s="1"/>
  <c r="K396" i="59"/>
  <c r="P396" i="59" s="1"/>
  <c r="K395" i="59"/>
  <c r="P395" i="59" s="1"/>
  <c r="K394" i="59"/>
  <c r="P394" i="59" s="1"/>
  <c r="K393" i="59"/>
  <c r="P393" i="59" s="1"/>
  <c r="K392" i="59"/>
  <c r="P392" i="59" s="1"/>
  <c r="K391" i="59"/>
  <c r="P391" i="59" s="1"/>
  <c r="K390" i="59"/>
  <c r="P390" i="59" s="1"/>
  <c r="K389" i="59"/>
  <c r="P389" i="59" s="1"/>
  <c r="K388" i="59"/>
  <c r="P388" i="59" s="1"/>
  <c r="K387" i="59"/>
  <c r="P387" i="59" s="1"/>
  <c r="K386" i="59"/>
  <c r="P386" i="59" s="1"/>
  <c r="K385" i="59"/>
  <c r="P385" i="59" s="1"/>
  <c r="K384" i="59"/>
  <c r="P384" i="59" s="1"/>
  <c r="K383" i="59"/>
  <c r="P383" i="59" s="1"/>
  <c r="K382" i="59"/>
  <c r="P382" i="59" s="1"/>
  <c r="K381" i="59"/>
  <c r="P381" i="59" s="1"/>
  <c r="K380" i="59"/>
  <c r="P380" i="59" s="1"/>
  <c r="K379" i="59"/>
  <c r="P379" i="59" s="1"/>
  <c r="K378" i="59"/>
  <c r="P378" i="59" s="1"/>
  <c r="K377" i="59"/>
  <c r="P377" i="59" s="1"/>
  <c r="K376" i="59"/>
  <c r="P376" i="59" s="1"/>
  <c r="K375" i="59"/>
  <c r="P375" i="59" s="1"/>
  <c r="K374" i="59"/>
  <c r="P374" i="59" s="1"/>
  <c r="K373" i="59"/>
  <c r="P373" i="59" s="1"/>
  <c r="K372" i="59"/>
  <c r="P372" i="59" s="1"/>
  <c r="K371" i="59"/>
  <c r="P371" i="59" s="1"/>
  <c r="K370" i="59"/>
  <c r="P370" i="59" s="1"/>
  <c r="K369" i="59"/>
  <c r="P369" i="59" s="1"/>
  <c r="K368" i="59"/>
  <c r="P368" i="59" s="1"/>
  <c r="K367" i="59"/>
  <c r="P367" i="59" s="1"/>
  <c r="K366" i="59"/>
  <c r="P366" i="59" s="1"/>
  <c r="K365" i="59"/>
  <c r="P365" i="59" s="1"/>
  <c r="K364" i="59"/>
  <c r="P364" i="59" s="1"/>
  <c r="K363" i="59"/>
  <c r="P363" i="59" s="1"/>
  <c r="K362" i="59"/>
  <c r="P362" i="59" s="1"/>
  <c r="K361" i="59"/>
  <c r="P361" i="59" s="1"/>
  <c r="K360" i="59"/>
  <c r="P360" i="59" s="1"/>
  <c r="K359" i="59"/>
  <c r="P359" i="59" s="1"/>
  <c r="K358" i="59"/>
  <c r="P358" i="59" s="1"/>
  <c r="K357" i="59"/>
  <c r="P357" i="59" s="1"/>
  <c r="K356" i="59"/>
  <c r="P356" i="59" s="1"/>
  <c r="K355" i="59"/>
  <c r="P355" i="59" s="1"/>
  <c r="K354" i="59"/>
  <c r="P354" i="59" s="1"/>
  <c r="K353" i="59"/>
  <c r="P353" i="59" s="1"/>
  <c r="K352" i="59"/>
  <c r="P352" i="59" s="1"/>
  <c r="K351" i="59"/>
  <c r="P351" i="59" s="1"/>
  <c r="K350" i="59"/>
  <c r="P350" i="59" s="1"/>
  <c r="K349" i="59"/>
  <c r="P349" i="59" s="1"/>
  <c r="K348" i="59"/>
  <c r="P348" i="59" s="1"/>
  <c r="K347" i="59"/>
  <c r="P347" i="59" s="1"/>
  <c r="K346" i="59"/>
  <c r="P346" i="59" s="1"/>
  <c r="K345" i="59"/>
  <c r="P345" i="59" s="1"/>
  <c r="K344" i="59"/>
  <c r="P344" i="59" s="1"/>
  <c r="K343" i="59"/>
  <c r="P343" i="59" s="1"/>
  <c r="K342" i="59"/>
  <c r="P342" i="59" s="1"/>
  <c r="K341" i="59"/>
  <c r="P341" i="59" s="1"/>
  <c r="K340" i="59"/>
  <c r="P340" i="59" s="1"/>
  <c r="K339" i="59"/>
  <c r="P339" i="59" s="1"/>
  <c r="K338" i="59"/>
  <c r="P338" i="59" s="1"/>
  <c r="K337" i="59"/>
  <c r="P337" i="59" s="1"/>
  <c r="K336" i="59"/>
  <c r="P336" i="59" s="1"/>
  <c r="K335" i="59"/>
  <c r="P335" i="59" s="1"/>
  <c r="K334" i="59"/>
  <c r="P334" i="59" s="1"/>
  <c r="K333" i="59"/>
  <c r="P333" i="59" s="1"/>
  <c r="K332" i="59"/>
  <c r="P332" i="59" s="1"/>
  <c r="K331" i="59"/>
  <c r="P331" i="59" s="1"/>
  <c r="K330" i="59"/>
  <c r="P330" i="59" s="1"/>
  <c r="K329" i="59"/>
  <c r="P329" i="59" s="1"/>
  <c r="K328" i="59"/>
  <c r="P328" i="59" s="1"/>
  <c r="K327" i="59"/>
  <c r="P327" i="59" s="1"/>
  <c r="K326" i="59"/>
  <c r="P326" i="59" s="1"/>
  <c r="K325" i="59"/>
  <c r="P325" i="59" s="1"/>
  <c r="K324" i="59"/>
  <c r="P324" i="59" s="1"/>
  <c r="K323" i="59"/>
  <c r="P323" i="59" s="1"/>
  <c r="K322" i="59"/>
  <c r="P322" i="59" s="1"/>
  <c r="K321" i="59"/>
  <c r="P321" i="59" s="1"/>
  <c r="K320" i="59"/>
  <c r="P320" i="59" s="1"/>
  <c r="K319" i="59"/>
  <c r="P319" i="59" s="1"/>
  <c r="K318" i="59"/>
  <c r="P318" i="59" s="1"/>
  <c r="K317" i="59"/>
  <c r="P317" i="59" s="1"/>
  <c r="K316" i="59"/>
  <c r="P316" i="59" s="1"/>
  <c r="K315" i="59"/>
  <c r="P315" i="59" s="1"/>
  <c r="K314" i="59"/>
  <c r="P314" i="59" s="1"/>
  <c r="K313" i="59"/>
  <c r="P313" i="59" s="1"/>
  <c r="K312" i="59"/>
  <c r="P312" i="59" s="1"/>
  <c r="K311" i="59"/>
  <c r="P311" i="59" s="1"/>
  <c r="K310" i="59"/>
  <c r="P310" i="59" s="1"/>
  <c r="K309" i="59"/>
  <c r="P309" i="59" s="1"/>
  <c r="K308" i="59"/>
  <c r="P308" i="59" s="1"/>
  <c r="K307" i="59"/>
  <c r="P307" i="59" s="1"/>
  <c r="K306" i="59"/>
  <c r="P306" i="59" s="1"/>
  <c r="K305" i="59"/>
  <c r="P305" i="59" s="1"/>
  <c r="K304" i="59"/>
  <c r="P304" i="59" s="1"/>
  <c r="K303" i="59"/>
  <c r="P303" i="59" s="1"/>
  <c r="K302" i="59"/>
  <c r="P302" i="59" s="1"/>
  <c r="K301" i="59"/>
  <c r="P301" i="59" s="1"/>
  <c r="K300" i="59"/>
  <c r="P300" i="59" s="1"/>
  <c r="K299" i="59"/>
  <c r="P299" i="59" s="1"/>
  <c r="K298" i="59"/>
  <c r="P298" i="59" s="1"/>
  <c r="K297" i="59"/>
  <c r="P297" i="59" s="1"/>
  <c r="K296" i="59"/>
  <c r="P296" i="59" s="1"/>
  <c r="K295" i="59"/>
  <c r="P295" i="59" s="1"/>
  <c r="K294" i="59"/>
  <c r="P294" i="59" s="1"/>
  <c r="K293" i="59"/>
  <c r="P293" i="59" s="1"/>
  <c r="K292" i="59"/>
  <c r="P292" i="59" s="1"/>
  <c r="K291" i="59"/>
  <c r="P291" i="59" s="1"/>
  <c r="K290" i="59"/>
  <c r="P290" i="59" s="1"/>
  <c r="K289" i="59"/>
  <c r="P289" i="59" s="1"/>
  <c r="K288" i="59"/>
  <c r="P288" i="59" s="1"/>
  <c r="K287" i="59"/>
  <c r="P287" i="59" s="1"/>
  <c r="K286" i="59"/>
  <c r="P286" i="59" s="1"/>
  <c r="K285" i="59"/>
  <c r="P285" i="59" s="1"/>
  <c r="K284" i="59"/>
  <c r="P284" i="59" s="1"/>
  <c r="K283" i="59"/>
  <c r="P283" i="59" s="1"/>
  <c r="K282" i="59"/>
  <c r="P282" i="59" s="1"/>
  <c r="K281" i="59"/>
  <c r="P281" i="59" s="1"/>
  <c r="K280" i="59"/>
  <c r="P280" i="59" s="1"/>
  <c r="K279" i="59"/>
  <c r="P279" i="59" s="1"/>
  <c r="K278" i="59"/>
  <c r="P278" i="59" s="1"/>
  <c r="K277" i="59"/>
  <c r="P277" i="59" s="1"/>
  <c r="K276" i="59"/>
  <c r="P276" i="59" s="1"/>
  <c r="K275" i="59"/>
  <c r="P275" i="59" s="1"/>
  <c r="K274" i="59"/>
  <c r="P274" i="59" s="1"/>
  <c r="K273" i="59"/>
  <c r="P273" i="59" s="1"/>
  <c r="K272" i="59"/>
  <c r="P272" i="59" s="1"/>
  <c r="K271" i="59"/>
  <c r="P271" i="59" s="1"/>
  <c r="K270" i="59"/>
  <c r="P270" i="59" s="1"/>
  <c r="K269" i="59"/>
  <c r="P269" i="59" s="1"/>
  <c r="K268" i="59"/>
  <c r="P268" i="59" s="1"/>
  <c r="K267" i="59"/>
  <c r="P267" i="59" s="1"/>
  <c r="K266" i="59"/>
  <c r="P266" i="59" s="1"/>
  <c r="K265" i="59"/>
  <c r="P265" i="59" s="1"/>
  <c r="K264" i="59"/>
  <c r="P264" i="59" s="1"/>
  <c r="K263" i="59"/>
  <c r="P263" i="59" s="1"/>
  <c r="K262" i="59"/>
  <c r="P262" i="59" s="1"/>
  <c r="K261" i="59"/>
  <c r="P261" i="59" s="1"/>
  <c r="K260" i="59"/>
  <c r="P260" i="59" s="1"/>
  <c r="K259" i="59"/>
  <c r="P259" i="59" s="1"/>
  <c r="K258" i="59"/>
  <c r="P258" i="59" s="1"/>
  <c r="K257" i="59"/>
  <c r="P257" i="59" s="1"/>
  <c r="K256" i="59"/>
  <c r="P256" i="59" s="1"/>
  <c r="K255" i="59"/>
  <c r="P255" i="59" s="1"/>
  <c r="K254" i="59"/>
  <c r="P254" i="59" s="1"/>
  <c r="K253" i="59"/>
  <c r="P253" i="59" s="1"/>
  <c r="K252" i="59"/>
  <c r="P252" i="59" s="1"/>
  <c r="K251" i="59"/>
  <c r="P251" i="59" s="1"/>
  <c r="K250" i="59"/>
  <c r="P250" i="59" s="1"/>
  <c r="K249" i="59"/>
  <c r="P249" i="59" s="1"/>
  <c r="K248" i="59"/>
  <c r="P248" i="59" s="1"/>
  <c r="K247" i="59"/>
  <c r="P247" i="59" s="1"/>
  <c r="K246" i="59"/>
  <c r="P246" i="59" s="1"/>
  <c r="K245" i="59"/>
  <c r="P245" i="59" s="1"/>
  <c r="K244" i="59"/>
  <c r="P244" i="59" s="1"/>
  <c r="K243" i="59"/>
  <c r="P243" i="59" s="1"/>
  <c r="K242" i="59"/>
  <c r="P242" i="59" s="1"/>
  <c r="K241" i="59"/>
  <c r="P241" i="59" s="1"/>
  <c r="K240" i="59"/>
  <c r="P240" i="59" s="1"/>
  <c r="K239" i="59"/>
  <c r="P239" i="59" s="1"/>
  <c r="K238" i="59"/>
  <c r="P238" i="59" s="1"/>
  <c r="K237" i="59"/>
  <c r="P237" i="59" s="1"/>
  <c r="K236" i="59"/>
  <c r="P236" i="59" s="1"/>
  <c r="K235" i="59"/>
  <c r="P235" i="59" s="1"/>
  <c r="K234" i="59"/>
  <c r="P234" i="59" s="1"/>
  <c r="K233" i="59"/>
  <c r="P233" i="59" s="1"/>
  <c r="K232" i="59"/>
  <c r="P232" i="59" s="1"/>
  <c r="K231" i="59"/>
  <c r="P231" i="59" s="1"/>
  <c r="K230" i="59"/>
  <c r="P230" i="59" s="1"/>
  <c r="K229" i="59"/>
  <c r="P229" i="59" s="1"/>
  <c r="K228" i="59"/>
  <c r="P228" i="59" s="1"/>
  <c r="K227" i="59"/>
  <c r="P227" i="59" s="1"/>
  <c r="K226" i="59"/>
  <c r="P226" i="59" s="1"/>
  <c r="K225" i="59"/>
  <c r="P225" i="59" s="1"/>
  <c r="K224" i="59"/>
  <c r="P224" i="59" s="1"/>
  <c r="K223" i="59"/>
  <c r="P223" i="59" s="1"/>
  <c r="K222" i="59"/>
  <c r="P222" i="59" s="1"/>
  <c r="K221" i="59"/>
  <c r="P221" i="59" s="1"/>
  <c r="K220" i="59"/>
  <c r="P220" i="59" s="1"/>
  <c r="K219" i="59"/>
  <c r="P219" i="59" s="1"/>
  <c r="K218" i="59"/>
  <c r="P218" i="59" s="1"/>
  <c r="K217" i="59"/>
  <c r="P217" i="59" s="1"/>
  <c r="K216" i="59"/>
  <c r="P216" i="59" s="1"/>
  <c r="K215" i="59"/>
  <c r="P215" i="59" s="1"/>
  <c r="K214" i="59"/>
  <c r="P214" i="59" s="1"/>
  <c r="K213" i="59"/>
  <c r="P213" i="59" s="1"/>
  <c r="K212" i="59"/>
  <c r="P212" i="59" s="1"/>
  <c r="K211" i="59"/>
  <c r="P211" i="59" s="1"/>
  <c r="K210" i="59"/>
  <c r="P210" i="59" s="1"/>
  <c r="K209" i="59"/>
  <c r="P209" i="59" s="1"/>
  <c r="K208" i="59"/>
  <c r="P208" i="59" s="1"/>
  <c r="K207" i="59"/>
  <c r="P207" i="59" s="1"/>
  <c r="K206" i="59"/>
  <c r="P206" i="59" s="1"/>
  <c r="K205" i="59"/>
  <c r="P205" i="59" s="1"/>
  <c r="K204" i="59"/>
  <c r="P204" i="59" s="1"/>
  <c r="K203" i="59"/>
  <c r="P203" i="59" s="1"/>
  <c r="K202" i="59"/>
  <c r="P202" i="59" s="1"/>
  <c r="K201" i="59"/>
  <c r="P201" i="59" s="1"/>
  <c r="K200" i="59"/>
  <c r="P200" i="59" s="1"/>
  <c r="K199" i="59"/>
  <c r="P199" i="59" s="1"/>
  <c r="K198" i="59"/>
  <c r="P198" i="59" s="1"/>
  <c r="K197" i="59"/>
  <c r="P197" i="59" s="1"/>
  <c r="K196" i="59"/>
  <c r="P196" i="59" s="1"/>
  <c r="K195" i="59"/>
  <c r="P195" i="59" s="1"/>
  <c r="K194" i="59"/>
  <c r="P194" i="59" s="1"/>
  <c r="K193" i="59"/>
  <c r="P193" i="59" s="1"/>
  <c r="K192" i="59"/>
  <c r="P192" i="59" s="1"/>
  <c r="K191" i="59"/>
  <c r="P191" i="59" s="1"/>
  <c r="K190" i="59"/>
  <c r="P190" i="59" s="1"/>
  <c r="K189" i="59"/>
  <c r="P189" i="59" s="1"/>
  <c r="K188" i="59"/>
  <c r="P188" i="59" s="1"/>
  <c r="K187" i="59"/>
  <c r="P187" i="59" s="1"/>
  <c r="K186" i="59"/>
  <c r="P186" i="59" s="1"/>
  <c r="K185" i="59"/>
  <c r="P185" i="59" s="1"/>
  <c r="K184" i="59"/>
  <c r="P184" i="59" s="1"/>
  <c r="K183" i="59"/>
  <c r="P183" i="59" s="1"/>
  <c r="K182" i="59"/>
  <c r="P182" i="59" s="1"/>
  <c r="K181" i="59"/>
  <c r="P181" i="59" s="1"/>
  <c r="K180" i="59"/>
  <c r="P180" i="59" s="1"/>
  <c r="K179" i="59"/>
  <c r="P179" i="59" s="1"/>
  <c r="K178" i="59"/>
  <c r="P178" i="59" s="1"/>
  <c r="K177" i="59"/>
  <c r="P177" i="59" s="1"/>
  <c r="K176" i="59"/>
  <c r="P176" i="59" s="1"/>
  <c r="K175" i="59"/>
  <c r="P175" i="59" s="1"/>
  <c r="K174" i="59"/>
  <c r="P174" i="59" s="1"/>
  <c r="K173" i="59"/>
  <c r="P173" i="59" s="1"/>
  <c r="K172" i="59"/>
  <c r="P172" i="59" s="1"/>
  <c r="K171" i="59"/>
  <c r="P171" i="59" s="1"/>
  <c r="K170" i="59"/>
  <c r="P170" i="59" s="1"/>
  <c r="K169" i="59"/>
  <c r="P169" i="59" s="1"/>
  <c r="K168" i="59"/>
  <c r="P168" i="59" s="1"/>
  <c r="K167" i="59"/>
  <c r="P167" i="59" s="1"/>
  <c r="K166" i="59"/>
  <c r="P166" i="59" s="1"/>
  <c r="K165" i="59"/>
  <c r="P165" i="59" s="1"/>
  <c r="K164" i="59"/>
  <c r="P164" i="59" s="1"/>
  <c r="K163" i="59"/>
  <c r="P163" i="59" s="1"/>
  <c r="K162" i="59"/>
  <c r="P162" i="59" s="1"/>
  <c r="K161" i="59"/>
  <c r="P161" i="59" s="1"/>
  <c r="K160" i="59"/>
  <c r="P160" i="59" s="1"/>
  <c r="K159" i="59"/>
  <c r="P159" i="59" s="1"/>
  <c r="K158" i="59"/>
  <c r="P158" i="59" s="1"/>
  <c r="K157" i="59"/>
  <c r="P157" i="59" s="1"/>
  <c r="K156" i="59"/>
  <c r="P156" i="59" s="1"/>
  <c r="K155" i="59"/>
  <c r="P155" i="59" s="1"/>
  <c r="K154" i="59"/>
  <c r="P154" i="59" s="1"/>
  <c r="K153" i="59"/>
  <c r="P153" i="59" s="1"/>
  <c r="K152" i="59"/>
  <c r="P152" i="59" s="1"/>
  <c r="K151" i="59"/>
  <c r="P151" i="59" s="1"/>
  <c r="K150" i="59"/>
  <c r="P150" i="59" s="1"/>
  <c r="K149" i="59"/>
  <c r="P149" i="59" s="1"/>
  <c r="K148" i="59"/>
  <c r="P148" i="59" s="1"/>
  <c r="K147" i="59"/>
  <c r="P147" i="59" s="1"/>
  <c r="K146" i="59"/>
  <c r="P146" i="59" s="1"/>
  <c r="K145" i="59"/>
  <c r="P145" i="59" s="1"/>
  <c r="K144" i="59"/>
  <c r="P144" i="59" s="1"/>
  <c r="K143" i="59"/>
  <c r="P143" i="59" s="1"/>
  <c r="K142" i="59"/>
  <c r="P142" i="59" s="1"/>
  <c r="K141" i="59"/>
  <c r="P141" i="59" s="1"/>
  <c r="K140" i="59"/>
  <c r="P140" i="59" s="1"/>
  <c r="K139" i="59"/>
  <c r="P139" i="59" s="1"/>
  <c r="K138" i="59"/>
  <c r="P138" i="59" s="1"/>
  <c r="K137" i="59"/>
  <c r="P137" i="59" s="1"/>
  <c r="K136" i="59"/>
  <c r="P136" i="59" s="1"/>
  <c r="K135" i="59"/>
  <c r="P135" i="59" s="1"/>
  <c r="K134" i="59"/>
  <c r="P134" i="59" s="1"/>
  <c r="K133" i="59"/>
  <c r="P133" i="59" s="1"/>
  <c r="K132" i="59"/>
  <c r="P132" i="59" s="1"/>
  <c r="K131" i="59"/>
  <c r="P131" i="59" s="1"/>
  <c r="K130" i="59"/>
  <c r="P130" i="59" s="1"/>
  <c r="K129" i="59"/>
  <c r="P129" i="59" s="1"/>
  <c r="K128" i="59"/>
  <c r="P128" i="59" s="1"/>
  <c r="K127" i="59"/>
  <c r="P127" i="59" s="1"/>
  <c r="K126" i="59"/>
  <c r="P126" i="59" s="1"/>
  <c r="K125" i="59"/>
  <c r="P125" i="59" s="1"/>
  <c r="K124" i="59"/>
  <c r="P124" i="59" s="1"/>
  <c r="K123" i="59"/>
  <c r="P123" i="59" s="1"/>
  <c r="K122" i="59"/>
  <c r="P122" i="59" s="1"/>
  <c r="K121" i="59"/>
  <c r="P121" i="59" s="1"/>
  <c r="K120" i="59"/>
  <c r="P120" i="59" s="1"/>
  <c r="K119" i="59"/>
  <c r="P119" i="59" s="1"/>
  <c r="K118" i="59"/>
  <c r="P118" i="59" s="1"/>
  <c r="K117" i="59"/>
  <c r="P117" i="59" s="1"/>
  <c r="K116" i="59"/>
  <c r="P116" i="59" s="1"/>
  <c r="K115" i="59"/>
  <c r="P115" i="59" s="1"/>
  <c r="K114" i="59"/>
  <c r="P114" i="59" s="1"/>
  <c r="K113" i="59"/>
  <c r="P113" i="59" s="1"/>
  <c r="K112" i="59"/>
  <c r="P112" i="59" s="1"/>
  <c r="K111" i="59"/>
  <c r="P111" i="59" s="1"/>
  <c r="K110" i="59"/>
  <c r="P110" i="59" s="1"/>
  <c r="K109" i="59"/>
  <c r="P109" i="59" s="1"/>
  <c r="K108" i="59"/>
  <c r="P108" i="59" s="1"/>
  <c r="K107" i="59"/>
  <c r="P107" i="59" s="1"/>
  <c r="K106" i="59"/>
  <c r="P106" i="59" s="1"/>
  <c r="K105" i="59"/>
  <c r="P105" i="59" s="1"/>
  <c r="K104" i="59"/>
  <c r="P104" i="59" s="1"/>
  <c r="K103" i="59"/>
  <c r="P103" i="59" s="1"/>
  <c r="K102" i="59"/>
  <c r="P102" i="59" s="1"/>
  <c r="K101" i="59"/>
  <c r="P101" i="59" s="1"/>
  <c r="K100" i="59"/>
  <c r="P100" i="59" s="1"/>
  <c r="K99" i="59"/>
  <c r="P99" i="59" s="1"/>
  <c r="K98" i="59"/>
  <c r="P98" i="59" s="1"/>
  <c r="K97" i="59"/>
  <c r="P97" i="59" s="1"/>
  <c r="K96" i="59"/>
  <c r="P96" i="59" s="1"/>
  <c r="K95" i="59"/>
  <c r="P95" i="59" s="1"/>
  <c r="K94" i="59"/>
  <c r="P94" i="59" s="1"/>
  <c r="K93" i="59"/>
  <c r="P93" i="59" s="1"/>
  <c r="K92" i="59"/>
  <c r="P92" i="59" s="1"/>
  <c r="K91" i="59"/>
  <c r="P91" i="59" s="1"/>
  <c r="K90" i="59"/>
  <c r="P90" i="59" s="1"/>
  <c r="K89" i="59"/>
  <c r="P89" i="59" s="1"/>
  <c r="K88" i="59"/>
  <c r="P88" i="59" s="1"/>
  <c r="K87" i="59"/>
  <c r="P87" i="59" s="1"/>
  <c r="K86" i="59"/>
  <c r="P86" i="59" s="1"/>
  <c r="K85" i="59"/>
  <c r="P85" i="59" s="1"/>
  <c r="K84" i="59"/>
  <c r="P84" i="59" s="1"/>
  <c r="K83" i="59"/>
  <c r="P83" i="59" s="1"/>
  <c r="K82" i="59"/>
  <c r="P82" i="59" s="1"/>
  <c r="K81" i="59"/>
  <c r="P81" i="59" s="1"/>
  <c r="K80" i="59"/>
  <c r="P80" i="59" s="1"/>
  <c r="K79" i="59"/>
  <c r="P79" i="59" s="1"/>
  <c r="K78" i="59"/>
  <c r="P78" i="59" s="1"/>
  <c r="K77" i="59"/>
  <c r="P77" i="59" s="1"/>
  <c r="K76" i="59"/>
  <c r="P76" i="59" s="1"/>
  <c r="K75" i="59"/>
  <c r="P75" i="59" s="1"/>
  <c r="K74" i="59"/>
  <c r="P74" i="59" s="1"/>
  <c r="K73" i="59"/>
  <c r="P73" i="59" s="1"/>
  <c r="K72" i="59"/>
  <c r="P72" i="59" s="1"/>
  <c r="K71" i="59"/>
  <c r="P71" i="59" s="1"/>
  <c r="K70" i="59"/>
  <c r="P70" i="59" s="1"/>
  <c r="K69" i="59"/>
  <c r="P69" i="59" s="1"/>
  <c r="K68" i="59"/>
  <c r="P68" i="59" s="1"/>
  <c r="K67" i="59"/>
  <c r="P67" i="59" s="1"/>
  <c r="K66" i="59"/>
  <c r="P66" i="59" s="1"/>
  <c r="K65" i="59"/>
  <c r="P65" i="59" s="1"/>
  <c r="K64" i="59"/>
  <c r="P64" i="59" s="1"/>
  <c r="K63" i="59"/>
  <c r="P63" i="59" s="1"/>
  <c r="K62" i="59"/>
  <c r="P62" i="59" s="1"/>
  <c r="K61" i="59"/>
  <c r="P61" i="59" s="1"/>
  <c r="K60" i="59"/>
  <c r="P60" i="59" s="1"/>
  <c r="K59" i="59"/>
  <c r="P59" i="59" s="1"/>
  <c r="K58" i="59"/>
  <c r="P58" i="59" s="1"/>
  <c r="K57" i="59"/>
  <c r="P57" i="59" s="1"/>
  <c r="K56" i="59"/>
  <c r="P56" i="59" s="1"/>
  <c r="K55" i="59"/>
  <c r="P55" i="59" s="1"/>
  <c r="K54" i="59"/>
  <c r="P54" i="59" s="1"/>
  <c r="K53" i="59"/>
  <c r="P53" i="59" s="1"/>
  <c r="K52" i="59"/>
  <c r="P52" i="59" s="1"/>
  <c r="K51" i="59"/>
  <c r="P51" i="59" s="1"/>
  <c r="K50" i="59"/>
  <c r="P50" i="59" s="1"/>
  <c r="K49" i="59"/>
  <c r="P49" i="59" s="1"/>
  <c r="K48" i="59"/>
  <c r="P48" i="59" s="1"/>
  <c r="K47" i="59"/>
  <c r="P47" i="59" s="1"/>
  <c r="K46" i="59"/>
  <c r="P46" i="59" s="1"/>
  <c r="K45" i="59"/>
  <c r="P45" i="59" s="1"/>
  <c r="K44" i="59"/>
  <c r="P44" i="59" s="1"/>
  <c r="K43" i="59"/>
  <c r="P43" i="59" s="1"/>
  <c r="K42" i="59"/>
  <c r="P42" i="59" s="1"/>
  <c r="K41" i="59"/>
  <c r="P41" i="59" s="1"/>
  <c r="K40" i="59"/>
  <c r="P40" i="59" s="1"/>
  <c r="K39" i="59"/>
  <c r="P39" i="59" s="1"/>
  <c r="K38" i="59"/>
  <c r="P38" i="59" s="1"/>
  <c r="K37" i="59"/>
  <c r="P37" i="59" s="1"/>
  <c r="K36" i="59"/>
  <c r="P36" i="59" s="1"/>
  <c r="K35" i="59"/>
  <c r="P35" i="59" s="1"/>
  <c r="K34" i="59"/>
  <c r="P34" i="59" s="1"/>
  <c r="K33" i="59"/>
  <c r="P33" i="59" s="1"/>
  <c r="K32" i="59"/>
  <c r="P32" i="59" s="1"/>
  <c r="K31" i="59"/>
  <c r="P31" i="59" s="1"/>
  <c r="K30" i="59"/>
  <c r="P30" i="59" s="1"/>
  <c r="K29" i="59"/>
  <c r="P29" i="59" s="1"/>
  <c r="K28" i="59"/>
  <c r="P28" i="59" s="1"/>
  <c r="K27" i="59"/>
  <c r="P27" i="59" s="1"/>
  <c r="K26" i="59"/>
  <c r="P26" i="59" s="1"/>
  <c r="K25" i="59"/>
  <c r="P25" i="59" s="1"/>
  <c r="K24" i="59"/>
  <c r="P24" i="59" s="1"/>
  <c r="K23" i="59"/>
  <c r="P23" i="59" s="1"/>
  <c r="K22" i="59"/>
  <c r="P22" i="59" s="1"/>
  <c r="K21" i="59"/>
  <c r="P21" i="59" s="1"/>
  <c r="K20" i="59"/>
  <c r="P20" i="59" s="1"/>
  <c r="K19" i="59"/>
  <c r="P19" i="59" s="1"/>
  <c r="K18" i="59"/>
  <c r="P18" i="59" s="1"/>
  <c r="K17" i="59"/>
  <c r="P17" i="59" s="1"/>
  <c r="K16" i="59"/>
  <c r="P16" i="59" s="1"/>
  <c r="K15" i="59"/>
  <c r="P15" i="59" s="1"/>
  <c r="K14" i="59"/>
  <c r="P14" i="59" s="1"/>
  <c r="K13" i="59"/>
  <c r="P13" i="59" s="1"/>
  <c r="K12" i="59"/>
  <c r="P12" i="59" s="1"/>
  <c r="K11" i="59"/>
  <c r="P11" i="59" s="1"/>
  <c r="K10" i="59"/>
  <c r="P10" i="59" s="1"/>
  <c r="K9" i="59"/>
  <c r="P9" i="59" s="1"/>
  <c r="K8" i="59"/>
  <c r="P8" i="59" s="1"/>
  <c r="K7" i="59"/>
  <c r="P7" i="59" s="1"/>
  <c r="K6" i="59"/>
  <c r="P6" i="59" s="1"/>
  <c r="K3" i="59"/>
  <c r="P3" i="59" s="1"/>
  <c r="K4" i="59"/>
  <c r="P4" i="59" s="1"/>
  <c r="K5" i="59"/>
  <c r="P5" i="59" s="1"/>
  <c r="K2" i="59"/>
  <c r="P2" i="59" s="1"/>
  <c r="C11" i="61" l="1"/>
  <c r="C9" i="61"/>
  <c r="C7" i="61"/>
  <c r="C5" i="61"/>
  <c r="D5" i="61" s="1"/>
  <c r="K32" i="31" s="1"/>
  <c r="C3" i="61"/>
  <c r="C10" i="61"/>
  <c r="C8" i="61"/>
  <c r="C6" i="61"/>
  <c r="C4" i="61"/>
  <c r="D4" i="61" s="1"/>
  <c r="K27" i="31" s="1"/>
  <c r="C2" i="61"/>
  <c r="A38" i="60"/>
  <c r="A39" i="60" s="1"/>
  <c r="A40" i="60" s="1"/>
  <c r="A41" i="60" s="1"/>
  <c r="B36" i="60"/>
  <c r="B35" i="60"/>
  <c r="B34" i="60"/>
  <c r="B33" i="60"/>
  <c r="B32" i="60"/>
  <c r="B31" i="60"/>
  <c r="B30" i="60"/>
  <c r="B29" i="60"/>
  <c r="B28" i="60"/>
  <c r="B27" i="60"/>
  <c r="B26" i="60"/>
  <c r="B25" i="60"/>
  <c r="B24" i="60"/>
  <c r="B23" i="60"/>
  <c r="B22" i="60"/>
  <c r="B21" i="60"/>
  <c r="B20" i="60"/>
  <c r="B19" i="60"/>
  <c r="B18" i="60"/>
  <c r="B17" i="60"/>
  <c r="B16" i="60"/>
  <c r="B9" i="60"/>
  <c r="B15" i="60"/>
  <c r="B14" i="60"/>
  <c r="B13" i="60"/>
  <c r="B12" i="60"/>
  <c r="B11" i="60"/>
  <c r="B10" i="60"/>
  <c r="B8" i="60"/>
  <c r="B7" i="60"/>
  <c r="B6" i="60"/>
  <c r="B5" i="60"/>
  <c r="B4" i="60"/>
  <c r="B3" i="60"/>
  <c r="B2" i="60"/>
  <c r="A3" i="60"/>
  <c r="A4" i="60" s="1"/>
  <c r="A5" i="60" s="1"/>
  <c r="A6" i="60" s="1"/>
  <c r="A7" i="60" s="1"/>
  <c r="A8" i="60" s="1"/>
  <c r="A9" i="60" s="1"/>
  <c r="A10" i="60" s="1"/>
  <c r="A11" i="60" s="1"/>
  <c r="A12" i="60" s="1"/>
  <c r="A13" i="60" s="1"/>
  <c r="A14" i="60" s="1"/>
  <c r="A15" i="60" s="1"/>
  <c r="A16" i="60" s="1"/>
  <c r="A17" i="60" s="1"/>
  <c r="A18" i="60" s="1"/>
  <c r="A19" i="60" s="1"/>
  <c r="A20" i="60" s="1"/>
  <c r="A21" i="60" s="1"/>
  <c r="A22" i="60" s="1"/>
  <c r="A23" i="60" s="1"/>
  <c r="A24" i="60" s="1"/>
  <c r="A25" i="60" s="1"/>
  <c r="A26" i="60" s="1"/>
  <c r="A27" i="60" s="1"/>
  <c r="A28" i="60" s="1"/>
  <c r="A29" i="60" s="1"/>
  <c r="A30" i="60" s="1"/>
  <c r="A31" i="60" s="1"/>
  <c r="A32" i="60" s="1"/>
  <c r="A33" i="60" s="1"/>
  <c r="A34" i="60" s="1"/>
  <c r="A35" i="60" s="1"/>
  <c r="A36" i="60" s="1"/>
  <c r="A37" i="60" s="1"/>
  <c r="C1" i="59"/>
  <c r="B1" i="59"/>
  <c r="A1" i="59"/>
  <c r="D1" i="59" s="1"/>
  <c r="I32" i="58"/>
  <c r="I31" i="58"/>
  <c r="I30" i="58"/>
  <c r="A29" i="58"/>
  <c r="A28" i="58"/>
  <c r="A27" i="58"/>
  <c r="I26" i="58"/>
  <c r="I25" i="58"/>
  <c r="I24" i="58"/>
  <c r="C24" i="58"/>
  <c r="B24" i="58"/>
  <c r="C23" i="58"/>
  <c r="B23" i="58"/>
  <c r="C22" i="58"/>
  <c r="B22" i="58"/>
  <c r="J7" i="58"/>
  <c r="J8" i="58" s="1"/>
  <c r="J9" i="58" s="1"/>
  <c r="I7" i="58"/>
  <c r="B6" i="58"/>
  <c r="C6" i="58" s="1"/>
  <c r="A6" i="58"/>
  <c r="B4" i="58"/>
  <c r="A4" i="58"/>
  <c r="B3" i="58"/>
  <c r="A3" i="58"/>
  <c r="I32" i="57"/>
  <c r="I31" i="57"/>
  <c r="I30" i="57"/>
  <c r="A29" i="57"/>
  <c r="A28" i="57"/>
  <c r="A27" i="57"/>
  <c r="I26" i="57"/>
  <c r="I25" i="57"/>
  <c r="I24" i="57"/>
  <c r="C24" i="57"/>
  <c r="B24" i="57"/>
  <c r="C23" i="57"/>
  <c r="B23" i="57"/>
  <c r="C22" i="57"/>
  <c r="B22" i="57"/>
  <c r="J7" i="57"/>
  <c r="J8" i="57" s="1"/>
  <c r="J9" i="57" s="1"/>
  <c r="I7" i="57"/>
  <c r="B6" i="57"/>
  <c r="C6" i="57" s="1"/>
  <c r="A6" i="57"/>
  <c r="B4" i="57"/>
  <c r="A4" i="57"/>
  <c r="B3" i="57"/>
  <c r="A3" i="57"/>
  <c r="A29" i="56"/>
  <c r="A28" i="56"/>
  <c r="A27" i="56"/>
  <c r="I32" i="56"/>
  <c r="I31" i="56"/>
  <c r="I30" i="56"/>
  <c r="I26" i="56"/>
  <c r="I25" i="56"/>
  <c r="I24" i="56"/>
  <c r="C24" i="56"/>
  <c r="B24" i="56"/>
  <c r="C23" i="56"/>
  <c r="B23" i="56"/>
  <c r="C22" i="56"/>
  <c r="B22" i="56"/>
  <c r="I7" i="56"/>
  <c r="J7" i="56" s="1"/>
  <c r="J8" i="56" s="1"/>
  <c r="J9" i="56" s="1"/>
  <c r="B6" i="56"/>
  <c r="C6" i="56" s="1"/>
  <c r="A6" i="56"/>
  <c r="B4" i="56"/>
  <c r="A4" i="56"/>
  <c r="B3" i="56"/>
  <c r="A3" i="56"/>
  <c r="M5" i="25"/>
  <c r="I5" i="25"/>
  <c r="E5" i="25"/>
  <c r="O9" i="25"/>
  <c r="N9" i="25"/>
  <c r="M9" i="25"/>
  <c r="K9" i="25"/>
  <c r="J9" i="25"/>
  <c r="I9" i="25"/>
  <c r="G9" i="25"/>
  <c r="F9" i="25"/>
  <c r="E9" i="25"/>
  <c r="C9" i="25"/>
  <c r="B9" i="25"/>
  <c r="A9" i="25"/>
  <c r="A5" i="25"/>
  <c r="E7" i="61" l="1"/>
  <c r="L33" i="31" s="1"/>
  <c r="E3" i="61"/>
  <c r="L31" i="31" s="1"/>
  <c r="E6" i="61"/>
  <c r="L28" i="31" s="1"/>
  <c r="E2" i="61"/>
  <c r="L26" i="31" s="1"/>
  <c r="D3" i="61"/>
  <c r="K31" i="31" s="1"/>
  <c r="D7" i="61"/>
  <c r="K33" i="31" s="1"/>
  <c r="D6" i="61"/>
  <c r="K28" i="31" s="1"/>
  <c r="D2" i="61"/>
  <c r="K26" i="31" s="1"/>
  <c r="F1" i="59"/>
  <c r="E1" i="59"/>
  <c r="Q9" i="24"/>
  <c r="P9" i="24"/>
  <c r="O9" i="24"/>
  <c r="M9" i="24"/>
  <c r="L9" i="24"/>
  <c r="K9" i="24"/>
  <c r="F9" i="24"/>
  <c r="H9" i="24"/>
  <c r="G9" i="24"/>
  <c r="C9" i="24"/>
  <c r="B9" i="24"/>
  <c r="A9" i="24"/>
  <c r="C23" i="16" l="1"/>
  <c r="C24" i="16"/>
  <c r="B24" i="16"/>
  <c r="C22" i="16"/>
  <c r="B22" i="16"/>
  <c r="B23" i="16"/>
  <c r="I7" i="16"/>
  <c r="J7" i="16" s="1"/>
  <c r="J8" i="16" s="1"/>
  <c r="J9" i="16" s="1"/>
  <c r="B3" i="16"/>
  <c r="B6" i="16" l="1"/>
  <c r="A6" i="16"/>
  <c r="B4" i="16"/>
  <c r="A4" i="16"/>
  <c r="A3" i="16"/>
  <c r="C6" i="16" l="1"/>
  <c r="A2" i="59" l="1"/>
  <c r="A3" i="59" s="1"/>
  <c r="A4" i="59" l="1"/>
  <c r="D3" i="59"/>
  <c r="G3" i="59"/>
  <c r="B3" i="59"/>
  <c r="E3" i="59"/>
  <c r="C3" i="59"/>
  <c r="F3" i="59"/>
  <c r="C2" i="59"/>
  <c r="D2" i="59"/>
  <c r="G2" i="59"/>
  <c r="B2" i="59"/>
  <c r="E2" i="59"/>
  <c r="F2" i="59"/>
  <c r="A5" i="59" l="1"/>
  <c r="D4" i="59"/>
  <c r="B4" i="59"/>
  <c r="C4" i="59"/>
  <c r="G4" i="59"/>
  <c r="E4" i="59"/>
  <c r="F4" i="59"/>
  <c r="D5" i="59" l="1"/>
  <c r="E5" i="59"/>
  <c r="G5" i="59"/>
  <c r="C5" i="59"/>
  <c r="B5" i="59"/>
  <c r="F5" i="59"/>
  <c r="A6" i="59"/>
  <c r="A7" i="59" l="1"/>
  <c r="D6" i="59"/>
  <c r="C6" i="59"/>
  <c r="B6" i="59"/>
  <c r="G6" i="59"/>
  <c r="E6" i="59"/>
  <c r="F6" i="59"/>
  <c r="D7" i="59" l="1"/>
  <c r="G7" i="59"/>
  <c r="C7" i="59"/>
  <c r="F7" i="59"/>
  <c r="E7" i="59"/>
  <c r="B7" i="59"/>
  <c r="A8" i="59"/>
  <c r="D8" i="59" l="1"/>
  <c r="G8" i="59"/>
  <c r="C8" i="59"/>
  <c r="E8" i="59"/>
  <c r="F8" i="59"/>
  <c r="B8" i="59"/>
  <c r="A9" i="59"/>
  <c r="A10" i="59" s="1"/>
  <c r="D10" i="59" l="1"/>
  <c r="G10" i="59"/>
  <c r="B10" i="59"/>
  <c r="C10" i="59"/>
  <c r="F10" i="59"/>
  <c r="E10" i="59"/>
  <c r="A11" i="59"/>
  <c r="D9" i="59"/>
  <c r="G9" i="59"/>
  <c r="E9" i="59"/>
  <c r="C9" i="59"/>
  <c r="B9" i="59"/>
  <c r="F9" i="59"/>
  <c r="A12" i="59" l="1"/>
  <c r="G11" i="59"/>
  <c r="F11" i="59"/>
  <c r="C11" i="59"/>
  <c r="E11" i="59"/>
  <c r="D11" i="59"/>
  <c r="B11" i="59"/>
  <c r="A13" i="59"/>
  <c r="A14" i="59" s="1"/>
  <c r="D14" i="59" l="1"/>
  <c r="G14" i="59"/>
  <c r="A15" i="59"/>
  <c r="F14" i="59"/>
  <c r="C14" i="59"/>
  <c r="E14" i="59"/>
  <c r="B14" i="59"/>
  <c r="G12" i="59"/>
  <c r="E12" i="59"/>
  <c r="D12" i="59"/>
  <c r="B12" i="59"/>
  <c r="C12" i="59"/>
  <c r="F12" i="59"/>
  <c r="D13" i="59"/>
  <c r="G13" i="59"/>
  <c r="C13" i="59"/>
  <c r="F13" i="59"/>
  <c r="E13" i="59"/>
  <c r="B13" i="59"/>
  <c r="D15" i="59" l="1"/>
  <c r="G15" i="59"/>
  <c r="E15" i="59"/>
  <c r="C15" i="59"/>
  <c r="B15" i="59"/>
  <c r="F15" i="59"/>
  <c r="A16" i="59"/>
  <c r="D16" i="59" l="1"/>
  <c r="C16" i="59"/>
  <c r="B16" i="59"/>
  <c r="G16" i="59"/>
  <c r="F16" i="59"/>
  <c r="E16" i="59"/>
  <c r="A17" i="59"/>
  <c r="G17" i="59" l="1"/>
  <c r="E17" i="59"/>
  <c r="D17" i="59"/>
  <c r="C17" i="59"/>
  <c r="F17" i="59"/>
  <c r="B17" i="59"/>
  <c r="A18" i="59"/>
  <c r="A19" i="59" l="1"/>
  <c r="G18" i="59"/>
  <c r="F18" i="59"/>
  <c r="C18" i="59"/>
  <c r="D18" i="59"/>
  <c r="E18" i="59"/>
  <c r="B18" i="59"/>
  <c r="A20" i="59" l="1"/>
  <c r="G19" i="59"/>
  <c r="E19" i="59"/>
  <c r="D19" i="59"/>
  <c r="B19" i="59"/>
  <c r="C19" i="59"/>
  <c r="F19" i="59"/>
  <c r="G20" i="59" l="1"/>
  <c r="E20" i="59"/>
  <c r="D20" i="59"/>
  <c r="B20" i="59"/>
  <c r="C20" i="59"/>
  <c r="F20" i="59"/>
  <c r="A21" i="59"/>
  <c r="A22" i="59" l="1"/>
  <c r="G21" i="59"/>
  <c r="E21" i="59"/>
  <c r="D21" i="59"/>
  <c r="B21" i="59"/>
  <c r="C21" i="59"/>
  <c r="F21" i="59"/>
  <c r="G22" i="59" l="1"/>
  <c r="E22" i="59"/>
  <c r="D22" i="59"/>
  <c r="A23" i="59"/>
  <c r="C22" i="59"/>
  <c r="B22" i="59"/>
  <c r="F22" i="59"/>
  <c r="G23" i="59" l="1"/>
  <c r="E23" i="59"/>
  <c r="D23" i="59"/>
  <c r="B23" i="59"/>
  <c r="C23" i="59"/>
  <c r="F23" i="59"/>
  <c r="A24" i="59"/>
  <c r="D24" i="59" l="1"/>
  <c r="C24" i="59"/>
  <c r="B24" i="59"/>
  <c r="G24" i="59"/>
  <c r="E24" i="59"/>
  <c r="F24" i="59"/>
  <c r="A25" i="59"/>
  <c r="A26" i="59" l="1"/>
  <c r="D25" i="59"/>
  <c r="C25" i="59"/>
  <c r="E25" i="59"/>
  <c r="B25" i="59"/>
  <c r="G25" i="59"/>
  <c r="F25" i="59"/>
  <c r="A27" i="59" l="1"/>
  <c r="G26" i="59"/>
  <c r="C26" i="59"/>
  <c r="B26" i="59"/>
  <c r="D26" i="59"/>
  <c r="F26" i="59"/>
  <c r="E26" i="59"/>
  <c r="G27" i="59" l="1"/>
  <c r="B27" i="59"/>
  <c r="D27" i="59"/>
  <c r="C27" i="59"/>
  <c r="F27" i="59"/>
  <c r="E27" i="59"/>
  <c r="A28" i="59"/>
  <c r="A29" i="59" l="1"/>
  <c r="C28" i="59"/>
  <c r="F28" i="59"/>
  <c r="E28" i="59"/>
  <c r="B28" i="59"/>
  <c r="G28" i="59"/>
  <c r="D28" i="59"/>
  <c r="A30" i="59" l="1"/>
  <c r="G29" i="59"/>
  <c r="E29" i="59"/>
  <c r="D29" i="59"/>
  <c r="B29" i="59"/>
  <c r="C29" i="59"/>
  <c r="F29" i="59"/>
  <c r="G30" i="59" l="1"/>
  <c r="C30" i="59"/>
  <c r="D30" i="59"/>
  <c r="E30" i="59"/>
  <c r="B30" i="59"/>
  <c r="F30" i="59"/>
  <c r="A31" i="59"/>
  <c r="A32" i="59" l="1"/>
  <c r="G31" i="59"/>
  <c r="C31" i="59"/>
  <c r="B31" i="59"/>
  <c r="D31" i="59"/>
  <c r="E31" i="59"/>
  <c r="F31" i="59"/>
  <c r="G32" i="59" l="1"/>
  <c r="B32" i="59"/>
  <c r="D32" i="59"/>
  <c r="C32" i="59"/>
  <c r="E32" i="59"/>
  <c r="F32" i="59"/>
  <c r="A33" i="59"/>
  <c r="D33" i="59" l="1"/>
  <c r="C33" i="59"/>
  <c r="F33" i="59"/>
  <c r="B33" i="59"/>
  <c r="E33" i="59"/>
  <c r="G33" i="59"/>
  <c r="A34" i="59"/>
  <c r="D34" i="59" l="1"/>
  <c r="F34" i="59"/>
  <c r="B34" i="59"/>
  <c r="E34" i="59"/>
  <c r="G34" i="59"/>
  <c r="C34" i="59"/>
  <c r="A35" i="59"/>
  <c r="D35" i="59" l="1"/>
  <c r="F35" i="59"/>
  <c r="E35" i="59"/>
  <c r="C35" i="59"/>
  <c r="B35" i="59"/>
  <c r="A36" i="59"/>
  <c r="G35" i="59"/>
  <c r="D36" i="59" l="1"/>
  <c r="A37" i="59"/>
  <c r="C36" i="59"/>
  <c r="F36" i="59"/>
  <c r="G36" i="59"/>
  <c r="B36" i="59"/>
  <c r="E36" i="59"/>
  <c r="D37" i="59" l="1"/>
  <c r="F37" i="59"/>
  <c r="E37" i="59"/>
  <c r="A38" i="59"/>
  <c r="B37" i="59"/>
  <c r="G37" i="59"/>
  <c r="C37" i="59"/>
  <c r="D38" i="59" l="1"/>
  <c r="F38" i="59"/>
  <c r="E38" i="59"/>
  <c r="B38" i="59"/>
  <c r="G38" i="59"/>
  <c r="C38" i="59"/>
  <c r="A39" i="59"/>
  <c r="F39" i="59" l="1"/>
  <c r="C39" i="59"/>
  <c r="A40" i="59"/>
  <c r="E39" i="59"/>
  <c r="B39" i="59"/>
  <c r="D39" i="59"/>
  <c r="G39" i="59"/>
  <c r="D40" i="59" l="1"/>
  <c r="F40" i="59"/>
  <c r="B40" i="59"/>
  <c r="A41" i="59"/>
  <c r="E40" i="59"/>
  <c r="C40" i="59"/>
  <c r="G40" i="59"/>
  <c r="D41" i="59" l="1"/>
  <c r="F41" i="59"/>
  <c r="G41" i="59"/>
  <c r="E41" i="59"/>
  <c r="B41" i="59"/>
  <c r="C41" i="59"/>
  <c r="A42" i="59"/>
  <c r="D42" i="59" l="1"/>
  <c r="F42" i="59"/>
  <c r="A43" i="59"/>
  <c r="E42" i="59"/>
  <c r="C42" i="59"/>
  <c r="B42" i="59"/>
  <c r="G42" i="59"/>
  <c r="D43" i="59" l="1"/>
  <c r="F43" i="59"/>
  <c r="A44" i="59"/>
  <c r="B43" i="59"/>
  <c r="E43" i="59"/>
  <c r="C43" i="59"/>
  <c r="G43" i="59"/>
  <c r="D44" i="59" l="1"/>
  <c r="E44" i="59"/>
  <c r="G44" i="59"/>
  <c r="F44" i="59"/>
  <c r="C44" i="59"/>
  <c r="B44" i="59"/>
  <c r="A45" i="59"/>
  <c r="D45" i="59" l="1"/>
  <c r="F45" i="59"/>
  <c r="E45" i="59"/>
  <c r="B45" i="59"/>
  <c r="G45" i="59"/>
  <c r="A46" i="59"/>
  <c r="C45" i="59"/>
  <c r="D46" i="59" l="1"/>
  <c r="B46" i="59"/>
  <c r="F46" i="59"/>
  <c r="A47" i="59"/>
  <c r="C46" i="59"/>
  <c r="E46" i="59"/>
  <c r="G46" i="59"/>
  <c r="D47" i="59" l="1"/>
  <c r="F47" i="59"/>
  <c r="C47" i="59"/>
  <c r="G47" i="59"/>
  <c r="B47" i="59"/>
  <c r="E47" i="59"/>
  <c r="A48" i="59"/>
  <c r="D48" i="59" l="1"/>
  <c r="F48" i="59"/>
  <c r="E48" i="59"/>
  <c r="C48" i="59"/>
  <c r="B48" i="59"/>
  <c r="A49" i="59"/>
  <c r="G48" i="59"/>
  <c r="D49" i="59" l="1"/>
  <c r="B49" i="59"/>
  <c r="F49" i="59"/>
  <c r="A50" i="59"/>
  <c r="C49" i="59"/>
  <c r="E49" i="59"/>
  <c r="G49" i="59"/>
  <c r="D50" i="59" l="1"/>
  <c r="A51" i="59"/>
  <c r="G50" i="59"/>
  <c r="F50" i="59"/>
  <c r="E50" i="59"/>
  <c r="B50" i="59"/>
  <c r="C50" i="59"/>
  <c r="D51" i="59" l="1"/>
  <c r="E51" i="59"/>
  <c r="F51" i="59"/>
  <c r="A52" i="59"/>
  <c r="C51" i="59"/>
  <c r="B51" i="59"/>
  <c r="G51" i="59"/>
  <c r="D52" i="59" l="1"/>
  <c r="F52" i="59"/>
  <c r="E52" i="59"/>
  <c r="B52" i="59"/>
  <c r="A53" i="59"/>
  <c r="C52" i="59"/>
  <c r="G52" i="59"/>
  <c r="D53" i="59" l="1"/>
  <c r="F53" i="59"/>
  <c r="E53" i="59"/>
  <c r="A54" i="59"/>
  <c r="B53" i="59"/>
  <c r="C53" i="59"/>
  <c r="G53" i="59"/>
  <c r="D54" i="59" l="1"/>
  <c r="F54" i="59"/>
  <c r="E54" i="59"/>
  <c r="A55" i="59"/>
  <c r="G54" i="59"/>
  <c r="C54" i="59"/>
  <c r="B54" i="59"/>
  <c r="D55" i="59" l="1"/>
  <c r="B55" i="59"/>
  <c r="E55" i="59"/>
  <c r="F55" i="59"/>
  <c r="C55" i="59"/>
  <c r="G55" i="59"/>
  <c r="A56" i="59"/>
  <c r="D56" i="59" l="1"/>
  <c r="F56" i="59"/>
  <c r="E56" i="59"/>
  <c r="G56" i="59"/>
  <c r="B56" i="59"/>
  <c r="A57" i="59"/>
  <c r="C56" i="59"/>
  <c r="D57" i="59" l="1"/>
  <c r="F57" i="59"/>
  <c r="E57" i="59"/>
  <c r="B57" i="59"/>
  <c r="C57" i="59"/>
  <c r="A58" i="59"/>
  <c r="G57" i="59"/>
  <c r="D58" i="59" l="1"/>
  <c r="G58" i="59"/>
  <c r="F58" i="59"/>
  <c r="E58" i="59"/>
  <c r="C58" i="59"/>
  <c r="A59" i="59"/>
  <c r="B58" i="59"/>
  <c r="D59" i="59" l="1"/>
  <c r="C59" i="59"/>
  <c r="A60" i="59"/>
  <c r="F59" i="59"/>
  <c r="B59" i="59"/>
  <c r="E59" i="59"/>
  <c r="G59" i="59"/>
  <c r="D60" i="59" l="1"/>
  <c r="F60" i="59"/>
  <c r="E60" i="59"/>
  <c r="A61" i="59"/>
  <c r="C60" i="59"/>
  <c r="G60" i="59"/>
  <c r="B60" i="59"/>
  <c r="D61" i="59" l="1"/>
  <c r="F61" i="59"/>
  <c r="G61" i="59"/>
  <c r="C61" i="59"/>
  <c r="E61" i="59"/>
  <c r="B61" i="59"/>
  <c r="A62" i="59"/>
  <c r="D62" i="59" l="1"/>
  <c r="F62" i="59"/>
  <c r="B62" i="59"/>
  <c r="G62" i="59"/>
  <c r="E62" i="59"/>
  <c r="A63" i="59"/>
  <c r="C62" i="59"/>
  <c r="D63" i="59" l="1"/>
  <c r="F63" i="59"/>
  <c r="C63" i="59"/>
  <c r="E63" i="59"/>
  <c r="A64" i="59"/>
  <c r="B63" i="59"/>
  <c r="G63" i="59"/>
  <c r="D64" i="59" l="1"/>
  <c r="F64" i="59"/>
  <c r="A65" i="59"/>
  <c r="G64" i="59"/>
  <c r="C64" i="59"/>
  <c r="E64" i="59"/>
  <c r="B64" i="59"/>
  <c r="D65" i="59" l="1"/>
  <c r="A66" i="59"/>
  <c r="G65" i="59"/>
  <c r="F65" i="59"/>
  <c r="C65" i="59"/>
  <c r="B65" i="59"/>
  <c r="E65" i="59"/>
  <c r="D66" i="59" l="1"/>
  <c r="F66" i="59"/>
  <c r="C66" i="59"/>
  <c r="B66" i="59"/>
  <c r="A67" i="59"/>
  <c r="E66" i="59"/>
  <c r="G66" i="59"/>
  <c r="D67" i="59" l="1"/>
  <c r="F67" i="59"/>
  <c r="B67" i="59"/>
  <c r="C67" i="59"/>
  <c r="A68" i="59"/>
  <c r="E67" i="59"/>
  <c r="G67" i="59"/>
  <c r="D68" i="59" l="1"/>
  <c r="F68" i="59"/>
  <c r="C68" i="59"/>
  <c r="A69" i="59"/>
  <c r="B68" i="59"/>
  <c r="E68" i="59"/>
  <c r="G68" i="59"/>
  <c r="D69" i="59" l="1"/>
  <c r="C69" i="59"/>
  <c r="E69" i="59"/>
  <c r="A70" i="59"/>
  <c r="G69" i="59"/>
  <c r="F69" i="59"/>
  <c r="B69" i="59"/>
  <c r="D70" i="59" l="1"/>
  <c r="F70" i="59"/>
  <c r="B70" i="59"/>
  <c r="C70" i="59"/>
  <c r="A71" i="59"/>
  <c r="G70" i="59"/>
  <c r="E70" i="59"/>
  <c r="D71" i="59" l="1"/>
  <c r="F71" i="59"/>
  <c r="B71" i="59"/>
  <c r="C71" i="59"/>
  <c r="G71" i="59"/>
  <c r="E71" i="59"/>
  <c r="A72" i="59"/>
  <c r="D72" i="59" l="1"/>
  <c r="F72" i="59"/>
  <c r="E72" i="59"/>
  <c r="C72" i="59"/>
  <c r="A73" i="59"/>
  <c r="G72" i="59"/>
  <c r="B72" i="59"/>
  <c r="D73" i="59" l="1"/>
  <c r="F73" i="59"/>
  <c r="C73" i="59"/>
  <c r="B73" i="59"/>
  <c r="E73" i="59"/>
  <c r="G73" i="59"/>
  <c r="A74" i="59"/>
  <c r="D74" i="59" l="1"/>
  <c r="F74" i="59"/>
  <c r="B74" i="59"/>
  <c r="A75" i="59"/>
  <c r="E74" i="59"/>
  <c r="C74" i="59"/>
  <c r="G74" i="59"/>
  <c r="D75" i="59" l="1"/>
  <c r="F75" i="59"/>
  <c r="C75" i="59"/>
  <c r="A76" i="59"/>
  <c r="E75" i="59"/>
  <c r="B75" i="59"/>
  <c r="G75" i="59"/>
  <c r="D76" i="59" l="1"/>
  <c r="F76" i="59"/>
  <c r="B76" i="59"/>
  <c r="A77" i="59"/>
  <c r="G76" i="59"/>
  <c r="E76" i="59"/>
  <c r="C76" i="59"/>
  <c r="D77" i="59" l="1"/>
  <c r="F77" i="59"/>
  <c r="E77" i="59"/>
  <c r="B77" i="59"/>
  <c r="A78" i="59"/>
  <c r="C77" i="59"/>
  <c r="G77" i="59"/>
  <c r="D78" i="59" l="1"/>
  <c r="C78" i="59"/>
  <c r="F78" i="59"/>
  <c r="A79" i="59"/>
  <c r="B78" i="59"/>
  <c r="E78" i="59"/>
  <c r="G78" i="59"/>
  <c r="D79" i="59" l="1"/>
  <c r="F79" i="59"/>
  <c r="B79" i="59"/>
  <c r="A80" i="59"/>
  <c r="C79" i="59"/>
  <c r="E79" i="59"/>
  <c r="G79" i="59"/>
  <c r="D80" i="59" l="1"/>
  <c r="F80" i="59"/>
  <c r="A81" i="59"/>
  <c r="C80" i="59"/>
  <c r="B80" i="59"/>
  <c r="E80" i="59"/>
  <c r="G80" i="59"/>
  <c r="D81" i="59" l="1"/>
  <c r="F81" i="59"/>
  <c r="E81" i="59"/>
  <c r="G81" i="59"/>
  <c r="C81" i="59"/>
  <c r="A82" i="59"/>
  <c r="B81" i="59"/>
  <c r="D82" i="59" l="1"/>
  <c r="F82" i="59"/>
  <c r="B82" i="59"/>
  <c r="G82" i="59"/>
  <c r="E82" i="59"/>
  <c r="A83" i="59"/>
  <c r="C82" i="59"/>
  <c r="D83" i="59" l="1"/>
  <c r="C83" i="59"/>
  <c r="B83" i="59"/>
  <c r="F83" i="59"/>
  <c r="A84" i="59"/>
  <c r="E83" i="59"/>
  <c r="G83" i="59"/>
  <c r="D84" i="59" l="1"/>
  <c r="C84" i="59"/>
  <c r="F84" i="59"/>
  <c r="B84" i="59"/>
  <c r="G84" i="59"/>
  <c r="E84" i="59"/>
  <c r="A85" i="59"/>
  <c r="D85" i="59" l="1"/>
  <c r="F85" i="59"/>
  <c r="G85" i="59"/>
  <c r="B85" i="59"/>
  <c r="C85" i="59"/>
  <c r="E85" i="59"/>
  <c r="A86" i="59"/>
  <c r="D86" i="59" l="1"/>
  <c r="F86" i="59"/>
  <c r="A87" i="59"/>
  <c r="G86" i="59"/>
  <c r="C86" i="59"/>
  <c r="B86" i="59"/>
  <c r="E86" i="59"/>
  <c r="D87" i="59" l="1"/>
  <c r="F87" i="59"/>
  <c r="G87" i="59"/>
  <c r="E87" i="59"/>
  <c r="C87" i="59"/>
  <c r="A88" i="59"/>
  <c r="B87" i="59"/>
  <c r="D88" i="59" l="1"/>
  <c r="E88" i="59"/>
  <c r="F88" i="59"/>
  <c r="B88" i="59"/>
  <c r="C88" i="59"/>
  <c r="A89" i="59"/>
  <c r="G88" i="59"/>
  <c r="D89" i="59" l="1"/>
  <c r="F89" i="59"/>
  <c r="B89" i="59"/>
  <c r="G89" i="59"/>
  <c r="A90" i="59"/>
  <c r="E89" i="59"/>
  <c r="C89" i="59"/>
  <c r="D90" i="59" l="1"/>
  <c r="F90" i="59"/>
  <c r="A91" i="59"/>
  <c r="C90" i="59"/>
  <c r="E90" i="59"/>
  <c r="B90" i="59"/>
  <c r="G90" i="59"/>
  <c r="D91" i="59" l="1"/>
  <c r="F91" i="59"/>
  <c r="G91" i="59"/>
  <c r="C91" i="59"/>
  <c r="E91" i="59"/>
  <c r="A92" i="59"/>
  <c r="B91" i="59"/>
  <c r="D92" i="59" l="1"/>
  <c r="F92" i="59"/>
  <c r="B92" i="59"/>
  <c r="A93" i="59"/>
  <c r="E92" i="59"/>
  <c r="C92" i="59"/>
  <c r="G92" i="59"/>
  <c r="D93" i="59" l="1"/>
  <c r="F93" i="59"/>
  <c r="G93" i="59"/>
  <c r="C93" i="59"/>
  <c r="B93" i="59"/>
  <c r="A94" i="59"/>
  <c r="E93" i="59"/>
  <c r="D94" i="59" l="1"/>
  <c r="F94" i="59"/>
  <c r="G94" i="59"/>
  <c r="A95" i="59"/>
  <c r="E94" i="59"/>
  <c r="C94" i="59"/>
  <c r="B94" i="59"/>
  <c r="D95" i="59" l="1"/>
  <c r="F95" i="59"/>
  <c r="A96" i="59"/>
  <c r="E95" i="59"/>
  <c r="C95" i="59"/>
  <c r="B95" i="59"/>
  <c r="G95" i="59"/>
  <c r="D96" i="59" l="1"/>
  <c r="F96" i="59"/>
  <c r="E96" i="59"/>
  <c r="C96" i="59"/>
  <c r="G96" i="59"/>
  <c r="A97" i="59"/>
  <c r="B96" i="59"/>
  <c r="D97" i="59" l="1"/>
  <c r="C97" i="59"/>
  <c r="G97" i="59"/>
  <c r="F97" i="59"/>
  <c r="E97" i="59"/>
  <c r="B97" i="59"/>
  <c r="A98" i="59"/>
  <c r="D98" i="59" l="1"/>
  <c r="F98" i="59"/>
  <c r="B98" i="59"/>
  <c r="G98" i="59"/>
  <c r="C98" i="59"/>
  <c r="E98" i="59"/>
  <c r="A99" i="59"/>
  <c r="D99" i="59" l="1"/>
  <c r="F99" i="59"/>
  <c r="G99" i="59"/>
  <c r="A100" i="59"/>
  <c r="E99" i="59"/>
  <c r="C99" i="59"/>
  <c r="B99" i="59"/>
  <c r="D100" i="59" l="1"/>
  <c r="F100" i="59"/>
  <c r="B100" i="59"/>
  <c r="G100" i="59"/>
  <c r="E100" i="59"/>
  <c r="A101" i="59"/>
  <c r="C100" i="59"/>
  <c r="D101" i="59" l="1"/>
  <c r="F101" i="59"/>
  <c r="E101" i="59"/>
  <c r="B101" i="59"/>
  <c r="C101" i="59"/>
  <c r="A102" i="59"/>
  <c r="G101" i="59"/>
  <c r="D102" i="59" l="1"/>
  <c r="E102" i="59"/>
  <c r="F102" i="59"/>
  <c r="G102" i="59"/>
  <c r="C102" i="59"/>
  <c r="A103" i="59"/>
  <c r="B102" i="59"/>
  <c r="D103" i="59" l="1"/>
  <c r="E103" i="59"/>
  <c r="F103" i="59"/>
  <c r="B103" i="59"/>
  <c r="A104" i="59"/>
  <c r="C103" i="59"/>
  <c r="G103" i="59"/>
  <c r="D104" i="59" l="1"/>
  <c r="F104" i="59"/>
  <c r="B104" i="59"/>
  <c r="E104" i="59"/>
  <c r="C104" i="59"/>
  <c r="A105" i="59"/>
  <c r="G104" i="59"/>
  <c r="D105" i="59" l="1"/>
  <c r="F105" i="59"/>
  <c r="B105" i="59"/>
  <c r="A106" i="59"/>
  <c r="G105" i="59"/>
  <c r="C105" i="59"/>
  <c r="E105" i="59"/>
  <c r="D106" i="59" l="1"/>
  <c r="F106" i="59"/>
  <c r="C106" i="59"/>
  <c r="E106" i="59"/>
  <c r="A107" i="59"/>
  <c r="B106" i="59"/>
  <c r="G106" i="59"/>
  <c r="D107" i="59" l="1"/>
  <c r="F107" i="59"/>
  <c r="C107" i="59"/>
  <c r="G107" i="59"/>
  <c r="E107" i="59"/>
  <c r="A108" i="59"/>
  <c r="B107" i="59"/>
  <c r="D108" i="59" l="1"/>
  <c r="F108" i="59"/>
  <c r="A109" i="59"/>
  <c r="G108" i="59"/>
  <c r="B108" i="59"/>
  <c r="E108" i="59"/>
  <c r="C108" i="59"/>
  <c r="D109" i="59" l="1"/>
  <c r="F109" i="59"/>
  <c r="C109" i="59"/>
  <c r="E109" i="59"/>
  <c r="A110" i="59"/>
  <c r="B109" i="59"/>
  <c r="G109" i="59"/>
  <c r="D110" i="59" l="1"/>
  <c r="F110" i="59"/>
  <c r="C110" i="59"/>
  <c r="B110" i="59"/>
  <c r="G110" i="59"/>
  <c r="E110" i="59"/>
  <c r="A111" i="59"/>
  <c r="D111" i="59" l="1"/>
  <c r="F111" i="59"/>
  <c r="E111" i="59"/>
  <c r="G111" i="59"/>
  <c r="B111" i="59"/>
  <c r="A112" i="59"/>
  <c r="C111" i="59"/>
  <c r="D112" i="59" l="1"/>
  <c r="F112" i="59"/>
  <c r="E112" i="59"/>
  <c r="C112" i="59"/>
  <c r="A113" i="59"/>
  <c r="G112" i="59"/>
  <c r="B112" i="59"/>
  <c r="D113" i="59" l="1"/>
  <c r="F113" i="59"/>
  <c r="B113" i="59"/>
  <c r="A114" i="59"/>
  <c r="C113" i="59"/>
  <c r="E113" i="59"/>
  <c r="G113" i="59"/>
  <c r="D114" i="59" l="1"/>
  <c r="F114" i="59"/>
  <c r="G114" i="59"/>
  <c r="A115" i="59"/>
  <c r="E114" i="59"/>
  <c r="C114" i="59"/>
  <c r="B114" i="59"/>
  <c r="D115" i="59" l="1"/>
  <c r="F115" i="59"/>
  <c r="E115" i="59"/>
  <c r="A116" i="59"/>
  <c r="C115" i="59"/>
  <c r="B115" i="59"/>
  <c r="G115" i="59"/>
  <c r="D116" i="59" l="1"/>
  <c r="F116" i="59"/>
  <c r="B116" i="59"/>
  <c r="A117" i="59"/>
  <c r="E116" i="59"/>
  <c r="C116" i="59"/>
  <c r="G116" i="59"/>
  <c r="D117" i="59" l="1"/>
  <c r="F117" i="59"/>
  <c r="B117" i="59"/>
  <c r="A118" i="59"/>
  <c r="E117" i="59"/>
  <c r="C117" i="59"/>
  <c r="G117" i="59"/>
  <c r="D118" i="59" l="1"/>
  <c r="F118" i="59"/>
  <c r="E118" i="59"/>
  <c r="C118" i="59"/>
  <c r="B118" i="59"/>
  <c r="A119" i="59"/>
  <c r="G118" i="59"/>
  <c r="D119" i="59" l="1"/>
  <c r="F119" i="59"/>
  <c r="B119" i="59"/>
  <c r="A120" i="59"/>
  <c r="G119" i="59"/>
  <c r="E119" i="59"/>
  <c r="C119" i="59"/>
  <c r="D120" i="59" l="1"/>
  <c r="F120" i="59"/>
  <c r="C120" i="59"/>
  <c r="A121" i="59"/>
  <c r="B120" i="59"/>
  <c r="G120" i="59"/>
  <c r="E120" i="59"/>
  <c r="D121" i="59" l="1"/>
  <c r="F121" i="59"/>
  <c r="E121" i="59"/>
  <c r="C121" i="59"/>
  <c r="A122" i="59"/>
  <c r="G121" i="59"/>
  <c r="B121" i="59"/>
  <c r="D122" i="59" l="1"/>
  <c r="F122" i="59"/>
  <c r="C122" i="59"/>
  <c r="B122" i="59"/>
  <c r="G122" i="59"/>
  <c r="E122" i="59"/>
  <c r="A123" i="59"/>
  <c r="D123" i="59" l="1"/>
  <c r="F123" i="59"/>
  <c r="E123" i="59"/>
  <c r="A124" i="59"/>
  <c r="C123" i="59"/>
  <c r="B123" i="59"/>
  <c r="G123" i="59"/>
  <c r="D124" i="59" l="1"/>
  <c r="F124" i="59"/>
  <c r="G124" i="59"/>
  <c r="B124" i="59"/>
  <c r="C124" i="59"/>
  <c r="E124" i="59"/>
  <c r="A125" i="59"/>
  <c r="D125" i="59" l="1"/>
  <c r="F125" i="59"/>
  <c r="B125" i="59"/>
  <c r="E125" i="59"/>
  <c r="C125" i="59"/>
  <c r="A126" i="59"/>
  <c r="G125" i="59"/>
  <c r="D126" i="59" l="1"/>
  <c r="F126" i="59"/>
  <c r="B126" i="59"/>
  <c r="A127" i="59"/>
  <c r="E126" i="59"/>
  <c r="G126" i="59"/>
  <c r="C126" i="59"/>
  <c r="D127" i="59" l="1"/>
  <c r="F127" i="59"/>
  <c r="B127" i="59"/>
  <c r="A128" i="59"/>
  <c r="G127" i="59"/>
  <c r="E127" i="59"/>
  <c r="C127" i="59"/>
  <c r="D128" i="59" l="1"/>
  <c r="F128" i="59"/>
  <c r="B128" i="59"/>
  <c r="A129" i="59"/>
  <c r="E128" i="59"/>
  <c r="C128" i="59"/>
  <c r="G128" i="59"/>
  <c r="D129" i="59" l="1"/>
  <c r="F129" i="59"/>
  <c r="A130" i="59"/>
  <c r="E129" i="59"/>
  <c r="C129" i="59"/>
  <c r="B129" i="59"/>
  <c r="G129" i="59"/>
  <c r="D130" i="59" l="1"/>
  <c r="F130" i="59"/>
  <c r="E130" i="59"/>
  <c r="A131" i="59"/>
  <c r="G130" i="59"/>
  <c r="B130" i="59"/>
  <c r="C130" i="59"/>
  <c r="D131" i="59" l="1"/>
  <c r="F131" i="59"/>
  <c r="C131" i="59"/>
  <c r="E131" i="59"/>
  <c r="B131" i="59"/>
  <c r="A132" i="59"/>
  <c r="G131" i="59"/>
  <c r="D132" i="59" l="1"/>
  <c r="F132" i="59"/>
  <c r="G132" i="59"/>
  <c r="E132" i="59"/>
  <c r="B132" i="59"/>
  <c r="A133" i="59"/>
  <c r="C132" i="59"/>
  <c r="D133" i="59" l="1"/>
  <c r="F133" i="59"/>
  <c r="E133" i="59"/>
  <c r="B133" i="59"/>
  <c r="C133" i="59"/>
  <c r="A134" i="59"/>
  <c r="G133" i="59"/>
  <c r="D134" i="59" l="1"/>
  <c r="F134" i="59"/>
  <c r="C134" i="59"/>
  <c r="E134" i="59"/>
  <c r="A135" i="59"/>
  <c r="B134" i="59"/>
  <c r="G134" i="59"/>
  <c r="D135" i="59" l="1"/>
  <c r="F135" i="59"/>
  <c r="A136" i="59"/>
  <c r="G135" i="59"/>
  <c r="E135" i="59"/>
  <c r="B135" i="59"/>
  <c r="C135" i="59"/>
  <c r="F136" i="59" l="1"/>
  <c r="C136" i="59"/>
  <c r="D136" i="59"/>
  <c r="E136" i="59"/>
  <c r="B136" i="59"/>
  <c r="A137" i="59"/>
  <c r="G136" i="59"/>
  <c r="D137" i="59" l="1"/>
  <c r="F137" i="59"/>
  <c r="E137" i="59"/>
  <c r="C137" i="59"/>
  <c r="B137" i="59"/>
  <c r="A138" i="59"/>
  <c r="G137" i="59"/>
  <c r="D138" i="59" l="1"/>
  <c r="B138" i="59"/>
  <c r="A139" i="59"/>
  <c r="F138" i="59"/>
  <c r="G138" i="59"/>
  <c r="E138" i="59"/>
  <c r="C138" i="59"/>
  <c r="D139" i="59" l="1"/>
  <c r="F139" i="59"/>
  <c r="E139" i="59"/>
  <c r="G139" i="59"/>
  <c r="C139" i="59"/>
  <c r="A140" i="59"/>
  <c r="B139" i="59"/>
  <c r="D140" i="59" l="1"/>
  <c r="F140" i="59"/>
  <c r="C140" i="59"/>
  <c r="A141" i="59"/>
  <c r="B140" i="59"/>
  <c r="E140" i="59"/>
  <c r="G140" i="59"/>
  <c r="D141" i="59" l="1"/>
  <c r="F141" i="59"/>
  <c r="G141" i="59"/>
  <c r="A142" i="59"/>
  <c r="C141" i="59"/>
  <c r="B141" i="59"/>
  <c r="E141" i="59"/>
  <c r="D142" i="59" l="1"/>
  <c r="F142" i="59"/>
  <c r="C142" i="59"/>
  <c r="G142" i="59"/>
  <c r="B142" i="59"/>
  <c r="A143" i="59"/>
  <c r="E142" i="59"/>
  <c r="D143" i="59" l="1"/>
  <c r="F143" i="59"/>
  <c r="C143" i="59"/>
  <c r="A144" i="59"/>
  <c r="B143" i="59"/>
  <c r="E143" i="59"/>
  <c r="G143" i="59"/>
  <c r="D144" i="59" l="1"/>
  <c r="F144" i="59"/>
  <c r="C144" i="59"/>
  <c r="B144" i="59"/>
  <c r="G144" i="59"/>
  <c r="A145" i="59"/>
  <c r="E144" i="59"/>
  <c r="D145" i="59" l="1"/>
  <c r="F145" i="59"/>
  <c r="C145" i="59"/>
  <c r="B145" i="59"/>
  <c r="A146" i="59"/>
  <c r="E145" i="59"/>
  <c r="G145" i="59"/>
  <c r="D146" i="59" l="1"/>
  <c r="F146" i="59"/>
  <c r="B146" i="59"/>
  <c r="A147" i="59"/>
  <c r="G146" i="59"/>
  <c r="C146" i="59"/>
  <c r="E146" i="59"/>
  <c r="D147" i="59" l="1"/>
  <c r="F147" i="59"/>
  <c r="C147" i="59"/>
  <c r="E147" i="59"/>
  <c r="G147" i="59"/>
  <c r="B147" i="59"/>
  <c r="A148" i="59"/>
  <c r="D148" i="59" l="1"/>
  <c r="F148" i="59"/>
  <c r="A149" i="59"/>
  <c r="C148" i="59"/>
  <c r="E148" i="59"/>
  <c r="B148" i="59"/>
  <c r="G148" i="59"/>
  <c r="D149" i="59" l="1"/>
  <c r="E149" i="59"/>
  <c r="C149" i="59"/>
  <c r="B149" i="59"/>
  <c r="A150" i="59"/>
  <c r="F149" i="59"/>
  <c r="G149" i="59"/>
  <c r="D150" i="59" l="1"/>
  <c r="C150" i="59"/>
  <c r="B150" i="59"/>
  <c r="G150" i="59"/>
  <c r="E150" i="59"/>
  <c r="F150" i="59"/>
  <c r="A151" i="59"/>
  <c r="D151" i="59" l="1"/>
  <c r="C151" i="59"/>
  <c r="F151" i="59"/>
  <c r="E151" i="59"/>
  <c r="B151" i="59"/>
  <c r="A152" i="59"/>
  <c r="G151" i="59"/>
  <c r="D152" i="59" l="1"/>
  <c r="F152" i="59"/>
  <c r="E152" i="59"/>
  <c r="C152" i="59"/>
  <c r="A153" i="59"/>
  <c r="G152" i="59"/>
  <c r="B152" i="59"/>
  <c r="D153" i="59" l="1"/>
  <c r="F153" i="59"/>
  <c r="E153" i="59"/>
  <c r="G153" i="59"/>
  <c r="C153" i="59"/>
  <c r="A154" i="59"/>
  <c r="B153" i="59"/>
  <c r="D154" i="59" l="1"/>
  <c r="F154" i="59"/>
  <c r="A155" i="59"/>
  <c r="G154" i="59"/>
  <c r="B154" i="59"/>
  <c r="E154" i="59"/>
  <c r="C154" i="59"/>
  <c r="D155" i="59" l="1"/>
  <c r="E155" i="59"/>
  <c r="G155" i="59"/>
  <c r="F155" i="59"/>
  <c r="B155" i="59"/>
  <c r="C155" i="59"/>
  <c r="A156" i="59"/>
  <c r="D156" i="59" l="1"/>
  <c r="B156" i="59"/>
  <c r="E156" i="59"/>
  <c r="F156" i="59"/>
  <c r="C156" i="59"/>
  <c r="A157" i="59"/>
  <c r="G156" i="59"/>
  <c r="D157" i="59" l="1"/>
  <c r="F157" i="59"/>
  <c r="B157" i="59"/>
  <c r="C157" i="59"/>
  <c r="E157" i="59"/>
  <c r="A158" i="59"/>
  <c r="G157" i="59"/>
  <c r="D158" i="59" l="1"/>
  <c r="F158" i="59"/>
  <c r="B158" i="59"/>
  <c r="A159" i="59"/>
  <c r="G158" i="59"/>
  <c r="E158" i="59"/>
  <c r="C158" i="59"/>
  <c r="D159" i="59" l="1"/>
  <c r="F159" i="59"/>
  <c r="A160" i="59"/>
  <c r="C159" i="59"/>
  <c r="G159" i="59"/>
  <c r="B159" i="59"/>
  <c r="E159" i="59"/>
  <c r="D160" i="59" l="1"/>
  <c r="F160" i="59"/>
  <c r="B160" i="59"/>
  <c r="E160" i="59"/>
  <c r="C160" i="59"/>
  <c r="G160" i="59"/>
  <c r="A161" i="59"/>
  <c r="D161" i="59" l="1"/>
  <c r="F161" i="59"/>
  <c r="E161" i="59"/>
  <c r="C161" i="59"/>
  <c r="A162" i="59"/>
  <c r="B161" i="59"/>
  <c r="G161" i="59"/>
  <c r="D162" i="59" l="1"/>
  <c r="F162" i="59"/>
  <c r="A163" i="59"/>
  <c r="C162" i="59"/>
  <c r="B162" i="59"/>
  <c r="G162" i="59"/>
  <c r="E162" i="59"/>
  <c r="D163" i="59" l="1"/>
  <c r="F163" i="59"/>
  <c r="G163" i="59"/>
  <c r="C163" i="59"/>
  <c r="B163" i="59"/>
  <c r="A164" i="59"/>
  <c r="E163" i="59"/>
  <c r="C164" i="59" l="1"/>
  <c r="E164" i="59"/>
  <c r="A165" i="59"/>
  <c r="G164" i="59"/>
  <c r="D164" i="59"/>
  <c r="F164" i="59"/>
  <c r="B164" i="59"/>
  <c r="D165" i="59" l="1"/>
  <c r="F165" i="59"/>
  <c r="C165" i="59"/>
  <c r="G165" i="59"/>
  <c r="A166" i="59"/>
  <c r="E165" i="59"/>
  <c r="B165" i="59"/>
  <c r="D166" i="59" l="1"/>
  <c r="B166" i="59"/>
  <c r="E166" i="59"/>
  <c r="F166" i="59"/>
  <c r="C166" i="59"/>
  <c r="A167" i="59"/>
  <c r="G166" i="59"/>
  <c r="D167" i="59" l="1"/>
  <c r="F167" i="59"/>
  <c r="B167" i="59"/>
  <c r="A168" i="59"/>
  <c r="C167" i="59"/>
  <c r="E167" i="59"/>
  <c r="G167" i="59"/>
  <c r="D168" i="59" l="1"/>
  <c r="F168" i="59"/>
  <c r="B168" i="59"/>
  <c r="E168" i="59"/>
  <c r="A169" i="59"/>
  <c r="C168" i="59"/>
  <c r="G168" i="59"/>
  <c r="D169" i="59" l="1"/>
  <c r="B169" i="59"/>
  <c r="E169" i="59"/>
  <c r="F169" i="59"/>
  <c r="C169" i="59"/>
  <c r="A170" i="59"/>
  <c r="G169" i="59"/>
  <c r="D170" i="59" l="1"/>
  <c r="B170" i="59"/>
  <c r="E170" i="59"/>
  <c r="F170" i="59"/>
  <c r="C170" i="59"/>
  <c r="A171" i="59"/>
  <c r="G170" i="59"/>
  <c r="D171" i="59" l="1"/>
  <c r="F171" i="59"/>
  <c r="B171" i="59"/>
  <c r="E171" i="59"/>
  <c r="C171" i="59"/>
  <c r="A172" i="59"/>
  <c r="G171" i="59"/>
  <c r="D172" i="59" l="1"/>
  <c r="B172" i="59"/>
  <c r="C172" i="59"/>
  <c r="F172" i="59"/>
  <c r="E172" i="59"/>
  <c r="A173" i="59"/>
  <c r="G172" i="59"/>
  <c r="D173" i="59" l="1"/>
  <c r="F173" i="59"/>
  <c r="C173" i="59"/>
  <c r="G173" i="59"/>
  <c r="B173" i="59"/>
  <c r="E173" i="59"/>
  <c r="A174" i="59"/>
  <c r="D174" i="59" l="1"/>
  <c r="F174" i="59"/>
  <c r="B174" i="59"/>
  <c r="E174" i="59"/>
  <c r="C174" i="59"/>
  <c r="A175" i="59"/>
  <c r="G174" i="59"/>
  <c r="D175" i="59" l="1"/>
  <c r="B175" i="59"/>
  <c r="E175" i="59"/>
  <c r="F175" i="59"/>
  <c r="C175" i="59"/>
  <c r="A176" i="59"/>
  <c r="G175" i="59"/>
  <c r="D176" i="59" l="1"/>
  <c r="F176" i="59"/>
  <c r="E176" i="59"/>
  <c r="A177" i="59"/>
  <c r="G176" i="59"/>
  <c r="B176" i="59"/>
  <c r="C176" i="59"/>
  <c r="D177" i="59" l="1"/>
  <c r="F177" i="59"/>
  <c r="E177" i="59"/>
  <c r="C177" i="59"/>
  <c r="B177" i="59"/>
  <c r="A178" i="59"/>
  <c r="G177" i="59"/>
  <c r="D178" i="59" l="1"/>
  <c r="C178" i="59"/>
  <c r="A179" i="59"/>
  <c r="F178" i="59"/>
  <c r="E178" i="59"/>
  <c r="B178" i="59"/>
  <c r="G178" i="59"/>
  <c r="D179" i="59" l="1"/>
  <c r="F179" i="59"/>
  <c r="E179" i="59"/>
  <c r="A180" i="59"/>
  <c r="B179" i="59"/>
  <c r="C179" i="59"/>
  <c r="G179" i="59"/>
  <c r="D180" i="59" l="1"/>
  <c r="F180" i="59"/>
  <c r="A181" i="59"/>
  <c r="C180" i="59"/>
  <c r="E180" i="59"/>
  <c r="B180" i="59"/>
  <c r="G180" i="59"/>
  <c r="D181" i="59" l="1"/>
  <c r="F181" i="59"/>
  <c r="G181" i="59"/>
  <c r="C181" i="59"/>
  <c r="E181" i="59"/>
  <c r="B181" i="59"/>
  <c r="A182" i="59"/>
  <c r="D182" i="59" l="1"/>
  <c r="F182" i="59"/>
  <c r="E182" i="59"/>
  <c r="C182" i="59"/>
  <c r="B182" i="59"/>
  <c r="A183" i="59"/>
  <c r="G182" i="59"/>
  <c r="D183" i="59" l="1"/>
  <c r="F183" i="59"/>
  <c r="B183" i="59"/>
  <c r="C183" i="59"/>
  <c r="E183" i="59"/>
  <c r="A184" i="59"/>
  <c r="G183" i="59"/>
  <c r="D184" i="59" l="1"/>
  <c r="F184" i="59"/>
  <c r="A185" i="59"/>
  <c r="C184" i="59"/>
  <c r="B184" i="59"/>
  <c r="G184" i="59"/>
  <c r="E184" i="59"/>
  <c r="D185" i="59" l="1"/>
  <c r="B185" i="59"/>
  <c r="F185" i="59"/>
  <c r="E185" i="59"/>
  <c r="G185" i="59"/>
  <c r="C185" i="59"/>
  <c r="A186" i="59"/>
  <c r="D186" i="59" l="1"/>
  <c r="F186" i="59"/>
  <c r="A187" i="59"/>
  <c r="B186" i="59"/>
  <c r="G186" i="59"/>
  <c r="E186" i="59"/>
  <c r="C186" i="59"/>
  <c r="D187" i="59" l="1"/>
  <c r="C187" i="59"/>
  <c r="G187" i="59"/>
  <c r="F187" i="59"/>
  <c r="A188" i="59"/>
  <c r="E187" i="59"/>
  <c r="B187" i="59"/>
  <c r="D188" i="59" l="1"/>
  <c r="B188" i="59"/>
  <c r="C188" i="59"/>
  <c r="A189" i="59"/>
  <c r="F188" i="59"/>
  <c r="E188" i="59"/>
  <c r="G188" i="59"/>
  <c r="D189" i="59" l="1"/>
  <c r="C189" i="59"/>
  <c r="E189" i="59"/>
  <c r="F189" i="59"/>
  <c r="B189" i="59"/>
  <c r="A190" i="59"/>
  <c r="G189" i="59"/>
  <c r="D190" i="59" l="1"/>
  <c r="F190" i="59"/>
  <c r="B190" i="59"/>
  <c r="E190" i="59"/>
  <c r="C190" i="59"/>
  <c r="A191" i="59"/>
  <c r="G190" i="59"/>
  <c r="D191" i="59" l="1"/>
  <c r="B191" i="59"/>
  <c r="E191" i="59"/>
  <c r="F191" i="59"/>
  <c r="C191" i="59"/>
  <c r="A192" i="59"/>
  <c r="G191" i="59"/>
  <c r="D192" i="59" l="1"/>
  <c r="F192" i="59"/>
  <c r="A193" i="59"/>
  <c r="C192" i="59"/>
  <c r="E192" i="59"/>
  <c r="B192" i="59"/>
  <c r="G192" i="59"/>
  <c r="D193" i="59" l="1"/>
  <c r="F193" i="59"/>
  <c r="C193" i="59"/>
  <c r="E193" i="59"/>
  <c r="B193" i="59"/>
  <c r="A194" i="59"/>
  <c r="G193" i="59"/>
  <c r="D194" i="59" l="1"/>
  <c r="B194" i="59"/>
  <c r="A195" i="59"/>
  <c r="E194" i="59"/>
  <c r="F194" i="59"/>
  <c r="G194" i="59"/>
  <c r="C194" i="59"/>
  <c r="D195" i="59" l="1"/>
  <c r="F195" i="59"/>
  <c r="B195" i="59"/>
  <c r="C195" i="59"/>
  <c r="E195" i="59"/>
  <c r="A196" i="59"/>
  <c r="G195" i="59"/>
  <c r="D196" i="59" l="1"/>
  <c r="F196" i="59"/>
  <c r="E196" i="59"/>
  <c r="B196" i="59"/>
  <c r="A197" i="59"/>
  <c r="G196" i="59"/>
  <c r="C196" i="59"/>
  <c r="D197" i="59" l="1"/>
  <c r="C197" i="59"/>
  <c r="B197" i="59"/>
  <c r="F197" i="59"/>
  <c r="A198" i="59"/>
  <c r="G197" i="59"/>
  <c r="E197" i="59"/>
  <c r="D198" i="59" l="1"/>
  <c r="F198" i="59"/>
  <c r="B198" i="59"/>
  <c r="G198" i="59"/>
  <c r="C198" i="59"/>
  <c r="A199" i="59"/>
  <c r="E198" i="59"/>
  <c r="D199" i="59" l="1"/>
  <c r="F199" i="59"/>
  <c r="A200" i="59"/>
  <c r="G199" i="59"/>
  <c r="B199" i="59"/>
  <c r="E199" i="59"/>
  <c r="C199" i="59"/>
  <c r="D200" i="59" l="1"/>
  <c r="F200" i="59"/>
  <c r="A201" i="59"/>
  <c r="G200" i="59"/>
  <c r="E200" i="59"/>
  <c r="C200" i="59"/>
  <c r="B200" i="59"/>
  <c r="D201" i="59" l="1"/>
  <c r="E201" i="59"/>
  <c r="C201" i="59"/>
  <c r="B201" i="59"/>
  <c r="F201" i="59"/>
  <c r="A202" i="59"/>
  <c r="G201" i="59"/>
  <c r="D202" i="59" l="1"/>
  <c r="F202" i="59"/>
  <c r="E202" i="59"/>
  <c r="C202" i="59"/>
  <c r="B202" i="59"/>
  <c r="G202" i="59"/>
  <c r="A203" i="59"/>
  <c r="D203" i="59" l="1"/>
  <c r="F203" i="59"/>
  <c r="C203" i="59"/>
  <c r="A204" i="59"/>
  <c r="G203" i="59"/>
  <c r="E203" i="59"/>
  <c r="B203" i="59"/>
  <c r="D204" i="59" l="1"/>
  <c r="F204" i="59"/>
  <c r="C204" i="59"/>
  <c r="B204" i="59"/>
  <c r="E204" i="59"/>
  <c r="A205" i="59"/>
  <c r="G204" i="59"/>
  <c r="D205" i="59" l="1"/>
  <c r="F205" i="59"/>
  <c r="A206" i="59"/>
  <c r="G205" i="59"/>
  <c r="B205" i="59"/>
  <c r="E205" i="59"/>
  <c r="C205" i="59"/>
  <c r="D206" i="59" l="1"/>
  <c r="B206" i="59"/>
  <c r="E206" i="59"/>
  <c r="F206" i="59"/>
  <c r="A207" i="59"/>
  <c r="G206" i="59"/>
  <c r="C206" i="59"/>
  <c r="D207" i="59" l="1"/>
  <c r="B207" i="59"/>
  <c r="G207" i="59"/>
  <c r="F207" i="59"/>
  <c r="C207" i="59"/>
  <c r="A208" i="59"/>
  <c r="E207" i="59"/>
  <c r="D208" i="59" l="1"/>
  <c r="E208" i="59"/>
  <c r="B208" i="59"/>
  <c r="F208" i="59"/>
  <c r="C208" i="59"/>
  <c r="A209" i="59"/>
  <c r="G208" i="59"/>
  <c r="D209" i="59" l="1"/>
  <c r="F209" i="59"/>
  <c r="C209" i="59"/>
  <c r="E209" i="59"/>
  <c r="B209" i="59"/>
  <c r="A210" i="59"/>
  <c r="G209" i="59"/>
  <c r="D210" i="59" l="1"/>
  <c r="C210" i="59"/>
  <c r="B210" i="59"/>
  <c r="E210" i="59"/>
  <c r="A211" i="59"/>
  <c r="G210" i="59"/>
  <c r="F210" i="59"/>
  <c r="D211" i="59" l="1"/>
  <c r="F211" i="59"/>
  <c r="C211" i="59"/>
  <c r="B211" i="59"/>
  <c r="E211" i="59"/>
  <c r="A212" i="59"/>
  <c r="G211" i="59"/>
  <c r="D212" i="59" l="1"/>
  <c r="F212" i="59"/>
  <c r="B212" i="59"/>
  <c r="A213" i="59"/>
  <c r="G212" i="59"/>
  <c r="E212" i="59"/>
  <c r="C212" i="59"/>
  <c r="D213" i="59" l="1"/>
  <c r="E213" i="59"/>
  <c r="F213" i="59"/>
  <c r="A214" i="59"/>
  <c r="G213" i="59"/>
  <c r="C213" i="59"/>
  <c r="B213" i="59"/>
  <c r="D214" i="59" l="1"/>
  <c r="B214" i="59"/>
  <c r="E214" i="59"/>
  <c r="A215" i="59"/>
  <c r="G214" i="59"/>
  <c r="C214" i="59"/>
  <c r="F214" i="59"/>
  <c r="D215" i="59" l="1"/>
  <c r="B215" i="59"/>
  <c r="E215" i="59"/>
  <c r="G215" i="59"/>
  <c r="C215" i="59"/>
  <c r="A216" i="59"/>
  <c r="F215" i="59"/>
  <c r="D216" i="59" l="1"/>
  <c r="E216" i="59"/>
  <c r="C216" i="59"/>
  <c r="B216" i="59"/>
  <c r="G216" i="59"/>
  <c r="F216" i="59"/>
  <c r="A217" i="59"/>
  <c r="D217" i="59" l="1"/>
  <c r="F217" i="59"/>
  <c r="B217" i="59"/>
  <c r="C217" i="59"/>
  <c r="E217" i="59"/>
  <c r="A218" i="59"/>
  <c r="G217" i="59"/>
  <c r="D218" i="59" l="1"/>
  <c r="F218" i="59"/>
  <c r="B218" i="59"/>
  <c r="C218" i="59"/>
  <c r="E218" i="59"/>
  <c r="G218" i="59"/>
  <c r="A219" i="59"/>
  <c r="D219" i="59" l="1"/>
  <c r="F219" i="59"/>
  <c r="B219" i="59"/>
  <c r="G219" i="59"/>
  <c r="C219" i="59"/>
  <c r="A220" i="59"/>
  <c r="E219" i="59"/>
  <c r="D220" i="59" l="1"/>
  <c r="F220" i="59"/>
  <c r="E220" i="59"/>
  <c r="B220" i="59"/>
  <c r="G220" i="59"/>
  <c r="A221" i="59"/>
  <c r="C220" i="59"/>
  <c r="D221" i="59" l="1"/>
  <c r="E221" i="59"/>
  <c r="B221" i="59"/>
  <c r="C221" i="59"/>
  <c r="A222" i="59"/>
  <c r="F221" i="59"/>
  <c r="G221" i="59"/>
  <c r="D222" i="59" l="1"/>
  <c r="F222" i="59"/>
  <c r="G222" i="59"/>
  <c r="E222" i="59"/>
  <c r="B222" i="59"/>
  <c r="A223" i="59"/>
  <c r="C222" i="59"/>
  <c r="D223" i="59" l="1"/>
  <c r="F223" i="59"/>
  <c r="G223" i="59"/>
  <c r="A224" i="59"/>
  <c r="E223" i="59"/>
  <c r="C223" i="59"/>
  <c r="B223" i="59"/>
  <c r="D224" i="59" l="1"/>
  <c r="E224" i="59"/>
  <c r="G224" i="59"/>
  <c r="A225" i="59"/>
  <c r="B224" i="59"/>
  <c r="C224" i="59"/>
  <c r="F224" i="59"/>
  <c r="D225" i="59" l="1"/>
  <c r="E225" i="59"/>
  <c r="C225" i="59"/>
  <c r="B225" i="59"/>
  <c r="F225" i="59"/>
  <c r="A226" i="59"/>
  <c r="G225" i="59"/>
  <c r="D226" i="59" l="1"/>
  <c r="E226" i="59"/>
  <c r="A227" i="59"/>
  <c r="F226" i="59"/>
  <c r="C226" i="59"/>
  <c r="G226" i="59"/>
  <c r="B226" i="59"/>
  <c r="D227" i="59" l="1"/>
  <c r="F227" i="59"/>
  <c r="B227" i="59"/>
  <c r="G227" i="59"/>
  <c r="A228" i="59"/>
  <c r="E227" i="59"/>
  <c r="C227" i="59"/>
  <c r="D228" i="59" l="1"/>
  <c r="F228" i="59"/>
  <c r="C228" i="59"/>
  <c r="G228" i="59"/>
  <c r="A229" i="59"/>
  <c r="E228" i="59"/>
  <c r="B228" i="59"/>
  <c r="D229" i="59" l="1"/>
  <c r="A230" i="59"/>
  <c r="E229" i="59"/>
  <c r="F229" i="59"/>
  <c r="G229" i="59"/>
  <c r="C229" i="59"/>
  <c r="B229" i="59"/>
  <c r="D230" i="59" l="1"/>
  <c r="F230" i="59"/>
  <c r="C230" i="59"/>
  <c r="A231" i="59"/>
  <c r="E230" i="59"/>
  <c r="B230" i="59"/>
  <c r="G230" i="59"/>
  <c r="D231" i="59" l="1"/>
  <c r="F231" i="59"/>
  <c r="B231" i="59"/>
  <c r="G231" i="59"/>
  <c r="A232" i="59"/>
  <c r="C231" i="59"/>
  <c r="E231" i="59"/>
  <c r="D232" i="59" l="1"/>
  <c r="F232" i="59"/>
  <c r="E232" i="59"/>
  <c r="B232" i="59"/>
  <c r="C232" i="59"/>
  <c r="A233" i="59"/>
  <c r="G232" i="59"/>
  <c r="D233" i="59" l="1"/>
  <c r="A234" i="59"/>
  <c r="F233" i="59"/>
  <c r="E233" i="59"/>
  <c r="C233" i="59"/>
  <c r="B233" i="59"/>
  <c r="G233" i="59"/>
  <c r="D234" i="59" l="1"/>
  <c r="E234" i="59"/>
  <c r="F234" i="59"/>
  <c r="A235" i="59"/>
  <c r="C234" i="59"/>
  <c r="G234" i="59"/>
  <c r="B234" i="59"/>
  <c r="D235" i="59" l="1"/>
  <c r="F235" i="59"/>
  <c r="A236" i="59"/>
  <c r="C235" i="59"/>
  <c r="E235" i="59"/>
  <c r="B235" i="59"/>
  <c r="G235" i="59"/>
  <c r="D236" i="59" l="1"/>
  <c r="F236" i="59"/>
  <c r="B236" i="59"/>
  <c r="G236" i="59"/>
  <c r="A237" i="59"/>
  <c r="E236" i="59"/>
  <c r="C236" i="59"/>
  <c r="D237" i="59" l="1"/>
  <c r="F237" i="59"/>
  <c r="E237" i="59"/>
  <c r="B237" i="59"/>
  <c r="C237" i="59"/>
  <c r="A238" i="59"/>
  <c r="G237" i="59"/>
  <c r="D238" i="59" l="1"/>
  <c r="F238" i="59"/>
  <c r="C238" i="59"/>
  <c r="A239" i="59"/>
  <c r="G238" i="59"/>
  <c r="E238" i="59"/>
  <c r="B238" i="59"/>
  <c r="D239" i="59" l="1"/>
  <c r="F239" i="59"/>
  <c r="E239" i="59"/>
  <c r="C239" i="59"/>
  <c r="B239" i="59"/>
  <c r="A240" i="59"/>
  <c r="G239" i="59"/>
  <c r="D240" i="59" l="1"/>
  <c r="F240" i="59"/>
  <c r="A241" i="59"/>
  <c r="G240" i="59"/>
  <c r="E240" i="59"/>
  <c r="C240" i="59"/>
  <c r="B240" i="59"/>
  <c r="D241" i="59" l="1"/>
  <c r="F241" i="59"/>
  <c r="C241" i="59"/>
  <c r="B241" i="59"/>
  <c r="E241" i="59"/>
  <c r="G241" i="59"/>
  <c r="A242" i="59"/>
  <c r="D242" i="59" l="1"/>
  <c r="F242" i="59"/>
  <c r="B242" i="59"/>
  <c r="C242" i="59"/>
  <c r="E242" i="59"/>
  <c r="A243" i="59"/>
  <c r="G242" i="59"/>
  <c r="D243" i="59" l="1"/>
  <c r="F243" i="59"/>
  <c r="E243" i="59"/>
  <c r="A244" i="59"/>
  <c r="G243" i="59"/>
  <c r="C243" i="59"/>
  <c r="B243" i="59"/>
  <c r="D244" i="59" l="1"/>
  <c r="F244" i="59"/>
  <c r="G244" i="59"/>
  <c r="E244" i="59"/>
  <c r="A245" i="59"/>
  <c r="C244" i="59"/>
  <c r="B244" i="59"/>
  <c r="D245" i="59" l="1"/>
  <c r="F245" i="59"/>
  <c r="C245" i="59"/>
  <c r="B245" i="59"/>
  <c r="E245" i="59"/>
  <c r="A246" i="59"/>
  <c r="G245" i="59"/>
  <c r="D246" i="59" l="1"/>
  <c r="F246" i="59"/>
  <c r="A247" i="59"/>
  <c r="B246" i="59"/>
  <c r="E246" i="59"/>
  <c r="C246" i="59"/>
  <c r="G246" i="59"/>
  <c r="D247" i="59" l="1"/>
  <c r="F247" i="59"/>
  <c r="B247" i="59"/>
  <c r="E247" i="59"/>
  <c r="C247" i="59"/>
  <c r="A248" i="59"/>
  <c r="G247" i="59"/>
  <c r="D248" i="59" l="1"/>
  <c r="C248" i="59"/>
  <c r="F248" i="59"/>
  <c r="E248" i="59"/>
  <c r="A249" i="59"/>
  <c r="G248" i="59"/>
  <c r="B248" i="59"/>
  <c r="D249" i="59" l="1"/>
  <c r="F249" i="59"/>
  <c r="B249" i="59"/>
  <c r="A250" i="59"/>
  <c r="G249" i="59"/>
  <c r="C249" i="59"/>
  <c r="E249" i="59"/>
  <c r="D250" i="59" l="1"/>
  <c r="F250" i="59"/>
  <c r="C250" i="59"/>
  <c r="A251" i="59"/>
  <c r="G250" i="59"/>
  <c r="E250" i="59"/>
  <c r="B250" i="59"/>
  <c r="D251" i="59" l="1"/>
  <c r="F251" i="59"/>
  <c r="A252" i="59"/>
  <c r="E251" i="59"/>
  <c r="B251" i="59"/>
  <c r="G251" i="59"/>
  <c r="C251" i="59"/>
  <c r="D252" i="59" l="1"/>
  <c r="B252" i="59"/>
  <c r="F252" i="59"/>
  <c r="E252" i="59"/>
  <c r="C252" i="59"/>
  <c r="A253" i="59"/>
  <c r="G252" i="59"/>
  <c r="D253" i="59" l="1"/>
  <c r="F253" i="59"/>
  <c r="E253" i="59"/>
  <c r="G253" i="59"/>
  <c r="A254" i="59"/>
  <c r="B253" i="59"/>
  <c r="C253" i="59"/>
  <c r="D254" i="59" l="1"/>
  <c r="F254" i="59"/>
  <c r="G254" i="59"/>
  <c r="B254" i="59"/>
  <c r="A255" i="59"/>
  <c r="E254" i="59"/>
  <c r="C254" i="59"/>
  <c r="D255" i="59" l="1"/>
  <c r="F255" i="59"/>
  <c r="E255" i="59"/>
  <c r="A256" i="59"/>
  <c r="C255" i="59"/>
  <c r="G255" i="59"/>
  <c r="B255" i="59"/>
  <c r="D256" i="59" l="1"/>
  <c r="F256" i="59"/>
  <c r="C256" i="59"/>
  <c r="A257" i="59"/>
  <c r="B256" i="59"/>
  <c r="G256" i="59"/>
  <c r="E256" i="59"/>
  <c r="D257" i="59" l="1"/>
  <c r="F257" i="59"/>
  <c r="B257" i="59"/>
  <c r="A258" i="59"/>
  <c r="E257" i="59"/>
  <c r="C257" i="59"/>
  <c r="G257" i="59"/>
  <c r="D258" i="59" l="1"/>
  <c r="F258" i="59"/>
  <c r="C258" i="59"/>
  <c r="A259" i="59"/>
  <c r="G258" i="59"/>
  <c r="E258" i="59"/>
  <c r="B258" i="59"/>
  <c r="D259" i="59" l="1"/>
  <c r="F259" i="59"/>
  <c r="E259" i="59"/>
  <c r="B259" i="59"/>
  <c r="C259" i="59"/>
  <c r="A260" i="59"/>
  <c r="G259" i="59"/>
  <c r="D260" i="59" l="1"/>
  <c r="F260" i="59"/>
  <c r="C260" i="59"/>
  <c r="E260" i="59"/>
  <c r="B260" i="59"/>
  <c r="A261" i="59"/>
  <c r="G260" i="59"/>
  <c r="D261" i="59" l="1"/>
  <c r="F261" i="59"/>
  <c r="C261" i="59"/>
  <c r="A262" i="59"/>
  <c r="B261" i="59"/>
  <c r="E261" i="59"/>
  <c r="G261" i="59"/>
  <c r="D262" i="59" l="1"/>
  <c r="F262" i="59"/>
  <c r="C262" i="59"/>
  <c r="A263" i="59"/>
  <c r="G262" i="59"/>
  <c r="B262" i="59"/>
  <c r="E262" i="59"/>
  <c r="D263" i="59" l="1"/>
  <c r="F263" i="59"/>
  <c r="C263" i="59"/>
  <c r="B263" i="59"/>
  <c r="E263" i="59"/>
  <c r="A264" i="59"/>
  <c r="G263" i="59"/>
  <c r="D264" i="59" l="1"/>
  <c r="C264" i="59"/>
  <c r="E264" i="59"/>
  <c r="F264" i="59"/>
  <c r="A265" i="59"/>
  <c r="B264" i="59"/>
  <c r="G264" i="59"/>
  <c r="D265" i="59" l="1"/>
  <c r="F265" i="59"/>
  <c r="B265" i="59"/>
  <c r="E265" i="59"/>
  <c r="C265" i="59"/>
  <c r="A266" i="59"/>
  <c r="G265" i="59"/>
  <c r="D266" i="59" l="1"/>
  <c r="B266" i="59"/>
  <c r="C266" i="59"/>
  <c r="E266" i="59"/>
  <c r="A267" i="59"/>
  <c r="F266" i="59"/>
  <c r="G266" i="59"/>
  <c r="D267" i="59" l="1"/>
  <c r="E267" i="59"/>
  <c r="F267" i="59"/>
  <c r="B267" i="59"/>
  <c r="A268" i="59"/>
  <c r="C267" i="59"/>
  <c r="G267" i="59"/>
  <c r="D268" i="59" l="1"/>
  <c r="F268" i="59"/>
  <c r="A269" i="59"/>
  <c r="C268" i="59"/>
  <c r="E268" i="59"/>
  <c r="B268" i="59"/>
  <c r="G268" i="59"/>
  <c r="D269" i="59" l="1"/>
  <c r="F269" i="59"/>
  <c r="C269" i="59"/>
  <c r="A270" i="59"/>
  <c r="E269" i="59"/>
  <c r="B269" i="59"/>
  <c r="G269" i="59"/>
  <c r="D270" i="59" l="1"/>
  <c r="E270" i="59"/>
  <c r="A271" i="59"/>
  <c r="F270" i="59"/>
  <c r="B270" i="59"/>
  <c r="C270" i="59"/>
  <c r="G270" i="59"/>
  <c r="D271" i="59" l="1"/>
  <c r="C271" i="59"/>
  <c r="A272" i="59"/>
  <c r="F271" i="59"/>
  <c r="E271" i="59"/>
  <c r="B271" i="59"/>
  <c r="G271" i="59"/>
  <c r="D272" i="59" l="1"/>
  <c r="C272" i="59"/>
  <c r="B272" i="59"/>
  <c r="A273" i="59"/>
  <c r="F272" i="59"/>
  <c r="E272" i="59"/>
  <c r="G272" i="59"/>
  <c r="D273" i="59" l="1"/>
  <c r="E273" i="59"/>
  <c r="A274" i="59"/>
  <c r="F273" i="59"/>
  <c r="C273" i="59"/>
  <c r="B273" i="59"/>
  <c r="G273" i="59"/>
  <c r="D274" i="59" l="1"/>
  <c r="F274" i="59"/>
  <c r="A275" i="59"/>
  <c r="E274" i="59"/>
  <c r="C274" i="59"/>
  <c r="B274" i="59"/>
  <c r="G274" i="59"/>
  <c r="D275" i="59" l="1"/>
  <c r="E275" i="59"/>
  <c r="A276" i="59"/>
  <c r="F275" i="59"/>
  <c r="B275" i="59"/>
  <c r="C275" i="59"/>
  <c r="G275" i="59"/>
  <c r="D276" i="59" l="1"/>
  <c r="B276" i="59"/>
  <c r="E276" i="59"/>
  <c r="F276" i="59"/>
  <c r="C276" i="59"/>
  <c r="A277" i="59"/>
  <c r="G276" i="59"/>
  <c r="D277" i="59" l="1"/>
  <c r="C277" i="59"/>
  <c r="F277" i="59"/>
  <c r="B277" i="59"/>
  <c r="E277" i="59"/>
  <c r="A278" i="59"/>
  <c r="G277" i="59"/>
  <c r="D278" i="59" l="1"/>
  <c r="E278" i="59"/>
  <c r="A279" i="59"/>
  <c r="C278" i="59"/>
  <c r="B278" i="59"/>
  <c r="F278" i="59"/>
  <c r="G278" i="59"/>
  <c r="D279" i="59" l="1"/>
  <c r="C279" i="59"/>
  <c r="E279" i="59"/>
  <c r="F279" i="59"/>
  <c r="A280" i="59"/>
  <c r="B279" i="59"/>
  <c r="G279" i="59"/>
  <c r="D280" i="59" l="1"/>
  <c r="C280" i="59"/>
  <c r="B280" i="59"/>
  <c r="F280" i="59"/>
  <c r="A281" i="59"/>
  <c r="E280" i="59"/>
  <c r="G280" i="59"/>
  <c r="D281" i="59" l="1"/>
  <c r="E281" i="59"/>
  <c r="F281" i="59"/>
  <c r="B281" i="59"/>
  <c r="C281" i="59"/>
  <c r="A282" i="59"/>
  <c r="G281" i="59"/>
  <c r="D282" i="59" l="1"/>
  <c r="B282" i="59"/>
  <c r="E282" i="59"/>
  <c r="F282" i="59"/>
  <c r="C282" i="59"/>
  <c r="A283" i="59"/>
  <c r="G282" i="59"/>
  <c r="D283" i="59" l="1"/>
  <c r="B283" i="59"/>
  <c r="C283" i="59"/>
  <c r="A284" i="59"/>
  <c r="G283" i="59"/>
  <c r="F283" i="59"/>
  <c r="E283" i="59"/>
  <c r="D284" i="59" l="1"/>
  <c r="F284" i="59"/>
  <c r="B284" i="59"/>
  <c r="A285" i="59"/>
  <c r="G284" i="59"/>
  <c r="E284" i="59"/>
  <c r="C284" i="59"/>
  <c r="D285" i="59" l="1"/>
  <c r="C285" i="59"/>
  <c r="E285" i="59"/>
  <c r="F285" i="59"/>
  <c r="A286" i="59"/>
  <c r="G285" i="59"/>
  <c r="B285" i="59"/>
  <c r="D286" i="59" l="1"/>
  <c r="F286" i="59"/>
  <c r="C286" i="59"/>
  <c r="E286" i="59"/>
  <c r="G286" i="59"/>
  <c r="A287" i="59"/>
  <c r="B286" i="59"/>
  <c r="D287" i="59" l="1"/>
  <c r="F287" i="59"/>
  <c r="C287" i="59"/>
  <c r="B287" i="59"/>
  <c r="E287" i="59"/>
  <c r="G287" i="59"/>
  <c r="A288" i="59"/>
  <c r="D288" i="59" l="1"/>
  <c r="F288" i="59"/>
  <c r="C288" i="59"/>
  <c r="G288" i="59"/>
  <c r="B288" i="59"/>
  <c r="E288" i="59"/>
  <c r="A289" i="59"/>
  <c r="D289" i="59" l="1"/>
  <c r="F289" i="59"/>
  <c r="B289" i="59"/>
  <c r="E289" i="59"/>
  <c r="G289" i="59"/>
  <c r="A290" i="59"/>
  <c r="C289" i="59"/>
  <c r="D290" i="59" l="1"/>
  <c r="F290" i="59"/>
  <c r="E290" i="59"/>
  <c r="G290" i="59"/>
  <c r="C290" i="59"/>
  <c r="B290" i="59"/>
  <c r="A291" i="59"/>
  <c r="D291" i="59" l="1"/>
  <c r="B291" i="59"/>
  <c r="F291" i="59"/>
  <c r="G291" i="59"/>
  <c r="E291" i="59"/>
  <c r="C291" i="59"/>
  <c r="A292" i="59"/>
  <c r="D292" i="59" l="1"/>
  <c r="F292" i="59"/>
  <c r="A293" i="59"/>
  <c r="G292" i="59"/>
  <c r="B292" i="59"/>
  <c r="C292" i="59"/>
  <c r="E292" i="59"/>
  <c r="D293" i="59" l="1"/>
  <c r="F293" i="59"/>
  <c r="E293" i="59"/>
  <c r="G293" i="59"/>
  <c r="A294" i="59"/>
  <c r="C293" i="59"/>
  <c r="B293" i="59"/>
  <c r="D294" i="59" l="1"/>
  <c r="F294" i="59"/>
  <c r="A295" i="59"/>
  <c r="G294" i="59"/>
  <c r="C294" i="59"/>
  <c r="E294" i="59"/>
  <c r="B294" i="59"/>
  <c r="D295" i="59" l="1"/>
  <c r="C295" i="59"/>
  <c r="B295" i="59"/>
  <c r="F295" i="59"/>
  <c r="E295" i="59"/>
  <c r="G295" i="59"/>
  <c r="A296" i="59"/>
  <c r="D296" i="59" l="1"/>
  <c r="E296" i="59"/>
  <c r="F296" i="59"/>
  <c r="C296" i="59"/>
  <c r="A297" i="59"/>
  <c r="B296" i="59"/>
  <c r="G296" i="59"/>
  <c r="D297" i="59" l="1"/>
  <c r="F297" i="59"/>
  <c r="B297" i="59"/>
  <c r="C297" i="59"/>
  <c r="E297" i="59"/>
  <c r="A298" i="59"/>
  <c r="G297" i="59"/>
  <c r="D298" i="59" l="1"/>
  <c r="B298" i="59"/>
  <c r="C298" i="59"/>
  <c r="F298" i="59"/>
  <c r="E298" i="59"/>
  <c r="A299" i="59"/>
  <c r="G298" i="59"/>
  <c r="D299" i="59" l="1"/>
  <c r="B299" i="59"/>
  <c r="G299" i="59"/>
  <c r="F299" i="59"/>
  <c r="C299" i="59"/>
  <c r="E299" i="59"/>
  <c r="A300" i="59"/>
  <c r="D300" i="59" l="1"/>
  <c r="F300" i="59"/>
  <c r="C300" i="59"/>
  <c r="A301" i="59"/>
  <c r="E300" i="59"/>
  <c r="B300" i="59"/>
  <c r="G300" i="59"/>
  <c r="D301" i="59" l="1"/>
  <c r="B301" i="59"/>
  <c r="A302" i="59"/>
  <c r="C301" i="59"/>
  <c r="G301" i="59"/>
  <c r="F301" i="59"/>
  <c r="E301" i="59"/>
  <c r="D302" i="59" l="1"/>
  <c r="A303" i="59"/>
  <c r="F302" i="59"/>
  <c r="G302" i="59"/>
  <c r="C302" i="59"/>
  <c r="E302" i="59"/>
  <c r="B302" i="59"/>
  <c r="D303" i="59" l="1"/>
  <c r="F303" i="59"/>
  <c r="B303" i="59"/>
  <c r="G303" i="59"/>
  <c r="C303" i="59"/>
  <c r="A304" i="59"/>
  <c r="E303" i="59"/>
  <c r="D304" i="59" l="1"/>
  <c r="C304" i="59"/>
  <c r="A305" i="59"/>
  <c r="F304" i="59"/>
  <c r="E304" i="59"/>
  <c r="B304" i="59"/>
  <c r="G304" i="59"/>
  <c r="D305" i="59" l="1"/>
  <c r="B305" i="59"/>
  <c r="A306" i="59"/>
  <c r="F305" i="59"/>
  <c r="C305" i="59"/>
  <c r="E305" i="59"/>
  <c r="G305" i="59"/>
  <c r="D306" i="59" l="1"/>
  <c r="C306" i="59"/>
  <c r="A307" i="59"/>
  <c r="E306" i="59"/>
  <c r="G306" i="59"/>
  <c r="F306" i="59"/>
  <c r="B306" i="59"/>
  <c r="D307" i="59" l="1"/>
  <c r="F307" i="59"/>
  <c r="G307" i="59"/>
  <c r="A308" i="59"/>
  <c r="E307" i="59"/>
  <c r="C307" i="59"/>
  <c r="B307" i="59"/>
  <c r="D308" i="59" l="1"/>
  <c r="F308" i="59"/>
  <c r="A309" i="59"/>
  <c r="G308" i="59"/>
  <c r="C308" i="59"/>
  <c r="E308" i="59"/>
  <c r="B308" i="59"/>
  <c r="D309" i="59" l="1"/>
  <c r="F309" i="59"/>
  <c r="E309" i="59"/>
  <c r="C309" i="59"/>
  <c r="B309" i="59"/>
  <c r="G309" i="59"/>
  <c r="A310" i="59"/>
  <c r="D310" i="59" l="1"/>
  <c r="C310" i="59"/>
  <c r="A311" i="59"/>
  <c r="F310" i="59"/>
  <c r="B310" i="59"/>
  <c r="E310" i="59"/>
  <c r="G310" i="59"/>
  <c r="D311" i="59" l="1"/>
  <c r="E311" i="59"/>
  <c r="F311" i="59"/>
  <c r="A312" i="59"/>
  <c r="C311" i="59"/>
  <c r="B311" i="59"/>
  <c r="G311" i="59"/>
  <c r="D312" i="59" l="1"/>
  <c r="C312" i="59"/>
  <c r="A313" i="59"/>
  <c r="F312" i="59"/>
  <c r="B312" i="59"/>
  <c r="G312" i="59"/>
  <c r="E312" i="59"/>
  <c r="D313" i="59" l="1"/>
  <c r="F313" i="59"/>
  <c r="B313" i="59"/>
  <c r="G313" i="59"/>
  <c r="C313" i="59"/>
  <c r="E313" i="59"/>
  <c r="A314" i="59"/>
  <c r="D314" i="59" l="1"/>
  <c r="C314" i="59"/>
  <c r="E314" i="59"/>
  <c r="F314" i="59"/>
  <c r="A315" i="59"/>
  <c r="B314" i="59"/>
  <c r="G314" i="59"/>
  <c r="D315" i="59" l="1"/>
  <c r="F315" i="59"/>
  <c r="C315" i="59"/>
  <c r="E315" i="59"/>
  <c r="B315" i="59"/>
  <c r="A316" i="59"/>
  <c r="G315" i="59"/>
  <c r="D316" i="59" l="1"/>
  <c r="F316" i="59"/>
  <c r="G316" i="59"/>
  <c r="C316" i="59"/>
  <c r="E316" i="59"/>
  <c r="B316" i="59"/>
  <c r="A317" i="59"/>
  <c r="F317" i="59" l="1"/>
  <c r="B317" i="59"/>
  <c r="A318" i="59"/>
  <c r="E317" i="59"/>
  <c r="C317" i="59"/>
  <c r="D317" i="59"/>
  <c r="G317" i="59"/>
  <c r="F318" i="59" l="1"/>
  <c r="E318" i="59"/>
  <c r="C318" i="59"/>
  <c r="G318" i="59"/>
  <c r="B318" i="59"/>
  <c r="D318" i="59"/>
  <c r="A319" i="59"/>
  <c r="D319" i="59" l="1"/>
  <c r="F319" i="59"/>
  <c r="B319" i="59"/>
  <c r="A320" i="59"/>
  <c r="C319" i="59"/>
  <c r="G319" i="59"/>
  <c r="E319" i="59"/>
  <c r="D320" i="59" l="1"/>
  <c r="A321" i="59"/>
  <c r="E320" i="59"/>
  <c r="F320" i="59"/>
  <c r="B320" i="59"/>
  <c r="G320" i="59"/>
  <c r="C320" i="59"/>
  <c r="D321" i="59" l="1"/>
  <c r="B321" i="59"/>
  <c r="A322" i="59"/>
  <c r="F321" i="59"/>
  <c r="E321" i="59"/>
  <c r="C321" i="59"/>
  <c r="G321" i="59"/>
  <c r="F322" i="59" l="1"/>
  <c r="C322" i="59"/>
  <c r="G322" i="59"/>
  <c r="E322" i="59"/>
  <c r="D322" i="59"/>
  <c r="A323" i="59"/>
  <c r="B322" i="59"/>
  <c r="D323" i="59" l="1"/>
  <c r="F323" i="59"/>
  <c r="A324" i="59"/>
  <c r="G323" i="59"/>
  <c r="C323" i="59"/>
  <c r="E323" i="59"/>
  <c r="B323" i="59"/>
  <c r="D324" i="59" l="1"/>
  <c r="F324" i="59"/>
  <c r="C324" i="59"/>
  <c r="A325" i="59"/>
  <c r="G324" i="59"/>
  <c r="E324" i="59"/>
  <c r="B324" i="59"/>
  <c r="D325" i="59" l="1"/>
  <c r="B325" i="59"/>
  <c r="F325" i="59"/>
  <c r="C325" i="59"/>
  <c r="A326" i="59"/>
  <c r="G325" i="59"/>
  <c r="E325" i="59"/>
  <c r="D326" i="59" l="1"/>
  <c r="F326" i="59"/>
  <c r="B326" i="59"/>
  <c r="E326" i="59"/>
  <c r="G326" i="59"/>
  <c r="A327" i="59"/>
  <c r="C326" i="59"/>
  <c r="F327" i="59" l="1"/>
  <c r="E327" i="59"/>
  <c r="C327" i="59"/>
  <c r="A328" i="59"/>
  <c r="B327" i="59"/>
  <c r="G327" i="59"/>
  <c r="D327" i="59"/>
  <c r="D328" i="59" l="1"/>
  <c r="F328" i="59"/>
  <c r="E328" i="59"/>
  <c r="B328" i="59"/>
  <c r="A329" i="59"/>
  <c r="C328" i="59"/>
  <c r="G328" i="59"/>
  <c r="D329" i="59" l="1"/>
  <c r="C329" i="59"/>
  <c r="B329" i="59"/>
  <c r="F329" i="59"/>
  <c r="A330" i="59"/>
  <c r="E329" i="59"/>
  <c r="G329" i="59"/>
  <c r="D330" i="59" l="1"/>
  <c r="E330" i="59"/>
  <c r="C330" i="59"/>
  <c r="A331" i="59"/>
  <c r="F330" i="59"/>
  <c r="G330" i="59"/>
  <c r="B330" i="59"/>
  <c r="D331" i="59" l="1"/>
  <c r="E331" i="59"/>
  <c r="A332" i="59"/>
  <c r="F331" i="59"/>
  <c r="C331" i="59"/>
  <c r="B331" i="59"/>
  <c r="G331" i="59"/>
  <c r="D332" i="59" l="1"/>
  <c r="F332" i="59"/>
  <c r="E332" i="59"/>
  <c r="B332" i="59"/>
  <c r="A333" i="59"/>
  <c r="C332" i="59"/>
  <c r="G332" i="59"/>
  <c r="D333" i="59" l="1"/>
  <c r="E333" i="59"/>
  <c r="B333" i="59"/>
  <c r="F333" i="59"/>
  <c r="A334" i="59"/>
  <c r="C333" i="59"/>
  <c r="G333" i="59"/>
  <c r="D334" i="59" l="1"/>
  <c r="F334" i="59"/>
  <c r="C334" i="59"/>
  <c r="B334" i="59"/>
  <c r="E334" i="59"/>
  <c r="A335" i="59"/>
  <c r="G334" i="59"/>
  <c r="D335" i="59" l="1"/>
  <c r="F335" i="59"/>
  <c r="C335" i="59"/>
  <c r="B335" i="59"/>
  <c r="E335" i="59"/>
  <c r="A336" i="59"/>
  <c r="G335" i="59"/>
  <c r="D336" i="59" l="1"/>
  <c r="B336" i="59"/>
  <c r="A337" i="59"/>
  <c r="F336" i="59"/>
  <c r="C336" i="59"/>
  <c r="E336" i="59"/>
  <c r="G336" i="59"/>
  <c r="D337" i="59" l="1"/>
  <c r="C337" i="59"/>
  <c r="E337" i="59"/>
  <c r="F337" i="59"/>
  <c r="A338" i="59"/>
  <c r="B337" i="59"/>
  <c r="G337" i="59"/>
  <c r="D338" i="59" l="1"/>
  <c r="E338" i="59"/>
  <c r="C338" i="59"/>
  <c r="A339" i="59"/>
  <c r="G338" i="59"/>
  <c r="B338" i="59"/>
  <c r="F338" i="59"/>
  <c r="D339" i="59" l="1"/>
  <c r="C339" i="59"/>
  <c r="A340" i="59"/>
  <c r="F339" i="59"/>
  <c r="E339" i="59"/>
  <c r="B339" i="59"/>
  <c r="G339" i="59"/>
  <c r="D340" i="59" l="1"/>
  <c r="E340" i="59"/>
  <c r="F340" i="59"/>
  <c r="B340" i="59"/>
  <c r="A341" i="59"/>
  <c r="C340" i="59"/>
  <c r="G340" i="59"/>
  <c r="D341" i="59" l="1"/>
  <c r="B341" i="59"/>
  <c r="E341" i="59"/>
  <c r="C341" i="59"/>
  <c r="F341" i="59"/>
  <c r="A342" i="59"/>
  <c r="G341" i="59"/>
  <c r="D342" i="59" l="1"/>
  <c r="F342" i="59"/>
  <c r="B342" i="59"/>
  <c r="A343" i="59"/>
  <c r="E342" i="59"/>
  <c r="C342" i="59"/>
  <c r="G342" i="59"/>
  <c r="D343" i="59" l="1"/>
  <c r="E343" i="59"/>
  <c r="C343" i="59"/>
  <c r="F343" i="59"/>
  <c r="B343" i="59"/>
  <c r="A344" i="59"/>
  <c r="G343" i="59"/>
  <c r="D344" i="59" l="1"/>
  <c r="C344" i="59"/>
  <c r="B344" i="59"/>
  <c r="A345" i="59"/>
  <c r="F344" i="59"/>
  <c r="E344" i="59"/>
  <c r="G344" i="59"/>
  <c r="D345" i="59" l="1"/>
  <c r="F345" i="59"/>
  <c r="C345" i="59"/>
  <c r="E345" i="59"/>
  <c r="B345" i="59"/>
  <c r="A346" i="59"/>
  <c r="G345" i="59"/>
  <c r="D346" i="59" l="1"/>
  <c r="B346" i="59"/>
  <c r="A347" i="59"/>
  <c r="C346" i="59"/>
  <c r="F346" i="59"/>
  <c r="E346" i="59"/>
  <c r="G346" i="59"/>
  <c r="F347" i="59" l="1"/>
  <c r="C347" i="59"/>
  <c r="B347" i="59"/>
  <c r="E347" i="59"/>
  <c r="A348" i="59"/>
  <c r="D347" i="59"/>
  <c r="G347" i="59"/>
  <c r="D348" i="59" l="1"/>
  <c r="F348" i="59"/>
  <c r="B348" i="59"/>
  <c r="E348" i="59"/>
  <c r="C348" i="59"/>
  <c r="A349" i="59"/>
  <c r="G348" i="59"/>
  <c r="D349" i="59" l="1"/>
  <c r="F349" i="59"/>
  <c r="E349" i="59"/>
  <c r="G349" i="59"/>
  <c r="C349" i="59"/>
  <c r="A350" i="59"/>
  <c r="B349" i="59"/>
  <c r="D350" i="59" l="1"/>
  <c r="F350" i="59"/>
  <c r="A351" i="59"/>
  <c r="B350" i="59"/>
  <c r="C350" i="59"/>
  <c r="E350" i="59"/>
  <c r="G350" i="59"/>
  <c r="D351" i="59" l="1"/>
  <c r="F351" i="59"/>
  <c r="E351" i="59"/>
  <c r="C351" i="59"/>
  <c r="B351" i="59"/>
  <c r="A352" i="59"/>
  <c r="G351" i="59"/>
  <c r="D352" i="59" l="1"/>
  <c r="F352" i="59"/>
  <c r="E352" i="59"/>
  <c r="C352" i="59"/>
  <c r="A353" i="59"/>
  <c r="B352" i="59"/>
  <c r="G352" i="59"/>
  <c r="D353" i="59" l="1"/>
  <c r="C353" i="59"/>
  <c r="E353" i="59"/>
  <c r="F353" i="59"/>
  <c r="A354" i="59"/>
  <c r="B353" i="59"/>
  <c r="G353" i="59"/>
  <c r="D354" i="59" l="1"/>
  <c r="F354" i="59"/>
  <c r="C354" i="59"/>
  <c r="E354" i="59"/>
  <c r="A355" i="59"/>
  <c r="B354" i="59"/>
  <c r="G354" i="59"/>
  <c r="D355" i="59" l="1"/>
  <c r="F355" i="59"/>
  <c r="B355" i="59"/>
  <c r="E355" i="59"/>
  <c r="C355" i="59"/>
  <c r="A356" i="59"/>
  <c r="G355" i="59"/>
  <c r="E356" i="59" l="1"/>
  <c r="C356" i="59"/>
  <c r="B356" i="59"/>
  <c r="A357" i="59"/>
  <c r="F356" i="59"/>
  <c r="D356" i="59"/>
  <c r="G356" i="59"/>
  <c r="D357" i="59" l="1"/>
  <c r="F357" i="59"/>
  <c r="E357" i="59"/>
  <c r="A358" i="59"/>
  <c r="B357" i="59"/>
  <c r="C357" i="59"/>
  <c r="G357" i="59"/>
  <c r="D358" i="59" l="1"/>
  <c r="F358" i="59"/>
  <c r="C358" i="59"/>
  <c r="G358" i="59"/>
  <c r="A359" i="59"/>
  <c r="E358" i="59"/>
  <c r="B358" i="59"/>
  <c r="D359" i="59" l="1"/>
  <c r="F359" i="59"/>
  <c r="E359" i="59"/>
  <c r="C359" i="59"/>
  <c r="A360" i="59"/>
  <c r="B359" i="59"/>
  <c r="G359" i="59"/>
  <c r="D360" i="59" l="1"/>
  <c r="B360" i="59"/>
  <c r="F360" i="59"/>
  <c r="E360" i="59"/>
  <c r="A361" i="59"/>
  <c r="C360" i="59"/>
  <c r="G360" i="59"/>
  <c r="D361" i="59" l="1"/>
  <c r="F361" i="59"/>
  <c r="A362" i="59"/>
  <c r="B361" i="59"/>
  <c r="C361" i="59"/>
  <c r="E361" i="59"/>
  <c r="G361" i="59"/>
  <c r="D362" i="59" l="1"/>
  <c r="F362" i="59"/>
  <c r="C362" i="59"/>
  <c r="B362" i="59"/>
  <c r="E362" i="59"/>
  <c r="A363" i="59"/>
  <c r="G362" i="59"/>
  <c r="D363" i="59" l="1"/>
  <c r="C363" i="59"/>
  <c r="B363" i="59"/>
  <c r="F363" i="59"/>
  <c r="E363" i="59"/>
  <c r="A364" i="59"/>
  <c r="G363" i="59"/>
  <c r="D364" i="59" l="1"/>
  <c r="F364" i="59"/>
  <c r="C364" i="59"/>
  <c r="E364" i="59"/>
  <c r="B364" i="59"/>
  <c r="A365" i="59"/>
  <c r="G364" i="59"/>
  <c r="D365" i="59" l="1"/>
  <c r="E365" i="59"/>
  <c r="F365" i="59"/>
  <c r="C365" i="59"/>
  <c r="A366" i="59"/>
  <c r="B365" i="59"/>
  <c r="G365" i="59"/>
  <c r="D366" i="59" l="1"/>
  <c r="C366" i="59"/>
  <c r="A367" i="59"/>
  <c r="F366" i="59"/>
  <c r="E366" i="59"/>
  <c r="B366" i="59"/>
  <c r="G366" i="59"/>
  <c r="D367" i="59" l="1"/>
  <c r="C367" i="59"/>
  <c r="E367" i="59"/>
  <c r="F367" i="59"/>
  <c r="B367" i="59"/>
  <c r="A368" i="59"/>
  <c r="G367" i="59"/>
  <c r="D368" i="59" l="1"/>
  <c r="C368" i="59"/>
  <c r="E368" i="59"/>
  <c r="F368" i="59"/>
  <c r="A369" i="59"/>
  <c r="B368" i="59"/>
  <c r="G368" i="59"/>
  <c r="D369" i="59" l="1"/>
  <c r="F369" i="59"/>
  <c r="E369" i="59"/>
  <c r="C369" i="59"/>
  <c r="A370" i="59"/>
  <c r="B369" i="59"/>
  <c r="G369" i="59"/>
  <c r="D370" i="59" l="1"/>
  <c r="C370" i="59"/>
  <c r="F370" i="59"/>
  <c r="E370" i="59"/>
  <c r="B370" i="59"/>
  <c r="A371" i="59"/>
  <c r="G370" i="59"/>
  <c r="D371" i="59" l="1"/>
  <c r="C371" i="59"/>
  <c r="E371" i="59"/>
  <c r="F371" i="59"/>
  <c r="B371" i="59"/>
  <c r="A372" i="59"/>
  <c r="G371" i="59"/>
  <c r="D372" i="59" l="1"/>
  <c r="E372" i="59"/>
  <c r="F372" i="59"/>
  <c r="B372" i="59"/>
  <c r="C372" i="59"/>
  <c r="A373" i="59"/>
  <c r="G372" i="59"/>
  <c r="D373" i="59" l="1"/>
  <c r="E373" i="59"/>
  <c r="F373" i="59"/>
  <c r="A374" i="59"/>
  <c r="C373" i="59"/>
  <c r="B373" i="59"/>
  <c r="G373" i="59"/>
  <c r="D374" i="59" l="1"/>
  <c r="C374" i="59"/>
  <c r="F374" i="59"/>
  <c r="E374" i="59"/>
  <c r="B374" i="59"/>
  <c r="A375" i="59"/>
  <c r="G374" i="59"/>
  <c r="D375" i="59" l="1"/>
  <c r="F375" i="59"/>
  <c r="C375" i="59"/>
  <c r="E375" i="59"/>
  <c r="B375" i="59"/>
  <c r="A376" i="59"/>
  <c r="G375" i="59"/>
  <c r="D376" i="59" l="1"/>
  <c r="A377" i="59"/>
  <c r="E376" i="59"/>
  <c r="B376" i="59"/>
  <c r="F376" i="59"/>
  <c r="C376" i="59"/>
  <c r="G376" i="59"/>
  <c r="D377" i="59" l="1"/>
  <c r="A378" i="59"/>
  <c r="E377" i="59"/>
  <c r="F377" i="59"/>
  <c r="C377" i="59"/>
  <c r="B377" i="59"/>
  <c r="G377" i="59"/>
  <c r="D378" i="59" l="1"/>
  <c r="C378" i="59"/>
  <c r="B378" i="59"/>
  <c r="F378" i="59"/>
  <c r="E378" i="59"/>
  <c r="A379" i="59"/>
  <c r="G378" i="59"/>
  <c r="D379" i="59" l="1"/>
  <c r="C379" i="59"/>
  <c r="A380" i="59"/>
  <c r="F379" i="59"/>
  <c r="B379" i="59"/>
  <c r="E379" i="59"/>
  <c r="G379" i="59"/>
  <c r="D380" i="59" l="1"/>
  <c r="C380" i="59"/>
  <c r="F380" i="59"/>
  <c r="E380" i="59"/>
  <c r="B380" i="59"/>
  <c r="A381" i="59"/>
  <c r="G380" i="59"/>
  <c r="D381" i="59" l="1"/>
  <c r="B381" i="59"/>
  <c r="F381" i="59"/>
  <c r="E381" i="59"/>
  <c r="A382" i="59"/>
  <c r="C381" i="59"/>
  <c r="G381" i="59"/>
  <c r="D382" i="59" l="1"/>
  <c r="C382" i="59"/>
  <c r="F382" i="59"/>
  <c r="B382" i="59"/>
  <c r="E382" i="59"/>
  <c r="A383" i="59"/>
  <c r="G382" i="59"/>
  <c r="D383" i="59" l="1"/>
  <c r="C383" i="59"/>
  <c r="E383" i="59"/>
  <c r="F383" i="59"/>
  <c r="A384" i="59"/>
  <c r="B383" i="59"/>
  <c r="G383" i="59"/>
  <c r="D384" i="59" l="1"/>
  <c r="C384" i="59"/>
  <c r="E384" i="59"/>
  <c r="F384" i="59"/>
  <c r="B384" i="59"/>
  <c r="A385" i="59"/>
  <c r="G384" i="59"/>
  <c r="D385" i="59" l="1"/>
  <c r="B385" i="59"/>
  <c r="E385" i="59"/>
  <c r="F385" i="59"/>
  <c r="C385" i="59"/>
  <c r="A386" i="59"/>
  <c r="G385" i="59"/>
  <c r="D386" i="59" l="1"/>
  <c r="C386" i="59"/>
  <c r="A387" i="59"/>
  <c r="G386" i="59"/>
  <c r="F386" i="59"/>
  <c r="B386" i="59"/>
  <c r="E386" i="59"/>
  <c r="D387" i="59" l="1"/>
  <c r="C387" i="59"/>
  <c r="E387" i="59"/>
  <c r="F387" i="59"/>
  <c r="B387" i="59"/>
  <c r="A388" i="59"/>
  <c r="G387" i="59"/>
  <c r="D388" i="59" l="1"/>
  <c r="C388" i="59"/>
  <c r="B388" i="59"/>
  <c r="F388" i="59"/>
  <c r="E388" i="59"/>
  <c r="A389" i="59"/>
  <c r="G388" i="59"/>
  <c r="D389" i="59" l="1"/>
  <c r="C389" i="59"/>
  <c r="B389" i="59"/>
  <c r="F389" i="59"/>
  <c r="E389" i="59"/>
  <c r="A390" i="59"/>
  <c r="G389" i="59"/>
  <c r="D390" i="59" l="1"/>
  <c r="C390" i="59"/>
  <c r="F390" i="59"/>
  <c r="A391" i="59"/>
  <c r="E390" i="59"/>
  <c r="B390" i="59"/>
  <c r="G390" i="59"/>
  <c r="D391" i="59" l="1"/>
  <c r="C391" i="59"/>
  <c r="A392" i="59"/>
  <c r="F391" i="59"/>
  <c r="E391" i="59"/>
  <c r="B391" i="59"/>
  <c r="G391" i="59"/>
  <c r="D392" i="59" l="1"/>
  <c r="F392" i="59"/>
  <c r="A393" i="59"/>
  <c r="C392" i="59"/>
  <c r="E392" i="59"/>
  <c r="B392" i="59"/>
  <c r="G392" i="59"/>
  <c r="D393" i="59" l="1"/>
  <c r="A394" i="59"/>
  <c r="E393" i="59"/>
  <c r="F393" i="59"/>
  <c r="C393" i="59"/>
  <c r="B393" i="59"/>
  <c r="G393" i="59"/>
  <c r="D394" i="59" l="1"/>
  <c r="C394" i="59"/>
  <c r="B394" i="59"/>
  <c r="E394" i="59"/>
  <c r="F394" i="59"/>
  <c r="G394" i="59"/>
  <c r="A395" i="59"/>
  <c r="D395" i="59" l="1"/>
  <c r="E395" i="59"/>
  <c r="B395" i="59"/>
  <c r="F395" i="59"/>
  <c r="C395" i="59"/>
  <c r="A396" i="59"/>
  <c r="G395" i="59"/>
  <c r="D396" i="59" l="1"/>
  <c r="B396" i="59"/>
  <c r="F396" i="59"/>
  <c r="E396" i="59"/>
  <c r="C396" i="59"/>
  <c r="A397" i="59"/>
  <c r="G396" i="59"/>
  <c r="D397" i="59" l="1"/>
  <c r="E397" i="59"/>
  <c r="F397" i="59"/>
  <c r="B397" i="59"/>
  <c r="C397" i="59"/>
  <c r="A398" i="59"/>
  <c r="G397" i="59"/>
  <c r="D398" i="59" l="1"/>
  <c r="C398" i="59"/>
  <c r="B398" i="59"/>
  <c r="F398" i="59"/>
  <c r="A399" i="59"/>
  <c r="E398" i="59"/>
  <c r="G398" i="59"/>
  <c r="D399" i="59" l="1"/>
  <c r="E399" i="59"/>
  <c r="F399" i="59"/>
  <c r="A400" i="59"/>
  <c r="C399" i="59"/>
  <c r="B399" i="59"/>
  <c r="G399" i="59"/>
  <c r="D400" i="59" l="1"/>
  <c r="B400" i="59"/>
  <c r="C400" i="59"/>
  <c r="F400" i="59"/>
  <c r="E400" i="59"/>
  <c r="A401" i="59"/>
  <c r="G400" i="59"/>
  <c r="D401" i="59" l="1"/>
  <c r="C401" i="59"/>
  <c r="F401" i="59"/>
  <c r="E401" i="59"/>
  <c r="A402" i="59"/>
  <c r="G401" i="59"/>
  <c r="B401" i="59"/>
  <c r="D402" i="59" l="1"/>
  <c r="C402" i="59"/>
  <c r="B402" i="59"/>
  <c r="F402" i="59"/>
  <c r="E402" i="59"/>
  <c r="A403" i="59"/>
  <c r="G402" i="59"/>
  <c r="D403" i="59" l="1"/>
  <c r="C403" i="59"/>
  <c r="F403" i="59"/>
  <c r="B403" i="59"/>
  <c r="E403" i="59"/>
  <c r="A404" i="59"/>
  <c r="G403" i="59"/>
  <c r="D404" i="59" l="1"/>
  <c r="C404" i="59"/>
  <c r="F404" i="59"/>
  <c r="B404" i="59"/>
  <c r="E404" i="59"/>
  <c r="A405" i="59"/>
  <c r="G404" i="59"/>
  <c r="D405" i="59" l="1"/>
  <c r="C405" i="59"/>
  <c r="E405" i="59"/>
  <c r="F405" i="59"/>
  <c r="B405" i="59"/>
  <c r="A406" i="59"/>
  <c r="G405" i="59"/>
  <c r="D406" i="59" l="1"/>
  <c r="E406" i="59"/>
  <c r="A407" i="59"/>
  <c r="F406" i="59"/>
  <c r="B406" i="59"/>
  <c r="C406" i="59"/>
  <c r="G406" i="59"/>
  <c r="D407" i="59" l="1"/>
  <c r="E407" i="59"/>
  <c r="C407" i="59"/>
  <c r="F407" i="59"/>
  <c r="B407" i="59"/>
  <c r="A408" i="59"/>
  <c r="G407" i="59"/>
  <c r="D408" i="59" l="1"/>
  <c r="B408" i="59"/>
  <c r="F408" i="59"/>
  <c r="E408" i="59"/>
  <c r="A409" i="59"/>
  <c r="C408" i="59"/>
  <c r="G408" i="59"/>
  <c r="D409" i="59" l="1"/>
  <c r="C409" i="59"/>
  <c r="B409" i="59"/>
  <c r="F409" i="59"/>
  <c r="E409" i="59"/>
  <c r="A410" i="59"/>
  <c r="G409" i="59"/>
  <c r="D410" i="59" l="1"/>
  <c r="C410" i="59"/>
  <c r="F410" i="59"/>
  <c r="E410" i="59"/>
  <c r="B410" i="59"/>
  <c r="A411" i="59"/>
  <c r="G410" i="59"/>
  <c r="D411" i="59" l="1"/>
  <c r="F411" i="59"/>
  <c r="E411" i="59"/>
  <c r="C411" i="59"/>
  <c r="B411" i="59"/>
  <c r="A412" i="59"/>
  <c r="G411" i="59"/>
  <c r="D412" i="59" l="1"/>
  <c r="C412" i="59"/>
  <c r="E412" i="59"/>
  <c r="A413" i="59"/>
  <c r="G412" i="59"/>
  <c r="F412" i="59"/>
  <c r="B412" i="59"/>
  <c r="D413" i="59" l="1"/>
  <c r="F413" i="59"/>
  <c r="B413" i="59"/>
  <c r="A414" i="59"/>
  <c r="C413" i="59"/>
  <c r="E413" i="59"/>
  <c r="G413" i="59"/>
  <c r="D414" i="59" l="1"/>
  <c r="F414" i="59"/>
  <c r="C414" i="59"/>
  <c r="B414" i="59"/>
  <c r="G414" i="59"/>
  <c r="E414" i="59"/>
  <c r="A415" i="59"/>
  <c r="D415" i="59" l="1"/>
  <c r="F415" i="59"/>
  <c r="E415" i="59"/>
  <c r="C415" i="59"/>
  <c r="A416" i="59"/>
  <c r="B415" i="59"/>
  <c r="G415" i="59"/>
  <c r="D416" i="59" l="1"/>
  <c r="F416" i="59"/>
  <c r="E416" i="59"/>
  <c r="B416" i="59"/>
  <c r="G416" i="59"/>
  <c r="C416" i="59"/>
  <c r="A417" i="59"/>
  <c r="D417" i="59" l="1"/>
  <c r="F417" i="59"/>
  <c r="E417" i="59"/>
  <c r="C417" i="59"/>
  <c r="G417" i="59"/>
  <c r="A418" i="59"/>
  <c r="B417" i="59"/>
  <c r="D418" i="59" l="1"/>
  <c r="F418" i="59"/>
  <c r="A419" i="59"/>
  <c r="B418" i="59"/>
  <c r="G418" i="59"/>
  <c r="E418" i="59"/>
  <c r="C418" i="59"/>
  <c r="D419" i="59" l="1"/>
  <c r="F419" i="59"/>
  <c r="E419" i="59"/>
  <c r="B419" i="59"/>
  <c r="A420" i="59"/>
  <c r="C419" i="59"/>
  <c r="G419" i="59"/>
  <c r="D420" i="59" l="1"/>
  <c r="F420" i="59"/>
  <c r="E420" i="59"/>
  <c r="B420" i="59"/>
  <c r="C420" i="59"/>
  <c r="A421" i="59"/>
  <c r="G420" i="59"/>
  <c r="D421" i="59" l="1"/>
  <c r="F421" i="59"/>
  <c r="E421" i="59"/>
  <c r="B421" i="59"/>
  <c r="C421" i="59"/>
  <c r="G421" i="59"/>
  <c r="A422" i="59"/>
  <c r="D422" i="59" l="1"/>
  <c r="F422" i="59"/>
  <c r="E422" i="59"/>
  <c r="B422" i="59"/>
  <c r="A423" i="59"/>
  <c r="G422" i="59"/>
  <c r="C422" i="59"/>
  <c r="D423" i="59" l="1"/>
  <c r="F423" i="59"/>
  <c r="C423" i="59"/>
  <c r="A424" i="59"/>
  <c r="G423" i="59"/>
  <c r="E423" i="59"/>
  <c r="B423" i="59"/>
  <c r="D424" i="59" l="1"/>
  <c r="F424" i="59"/>
  <c r="E424" i="59"/>
  <c r="C424" i="59"/>
  <c r="G424" i="59"/>
  <c r="B424" i="59"/>
  <c r="A425" i="59"/>
  <c r="D425" i="59" l="1"/>
  <c r="F425" i="59"/>
  <c r="B425" i="59"/>
  <c r="C425" i="59"/>
  <c r="G425" i="59"/>
  <c r="E425" i="59"/>
  <c r="A426" i="59"/>
  <c r="D426" i="59" l="1"/>
  <c r="F426" i="59"/>
  <c r="B426" i="59"/>
  <c r="A427" i="59"/>
  <c r="C426" i="59"/>
  <c r="E426" i="59"/>
  <c r="G426" i="59"/>
  <c r="D427" i="59" l="1"/>
  <c r="F427" i="59"/>
  <c r="B427" i="59"/>
  <c r="A428" i="59"/>
  <c r="G427" i="59"/>
  <c r="E427" i="59"/>
  <c r="C427" i="59"/>
  <c r="D428" i="59" l="1"/>
  <c r="F428" i="59"/>
  <c r="A429" i="59"/>
  <c r="B428" i="59"/>
  <c r="E428" i="59"/>
  <c r="C428" i="59"/>
  <c r="G428" i="59"/>
  <c r="D429" i="59" l="1"/>
  <c r="E429" i="59"/>
  <c r="G429" i="59"/>
  <c r="F429" i="59"/>
  <c r="C429" i="59"/>
  <c r="B429" i="59"/>
  <c r="A430" i="59"/>
  <c r="D430" i="59" l="1"/>
  <c r="C430" i="59"/>
  <c r="E430" i="59"/>
  <c r="F430" i="59"/>
  <c r="A431" i="59"/>
  <c r="G430" i="59"/>
  <c r="B430" i="59"/>
  <c r="D431" i="59" l="1"/>
  <c r="F431" i="59"/>
  <c r="C431" i="59"/>
  <c r="A432" i="59"/>
  <c r="G431" i="59"/>
  <c r="B431" i="59"/>
  <c r="E431" i="59"/>
  <c r="D432" i="59" l="1"/>
  <c r="F432" i="59"/>
  <c r="C432" i="59"/>
  <c r="A433" i="59"/>
  <c r="G432" i="59"/>
  <c r="B432" i="59"/>
  <c r="E432" i="59"/>
  <c r="D433" i="59" l="1"/>
  <c r="F433" i="59"/>
  <c r="B433" i="59"/>
  <c r="A434" i="59"/>
  <c r="C433" i="59"/>
  <c r="E433" i="59"/>
  <c r="G433" i="59"/>
  <c r="D434" i="59" l="1"/>
  <c r="F434" i="59"/>
  <c r="G434" i="59"/>
  <c r="C434" i="59"/>
  <c r="B434" i="59"/>
  <c r="A435" i="59"/>
  <c r="E434" i="59"/>
  <c r="D435" i="59" l="1"/>
  <c r="F435" i="59"/>
  <c r="E435" i="59"/>
  <c r="B435" i="59"/>
  <c r="C435" i="59"/>
  <c r="A436" i="59"/>
  <c r="G435" i="59"/>
  <c r="D436" i="59" l="1"/>
  <c r="B436" i="59"/>
  <c r="E436" i="59"/>
  <c r="F436" i="59"/>
  <c r="A437" i="59"/>
  <c r="C436" i="59"/>
  <c r="G436" i="59"/>
  <c r="F437" i="59" l="1"/>
  <c r="C437" i="59"/>
  <c r="B437" i="59"/>
  <c r="D437" i="59"/>
  <c r="E437" i="59"/>
  <c r="A438" i="59"/>
  <c r="G437" i="59"/>
  <c r="D438" i="59" l="1"/>
  <c r="F438" i="59"/>
  <c r="A439" i="59"/>
  <c r="G438" i="59"/>
  <c r="E438" i="59"/>
  <c r="C438" i="59"/>
  <c r="B438" i="59"/>
  <c r="D439" i="59" l="1"/>
  <c r="B439" i="59"/>
  <c r="F439" i="59"/>
  <c r="E439" i="59"/>
  <c r="C439" i="59"/>
  <c r="A440" i="59"/>
  <c r="G439" i="59"/>
  <c r="D440" i="59" l="1"/>
  <c r="B440" i="59"/>
  <c r="E440" i="59"/>
  <c r="F440" i="59"/>
  <c r="C440" i="59"/>
  <c r="A441" i="59"/>
  <c r="G440" i="59"/>
  <c r="D441" i="59" l="1"/>
  <c r="B441" i="59"/>
  <c r="C441" i="59"/>
  <c r="A442" i="59"/>
  <c r="E441" i="59"/>
  <c r="F441" i="59"/>
  <c r="G441" i="59"/>
  <c r="D442" i="59" l="1"/>
  <c r="E442" i="59"/>
  <c r="F442" i="59"/>
  <c r="A443" i="59"/>
  <c r="C442" i="59"/>
  <c r="B442" i="59"/>
  <c r="G442" i="59"/>
  <c r="D443" i="59" l="1"/>
  <c r="E443" i="59"/>
  <c r="F443" i="59"/>
  <c r="C443" i="59"/>
  <c r="B443" i="59"/>
  <c r="A444" i="59"/>
  <c r="G443" i="59"/>
  <c r="D444" i="59" l="1"/>
  <c r="F444" i="59"/>
  <c r="E444" i="59"/>
  <c r="C444" i="59"/>
  <c r="B444" i="59"/>
  <c r="A445" i="59"/>
  <c r="G444" i="59"/>
  <c r="D445" i="59" l="1"/>
  <c r="C445" i="59"/>
  <c r="A446" i="59"/>
  <c r="F445" i="59"/>
  <c r="E445" i="59"/>
  <c r="B445" i="59"/>
  <c r="G445" i="59"/>
  <c r="D446" i="59" l="1"/>
  <c r="F446" i="59"/>
  <c r="C446" i="59"/>
  <c r="B446" i="59"/>
  <c r="A447" i="59"/>
  <c r="E446" i="59"/>
  <c r="G446" i="59"/>
  <c r="D447" i="59" l="1"/>
  <c r="F447" i="59"/>
  <c r="A448" i="59"/>
  <c r="G447" i="59"/>
  <c r="B447" i="59"/>
  <c r="C447" i="59"/>
  <c r="E447" i="59"/>
  <c r="D448" i="59" l="1"/>
  <c r="E448" i="59"/>
  <c r="B448" i="59"/>
  <c r="C448" i="59"/>
  <c r="A449" i="59"/>
  <c r="F448" i="59"/>
  <c r="G448" i="59"/>
  <c r="D449" i="59" l="1"/>
  <c r="E449" i="59"/>
  <c r="C449" i="59"/>
  <c r="F449" i="59"/>
  <c r="A450" i="59"/>
  <c r="B449" i="59"/>
  <c r="G449" i="59"/>
  <c r="D450" i="59" l="1"/>
  <c r="F450" i="59"/>
  <c r="A451" i="59"/>
  <c r="B450" i="59"/>
  <c r="E450" i="59"/>
  <c r="C450" i="59"/>
  <c r="G450" i="59"/>
  <c r="F451" i="59" l="1"/>
  <c r="C451" i="59"/>
  <c r="G451" i="59"/>
  <c r="A452" i="59"/>
  <c r="D451" i="59"/>
  <c r="E451" i="59"/>
  <c r="B451" i="59"/>
  <c r="D452" i="59" l="1"/>
  <c r="F452" i="59"/>
  <c r="C452" i="59"/>
  <c r="B452" i="59"/>
  <c r="G452" i="59"/>
  <c r="A453" i="59"/>
  <c r="E452" i="59"/>
  <c r="D453" i="59" l="1"/>
  <c r="F453" i="59"/>
  <c r="A454" i="59"/>
  <c r="G453" i="59"/>
  <c r="B453" i="59"/>
  <c r="E453" i="59"/>
  <c r="C453" i="59"/>
  <c r="D454" i="59" l="1"/>
  <c r="B454" i="59"/>
  <c r="G454" i="59"/>
  <c r="F454" i="59"/>
  <c r="C454" i="59"/>
  <c r="E454" i="59"/>
  <c r="A455" i="59"/>
  <c r="D455" i="59" l="1"/>
  <c r="C455" i="59"/>
  <c r="B455" i="59"/>
  <c r="A456" i="59"/>
  <c r="F455" i="59"/>
  <c r="E455" i="59"/>
  <c r="G455" i="59"/>
  <c r="D456" i="59" l="1"/>
  <c r="F456" i="59"/>
  <c r="C456" i="59"/>
  <c r="G456" i="59"/>
  <c r="E456" i="59"/>
  <c r="A457" i="59"/>
  <c r="B456" i="59"/>
  <c r="D457" i="59" l="1"/>
  <c r="F457" i="59"/>
  <c r="G457" i="59"/>
  <c r="C457" i="59"/>
  <c r="E457" i="59"/>
  <c r="A458" i="59"/>
  <c r="B457" i="59"/>
  <c r="D458" i="59" l="1"/>
  <c r="E458" i="59"/>
  <c r="F458" i="59"/>
  <c r="C458" i="59"/>
  <c r="A459" i="59"/>
  <c r="G458" i="59"/>
  <c r="B458" i="59"/>
  <c r="D459" i="59" l="1"/>
  <c r="B459" i="59"/>
  <c r="A460" i="59"/>
  <c r="F459" i="59"/>
  <c r="C459" i="59"/>
  <c r="G459" i="59"/>
  <c r="E459" i="59"/>
  <c r="D460" i="59" l="1"/>
  <c r="F460" i="59"/>
  <c r="A461" i="59"/>
  <c r="B460" i="59"/>
  <c r="E460" i="59"/>
  <c r="G460" i="59"/>
  <c r="C460" i="59"/>
  <c r="D461" i="59" l="1"/>
  <c r="E461" i="59"/>
  <c r="G461" i="59"/>
  <c r="A462" i="59"/>
  <c r="C461" i="59"/>
  <c r="F461" i="59"/>
  <c r="B461" i="59"/>
  <c r="D462" i="59" l="1"/>
  <c r="F462" i="59"/>
  <c r="E462" i="59"/>
  <c r="B462" i="59"/>
  <c r="C462" i="59"/>
  <c r="A463" i="59"/>
  <c r="G462" i="59"/>
  <c r="D463" i="59" l="1"/>
  <c r="F463" i="59"/>
  <c r="E463" i="59"/>
  <c r="A464" i="59"/>
  <c r="G463" i="59"/>
  <c r="C463" i="59"/>
  <c r="B463" i="59"/>
  <c r="D464" i="59" l="1"/>
  <c r="B464" i="59"/>
  <c r="F464" i="59"/>
  <c r="C464" i="59"/>
  <c r="E464" i="59"/>
  <c r="A465" i="59"/>
  <c r="G464" i="59"/>
  <c r="D465" i="59" l="1"/>
  <c r="F465" i="59"/>
  <c r="B465" i="59"/>
  <c r="E465" i="59"/>
  <c r="C465" i="59"/>
  <c r="A466" i="59"/>
  <c r="G465" i="59"/>
  <c r="D466" i="59" l="1"/>
  <c r="F466" i="59"/>
  <c r="B466" i="59"/>
  <c r="C466" i="59"/>
  <c r="E466" i="59"/>
  <c r="G466" i="59"/>
  <c r="A467" i="59"/>
  <c r="D467" i="59" l="1"/>
  <c r="F467" i="59"/>
  <c r="C467" i="59"/>
  <c r="B467" i="59"/>
  <c r="G467" i="59"/>
  <c r="A468" i="59"/>
  <c r="E467" i="59"/>
  <c r="D468" i="59" l="1"/>
  <c r="F468" i="59"/>
  <c r="B468" i="59"/>
  <c r="G468" i="59"/>
  <c r="E468" i="59"/>
  <c r="C468" i="59"/>
  <c r="A469" i="59"/>
  <c r="D469" i="59" l="1"/>
  <c r="F469" i="59"/>
  <c r="B469" i="59"/>
  <c r="C469" i="59"/>
  <c r="E469" i="59"/>
  <c r="G469" i="59"/>
  <c r="A470" i="59"/>
  <c r="D470" i="59" l="1"/>
  <c r="B470" i="59"/>
  <c r="F470" i="59"/>
  <c r="C470" i="59"/>
  <c r="G470" i="59"/>
  <c r="E470" i="59"/>
  <c r="A471" i="59"/>
  <c r="D471" i="59" l="1"/>
  <c r="F471" i="59"/>
  <c r="A472" i="59"/>
  <c r="E471" i="59"/>
  <c r="C471" i="59"/>
  <c r="G471" i="59"/>
  <c r="B471" i="59"/>
  <c r="D472" i="59" l="1"/>
  <c r="F472" i="59"/>
  <c r="E472" i="59"/>
  <c r="C472" i="59"/>
  <c r="B472" i="59"/>
  <c r="G472" i="59"/>
  <c r="A473" i="59"/>
  <c r="D473" i="59" l="1"/>
  <c r="C473" i="59"/>
  <c r="E473" i="59"/>
  <c r="F473" i="59"/>
  <c r="B473" i="59"/>
  <c r="A474" i="59"/>
  <c r="G473" i="59"/>
  <c r="D474" i="59" l="1"/>
  <c r="F474" i="59"/>
  <c r="A475" i="59"/>
  <c r="B474" i="59"/>
  <c r="E474" i="59"/>
  <c r="C474" i="59"/>
  <c r="G474" i="59"/>
  <c r="D475" i="59" l="1"/>
  <c r="E475" i="59"/>
  <c r="A476" i="59"/>
  <c r="F475" i="59"/>
  <c r="C475" i="59"/>
  <c r="B475" i="59"/>
  <c r="G475" i="59"/>
  <c r="D476" i="59" l="1"/>
  <c r="E476" i="59"/>
  <c r="B476" i="59"/>
  <c r="F476" i="59"/>
  <c r="C476" i="59"/>
  <c r="A477" i="59"/>
  <c r="G476" i="59"/>
  <c r="D477" i="59" l="1"/>
  <c r="F477" i="59"/>
  <c r="B477" i="59"/>
  <c r="C477" i="59"/>
  <c r="E477" i="59"/>
  <c r="A478" i="59"/>
  <c r="G477" i="59"/>
  <c r="D478" i="59" l="1"/>
  <c r="C478" i="59"/>
  <c r="F478" i="59"/>
  <c r="A479" i="59"/>
  <c r="E478" i="59"/>
  <c r="B478" i="59"/>
  <c r="G478" i="59"/>
  <c r="D479" i="59" l="1"/>
  <c r="E479" i="59"/>
  <c r="B479" i="59"/>
  <c r="F479" i="59"/>
  <c r="C479" i="59"/>
  <c r="A480" i="59"/>
  <c r="G479" i="59"/>
  <c r="D480" i="59" l="1"/>
  <c r="E480" i="59"/>
  <c r="B480" i="59"/>
  <c r="F480" i="59"/>
  <c r="C480" i="59"/>
  <c r="A481" i="59"/>
  <c r="G480" i="59"/>
  <c r="D481" i="59" l="1"/>
  <c r="A482" i="59"/>
  <c r="E481" i="59"/>
  <c r="G481" i="59"/>
  <c r="F481" i="59"/>
  <c r="C481" i="59"/>
  <c r="B481" i="59"/>
  <c r="D482" i="59" l="1"/>
  <c r="E482" i="59"/>
  <c r="B482" i="59"/>
  <c r="F482" i="59"/>
  <c r="C482" i="59"/>
  <c r="A483" i="59"/>
  <c r="G482" i="59"/>
  <c r="D483" i="59" l="1"/>
  <c r="C483" i="59"/>
  <c r="F483" i="59"/>
  <c r="B483" i="59"/>
  <c r="E483" i="59"/>
  <c r="A484" i="59"/>
  <c r="G483" i="59"/>
  <c r="D484" i="59" l="1"/>
  <c r="C484" i="59"/>
  <c r="G484" i="59"/>
  <c r="F484" i="59"/>
  <c r="B484" i="59"/>
  <c r="A485" i="59"/>
  <c r="E484" i="59"/>
  <c r="D485" i="59" l="1"/>
  <c r="C485" i="59"/>
  <c r="F485" i="59"/>
  <c r="E485" i="59"/>
  <c r="B485" i="59"/>
  <c r="A486" i="59"/>
  <c r="G485" i="59"/>
  <c r="D486" i="59" l="1"/>
  <c r="C486" i="59"/>
  <c r="E486" i="59"/>
  <c r="F486" i="59"/>
  <c r="B486" i="59"/>
  <c r="A487" i="59"/>
  <c r="G486" i="59"/>
  <c r="D487" i="59" l="1"/>
  <c r="C487" i="59"/>
  <c r="F487" i="59"/>
  <c r="E487" i="59"/>
  <c r="B487" i="59"/>
  <c r="A488" i="59"/>
  <c r="G487" i="59"/>
  <c r="D488" i="59" l="1"/>
  <c r="C488" i="59"/>
  <c r="B488" i="59"/>
  <c r="E488" i="59"/>
  <c r="F488" i="59"/>
  <c r="A489" i="59"/>
  <c r="G488" i="59"/>
  <c r="D489" i="59" l="1"/>
  <c r="C489" i="59"/>
  <c r="F489" i="59"/>
  <c r="B489" i="59"/>
  <c r="E489" i="59"/>
  <c r="A490" i="59"/>
  <c r="G489" i="59"/>
  <c r="D490" i="59" l="1"/>
  <c r="B490" i="59"/>
  <c r="G490" i="59"/>
  <c r="F490" i="59"/>
  <c r="A491" i="59"/>
  <c r="C490" i="59"/>
  <c r="E490" i="59"/>
  <c r="D491" i="59" l="1"/>
  <c r="B491" i="59"/>
  <c r="C491" i="59"/>
  <c r="A492" i="59"/>
  <c r="E491" i="59"/>
  <c r="G491" i="59"/>
  <c r="F491" i="59"/>
  <c r="D492" i="59" l="1"/>
  <c r="C492" i="59"/>
  <c r="F492" i="59"/>
  <c r="B492" i="59"/>
  <c r="E492" i="59"/>
  <c r="A493" i="59"/>
  <c r="G492" i="59"/>
  <c r="D493" i="59" l="1"/>
  <c r="C493" i="59"/>
  <c r="F493" i="59"/>
  <c r="A494" i="59"/>
  <c r="B493" i="59"/>
  <c r="G493" i="59"/>
  <c r="E493" i="59"/>
  <c r="D494" i="59" l="1"/>
  <c r="B494" i="59"/>
  <c r="E494" i="59"/>
  <c r="F494" i="59"/>
  <c r="C494" i="59"/>
  <c r="A495" i="59"/>
  <c r="G494" i="59"/>
  <c r="D495" i="59" l="1"/>
  <c r="C495" i="59"/>
  <c r="B495" i="59"/>
  <c r="E495" i="59"/>
  <c r="F495" i="59"/>
  <c r="A496" i="59"/>
  <c r="G495" i="59"/>
  <c r="D496" i="59" l="1"/>
  <c r="C496" i="59"/>
  <c r="B496" i="59"/>
  <c r="E496" i="59"/>
  <c r="F496" i="59"/>
  <c r="A497" i="59"/>
  <c r="G496" i="59"/>
  <c r="D497" i="59" l="1"/>
  <c r="C497" i="59"/>
  <c r="E497" i="59"/>
  <c r="F497" i="59"/>
  <c r="B497" i="59"/>
  <c r="A498" i="59"/>
  <c r="G497" i="59"/>
  <c r="D498" i="59" l="1"/>
  <c r="C498" i="59"/>
  <c r="B498" i="59"/>
  <c r="E498" i="59"/>
  <c r="F498" i="59"/>
  <c r="A499" i="59"/>
  <c r="G498" i="59"/>
  <c r="D499" i="59" l="1"/>
  <c r="C499" i="59"/>
  <c r="E499" i="59"/>
  <c r="F499" i="59"/>
  <c r="A500" i="59"/>
  <c r="B499" i="59"/>
  <c r="G499" i="59"/>
  <c r="D500" i="59" l="1"/>
  <c r="B500" i="59"/>
  <c r="A501" i="59"/>
  <c r="F500" i="59"/>
  <c r="C500" i="59"/>
  <c r="E500" i="59"/>
  <c r="G500" i="59"/>
  <c r="D501" i="59" l="1"/>
  <c r="C501" i="59"/>
  <c r="B501" i="59"/>
  <c r="E501" i="59"/>
  <c r="F501" i="59"/>
  <c r="A502" i="59"/>
  <c r="G501" i="59"/>
  <c r="D502" i="59" l="1"/>
  <c r="C502" i="59"/>
  <c r="F502" i="59"/>
  <c r="B502" i="59"/>
  <c r="E502" i="59"/>
  <c r="A503" i="59"/>
  <c r="G502" i="59"/>
  <c r="D503" i="59" l="1"/>
  <c r="C503" i="59"/>
  <c r="B503" i="59"/>
  <c r="F503" i="59"/>
  <c r="E503" i="59"/>
  <c r="A504" i="59"/>
  <c r="G503" i="59"/>
  <c r="D504" i="59" l="1"/>
  <c r="C504" i="59"/>
  <c r="F504" i="59"/>
  <c r="B504" i="59"/>
  <c r="E504" i="59"/>
  <c r="A505" i="59"/>
  <c r="G504" i="59"/>
  <c r="D505" i="59" l="1"/>
  <c r="C505" i="59"/>
  <c r="A506" i="59"/>
  <c r="F505" i="59"/>
  <c r="B505" i="59"/>
  <c r="E505" i="59"/>
  <c r="G505" i="59"/>
  <c r="D506" i="59" l="1"/>
  <c r="C506" i="59"/>
  <c r="B506" i="59"/>
  <c r="F506" i="59"/>
  <c r="E506" i="59"/>
  <c r="A507" i="59"/>
  <c r="G506" i="59"/>
  <c r="D507" i="59" l="1"/>
  <c r="C507" i="59"/>
  <c r="F507" i="59"/>
  <c r="B507" i="59"/>
  <c r="E507" i="59"/>
  <c r="A508" i="59"/>
  <c r="G507" i="59"/>
  <c r="D508" i="59" l="1"/>
  <c r="C508" i="59"/>
  <c r="F508" i="59"/>
  <c r="B508" i="59"/>
  <c r="E508" i="59"/>
  <c r="A509" i="59"/>
  <c r="G508" i="59"/>
  <c r="D509" i="59" l="1"/>
  <c r="C509" i="59"/>
  <c r="E509" i="59"/>
  <c r="F509" i="59"/>
  <c r="B509" i="59"/>
  <c r="A510" i="59"/>
  <c r="G509" i="59"/>
  <c r="D510" i="59" l="1"/>
  <c r="C510" i="59"/>
  <c r="F510" i="59"/>
  <c r="B510" i="59"/>
  <c r="E510" i="59"/>
  <c r="A511" i="59"/>
  <c r="G510" i="59"/>
  <c r="D511" i="59" l="1"/>
  <c r="C511" i="59"/>
  <c r="F511" i="59"/>
  <c r="B511" i="59"/>
  <c r="E511" i="59"/>
  <c r="A512" i="59"/>
  <c r="G511" i="59"/>
  <c r="D512" i="59" l="1"/>
  <c r="C512" i="59"/>
  <c r="E512" i="59"/>
  <c r="F512" i="59"/>
  <c r="B512" i="59"/>
  <c r="A513" i="59"/>
  <c r="G512" i="59"/>
  <c r="D513" i="59" l="1"/>
  <c r="B513" i="59"/>
  <c r="E513" i="59"/>
  <c r="F513" i="59"/>
  <c r="C513" i="59"/>
  <c r="A514" i="59"/>
  <c r="G513" i="59"/>
  <c r="D514" i="59" l="1"/>
  <c r="F514" i="59"/>
  <c r="C514" i="59"/>
  <c r="B514" i="59"/>
  <c r="E514" i="59"/>
  <c r="A515" i="59"/>
  <c r="G514" i="59"/>
  <c r="D515" i="59" l="1"/>
  <c r="F515" i="59"/>
  <c r="E515" i="59"/>
  <c r="G515" i="59"/>
  <c r="C515" i="59"/>
  <c r="B515" i="59"/>
  <c r="A516" i="59"/>
  <c r="D516" i="59" l="1"/>
  <c r="C516" i="59"/>
  <c r="A517" i="59"/>
  <c r="E516" i="59"/>
  <c r="F516" i="59"/>
  <c r="G516" i="59"/>
  <c r="B516" i="59"/>
  <c r="D517" i="59" l="1"/>
  <c r="B517" i="59"/>
  <c r="E517" i="59"/>
  <c r="F517" i="59"/>
  <c r="G517" i="59"/>
  <c r="A518" i="59"/>
  <c r="C517" i="59"/>
  <c r="D518" i="59" l="1"/>
  <c r="E518" i="59"/>
  <c r="G518" i="59"/>
  <c r="F518" i="59"/>
  <c r="A519" i="59"/>
  <c r="B518" i="59"/>
  <c r="C518" i="59"/>
  <c r="D519" i="59" l="1"/>
  <c r="B519" i="59"/>
  <c r="F519" i="59"/>
  <c r="C519" i="59"/>
  <c r="G519" i="59"/>
  <c r="E519" i="59"/>
  <c r="A520" i="59"/>
  <c r="D520" i="59" l="1"/>
  <c r="C520" i="59"/>
  <c r="G520" i="59"/>
  <c r="F520" i="59"/>
  <c r="A521" i="59"/>
  <c r="B520" i="59"/>
  <c r="E520" i="59"/>
  <c r="D521" i="59" l="1"/>
  <c r="B521" i="59"/>
  <c r="F521" i="59"/>
  <c r="C521" i="59"/>
  <c r="E521" i="59"/>
  <c r="A522" i="59"/>
  <c r="G521" i="59"/>
  <c r="D522" i="59" l="1"/>
  <c r="C522" i="59"/>
  <c r="F522" i="59"/>
  <c r="E522" i="59"/>
  <c r="A523" i="59"/>
  <c r="G522" i="59"/>
  <c r="B522" i="59"/>
  <c r="D523" i="59" l="1"/>
  <c r="C523" i="59"/>
  <c r="B523" i="59"/>
  <c r="G523" i="59"/>
  <c r="E523" i="59"/>
  <c r="F523" i="59"/>
  <c r="A524" i="59"/>
  <c r="D524" i="59" l="1"/>
  <c r="C524" i="59"/>
  <c r="F524" i="59"/>
  <c r="B524" i="59"/>
  <c r="E524" i="59"/>
  <c r="A525" i="59"/>
  <c r="G524" i="59"/>
  <c r="D525" i="59" l="1"/>
  <c r="E525" i="59"/>
  <c r="F525" i="59"/>
  <c r="B525" i="59"/>
  <c r="C525" i="59"/>
  <c r="G525" i="59"/>
  <c r="A526" i="59"/>
  <c r="D526" i="59" l="1"/>
  <c r="E526" i="59"/>
  <c r="F526" i="59"/>
  <c r="C526" i="59"/>
  <c r="G526" i="59"/>
  <c r="B526" i="59"/>
  <c r="A527" i="59"/>
  <c r="D527" i="59" l="1"/>
  <c r="E527" i="59"/>
  <c r="F527" i="59"/>
  <c r="A528" i="59"/>
  <c r="G527" i="59"/>
  <c r="C527" i="59"/>
  <c r="B527" i="59"/>
  <c r="D528" i="59" l="1"/>
  <c r="E528" i="59"/>
  <c r="F528" i="59"/>
  <c r="C528" i="59"/>
  <c r="G528" i="59"/>
  <c r="B528" i="59"/>
  <c r="A529" i="59"/>
  <c r="D529" i="59" l="1"/>
  <c r="A530" i="59"/>
  <c r="G529" i="59"/>
  <c r="F529" i="59"/>
  <c r="C529" i="59"/>
  <c r="B529" i="59"/>
  <c r="E529" i="59"/>
  <c r="D530" i="59" l="1"/>
  <c r="A531" i="59"/>
  <c r="G530" i="59"/>
  <c r="F530" i="59"/>
  <c r="C530" i="59"/>
  <c r="E530" i="59"/>
  <c r="B530" i="59"/>
  <c r="D531" i="59" l="1"/>
  <c r="C531" i="59"/>
  <c r="F531" i="59"/>
  <c r="B531" i="59"/>
  <c r="E531" i="59"/>
  <c r="A532" i="59"/>
  <c r="G531" i="59"/>
  <c r="D532" i="59" l="1"/>
  <c r="A533" i="59"/>
  <c r="C532" i="59"/>
  <c r="F532" i="59"/>
  <c r="E532" i="59"/>
  <c r="B532" i="59"/>
  <c r="G532" i="59"/>
  <c r="D533" i="59" l="1"/>
  <c r="C533" i="59"/>
  <c r="A534" i="59"/>
  <c r="F533" i="59"/>
  <c r="E533" i="59"/>
  <c r="G533" i="59"/>
  <c r="B533" i="59"/>
  <c r="D534" i="59" l="1"/>
  <c r="C534" i="59"/>
  <c r="E534" i="59"/>
  <c r="F534" i="59"/>
  <c r="A535" i="59"/>
  <c r="B534" i="59"/>
  <c r="G534" i="59"/>
  <c r="D535" i="59" l="1"/>
  <c r="F535" i="59"/>
  <c r="B535" i="59"/>
  <c r="E535" i="59"/>
  <c r="C535" i="59"/>
  <c r="A536" i="59"/>
  <c r="G535" i="59"/>
  <c r="D536" i="59" l="1"/>
  <c r="C536" i="59"/>
  <c r="B536" i="59"/>
  <c r="G536" i="59"/>
  <c r="F536" i="59"/>
  <c r="A537" i="59"/>
  <c r="E536" i="59"/>
  <c r="D537" i="59" l="1"/>
  <c r="F537" i="59"/>
  <c r="B537" i="59"/>
  <c r="C537" i="59"/>
  <c r="E537" i="59"/>
  <c r="A538" i="59"/>
  <c r="G537" i="59"/>
  <c r="D538" i="59" l="1"/>
  <c r="E538" i="59"/>
  <c r="C538" i="59"/>
  <c r="F538" i="59"/>
  <c r="B538" i="59"/>
  <c r="G538" i="59"/>
  <c r="A539" i="59"/>
  <c r="D539" i="59" l="1"/>
  <c r="F539" i="59"/>
  <c r="B539" i="59"/>
  <c r="A540" i="59"/>
  <c r="C539" i="59"/>
  <c r="E539" i="59"/>
  <c r="G539" i="59"/>
  <c r="D540" i="59" l="1"/>
  <c r="F540" i="59"/>
  <c r="B540" i="59"/>
  <c r="C540" i="59"/>
  <c r="G540" i="59"/>
  <c r="A541" i="59"/>
  <c r="E540" i="59"/>
  <c r="D541" i="59" l="1"/>
  <c r="F541" i="59"/>
  <c r="B541" i="59"/>
  <c r="G541" i="59"/>
  <c r="C541" i="59"/>
  <c r="E541" i="59"/>
  <c r="A542" i="59"/>
  <c r="D542" i="59" l="1"/>
  <c r="F542" i="59"/>
  <c r="B542" i="59"/>
  <c r="C542" i="59"/>
  <c r="E542" i="59"/>
  <c r="A543" i="59"/>
  <c r="G542" i="59"/>
  <c r="D543" i="59" l="1"/>
  <c r="F543" i="59"/>
  <c r="B543" i="59"/>
  <c r="G543" i="59"/>
  <c r="C543" i="59"/>
  <c r="E543" i="59"/>
  <c r="A544" i="59"/>
  <c r="D544" i="59" l="1"/>
  <c r="F544" i="59"/>
  <c r="B544" i="59"/>
  <c r="E544" i="59"/>
  <c r="A545" i="59"/>
  <c r="C544" i="59"/>
  <c r="G544" i="59"/>
  <c r="D545" i="59" l="1"/>
  <c r="B545" i="59"/>
  <c r="E545" i="59"/>
  <c r="F545" i="59"/>
  <c r="A546" i="59"/>
  <c r="C545" i="59"/>
  <c r="G545" i="59"/>
  <c r="D546" i="59" l="1"/>
  <c r="C546" i="59"/>
  <c r="F546" i="59"/>
  <c r="B546" i="59"/>
  <c r="E546" i="59"/>
  <c r="A547" i="59"/>
  <c r="G546" i="59"/>
  <c r="D547" i="59" l="1"/>
  <c r="C547" i="59"/>
  <c r="B547" i="59"/>
  <c r="A548" i="59"/>
  <c r="F547" i="59"/>
  <c r="E547" i="59"/>
  <c r="G547" i="59"/>
  <c r="D548" i="59" l="1"/>
  <c r="B548" i="59"/>
  <c r="F548" i="59"/>
  <c r="E548" i="59"/>
  <c r="C548" i="59"/>
  <c r="A549" i="59"/>
  <c r="G548" i="59"/>
  <c r="D549" i="59" l="1"/>
  <c r="E549" i="59"/>
  <c r="F549" i="59"/>
  <c r="A550" i="59"/>
  <c r="G549" i="59"/>
  <c r="C549" i="59"/>
  <c r="B549" i="59"/>
  <c r="D550" i="59" l="1"/>
  <c r="C550" i="59"/>
  <c r="E550" i="59"/>
  <c r="F550" i="59"/>
  <c r="A551" i="59"/>
  <c r="B550" i="59"/>
  <c r="G550" i="59"/>
  <c r="D551" i="59" l="1"/>
  <c r="B551" i="59"/>
  <c r="E551" i="59"/>
  <c r="F551" i="59"/>
  <c r="C551" i="59"/>
  <c r="A552" i="59"/>
  <c r="G551" i="59"/>
  <c r="D552" i="59" l="1"/>
  <c r="C552" i="59"/>
  <c r="B552" i="59"/>
  <c r="F552" i="59"/>
  <c r="E552" i="59"/>
  <c r="A553" i="59"/>
  <c r="G552" i="59"/>
  <c r="D553" i="59" l="1"/>
  <c r="C553" i="59"/>
  <c r="B553" i="59"/>
  <c r="F553" i="59"/>
  <c r="E553" i="59"/>
  <c r="A554" i="59"/>
  <c r="G553" i="59"/>
  <c r="D554" i="59" l="1"/>
  <c r="C554" i="59"/>
  <c r="A555" i="59"/>
  <c r="B554" i="59"/>
  <c r="F554" i="59"/>
  <c r="E554" i="59"/>
  <c r="G554" i="59"/>
  <c r="F555" i="59" l="1"/>
  <c r="C555" i="59"/>
  <c r="E555" i="59"/>
  <c r="D555" i="59"/>
  <c r="B555" i="59"/>
  <c r="A556" i="59"/>
  <c r="G555" i="59"/>
  <c r="D556" i="59" l="1"/>
  <c r="F556" i="59"/>
  <c r="B556" i="59"/>
  <c r="G556" i="59"/>
  <c r="C556" i="59"/>
  <c r="E556" i="59"/>
  <c r="A557" i="59"/>
  <c r="D557" i="59" l="1"/>
  <c r="C557" i="59"/>
  <c r="B557" i="59"/>
  <c r="A558" i="59"/>
  <c r="E557" i="59"/>
  <c r="F557" i="59"/>
  <c r="G557" i="59"/>
  <c r="D558" i="59" l="1"/>
  <c r="C558" i="59"/>
  <c r="E558" i="59"/>
  <c r="F558" i="59"/>
  <c r="A559" i="59"/>
  <c r="B558" i="59"/>
  <c r="G558" i="59"/>
  <c r="D559" i="59" l="1"/>
  <c r="B559" i="59"/>
  <c r="F559" i="59"/>
  <c r="E559" i="59"/>
  <c r="A560" i="59"/>
  <c r="C559" i="59"/>
  <c r="G559" i="59"/>
  <c r="D560" i="59" l="1"/>
  <c r="C560" i="59"/>
  <c r="B560" i="59"/>
  <c r="E560" i="59"/>
  <c r="F560" i="59"/>
  <c r="A561" i="59"/>
  <c r="G560" i="59"/>
  <c r="D561" i="59" l="1"/>
  <c r="C561" i="59"/>
  <c r="E561" i="59"/>
  <c r="F561" i="59"/>
  <c r="B561" i="59"/>
  <c r="A562" i="59"/>
  <c r="G561" i="59"/>
  <c r="D562" i="59" l="1"/>
  <c r="C562" i="59"/>
  <c r="E562" i="59"/>
  <c r="F562" i="59"/>
  <c r="A563" i="59"/>
  <c r="B562" i="59"/>
  <c r="G562" i="59"/>
  <c r="D563" i="59" l="1"/>
  <c r="C563" i="59"/>
  <c r="E563" i="59"/>
  <c r="F563" i="59"/>
  <c r="B563" i="59"/>
  <c r="A564" i="59"/>
  <c r="G563" i="59"/>
  <c r="D564" i="59" l="1"/>
  <c r="C564" i="59"/>
  <c r="B564" i="59"/>
  <c r="F564" i="59"/>
  <c r="E564" i="59"/>
  <c r="A565" i="59"/>
  <c r="G564" i="59"/>
  <c r="D565" i="59" l="1"/>
  <c r="C565" i="59"/>
  <c r="F565" i="59"/>
  <c r="E565" i="59"/>
  <c r="B565" i="59"/>
  <c r="A566" i="59"/>
  <c r="G565" i="59"/>
  <c r="D566" i="59" l="1"/>
  <c r="C566" i="59"/>
  <c r="B566" i="59"/>
  <c r="F566" i="59"/>
  <c r="A567" i="59"/>
  <c r="E566" i="59"/>
  <c r="G566" i="59"/>
  <c r="D567" i="59" l="1"/>
  <c r="C567" i="59"/>
  <c r="B567" i="59"/>
  <c r="F567" i="59"/>
  <c r="E567" i="59"/>
  <c r="A568" i="59"/>
  <c r="G567" i="59"/>
  <c r="D568" i="59" l="1"/>
  <c r="C568" i="59"/>
  <c r="F568" i="59"/>
  <c r="B568" i="59"/>
  <c r="E568" i="59"/>
  <c r="A569" i="59"/>
  <c r="G568" i="59"/>
  <c r="D569" i="59" l="1"/>
  <c r="C569" i="59"/>
  <c r="B569" i="59"/>
  <c r="A570" i="59"/>
  <c r="F569" i="59"/>
  <c r="E569" i="59"/>
  <c r="G569" i="59"/>
  <c r="D570" i="59" l="1"/>
  <c r="C570" i="59"/>
  <c r="A571" i="59"/>
  <c r="F570" i="59"/>
  <c r="B570" i="59"/>
  <c r="E570" i="59"/>
  <c r="G570" i="59"/>
  <c r="D571" i="59" l="1"/>
  <c r="C571" i="59"/>
  <c r="F571" i="59"/>
  <c r="E571" i="59"/>
  <c r="A572" i="59"/>
  <c r="B571" i="59"/>
  <c r="G571" i="59"/>
  <c r="D572" i="59" l="1"/>
  <c r="C572" i="59"/>
  <c r="F572" i="59"/>
  <c r="E572" i="59"/>
  <c r="A573" i="59"/>
  <c r="B572" i="59"/>
  <c r="G572" i="59"/>
  <c r="D573" i="59" l="1"/>
  <c r="C573" i="59"/>
  <c r="B573" i="59"/>
  <c r="F573" i="59"/>
  <c r="E573" i="59"/>
  <c r="G573" i="59"/>
  <c r="A574" i="59"/>
  <c r="D574" i="59" l="1"/>
  <c r="C574" i="59"/>
  <c r="F574" i="59"/>
  <c r="E574" i="59"/>
  <c r="A575" i="59"/>
  <c r="G574" i="59"/>
  <c r="B574" i="59"/>
  <c r="D575" i="59" l="1"/>
  <c r="C575" i="59"/>
  <c r="E575" i="59"/>
  <c r="G575" i="59"/>
  <c r="F575" i="59"/>
  <c r="B575" i="59"/>
  <c r="A576" i="59"/>
  <c r="D576" i="59" l="1"/>
  <c r="E576" i="59"/>
  <c r="F576" i="59"/>
  <c r="C576" i="59"/>
  <c r="A577" i="59"/>
  <c r="B576" i="59"/>
  <c r="G576" i="59"/>
  <c r="D577" i="59" l="1"/>
  <c r="C577" i="59"/>
  <c r="B577" i="59"/>
  <c r="F577" i="59"/>
  <c r="E577" i="59"/>
  <c r="A578" i="59"/>
  <c r="G577" i="59"/>
  <c r="D578" i="59" l="1"/>
  <c r="C578" i="59"/>
  <c r="B578" i="59"/>
  <c r="F578" i="59"/>
  <c r="E578" i="59"/>
  <c r="A579" i="59"/>
  <c r="G578" i="59"/>
  <c r="D579" i="59" l="1"/>
  <c r="C579" i="59"/>
  <c r="F579" i="59"/>
  <c r="E579" i="59"/>
  <c r="A580" i="59"/>
  <c r="B579" i="59"/>
  <c r="G579" i="59"/>
  <c r="D580" i="59" l="1"/>
  <c r="E580" i="59"/>
  <c r="C580" i="59"/>
  <c r="F580" i="59"/>
  <c r="B580" i="59"/>
  <c r="A581" i="59"/>
  <c r="G580" i="59"/>
  <c r="D581" i="59" l="1"/>
  <c r="C581" i="59"/>
  <c r="B581" i="59"/>
  <c r="F581" i="59"/>
  <c r="E581" i="59"/>
  <c r="A582" i="59"/>
  <c r="G581" i="59"/>
  <c r="D582" i="59" l="1"/>
  <c r="C582" i="59"/>
  <c r="B582" i="59"/>
  <c r="F582" i="59"/>
  <c r="E582" i="59"/>
  <c r="A583" i="59"/>
  <c r="G582" i="59"/>
  <c r="D583" i="59" l="1"/>
  <c r="C583" i="59"/>
  <c r="F583" i="59"/>
  <c r="E583" i="59"/>
  <c r="B583" i="59"/>
  <c r="A584" i="59"/>
  <c r="G583" i="59"/>
  <c r="D584" i="59" l="1"/>
  <c r="C584" i="59"/>
  <c r="B584" i="59"/>
  <c r="F584" i="59"/>
  <c r="E584" i="59"/>
  <c r="A585" i="59"/>
  <c r="G584" i="59"/>
  <c r="D585" i="59" l="1"/>
  <c r="C585" i="59"/>
  <c r="B585" i="59"/>
  <c r="F585" i="59"/>
  <c r="E585" i="59"/>
  <c r="A586" i="59"/>
  <c r="G585" i="59"/>
  <c r="D586" i="59" l="1"/>
  <c r="B586" i="59"/>
  <c r="F586" i="59"/>
  <c r="E586" i="59"/>
  <c r="C586" i="59"/>
  <c r="A587" i="59"/>
  <c r="G586" i="59"/>
  <c r="D587" i="59" l="1"/>
  <c r="C587" i="59"/>
  <c r="F587" i="59"/>
  <c r="E587" i="59"/>
  <c r="A588" i="59"/>
  <c r="B587" i="59"/>
  <c r="G587" i="59"/>
  <c r="D588" i="59" l="1"/>
  <c r="C588" i="59"/>
  <c r="B588" i="59"/>
  <c r="F588" i="59"/>
  <c r="G588" i="59"/>
  <c r="E588" i="59"/>
  <c r="A589" i="59"/>
  <c r="D589" i="59" l="1"/>
  <c r="C589" i="59"/>
  <c r="B589" i="59"/>
  <c r="F589" i="59"/>
  <c r="E589" i="59"/>
  <c r="A590" i="59"/>
  <c r="G589" i="59"/>
  <c r="D590" i="59" l="1"/>
  <c r="C590" i="59"/>
  <c r="B590" i="59"/>
  <c r="A591" i="59"/>
  <c r="F590" i="59"/>
  <c r="E590" i="59"/>
  <c r="G590" i="59"/>
  <c r="D591" i="59" l="1"/>
  <c r="C591" i="59"/>
  <c r="B591" i="59"/>
  <c r="A592" i="59"/>
  <c r="F591" i="59"/>
  <c r="E591" i="59"/>
  <c r="G591" i="59"/>
  <c r="F592" i="59" l="1"/>
  <c r="C592" i="59"/>
  <c r="E592" i="59"/>
  <c r="A593" i="59"/>
  <c r="B592" i="59"/>
  <c r="D592" i="59"/>
  <c r="G592" i="59"/>
  <c r="D593" i="59" l="1"/>
  <c r="E593" i="59"/>
  <c r="F593" i="59"/>
  <c r="C593" i="59"/>
  <c r="B593" i="59"/>
  <c r="A594" i="59"/>
  <c r="G593" i="59"/>
  <c r="D594" i="59" l="1"/>
  <c r="C594" i="59"/>
  <c r="F594" i="59"/>
  <c r="E594" i="59"/>
  <c r="A595" i="59"/>
  <c r="B594" i="59"/>
  <c r="G594" i="59"/>
  <c r="D595" i="59" l="1"/>
  <c r="C595" i="59"/>
  <c r="E595" i="59"/>
  <c r="F595" i="59"/>
  <c r="B595" i="59"/>
  <c r="A596" i="59"/>
  <c r="G595" i="59"/>
  <c r="D596" i="59" l="1"/>
  <c r="C596" i="59"/>
  <c r="E596" i="59"/>
  <c r="F596" i="59"/>
  <c r="B596" i="59"/>
  <c r="A597" i="59"/>
  <c r="G596" i="59"/>
  <c r="D597" i="59" l="1"/>
  <c r="C597" i="59"/>
  <c r="F597" i="59"/>
  <c r="E597" i="59"/>
  <c r="A598" i="59"/>
  <c r="B597" i="59"/>
  <c r="G597" i="59"/>
  <c r="D598" i="59" l="1"/>
  <c r="C598" i="59"/>
  <c r="B598" i="59"/>
  <c r="F598" i="59"/>
  <c r="E598" i="59"/>
  <c r="A599" i="59"/>
  <c r="G598" i="59"/>
  <c r="D599" i="59" l="1"/>
  <c r="C599" i="59"/>
  <c r="E599" i="59"/>
  <c r="F599" i="59"/>
  <c r="A600" i="59"/>
  <c r="B599" i="59"/>
  <c r="G599" i="59"/>
  <c r="D600" i="59" l="1"/>
  <c r="B600" i="59"/>
  <c r="F600" i="59"/>
  <c r="E600" i="59"/>
  <c r="A601" i="59"/>
  <c r="C600" i="59"/>
  <c r="G600" i="59"/>
  <c r="D601" i="59" l="1"/>
  <c r="C601" i="59"/>
  <c r="F601" i="59"/>
  <c r="E601" i="59"/>
  <c r="A602" i="59"/>
  <c r="B601" i="59"/>
  <c r="G601" i="59"/>
  <c r="D602" i="59" l="1"/>
  <c r="C602" i="59"/>
  <c r="B602" i="59"/>
  <c r="F602" i="59"/>
  <c r="E602" i="59"/>
  <c r="A603" i="59"/>
  <c r="G602" i="59"/>
  <c r="D603" i="59" l="1"/>
  <c r="C603" i="59"/>
  <c r="F603" i="59"/>
  <c r="E603" i="59"/>
  <c r="A604" i="59"/>
  <c r="B603" i="59"/>
  <c r="G603" i="59"/>
  <c r="D604" i="59" l="1"/>
  <c r="C604" i="59"/>
  <c r="F604" i="59"/>
  <c r="E604" i="59"/>
  <c r="B604" i="59"/>
  <c r="A605" i="59"/>
  <c r="G604" i="59"/>
  <c r="D605" i="59" l="1"/>
  <c r="E605" i="59"/>
  <c r="A606" i="59"/>
  <c r="F605" i="59"/>
  <c r="C605" i="59"/>
  <c r="B605" i="59"/>
  <c r="G605" i="59"/>
  <c r="D606" i="59" l="1"/>
  <c r="B606" i="59"/>
  <c r="C606" i="59"/>
  <c r="A607" i="59"/>
  <c r="F606" i="59"/>
  <c r="E606" i="59"/>
  <c r="G606" i="59"/>
  <c r="D607" i="59" l="1"/>
  <c r="C607" i="59"/>
  <c r="E607" i="59"/>
  <c r="F607" i="59"/>
  <c r="A608" i="59"/>
  <c r="B607" i="59"/>
  <c r="G607" i="59"/>
  <c r="D608" i="59" l="1"/>
  <c r="B608" i="59"/>
  <c r="F608" i="59"/>
  <c r="E608" i="59"/>
  <c r="A609" i="59"/>
  <c r="C608" i="59"/>
  <c r="G608" i="59"/>
  <c r="D609" i="59" l="1"/>
  <c r="C609" i="59"/>
  <c r="B609" i="59"/>
  <c r="F609" i="59"/>
  <c r="E609" i="59"/>
  <c r="A610" i="59"/>
  <c r="G609" i="59"/>
  <c r="D610" i="59" l="1"/>
  <c r="C610" i="59"/>
  <c r="B610" i="59"/>
  <c r="F610" i="59"/>
  <c r="A611" i="59"/>
  <c r="G610" i="59"/>
  <c r="E610" i="59"/>
  <c r="D611" i="59" l="1"/>
  <c r="F611" i="59"/>
  <c r="C611" i="59"/>
  <c r="B611" i="59"/>
  <c r="A612" i="59"/>
  <c r="E611" i="59"/>
  <c r="G611" i="59"/>
  <c r="F612" i="59" l="1"/>
  <c r="A613" i="59"/>
  <c r="E612" i="59"/>
  <c r="C612" i="59"/>
  <c r="B612" i="59"/>
  <c r="D612" i="59"/>
  <c r="G612" i="59"/>
  <c r="D613" i="59" l="1"/>
  <c r="C613" i="59"/>
  <c r="E613" i="59"/>
  <c r="F613" i="59"/>
  <c r="B613" i="59"/>
  <c r="G613" i="59"/>
  <c r="A614" i="59"/>
  <c r="D614" i="59" l="1"/>
  <c r="F614" i="59"/>
  <c r="C614" i="59"/>
  <c r="E614" i="59"/>
  <c r="G614" i="59"/>
  <c r="B614" i="59"/>
  <c r="A615" i="59"/>
  <c r="D615" i="59" l="1"/>
  <c r="C615" i="59"/>
  <c r="E615" i="59"/>
  <c r="F615" i="59"/>
  <c r="B615" i="59"/>
  <c r="G615" i="59"/>
  <c r="A616" i="59"/>
  <c r="D616" i="59" l="1"/>
  <c r="F616" i="59"/>
  <c r="C616" i="59"/>
  <c r="G616" i="59"/>
  <c r="E616" i="59"/>
  <c r="A617" i="59"/>
  <c r="B616" i="59"/>
  <c r="D617" i="59" l="1"/>
  <c r="F617" i="59"/>
  <c r="C617" i="59"/>
  <c r="E617" i="59"/>
  <c r="G617" i="59"/>
  <c r="B617" i="59"/>
  <c r="A618" i="59"/>
  <c r="D618" i="59" l="1"/>
  <c r="F618" i="59"/>
  <c r="C618" i="59"/>
  <c r="G618" i="59"/>
  <c r="B618" i="59"/>
  <c r="E618" i="59"/>
  <c r="A619" i="59"/>
  <c r="D619" i="59" l="1"/>
  <c r="C619" i="59"/>
  <c r="E619" i="59"/>
  <c r="F619" i="59"/>
  <c r="A620" i="59"/>
  <c r="G619" i="59"/>
  <c r="B619" i="59"/>
  <c r="D620" i="59" l="1"/>
  <c r="C620" i="59"/>
  <c r="B620" i="59"/>
  <c r="F620" i="59"/>
  <c r="E620" i="59"/>
  <c r="A621" i="59"/>
  <c r="G620" i="59"/>
  <c r="D621" i="59" l="1"/>
  <c r="C621" i="59"/>
  <c r="E621" i="59"/>
  <c r="F621" i="59"/>
  <c r="G621" i="59"/>
  <c r="B621" i="59"/>
  <c r="A622" i="59"/>
  <c r="D622" i="59" l="1"/>
  <c r="C622" i="59"/>
  <c r="E622" i="59"/>
  <c r="G622" i="59"/>
  <c r="F622" i="59"/>
  <c r="B622" i="59"/>
  <c r="A623" i="59"/>
  <c r="D623" i="59" l="1"/>
  <c r="B623" i="59"/>
  <c r="E623" i="59"/>
  <c r="F623" i="59"/>
  <c r="C623" i="59"/>
  <c r="A624" i="59"/>
  <c r="G623" i="59"/>
  <c r="D624" i="59" l="1"/>
  <c r="F624" i="59"/>
  <c r="A625" i="59"/>
  <c r="E624" i="59"/>
  <c r="C624" i="59"/>
  <c r="B624" i="59"/>
  <c r="G624" i="59"/>
  <c r="D625" i="59" l="1"/>
  <c r="F625" i="59"/>
  <c r="B625" i="59"/>
  <c r="G625" i="59"/>
  <c r="C625" i="59"/>
  <c r="E625" i="59"/>
  <c r="A626" i="59"/>
  <c r="D626" i="59" l="1"/>
  <c r="C626" i="59"/>
  <c r="E626" i="59"/>
  <c r="F626" i="59"/>
  <c r="B626" i="59"/>
  <c r="A627" i="59"/>
  <c r="G626" i="59"/>
  <c r="D627" i="59" l="1"/>
  <c r="C627" i="59"/>
  <c r="E627" i="59"/>
  <c r="F627" i="59"/>
  <c r="G627" i="59"/>
  <c r="B627" i="59"/>
  <c r="A628" i="59"/>
  <c r="D628" i="59" l="1"/>
  <c r="F628" i="59"/>
  <c r="B628" i="59"/>
  <c r="A629" i="59"/>
  <c r="G628" i="59"/>
  <c r="E628" i="59"/>
  <c r="C628" i="59"/>
  <c r="D629" i="59" l="1"/>
  <c r="F629" i="59"/>
  <c r="B629" i="59"/>
  <c r="C629" i="59"/>
  <c r="E629" i="59"/>
  <c r="G629" i="59"/>
  <c r="A630" i="59"/>
  <c r="D630" i="59" l="1"/>
  <c r="F630" i="59"/>
  <c r="B630" i="59"/>
  <c r="C630" i="59"/>
  <c r="E630" i="59"/>
  <c r="G630" i="59"/>
  <c r="A631" i="59"/>
  <c r="D631" i="59" l="1"/>
  <c r="C631" i="59"/>
  <c r="G631" i="59"/>
  <c r="F631" i="59"/>
  <c r="E631" i="59"/>
  <c r="B631" i="59"/>
  <c r="A632" i="59"/>
  <c r="D632" i="59" l="1"/>
  <c r="C632" i="59"/>
  <c r="A633" i="59"/>
  <c r="F632" i="59"/>
  <c r="E632" i="59"/>
  <c r="B632" i="59"/>
  <c r="G632" i="59"/>
  <c r="D633" i="59" l="1"/>
  <c r="F633" i="59"/>
  <c r="E633" i="59"/>
  <c r="C633" i="59"/>
  <c r="B633" i="59"/>
  <c r="A634" i="59"/>
  <c r="G633" i="59"/>
  <c r="D634" i="59" l="1"/>
  <c r="F634" i="59"/>
  <c r="B634" i="59"/>
  <c r="C634" i="59"/>
  <c r="E634" i="59"/>
  <c r="A635" i="59"/>
  <c r="G634" i="59"/>
  <c r="D635" i="59" l="1"/>
  <c r="F635" i="59"/>
  <c r="E635" i="59"/>
  <c r="C635" i="59"/>
  <c r="G635" i="59"/>
  <c r="B635" i="59"/>
  <c r="A636" i="59"/>
  <c r="D636" i="59" l="1"/>
  <c r="F636" i="59"/>
  <c r="C636" i="59"/>
  <c r="B636" i="59"/>
  <c r="A637" i="59"/>
  <c r="E636" i="59"/>
  <c r="G636" i="59"/>
  <c r="D637" i="59" l="1"/>
  <c r="F637" i="59"/>
  <c r="E637" i="59"/>
  <c r="C637" i="59"/>
  <c r="A638" i="59"/>
  <c r="B637" i="59"/>
  <c r="G637" i="59"/>
  <c r="D638" i="59" l="1"/>
  <c r="F638" i="59"/>
  <c r="C638" i="59"/>
  <c r="E638" i="59"/>
  <c r="G638" i="59"/>
  <c r="B638" i="59"/>
  <c r="A639" i="59"/>
  <c r="D639" i="59" l="1"/>
  <c r="F639" i="59"/>
  <c r="E639" i="59"/>
  <c r="C639" i="59"/>
  <c r="B639" i="59"/>
  <c r="G639" i="59"/>
  <c r="A640" i="59"/>
  <c r="D640" i="59" l="1"/>
  <c r="C640" i="59"/>
  <c r="B640" i="59"/>
  <c r="F640" i="59"/>
  <c r="E640" i="59"/>
  <c r="A641" i="59"/>
  <c r="G640" i="59"/>
  <c r="D641" i="59" l="1"/>
  <c r="C641" i="59"/>
  <c r="E641" i="59"/>
  <c r="F641" i="59"/>
  <c r="B641" i="59"/>
  <c r="A642" i="59"/>
  <c r="G641" i="59"/>
  <c r="D642" i="59" l="1"/>
  <c r="F642" i="59"/>
  <c r="E642" i="59"/>
  <c r="C642" i="59"/>
  <c r="B642" i="59"/>
  <c r="G642" i="59"/>
  <c r="A643" i="59"/>
  <c r="D643" i="59" l="1"/>
  <c r="B643" i="59"/>
  <c r="C643" i="59"/>
  <c r="A644" i="59"/>
  <c r="F643" i="59"/>
  <c r="E643" i="59"/>
  <c r="G643" i="59"/>
  <c r="D644" i="59" l="1"/>
  <c r="C644" i="59"/>
  <c r="E644" i="59"/>
  <c r="F644" i="59"/>
  <c r="A645" i="59"/>
  <c r="B644" i="59"/>
  <c r="G644" i="59"/>
  <c r="D645" i="59" l="1"/>
  <c r="C645" i="59"/>
  <c r="A646" i="59"/>
  <c r="F645" i="59"/>
  <c r="E645" i="59"/>
  <c r="B645" i="59"/>
  <c r="G645" i="59"/>
  <c r="D646" i="59" l="1"/>
  <c r="C646" i="59"/>
  <c r="F646" i="59"/>
  <c r="E646" i="59"/>
  <c r="A647" i="59"/>
  <c r="B646" i="59"/>
  <c r="G646" i="59"/>
  <c r="D647" i="59" l="1"/>
  <c r="C647" i="59"/>
  <c r="F647" i="59"/>
  <c r="A648" i="59"/>
  <c r="E647" i="59"/>
  <c r="B647" i="59"/>
  <c r="G647" i="59"/>
  <c r="D648" i="59" l="1"/>
  <c r="B648" i="59"/>
  <c r="E648" i="59"/>
  <c r="F648" i="59"/>
  <c r="C648" i="59"/>
  <c r="A649" i="59"/>
  <c r="G648" i="59"/>
  <c r="D649" i="59" l="1"/>
  <c r="B649" i="59"/>
  <c r="E649" i="59"/>
  <c r="F649" i="59"/>
  <c r="A650" i="59"/>
  <c r="C649" i="59"/>
  <c r="G649" i="59"/>
  <c r="D650" i="59" l="1"/>
  <c r="C650" i="59"/>
  <c r="F650" i="59"/>
  <c r="E650" i="59"/>
  <c r="B650" i="59"/>
  <c r="A651" i="59"/>
  <c r="G650" i="59"/>
  <c r="D651" i="59" l="1"/>
  <c r="F651" i="59"/>
  <c r="E651" i="59"/>
  <c r="A652" i="59"/>
  <c r="B651" i="59"/>
  <c r="G651" i="59"/>
  <c r="C651" i="59"/>
  <c r="D652" i="59" l="1"/>
  <c r="F652" i="59"/>
  <c r="B652" i="59"/>
  <c r="E652" i="59"/>
  <c r="C652" i="59"/>
  <c r="A653" i="59"/>
  <c r="G652" i="59"/>
  <c r="D653" i="59" l="1"/>
  <c r="F653" i="59"/>
  <c r="E653" i="59"/>
  <c r="C653" i="59"/>
  <c r="G653" i="59"/>
  <c r="A654" i="59"/>
  <c r="B653" i="59"/>
  <c r="D654" i="59" l="1"/>
  <c r="F654" i="59"/>
  <c r="E654" i="59"/>
  <c r="B654" i="59"/>
  <c r="C654" i="59"/>
  <c r="A655" i="59"/>
  <c r="G654" i="59"/>
  <c r="D655" i="59" l="1"/>
  <c r="F655" i="59"/>
  <c r="B655" i="59"/>
  <c r="G655" i="59"/>
  <c r="A656" i="59"/>
  <c r="C655" i="59"/>
  <c r="E655" i="59"/>
  <c r="D656" i="59" l="1"/>
  <c r="F656" i="59"/>
  <c r="E656" i="59"/>
  <c r="A657" i="59"/>
  <c r="C656" i="59"/>
  <c r="B656" i="59"/>
  <c r="G656" i="59"/>
  <c r="D657" i="59" l="1"/>
  <c r="C657" i="59"/>
  <c r="B657" i="59"/>
  <c r="F657" i="59"/>
  <c r="E657" i="59"/>
  <c r="A658" i="59"/>
  <c r="G657" i="59"/>
  <c r="D658" i="59" l="1"/>
  <c r="F658" i="59"/>
  <c r="C658" i="59"/>
  <c r="B658" i="59"/>
  <c r="A659" i="59"/>
  <c r="E658" i="59"/>
  <c r="G658" i="59"/>
  <c r="D659" i="59" l="1"/>
  <c r="C659" i="59"/>
  <c r="E659" i="59"/>
  <c r="F659" i="59"/>
  <c r="G659" i="59"/>
  <c r="B659" i="59"/>
  <c r="A660" i="59"/>
  <c r="D660" i="59" l="1"/>
  <c r="C660" i="59"/>
  <c r="E660" i="59"/>
  <c r="F660" i="59"/>
  <c r="B660" i="59"/>
  <c r="G660" i="59"/>
  <c r="A661" i="59"/>
  <c r="D661" i="59" l="1"/>
  <c r="F661" i="59"/>
  <c r="A662" i="59"/>
  <c r="C661" i="59"/>
  <c r="B661" i="59"/>
  <c r="E661" i="59"/>
  <c r="G661" i="59"/>
  <c r="D662" i="59" l="1"/>
  <c r="F662" i="59"/>
  <c r="A663" i="59"/>
  <c r="C662" i="59"/>
  <c r="E662" i="59"/>
  <c r="B662" i="59"/>
  <c r="G662" i="59"/>
  <c r="D663" i="59" l="1"/>
  <c r="E663" i="59"/>
  <c r="F663" i="59"/>
  <c r="C663" i="59"/>
  <c r="B663" i="59"/>
  <c r="A664" i="59"/>
  <c r="G663" i="59"/>
  <c r="D664" i="59" l="1"/>
  <c r="C664" i="59"/>
  <c r="E664" i="59"/>
  <c r="F664" i="59"/>
  <c r="B664" i="59"/>
  <c r="A665" i="59"/>
  <c r="G664" i="59"/>
  <c r="D665" i="59" l="1"/>
  <c r="C665" i="59"/>
  <c r="A666" i="59"/>
  <c r="F665" i="59"/>
  <c r="E665" i="59"/>
  <c r="B665" i="59"/>
  <c r="G665" i="59"/>
  <c r="D666" i="59" l="1"/>
  <c r="C666" i="59"/>
  <c r="B666" i="59"/>
  <c r="F666" i="59"/>
  <c r="E666" i="59"/>
  <c r="A667" i="59"/>
  <c r="G666" i="59"/>
  <c r="D667" i="59" l="1"/>
  <c r="A668" i="59"/>
  <c r="C667" i="59"/>
  <c r="B667" i="59"/>
  <c r="F667" i="59"/>
  <c r="E667" i="59"/>
  <c r="G667" i="59"/>
  <c r="D668" i="59" l="1"/>
  <c r="B668" i="59"/>
  <c r="C668" i="59"/>
  <c r="F668" i="59"/>
  <c r="E668" i="59"/>
  <c r="A669" i="59"/>
  <c r="G668" i="59"/>
  <c r="D669" i="59" l="1"/>
  <c r="B669" i="59"/>
  <c r="F669" i="59"/>
  <c r="E669" i="59"/>
  <c r="A670" i="59"/>
  <c r="C669" i="59"/>
  <c r="G669" i="59"/>
  <c r="D670" i="59" l="1"/>
  <c r="B670" i="59"/>
  <c r="F670" i="59"/>
  <c r="C670" i="59"/>
  <c r="E670" i="59"/>
  <c r="A671" i="59"/>
  <c r="G670" i="59"/>
  <c r="D671" i="59" l="1"/>
  <c r="C671" i="59"/>
  <c r="A672" i="59"/>
  <c r="B671" i="59"/>
  <c r="F671" i="59"/>
  <c r="E671" i="59"/>
  <c r="G671" i="59"/>
  <c r="D672" i="59" l="1"/>
  <c r="E672" i="59"/>
  <c r="F672" i="59"/>
  <c r="C672" i="59"/>
  <c r="A673" i="59"/>
  <c r="G672" i="59"/>
  <c r="B672" i="59"/>
  <c r="D673" i="59" l="1"/>
  <c r="C673" i="59"/>
  <c r="B673" i="59"/>
  <c r="E673" i="59"/>
  <c r="F673" i="59"/>
  <c r="G673" i="59"/>
  <c r="A674" i="59"/>
  <c r="D674" i="59" l="1"/>
  <c r="E674" i="59"/>
  <c r="B674" i="59"/>
  <c r="F674" i="59"/>
  <c r="C674" i="59"/>
  <c r="A675" i="59"/>
  <c r="G674" i="59"/>
  <c r="D675" i="59" l="1"/>
  <c r="C675" i="59"/>
  <c r="E675" i="59"/>
  <c r="F675" i="59"/>
  <c r="A676" i="59"/>
  <c r="G675" i="59"/>
  <c r="B675" i="59"/>
  <c r="D676" i="59" l="1"/>
  <c r="C676" i="59"/>
  <c r="F676" i="59"/>
  <c r="E676" i="59"/>
  <c r="B676" i="59"/>
  <c r="A677" i="59"/>
  <c r="G676" i="59"/>
  <c r="D677" i="59" l="1"/>
  <c r="C677" i="59"/>
  <c r="E677" i="59"/>
  <c r="F677" i="59"/>
  <c r="B677" i="59"/>
  <c r="A678" i="59"/>
  <c r="G677" i="59"/>
  <c r="D678" i="59" l="1"/>
  <c r="E678" i="59"/>
  <c r="C678" i="59"/>
  <c r="A679" i="59"/>
  <c r="F678" i="59"/>
  <c r="B678" i="59"/>
  <c r="G678" i="59"/>
  <c r="D679" i="59" l="1"/>
  <c r="C679" i="59"/>
  <c r="A680" i="59"/>
  <c r="B679" i="59"/>
  <c r="F679" i="59"/>
  <c r="E679" i="59"/>
  <c r="G679" i="59"/>
  <c r="D680" i="59" l="1"/>
  <c r="C680" i="59"/>
  <c r="G680" i="59"/>
  <c r="F680" i="59"/>
  <c r="B680" i="59"/>
  <c r="E680" i="59"/>
  <c r="A681" i="59"/>
  <c r="D681" i="59" l="1"/>
  <c r="B681" i="59"/>
  <c r="F681" i="59"/>
  <c r="C681" i="59"/>
  <c r="E681" i="59"/>
  <c r="A682" i="59"/>
  <c r="G681" i="59"/>
  <c r="D682" i="59" l="1"/>
  <c r="C682" i="59"/>
  <c r="B682" i="59"/>
  <c r="F682" i="59"/>
  <c r="E682" i="59"/>
  <c r="A683" i="59"/>
  <c r="G682" i="59"/>
  <c r="D683" i="59" l="1"/>
  <c r="C683" i="59"/>
  <c r="B683" i="59"/>
  <c r="F683" i="59"/>
  <c r="E683" i="59"/>
  <c r="A684" i="59"/>
  <c r="G683" i="59"/>
  <c r="D684" i="59" l="1"/>
  <c r="E684" i="59"/>
  <c r="F684" i="59"/>
  <c r="B684" i="59"/>
  <c r="C684" i="59"/>
  <c r="A685" i="59"/>
  <c r="G684" i="59"/>
  <c r="D685" i="59" l="1"/>
  <c r="B685" i="59"/>
  <c r="F685" i="59"/>
  <c r="E685" i="59"/>
  <c r="C685" i="59"/>
  <c r="A686" i="59"/>
  <c r="G685" i="59"/>
  <c r="D686" i="59" l="1"/>
  <c r="E686" i="59"/>
  <c r="C686" i="59"/>
  <c r="F686" i="59"/>
  <c r="B686" i="59"/>
  <c r="A687" i="59"/>
  <c r="G686" i="59"/>
  <c r="D687" i="59" l="1"/>
  <c r="E687" i="59"/>
  <c r="C687" i="59"/>
  <c r="F687" i="59"/>
  <c r="A688" i="59"/>
  <c r="B687" i="59"/>
  <c r="G687" i="59"/>
  <c r="D688" i="59" l="1"/>
  <c r="B688" i="59"/>
  <c r="C688" i="59"/>
  <c r="F688" i="59"/>
  <c r="E688" i="59"/>
  <c r="A689" i="59"/>
  <c r="G688" i="59"/>
  <c r="D689" i="59" l="1"/>
  <c r="C689" i="59"/>
  <c r="F689" i="59"/>
  <c r="E689" i="59"/>
  <c r="B689" i="59"/>
  <c r="A690" i="59"/>
  <c r="G689" i="59"/>
  <c r="D690" i="59" l="1"/>
  <c r="E690" i="59"/>
  <c r="F690" i="59"/>
  <c r="B690" i="59"/>
  <c r="C690" i="59"/>
  <c r="A691" i="59"/>
  <c r="G690" i="59"/>
  <c r="D691" i="59" l="1"/>
  <c r="E691" i="59"/>
  <c r="B691" i="59"/>
  <c r="F691" i="59"/>
  <c r="C691" i="59"/>
  <c r="A692" i="59"/>
  <c r="G691" i="59"/>
  <c r="D692" i="59" l="1"/>
  <c r="E692" i="59"/>
  <c r="C692" i="59"/>
  <c r="F692" i="59"/>
  <c r="A693" i="59"/>
  <c r="B692" i="59"/>
  <c r="G692" i="59"/>
  <c r="D693" i="59" l="1"/>
  <c r="F693" i="59"/>
  <c r="C693" i="59"/>
  <c r="B693" i="59"/>
  <c r="E693" i="59"/>
  <c r="A694" i="59"/>
  <c r="G693" i="59"/>
  <c r="D694" i="59" l="1"/>
  <c r="C694" i="59"/>
  <c r="E694" i="59"/>
  <c r="F694" i="59"/>
  <c r="B694" i="59"/>
  <c r="A695" i="59"/>
  <c r="G694" i="59"/>
  <c r="D695" i="59" l="1"/>
  <c r="C695" i="59"/>
  <c r="B695" i="59"/>
  <c r="F695" i="59"/>
  <c r="E695" i="59"/>
  <c r="A696" i="59"/>
  <c r="G695" i="59"/>
  <c r="D696" i="59" l="1"/>
  <c r="B696" i="59"/>
  <c r="A697" i="59"/>
  <c r="F696" i="59"/>
  <c r="E696" i="59"/>
  <c r="C696" i="59"/>
  <c r="G696" i="59"/>
  <c r="D697" i="59" l="1"/>
  <c r="F697" i="59"/>
  <c r="A698" i="59"/>
  <c r="C697" i="59"/>
  <c r="E697" i="59"/>
  <c r="B697" i="59"/>
  <c r="G697" i="59"/>
  <c r="D698" i="59" l="1"/>
  <c r="B698" i="59"/>
  <c r="C698" i="59"/>
  <c r="F698" i="59"/>
  <c r="E698" i="59"/>
  <c r="A699" i="59"/>
  <c r="G698" i="59"/>
  <c r="D699" i="59" l="1"/>
  <c r="C699" i="59"/>
  <c r="F699" i="59"/>
  <c r="E699" i="59"/>
  <c r="B699" i="59"/>
  <c r="A700" i="59"/>
  <c r="G699" i="59"/>
  <c r="D700" i="59" l="1"/>
  <c r="A701" i="59"/>
  <c r="E700" i="59"/>
  <c r="B700" i="59"/>
  <c r="F700" i="59"/>
  <c r="C700" i="59"/>
  <c r="G700" i="59"/>
  <c r="D701" i="59" l="1"/>
  <c r="C701" i="59"/>
  <c r="F701" i="59"/>
  <c r="E701" i="59"/>
  <c r="A702" i="59"/>
  <c r="B701" i="59"/>
  <c r="G701" i="59"/>
  <c r="D702" i="59" l="1"/>
  <c r="C702" i="59"/>
  <c r="F702" i="59"/>
  <c r="E702" i="59"/>
  <c r="A703" i="59"/>
  <c r="B702" i="59"/>
  <c r="G702" i="59"/>
  <c r="D703" i="59" l="1"/>
  <c r="F703" i="59"/>
  <c r="A704" i="59"/>
  <c r="C703" i="59"/>
  <c r="E703" i="59"/>
  <c r="B703" i="59"/>
  <c r="G703" i="59"/>
  <c r="D704" i="59" l="1"/>
  <c r="B704" i="59"/>
  <c r="E704" i="59"/>
  <c r="F704" i="59"/>
  <c r="A705" i="59"/>
  <c r="C704" i="59"/>
  <c r="G704" i="59"/>
  <c r="D705" i="59" l="1"/>
  <c r="B705" i="59"/>
  <c r="E705" i="59"/>
  <c r="F705" i="59"/>
  <c r="C705" i="59"/>
  <c r="A706" i="59"/>
  <c r="G705" i="59"/>
  <c r="D706" i="59" l="1"/>
  <c r="B706" i="59"/>
  <c r="E706" i="59"/>
  <c r="F706" i="59"/>
  <c r="C706" i="59"/>
  <c r="A707" i="59"/>
  <c r="G706" i="59"/>
  <c r="F707" i="59" l="1"/>
  <c r="B707" i="59"/>
  <c r="E707" i="59"/>
  <c r="C707" i="59"/>
  <c r="D707" i="59"/>
  <c r="A708" i="59"/>
  <c r="G707" i="59"/>
  <c r="D708" i="59" l="1"/>
  <c r="E708" i="59"/>
  <c r="F708" i="59"/>
  <c r="B708" i="59"/>
  <c r="A709" i="59"/>
  <c r="C708" i="59"/>
  <c r="G708" i="59"/>
  <c r="D709" i="59" l="1"/>
  <c r="F709" i="59"/>
  <c r="B709" i="59"/>
  <c r="E709" i="59"/>
  <c r="A710" i="59"/>
  <c r="C709" i="59"/>
  <c r="G709" i="59"/>
  <c r="D710" i="59" l="1"/>
  <c r="B710" i="59"/>
  <c r="E710" i="59"/>
  <c r="F710" i="59"/>
  <c r="A711" i="59"/>
  <c r="C710" i="59"/>
  <c r="G710" i="59"/>
  <c r="D711" i="59" l="1"/>
  <c r="B711" i="59"/>
  <c r="E711" i="59"/>
  <c r="F711" i="59"/>
  <c r="C711" i="59"/>
  <c r="A712" i="59"/>
  <c r="G711" i="59"/>
  <c r="D712" i="59" l="1"/>
  <c r="B712" i="59"/>
  <c r="E712" i="59"/>
  <c r="A713" i="59"/>
  <c r="F712" i="59"/>
  <c r="C712" i="59"/>
  <c r="G712" i="59"/>
  <c r="E713" i="59" l="1"/>
  <c r="C713" i="59"/>
  <c r="B713" i="59"/>
  <c r="A714" i="59"/>
  <c r="D713" i="59"/>
  <c r="F713" i="59"/>
  <c r="G713" i="59"/>
  <c r="D714" i="59" l="1"/>
  <c r="B714" i="59"/>
  <c r="F714" i="59"/>
  <c r="E714" i="59"/>
  <c r="A715" i="59"/>
  <c r="G714" i="59"/>
  <c r="C714" i="59"/>
  <c r="D715" i="59" l="1"/>
  <c r="F715" i="59"/>
  <c r="C715" i="59"/>
  <c r="A716" i="59"/>
  <c r="B715" i="59"/>
  <c r="E715" i="59"/>
  <c r="G715" i="59"/>
  <c r="D716" i="59" l="1"/>
  <c r="E716" i="59"/>
  <c r="B716" i="59"/>
  <c r="F716" i="59"/>
  <c r="C716" i="59"/>
  <c r="A717" i="59"/>
  <c r="G716" i="59"/>
  <c r="D717" i="59" l="1"/>
  <c r="B717" i="59"/>
  <c r="F717" i="59"/>
  <c r="E717" i="59"/>
  <c r="C717" i="59"/>
  <c r="A718" i="59"/>
  <c r="G717" i="59"/>
  <c r="D718" i="59" l="1"/>
  <c r="A719" i="59"/>
  <c r="F718" i="59"/>
  <c r="C718" i="59"/>
  <c r="E718" i="59"/>
  <c r="B718" i="59"/>
  <c r="G718" i="59"/>
  <c r="D719" i="59" l="1"/>
  <c r="E719" i="59"/>
  <c r="C719" i="59"/>
  <c r="F719" i="59"/>
  <c r="B719" i="59"/>
  <c r="A720" i="59"/>
  <c r="G719" i="59"/>
  <c r="D720" i="59" l="1"/>
  <c r="C720" i="59"/>
  <c r="B720" i="59"/>
  <c r="F720" i="59"/>
  <c r="E720" i="59"/>
  <c r="A721" i="59"/>
  <c r="G720" i="59"/>
  <c r="D721" i="59" l="1"/>
  <c r="C721" i="59"/>
  <c r="B721" i="59"/>
  <c r="F721" i="59"/>
  <c r="E721" i="59"/>
  <c r="A722" i="59"/>
  <c r="G721" i="59"/>
  <c r="D722" i="59" l="1"/>
  <c r="B722" i="59"/>
  <c r="C722" i="59"/>
  <c r="F722" i="59"/>
  <c r="E722" i="59"/>
  <c r="A723" i="59"/>
  <c r="G722" i="59"/>
  <c r="D723" i="59" l="1"/>
  <c r="C723" i="59"/>
  <c r="A724" i="59"/>
  <c r="G723" i="59"/>
  <c r="F723" i="59"/>
  <c r="E723" i="59"/>
  <c r="B723" i="59"/>
  <c r="D724" i="59" l="1"/>
  <c r="C724" i="59"/>
  <c r="F724" i="59"/>
  <c r="E724" i="59"/>
  <c r="B724" i="59"/>
  <c r="A725" i="59"/>
  <c r="G724" i="59"/>
  <c r="D725" i="59" l="1"/>
  <c r="C725" i="59"/>
  <c r="A726" i="59"/>
  <c r="F725" i="59"/>
  <c r="E725" i="59"/>
  <c r="B725" i="59"/>
  <c r="G725" i="59"/>
  <c r="D726" i="59" l="1"/>
  <c r="C726" i="59"/>
  <c r="F726" i="59"/>
  <c r="E726" i="59"/>
  <c r="B726" i="59"/>
  <c r="A727" i="59"/>
  <c r="G726" i="59"/>
  <c r="D727" i="59" l="1"/>
  <c r="F727" i="59"/>
  <c r="B727" i="59"/>
  <c r="C727" i="59"/>
  <c r="E727" i="59"/>
  <c r="A728" i="59"/>
  <c r="G727" i="59"/>
  <c r="D728" i="59" l="1"/>
  <c r="C728" i="59"/>
  <c r="B728" i="59"/>
  <c r="A729" i="59"/>
  <c r="G728" i="59"/>
  <c r="F728" i="59"/>
  <c r="E728" i="59"/>
  <c r="D729" i="59" l="1"/>
  <c r="C729" i="59"/>
  <c r="A730" i="59"/>
  <c r="G729" i="59"/>
  <c r="F729" i="59"/>
  <c r="B729" i="59"/>
  <c r="E729" i="59"/>
  <c r="D730" i="59" l="1"/>
  <c r="C730" i="59"/>
  <c r="F730" i="59"/>
  <c r="B730" i="59"/>
  <c r="A731" i="59"/>
  <c r="E730" i="59"/>
  <c r="G730" i="59"/>
  <c r="D731" i="59" l="1"/>
  <c r="C731" i="59"/>
  <c r="E731" i="59"/>
  <c r="F731" i="59"/>
  <c r="B731" i="59"/>
  <c r="A732" i="59"/>
  <c r="G731" i="59"/>
  <c r="D732" i="59" l="1"/>
  <c r="G732" i="59"/>
  <c r="F732" i="59"/>
  <c r="C732" i="59"/>
  <c r="A733" i="59"/>
  <c r="B732" i="59"/>
  <c r="E732" i="59"/>
  <c r="D733" i="59" l="1"/>
  <c r="C733" i="59"/>
  <c r="E733" i="59"/>
  <c r="F733" i="59"/>
  <c r="B733" i="59"/>
  <c r="A734" i="59"/>
  <c r="G733" i="59"/>
  <c r="D734" i="59" l="1"/>
  <c r="C734" i="59"/>
  <c r="A735" i="59"/>
  <c r="G734" i="59"/>
  <c r="F734" i="59"/>
  <c r="E734" i="59"/>
  <c r="B734" i="59"/>
  <c r="D735" i="59" l="1"/>
  <c r="F735" i="59"/>
  <c r="C735" i="59"/>
  <c r="E735" i="59"/>
  <c r="B735" i="59"/>
  <c r="A736" i="59"/>
  <c r="G735" i="59"/>
  <c r="D736" i="59" l="1"/>
  <c r="C736" i="59"/>
  <c r="B736" i="59"/>
  <c r="F736" i="59"/>
  <c r="E736" i="59"/>
  <c r="A737" i="59"/>
  <c r="G736" i="59"/>
  <c r="D737" i="59" l="1"/>
  <c r="E737" i="59"/>
  <c r="F737" i="59"/>
  <c r="B737" i="59"/>
  <c r="C737" i="59"/>
  <c r="A738" i="59"/>
  <c r="G737" i="59"/>
  <c r="D738" i="59" l="1"/>
  <c r="E738" i="59"/>
  <c r="F738" i="59"/>
  <c r="G738" i="59"/>
  <c r="C738" i="59"/>
  <c r="B738" i="59"/>
  <c r="A739" i="59"/>
  <c r="D739" i="59" l="1"/>
  <c r="B739" i="59"/>
  <c r="F739" i="59"/>
  <c r="C739" i="59"/>
  <c r="E739" i="59"/>
  <c r="A740" i="59"/>
  <c r="G739" i="59"/>
  <c r="D740" i="59" l="1"/>
  <c r="C740" i="59"/>
  <c r="F740" i="59"/>
  <c r="E740" i="59"/>
  <c r="A741" i="59"/>
  <c r="B740" i="59"/>
  <c r="G740" i="59"/>
  <c r="D741" i="59" l="1"/>
  <c r="E741" i="59"/>
  <c r="B741" i="59"/>
  <c r="F741" i="59"/>
  <c r="C741" i="59"/>
  <c r="A742" i="59"/>
  <c r="G741" i="59"/>
  <c r="D742" i="59" l="1"/>
  <c r="E742" i="59"/>
  <c r="C742" i="59"/>
  <c r="F742" i="59"/>
  <c r="B742" i="59"/>
  <c r="A743" i="59"/>
  <c r="G742" i="59"/>
  <c r="D743" i="59" l="1"/>
  <c r="C743" i="59"/>
  <c r="E743" i="59"/>
  <c r="F743" i="59"/>
  <c r="A744" i="59"/>
  <c r="B743" i="59"/>
  <c r="G743" i="59"/>
  <c r="D744" i="59" l="1"/>
  <c r="C744" i="59"/>
  <c r="A745" i="59"/>
  <c r="G744" i="59"/>
  <c r="F744" i="59"/>
  <c r="B744" i="59"/>
  <c r="E744" i="59"/>
  <c r="D745" i="59" l="1"/>
  <c r="E745" i="59"/>
  <c r="B745" i="59"/>
  <c r="F745" i="59"/>
  <c r="C745" i="59"/>
  <c r="A746" i="59"/>
  <c r="G745" i="59"/>
  <c r="D746" i="59" l="1"/>
  <c r="E746" i="59"/>
  <c r="C746" i="59"/>
  <c r="F746" i="59"/>
  <c r="B746" i="59"/>
  <c r="A747" i="59"/>
  <c r="G746" i="59"/>
  <c r="D747" i="59" l="1"/>
  <c r="E747" i="59"/>
  <c r="B747" i="59"/>
  <c r="F747" i="59"/>
  <c r="A748" i="59"/>
  <c r="C747" i="59"/>
  <c r="G747" i="59"/>
  <c r="D748" i="59" l="1"/>
  <c r="C748" i="59"/>
  <c r="B748" i="59"/>
  <c r="F748" i="59"/>
  <c r="A749" i="59"/>
  <c r="E748" i="59"/>
  <c r="G748" i="59"/>
  <c r="D749" i="59" l="1"/>
  <c r="B749" i="59"/>
  <c r="C749" i="59"/>
  <c r="A750" i="59"/>
  <c r="G749" i="59"/>
  <c r="F749" i="59"/>
  <c r="E749" i="59"/>
  <c r="D750" i="59" l="1"/>
  <c r="E750" i="59"/>
  <c r="F750" i="59"/>
  <c r="C750" i="59"/>
  <c r="B750" i="59"/>
  <c r="A751" i="59"/>
  <c r="G750" i="59"/>
  <c r="D751" i="59" l="1"/>
  <c r="E751" i="59"/>
  <c r="C751" i="59"/>
  <c r="F751" i="59"/>
  <c r="B751" i="59"/>
  <c r="A752" i="59"/>
  <c r="G751" i="59"/>
  <c r="D752" i="59" l="1"/>
  <c r="C752" i="59"/>
  <c r="B752" i="59"/>
  <c r="F752" i="59"/>
  <c r="E752" i="59"/>
  <c r="A753" i="59"/>
  <c r="G752" i="59"/>
  <c r="D753" i="59" l="1"/>
  <c r="C753" i="59"/>
  <c r="B753" i="59"/>
  <c r="F753" i="59"/>
  <c r="E753" i="59"/>
  <c r="A754" i="59"/>
  <c r="G753" i="59"/>
  <c r="D754" i="59" l="1"/>
  <c r="B754" i="59"/>
  <c r="C754" i="59"/>
  <c r="F754" i="59"/>
  <c r="E754" i="59"/>
  <c r="A755" i="59"/>
  <c r="G754" i="59"/>
  <c r="F755" i="59" l="1"/>
  <c r="C755" i="59"/>
  <c r="B755" i="59"/>
  <c r="A756" i="59"/>
  <c r="E755" i="59"/>
  <c r="D755" i="59"/>
  <c r="G755" i="59"/>
  <c r="D756" i="59" l="1"/>
  <c r="F756" i="59"/>
  <c r="C756" i="59"/>
  <c r="A757" i="59"/>
  <c r="B756" i="59"/>
  <c r="E756" i="59"/>
  <c r="G756" i="59"/>
  <c r="D757" i="59" l="1"/>
  <c r="C757" i="59"/>
  <c r="A758" i="59"/>
  <c r="E757" i="59"/>
  <c r="F757" i="59"/>
  <c r="B757" i="59"/>
  <c r="G757" i="59"/>
  <c r="D758" i="59" l="1"/>
  <c r="C758" i="59"/>
  <c r="F758" i="59"/>
  <c r="E758" i="59"/>
  <c r="B758" i="59"/>
  <c r="A759" i="59"/>
  <c r="G758" i="59"/>
  <c r="D759" i="59" l="1"/>
  <c r="C759" i="59"/>
  <c r="B759" i="59"/>
  <c r="F759" i="59"/>
  <c r="E759" i="59"/>
  <c r="A760" i="59"/>
  <c r="G759" i="59"/>
  <c r="D760" i="59" l="1"/>
  <c r="C760" i="59"/>
  <c r="E760" i="59"/>
  <c r="F760" i="59"/>
  <c r="B760" i="59"/>
  <c r="A761" i="59"/>
  <c r="G760" i="59"/>
  <c r="D761" i="59" l="1"/>
  <c r="B761" i="59"/>
  <c r="E761" i="59"/>
  <c r="F761" i="59"/>
  <c r="C761" i="59"/>
  <c r="A762" i="59"/>
  <c r="G761" i="59"/>
  <c r="D762" i="59" l="1"/>
  <c r="E762" i="59"/>
  <c r="F762" i="59"/>
  <c r="B762" i="59"/>
  <c r="C762" i="59"/>
  <c r="A763" i="59"/>
  <c r="G762" i="59"/>
  <c r="D763" i="59" l="1"/>
  <c r="C763" i="59"/>
  <c r="B763" i="59"/>
  <c r="F763" i="59"/>
  <c r="E763" i="59"/>
  <c r="A764" i="59"/>
  <c r="G763" i="59"/>
  <c r="D764" i="59" l="1"/>
  <c r="C764" i="59"/>
  <c r="A765" i="59"/>
  <c r="F764" i="59"/>
  <c r="E764" i="59"/>
  <c r="B764" i="59"/>
  <c r="G764" i="59"/>
  <c r="D765" i="59" l="1"/>
  <c r="F765" i="59"/>
  <c r="C765" i="59"/>
  <c r="E765" i="59"/>
  <c r="A766" i="59"/>
  <c r="B765" i="59"/>
  <c r="G765" i="59"/>
  <c r="D766" i="59" l="1"/>
  <c r="E766" i="59"/>
  <c r="F766" i="59"/>
  <c r="C766" i="59"/>
  <c r="B766" i="59"/>
  <c r="A767" i="59"/>
  <c r="G766" i="59"/>
  <c r="D767" i="59" l="1"/>
  <c r="B767" i="59"/>
  <c r="C767" i="59"/>
  <c r="F767" i="59"/>
  <c r="E767" i="59"/>
  <c r="A768" i="59"/>
  <c r="G767" i="59"/>
  <c r="D768" i="59" l="1"/>
  <c r="E768" i="59"/>
  <c r="A769" i="59"/>
  <c r="F768" i="59"/>
  <c r="C768" i="59"/>
  <c r="G768" i="59"/>
  <c r="B768" i="59"/>
  <c r="D769" i="59" l="1"/>
  <c r="E769" i="59"/>
  <c r="F769" i="59"/>
  <c r="C769" i="59"/>
  <c r="A770" i="59"/>
  <c r="B769" i="59"/>
  <c r="G769" i="59"/>
  <c r="D770" i="59" l="1"/>
  <c r="F770" i="59"/>
  <c r="C770" i="59"/>
  <c r="A771" i="59"/>
  <c r="G770" i="59"/>
  <c r="E770" i="59"/>
  <c r="B770" i="59"/>
  <c r="D771" i="59" l="1"/>
  <c r="C771" i="59"/>
  <c r="F771" i="59"/>
  <c r="B771" i="59"/>
  <c r="E771" i="59"/>
  <c r="A772" i="59"/>
  <c r="G771" i="59"/>
  <c r="D772" i="59" l="1"/>
  <c r="C772" i="59"/>
  <c r="B772" i="59"/>
  <c r="F772" i="59"/>
  <c r="A773" i="59"/>
  <c r="E772" i="59"/>
  <c r="G772" i="59"/>
  <c r="D773" i="59" l="1"/>
  <c r="C773" i="59"/>
  <c r="F773" i="59"/>
  <c r="E773" i="59"/>
  <c r="A774" i="59"/>
  <c r="B773" i="59"/>
  <c r="G773" i="59"/>
  <c r="D774" i="59" l="1"/>
  <c r="C774" i="59"/>
  <c r="F774" i="59"/>
  <c r="B774" i="59"/>
  <c r="G774" i="59"/>
  <c r="E774" i="59"/>
  <c r="A775" i="59"/>
  <c r="D775" i="59" l="1"/>
  <c r="C775" i="59"/>
  <c r="A776" i="59"/>
  <c r="F775" i="59"/>
  <c r="B775" i="59"/>
  <c r="E775" i="59"/>
  <c r="G775" i="59"/>
  <c r="D776" i="59" l="1"/>
  <c r="C776" i="59"/>
  <c r="B776" i="59"/>
  <c r="F776" i="59"/>
  <c r="E776" i="59"/>
  <c r="A777" i="59"/>
  <c r="G776" i="59"/>
  <c r="D777" i="59" l="1"/>
  <c r="F777" i="59"/>
  <c r="E777" i="59"/>
  <c r="C777" i="59"/>
  <c r="B777" i="59"/>
  <c r="G777" i="59"/>
  <c r="A778" i="59"/>
  <c r="D778" i="59" l="1"/>
  <c r="F778" i="59"/>
  <c r="E778" i="59"/>
  <c r="C778" i="59"/>
  <c r="B778" i="59"/>
  <c r="G778" i="59"/>
  <c r="A779" i="59"/>
  <c r="D779" i="59" l="1"/>
  <c r="F779" i="59"/>
  <c r="E779" i="59"/>
  <c r="C779" i="59"/>
  <c r="B779" i="59"/>
  <c r="G779" i="59"/>
  <c r="A780" i="59"/>
  <c r="D780" i="59" l="1"/>
  <c r="C780" i="59"/>
  <c r="E780" i="59"/>
  <c r="F780" i="59"/>
  <c r="A781" i="59"/>
  <c r="G780" i="59"/>
  <c r="B780" i="59"/>
  <c r="D781" i="59" l="1"/>
  <c r="F781" i="59"/>
  <c r="C781" i="59"/>
  <c r="G781" i="59"/>
  <c r="B781" i="59"/>
  <c r="E781" i="59"/>
  <c r="A782" i="59"/>
  <c r="D782" i="59" l="1"/>
  <c r="F782" i="59"/>
  <c r="E782" i="59"/>
  <c r="B782" i="59"/>
  <c r="C782" i="59"/>
  <c r="G782" i="59"/>
  <c r="A783" i="59"/>
  <c r="D783" i="59" l="1"/>
  <c r="F783" i="59"/>
  <c r="C783" i="59"/>
  <c r="E783" i="59"/>
  <c r="A784" i="59"/>
  <c r="G783" i="59"/>
  <c r="B783" i="59"/>
  <c r="D784" i="59" l="1"/>
  <c r="F784" i="59"/>
  <c r="C784" i="59"/>
  <c r="A785" i="59"/>
  <c r="E784" i="59"/>
  <c r="B784" i="59"/>
  <c r="G784" i="59"/>
  <c r="D785" i="59" l="1"/>
  <c r="F785" i="59"/>
  <c r="E785" i="59"/>
  <c r="C785" i="59"/>
  <c r="B785" i="59"/>
  <c r="G785" i="59"/>
  <c r="A786" i="59"/>
  <c r="D786" i="59" l="1"/>
  <c r="F786" i="59"/>
  <c r="B786" i="59"/>
  <c r="G786" i="59"/>
  <c r="C786" i="59"/>
  <c r="E786" i="59"/>
  <c r="A787" i="59"/>
  <c r="D787" i="59" l="1"/>
  <c r="F787" i="59"/>
  <c r="B787" i="59"/>
  <c r="C787" i="59"/>
  <c r="E787" i="59"/>
  <c r="G787" i="59"/>
  <c r="A788" i="59"/>
  <c r="D788" i="59" l="1"/>
  <c r="E788" i="59"/>
  <c r="B788" i="59"/>
  <c r="C788" i="59"/>
  <c r="G788" i="59"/>
  <c r="F788" i="59"/>
  <c r="A789" i="59"/>
  <c r="D789" i="59" l="1"/>
  <c r="F789" i="59"/>
  <c r="B789" i="59"/>
  <c r="C789" i="59"/>
  <c r="E789" i="59"/>
  <c r="A790" i="59"/>
  <c r="G789" i="59"/>
  <c r="D790" i="59" l="1"/>
  <c r="F790" i="59"/>
  <c r="B790" i="59"/>
  <c r="A791" i="59"/>
  <c r="G790" i="59"/>
  <c r="C790" i="59"/>
  <c r="E790" i="59"/>
  <c r="D791" i="59" l="1"/>
  <c r="F791" i="59"/>
  <c r="C791" i="59"/>
  <c r="B791" i="59"/>
  <c r="G791" i="59"/>
  <c r="E791" i="59"/>
  <c r="A792" i="59"/>
  <c r="D792" i="59" l="1"/>
  <c r="F792" i="59"/>
  <c r="E792" i="59"/>
  <c r="C792" i="59"/>
  <c r="A793" i="59"/>
  <c r="G792" i="59"/>
  <c r="B792" i="59"/>
  <c r="D793" i="59" l="1"/>
  <c r="F793" i="59"/>
  <c r="B793" i="59"/>
  <c r="C793" i="59"/>
  <c r="E793" i="59"/>
  <c r="A794" i="59"/>
  <c r="G793" i="59"/>
  <c r="D794" i="59" l="1"/>
  <c r="F794" i="59"/>
  <c r="B794" i="59"/>
  <c r="G794" i="59"/>
  <c r="C794" i="59"/>
  <c r="E794" i="59"/>
  <c r="A795" i="59"/>
  <c r="D795" i="59" l="1"/>
  <c r="C795" i="59"/>
  <c r="F795" i="59"/>
  <c r="G795" i="59"/>
  <c r="E795" i="59"/>
  <c r="A796" i="59"/>
  <c r="B795" i="59"/>
  <c r="D796" i="59" l="1"/>
  <c r="F796" i="59"/>
  <c r="E796" i="59"/>
  <c r="C796" i="59"/>
  <c r="B796" i="59"/>
  <c r="A797" i="59"/>
  <c r="G796" i="59"/>
  <c r="D797" i="59" l="1"/>
  <c r="F797" i="59"/>
  <c r="A798" i="59"/>
  <c r="E797" i="59"/>
  <c r="B797" i="59"/>
  <c r="C797" i="59"/>
  <c r="G797" i="59"/>
  <c r="D798" i="59" l="1"/>
  <c r="F798" i="59"/>
  <c r="E798" i="59"/>
  <c r="C798" i="59"/>
  <c r="B798" i="59"/>
  <c r="A799" i="59"/>
  <c r="G798" i="59"/>
  <c r="D799" i="59" l="1"/>
  <c r="F799" i="59"/>
  <c r="E799" i="59"/>
  <c r="C799" i="59"/>
  <c r="B799" i="59"/>
  <c r="G799" i="59"/>
  <c r="A800" i="59"/>
  <c r="D800" i="59" l="1"/>
  <c r="F800" i="59"/>
  <c r="C800" i="59"/>
  <c r="B800" i="59"/>
  <c r="A801" i="59"/>
  <c r="E800" i="59"/>
  <c r="G800" i="59"/>
  <c r="D801" i="59" l="1"/>
  <c r="F801" i="59"/>
  <c r="E801" i="59"/>
  <c r="C801" i="59"/>
  <c r="A802" i="59"/>
  <c r="B801" i="59"/>
  <c r="G801" i="59"/>
  <c r="D802" i="59" l="1"/>
  <c r="F802" i="59"/>
  <c r="E802" i="59"/>
  <c r="C802" i="59"/>
  <c r="B802" i="59"/>
  <c r="A803" i="59"/>
  <c r="G802" i="59"/>
  <c r="D803" i="59" l="1"/>
  <c r="C803" i="59"/>
  <c r="F803" i="59"/>
  <c r="A804" i="59"/>
  <c r="B803" i="59"/>
  <c r="E803" i="59"/>
  <c r="G803" i="59"/>
  <c r="D804" i="59" l="1"/>
  <c r="C804" i="59"/>
  <c r="F804" i="59"/>
  <c r="B804" i="59"/>
  <c r="E804" i="59"/>
  <c r="A805" i="59"/>
  <c r="G804" i="59"/>
  <c r="D805" i="59" l="1"/>
  <c r="C805" i="59"/>
  <c r="E805" i="59"/>
  <c r="F805" i="59"/>
  <c r="A806" i="59"/>
  <c r="B805" i="59"/>
  <c r="G805" i="59"/>
  <c r="D806" i="59" l="1"/>
  <c r="C806" i="59"/>
  <c r="A807" i="59"/>
  <c r="F806" i="59"/>
  <c r="E806" i="59"/>
  <c r="B806" i="59"/>
  <c r="G806" i="59"/>
  <c r="D807" i="59" l="1"/>
  <c r="C807" i="59"/>
  <c r="B807" i="59"/>
  <c r="E807" i="59"/>
  <c r="F807" i="59"/>
  <c r="A808" i="59"/>
  <c r="G807" i="59"/>
  <c r="D808" i="59" l="1"/>
  <c r="C808" i="59"/>
  <c r="E808" i="59"/>
  <c r="A809" i="59"/>
  <c r="F808" i="59"/>
  <c r="B808" i="59"/>
  <c r="G808" i="59"/>
  <c r="D809" i="59" l="1"/>
  <c r="C809" i="59"/>
  <c r="E809" i="59"/>
  <c r="F809" i="59"/>
  <c r="G809" i="59"/>
  <c r="A810" i="59"/>
  <c r="B809" i="59"/>
  <c r="D810" i="59" l="1"/>
  <c r="C810" i="59"/>
  <c r="E810" i="59"/>
  <c r="F810" i="59"/>
  <c r="A811" i="59"/>
  <c r="B810" i="59"/>
  <c r="G810" i="59"/>
  <c r="D811" i="59" l="1"/>
  <c r="C811" i="59"/>
  <c r="E811" i="59"/>
  <c r="F811" i="59"/>
  <c r="B811" i="59"/>
  <c r="G811" i="59"/>
  <c r="A812" i="59"/>
  <c r="D812" i="59" l="1"/>
  <c r="C812" i="59"/>
  <c r="F812" i="59"/>
  <c r="E812" i="59"/>
  <c r="A813" i="59"/>
  <c r="B812" i="59"/>
  <c r="G812" i="59"/>
  <c r="D813" i="59" l="1"/>
  <c r="C813" i="59"/>
  <c r="F813" i="59"/>
  <c r="E813" i="59"/>
  <c r="A814" i="59"/>
  <c r="B813" i="59"/>
  <c r="G813" i="59"/>
  <c r="D814" i="59" l="1"/>
  <c r="C814" i="59"/>
  <c r="F814" i="59"/>
  <c r="E814" i="59"/>
  <c r="A815" i="59"/>
  <c r="B814" i="59"/>
  <c r="G814" i="59"/>
  <c r="D815" i="59" l="1"/>
  <c r="C815" i="59"/>
  <c r="E815" i="59"/>
  <c r="F815" i="59"/>
  <c r="A816" i="59"/>
  <c r="B815" i="59"/>
  <c r="G815" i="59"/>
  <c r="D816" i="59" l="1"/>
  <c r="C816" i="59"/>
  <c r="B816" i="59"/>
  <c r="F816" i="59"/>
  <c r="E816" i="59"/>
  <c r="A817" i="59"/>
  <c r="G816" i="59"/>
  <c r="D817" i="59" l="1"/>
  <c r="F817" i="59"/>
  <c r="C817" i="59"/>
  <c r="B817" i="59"/>
  <c r="A818" i="59"/>
  <c r="E817" i="59"/>
  <c r="G817" i="59"/>
  <c r="D818" i="59" l="1"/>
  <c r="C818" i="59"/>
  <c r="A819" i="59"/>
  <c r="F818" i="59"/>
  <c r="E818" i="59"/>
  <c r="B818" i="59"/>
  <c r="G818" i="59"/>
  <c r="D819" i="59" l="1"/>
  <c r="C819" i="59"/>
  <c r="E819" i="59"/>
  <c r="F819" i="59"/>
  <c r="B819" i="59"/>
  <c r="G819" i="59"/>
  <c r="A820" i="59"/>
  <c r="D820" i="59" l="1"/>
  <c r="C820" i="59"/>
  <c r="E820" i="59"/>
  <c r="G820" i="59"/>
  <c r="F820" i="59"/>
  <c r="B820" i="59"/>
  <c r="A821" i="59"/>
  <c r="D821" i="59" l="1"/>
  <c r="C821" i="59"/>
  <c r="A822" i="59"/>
  <c r="F821" i="59"/>
  <c r="B821" i="59"/>
  <c r="E821" i="59"/>
  <c r="G821" i="59"/>
  <c r="D822" i="59" l="1"/>
  <c r="C822" i="59"/>
  <c r="B822" i="59"/>
  <c r="A823" i="59"/>
  <c r="F822" i="59"/>
  <c r="E822" i="59"/>
  <c r="G822" i="59"/>
  <c r="D823" i="59" l="1"/>
  <c r="C823" i="59"/>
  <c r="F823" i="59"/>
  <c r="B823" i="59"/>
  <c r="E823" i="59"/>
  <c r="A824" i="59"/>
  <c r="G823" i="59"/>
  <c r="D824" i="59" l="1"/>
  <c r="C824" i="59"/>
  <c r="B824" i="59"/>
  <c r="A825" i="59"/>
  <c r="F824" i="59"/>
  <c r="E824" i="59"/>
  <c r="G824" i="59"/>
  <c r="D825" i="59" l="1"/>
  <c r="B825" i="59"/>
  <c r="C825" i="59"/>
  <c r="F825" i="59"/>
  <c r="E825" i="59"/>
  <c r="A826" i="59"/>
  <c r="G825" i="59"/>
  <c r="D826" i="59" l="1"/>
  <c r="C826" i="59"/>
  <c r="F826" i="59"/>
  <c r="B826" i="59"/>
  <c r="E826" i="59"/>
  <c r="A827" i="59"/>
  <c r="G826" i="59"/>
  <c r="D827" i="59" l="1"/>
  <c r="C827" i="59"/>
  <c r="E827" i="59"/>
  <c r="F827" i="59"/>
  <c r="B827" i="59"/>
  <c r="A828" i="59"/>
  <c r="G827" i="59"/>
  <c r="D828" i="59" l="1"/>
  <c r="C828" i="59"/>
  <c r="F828" i="59"/>
  <c r="B828" i="59"/>
  <c r="E828" i="59"/>
  <c r="A829" i="59"/>
  <c r="G828" i="59"/>
  <c r="D829" i="59" l="1"/>
  <c r="C829" i="59"/>
  <c r="B829" i="59"/>
  <c r="F829" i="59"/>
  <c r="E829" i="59"/>
  <c r="A830" i="59"/>
  <c r="G829" i="59"/>
  <c r="D830" i="59" l="1"/>
  <c r="C830" i="59"/>
  <c r="F830" i="59"/>
  <c r="E830" i="59"/>
  <c r="A831" i="59"/>
  <c r="B830" i="59"/>
  <c r="G830" i="59"/>
  <c r="D831" i="59" l="1"/>
  <c r="C831" i="59"/>
  <c r="E831" i="59"/>
  <c r="F831" i="59"/>
  <c r="A832" i="59"/>
  <c r="B831" i="59"/>
  <c r="G831" i="59"/>
  <c r="D832" i="59" l="1"/>
  <c r="C832" i="59"/>
  <c r="B832" i="59"/>
  <c r="F832" i="59"/>
  <c r="A833" i="59"/>
  <c r="E832" i="59"/>
  <c r="G832" i="59"/>
  <c r="D833" i="59" l="1"/>
  <c r="B833" i="59"/>
  <c r="A834" i="59"/>
  <c r="E833" i="59"/>
  <c r="F833" i="59"/>
  <c r="C833" i="59"/>
  <c r="G833" i="59"/>
  <c r="D834" i="59" l="1"/>
  <c r="E834" i="59"/>
  <c r="F834" i="59"/>
  <c r="C834" i="59"/>
  <c r="B834" i="59"/>
  <c r="A835" i="59"/>
  <c r="G834" i="59"/>
  <c r="D835" i="59" l="1"/>
  <c r="B835" i="59"/>
  <c r="F835" i="59"/>
  <c r="E835" i="59"/>
  <c r="C835" i="59"/>
  <c r="A836" i="59"/>
  <c r="G835" i="59"/>
  <c r="D836" i="59" l="1"/>
  <c r="C836" i="59"/>
  <c r="E836" i="59"/>
  <c r="F836" i="59"/>
  <c r="A837" i="59"/>
  <c r="B836" i="59"/>
  <c r="G836" i="59"/>
  <c r="D837" i="59" l="1"/>
  <c r="C837" i="59"/>
  <c r="B837" i="59"/>
  <c r="F837" i="59"/>
  <c r="E837" i="59"/>
  <c r="A838" i="59"/>
  <c r="G837" i="59"/>
  <c r="D838" i="59" l="1"/>
  <c r="C838" i="59"/>
  <c r="B838" i="59"/>
  <c r="G838" i="59"/>
  <c r="F838" i="59"/>
  <c r="E838" i="59"/>
  <c r="A839" i="59"/>
  <c r="D839" i="59" l="1"/>
  <c r="C839" i="59"/>
  <c r="A840" i="59"/>
  <c r="F839" i="59"/>
  <c r="E839" i="59"/>
  <c r="B839" i="59"/>
  <c r="G839" i="59"/>
  <c r="D840" i="59" l="1"/>
  <c r="E840" i="59"/>
  <c r="A841" i="59"/>
  <c r="F840" i="59"/>
  <c r="B840" i="59"/>
  <c r="G840" i="59"/>
  <c r="C840" i="59"/>
  <c r="D841" i="59" l="1"/>
  <c r="C841" i="59"/>
  <c r="B841" i="59"/>
  <c r="F841" i="59"/>
  <c r="G841" i="59"/>
  <c r="E841" i="59"/>
  <c r="A842" i="59"/>
  <c r="D842" i="59" l="1"/>
  <c r="C842" i="59"/>
  <c r="F842" i="59"/>
  <c r="E842" i="59"/>
  <c r="B842" i="59"/>
  <c r="A843" i="59"/>
  <c r="G842" i="59"/>
  <c r="D843" i="59" l="1"/>
  <c r="E843" i="59"/>
  <c r="C843" i="59"/>
  <c r="F843" i="59"/>
  <c r="B843" i="59"/>
  <c r="A844" i="59"/>
  <c r="G843" i="59"/>
  <c r="D844" i="59" l="1"/>
  <c r="E844" i="59"/>
  <c r="C844" i="59"/>
  <c r="F844" i="59"/>
  <c r="B844" i="59"/>
  <c r="A845" i="59"/>
  <c r="G844" i="59"/>
  <c r="D845" i="59" l="1"/>
  <c r="C845" i="59"/>
  <c r="F845" i="59"/>
  <c r="E845" i="59"/>
  <c r="A846" i="59"/>
  <c r="B845" i="59"/>
  <c r="G845" i="59"/>
  <c r="D846" i="59" l="1"/>
  <c r="C846" i="59"/>
  <c r="B846" i="59"/>
  <c r="F846" i="59"/>
  <c r="E846" i="59"/>
  <c r="A847" i="59"/>
  <c r="G846" i="59"/>
  <c r="D847" i="59" l="1"/>
  <c r="C847" i="59"/>
  <c r="F847" i="59"/>
  <c r="E847" i="59"/>
  <c r="A848" i="59"/>
  <c r="B847" i="59"/>
  <c r="G847" i="59"/>
  <c r="D848" i="59" l="1"/>
  <c r="C848" i="59"/>
  <c r="F848" i="59"/>
  <c r="E848" i="59"/>
  <c r="B848" i="59"/>
  <c r="A849" i="59"/>
  <c r="G848" i="59"/>
  <c r="D849" i="59" l="1"/>
  <c r="B849" i="59"/>
  <c r="C849" i="59"/>
  <c r="F849" i="59"/>
  <c r="E849" i="59"/>
  <c r="A850" i="59"/>
  <c r="G849" i="59"/>
  <c r="D850" i="59" l="1"/>
  <c r="B850" i="59"/>
  <c r="C850" i="59"/>
  <c r="F850" i="59"/>
  <c r="E850" i="59"/>
  <c r="A851" i="59"/>
  <c r="G850" i="59"/>
  <c r="D851" i="59" l="1"/>
  <c r="C851" i="59"/>
  <c r="E851" i="59"/>
  <c r="F851" i="59"/>
  <c r="B851" i="59"/>
  <c r="A852" i="59"/>
  <c r="G851" i="59"/>
  <c r="F852" i="59" l="1"/>
  <c r="E852" i="59"/>
  <c r="B852" i="59"/>
  <c r="A853" i="59"/>
  <c r="C852" i="59"/>
  <c r="D852" i="59"/>
  <c r="G852" i="59"/>
  <c r="D853" i="59" l="1"/>
  <c r="F853" i="59"/>
  <c r="C853" i="59"/>
  <c r="A854" i="59"/>
  <c r="G853" i="59"/>
  <c r="E853" i="59"/>
  <c r="B853" i="59"/>
  <c r="D854" i="59" l="1"/>
  <c r="F854" i="59"/>
  <c r="C854" i="59"/>
  <c r="B854" i="59"/>
  <c r="E854" i="59"/>
  <c r="G854" i="59"/>
  <c r="A855" i="59"/>
  <c r="D855" i="59" l="1"/>
  <c r="F855" i="59"/>
  <c r="E855" i="59"/>
  <c r="B855" i="59"/>
  <c r="G855" i="59"/>
  <c r="C855" i="59"/>
  <c r="A856" i="59"/>
  <c r="D856" i="59" l="1"/>
  <c r="E856" i="59"/>
  <c r="B856" i="59"/>
  <c r="F856" i="59"/>
  <c r="C856" i="59"/>
  <c r="A857" i="59"/>
  <c r="G856" i="59"/>
  <c r="D857" i="59" l="1"/>
  <c r="C857" i="59"/>
  <c r="F857" i="59"/>
  <c r="E857" i="59"/>
  <c r="A858" i="59"/>
  <c r="B857" i="59"/>
  <c r="G857" i="59"/>
  <c r="D858" i="59" l="1"/>
  <c r="C858" i="59"/>
  <c r="A859" i="59"/>
  <c r="F858" i="59"/>
  <c r="E858" i="59"/>
  <c r="B858" i="59"/>
  <c r="G858" i="59"/>
  <c r="D859" i="59" l="1"/>
  <c r="E859" i="59"/>
  <c r="F859" i="59"/>
  <c r="B859" i="59"/>
  <c r="C859" i="59"/>
  <c r="A860" i="59"/>
  <c r="G859" i="59"/>
  <c r="D860" i="59" l="1"/>
  <c r="A861" i="59"/>
  <c r="E860" i="59"/>
  <c r="C860" i="59"/>
  <c r="F860" i="59"/>
  <c r="B860" i="59"/>
  <c r="G860" i="59"/>
  <c r="D861" i="59" l="1"/>
  <c r="A862" i="59"/>
  <c r="E861" i="59"/>
  <c r="C861" i="59"/>
  <c r="F861" i="59"/>
  <c r="B861" i="59"/>
  <c r="G861" i="59"/>
  <c r="D862" i="59" l="1"/>
  <c r="E862" i="59"/>
  <c r="F862" i="59"/>
  <c r="B862" i="59"/>
  <c r="A863" i="59"/>
  <c r="C862" i="59"/>
  <c r="G862" i="59"/>
  <c r="D863" i="59" l="1"/>
  <c r="B863" i="59"/>
  <c r="E863" i="59"/>
  <c r="F863" i="59"/>
  <c r="A864" i="59"/>
  <c r="C863" i="59"/>
  <c r="G863" i="59"/>
  <c r="D864" i="59" l="1"/>
  <c r="E864" i="59"/>
  <c r="F864" i="59"/>
  <c r="B864" i="59"/>
  <c r="C864" i="59"/>
  <c r="A865" i="59"/>
  <c r="G864" i="59"/>
  <c r="D865" i="59" l="1"/>
  <c r="B865" i="59"/>
  <c r="F865" i="59"/>
  <c r="E865" i="59"/>
  <c r="A866" i="59"/>
  <c r="C865" i="59"/>
  <c r="G865" i="59"/>
  <c r="D866" i="59" l="1"/>
  <c r="A867" i="59"/>
  <c r="B866" i="59"/>
  <c r="F866" i="59"/>
  <c r="E866" i="59"/>
  <c r="C866" i="59"/>
  <c r="G866" i="59"/>
  <c r="D867" i="59" l="1"/>
  <c r="E867" i="59"/>
  <c r="F867" i="59"/>
  <c r="A868" i="59"/>
  <c r="C867" i="59"/>
  <c r="B867" i="59"/>
  <c r="G867" i="59"/>
  <c r="D868" i="59" l="1"/>
  <c r="C868" i="59"/>
  <c r="F868" i="59"/>
  <c r="B868" i="59"/>
  <c r="E868" i="59"/>
  <c r="A869" i="59"/>
  <c r="G868" i="59"/>
  <c r="D869" i="59" l="1"/>
  <c r="C869" i="59"/>
  <c r="F869" i="59"/>
  <c r="B869" i="59"/>
  <c r="A870" i="59"/>
  <c r="E869" i="59"/>
  <c r="G869" i="59"/>
  <c r="D870" i="59" l="1"/>
  <c r="B870" i="59"/>
  <c r="F870" i="59"/>
  <c r="E870" i="59"/>
  <c r="C870" i="59"/>
  <c r="A871" i="59"/>
  <c r="G870" i="59"/>
  <c r="D871" i="59" l="1"/>
  <c r="B871" i="59"/>
  <c r="F871" i="59"/>
  <c r="C871" i="59"/>
  <c r="E871" i="59"/>
  <c r="A872" i="59"/>
  <c r="G871" i="59"/>
  <c r="D872" i="59" l="1"/>
  <c r="F872" i="59"/>
  <c r="G872" i="59"/>
  <c r="E872" i="59"/>
  <c r="A873" i="59"/>
  <c r="B872" i="59"/>
  <c r="C872" i="59"/>
  <c r="D873" i="59" l="1"/>
  <c r="A874" i="59"/>
  <c r="E873" i="59"/>
  <c r="F873" i="59"/>
  <c r="B873" i="59"/>
  <c r="C873" i="59"/>
  <c r="G873" i="59"/>
  <c r="D874" i="59" l="1"/>
  <c r="E874" i="59"/>
  <c r="G874" i="59"/>
  <c r="F874" i="59"/>
  <c r="B874" i="59"/>
  <c r="C874" i="59"/>
  <c r="A875" i="59"/>
  <c r="D875" i="59" l="1"/>
  <c r="F875" i="59"/>
  <c r="A876" i="59"/>
  <c r="B875" i="59"/>
  <c r="E875" i="59"/>
  <c r="C875" i="59"/>
  <c r="G875" i="59"/>
  <c r="D876" i="59" l="1"/>
  <c r="C876" i="59"/>
  <c r="F876" i="59"/>
  <c r="E876" i="59"/>
  <c r="B876" i="59"/>
  <c r="A877" i="59"/>
  <c r="G876" i="59"/>
  <c r="D877" i="59" l="1"/>
  <c r="E877" i="59"/>
  <c r="F877" i="59"/>
  <c r="A878" i="59"/>
  <c r="B877" i="59"/>
  <c r="C877" i="59"/>
  <c r="G877" i="59"/>
  <c r="D878" i="59" l="1"/>
  <c r="F878" i="59"/>
  <c r="B878" i="59"/>
  <c r="A879" i="59"/>
  <c r="E878" i="59"/>
  <c r="C878" i="59"/>
  <c r="G878" i="59"/>
  <c r="D879" i="59" l="1"/>
  <c r="E879" i="59"/>
  <c r="F879" i="59"/>
  <c r="C879" i="59"/>
  <c r="B879" i="59"/>
  <c r="G879" i="59"/>
  <c r="A880" i="59"/>
  <c r="D880" i="59" l="1"/>
  <c r="C880" i="59"/>
  <c r="A881" i="59"/>
  <c r="G880" i="59"/>
  <c r="F880" i="59"/>
  <c r="E880" i="59"/>
  <c r="B880" i="59"/>
  <c r="D881" i="59" l="1"/>
  <c r="F881" i="59"/>
  <c r="B881" i="59"/>
  <c r="C881" i="59"/>
  <c r="E881" i="59"/>
  <c r="A882" i="59"/>
  <c r="G881" i="59"/>
  <c r="D882" i="59" l="1"/>
  <c r="B882" i="59"/>
  <c r="C882" i="59"/>
  <c r="F882" i="59"/>
  <c r="A883" i="59"/>
  <c r="E882" i="59"/>
  <c r="G882" i="59"/>
  <c r="D883" i="59" l="1"/>
  <c r="F883" i="59"/>
  <c r="C883" i="59"/>
  <c r="B883" i="59"/>
  <c r="A884" i="59"/>
  <c r="E883" i="59"/>
  <c r="G883" i="59"/>
  <c r="D884" i="59" l="1"/>
  <c r="C884" i="59"/>
  <c r="E884" i="59"/>
  <c r="F884" i="59"/>
  <c r="A885" i="59"/>
  <c r="B884" i="59"/>
  <c r="G884" i="59"/>
  <c r="D885" i="59" l="1"/>
  <c r="E885" i="59"/>
  <c r="F885" i="59"/>
  <c r="C885" i="59"/>
  <c r="A886" i="59"/>
  <c r="B885" i="59"/>
  <c r="G885" i="59"/>
  <c r="D886" i="59" l="1"/>
  <c r="C886" i="59"/>
  <c r="E886" i="59"/>
  <c r="F886" i="59"/>
  <c r="A887" i="59"/>
  <c r="B886" i="59"/>
  <c r="G886" i="59"/>
  <c r="D887" i="59" l="1"/>
  <c r="C887" i="59"/>
  <c r="F887" i="59"/>
  <c r="B887" i="59"/>
  <c r="E887" i="59"/>
  <c r="A888" i="59"/>
  <c r="G887" i="59"/>
  <c r="D888" i="59" l="1"/>
  <c r="C888" i="59"/>
  <c r="F888" i="59"/>
  <c r="B888" i="59"/>
  <c r="E888" i="59"/>
  <c r="A889" i="59"/>
  <c r="G888" i="59"/>
  <c r="D889" i="59" l="1"/>
  <c r="E889" i="59"/>
  <c r="A890" i="59"/>
  <c r="F889" i="59"/>
  <c r="B889" i="59"/>
  <c r="C889" i="59"/>
  <c r="G889" i="59"/>
  <c r="D890" i="59" l="1"/>
  <c r="C890" i="59"/>
  <c r="F890" i="59"/>
  <c r="B890" i="59"/>
  <c r="E890" i="59"/>
  <c r="A891" i="59"/>
  <c r="G890" i="59"/>
  <c r="D891" i="59" l="1"/>
  <c r="C891" i="59"/>
  <c r="E891" i="59"/>
  <c r="F891" i="59"/>
  <c r="A892" i="59"/>
  <c r="B891" i="59"/>
  <c r="G891" i="59"/>
  <c r="D892" i="59" l="1"/>
  <c r="E892" i="59"/>
  <c r="F892" i="59"/>
  <c r="C892" i="59"/>
  <c r="B892" i="59"/>
  <c r="A893" i="59"/>
  <c r="G892" i="59"/>
  <c r="D893" i="59" l="1"/>
  <c r="F893" i="59"/>
  <c r="C893" i="59"/>
  <c r="B893" i="59"/>
  <c r="E893" i="59"/>
  <c r="A894" i="59"/>
  <c r="G893" i="59"/>
  <c r="D894" i="59" l="1"/>
  <c r="E894" i="59"/>
  <c r="F894" i="59"/>
  <c r="C894" i="59"/>
  <c r="A895" i="59"/>
  <c r="B894" i="59"/>
  <c r="G894" i="59"/>
  <c r="D895" i="59" l="1"/>
  <c r="C895" i="59"/>
  <c r="A896" i="59"/>
  <c r="F895" i="59"/>
  <c r="E895" i="59"/>
  <c r="B895" i="59"/>
  <c r="G895" i="59"/>
  <c r="D896" i="59" l="1"/>
  <c r="F896" i="59"/>
  <c r="E896" i="59"/>
  <c r="C896" i="59"/>
  <c r="A897" i="59"/>
  <c r="B896" i="59"/>
  <c r="G896" i="59"/>
  <c r="D897" i="59" l="1"/>
  <c r="C897" i="59"/>
  <c r="F897" i="59"/>
  <c r="A898" i="59"/>
  <c r="G897" i="59"/>
  <c r="B897" i="59"/>
  <c r="E897" i="59"/>
  <c r="D898" i="59" l="1"/>
  <c r="F898" i="59"/>
  <c r="E898" i="59"/>
  <c r="C898" i="59"/>
  <c r="B898" i="59"/>
  <c r="A899" i="59"/>
  <c r="G898" i="59"/>
  <c r="D899" i="59" l="1"/>
  <c r="E899" i="59"/>
  <c r="F899" i="59"/>
  <c r="C899" i="59"/>
  <c r="A900" i="59"/>
  <c r="B899" i="59"/>
  <c r="G899" i="59"/>
  <c r="D900" i="59" l="1"/>
  <c r="B900" i="59"/>
  <c r="F900" i="59"/>
  <c r="E900" i="59"/>
  <c r="A901" i="59"/>
  <c r="C900" i="59"/>
  <c r="G900" i="59"/>
  <c r="D901" i="59" l="1"/>
  <c r="C901" i="59"/>
  <c r="E901" i="59"/>
  <c r="F901" i="59"/>
  <c r="A902" i="59"/>
  <c r="B901" i="59"/>
  <c r="G901" i="59"/>
  <c r="D902" i="59" l="1"/>
  <c r="C902" i="59"/>
  <c r="A903" i="59"/>
  <c r="F902" i="59"/>
  <c r="E902" i="59"/>
  <c r="G902" i="59"/>
  <c r="B902" i="59"/>
  <c r="D903" i="59" l="1"/>
  <c r="C903" i="59"/>
  <c r="F903" i="59"/>
  <c r="B903" i="59"/>
  <c r="E903" i="59"/>
  <c r="A904" i="59"/>
  <c r="G903" i="59"/>
  <c r="D904" i="59" l="1"/>
  <c r="C904" i="59"/>
  <c r="E904" i="59"/>
  <c r="F904" i="59"/>
  <c r="B904" i="59"/>
  <c r="A905" i="59"/>
  <c r="G904" i="59"/>
  <c r="D905" i="59" l="1"/>
  <c r="C905" i="59"/>
  <c r="B905" i="59"/>
  <c r="F905" i="59"/>
  <c r="E905" i="59"/>
  <c r="A906" i="59"/>
  <c r="G905" i="59"/>
  <c r="D906" i="59" l="1"/>
  <c r="C906" i="59"/>
  <c r="F906" i="59"/>
  <c r="B906" i="59"/>
  <c r="E906" i="59"/>
  <c r="A907" i="59"/>
  <c r="G906" i="59"/>
  <c r="D907" i="59" l="1"/>
  <c r="C907" i="59"/>
  <c r="F907" i="59"/>
  <c r="E907" i="59"/>
  <c r="A908" i="59"/>
  <c r="B907" i="59"/>
  <c r="G907" i="59"/>
  <c r="D908" i="59" l="1"/>
  <c r="C908" i="59"/>
  <c r="F908" i="59"/>
  <c r="B908" i="59"/>
  <c r="E908" i="59"/>
  <c r="A909" i="59"/>
  <c r="G908" i="59"/>
  <c r="D909" i="59" l="1"/>
  <c r="C909" i="59"/>
  <c r="F909" i="59"/>
  <c r="B909" i="59"/>
  <c r="E909" i="59"/>
  <c r="A910" i="59"/>
  <c r="G909" i="59"/>
  <c r="D910" i="59" l="1"/>
  <c r="C910" i="59"/>
  <c r="B910" i="59"/>
  <c r="F910" i="59"/>
  <c r="E910" i="59"/>
  <c r="A911" i="59"/>
  <c r="G910" i="59"/>
  <c r="D911" i="59" l="1"/>
  <c r="C911" i="59"/>
  <c r="E911" i="59"/>
  <c r="F911" i="59"/>
  <c r="A912" i="59"/>
  <c r="B911" i="59"/>
  <c r="G911" i="59"/>
  <c r="D912" i="59" l="1"/>
  <c r="C912" i="59"/>
  <c r="E912" i="59"/>
  <c r="F912" i="59"/>
  <c r="A913" i="59"/>
  <c r="B912" i="59"/>
  <c r="G912" i="59"/>
  <c r="D913" i="59" l="1"/>
  <c r="A914" i="59"/>
  <c r="B913" i="59"/>
  <c r="G913" i="59"/>
  <c r="F913" i="59"/>
  <c r="C913" i="59"/>
  <c r="E913" i="59"/>
  <c r="D914" i="59" l="1"/>
  <c r="B914" i="59"/>
  <c r="E914" i="59"/>
  <c r="F914" i="59"/>
  <c r="C914" i="59"/>
  <c r="A915" i="59"/>
  <c r="G914" i="59"/>
  <c r="D915" i="59" l="1"/>
  <c r="F915" i="59"/>
  <c r="C915" i="59"/>
  <c r="E915" i="59"/>
  <c r="B915" i="59"/>
  <c r="A916" i="59"/>
  <c r="G915" i="59"/>
  <c r="D916" i="59" l="1"/>
  <c r="F916" i="59"/>
  <c r="A917" i="59"/>
  <c r="B916" i="59"/>
  <c r="G916" i="59"/>
  <c r="E916" i="59"/>
  <c r="C916" i="59"/>
  <c r="D917" i="59" l="1"/>
  <c r="F917" i="59"/>
  <c r="B917" i="59"/>
  <c r="E917" i="59"/>
  <c r="C917" i="59"/>
  <c r="G917" i="59"/>
  <c r="A918" i="59"/>
  <c r="D918" i="59" l="1"/>
  <c r="F918" i="59"/>
  <c r="C918" i="59"/>
  <c r="B918" i="59"/>
  <c r="G918" i="59"/>
  <c r="E918" i="59"/>
  <c r="A919" i="59"/>
  <c r="D919" i="59" l="1"/>
  <c r="A920" i="59"/>
  <c r="E919" i="59"/>
  <c r="F919" i="59"/>
  <c r="B919" i="59"/>
  <c r="G919" i="59"/>
  <c r="C919" i="59"/>
  <c r="D920" i="59" l="1"/>
  <c r="F920" i="59"/>
  <c r="C920" i="59"/>
  <c r="A921" i="59"/>
  <c r="E920" i="59"/>
  <c r="B920" i="59"/>
  <c r="G920" i="59"/>
  <c r="D921" i="59" l="1"/>
  <c r="F921" i="59"/>
  <c r="E921" i="59"/>
  <c r="C921" i="59"/>
  <c r="A922" i="59"/>
  <c r="G921" i="59"/>
  <c r="B921" i="59"/>
  <c r="D922" i="59" l="1"/>
  <c r="A923" i="59"/>
  <c r="E922" i="59"/>
  <c r="F922" i="59"/>
  <c r="B922" i="59"/>
  <c r="C922" i="59"/>
  <c r="G922" i="59"/>
  <c r="D923" i="59" l="1"/>
  <c r="B923" i="59"/>
  <c r="C923" i="59"/>
  <c r="G923" i="59"/>
  <c r="F923" i="59"/>
  <c r="E923" i="59"/>
  <c r="A924" i="59"/>
  <c r="D924" i="59" l="1"/>
  <c r="B924" i="59"/>
  <c r="F924" i="59"/>
  <c r="C924" i="59"/>
  <c r="E924" i="59"/>
  <c r="A925" i="59"/>
  <c r="G924" i="59"/>
  <c r="D925" i="59" l="1"/>
  <c r="C925" i="59"/>
  <c r="A926" i="59"/>
  <c r="F925" i="59"/>
  <c r="E925" i="59"/>
  <c r="G925" i="59"/>
  <c r="B925" i="59"/>
  <c r="D926" i="59" l="1"/>
  <c r="B926" i="59"/>
  <c r="E926" i="59"/>
  <c r="F926" i="59"/>
  <c r="A927" i="59"/>
  <c r="G926" i="59"/>
  <c r="C926" i="59"/>
  <c r="D927" i="59" l="1"/>
  <c r="E927" i="59"/>
  <c r="G927" i="59"/>
  <c r="F927" i="59"/>
  <c r="C927" i="59"/>
  <c r="A928" i="59"/>
  <c r="B927" i="59"/>
  <c r="D928" i="59" l="1"/>
  <c r="E928" i="59"/>
  <c r="A929" i="59"/>
  <c r="G928" i="59"/>
  <c r="F928" i="59"/>
  <c r="B928" i="59"/>
  <c r="C928" i="59"/>
  <c r="D929" i="59" l="1"/>
  <c r="F929" i="59"/>
  <c r="B929" i="59"/>
  <c r="G929" i="59"/>
  <c r="E929" i="59"/>
  <c r="C929" i="59"/>
  <c r="A930" i="59"/>
  <c r="D930" i="59" l="1"/>
  <c r="F930" i="59"/>
  <c r="B930" i="59"/>
  <c r="A931" i="59"/>
  <c r="G930" i="59"/>
  <c r="E930" i="59"/>
  <c r="C930" i="59"/>
  <c r="D931" i="59" l="1"/>
  <c r="E931" i="59"/>
  <c r="F931" i="59"/>
  <c r="C931" i="59"/>
  <c r="G931" i="59"/>
  <c r="A932" i="59"/>
  <c r="B931" i="59"/>
  <c r="D932" i="59" l="1"/>
  <c r="C932" i="59"/>
  <c r="B932" i="59"/>
  <c r="G932" i="59"/>
  <c r="F932" i="59"/>
  <c r="E932" i="59"/>
  <c r="A933" i="59"/>
  <c r="D933" i="59" l="1"/>
  <c r="C933" i="59"/>
  <c r="E933" i="59"/>
  <c r="F933" i="59"/>
  <c r="B933" i="59"/>
  <c r="G933" i="59"/>
  <c r="A934" i="59"/>
  <c r="D934" i="59" l="1"/>
  <c r="F934" i="59"/>
  <c r="A935" i="59"/>
  <c r="C934" i="59"/>
  <c r="E934" i="59"/>
  <c r="B934" i="59"/>
  <c r="G934" i="59"/>
  <c r="D935" i="59" l="1"/>
  <c r="B935" i="59"/>
  <c r="E935" i="59"/>
  <c r="F935" i="59"/>
  <c r="C935" i="59"/>
  <c r="A936" i="59"/>
  <c r="G935" i="59"/>
  <c r="D936" i="59" l="1"/>
  <c r="C936" i="59"/>
  <c r="A937" i="59"/>
  <c r="E936" i="59"/>
  <c r="F936" i="59"/>
  <c r="G936" i="59"/>
  <c r="B936" i="59"/>
  <c r="D937" i="59" l="1"/>
  <c r="C937" i="59"/>
  <c r="E937" i="59"/>
  <c r="F937" i="59"/>
  <c r="G937" i="59"/>
  <c r="B937" i="59"/>
  <c r="A938" i="59"/>
  <c r="D938" i="59" l="1"/>
  <c r="B938" i="59"/>
  <c r="A939" i="59"/>
  <c r="F938" i="59"/>
  <c r="C938" i="59"/>
  <c r="E938" i="59"/>
  <c r="G938" i="59"/>
  <c r="D939" i="59" l="1"/>
  <c r="C939" i="59"/>
  <c r="F939" i="59"/>
  <c r="E939" i="59"/>
  <c r="B939" i="59"/>
  <c r="A940" i="59"/>
  <c r="G939" i="59"/>
  <c r="D940" i="59" l="1"/>
  <c r="C940" i="59"/>
  <c r="E940" i="59"/>
  <c r="F940" i="59"/>
  <c r="G940" i="59"/>
  <c r="A941" i="59"/>
  <c r="B940" i="59"/>
  <c r="D941" i="59" l="1"/>
  <c r="E941" i="59"/>
  <c r="G941" i="59"/>
  <c r="F941" i="59"/>
  <c r="C941" i="59"/>
  <c r="B941" i="59"/>
  <c r="A942" i="59"/>
  <c r="D942" i="59" l="1"/>
  <c r="C942" i="59"/>
  <c r="A943" i="59"/>
  <c r="E942" i="59"/>
  <c r="F942" i="59"/>
  <c r="B942" i="59"/>
  <c r="G942" i="59"/>
  <c r="D943" i="59" l="1"/>
  <c r="C943" i="59"/>
  <c r="B943" i="59"/>
  <c r="G943" i="59"/>
  <c r="F943" i="59"/>
  <c r="A944" i="59"/>
  <c r="E943" i="59"/>
  <c r="D944" i="59" l="1"/>
  <c r="E944" i="59"/>
  <c r="F944" i="59"/>
  <c r="A945" i="59"/>
  <c r="C944" i="59"/>
  <c r="B944" i="59"/>
  <c r="G944" i="59"/>
  <c r="D945" i="59" l="1"/>
  <c r="C945" i="59"/>
  <c r="B945" i="59"/>
  <c r="F945" i="59"/>
  <c r="A946" i="59"/>
  <c r="E945" i="59"/>
  <c r="G945" i="59"/>
  <c r="D946" i="59" l="1"/>
  <c r="F946" i="59"/>
  <c r="B946" i="59"/>
  <c r="C946" i="59"/>
  <c r="E946" i="59"/>
  <c r="A947" i="59"/>
  <c r="G946" i="59"/>
  <c r="D947" i="59" l="1"/>
  <c r="E947" i="59"/>
  <c r="F947" i="59"/>
  <c r="B947" i="59"/>
  <c r="C947" i="59"/>
  <c r="A948" i="59"/>
  <c r="G947" i="59"/>
  <c r="D948" i="59" l="1"/>
  <c r="F948" i="59"/>
  <c r="B948" i="59"/>
  <c r="A949" i="59"/>
  <c r="C948" i="59"/>
  <c r="E948" i="59"/>
  <c r="G948" i="59"/>
  <c r="D949" i="59" l="1"/>
  <c r="C949" i="59"/>
  <c r="B949" i="59"/>
  <c r="G949" i="59"/>
  <c r="F949" i="59"/>
  <c r="A950" i="59"/>
  <c r="E949" i="59"/>
  <c r="D950" i="59" l="1"/>
  <c r="F950" i="59"/>
  <c r="E950" i="59"/>
  <c r="C950" i="59"/>
  <c r="B950" i="59"/>
  <c r="A951" i="59"/>
  <c r="G950" i="59"/>
  <c r="D951" i="59" l="1"/>
  <c r="C951" i="59"/>
  <c r="B951" i="59"/>
  <c r="A952" i="59"/>
  <c r="F951" i="59"/>
  <c r="E951" i="59"/>
  <c r="G951" i="59"/>
  <c r="D952" i="59" l="1"/>
  <c r="C952" i="59"/>
  <c r="E952" i="59"/>
  <c r="F952" i="59"/>
  <c r="B952" i="59"/>
  <c r="A953" i="59"/>
  <c r="G952" i="59"/>
  <c r="D953" i="59" l="1"/>
  <c r="F953" i="59"/>
  <c r="B953" i="59"/>
  <c r="A954" i="59"/>
  <c r="E953" i="59"/>
  <c r="C953" i="59"/>
  <c r="G953" i="59"/>
  <c r="D954" i="59" l="1"/>
  <c r="C954" i="59"/>
  <c r="F954" i="59"/>
  <c r="E954" i="59"/>
  <c r="G954" i="59"/>
  <c r="A955" i="59"/>
  <c r="B954" i="59"/>
  <c r="D955" i="59" l="1"/>
  <c r="F955" i="59"/>
  <c r="G955" i="59"/>
  <c r="C955" i="59"/>
  <c r="E955" i="59"/>
  <c r="B955" i="59"/>
  <c r="A956" i="59"/>
  <c r="D956" i="59" l="1"/>
  <c r="F956" i="59"/>
  <c r="E956" i="59"/>
  <c r="B956" i="59"/>
  <c r="C956" i="59"/>
  <c r="A957" i="59"/>
  <c r="G956" i="59"/>
  <c r="D957" i="59" l="1"/>
  <c r="E957" i="59"/>
  <c r="F957" i="59"/>
  <c r="C957" i="59"/>
  <c r="B957" i="59"/>
  <c r="A958" i="59"/>
  <c r="G957" i="59"/>
  <c r="D958" i="59" l="1"/>
  <c r="C958" i="59"/>
  <c r="E958" i="59"/>
  <c r="F958" i="59"/>
  <c r="B958" i="59"/>
  <c r="A959" i="59"/>
  <c r="G958" i="59"/>
  <c r="D959" i="59" l="1"/>
  <c r="B959" i="59"/>
  <c r="C959" i="59"/>
  <c r="A960" i="59"/>
  <c r="G959" i="59"/>
  <c r="F959" i="59"/>
  <c r="E959" i="59"/>
  <c r="D960" i="59" l="1"/>
  <c r="F960" i="59"/>
  <c r="A961" i="59"/>
  <c r="C960" i="59"/>
  <c r="E960" i="59"/>
  <c r="G960" i="59"/>
  <c r="B960" i="59"/>
  <c r="D961" i="59" l="1"/>
  <c r="G961" i="59"/>
  <c r="F961" i="59"/>
  <c r="C961" i="59"/>
  <c r="E961" i="59"/>
  <c r="A962" i="59"/>
  <c r="B961" i="59"/>
  <c r="D962" i="59" l="1"/>
  <c r="B962" i="59"/>
  <c r="C962" i="59"/>
  <c r="F962" i="59"/>
  <c r="E962" i="59"/>
  <c r="A963" i="59"/>
  <c r="G962" i="59"/>
  <c r="D963" i="59" l="1"/>
  <c r="F963" i="59"/>
  <c r="C963" i="59"/>
  <c r="B963" i="59"/>
  <c r="E963" i="59"/>
  <c r="A964" i="59"/>
  <c r="G963" i="59"/>
  <c r="D964" i="59" l="1"/>
  <c r="F964" i="59"/>
  <c r="C964" i="59"/>
  <c r="E964" i="59"/>
  <c r="B964" i="59"/>
  <c r="A965" i="59"/>
  <c r="G964" i="59"/>
  <c r="D965" i="59" l="1"/>
  <c r="E965" i="59"/>
  <c r="A966" i="59"/>
  <c r="F965" i="59"/>
  <c r="C965" i="59"/>
  <c r="B965" i="59"/>
  <c r="G965" i="59"/>
  <c r="D966" i="59" l="1"/>
  <c r="F966" i="59"/>
  <c r="C966" i="59"/>
  <c r="E966" i="59"/>
  <c r="B966" i="59"/>
  <c r="A967" i="59"/>
  <c r="G966" i="59"/>
  <c r="D967" i="59" l="1"/>
  <c r="B967" i="59"/>
  <c r="F967" i="59"/>
  <c r="A968" i="59"/>
  <c r="C967" i="59"/>
  <c r="E967" i="59"/>
  <c r="G967" i="59"/>
  <c r="D968" i="59" l="1"/>
  <c r="C968" i="59"/>
  <c r="A969" i="59"/>
  <c r="F968" i="59"/>
  <c r="E968" i="59"/>
  <c r="B968" i="59"/>
  <c r="G968" i="59"/>
  <c r="D969" i="59" l="1"/>
  <c r="B969" i="59"/>
  <c r="E969" i="59"/>
  <c r="F969" i="59"/>
  <c r="A970" i="59"/>
  <c r="C969" i="59"/>
  <c r="G969" i="59"/>
  <c r="D970" i="59" l="1"/>
  <c r="A971" i="59"/>
  <c r="C970" i="59"/>
  <c r="F970" i="59"/>
  <c r="G970" i="59"/>
  <c r="E970" i="59"/>
  <c r="B970" i="59"/>
  <c r="D971" i="59" l="1"/>
  <c r="E971" i="59"/>
  <c r="G971" i="59"/>
  <c r="F971" i="59"/>
  <c r="C971" i="59"/>
  <c r="A972" i="59"/>
  <c r="B971" i="59"/>
  <c r="D972" i="59" l="1"/>
  <c r="E972" i="59"/>
  <c r="F972" i="59"/>
  <c r="C972" i="59"/>
  <c r="A973" i="59"/>
  <c r="G972" i="59"/>
  <c r="B972" i="59"/>
  <c r="D973" i="59" l="1"/>
  <c r="B973" i="59"/>
  <c r="E973" i="59"/>
  <c r="F973" i="59"/>
  <c r="C973" i="59"/>
  <c r="A974" i="59"/>
  <c r="G973" i="59"/>
  <c r="D974" i="59" l="1"/>
  <c r="E974" i="59"/>
  <c r="A975" i="59"/>
  <c r="F974" i="59"/>
  <c r="B974" i="59"/>
  <c r="C974" i="59"/>
  <c r="G974" i="59"/>
  <c r="D975" i="59" l="1"/>
  <c r="C975" i="59"/>
  <c r="B975" i="59"/>
  <c r="G975" i="59"/>
  <c r="F975" i="59"/>
  <c r="E975" i="59"/>
  <c r="A976" i="59"/>
  <c r="D976" i="59" l="1"/>
  <c r="F976" i="59"/>
  <c r="B976" i="59"/>
  <c r="E976" i="59"/>
  <c r="A977" i="59"/>
  <c r="C976" i="59"/>
  <c r="G976" i="59"/>
  <c r="D977" i="59" l="1"/>
  <c r="E977" i="59"/>
  <c r="F977" i="59"/>
  <c r="C977" i="59"/>
  <c r="G977" i="59"/>
  <c r="A978" i="59"/>
  <c r="B977" i="59"/>
  <c r="D978" i="59" l="1"/>
  <c r="E978" i="59"/>
  <c r="A979" i="59"/>
  <c r="F978" i="59"/>
  <c r="B978" i="59"/>
  <c r="G978" i="59"/>
  <c r="C978" i="59"/>
  <c r="D979" i="59" l="1"/>
  <c r="F979" i="59"/>
  <c r="E979" i="59"/>
  <c r="C979" i="59"/>
  <c r="B979" i="59"/>
  <c r="A980" i="59"/>
  <c r="G979" i="59"/>
  <c r="D980" i="59" l="1"/>
  <c r="A981" i="59"/>
  <c r="C980" i="59"/>
  <c r="B980" i="59"/>
  <c r="F980" i="59"/>
  <c r="G980" i="59"/>
  <c r="E980" i="59"/>
  <c r="D981" i="59" l="1"/>
  <c r="E981" i="59"/>
  <c r="F981" i="59"/>
  <c r="B981" i="59"/>
  <c r="C981" i="59"/>
  <c r="A982" i="59"/>
  <c r="G981" i="59"/>
  <c r="D982" i="59" l="1"/>
  <c r="E982" i="59"/>
  <c r="F982" i="59"/>
  <c r="A983" i="59"/>
  <c r="G982" i="59"/>
  <c r="B982" i="59"/>
  <c r="C982" i="59"/>
  <c r="D983" i="59" l="1"/>
  <c r="E983" i="59"/>
  <c r="F983" i="59"/>
  <c r="B983" i="59"/>
  <c r="G983" i="59"/>
  <c r="C983" i="59"/>
  <c r="A984" i="59"/>
  <c r="D984" i="59" l="1"/>
  <c r="F984" i="59"/>
  <c r="B984" i="59"/>
  <c r="C984" i="59"/>
  <c r="E984" i="59"/>
  <c r="A985" i="59"/>
  <c r="G984" i="59"/>
  <c r="D985" i="59" l="1"/>
  <c r="C985" i="59"/>
  <c r="G985" i="59"/>
  <c r="F985" i="59"/>
  <c r="B985" i="59"/>
  <c r="A986" i="59"/>
  <c r="E985" i="59"/>
  <c r="D986" i="59" l="1"/>
  <c r="F986" i="59"/>
  <c r="B986" i="59"/>
  <c r="E986" i="59"/>
  <c r="A987" i="59"/>
  <c r="C986" i="59"/>
  <c r="G986" i="59"/>
  <c r="D987" i="59" l="1"/>
  <c r="F987" i="59"/>
  <c r="B987" i="59"/>
  <c r="E987" i="59"/>
  <c r="C987" i="59"/>
  <c r="A988" i="59"/>
  <c r="G987" i="59"/>
  <c r="D988" i="59" l="1"/>
  <c r="C988" i="59"/>
  <c r="E988" i="59"/>
  <c r="A989" i="59"/>
  <c r="G988" i="59"/>
  <c r="F988" i="59"/>
  <c r="B988" i="59"/>
  <c r="D989" i="59" l="1"/>
  <c r="C989" i="59"/>
  <c r="A990" i="59"/>
  <c r="G989" i="59"/>
  <c r="F989" i="59"/>
  <c r="E989" i="59"/>
  <c r="B989" i="59"/>
  <c r="D990" i="59" l="1"/>
  <c r="E990" i="59"/>
  <c r="B990" i="59"/>
  <c r="F990" i="59"/>
  <c r="A991" i="59"/>
  <c r="C990" i="59"/>
  <c r="G990" i="59"/>
  <c r="D991" i="59" l="1"/>
  <c r="F991" i="59"/>
  <c r="E991" i="59"/>
  <c r="B991" i="59"/>
  <c r="A992" i="59"/>
  <c r="G991" i="59"/>
  <c r="C991" i="59"/>
  <c r="D992" i="59" l="1"/>
  <c r="F992" i="59"/>
  <c r="B992" i="59"/>
  <c r="C992" i="59"/>
  <c r="A993" i="59"/>
  <c r="G992" i="59"/>
  <c r="E992" i="59"/>
  <c r="D993" i="59" l="1"/>
  <c r="F993" i="59"/>
  <c r="E993" i="59"/>
  <c r="A994" i="59"/>
  <c r="C993" i="59"/>
  <c r="B993" i="59"/>
  <c r="G993" i="59"/>
  <c r="D994" i="59" l="1"/>
  <c r="F994" i="59"/>
  <c r="B994" i="59"/>
  <c r="E994" i="59"/>
  <c r="C994" i="59"/>
  <c r="G994" i="59"/>
  <c r="A995" i="59"/>
  <c r="D995" i="59" l="1"/>
  <c r="F995" i="59"/>
  <c r="E995" i="59"/>
  <c r="G995" i="59"/>
  <c r="C995" i="59"/>
  <c r="A996" i="59"/>
  <c r="B995" i="59"/>
  <c r="D996" i="59" l="1"/>
  <c r="F996" i="59"/>
  <c r="C996" i="59"/>
  <c r="B996" i="59"/>
  <c r="A997" i="59"/>
  <c r="E996" i="59"/>
  <c r="G996" i="59"/>
  <c r="D997" i="59" l="1"/>
  <c r="F997" i="59"/>
  <c r="E997" i="59"/>
  <c r="C997" i="59"/>
  <c r="A998" i="59"/>
  <c r="G997" i="59"/>
  <c r="B997" i="59"/>
  <c r="D998" i="59" l="1"/>
  <c r="F998" i="59"/>
  <c r="E998" i="59"/>
  <c r="B998" i="59"/>
  <c r="G998" i="59"/>
  <c r="A999" i="59"/>
  <c r="C998" i="59"/>
  <c r="D999" i="59" l="1"/>
  <c r="A1000" i="59"/>
  <c r="E999" i="59"/>
  <c r="F999" i="59"/>
  <c r="B999" i="59"/>
  <c r="G999" i="59"/>
  <c r="C999" i="59"/>
  <c r="D1000" i="59" l="1"/>
  <c r="F1000" i="59"/>
  <c r="B1000" i="59"/>
  <c r="G1000" i="59"/>
  <c r="E1000" i="59"/>
  <c r="A1001" i="59"/>
  <c r="C1000" i="59"/>
  <c r="D1001" i="59" l="1"/>
  <c r="F1001" i="59"/>
  <c r="E1001" i="59"/>
  <c r="B1001" i="59"/>
  <c r="C1001" i="59"/>
  <c r="A1002" i="59"/>
  <c r="G1001" i="59"/>
  <c r="D1002" i="59" l="1"/>
  <c r="F1002" i="59"/>
  <c r="B1002" i="59"/>
  <c r="E1002" i="59"/>
  <c r="A1003" i="59"/>
  <c r="G1002" i="59"/>
  <c r="C1002" i="59"/>
  <c r="D1003" i="59" l="1"/>
  <c r="F1003" i="59"/>
  <c r="C1003" i="59"/>
  <c r="E1003" i="59"/>
  <c r="A1004" i="59"/>
  <c r="G1003" i="59"/>
  <c r="B1003" i="59"/>
  <c r="D1004" i="59" l="1"/>
  <c r="E1004" i="59"/>
  <c r="A1005" i="59"/>
  <c r="F1004" i="59"/>
  <c r="G1004" i="59"/>
  <c r="C1004" i="59"/>
  <c r="B1004" i="59"/>
  <c r="D1005" i="59" l="1"/>
  <c r="F1005" i="59"/>
  <c r="E1005" i="59"/>
  <c r="C1005" i="59"/>
  <c r="G1005" i="59"/>
  <c r="B1005" i="59"/>
  <c r="A1006" i="59"/>
  <c r="D1006" i="59" l="1"/>
  <c r="F1006" i="59"/>
  <c r="C1006" i="59"/>
  <c r="B1006" i="59"/>
  <c r="A1007" i="59"/>
  <c r="G1006" i="59"/>
  <c r="E1006" i="59"/>
  <c r="D1007" i="59" l="1"/>
  <c r="F1007" i="59"/>
  <c r="C1007" i="59"/>
  <c r="E1007" i="59"/>
  <c r="A1008" i="59"/>
  <c r="G1007" i="59"/>
  <c r="B1007" i="59"/>
  <c r="D1008" i="59" l="1"/>
  <c r="F1008" i="59"/>
  <c r="E1008" i="59"/>
  <c r="C1008" i="59"/>
  <c r="B1008" i="59"/>
  <c r="A1009" i="59"/>
  <c r="G1008" i="59"/>
  <c r="D1009" i="59" l="1"/>
  <c r="F1009" i="59"/>
  <c r="C1009" i="59"/>
  <c r="E1009" i="59"/>
  <c r="B1009" i="59"/>
  <c r="A1010" i="59"/>
  <c r="G1009" i="59"/>
  <c r="D1010" i="59" l="1"/>
  <c r="F1010" i="59"/>
  <c r="G1010" i="59"/>
  <c r="C1010" i="59"/>
  <c r="A1011" i="59"/>
  <c r="E1010" i="59"/>
  <c r="B1010" i="59"/>
  <c r="D1011" i="59" l="1"/>
  <c r="A1012" i="59"/>
  <c r="B1011" i="59"/>
  <c r="G1011" i="59"/>
  <c r="F1011" i="59"/>
  <c r="E1011" i="59"/>
  <c r="C1011" i="59"/>
  <c r="D1012" i="59" l="1"/>
  <c r="F1012" i="59"/>
  <c r="E1012" i="59"/>
  <c r="C1012" i="59"/>
  <c r="B1012" i="59"/>
  <c r="A1013" i="59"/>
  <c r="G1012" i="59"/>
  <c r="D1013" i="59" l="1"/>
  <c r="F1013" i="59"/>
  <c r="A1014" i="59"/>
  <c r="G1013" i="59"/>
  <c r="C1013" i="59"/>
  <c r="E1013" i="59"/>
  <c r="B1013" i="59"/>
  <c r="D1014" i="59" l="1"/>
  <c r="C1014" i="59"/>
  <c r="A1015" i="59"/>
  <c r="G1014" i="59"/>
  <c r="F1014" i="59"/>
  <c r="B1014" i="59"/>
  <c r="E1014" i="59"/>
  <c r="D1015" i="59" l="1"/>
  <c r="A1016" i="59"/>
  <c r="G1015" i="59"/>
  <c r="F1015" i="59"/>
  <c r="C1015" i="59"/>
  <c r="E1015" i="59"/>
  <c r="B1015" i="59"/>
  <c r="D1016" i="59" l="1"/>
  <c r="F1016" i="59"/>
  <c r="C1016" i="59"/>
  <c r="G1016" i="59"/>
  <c r="E1016" i="59"/>
  <c r="A1017" i="59"/>
  <c r="B1016" i="59"/>
  <c r="D1017" i="59" l="1"/>
  <c r="F1017" i="59"/>
  <c r="C1017" i="59"/>
  <c r="B1017" i="59"/>
  <c r="A1018" i="59"/>
  <c r="G1017" i="59"/>
  <c r="E1017" i="59"/>
  <c r="D1018" i="59" l="1"/>
  <c r="C1018" i="59"/>
  <c r="F1018" i="59"/>
  <c r="E1018" i="59"/>
  <c r="B1018" i="59"/>
  <c r="A1019" i="59"/>
  <c r="G1018" i="59"/>
  <c r="D1019" i="59" l="1"/>
  <c r="F1019" i="59"/>
  <c r="B1019" i="59"/>
  <c r="C1019" i="59"/>
  <c r="G1019" i="59"/>
  <c r="E1019" i="59"/>
  <c r="A1020" i="59"/>
  <c r="D1020" i="59" l="1"/>
  <c r="F1020" i="59"/>
  <c r="C1020" i="59"/>
  <c r="B1020" i="59"/>
  <c r="E1020" i="59"/>
  <c r="A1021" i="59"/>
  <c r="G1020" i="59"/>
  <c r="D1021" i="59" l="1"/>
  <c r="F1021" i="59"/>
  <c r="E1021" i="59"/>
  <c r="B1021" i="59"/>
  <c r="G1021" i="59"/>
  <c r="C1021" i="59"/>
  <c r="A1022" i="59"/>
  <c r="D1022" i="59" l="1"/>
  <c r="F1022" i="59"/>
  <c r="B1022" i="59"/>
  <c r="E1022" i="59"/>
  <c r="C1022" i="59"/>
  <c r="A1023" i="59"/>
  <c r="G1022" i="59"/>
  <c r="D1023" i="59" l="1"/>
  <c r="F1023" i="59"/>
  <c r="C1023" i="59"/>
  <c r="E1023" i="59"/>
  <c r="A1024" i="59"/>
  <c r="G1023" i="59"/>
  <c r="B1023" i="59"/>
  <c r="D1024" i="59" l="1"/>
  <c r="F1024" i="59"/>
  <c r="E1024" i="59"/>
  <c r="C1024" i="59"/>
  <c r="B1024" i="59"/>
  <c r="A1025" i="59"/>
  <c r="G1024" i="59"/>
  <c r="D1025" i="59" l="1"/>
  <c r="F1025" i="59"/>
  <c r="C1025" i="59"/>
  <c r="A1026" i="59"/>
  <c r="E1025" i="59"/>
  <c r="B1025" i="59"/>
  <c r="G1025" i="59"/>
  <c r="D1026" i="59" l="1"/>
  <c r="F1026" i="59"/>
  <c r="E1026" i="59"/>
  <c r="B1026" i="59"/>
  <c r="C1026" i="59"/>
  <c r="A1027" i="59"/>
  <c r="G1026" i="59"/>
  <c r="D1027" i="59" l="1"/>
  <c r="F1027" i="59"/>
  <c r="E1027" i="59"/>
  <c r="C1027" i="59"/>
  <c r="G1027" i="59"/>
  <c r="B1027" i="59"/>
  <c r="A1028" i="59"/>
  <c r="D1028" i="59" l="1"/>
  <c r="F1028" i="59"/>
  <c r="C1028" i="59"/>
  <c r="B1028" i="59"/>
  <c r="E1028" i="59"/>
  <c r="A1029" i="59"/>
  <c r="G1028" i="59"/>
  <c r="D1029" i="59" l="1"/>
  <c r="F1029" i="59"/>
  <c r="A1030" i="59"/>
  <c r="E1029" i="59"/>
  <c r="C1029" i="59"/>
  <c r="B1029" i="59"/>
  <c r="G1029" i="59"/>
  <c r="D1030" i="59" l="1"/>
  <c r="A1031" i="59"/>
  <c r="F1030" i="59"/>
  <c r="C1030" i="59"/>
  <c r="B1030" i="59"/>
  <c r="E1030" i="59"/>
  <c r="G1030" i="59"/>
  <c r="D1031" i="59" l="1"/>
  <c r="F1031" i="59"/>
  <c r="B1031" i="59"/>
  <c r="C1031" i="59"/>
  <c r="E1031" i="59"/>
  <c r="G1031" i="59"/>
  <c r="A1032" i="59"/>
  <c r="D1032" i="59" l="1"/>
  <c r="F1032" i="59"/>
  <c r="C1032" i="59"/>
  <c r="B1032" i="59"/>
  <c r="A1033" i="59"/>
  <c r="E1032" i="59"/>
  <c r="G1032" i="59"/>
  <c r="D1033" i="59" l="1"/>
  <c r="E1033" i="59"/>
  <c r="F1033" i="59"/>
  <c r="B1033" i="59"/>
  <c r="C1033" i="59"/>
  <c r="A1034" i="59"/>
  <c r="G1033" i="59"/>
  <c r="D1034" i="59" l="1"/>
  <c r="C1034" i="59"/>
  <c r="B1034" i="59"/>
  <c r="F1034" i="59"/>
  <c r="E1034" i="59"/>
  <c r="G1034" i="59"/>
  <c r="A1035" i="59"/>
  <c r="D1035" i="59" l="1"/>
  <c r="F1035" i="59"/>
  <c r="B1035" i="59"/>
  <c r="G1035" i="59"/>
  <c r="E1035" i="59"/>
  <c r="C1035" i="59"/>
  <c r="A1036" i="59"/>
  <c r="D1036" i="59" l="1"/>
  <c r="B1036" i="59"/>
  <c r="E1036" i="59"/>
  <c r="C1036" i="59"/>
  <c r="F1036" i="59"/>
  <c r="A1037" i="59"/>
  <c r="G1036" i="59"/>
  <c r="D1037" i="59" l="1"/>
  <c r="E1037" i="59"/>
  <c r="B1037" i="59"/>
  <c r="F1037" i="59"/>
  <c r="C1037" i="59"/>
  <c r="A1038" i="59"/>
  <c r="G1037" i="59"/>
  <c r="D1038" i="59" l="1"/>
  <c r="F1038" i="59"/>
  <c r="A1039" i="59"/>
  <c r="B1038" i="59"/>
  <c r="E1038" i="59"/>
  <c r="C1038" i="59"/>
  <c r="G1038" i="59"/>
  <c r="D1039" i="59" l="1"/>
  <c r="E1039" i="59"/>
  <c r="C1039" i="59"/>
  <c r="F1039" i="59"/>
  <c r="B1039" i="59"/>
  <c r="A1040" i="59"/>
  <c r="G1039" i="59"/>
  <c r="D1040" i="59" l="1"/>
  <c r="F1040" i="59"/>
  <c r="C1040" i="59"/>
  <c r="A1041" i="59"/>
  <c r="E1040" i="59"/>
  <c r="B1040" i="59"/>
  <c r="G1040" i="59"/>
  <c r="D1041" i="59" l="1"/>
  <c r="F1041" i="59"/>
  <c r="E1041" i="59"/>
  <c r="C1041" i="59"/>
  <c r="A1042" i="59"/>
  <c r="B1041" i="59"/>
  <c r="G1041" i="59"/>
  <c r="D1042" i="59" l="1"/>
  <c r="E1042" i="59"/>
  <c r="F1042" i="59"/>
  <c r="G1042" i="59"/>
  <c r="C1042" i="59"/>
  <c r="A1043" i="59"/>
  <c r="B1042" i="59"/>
  <c r="D1043" i="59" l="1"/>
  <c r="F1043" i="59"/>
  <c r="B1043" i="59"/>
  <c r="E1043" i="59"/>
  <c r="G1043" i="59"/>
  <c r="C1043" i="59"/>
  <c r="A1044" i="59"/>
  <c r="D1044" i="59" l="1"/>
  <c r="F1044" i="59"/>
  <c r="A1045" i="59"/>
  <c r="E1044" i="59"/>
  <c r="C1044" i="59"/>
  <c r="B1044" i="59"/>
  <c r="G1044" i="59"/>
  <c r="D1045" i="59" l="1"/>
  <c r="F1045" i="59"/>
  <c r="E1045" i="59"/>
  <c r="A1046" i="59"/>
  <c r="G1045" i="59"/>
  <c r="C1045" i="59"/>
  <c r="B1045" i="59"/>
  <c r="D1046" i="59" l="1"/>
  <c r="F1046" i="59"/>
  <c r="B1046" i="59"/>
  <c r="E1046" i="59"/>
  <c r="A1047" i="59"/>
  <c r="C1046" i="59"/>
  <c r="G1046" i="59"/>
  <c r="D1047" i="59" l="1"/>
  <c r="F1047" i="59"/>
  <c r="C1047" i="59"/>
  <c r="A1048" i="59"/>
  <c r="E1047" i="59"/>
  <c r="B1047" i="59"/>
  <c r="G1047" i="59"/>
  <c r="D1048" i="59" l="1"/>
  <c r="F1048" i="59"/>
  <c r="A1049" i="59"/>
  <c r="G1048" i="59"/>
  <c r="B1048" i="59"/>
  <c r="E1048" i="59"/>
  <c r="C1048" i="59"/>
  <c r="D1049" i="59" l="1"/>
  <c r="C1049" i="59"/>
  <c r="B1049" i="59"/>
  <c r="F1049" i="59"/>
  <c r="E1049" i="59"/>
  <c r="G1049" i="59"/>
  <c r="A1050" i="59"/>
  <c r="D1050" i="59" l="1"/>
  <c r="F1050" i="59"/>
  <c r="A1051" i="59"/>
  <c r="C1050" i="59"/>
  <c r="B1050" i="59"/>
  <c r="E1050" i="59"/>
  <c r="G1050" i="59"/>
  <c r="D1051" i="59" l="1"/>
  <c r="A1052" i="59"/>
  <c r="F1051" i="59"/>
  <c r="G1051" i="59"/>
  <c r="C1051" i="59"/>
  <c r="E1051" i="59"/>
  <c r="B1051" i="59"/>
  <c r="D1052" i="59" l="1"/>
  <c r="F1052" i="59"/>
  <c r="C1052" i="59"/>
  <c r="E1052" i="59"/>
  <c r="B1052" i="59"/>
  <c r="A1053" i="59"/>
  <c r="G1052" i="59"/>
  <c r="D1053" i="59" l="1"/>
  <c r="E1053" i="59"/>
  <c r="F1053" i="59"/>
  <c r="A1054" i="59"/>
  <c r="B1053" i="59"/>
  <c r="C1053" i="59"/>
  <c r="G1053" i="59"/>
  <c r="D1054" i="59" l="1"/>
  <c r="B1054" i="59"/>
  <c r="C1054" i="59"/>
  <c r="E1054" i="59"/>
  <c r="A1055" i="59"/>
  <c r="F1054" i="59"/>
  <c r="G1054" i="59"/>
  <c r="D1055" i="59" l="1"/>
  <c r="C1055" i="59"/>
  <c r="E1055" i="59"/>
  <c r="F1055" i="59"/>
  <c r="A1056" i="59"/>
  <c r="G1055" i="59"/>
  <c r="B1055" i="59"/>
  <c r="D1056" i="59" l="1"/>
  <c r="C1056" i="59"/>
  <c r="A1057" i="59"/>
  <c r="G1056" i="59"/>
  <c r="F1056" i="59"/>
  <c r="E1056" i="59"/>
  <c r="B1056" i="59"/>
  <c r="D1057" i="59" l="1"/>
  <c r="F1057" i="59"/>
  <c r="B1057" i="59"/>
  <c r="E1057" i="59"/>
  <c r="C1057" i="59"/>
  <c r="A1058" i="59"/>
  <c r="G1057" i="59"/>
  <c r="D1058" i="59" l="1"/>
  <c r="F1058" i="59"/>
  <c r="A1059" i="59"/>
  <c r="B1058" i="59"/>
  <c r="E1058" i="59"/>
  <c r="G1058" i="59"/>
  <c r="C1058" i="59"/>
  <c r="D1059" i="59" l="1"/>
  <c r="F1059" i="59"/>
  <c r="A1060" i="59"/>
  <c r="G1059" i="59"/>
  <c r="C1059" i="59"/>
  <c r="B1059" i="59"/>
  <c r="E1059" i="59"/>
  <c r="D1060" i="59" l="1"/>
  <c r="E1060" i="59"/>
  <c r="A1061" i="59"/>
  <c r="F1060" i="59"/>
  <c r="C1060" i="59"/>
  <c r="G1060" i="59"/>
  <c r="B1060" i="59"/>
  <c r="D1061" i="59" l="1"/>
  <c r="F1061" i="59"/>
  <c r="E1061" i="59"/>
  <c r="C1061" i="59"/>
  <c r="B1061" i="59"/>
  <c r="A1062" i="59"/>
  <c r="G1061" i="59"/>
  <c r="D1062" i="59" l="1"/>
  <c r="C1062" i="59"/>
  <c r="B1062" i="59"/>
  <c r="F1062" i="59"/>
  <c r="E1062" i="59"/>
  <c r="A1063" i="59"/>
  <c r="G1062" i="59"/>
  <c r="D1063" i="59" l="1"/>
  <c r="A1064" i="59"/>
  <c r="F1063" i="59"/>
  <c r="E1063" i="59"/>
  <c r="C1063" i="59"/>
  <c r="G1063" i="59"/>
  <c r="B1063" i="59"/>
  <c r="D1064" i="59" l="1"/>
  <c r="E1064" i="59"/>
  <c r="F1064" i="59"/>
  <c r="G1064" i="59"/>
  <c r="C1064" i="59"/>
  <c r="B1064" i="59"/>
  <c r="A1065" i="59"/>
  <c r="D1065" i="59" l="1"/>
  <c r="F1065" i="59"/>
  <c r="A1066" i="59"/>
  <c r="G1065" i="59"/>
  <c r="C1065" i="59"/>
  <c r="E1065" i="59"/>
  <c r="B1065" i="59"/>
  <c r="D1066" i="59" l="1"/>
  <c r="F1066" i="59"/>
  <c r="A1067" i="59"/>
  <c r="G1066" i="59"/>
  <c r="C1066" i="59"/>
  <c r="B1066" i="59"/>
  <c r="E1066" i="59"/>
  <c r="D1067" i="59" l="1"/>
  <c r="F1067" i="59"/>
  <c r="A1068" i="59"/>
  <c r="G1067" i="59"/>
  <c r="B1067" i="59"/>
  <c r="C1067" i="59"/>
  <c r="E1067" i="59"/>
  <c r="D1068" i="59" l="1"/>
  <c r="B1068" i="59"/>
  <c r="A1069" i="59"/>
  <c r="G1068" i="59"/>
  <c r="F1068" i="59"/>
  <c r="E1068" i="59"/>
  <c r="C1068" i="59"/>
  <c r="D1069" i="59" l="1"/>
  <c r="A1070" i="59"/>
  <c r="F1069" i="59"/>
  <c r="C1069" i="59"/>
  <c r="B1069" i="59"/>
  <c r="E1069" i="59"/>
  <c r="G1069" i="59"/>
  <c r="D1070" i="59" l="1"/>
  <c r="E1070" i="59"/>
  <c r="B1070" i="59"/>
  <c r="F1070" i="59"/>
  <c r="C1070" i="59"/>
  <c r="A1071" i="59"/>
  <c r="G1070" i="59"/>
  <c r="D1071" i="59" l="1"/>
  <c r="F1071" i="59"/>
  <c r="B1071" i="59"/>
  <c r="C1071" i="59"/>
  <c r="G1071" i="59"/>
  <c r="E1071" i="59"/>
  <c r="A1072" i="59"/>
  <c r="D1072" i="59" l="1"/>
  <c r="F1072" i="59"/>
  <c r="C1072" i="59"/>
  <c r="A1073" i="59"/>
  <c r="B1072" i="59"/>
  <c r="G1072" i="59"/>
  <c r="E1072" i="59"/>
  <c r="D1073" i="59" l="1"/>
  <c r="E1073" i="59"/>
  <c r="F1073" i="59"/>
  <c r="G1073" i="59"/>
  <c r="B1073" i="59"/>
  <c r="A1074" i="59"/>
  <c r="C1073" i="59"/>
  <c r="D1074" i="59" l="1"/>
  <c r="C1074" i="59"/>
  <c r="E1074" i="59"/>
  <c r="F1074" i="59"/>
  <c r="A1075" i="59"/>
  <c r="G1074" i="59"/>
  <c r="B1074" i="59"/>
  <c r="D1075" i="59" l="1"/>
  <c r="C1075" i="59"/>
  <c r="F1075" i="59"/>
  <c r="B1075" i="59"/>
  <c r="E1075" i="59"/>
  <c r="A1076" i="59"/>
  <c r="G1075" i="59"/>
  <c r="D1076" i="59" l="1"/>
  <c r="F1076" i="59"/>
  <c r="A1077" i="59"/>
  <c r="B1076" i="59"/>
  <c r="C1076" i="59"/>
  <c r="E1076" i="59"/>
  <c r="G1076" i="59"/>
  <c r="D1077" i="59" l="1"/>
  <c r="F1077" i="59"/>
  <c r="C1077" i="59"/>
  <c r="E1077" i="59"/>
  <c r="B1077" i="59"/>
  <c r="A1078" i="59"/>
  <c r="G1077" i="59"/>
  <c r="D1078" i="59" l="1"/>
  <c r="F1078" i="59"/>
  <c r="E1078" i="59"/>
  <c r="C1078" i="59"/>
  <c r="B1078" i="59"/>
  <c r="A1079" i="59"/>
  <c r="G1078" i="59"/>
  <c r="D1079" i="59" l="1"/>
  <c r="F1079" i="59"/>
  <c r="B1079" i="59"/>
  <c r="E1079" i="59"/>
  <c r="C1079" i="59"/>
  <c r="A1080" i="59"/>
  <c r="G1079" i="59"/>
  <c r="D1080" i="59" l="1"/>
  <c r="F1080" i="59"/>
  <c r="E1080" i="59"/>
  <c r="C1080" i="59"/>
  <c r="A1081" i="59"/>
  <c r="B1080" i="59"/>
  <c r="G1080" i="59"/>
  <c r="D1081" i="59" l="1"/>
  <c r="F1081" i="59"/>
  <c r="E1081" i="59"/>
  <c r="B1081" i="59"/>
  <c r="C1081" i="59"/>
  <c r="A1082" i="59"/>
  <c r="G1081" i="59"/>
  <c r="D1082" i="59" l="1"/>
  <c r="E1082" i="59"/>
  <c r="B1082" i="59"/>
  <c r="F1082" i="59"/>
  <c r="C1082" i="59"/>
  <c r="A1083" i="59"/>
  <c r="G1082" i="59"/>
  <c r="D1083" i="59" l="1"/>
  <c r="F1083" i="59"/>
  <c r="C1083" i="59"/>
  <c r="A1084" i="59"/>
  <c r="B1083" i="59"/>
  <c r="E1083" i="59"/>
  <c r="G1083" i="59"/>
  <c r="D1084" i="59" l="1"/>
  <c r="F1084" i="59"/>
  <c r="E1084" i="59"/>
  <c r="C1084" i="59"/>
  <c r="A1085" i="59"/>
  <c r="B1084" i="59"/>
  <c r="G1084" i="59"/>
  <c r="D1085" i="59" l="1"/>
  <c r="F1085" i="59"/>
  <c r="C1085" i="59"/>
  <c r="E1085" i="59"/>
  <c r="A1086" i="59"/>
  <c r="B1085" i="59"/>
  <c r="G1085" i="59"/>
  <c r="D1086" i="59" l="1"/>
  <c r="C1086" i="59"/>
  <c r="G1086" i="59"/>
  <c r="F1086" i="59"/>
  <c r="A1087" i="59"/>
  <c r="B1086" i="59"/>
  <c r="E1086" i="59"/>
  <c r="D1087" i="59" l="1"/>
  <c r="F1087" i="59"/>
  <c r="A1088" i="59"/>
  <c r="G1087" i="59"/>
  <c r="E1087" i="59"/>
  <c r="C1087" i="59"/>
  <c r="B1087" i="59"/>
  <c r="D1088" i="59" l="1"/>
  <c r="E1088" i="59"/>
  <c r="F1088" i="59"/>
  <c r="B1088" i="59"/>
  <c r="A1089" i="59"/>
  <c r="G1088" i="59"/>
  <c r="C1088" i="59"/>
  <c r="D1089" i="59" l="1"/>
  <c r="F1089" i="59"/>
  <c r="C1089" i="59"/>
  <c r="E1089" i="59"/>
  <c r="B1089" i="59"/>
  <c r="G1089" i="59"/>
  <c r="A1090" i="59"/>
  <c r="D1090" i="59" l="1"/>
  <c r="F1090" i="59"/>
  <c r="A1091" i="59"/>
  <c r="E1090" i="59"/>
  <c r="C1090" i="59"/>
  <c r="B1090" i="59"/>
  <c r="G1090" i="59"/>
  <c r="D1091" i="59" l="1"/>
  <c r="F1091" i="59"/>
  <c r="A1092" i="59"/>
  <c r="E1091" i="59"/>
  <c r="C1091" i="59"/>
  <c r="B1091" i="59"/>
  <c r="G1091" i="59"/>
  <c r="D1092" i="59" l="1"/>
  <c r="F1092" i="59"/>
  <c r="A1093" i="59"/>
  <c r="E1092" i="59"/>
  <c r="C1092" i="59"/>
  <c r="G1092" i="59"/>
  <c r="B1092" i="59"/>
  <c r="D1093" i="59" l="1"/>
  <c r="E1093" i="59"/>
  <c r="A1094" i="59"/>
  <c r="G1093" i="59"/>
  <c r="B1093" i="59"/>
  <c r="C1093" i="59"/>
  <c r="F1093" i="59"/>
  <c r="D1094" i="59" l="1"/>
  <c r="C1094" i="59"/>
  <c r="F1094" i="59"/>
  <c r="E1094" i="59"/>
  <c r="G1094" i="59"/>
  <c r="B1094" i="59"/>
  <c r="A1095" i="59"/>
  <c r="D1095" i="59" l="1"/>
  <c r="F1095" i="59"/>
  <c r="B1095" i="59"/>
  <c r="C1095" i="59"/>
  <c r="A1096" i="59"/>
  <c r="E1095" i="59"/>
  <c r="G1095" i="59"/>
  <c r="D1096" i="59" l="1"/>
  <c r="F1096" i="59"/>
  <c r="C1096" i="59"/>
  <c r="B1096" i="59"/>
  <c r="G1096" i="59"/>
  <c r="E1096" i="59"/>
  <c r="A1097" i="59"/>
  <c r="D1097" i="59" l="1"/>
  <c r="F1097" i="59"/>
  <c r="C1097" i="59"/>
  <c r="E1097" i="59"/>
  <c r="A1098" i="59"/>
  <c r="G1097" i="59"/>
  <c r="B1097" i="59"/>
  <c r="D1098" i="59" l="1"/>
  <c r="F1098" i="59"/>
  <c r="E1098" i="59"/>
  <c r="B1098" i="59"/>
  <c r="A1099" i="59"/>
  <c r="G1098" i="59"/>
  <c r="C1098" i="59"/>
  <c r="D1099" i="59" l="1"/>
  <c r="F1099" i="59"/>
  <c r="G1099" i="59"/>
  <c r="C1099" i="59"/>
  <c r="A1100" i="59"/>
  <c r="E1099" i="59"/>
  <c r="B1099" i="59"/>
  <c r="D1100" i="59" l="1"/>
  <c r="F1100" i="59"/>
  <c r="A1101" i="59"/>
  <c r="G1100" i="59"/>
  <c r="B1100" i="59"/>
  <c r="C1100" i="59"/>
  <c r="E1100" i="59"/>
  <c r="D1101" i="59" l="1"/>
  <c r="F1101" i="59"/>
  <c r="A1102" i="59"/>
  <c r="G1101" i="59"/>
  <c r="B1101" i="59"/>
  <c r="E1101" i="59"/>
  <c r="C1101" i="59"/>
  <c r="D1102" i="59" l="1"/>
  <c r="C1102" i="59"/>
  <c r="F1102" i="59"/>
  <c r="B1102" i="59"/>
  <c r="A1103" i="59"/>
  <c r="E1102" i="59"/>
  <c r="G1102" i="59"/>
  <c r="D1103" i="59" l="1"/>
  <c r="F1103" i="59"/>
  <c r="B1103" i="59"/>
  <c r="G1103" i="59"/>
  <c r="E1103" i="59"/>
  <c r="A1104" i="59"/>
  <c r="C1103" i="59"/>
  <c r="D1104" i="59" l="1"/>
  <c r="E1104" i="59"/>
  <c r="F1104" i="59"/>
  <c r="A1105" i="59"/>
  <c r="C1104" i="59"/>
  <c r="B1104" i="59"/>
  <c r="G1104" i="59"/>
  <c r="D1105" i="59" l="1"/>
  <c r="B1105" i="59"/>
  <c r="A1106" i="59"/>
  <c r="G1105" i="59"/>
  <c r="F1105" i="59"/>
  <c r="E1105" i="59"/>
  <c r="C1105" i="59"/>
  <c r="D1106" i="59" l="1"/>
  <c r="F1106" i="59"/>
  <c r="C1106" i="59"/>
  <c r="G1106" i="59"/>
  <c r="A1107" i="59"/>
  <c r="B1106" i="59"/>
  <c r="E1106" i="59"/>
  <c r="D1107" i="59" l="1"/>
  <c r="F1107" i="59"/>
  <c r="C1107" i="59"/>
  <c r="E1107" i="59"/>
  <c r="G1107" i="59"/>
  <c r="A1108" i="59"/>
  <c r="B1107" i="59"/>
  <c r="D1108" i="59" l="1"/>
  <c r="F1108" i="59"/>
  <c r="G1108" i="59"/>
  <c r="E1108" i="59"/>
  <c r="A1109" i="59"/>
  <c r="B1108" i="59"/>
  <c r="C1108" i="59"/>
  <c r="D1109" i="59" l="1"/>
  <c r="F1109" i="59"/>
  <c r="A1110" i="59"/>
  <c r="C1109" i="59"/>
  <c r="G1109" i="59"/>
  <c r="B1109" i="59"/>
  <c r="E1109" i="59"/>
  <c r="D1110" i="59" l="1"/>
  <c r="F1110" i="59"/>
  <c r="A1111" i="59"/>
  <c r="E1110" i="59"/>
  <c r="B1110" i="59"/>
  <c r="C1110" i="59"/>
  <c r="G1110" i="59"/>
  <c r="D1111" i="59" l="1"/>
  <c r="F1111" i="59"/>
  <c r="B1111" i="59"/>
  <c r="G1111" i="59"/>
  <c r="C1111" i="59"/>
  <c r="A1112" i="59"/>
  <c r="E1111" i="59"/>
  <c r="D1112" i="59" l="1"/>
  <c r="F1112" i="59"/>
  <c r="A1113" i="59"/>
  <c r="E1112" i="59"/>
  <c r="C1112" i="59"/>
  <c r="G1112" i="59"/>
  <c r="B1112" i="59"/>
  <c r="D1113" i="59" l="1"/>
  <c r="C1113" i="59"/>
  <c r="E1113" i="59"/>
  <c r="F1113" i="59"/>
  <c r="B1113" i="59"/>
  <c r="A1114" i="59"/>
  <c r="G1113" i="59"/>
  <c r="D1114" i="59" l="1"/>
  <c r="E1114" i="59"/>
  <c r="F1114" i="59"/>
  <c r="B1114" i="59"/>
  <c r="A1115" i="59"/>
  <c r="G1114" i="59"/>
  <c r="C1114" i="59"/>
  <c r="D1115" i="59" l="1"/>
  <c r="F1115" i="59"/>
  <c r="E1115" i="59"/>
  <c r="B1115" i="59"/>
  <c r="C1115" i="59"/>
  <c r="A1116" i="59"/>
  <c r="G1115" i="59"/>
  <c r="D1116" i="59" l="1"/>
  <c r="F1116" i="59"/>
  <c r="E1116" i="59"/>
  <c r="B1116" i="59"/>
  <c r="C1116" i="59"/>
  <c r="G1116" i="59"/>
  <c r="A1117" i="59"/>
  <c r="D1117" i="59" l="1"/>
  <c r="F1117" i="59"/>
  <c r="C1117" i="59"/>
  <c r="B1117" i="59"/>
  <c r="A1118" i="59"/>
  <c r="G1117" i="59"/>
  <c r="E1117" i="59"/>
  <c r="D1118" i="59" l="1"/>
  <c r="E1118" i="59"/>
  <c r="A1119" i="59"/>
  <c r="B1118" i="59"/>
  <c r="F1118" i="59"/>
  <c r="C1118" i="59"/>
  <c r="G1118" i="59"/>
  <c r="D1119" i="59" l="1"/>
  <c r="G1119" i="59"/>
  <c r="F1119" i="59"/>
  <c r="A1120" i="59"/>
  <c r="C1119" i="59"/>
  <c r="E1119" i="59"/>
  <c r="B1119" i="59"/>
  <c r="D1120" i="59" l="1"/>
  <c r="E1120" i="59"/>
  <c r="F1120" i="59"/>
  <c r="A1121" i="59"/>
  <c r="G1120" i="59"/>
  <c r="C1120" i="59"/>
  <c r="B1120" i="59"/>
  <c r="D1121" i="59" l="1"/>
  <c r="C1121" i="59"/>
  <c r="A1122" i="59"/>
  <c r="E1121" i="59"/>
  <c r="F1121" i="59"/>
  <c r="B1121" i="59"/>
  <c r="G1121" i="59"/>
  <c r="D1122" i="59" l="1"/>
  <c r="A1123" i="59"/>
  <c r="F1122" i="59"/>
  <c r="C1122" i="59"/>
  <c r="G1122" i="59"/>
  <c r="E1122" i="59"/>
  <c r="B1122" i="59"/>
  <c r="D1123" i="59" l="1"/>
  <c r="F1123" i="59"/>
  <c r="B1123" i="59"/>
  <c r="C1123" i="59"/>
  <c r="A1124" i="59"/>
  <c r="G1123" i="59"/>
  <c r="E1123" i="59"/>
  <c r="D1124" i="59" l="1"/>
  <c r="F1124" i="59"/>
  <c r="G1124" i="59"/>
  <c r="C1124" i="59"/>
  <c r="A1125" i="59"/>
  <c r="E1124" i="59"/>
  <c r="B1124" i="59"/>
  <c r="D1125" i="59" l="1"/>
  <c r="F1125" i="59"/>
  <c r="B1125" i="59"/>
  <c r="E1125" i="59"/>
  <c r="C1125" i="59"/>
  <c r="G1125" i="59"/>
  <c r="A1126" i="59"/>
  <c r="D1126" i="59" l="1"/>
  <c r="C1126" i="59"/>
  <c r="F1126" i="59"/>
  <c r="B1126" i="59"/>
  <c r="E1126" i="59"/>
  <c r="A1127" i="59"/>
  <c r="G1126" i="59"/>
  <c r="D1127" i="59" l="1"/>
  <c r="F1127" i="59"/>
  <c r="E1127" i="59"/>
  <c r="B1127" i="59"/>
  <c r="G1127" i="59"/>
  <c r="C1127" i="59"/>
  <c r="A1128" i="59"/>
  <c r="D1128" i="59" l="1"/>
  <c r="A1129" i="59"/>
  <c r="F1128" i="59"/>
  <c r="B1128" i="59"/>
  <c r="C1128" i="59"/>
  <c r="G1128" i="59"/>
  <c r="E1128" i="59"/>
  <c r="D1129" i="59" l="1"/>
  <c r="F1129" i="59"/>
  <c r="B1129" i="59"/>
  <c r="G1129" i="59"/>
  <c r="C1129" i="59"/>
  <c r="A1130" i="59"/>
  <c r="E1129" i="59"/>
  <c r="D1130" i="59" l="1"/>
  <c r="F1130" i="59"/>
  <c r="A1131" i="59"/>
  <c r="G1130" i="59"/>
  <c r="C1130" i="59"/>
  <c r="E1130" i="59"/>
  <c r="B1130" i="59"/>
  <c r="D1131" i="59" l="1"/>
  <c r="F1131" i="59"/>
  <c r="C1131" i="59"/>
  <c r="A1132" i="59"/>
  <c r="B1131" i="59"/>
  <c r="E1131" i="59"/>
  <c r="G1131" i="59"/>
  <c r="D1132" i="59" l="1"/>
  <c r="F1132" i="59"/>
  <c r="C1132" i="59"/>
  <c r="B1132" i="59"/>
  <c r="E1132" i="59"/>
  <c r="A1133" i="59"/>
  <c r="G1132" i="59"/>
  <c r="D1133" i="59" l="1"/>
  <c r="F1133" i="59"/>
  <c r="C1133" i="59"/>
  <c r="B1133" i="59"/>
  <c r="A1134" i="59"/>
  <c r="E1133" i="59"/>
  <c r="G1133" i="59"/>
  <c r="D1134" i="59" l="1"/>
  <c r="F1134" i="59"/>
  <c r="C1134" i="59"/>
  <c r="A1135" i="59"/>
  <c r="B1134" i="59"/>
  <c r="E1134" i="59"/>
  <c r="G1134" i="59"/>
  <c r="D1135" i="59" l="1"/>
  <c r="F1135" i="59"/>
  <c r="E1135" i="59"/>
  <c r="C1135" i="59"/>
  <c r="A1136" i="59"/>
  <c r="B1135" i="59"/>
  <c r="G1135" i="59"/>
  <c r="D1136" i="59" l="1"/>
  <c r="F1136" i="59"/>
  <c r="E1136" i="59"/>
  <c r="A1137" i="59"/>
  <c r="C1136" i="59"/>
  <c r="B1136" i="59"/>
  <c r="G1136" i="59"/>
  <c r="D1137" i="59" l="1"/>
  <c r="F1137" i="59"/>
  <c r="C1137" i="59"/>
  <c r="G1137" i="59"/>
  <c r="B1137" i="59"/>
  <c r="E1137" i="59"/>
  <c r="A1138" i="59"/>
  <c r="D1138" i="59" l="1"/>
  <c r="F1138" i="59"/>
  <c r="B1138" i="59"/>
  <c r="E1138" i="59"/>
  <c r="C1138" i="59"/>
  <c r="A1139" i="59"/>
  <c r="G1138" i="59"/>
  <c r="D1139" i="59" l="1"/>
  <c r="F1139" i="59"/>
  <c r="C1139" i="59"/>
  <c r="A1140" i="59"/>
  <c r="G1139" i="59"/>
  <c r="B1139" i="59"/>
  <c r="E1139" i="59"/>
  <c r="D1140" i="59" l="1"/>
  <c r="F1140" i="59"/>
  <c r="B1140" i="59"/>
  <c r="A1141" i="59"/>
  <c r="G1140" i="59"/>
  <c r="E1140" i="59"/>
  <c r="C1140" i="59"/>
  <c r="D1141" i="59" l="1"/>
  <c r="E1141" i="59"/>
  <c r="A1142" i="59"/>
  <c r="F1141" i="59"/>
  <c r="C1141" i="59"/>
  <c r="B1141" i="59"/>
  <c r="G1141" i="59"/>
  <c r="D1142" i="59" l="1"/>
  <c r="F1142" i="59"/>
  <c r="E1142" i="59"/>
  <c r="B1142" i="59"/>
  <c r="C1142" i="59"/>
  <c r="A1143" i="59"/>
  <c r="G1142" i="59"/>
  <c r="D1143" i="59" l="1"/>
  <c r="F1143" i="59"/>
  <c r="E1143" i="59"/>
  <c r="C1143" i="59"/>
  <c r="G1143" i="59"/>
  <c r="B1143" i="59"/>
  <c r="A1144" i="59"/>
  <c r="D1144" i="59" l="1"/>
  <c r="F1144" i="59"/>
  <c r="A1145" i="59"/>
  <c r="B1144" i="59"/>
  <c r="E1144" i="59"/>
  <c r="C1144" i="59"/>
  <c r="G1144" i="59"/>
  <c r="D1145" i="59" l="1"/>
  <c r="C1145" i="59"/>
  <c r="B1145" i="59"/>
  <c r="F1145" i="59"/>
  <c r="E1145" i="59"/>
  <c r="A1146" i="59"/>
  <c r="G1145" i="59"/>
  <c r="D1146" i="59" l="1"/>
  <c r="C1146" i="59"/>
  <c r="B1146" i="59"/>
  <c r="A1147" i="59"/>
  <c r="F1146" i="59"/>
  <c r="E1146" i="59"/>
  <c r="G1146" i="59"/>
  <c r="D1147" i="59" l="1"/>
  <c r="E1147" i="59"/>
  <c r="F1147" i="59"/>
  <c r="C1147" i="59"/>
  <c r="G1147" i="59"/>
  <c r="A1148" i="59"/>
  <c r="B1147" i="59"/>
  <c r="D1148" i="59" l="1"/>
  <c r="F1148" i="59"/>
  <c r="C1148" i="59"/>
  <c r="B1148" i="59"/>
  <c r="A1149" i="59"/>
  <c r="E1148" i="59"/>
  <c r="G1148" i="59"/>
  <c r="D1149" i="59" l="1"/>
  <c r="F1149" i="59"/>
  <c r="G1149" i="59"/>
  <c r="B1149" i="59"/>
  <c r="C1149" i="59"/>
  <c r="E1149" i="59"/>
  <c r="A1150" i="59"/>
  <c r="D1150" i="59" l="1"/>
  <c r="F1150" i="59"/>
  <c r="A1151" i="59"/>
  <c r="E1150" i="59"/>
  <c r="B1150" i="59"/>
  <c r="G1150" i="59"/>
  <c r="C1150" i="59"/>
  <c r="D1151" i="59" l="1"/>
  <c r="F1151" i="59"/>
  <c r="B1151" i="59"/>
  <c r="E1151" i="59"/>
  <c r="A1152" i="59"/>
  <c r="C1151" i="59"/>
  <c r="G1151" i="59"/>
  <c r="D1152" i="59" l="1"/>
  <c r="F1152" i="59"/>
  <c r="C1152" i="59"/>
  <c r="A1153" i="59"/>
  <c r="E1152" i="59"/>
  <c r="B1152" i="59"/>
  <c r="G1152" i="59"/>
  <c r="D1153" i="59" l="1"/>
  <c r="F1153" i="59"/>
  <c r="C1153" i="59"/>
  <c r="G1153" i="59"/>
  <c r="E1153" i="59"/>
  <c r="A1154" i="59"/>
  <c r="B1153" i="59"/>
  <c r="D1154" i="59" l="1"/>
  <c r="F1154" i="59"/>
  <c r="C1154" i="59"/>
  <c r="E1154" i="59"/>
  <c r="G1154" i="59"/>
  <c r="B1154" i="59"/>
  <c r="A1155" i="59"/>
  <c r="D1155" i="59" l="1"/>
  <c r="F1155" i="59"/>
  <c r="C1155" i="59"/>
  <c r="E1155" i="59"/>
  <c r="B1155" i="59"/>
  <c r="A1156" i="59"/>
  <c r="G1155" i="59"/>
  <c r="D1156" i="59" l="1"/>
  <c r="F1156" i="59"/>
  <c r="B1156" i="59"/>
  <c r="C1156" i="59"/>
  <c r="A1157" i="59"/>
  <c r="E1156" i="59"/>
  <c r="G1156" i="59"/>
  <c r="D1157" i="59" l="1"/>
  <c r="F1157" i="59"/>
  <c r="C1157" i="59"/>
  <c r="A1158" i="59"/>
  <c r="G1157" i="59"/>
  <c r="E1157" i="59"/>
  <c r="B1157" i="59"/>
  <c r="D1158" i="59" l="1"/>
  <c r="F1158" i="59"/>
  <c r="E1158" i="59"/>
  <c r="C1158" i="59"/>
  <c r="B1158" i="59"/>
  <c r="A1159" i="59"/>
  <c r="G1158" i="59"/>
  <c r="D1159" i="59" l="1"/>
  <c r="E1159" i="59"/>
  <c r="F1159" i="59"/>
  <c r="C1159" i="59"/>
  <c r="G1159" i="59"/>
  <c r="B1159" i="59"/>
  <c r="A1160" i="59"/>
  <c r="D1160" i="59" l="1"/>
  <c r="F1160" i="59"/>
  <c r="C1160" i="59"/>
  <c r="B1160" i="59"/>
  <c r="E1160" i="59"/>
  <c r="G1160" i="59"/>
  <c r="A1161" i="59"/>
  <c r="D1161" i="59" l="1"/>
  <c r="F1161" i="59"/>
  <c r="A1162" i="59"/>
  <c r="C1161" i="59"/>
  <c r="B1161" i="59"/>
  <c r="E1161" i="59"/>
  <c r="G1161" i="59"/>
  <c r="D1162" i="59" l="1"/>
  <c r="B1162" i="59"/>
  <c r="E1162" i="59"/>
  <c r="C1162" i="59"/>
  <c r="F1162" i="59"/>
  <c r="A1163" i="59"/>
  <c r="G1162" i="59"/>
  <c r="D1163" i="59" l="1"/>
  <c r="E1163" i="59"/>
  <c r="A1164" i="59"/>
  <c r="C1163" i="59"/>
  <c r="B1163" i="59"/>
  <c r="G1163" i="59"/>
  <c r="F1163" i="59"/>
  <c r="D1164" i="59" l="1"/>
  <c r="F1164" i="59"/>
  <c r="C1164" i="59"/>
  <c r="G1164" i="59"/>
  <c r="A1165" i="59"/>
  <c r="E1164" i="59"/>
  <c r="B1164" i="59"/>
  <c r="D1165" i="59" l="1"/>
  <c r="F1165" i="59"/>
  <c r="A1166" i="59"/>
  <c r="E1165" i="59"/>
  <c r="C1165" i="59"/>
  <c r="B1165" i="59"/>
  <c r="G1165" i="59"/>
  <c r="D1166" i="59" l="1"/>
  <c r="C1166" i="59"/>
  <c r="B1166" i="59"/>
  <c r="F1166" i="59"/>
  <c r="E1166" i="59"/>
  <c r="A1167" i="59"/>
  <c r="G1166" i="59"/>
  <c r="D1167" i="59" l="1"/>
  <c r="F1167" i="59"/>
  <c r="C1167" i="59"/>
  <c r="B1167" i="59"/>
  <c r="E1167" i="59"/>
  <c r="G1167" i="59"/>
  <c r="A1168" i="59"/>
  <c r="D1168" i="59" l="1"/>
  <c r="F1168" i="59"/>
  <c r="C1168" i="59"/>
  <c r="E1168" i="59"/>
  <c r="A1169" i="59"/>
  <c r="B1168" i="59"/>
  <c r="G1168" i="59"/>
  <c r="D1169" i="59" l="1"/>
  <c r="F1169" i="59"/>
  <c r="C1169" i="59"/>
  <c r="G1169" i="59"/>
  <c r="A1170" i="59"/>
  <c r="E1169" i="59"/>
  <c r="B1169" i="59"/>
  <c r="D1170" i="59" l="1"/>
  <c r="F1170" i="59"/>
  <c r="B1170" i="59"/>
  <c r="G1170" i="59"/>
  <c r="C1170" i="59"/>
  <c r="E1170" i="59"/>
  <c r="A1171" i="59"/>
  <c r="D1171" i="59" l="1"/>
  <c r="F1171" i="59"/>
  <c r="A1172" i="59"/>
  <c r="E1171" i="59"/>
  <c r="C1171" i="59"/>
  <c r="B1171" i="59"/>
  <c r="G1171" i="59"/>
  <c r="D1172" i="59" l="1"/>
  <c r="F1172" i="59"/>
  <c r="E1172" i="59"/>
  <c r="C1172" i="59"/>
  <c r="G1172" i="59"/>
  <c r="B1172" i="59"/>
  <c r="A1173" i="59"/>
  <c r="D1173" i="59" l="1"/>
  <c r="F1173" i="59"/>
  <c r="E1173" i="59"/>
  <c r="C1173" i="59"/>
  <c r="B1173" i="59"/>
  <c r="A1174" i="59"/>
  <c r="G1173" i="59"/>
  <c r="D1174" i="59" l="1"/>
  <c r="F1174" i="59"/>
  <c r="E1174" i="59"/>
  <c r="C1174" i="59"/>
  <c r="B1174" i="59"/>
  <c r="A1175" i="59"/>
  <c r="G1174" i="59"/>
  <c r="D1175" i="59" l="1"/>
  <c r="F1175" i="59"/>
  <c r="C1175" i="59"/>
  <c r="G1175" i="59"/>
  <c r="E1175" i="59"/>
  <c r="B1175" i="59"/>
  <c r="A1176" i="59"/>
  <c r="D1176" i="59" l="1"/>
  <c r="F1176" i="59"/>
  <c r="C1176" i="59"/>
  <c r="A1177" i="59"/>
  <c r="B1176" i="59"/>
  <c r="E1176" i="59"/>
  <c r="G1176" i="59"/>
  <c r="D1177" i="59" l="1"/>
  <c r="F1177" i="59"/>
  <c r="E1177" i="59"/>
  <c r="C1177" i="59"/>
  <c r="A1178" i="59"/>
  <c r="G1177" i="59"/>
  <c r="B1177" i="59"/>
  <c r="D1178" i="59" l="1"/>
  <c r="F1178" i="59"/>
  <c r="C1178" i="59"/>
  <c r="B1178" i="59"/>
  <c r="E1178" i="59"/>
  <c r="A1179" i="59"/>
  <c r="G1178" i="59"/>
  <c r="D1179" i="59" l="1"/>
  <c r="F1179" i="59"/>
  <c r="C1179" i="59"/>
  <c r="E1179" i="59"/>
  <c r="B1179" i="59"/>
  <c r="A1180" i="59"/>
  <c r="G1179" i="59"/>
  <c r="D1180" i="59" l="1"/>
  <c r="F1180" i="59"/>
  <c r="G1180" i="59"/>
  <c r="C1180" i="59"/>
  <c r="B1180" i="59"/>
  <c r="E1180" i="59"/>
  <c r="A1181" i="59"/>
  <c r="D1181" i="59" l="1"/>
  <c r="F1181" i="59"/>
  <c r="E1181" i="59"/>
  <c r="C1181" i="59"/>
  <c r="A1182" i="59"/>
  <c r="G1181" i="59"/>
  <c r="B1181" i="59"/>
  <c r="D1182" i="59" l="1"/>
  <c r="F1182" i="59"/>
  <c r="C1182" i="59"/>
  <c r="E1182" i="59"/>
  <c r="B1182" i="59"/>
  <c r="A1183" i="59"/>
  <c r="G1182" i="59"/>
  <c r="D1183" i="59" l="1"/>
  <c r="F1183" i="59"/>
  <c r="B1183" i="59"/>
  <c r="E1183" i="59"/>
  <c r="C1183" i="59"/>
  <c r="G1183" i="59"/>
  <c r="A1184" i="59"/>
  <c r="D1184" i="59" l="1"/>
  <c r="F1184" i="59"/>
  <c r="A1185" i="59"/>
  <c r="G1184" i="59"/>
  <c r="B1184" i="59"/>
  <c r="E1184" i="59"/>
  <c r="C1184" i="59"/>
  <c r="D1185" i="59" l="1"/>
  <c r="C1185" i="59"/>
  <c r="F1185" i="59"/>
  <c r="G1185" i="59"/>
  <c r="E1185" i="59"/>
  <c r="A1186" i="59"/>
  <c r="B1185" i="59"/>
  <c r="D1186" i="59" l="1"/>
  <c r="F1186" i="59"/>
  <c r="C1186" i="59"/>
  <c r="A1187" i="59"/>
  <c r="G1186" i="59"/>
  <c r="E1186" i="59"/>
  <c r="B1186" i="59"/>
  <c r="D1187" i="59" l="1"/>
  <c r="F1187" i="59"/>
  <c r="G1187" i="59"/>
  <c r="A1188" i="59"/>
  <c r="C1187" i="59"/>
  <c r="E1187" i="59"/>
  <c r="B1187" i="59"/>
  <c r="D1188" i="59" l="1"/>
  <c r="F1188" i="59"/>
  <c r="E1188" i="59"/>
  <c r="A1189" i="59"/>
  <c r="C1188" i="59"/>
  <c r="B1188" i="59"/>
  <c r="G1188" i="59"/>
  <c r="D1189" i="59" l="1"/>
  <c r="B1189" i="59"/>
  <c r="F1189" i="59"/>
  <c r="C1189" i="59"/>
  <c r="E1189" i="59"/>
  <c r="A1190" i="59"/>
  <c r="G1189" i="59"/>
  <c r="D1190" i="59" l="1"/>
  <c r="F1190" i="59"/>
  <c r="A1191" i="59"/>
  <c r="E1190" i="59"/>
  <c r="C1190" i="59"/>
  <c r="B1190" i="59"/>
  <c r="G1190" i="59"/>
  <c r="D1191" i="59" l="1"/>
  <c r="F1191" i="59"/>
  <c r="B1191" i="59"/>
  <c r="C1191" i="59"/>
  <c r="A1192" i="59"/>
  <c r="E1191" i="59"/>
  <c r="G1191" i="59"/>
  <c r="D1192" i="59" l="1"/>
  <c r="C1192" i="59"/>
  <c r="E1192" i="59"/>
  <c r="F1192" i="59"/>
  <c r="B1192" i="59"/>
  <c r="A1193" i="59"/>
  <c r="G1192" i="59"/>
  <c r="D1193" i="59" l="1"/>
  <c r="F1193" i="59"/>
  <c r="C1193" i="59"/>
  <c r="G1193" i="59"/>
  <c r="E1193" i="59"/>
  <c r="A1194" i="59"/>
  <c r="B1193" i="59"/>
  <c r="D1194" i="59" l="1"/>
  <c r="F1194" i="59"/>
  <c r="A1195" i="59"/>
  <c r="C1194" i="59"/>
  <c r="B1194" i="59"/>
  <c r="E1194" i="59"/>
  <c r="G1194" i="59"/>
  <c r="D1195" i="59" l="1"/>
  <c r="F1195" i="59"/>
  <c r="C1195" i="59"/>
  <c r="A1196" i="59"/>
  <c r="B1195" i="59"/>
  <c r="E1195" i="59"/>
  <c r="G1195" i="59"/>
  <c r="D1196" i="59" l="1"/>
  <c r="F1196" i="59"/>
  <c r="C1196" i="59"/>
  <c r="B1196" i="59"/>
  <c r="E1196" i="59"/>
  <c r="A1197" i="59"/>
  <c r="G1196" i="59"/>
  <c r="D1197" i="59" l="1"/>
  <c r="F1197" i="59"/>
  <c r="A1198" i="59"/>
  <c r="G1197" i="59"/>
  <c r="E1197" i="59"/>
  <c r="C1197" i="59"/>
  <c r="B1197" i="59"/>
  <c r="D1198" i="59" l="1"/>
  <c r="F1198" i="59"/>
  <c r="B1198" i="59"/>
  <c r="G1198" i="59"/>
  <c r="C1198" i="59"/>
  <c r="E1198" i="59"/>
  <c r="A1199" i="59"/>
  <c r="D1199" i="59" l="1"/>
  <c r="F1199" i="59"/>
  <c r="E1199" i="59"/>
  <c r="C1199" i="59"/>
  <c r="A1200" i="59"/>
  <c r="B1199" i="59"/>
  <c r="G1199" i="59"/>
  <c r="D1200" i="59" l="1"/>
  <c r="E1200" i="59"/>
  <c r="C1200" i="59"/>
  <c r="F1200" i="59"/>
  <c r="B1200" i="59"/>
  <c r="A1201" i="59"/>
  <c r="G1200" i="59"/>
  <c r="D1201" i="59" l="1"/>
  <c r="F1201" i="59"/>
  <c r="A1202" i="59"/>
  <c r="B1201" i="59"/>
  <c r="C1201" i="59"/>
  <c r="G1201" i="59"/>
  <c r="E1201" i="59"/>
  <c r="D1202" i="59" l="1"/>
  <c r="F1202" i="59"/>
  <c r="B1202" i="59"/>
  <c r="C1202" i="59"/>
  <c r="A1203" i="59"/>
  <c r="E1202" i="59"/>
  <c r="G1202" i="59"/>
  <c r="D1203" i="59" l="1"/>
  <c r="F1203" i="59"/>
  <c r="E1203" i="59"/>
  <c r="B1203" i="59"/>
  <c r="G1203" i="59"/>
  <c r="C1203" i="59"/>
  <c r="A1204" i="59"/>
  <c r="D1204" i="59" l="1"/>
  <c r="C1204" i="59"/>
  <c r="E1204" i="59"/>
  <c r="F1204" i="59"/>
  <c r="A1205" i="59"/>
  <c r="G1204" i="59"/>
  <c r="B1204" i="59"/>
  <c r="D1205" i="59" l="1"/>
  <c r="E1205" i="59"/>
  <c r="C1205" i="59"/>
  <c r="G1205" i="59"/>
  <c r="B1205" i="59"/>
  <c r="F1205" i="59"/>
  <c r="A1206" i="59"/>
  <c r="D1206" i="59" l="1"/>
  <c r="F1206" i="59"/>
  <c r="C1206" i="59"/>
  <c r="G1206" i="59"/>
  <c r="B1206" i="59"/>
  <c r="E1206" i="59"/>
  <c r="A1207" i="59"/>
  <c r="D1207" i="59" l="1"/>
  <c r="E1207" i="59"/>
  <c r="F1207" i="59"/>
  <c r="A1208" i="59"/>
  <c r="G1207" i="59"/>
  <c r="C1207" i="59"/>
  <c r="B1207" i="59"/>
  <c r="D1208" i="59" l="1"/>
  <c r="F1208" i="59"/>
  <c r="E1208" i="59"/>
  <c r="C1208" i="59"/>
  <c r="B1208" i="59"/>
  <c r="G1208" i="59"/>
  <c r="A1209" i="59"/>
  <c r="D1209" i="59" l="1"/>
  <c r="F1209" i="59"/>
  <c r="E1209" i="59"/>
  <c r="C1209" i="59"/>
  <c r="B1209" i="59"/>
  <c r="A1210" i="59"/>
  <c r="G1209" i="59"/>
  <c r="D1210" i="59" l="1"/>
  <c r="F1210" i="59"/>
  <c r="B1210" i="59"/>
  <c r="C1210" i="59"/>
  <c r="G1210" i="59"/>
  <c r="E1210" i="59"/>
  <c r="A1211" i="59"/>
  <c r="D1211" i="59" l="1"/>
  <c r="E1211" i="59"/>
  <c r="F1211" i="59"/>
  <c r="C1211" i="59"/>
  <c r="B1211" i="59"/>
  <c r="A1212" i="59"/>
  <c r="G1211" i="59"/>
  <c r="D1212" i="59" l="1"/>
  <c r="C1212" i="59"/>
  <c r="E1212" i="59"/>
  <c r="F1212" i="59"/>
  <c r="A1213" i="59"/>
  <c r="B1212" i="59"/>
  <c r="G1212" i="59"/>
  <c r="D1213" i="59" l="1"/>
  <c r="E1213" i="59"/>
  <c r="B1213" i="59"/>
  <c r="F1213" i="59"/>
  <c r="C1213" i="59"/>
  <c r="A1214" i="59"/>
  <c r="G1213" i="59"/>
  <c r="D1214" i="59" l="1"/>
  <c r="B1214" i="59"/>
  <c r="C1214" i="59"/>
  <c r="F1214" i="59"/>
  <c r="A1215" i="59"/>
  <c r="E1214" i="59"/>
  <c r="G1214" i="59"/>
  <c r="D1215" i="59" l="1"/>
  <c r="A1216" i="59"/>
  <c r="E1215" i="59"/>
  <c r="F1215" i="59"/>
  <c r="B1215" i="59"/>
  <c r="C1215" i="59"/>
  <c r="G1215" i="59"/>
  <c r="D1216" i="59" l="1"/>
  <c r="A1217" i="59"/>
  <c r="E1216" i="59"/>
  <c r="F1216" i="59"/>
  <c r="C1216" i="59"/>
  <c r="B1216" i="59"/>
  <c r="G1216" i="59"/>
  <c r="D1217" i="59" l="1"/>
  <c r="E1217" i="59"/>
  <c r="B1217" i="59"/>
  <c r="F1217" i="59"/>
  <c r="A1218" i="59"/>
  <c r="C1217" i="59"/>
  <c r="G1217" i="59"/>
  <c r="D1218" i="59" l="1"/>
  <c r="B1218" i="59"/>
  <c r="A1219" i="59"/>
  <c r="F1218" i="59"/>
  <c r="E1218" i="59"/>
  <c r="C1218" i="59"/>
  <c r="G1218" i="59"/>
  <c r="D1219" i="59" l="1"/>
  <c r="C1219" i="59"/>
  <c r="A1220" i="59"/>
  <c r="F1219" i="59"/>
  <c r="E1219" i="59"/>
  <c r="B1219" i="59"/>
  <c r="G1219" i="59"/>
  <c r="D1220" i="59" l="1"/>
  <c r="F1220" i="59"/>
  <c r="B1220" i="59"/>
  <c r="C1220" i="59"/>
  <c r="E1220" i="59"/>
  <c r="G1220" i="59"/>
  <c r="A1221" i="59"/>
  <c r="D1221" i="59" l="1"/>
  <c r="C1221" i="59"/>
  <c r="F1221" i="59"/>
  <c r="A1222" i="59"/>
  <c r="E1221" i="59"/>
  <c r="G1221" i="59"/>
  <c r="B1221" i="59"/>
  <c r="D1222" i="59" l="1"/>
  <c r="C1222" i="59"/>
  <c r="F1222" i="59"/>
  <c r="B1222" i="59"/>
  <c r="E1222" i="59"/>
  <c r="A1223" i="59"/>
  <c r="G1222" i="59"/>
  <c r="D1223" i="59" l="1"/>
  <c r="B1223" i="59"/>
  <c r="F1223" i="59"/>
  <c r="A1224" i="59"/>
  <c r="E1223" i="59"/>
  <c r="C1223" i="59"/>
  <c r="G1223" i="59"/>
  <c r="D1224" i="59" l="1"/>
  <c r="C1224" i="59"/>
  <c r="E1224" i="59"/>
  <c r="F1224" i="59"/>
  <c r="B1224" i="59"/>
  <c r="A1225" i="59"/>
  <c r="G1224" i="59"/>
  <c r="D1225" i="59" l="1"/>
  <c r="C1225" i="59"/>
  <c r="F1225" i="59"/>
  <c r="E1225" i="59"/>
  <c r="A1226" i="59"/>
  <c r="B1225" i="59"/>
  <c r="G1225" i="59"/>
  <c r="D1226" i="59" l="1"/>
  <c r="F1226" i="59"/>
  <c r="A1227" i="59"/>
  <c r="B1226" i="59"/>
  <c r="E1226" i="59"/>
  <c r="C1226" i="59"/>
  <c r="G1226" i="59"/>
  <c r="D1227" i="59" l="1"/>
  <c r="C1227" i="59"/>
  <c r="E1227" i="59"/>
  <c r="F1227" i="59"/>
  <c r="B1227" i="59"/>
  <c r="A1228" i="59"/>
  <c r="G1227" i="59"/>
  <c r="D1228" i="59" l="1"/>
  <c r="C1228" i="59"/>
  <c r="B1228" i="59"/>
  <c r="A1229" i="59"/>
  <c r="F1228" i="59"/>
  <c r="E1228" i="59"/>
  <c r="G1228" i="59"/>
  <c r="D1229" i="59" l="1"/>
  <c r="C1229" i="59"/>
  <c r="E1229" i="59"/>
  <c r="F1229" i="59"/>
  <c r="A1230" i="59"/>
  <c r="B1229" i="59"/>
  <c r="G1229" i="59"/>
  <c r="D1230" i="59" l="1"/>
  <c r="F1230" i="59"/>
  <c r="C1230" i="59"/>
  <c r="B1230" i="59"/>
  <c r="E1230" i="59"/>
  <c r="A1231" i="59"/>
  <c r="G1230" i="59"/>
  <c r="D1231" i="59" l="1"/>
  <c r="C1231" i="59"/>
  <c r="B1231" i="59"/>
  <c r="F1231" i="59"/>
  <c r="E1231" i="59"/>
  <c r="A1232" i="59"/>
  <c r="G1231" i="59"/>
  <c r="D1232" i="59" l="1"/>
  <c r="C1232" i="59"/>
  <c r="A1233" i="59"/>
  <c r="E1232" i="59"/>
  <c r="F1232" i="59"/>
  <c r="G1232" i="59"/>
  <c r="B1232" i="59"/>
  <c r="D1233" i="59" l="1"/>
  <c r="C1233" i="59"/>
  <c r="B1233" i="59"/>
  <c r="F1233" i="59"/>
  <c r="E1233" i="59"/>
  <c r="A1234" i="59"/>
  <c r="G1233" i="59"/>
  <c r="D1234" i="59" l="1"/>
  <c r="C1234" i="59"/>
  <c r="F1234" i="59"/>
  <c r="B1234" i="59"/>
  <c r="E1234" i="59"/>
  <c r="A1235" i="59"/>
  <c r="G1234" i="59"/>
  <c r="D1235" i="59" l="1"/>
  <c r="B1235" i="59"/>
  <c r="E1235" i="59"/>
  <c r="F1235" i="59"/>
  <c r="C1235" i="59"/>
  <c r="A1236" i="59"/>
  <c r="G1235" i="59"/>
  <c r="D1236" i="59" l="1"/>
  <c r="C1236" i="59"/>
  <c r="B1236" i="59"/>
  <c r="F1236" i="59"/>
  <c r="E1236" i="59"/>
  <c r="A1237" i="59"/>
  <c r="G1236" i="59"/>
  <c r="D1237" i="59" l="1"/>
  <c r="C1237" i="59"/>
  <c r="A1238" i="59"/>
  <c r="F1237" i="59"/>
  <c r="E1237" i="59"/>
  <c r="B1237" i="59"/>
  <c r="G1237" i="59"/>
  <c r="F1238" i="59" l="1"/>
  <c r="E1238" i="59"/>
  <c r="B1238" i="59"/>
  <c r="C1238" i="59"/>
  <c r="A1239" i="59"/>
  <c r="D1238" i="59"/>
  <c r="G1238" i="59"/>
  <c r="D1239" i="59" l="1"/>
  <c r="F1239" i="59"/>
  <c r="C1239" i="59"/>
  <c r="B1239" i="59"/>
  <c r="A1240" i="59"/>
  <c r="E1239" i="59"/>
  <c r="G1239" i="59"/>
  <c r="D1240" i="59" l="1"/>
  <c r="F1240" i="59"/>
  <c r="C1240" i="59"/>
  <c r="A1241" i="59"/>
  <c r="E1240" i="59"/>
  <c r="B1240" i="59"/>
  <c r="G1240" i="59"/>
  <c r="D1241" i="59" l="1"/>
  <c r="F1241" i="59"/>
  <c r="E1241" i="59"/>
  <c r="C1241" i="59"/>
  <c r="G1241" i="59"/>
  <c r="B1241" i="59"/>
  <c r="A1242" i="59"/>
  <c r="D1242" i="59" l="1"/>
  <c r="F1242" i="59"/>
  <c r="C1242" i="59"/>
  <c r="A1243" i="59"/>
  <c r="B1242" i="59"/>
  <c r="E1242" i="59"/>
  <c r="G1242" i="59"/>
  <c r="D1243" i="59" l="1"/>
  <c r="C1243" i="59"/>
  <c r="A1244" i="59"/>
  <c r="F1243" i="59"/>
  <c r="E1243" i="59"/>
  <c r="B1243" i="59"/>
  <c r="G1243" i="59"/>
  <c r="D1244" i="59" l="1"/>
  <c r="C1244" i="59"/>
  <c r="B1244" i="59"/>
  <c r="F1244" i="59"/>
  <c r="E1244" i="59"/>
  <c r="A1245" i="59"/>
  <c r="G1244" i="59"/>
  <c r="D1245" i="59" l="1"/>
  <c r="F1245" i="59"/>
  <c r="B1245" i="59"/>
  <c r="C1245" i="59"/>
  <c r="E1245" i="59"/>
  <c r="A1246" i="59"/>
  <c r="G1245" i="59"/>
  <c r="D1246" i="59" l="1"/>
  <c r="C1246" i="59"/>
  <c r="B1246" i="59"/>
  <c r="F1246" i="59"/>
  <c r="E1246" i="59"/>
  <c r="A1247" i="59"/>
  <c r="G1246" i="59"/>
  <c r="D1247" i="59" l="1"/>
  <c r="C1247" i="59"/>
  <c r="B1247" i="59"/>
  <c r="F1247" i="59"/>
  <c r="G1247" i="59"/>
  <c r="A1248" i="59"/>
  <c r="E1247" i="59"/>
  <c r="D1248" i="59" l="1"/>
  <c r="E1248" i="59"/>
  <c r="F1248" i="59"/>
  <c r="B1248" i="59"/>
  <c r="C1248" i="59"/>
  <c r="A1249" i="59"/>
  <c r="G1248" i="59"/>
  <c r="D1249" i="59" l="1"/>
  <c r="C1249" i="59"/>
  <c r="E1249" i="59"/>
  <c r="F1249" i="59"/>
  <c r="A1250" i="59"/>
  <c r="B1249" i="59"/>
  <c r="G1249" i="59"/>
  <c r="D1250" i="59" l="1"/>
  <c r="C1250" i="59"/>
  <c r="F1250" i="59"/>
  <c r="E1250" i="59"/>
  <c r="B1250" i="59"/>
  <c r="A1251" i="59"/>
  <c r="G1250" i="59"/>
  <c r="D1251" i="59" l="1"/>
  <c r="C1251" i="59"/>
  <c r="B1251" i="59"/>
  <c r="F1251" i="59"/>
  <c r="E1251" i="59"/>
  <c r="A1252" i="59"/>
  <c r="G1251" i="59"/>
  <c r="D1252" i="59" l="1"/>
  <c r="C1252" i="59"/>
  <c r="F1252" i="59"/>
  <c r="E1252" i="59"/>
  <c r="A1253" i="59"/>
  <c r="B1252" i="59"/>
  <c r="G1252" i="59"/>
  <c r="D1253" i="59" l="1"/>
  <c r="C1253" i="59"/>
  <c r="F1253" i="59"/>
  <c r="E1253" i="59"/>
  <c r="A1254" i="59"/>
  <c r="B1253" i="59"/>
  <c r="G1253" i="59"/>
  <c r="D1254" i="59" l="1"/>
  <c r="C1254" i="59"/>
  <c r="A1255" i="59"/>
  <c r="F1254" i="59"/>
  <c r="E1254" i="59"/>
  <c r="B1254" i="59"/>
  <c r="G1254" i="59"/>
  <c r="D1255" i="59" l="1"/>
  <c r="C1255" i="59"/>
  <c r="A1256" i="59"/>
  <c r="E1255" i="59"/>
  <c r="F1255" i="59"/>
  <c r="G1255" i="59"/>
  <c r="B1255" i="59"/>
  <c r="D1256" i="59" l="1"/>
  <c r="F1256" i="59"/>
  <c r="B1256" i="59"/>
  <c r="C1256" i="59"/>
  <c r="E1256" i="59"/>
  <c r="G1256" i="59"/>
  <c r="A1257" i="59"/>
  <c r="D1257" i="59" l="1"/>
  <c r="B1257" i="59"/>
  <c r="E1257" i="59"/>
  <c r="A1258" i="59"/>
  <c r="C1257" i="59"/>
  <c r="F1257" i="59"/>
  <c r="G1257" i="59"/>
  <c r="D1258" i="59" l="1"/>
  <c r="A1259" i="59"/>
  <c r="F1258" i="59"/>
  <c r="E1258" i="59"/>
  <c r="B1258" i="59"/>
  <c r="G1258" i="59"/>
  <c r="C1258" i="59"/>
  <c r="D1259" i="59" l="1"/>
  <c r="E1259" i="59"/>
  <c r="F1259" i="59"/>
  <c r="A1260" i="59"/>
  <c r="C1259" i="59"/>
  <c r="B1259" i="59"/>
  <c r="G1259" i="59"/>
  <c r="D1260" i="59" l="1"/>
  <c r="C1260" i="59"/>
  <c r="F1260" i="59"/>
  <c r="E1260" i="59"/>
  <c r="B1260" i="59"/>
  <c r="A1261" i="59"/>
  <c r="G1260" i="59"/>
  <c r="D1261" i="59" l="1"/>
  <c r="B1261" i="59"/>
  <c r="G1261" i="59"/>
  <c r="F1261" i="59"/>
  <c r="C1261" i="59"/>
  <c r="A1262" i="59"/>
  <c r="E1261" i="59"/>
  <c r="D1262" i="59" l="1"/>
  <c r="B1262" i="59"/>
  <c r="C1262" i="59"/>
  <c r="F1262" i="59"/>
  <c r="E1262" i="59"/>
  <c r="A1263" i="59"/>
  <c r="G1262" i="59"/>
  <c r="D1263" i="59" l="1"/>
  <c r="B1263" i="59"/>
  <c r="F1263" i="59"/>
  <c r="E1263" i="59"/>
  <c r="A1264" i="59"/>
  <c r="C1263" i="59"/>
  <c r="G1263" i="59"/>
  <c r="D1264" i="59" l="1"/>
  <c r="E1264" i="59"/>
  <c r="C1264" i="59"/>
  <c r="F1264" i="59"/>
  <c r="B1264" i="59"/>
  <c r="A1265" i="59"/>
  <c r="G1264" i="59"/>
  <c r="D1265" i="59" l="1"/>
  <c r="F1265" i="59"/>
  <c r="B1265" i="59"/>
  <c r="E1265" i="59"/>
  <c r="C1265" i="59"/>
  <c r="A1266" i="59"/>
  <c r="G1265" i="59"/>
  <c r="D1266" i="59" l="1"/>
  <c r="E1266" i="59"/>
  <c r="F1266" i="59"/>
  <c r="C1266" i="59"/>
  <c r="B1266" i="59"/>
  <c r="G1266" i="59"/>
  <c r="A1267" i="59"/>
  <c r="D1267" i="59" l="1"/>
  <c r="F1267" i="59"/>
  <c r="B1267" i="59"/>
  <c r="E1267" i="59"/>
  <c r="C1267" i="59"/>
  <c r="A1268" i="59"/>
  <c r="G1267" i="59"/>
  <c r="D1268" i="59" l="1"/>
  <c r="F1268" i="59"/>
  <c r="C1268" i="59"/>
  <c r="B1268" i="59"/>
  <c r="A1269" i="59"/>
  <c r="G1268" i="59"/>
  <c r="E1268" i="59"/>
  <c r="D1269" i="59" l="1"/>
  <c r="C1269" i="59"/>
  <c r="B1269" i="59"/>
  <c r="E1269" i="59"/>
  <c r="F1269" i="59"/>
  <c r="G1269" i="59"/>
  <c r="A1270" i="59"/>
  <c r="D1270" i="59" l="1"/>
  <c r="E1270" i="59"/>
  <c r="G1270" i="59"/>
  <c r="F1270" i="59"/>
  <c r="B1270" i="59"/>
  <c r="C1270" i="59"/>
  <c r="A1271" i="59"/>
  <c r="D1271" i="59" l="1"/>
  <c r="C1271" i="59"/>
  <c r="B1271" i="59"/>
  <c r="A1272" i="59"/>
  <c r="E1271" i="59"/>
  <c r="F1271" i="59"/>
  <c r="G1271" i="59"/>
  <c r="D1272" i="59" l="1"/>
  <c r="B1272" i="59"/>
  <c r="E1272" i="59"/>
  <c r="F1272" i="59"/>
  <c r="C1272" i="59"/>
  <c r="G1272" i="59"/>
  <c r="A1273" i="59"/>
  <c r="D1273" i="59" l="1"/>
  <c r="F1273" i="59"/>
  <c r="E1273" i="59"/>
  <c r="G1273" i="59"/>
  <c r="B1273" i="59"/>
  <c r="C1273" i="59"/>
  <c r="A1274" i="59"/>
  <c r="D1274" i="59" l="1"/>
  <c r="G1274" i="59"/>
  <c r="F1274" i="59"/>
  <c r="C1274" i="59"/>
  <c r="B1274" i="59"/>
  <c r="E1274" i="59"/>
  <c r="A1275" i="59"/>
  <c r="D1275" i="59" l="1"/>
  <c r="F1275" i="59"/>
  <c r="E1275" i="59"/>
  <c r="C1275" i="59"/>
  <c r="B1275" i="59"/>
  <c r="A1276" i="59"/>
  <c r="G1275" i="59"/>
  <c r="D1276" i="59" l="1"/>
  <c r="F1276" i="59"/>
  <c r="B1276" i="59"/>
  <c r="G1276" i="59"/>
  <c r="C1276" i="59"/>
  <c r="E1276" i="59"/>
  <c r="A1277" i="59"/>
  <c r="D1277" i="59" l="1"/>
  <c r="C1277" i="59"/>
  <c r="B1277" i="59"/>
  <c r="F1277" i="59"/>
  <c r="E1277" i="59"/>
  <c r="G1277" i="59"/>
  <c r="A1278" i="59"/>
  <c r="D1278" i="59" l="1"/>
  <c r="F1278" i="59"/>
  <c r="C1278" i="59"/>
  <c r="A1279" i="59"/>
  <c r="G1278" i="59"/>
  <c r="E1278" i="59"/>
  <c r="B1278" i="59"/>
  <c r="D1279" i="59" l="1"/>
  <c r="A1280" i="59"/>
  <c r="E1279" i="59"/>
  <c r="B1279" i="59"/>
  <c r="F1279" i="59"/>
  <c r="C1279" i="59"/>
  <c r="G1279" i="59"/>
  <c r="D1280" i="59" l="1"/>
  <c r="B1280" i="59"/>
  <c r="E1280" i="59"/>
  <c r="F1280" i="59"/>
  <c r="C1280" i="59"/>
  <c r="G1280" i="59"/>
  <c r="A1281" i="59"/>
  <c r="D1281" i="59" l="1"/>
  <c r="C1281" i="59"/>
  <c r="E1281" i="59"/>
  <c r="F1281" i="59"/>
  <c r="B1281" i="59"/>
  <c r="G1281" i="59"/>
  <c r="A1282" i="59"/>
  <c r="D1282" i="59" l="1"/>
  <c r="C1282" i="59"/>
  <c r="E1282" i="59"/>
  <c r="F1282" i="59"/>
  <c r="B1282" i="59"/>
  <c r="G1282" i="59"/>
  <c r="A1283" i="59"/>
  <c r="D1283" i="59" l="1"/>
  <c r="F1283" i="59"/>
  <c r="A1284" i="59"/>
  <c r="E1283" i="59"/>
  <c r="G1283" i="59"/>
  <c r="C1283" i="59"/>
  <c r="B1283" i="59"/>
  <c r="D1284" i="59" l="1"/>
  <c r="F1284" i="59"/>
  <c r="E1284" i="59"/>
  <c r="C1284" i="59"/>
  <c r="B1284" i="59"/>
  <c r="G1284" i="59"/>
  <c r="A1285" i="59"/>
  <c r="D1285" i="59" l="1"/>
  <c r="F1285" i="59"/>
  <c r="E1285" i="59"/>
  <c r="B1285" i="59"/>
  <c r="A1286" i="59"/>
  <c r="C1285" i="59"/>
  <c r="G1285" i="59"/>
  <c r="D1286" i="59" l="1"/>
  <c r="F1286" i="59"/>
  <c r="E1286" i="59"/>
  <c r="C1286" i="59"/>
  <c r="B1286" i="59"/>
  <c r="A1287" i="59"/>
  <c r="G1286" i="59"/>
  <c r="D1287" i="59" l="1"/>
  <c r="F1287" i="59"/>
  <c r="C1287" i="59"/>
  <c r="B1287" i="59"/>
  <c r="A1288" i="59"/>
  <c r="E1287" i="59"/>
  <c r="G1287" i="59"/>
  <c r="D1288" i="59" l="1"/>
  <c r="B1288" i="59"/>
  <c r="A1289" i="59"/>
  <c r="F1288" i="59"/>
  <c r="C1288" i="59"/>
  <c r="E1288" i="59"/>
  <c r="G1288" i="59"/>
  <c r="D1289" i="59" l="1"/>
  <c r="F1289" i="59"/>
  <c r="E1289" i="59"/>
  <c r="C1289" i="59"/>
  <c r="B1289" i="59"/>
  <c r="A1290" i="59"/>
  <c r="G1289" i="59"/>
  <c r="D1290" i="59" l="1"/>
  <c r="F1290" i="59"/>
  <c r="A1291" i="59"/>
  <c r="C1290" i="59"/>
  <c r="E1290" i="59"/>
  <c r="B1290" i="59"/>
  <c r="G1290" i="59"/>
  <c r="D1291" i="59" l="1"/>
  <c r="F1291" i="59"/>
  <c r="C1291" i="59"/>
  <c r="B1291" i="59"/>
  <c r="E1291" i="59"/>
  <c r="A1292" i="59"/>
  <c r="G1291" i="59"/>
  <c r="D1292" i="59" l="1"/>
  <c r="F1292" i="59"/>
  <c r="A1293" i="59"/>
  <c r="B1292" i="59"/>
  <c r="E1292" i="59"/>
  <c r="C1292" i="59"/>
  <c r="G1292" i="59"/>
  <c r="D1293" i="59" l="1"/>
  <c r="F1293" i="59"/>
  <c r="E1293" i="59"/>
  <c r="C1293" i="59"/>
  <c r="A1294" i="59"/>
  <c r="B1293" i="59"/>
  <c r="G1293" i="59"/>
  <c r="D1294" i="59" l="1"/>
  <c r="F1294" i="59"/>
  <c r="E1294" i="59"/>
  <c r="C1294" i="59"/>
  <c r="A1295" i="59"/>
  <c r="B1294" i="59"/>
  <c r="G1294" i="59"/>
  <c r="D1295" i="59" l="1"/>
  <c r="C1295" i="59"/>
  <c r="G1295" i="59"/>
  <c r="F1295" i="59"/>
  <c r="B1295" i="59"/>
  <c r="E1295" i="59"/>
  <c r="A1296" i="59"/>
  <c r="D1296" i="59" l="1"/>
  <c r="E1296" i="59"/>
  <c r="F1296" i="59"/>
  <c r="C1296" i="59"/>
  <c r="A1297" i="59"/>
  <c r="G1296" i="59"/>
  <c r="B1296" i="59"/>
  <c r="D1297" i="59" l="1"/>
  <c r="E1297" i="59"/>
  <c r="G1297" i="59"/>
  <c r="F1297" i="59"/>
  <c r="A1298" i="59"/>
  <c r="B1297" i="59"/>
  <c r="C1297" i="59"/>
  <c r="D1298" i="59" l="1"/>
  <c r="E1298" i="59"/>
  <c r="C1298" i="59"/>
  <c r="F1298" i="59"/>
  <c r="A1299" i="59"/>
  <c r="B1298" i="59"/>
  <c r="G1298" i="59"/>
  <c r="D1299" i="59" l="1"/>
  <c r="E1299" i="59"/>
  <c r="F1299" i="59"/>
  <c r="B1299" i="59"/>
  <c r="C1299" i="59"/>
  <c r="A1300" i="59"/>
  <c r="G1299" i="59"/>
  <c r="D1300" i="59" l="1"/>
  <c r="E1300" i="59"/>
  <c r="F1300" i="59"/>
  <c r="C1300" i="59"/>
  <c r="G1300" i="59"/>
  <c r="B1300" i="59"/>
  <c r="A1301" i="59"/>
  <c r="F1301" i="59" l="1"/>
  <c r="E1301" i="59"/>
  <c r="G1301" i="59"/>
  <c r="C1301" i="59"/>
  <c r="A1302" i="59"/>
  <c r="D1301" i="59"/>
  <c r="B1301" i="59"/>
  <c r="D1302" i="59" l="1"/>
  <c r="C1302" i="59"/>
  <c r="A1303" i="59"/>
  <c r="G1302" i="59"/>
  <c r="F1302" i="59"/>
  <c r="E1302" i="59"/>
  <c r="B1302" i="59"/>
  <c r="D1303" i="59" l="1"/>
  <c r="C1303" i="59"/>
  <c r="A1304" i="59"/>
  <c r="G1303" i="59"/>
  <c r="F1303" i="59"/>
  <c r="B1303" i="59"/>
  <c r="E1303" i="59"/>
  <c r="D1304" i="59" l="1"/>
  <c r="C1304" i="59"/>
  <c r="B1304" i="59"/>
  <c r="G1304" i="59"/>
  <c r="F1304" i="59"/>
  <c r="A1305" i="59"/>
  <c r="E1304" i="59"/>
  <c r="D1305" i="59" l="1"/>
  <c r="C1305" i="59"/>
  <c r="E1305" i="59"/>
  <c r="F1305" i="59"/>
  <c r="B1305" i="59"/>
  <c r="A1306" i="59"/>
  <c r="G1305" i="59"/>
  <c r="D1306" i="59" l="1"/>
  <c r="E1306" i="59"/>
  <c r="F1306" i="59"/>
  <c r="C1306" i="59"/>
  <c r="A1307" i="59"/>
  <c r="G1306" i="59"/>
  <c r="B1306" i="59"/>
  <c r="D1307" i="59" l="1"/>
  <c r="C1307" i="59"/>
  <c r="B1307" i="59"/>
  <c r="A1308" i="59"/>
  <c r="F1307" i="59"/>
  <c r="G1307" i="59"/>
  <c r="E1307" i="59"/>
  <c r="D1308" i="59" l="1"/>
  <c r="F1308" i="59"/>
  <c r="E1308" i="59"/>
  <c r="G1308" i="59"/>
  <c r="A1309" i="59"/>
  <c r="C1308" i="59"/>
  <c r="B1308" i="59"/>
  <c r="D1309" i="59" l="1"/>
  <c r="C1309" i="59"/>
  <c r="B1309" i="59"/>
  <c r="F1309" i="59"/>
  <c r="E1309" i="59"/>
  <c r="A1310" i="59"/>
  <c r="G1309" i="59"/>
  <c r="D1310" i="59" l="1"/>
  <c r="E1310" i="59"/>
  <c r="F1310" i="59"/>
  <c r="A1311" i="59"/>
  <c r="C1310" i="59"/>
  <c r="G1310" i="59"/>
  <c r="B1310" i="59"/>
  <c r="D1311" i="59" l="1"/>
  <c r="F1311" i="59"/>
  <c r="B1311" i="59"/>
  <c r="G1311" i="59"/>
  <c r="E1311" i="59"/>
  <c r="A1312" i="59"/>
  <c r="C1311" i="59"/>
  <c r="D1312" i="59" l="1"/>
  <c r="F1312" i="59"/>
  <c r="C1312" i="59"/>
  <c r="B1312" i="59"/>
  <c r="E1312" i="59"/>
  <c r="G1312" i="59"/>
  <c r="A1313" i="59"/>
  <c r="D1313" i="59" l="1"/>
  <c r="G1313" i="59"/>
  <c r="F1313" i="59"/>
  <c r="E1313" i="59"/>
  <c r="C1313" i="59"/>
  <c r="B1313" i="59"/>
  <c r="A1314" i="59"/>
  <c r="D1314" i="59" l="1"/>
  <c r="B1314" i="59"/>
  <c r="E1314" i="59"/>
  <c r="F1314" i="59"/>
  <c r="A1315" i="59"/>
  <c r="C1314" i="59"/>
  <c r="G1314" i="59"/>
  <c r="D1315" i="59" l="1"/>
  <c r="F1315" i="59"/>
  <c r="E1315" i="59"/>
  <c r="C1315" i="59"/>
  <c r="B1315" i="59"/>
  <c r="A1316" i="59"/>
  <c r="G1315" i="59"/>
  <c r="D1316" i="59" l="1"/>
  <c r="F1316" i="59"/>
  <c r="E1316" i="59"/>
  <c r="C1316" i="59"/>
  <c r="B1316" i="59"/>
  <c r="A1317" i="59"/>
  <c r="G1316" i="59"/>
  <c r="D1317" i="59" l="1"/>
  <c r="F1317" i="59"/>
  <c r="E1317" i="59"/>
  <c r="G1317" i="59"/>
  <c r="B1317" i="59"/>
  <c r="A1318" i="59"/>
  <c r="C1317" i="59"/>
  <c r="D1318" i="59" l="1"/>
  <c r="F1318" i="59"/>
  <c r="E1318" i="59"/>
  <c r="B1318" i="59"/>
  <c r="C1318" i="59"/>
  <c r="G1318" i="59"/>
  <c r="A1319" i="59"/>
  <c r="D1319" i="59" l="1"/>
  <c r="F1319" i="59"/>
  <c r="B1319" i="59"/>
  <c r="A1320" i="59"/>
  <c r="E1319" i="59"/>
  <c r="C1319" i="59"/>
  <c r="G1319" i="59"/>
  <c r="D1320" i="59" l="1"/>
  <c r="C1320" i="59"/>
  <c r="E1320" i="59"/>
  <c r="F1320" i="59"/>
  <c r="B1320" i="59"/>
  <c r="A1321" i="59"/>
  <c r="G1320" i="59"/>
  <c r="D1321" i="59" l="1"/>
  <c r="A1322" i="59"/>
  <c r="G1321" i="59"/>
  <c r="F1321" i="59"/>
  <c r="C1321" i="59"/>
  <c r="B1321" i="59"/>
  <c r="E1321" i="59"/>
  <c r="D1322" i="59" l="1"/>
  <c r="B1322" i="59"/>
  <c r="E1322" i="59"/>
  <c r="F1322" i="59"/>
  <c r="G1322" i="59"/>
  <c r="C1322" i="59"/>
  <c r="A1323" i="59"/>
  <c r="D1323" i="59" l="1"/>
  <c r="C1323" i="59"/>
  <c r="A1324" i="59"/>
  <c r="F1323" i="59"/>
  <c r="E1323" i="59"/>
  <c r="B1323" i="59"/>
  <c r="G1323" i="59"/>
  <c r="D1324" i="59" l="1"/>
  <c r="E1324" i="59"/>
  <c r="F1324" i="59"/>
  <c r="C1324" i="59"/>
  <c r="G1324" i="59"/>
  <c r="B1324" i="59"/>
  <c r="A1325" i="59"/>
  <c r="D1325" i="59" l="1"/>
  <c r="F1325" i="59"/>
  <c r="A1326" i="59"/>
  <c r="C1325" i="59"/>
  <c r="E1325" i="59"/>
  <c r="G1325" i="59"/>
  <c r="B1325" i="59"/>
  <c r="D1326" i="59" l="1"/>
  <c r="F1326" i="59"/>
  <c r="C1326" i="59"/>
  <c r="B1326" i="59"/>
  <c r="A1327" i="59"/>
  <c r="G1326" i="59"/>
  <c r="E1326" i="59"/>
  <c r="D1327" i="59" l="1"/>
  <c r="F1327" i="59"/>
  <c r="E1327" i="59"/>
  <c r="B1327" i="59"/>
  <c r="C1327" i="59"/>
  <c r="A1328" i="59"/>
  <c r="G1327" i="59"/>
  <c r="D1328" i="59" l="1"/>
  <c r="B1328" i="59"/>
  <c r="A1329" i="59"/>
  <c r="G1328" i="59"/>
  <c r="F1328" i="59"/>
  <c r="C1328" i="59"/>
  <c r="E1328" i="59"/>
  <c r="D1329" i="59" l="1"/>
  <c r="F1329" i="59"/>
  <c r="E1329" i="59"/>
  <c r="C1329" i="59"/>
  <c r="B1329" i="59"/>
  <c r="A1330" i="59"/>
  <c r="G1329" i="59"/>
  <c r="D1330" i="59" l="1"/>
  <c r="F1330" i="59"/>
  <c r="E1330" i="59"/>
  <c r="B1330" i="59"/>
  <c r="C1330" i="59"/>
  <c r="G1330" i="59"/>
  <c r="A1331" i="59"/>
  <c r="D1331" i="59" l="1"/>
  <c r="B1331" i="59"/>
  <c r="A1332" i="59"/>
  <c r="E1331" i="59"/>
  <c r="F1331" i="59"/>
  <c r="G1331" i="59"/>
  <c r="C1331" i="59"/>
  <c r="D1332" i="59" l="1"/>
  <c r="F1332" i="59"/>
  <c r="A1333" i="59"/>
  <c r="E1332" i="59"/>
  <c r="B1332" i="59"/>
  <c r="G1332" i="59"/>
  <c r="C1332" i="59"/>
  <c r="D1333" i="59" l="1"/>
  <c r="C1333" i="59"/>
  <c r="A1334" i="59"/>
  <c r="E1333" i="59"/>
  <c r="F1333" i="59"/>
  <c r="G1333" i="59"/>
  <c r="B1333" i="59"/>
  <c r="D1334" i="59" l="1"/>
  <c r="F1334" i="59"/>
  <c r="B1334" i="59"/>
  <c r="C1334" i="59"/>
  <c r="E1334" i="59"/>
  <c r="G1334" i="59"/>
  <c r="A1335" i="59"/>
  <c r="D1335" i="59" l="1"/>
  <c r="F1335" i="59"/>
  <c r="B1335" i="59"/>
  <c r="C1335" i="59"/>
  <c r="E1335" i="59"/>
  <c r="A1336" i="59"/>
  <c r="G1335" i="59"/>
  <c r="D1336" i="59" l="1"/>
  <c r="B1336" i="59"/>
  <c r="A1337" i="59"/>
  <c r="F1336" i="59"/>
  <c r="E1336" i="59"/>
  <c r="C1336" i="59"/>
  <c r="G1336" i="59"/>
  <c r="D1337" i="59" l="1"/>
  <c r="C1337" i="59"/>
  <c r="E1337" i="59"/>
  <c r="F1337" i="59"/>
  <c r="A1338" i="59"/>
  <c r="B1337" i="59"/>
  <c r="G1337" i="59"/>
  <c r="D1338" i="59" l="1"/>
  <c r="C1338" i="59"/>
  <c r="F1338" i="59"/>
  <c r="B1338" i="59"/>
  <c r="A1339" i="59"/>
  <c r="E1338" i="59"/>
  <c r="G1338" i="59"/>
  <c r="D1339" i="59" l="1"/>
  <c r="B1339" i="59"/>
  <c r="F1339" i="59"/>
  <c r="E1339" i="59"/>
  <c r="C1339" i="59"/>
  <c r="A1340" i="59"/>
  <c r="G1339" i="59"/>
  <c r="D1340" i="59" l="1"/>
  <c r="E1340" i="59"/>
  <c r="F1340" i="59"/>
  <c r="C1340" i="59"/>
  <c r="B1340" i="59"/>
  <c r="A1341" i="59"/>
  <c r="G1340" i="59"/>
  <c r="F1341" i="59" l="1"/>
  <c r="B1341" i="59"/>
  <c r="E1341" i="59"/>
  <c r="A1342" i="59"/>
  <c r="C1341" i="59"/>
  <c r="D1341" i="59"/>
  <c r="G1341" i="59"/>
  <c r="D1342" i="59" l="1"/>
  <c r="F1342" i="59"/>
  <c r="C1342" i="59"/>
  <c r="B1342" i="59"/>
  <c r="G1342" i="59"/>
  <c r="E1342" i="59"/>
  <c r="A1343" i="59"/>
  <c r="D1343" i="59" l="1"/>
  <c r="F1343" i="59"/>
  <c r="C1343" i="59"/>
  <c r="E1343" i="59"/>
  <c r="A1344" i="59"/>
  <c r="B1343" i="59"/>
  <c r="G1343" i="59"/>
  <c r="D1344" i="59" l="1"/>
  <c r="E1344" i="59"/>
  <c r="A1345" i="59"/>
  <c r="F1344" i="59"/>
  <c r="B1344" i="59"/>
  <c r="C1344" i="59"/>
  <c r="G1344" i="59"/>
  <c r="D1345" i="59" l="1"/>
  <c r="A1346" i="59"/>
  <c r="E1345" i="59"/>
  <c r="F1345" i="59"/>
  <c r="C1345" i="59"/>
  <c r="B1345" i="59"/>
  <c r="G1345" i="59"/>
  <c r="D1346" i="59" l="1"/>
  <c r="F1346" i="59"/>
  <c r="G1346" i="59"/>
  <c r="C1346" i="59"/>
  <c r="A1347" i="59"/>
  <c r="E1346" i="59"/>
  <c r="B1346" i="59"/>
  <c r="D1347" i="59" l="1"/>
  <c r="F1347" i="59"/>
  <c r="C1347" i="59"/>
  <c r="B1347" i="59"/>
  <c r="E1347" i="59"/>
  <c r="A1348" i="59"/>
  <c r="G1347" i="59"/>
  <c r="D1348" i="59" l="1"/>
  <c r="F1348" i="59"/>
  <c r="C1348" i="59"/>
  <c r="E1348" i="59"/>
  <c r="B1348" i="59"/>
  <c r="A1349" i="59"/>
  <c r="G1348" i="59"/>
  <c r="D1349" i="59" l="1"/>
  <c r="C1349" i="59"/>
  <c r="B1349" i="59"/>
  <c r="E1349" i="59"/>
  <c r="F1349" i="59"/>
  <c r="A1350" i="59"/>
  <c r="G1349" i="59"/>
  <c r="D1350" i="59" l="1"/>
  <c r="B1350" i="59"/>
  <c r="C1350" i="59"/>
  <c r="F1350" i="59"/>
  <c r="A1351" i="59"/>
  <c r="G1350" i="59"/>
  <c r="E1350" i="59"/>
  <c r="D1351" i="59" l="1"/>
  <c r="B1351" i="59"/>
  <c r="A1352" i="59"/>
  <c r="G1351" i="59"/>
  <c r="F1351" i="59"/>
  <c r="C1351" i="59"/>
  <c r="E1351" i="59"/>
  <c r="D1352" i="59" l="1"/>
  <c r="F1352" i="59"/>
  <c r="A1353" i="59"/>
  <c r="E1352" i="59"/>
  <c r="B1352" i="59"/>
  <c r="C1352" i="59"/>
  <c r="G1352" i="59"/>
  <c r="F1353" i="59" l="1"/>
  <c r="C1353" i="59"/>
  <c r="D1353" i="59"/>
  <c r="E1353" i="59"/>
  <c r="B1353" i="59"/>
  <c r="A1354" i="59"/>
  <c r="G1353" i="59"/>
  <c r="D1354" i="59" l="1"/>
  <c r="F1354" i="59"/>
  <c r="C1354" i="59"/>
  <c r="A1355" i="59"/>
  <c r="E1354" i="59"/>
  <c r="G1354" i="59"/>
  <c r="B1354" i="59"/>
  <c r="D1355" i="59" l="1"/>
  <c r="F1355" i="59"/>
  <c r="C1355" i="59"/>
  <c r="B1355" i="59"/>
  <c r="G1355" i="59"/>
  <c r="E1355" i="59"/>
  <c r="A1356" i="59"/>
  <c r="D1356" i="59" l="1"/>
  <c r="F1356" i="59"/>
  <c r="C1356" i="59"/>
  <c r="B1356" i="59"/>
  <c r="E1356" i="59"/>
  <c r="A1357" i="59"/>
  <c r="G1356" i="59"/>
  <c r="D1357" i="59" l="1"/>
  <c r="C1357" i="59"/>
  <c r="F1357" i="59"/>
  <c r="A1358" i="59"/>
  <c r="E1357" i="59"/>
  <c r="B1357" i="59"/>
  <c r="G1357" i="59"/>
  <c r="D1358" i="59" l="1"/>
  <c r="F1358" i="59"/>
  <c r="B1358" i="59"/>
  <c r="A1359" i="59"/>
  <c r="E1358" i="59"/>
  <c r="C1358" i="59"/>
  <c r="G1358" i="59"/>
  <c r="D1359" i="59" l="1"/>
  <c r="F1359" i="59"/>
  <c r="A1360" i="59"/>
  <c r="C1359" i="59"/>
  <c r="E1359" i="59"/>
  <c r="B1359" i="59"/>
  <c r="G1359" i="59"/>
  <c r="D1360" i="59" l="1"/>
  <c r="F1360" i="59"/>
  <c r="C1360" i="59"/>
  <c r="B1360" i="59"/>
  <c r="E1360" i="59"/>
  <c r="A1361" i="59"/>
  <c r="G1360" i="59"/>
  <c r="D1361" i="59" l="1"/>
  <c r="F1361" i="59"/>
  <c r="E1361" i="59"/>
  <c r="C1361" i="59"/>
  <c r="A1362" i="59"/>
  <c r="B1361" i="59"/>
  <c r="G1361" i="59"/>
  <c r="D1362" i="59" l="1"/>
  <c r="C1362" i="59"/>
  <c r="E1362" i="59"/>
  <c r="F1362" i="59"/>
  <c r="A1363" i="59"/>
  <c r="B1362" i="59"/>
  <c r="G1362" i="59"/>
  <c r="D1363" i="59" l="1"/>
  <c r="F1363" i="59"/>
  <c r="E1363" i="59"/>
  <c r="A1364" i="59"/>
  <c r="C1363" i="59"/>
  <c r="B1363" i="59"/>
  <c r="G1363" i="59"/>
  <c r="D1364" i="59" l="1"/>
  <c r="E1364" i="59"/>
  <c r="F1364" i="59"/>
  <c r="C1364" i="59"/>
  <c r="B1364" i="59"/>
  <c r="A1365" i="59"/>
  <c r="G1364" i="59"/>
  <c r="D1365" i="59" l="1"/>
  <c r="E1365" i="59"/>
  <c r="F1365" i="59"/>
  <c r="A1366" i="59"/>
  <c r="C1365" i="59"/>
  <c r="B1365" i="59"/>
  <c r="G1365" i="59"/>
  <c r="D1366" i="59" l="1"/>
  <c r="C1366" i="59"/>
  <c r="F1366" i="59"/>
  <c r="B1366" i="59"/>
  <c r="A1367" i="59"/>
  <c r="E1366" i="59"/>
  <c r="G1366" i="59"/>
  <c r="D1367" i="59" l="1"/>
  <c r="C1367" i="59"/>
  <c r="E1367" i="59"/>
  <c r="F1367" i="59"/>
  <c r="A1368" i="59"/>
  <c r="G1367" i="59"/>
  <c r="B1367" i="59"/>
  <c r="D1368" i="59" l="1"/>
  <c r="C1368" i="59"/>
  <c r="F1368" i="59"/>
  <c r="E1368" i="59"/>
  <c r="A1369" i="59"/>
  <c r="B1368" i="59"/>
  <c r="G1368" i="59"/>
  <c r="D1369" i="59" l="1"/>
  <c r="E1369" i="59"/>
  <c r="F1369" i="59"/>
  <c r="C1369" i="59"/>
  <c r="B1369" i="59"/>
  <c r="A1370" i="59"/>
  <c r="G1369" i="59"/>
  <c r="D1370" i="59" l="1"/>
  <c r="C1370" i="59"/>
  <c r="B1370" i="59"/>
  <c r="F1370" i="59"/>
  <c r="E1370" i="59"/>
  <c r="A1371" i="59"/>
  <c r="G1370" i="59"/>
  <c r="D1371" i="59" l="1"/>
  <c r="C1371" i="59"/>
  <c r="B1371" i="59"/>
  <c r="F1371" i="59"/>
  <c r="A1372" i="59"/>
  <c r="E1371" i="59"/>
  <c r="G1371" i="59"/>
  <c r="D1372" i="59" l="1"/>
  <c r="C1372" i="59"/>
  <c r="F1372" i="59"/>
  <c r="E1372" i="59"/>
  <c r="B1372" i="59"/>
  <c r="A1373" i="59"/>
  <c r="G1372" i="59"/>
  <c r="D1373" i="59" l="1"/>
  <c r="C1373" i="59"/>
  <c r="F1373" i="59"/>
  <c r="B1373" i="59"/>
  <c r="E1373" i="59"/>
  <c r="A1374" i="59"/>
  <c r="G1373" i="59"/>
  <c r="D1374" i="59" l="1"/>
  <c r="B1374" i="59"/>
  <c r="E1374" i="59"/>
  <c r="F1374" i="59"/>
  <c r="C1374" i="59"/>
  <c r="A1375" i="59"/>
  <c r="G1374" i="59"/>
  <c r="D1375" i="59" l="1"/>
  <c r="C1375" i="59"/>
  <c r="B1375" i="59"/>
  <c r="E1375" i="59"/>
  <c r="F1375" i="59"/>
  <c r="A1376" i="59"/>
  <c r="G1375" i="59"/>
  <c r="D1376" i="59" l="1"/>
  <c r="C1376" i="59"/>
  <c r="E1376" i="59"/>
  <c r="F1376" i="59"/>
  <c r="B1376" i="59"/>
  <c r="A1377" i="59"/>
  <c r="G1376" i="59"/>
  <c r="D1377" i="59" l="1"/>
  <c r="C1377" i="59"/>
  <c r="E1377" i="59"/>
  <c r="F1377" i="59"/>
  <c r="B1377" i="59"/>
  <c r="A1378" i="59"/>
  <c r="G1377" i="59"/>
  <c r="D1378" i="59" l="1"/>
  <c r="C1378" i="59"/>
  <c r="E1378" i="59"/>
  <c r="F1378" i="59"/>
  <c r="B1378" i="59"/>
  <c r="A1379" i="59"/>
  <c r="G1378" i="59"/>
  <c r="D1379" i="59" l="1"/>
  <c r="E1379" i="59"/>
  <c r="B1379" i="59"/>
  <c r="F1379" i="59"/>
  <c r="C1379" i="59"/>
  <c r="A1380" i="59"/>
  <c r="G1379" i="59"/>
  <c r="D1380" i="59" l="1"/>
  <c r="C1380" i="59"/>
  <c r="A1381" i="59"/>
  <c r="F1380" i="59"/>
  <c r="B1380" i="59"/>
  <c r="E1380" i="59"/>
  <c r="G1380" i="59"/>
  <c r="D1381" i="59" l="1"/>
  <c r="B1381" i="59"/>
  <c r="C1381" i="59"/>
  <c r="F1381" i="59"/>
  <c r="A1382" i="59"/>
  <c r="E1381" i="59"/>
  <c r="G1381" i="59"/>
  <c r="D1382" i="59" l="1"/>
  <c r="C1382" i="59"/>
  <c r="B1382" i="59"/>
  <c r="F1382" i="59"/>
  <c r="A1383" i="59"/>
  <c r="E1382" i="59"/>
  <c r="G1382" i="59"/>
  <c r="D1383" i="59" l="1"/>
  <c r="C1383" i="59"/>
  <c r="E1383" i="59"/>
  <c r="F1383" i="59"/>
  <c r="A1384" i="59"/>
  <c r="B1383" i="59"/>
  <c r="G1383" i="59"/>
  <c r="D1384" i="59" l="1"/>
  <c r="F1384" i="59"/>
  <c r="E1384" i="59"/>
  <c r="A1385" i="59"/>
  <c r="C1384" i="59"/>
  <c r="B1384" i="59"/>
  <c r="G1384" i="59"/>
  <c r="D1385" i="59" l="1"/>
  <c r="E1385" i="59"/>
  <c r="G1385" i="59"/>
  <c r="F1385" i="59"/>
  <c r="B1385" i="59"/>
  <c r="C1385" i="59"/>
  <c r="A1386" i="59"/>
  <c r="D1386" i="59" l="1"/>
  <c r="C1386" i="59"/>
  <c r="B1386" i="59"/>
  <c r="A1387" i="59"/>
  <c r="F1386" i="59"/>
  <c r="E1386" i="59"/>
  <c r="G1386" i="59"/>
  <c r="D1387" i="59" l="1"/>
  <c r="B1387" i="59"/>
  <c r="C1387" i="59"/>
  <c r="F1387" i="59"/>
  <c r="E1387" i="59"/>
  <c r="A1388" i="59"/>
  <c r="G1387" i="59"/>
  <c r="D1388" i="59" l="1"/>
  <c r="F1388" i="59"/>
  <c r="C1388" i="59"/>
  <c r="E1388" i="59"/>
  <c r="B1388" i="59"/>
  <c r="A1389" i="59"/>
  <c r="G1388" i="59"/>
  <c r="D1389" i="59" l="1"/>
  <c r="C1389" i="59"/>
  <c r="F1389" i="59"/>
  <c r="E1389" i="59"/>
  <c r="A1390" i="59"/>
  <c r="B1389" i="59"/>
  <c r="G1389" i="59"/>
  <c r="D1390" i="59" l="1"/>
  <c r="C1390" i="59"/>
  <c r="B1390" i="59"/>
  <c r="F1390" i="59"/>
  <c r="E1390" i="59"/>
  <c r="G1390" i="59"/>
  <c r="A1391" i="59"/>
  <c r="D1391" i="59" l="1"/>
  <c r="C1391" i="59"/>
  <c r="A1392" i="59"/>
  <c r="G1391" i="59"/>
  <c r="F1391" i="59"/>
  <c r="E1391" i="59"/>
  <c r="B1391" i="59"/>
  <c r="D1392" i="59" l="1"/>
  <c r="B1392" i="59"/>
  <c r="F1392" i="59"/>
  <c r="E1392" i="59"/>
  <c r="A1393" i="59"/>
  <c r="G1392" i="59"/>
  <c r="C1392" i="59"/>
  <c r="D1393" i="59" l="1"/>
  <c r="F1393" i="59"/>
  <c r="C1393" i="59"/>
  <c r="A1394" i="59"/>
  <c r="E1393" i="59"/>
  <c r="B1393" i="59"/>
  <c r="G1393" i="59"/>
  <c r="D1394" i="59" l="1"/>
  <c r="E1394" i="59"/>
  <c r="C1394" i="59"/>
  <c r="F1394" i="59"/>
  <c r="B1394" i="59"/>
  <c r="A1395" i="59"/>
  <c r="G1394" i="59"/>
  <c r="D1395" i="59" l="1"/>
  <c r="B1395" i="59"/>
  <c r="F1395" i="59"/>
  <c r="C1395" i="59"/>
  <c r="A1396" i="59"/>
  <c r="E1395" i="59"/>
  <c r="G1395" i="59"/>
  <c r="D1396" i="59" l="1"/>
  <c r="B1396" i="59"/>
  <c r="F1396" i="59"/>
  <c r="E1396" i="59"/>
  <c r="C1396" i="59"/>
  <c r="A1397" i="59"/>
  <c r="G1396" i="59"/>
  <c r="D1397" i="59" l="1"/>
  <c r="E1397" i="59"/>
  <c r="F1397" i="59"/>
  <c r="B1397" i="59"/>
  <c r="A1398" i="59"/>
  <c r="C1397" i="59"/>
  <c r="G1397" i="59"/>
  <c r="D1398" i="59" l="1"/>
  <c r="C1398" i="59"/>
  <c r="E1398" i="59"/>
  <c r="F1398" i="59"/>
  <c r="A1399" i="59"/>
  <c r="B1398" i="59"/>
  <c r="G1398" i="59"/>
  <c r="D1399" i="59" l="1"/>
  <c r="C1399" i="59"/>
  <c r="A1400" i="59"/>
  <c r="F1399" i="59"/>
  <c r="B1399" i="59"/>
  <c r="G1399" i="59"/>
  <c r="E1399" i="59"/>
  <c r="D1400" i="59" l="1"/>
  <c r="C1400" i="59"/>
  <c r="B1400" i="59"/>
  <c r="F1400" i="59"/>
  <c r="E1400" i="59"/>
  <c r="A1401" i="59"/>
  <c r="G1400" i="59"/>
  <c r="D1401" i="59" l="1"/>
  <c r="C1401" i="59"/>
  <c r="F1401" i="59"/>
  <c r="E1401" i="59"/>
  <c r="B1401" i="59"/>
  <c r="A1402" i="59"/>
  <c r="G1401" i="59"/>
  <c r="D1402" i="59" l="1"/>
  <c r="C1402" i="59"/>
  <c r="B1402" i="59"/>
  <c r="F1402" i="59"/>
  <c r="E1402" i="59"/>
  <c r="A1403" i="59"/>
  <c r="G1402" i="59"/>
  <c r="D1403" i="59" l="1"/>
  <c r="E1403" i="59"/>
  <c r="B1403" i="59"/>
  <c r="F1403" i="59"/>
  <c r="A1404" i="59"/>
  <c r="C1403" i="59"/>
  <c r="G1403" i="59"/>
  <c r="D1404" i="59" l="1"/>
  <c r="F1404" i="59"/>
  <c r="A1405" i="59"/>
  <c r="B1404" i="59"/>
  <c r="E1404" i="59"/>
  <c r="C1404" i="59"/>
  <c r="G1404" i="59"/>
  <c r="D1405" i="59" l="1"/>
  <c r="C1405" i="59"/>
  <c r="F1405" i="59"/>
  <c r="A1406" i="59"/>
  <c r="E1405" i="59"/>
  <c r="B1405" i="59"/>
  <c r="G1405" i="59"/>
  <c r="D1406" i="59" l="1"/>
  <c r="F1406" i="59"/>
  <c r="B1406" i="59"/>
  <c r="E1406" i="59"/>
  <c r="C1406" i="59"/>
  <c r="A1407" i="59"/>
  <c r="G1406" i="59"/>
  <c r="D1407" i="59" l="1"/>
  <c r="C1407" i="59"/>
  <c r="B1407" i="59"/>
  <c r="E1407" i="59"/>
  <c r="F1407" i="59"/>
  <c r="A1408" i="59"/>
  <c r="G1407" i="59"/>
  <c r="D1408" i="59" l="1"/>
  <c r="C1408" i="59"/>
  <c r="B1408" i="59"/>
  <c r="F1408" i="59"/>
  <c r="E1408" i="59"/>
  <c r="A1409" i="59"/>
  <c r="G1408" i="59"/>
  <c r="D1409" i="59" l="1"/>
  <c r="E1409" i="59"/>
  <c r="A1410" i="59"/>
  <c r="F1409" i="59"/>
  <c r="C1409" i="59"/>
  <c r="B1409" i="59"/>
  <c r="G1409" i="59"/>
  <c r="D1410" i="59" l="1"/>
  <c r="B1410" i="59"/>
  <c r="E1410" i="59"/>
  <c r="F1410" i="59"/>
  <c r="C1410" i="59"/>
  <c r="A1411" i="59"/>
  <c r="G1410" i="59"/>
  <c r="D1411" i="59" l="1"/>
  <c r="C1411" i="59"/>
  <c r="E1411" i="59"/>
  <c r="F1411" i="59"/>
  <c r="B1411" i="59"/>
  <c r="A1412" i="59"/>
  <c r="G1411" i="59"/>
  <c r="D1412" i="59" l="1"/>
  <c r="C1412" i="59"/>
  <c r="E1412" i="59"/>
  <c r="F1412" i="59"/>
  <c r="G1412" i="59"/>
  <c r="B1412" i="59"/>
  <c r="A1413" i="59"/>
  <c r="D1413" i="59" l="1"/>
  <c r="C1413" i="59"/>
  <c r="B1413" i="59"/>
  <c r="E1413" i="59"/>
  <c r="F1413" i="59"/>
  <c r="A1414" i="59"/>
  <c r="G1413" i="59"/>
  <c r="D1414" i="59" l="1"/>
  <c r="B1414" i="59"/>
  <c r="F1414" i="59"/>
  <c r="E1414" i="59"/>
  <c r="C1414" i="59"/>
  <c r="A1415" i="59"/>
  <c r="G1414" i="59"/>
  <c r="D1415" i="59" l="1"/>
  <c r="F1415" i="59"/>
  <c r="B1415" i="59"/>
  <c r="E1415" i="59"/>
  <c r="A1416" i="59"/>
  <c r="G1415" i="59"/>
  <c r="C1415" i="59"/>
  <c r="D1416" i="59" l="1"/>
  <c r="F1416" i="59"/>
  <c r="C1416" i="59"/>
  <c r="G1416" i="59"/>
  <c r="E1416" i="59"/>
  <c r="B1416" i="59"/>
  <c r="A1417" i="59"/>
  <c r="D1417" i="59" l="1"/>
  <c r="F1417" i="59"/>
  <c r="B1417" i="59"/>
  <c r="C1417" i="59"/>
  <c r="G1417" i="59"/>
  <c r="E1417" i="59"/>
  <c r="A1418" i="59"/>
  <c r="D1418" i="59" l="1"/>
  <c r="F1418" i="59"/>
  <c r="B1418" i="59"/>
  <c r="E1418" i="59"/>
  <c r="C1418" i="59"/>
  <c r="A1419" i="59"/>
  <c r="G1418" i="59"/>
  <c r="D1419" i="59" l="1"/>
  <c r="F1419" i="59"/>
  <c r="E1419" i="59"/>
  <c r="C1419" i="59"/>
  <c r="G1419" i="59"/>
  <c r="B1419" i="59"/>
  <c r="A1420" i="59"/>
  <c r="D1420" i="59" l="1"/>
  <c r="F1420" i="59"/>
  <c r="E1420" i="59"/>
  <c r="C1420" i="59"/>
  <c r="B1420" i="59"/>
  <c r="G1420" i="59"/>
  <c r="A1421" i="59"/>
  <c r="D1421" i="59" l="1"/>
  <c r="F1421" i="59"/>
  <c r="E1421" i="59"/>
  <c r="C1421" i="59"/>
  <c r="A1422" i="59"/>
  <c r="G1421" i="59"/>
  <c r="B1421" i="59"/>
  <c r="D1422" i="59" l="1"/>
  <c r="F1422" i="59"/>
  <c r="E1422" i="59"/>
  <c r="B1422" i="59"/>
  <c r="C1422" i="59"/>
  <c r="A1423" i="59"/>
  <c r="G1422" i="59"/>
  <c r="D1423" i="59" l="1"/>
  <c r="F1423" i="59"/>
  <c r="A1424" i="59"/>
  <c r="C1423" i="59"/>
  <c r="B1423" i="59"/>
  <c r="G1423" i="59"/>
  <c r="E1423" i="59"/>
  <c r="D1424" i="59" l="1"/>
  <c r="E1424" i="59"/>
  <c r="A1425" i="59"/>
  <c r="F1424" i="59"/>
  <c r="C1424" i="59"/>
  <c r="B1424" i="59"/>
  <c r="G1424" i="59"/>
  <c r="D1425" i="59" l="1"/>
  <c r="F1425" i="59"/>
  <c r="B1425" i="59"/>
  <c r="E1425" i="59"/>
  <c r="C1425" i="59"/>
  <c r="A1426" i="59"/>
  <c r="G1425" i="59"/>
  <c r="D1426" i="59" l="1"/>
  <c r="F1426" i="59"/>
  <c r="A1427" i="59"/>
  <c r="C1426" i="59"/>
  <c r="B1426" i="59"/>
  <c r="E1426" i="59"/>
  <c r="G1426" i="59"/>
  <c r="D1427" i="59" l="1"/>
  <c r="E1427" i="59"/>
  <c r="F1427" i="59"/>
  <c r="B1427" i="59"/>
  <c r="C1427" i="59"/>
  <c r="A1428" i="59"/>
  <c r="G1427" i="59"/>
  <c r="D1428" i="59" l="1"/>
  <c r="F1428" i="59"/>
  <c r="A1429" i="59"/>
  <c r="C1428" i="59"/>
  <c r="B1428" i="59"/>
  <c r="G1428" i="59"/>
  <c r="E1428" i="59"/>
  <c r="D1429" i="59" l="1"/>
  <c r="F1429" i="59"/>
  <c r="E1429" i="59"/>
  <c r="C1429" i="59"/>
  <c r="G1429" i="59"/>
  <c r="B1429" i="59"/>
  <c r="A1430" i="59"/>
  <c r="D1430" i="59" l="1"/>
  <c r="F1430" i="59"/>
  <c r="E1430" i="59"/>
  <c r="C1430" i="59"/>
  <c r="A1431" i="59"/>
  <c r="B1430" i="59"/>
  <c r="G1430" i="59"/>
  <c r="D1431" i="59" l="1"/>
  <c r="F1431" i="59"/>
  <c r="C1431" i="59"/>
  <c r="A1432" i="59"/>
  <c r="G1431" i="59"/>
  <c r="E1431" i="59"/>
  <c r="B1431" i="59"/>
  <c r="D1432" i="59" l="1"/>
  <c r="C1432" i="59"/>
  <c r="G1432" i="59"/>
  <c r="F1432" i="59"/>
  <c r="E1432" i="59"/>
  <c r="B1432" i="59"/>
  <c r="A1433" i="59"/>
  <c r="D1433" i="59" l="1"/>
  <c r="C1433" i="59"/>
  <c r="F1433" i="59"/>
  <c r="E1433" i="59"/>
  <c r="B1433" i="59"/>
  <c r="A1434" i="59"/>
  <c r="G1433" i="59"/>
  <c r="D1434" i="59" l="1"/>
  <c r="F1434" i="59"/>
  <c r="C1434" i="59"/>
  <c r="A1435" i="59"/>
  <c r="G1434" i="59"/>
  <c r="E1434" i="59"/>
  <c r="B1434" i="59"/>
  <c r="D1435" i="59" l="1"/>
  <c r="F1435" i="59"/>
  <c r="C1435" i="59"/>
  <c r="E1435" i="59"/>
  <c r="B1435" i="59"/>
  <c r="A1436" i="59"/>
  <c r="G1435" i="59"/>
  <c r="D1436" i="59" l="1"/>
  <c r="C1436" i="59"/>
  <c r="E1436" i="59"/>
  <c r="F1436" i="59"/>
  <c r="B1436" i="59"/>
  <c r="A1437" i="59"/>
  <c r="G1436" i="59"/>
  <c r="D1437" i="59" l="1"/>
  <c r="E1437" i="59"/>
  <c r="F1437" i="59"/>
  <c r="B1437" i="59"/>
  <c r="C1437" i="59"/>
  <c r="G1437" i="59"/>
  <c r="A1438" i="59"/>
  <c r="D1438" i="59" l="1"/>
  <c r="C1438" i="59"/>
  <c r="F1438" i="59"/>
  <c r="B1438" i="59"/>
  <c r="A1439" i="59"/>
  <c r="E1438" i="59"/>
  <c r="G1438" i="59"/>
  <c r="D1439" i="59" l="1"/>
  <c r="F1439" i="59"/>
  <c r="E1439" i="59"/>
  <c r="C1439" i="59"/>
  <c r="B1439" i="59"/>
  <c r="A1440" i="59"/>
  <c r="G1439" i="59"/>
  <c r="D1440" i="59" l="1"/>
  <c r="F1440" i="59"/>
  <c r="A1441" i="59"/>
  <c r="C1440" i="59"/>
  <c r="B1440" i="59"/>
  <c r="G1440" i="59"/>
  <c r="E1440" i="59"/>
  <c r="D1441" i="59" l="1"/>
  <c r="C1441" i="59"/>
  <c r="G1441" i="59"/>
  <c r="F1441" i="59"/>
  <c r="E1441" i="59"/>
  <c r="B1441" i="59"/>
  <c r="A1442" i="59"/>
  <c r="D1442" i="59" l="1"/>
  <c r="F1442" i="59"/>
  <c r="C1442" i="59"/>
  <c r="B1442" i="59"/>
  <c r="E1442" i="59"/>
  <c r="A1443" i="59"/>
  <c r="G1442" i="59"/>
  <c r="D1443" i="59" l="1"/>
  <c r="F1443" i="59"/>
  <c r="E1443" i="59"/>
  <c r="A1444" i="59"/>
  <c r="B1443" i="59"/>
  <c r="C1443" i="59"/>
  <c r="G1443" i="59"/>
  <c r="D1444" i="59" l="1"/>
  <c r="F1444" i="59"/>
  <c r="E1444" i="59"/>
  <c r="C1444" i="59"/>
  <c r="G1444" i="59"/>
  <c r="B1444" i="59"/>
  <c r="A1445" i="59"/>
  <c r="D1445" i="59" l="1"/>
  <c r="F1445" i="59"/>
  <c r="G1445" i="59"/>
  <c r="E1445" i="59"/>
  <c r="C1445" i="59"/>
  <c r="B1445" i="59"/>
  <c r="A1446" i="59"/>
  <c r="D1446" i="59" l="1"/>
  <c r="F1446" i="59"/>
  <c r="E1446" i="59"/>
  <c r="C1446" i="59"/>
  <c r="B1446" i="59"/>
  <c r="G1446" i="59"/>
  <c r="A1447" i="59"/>
  <c r="D1447" i="59" l="1"/>
  <c r="F1447" i="59"/>
  <c r="B1447" i="59"/>
  <c r="E1447" i="59"/>
  <c r="C1447" i="59"/>
  <c r="A1448" i="59"/>
  <c r="G1447" i="59"/>
  <c r="D1448" i="59" l="1"/>
  <c r="F1448" i="59"/>
  <c r="B1448" i="59"/>
  <c r="A1449" i="59"/>
  <c r="C1448" i="59"/>
  <c r="E1448" i="59"/>
  <c r="G1448" i="59"/>
  <c r="D1449" i="59" l="1"/>
  <c r="F1449" i="59"/>
  <c r="B1449" i="59"/>
  <c r="G1449" i="59"/>
  <c r="C1449" i="59"/>
  <c r="E1449" i="59"/>
  <c r="A1450" i="59"/>
  <c r="D1450" i="59" l="1"/>
  <c r="F1450" i="59"/>
  <c r="B1450" i="59"/>
  <c r="C1450" i="59"/>
  <c r="G1450" i="59"/>
  <c r="E1450" i="59"/>
  <c r="A1451" i="59"/>
  <c r="D1451" i="59" l="1"/>
  <c r="C1451" i="59"/>
  <c r="E1451" i="59"/>
  <c r="A1452" i="59"/>
  <c r="F1451" i="59"/>
  <c r="B1451" i="59"/>
  <c r="G1451" i="59"/>
  <c r="D1452" i="59" l="1"/>
  <c r="C1452" i="59"/>
  <c r="B1452" i="59"/>
  <c r="F1452" i="59"/>
  <c r="E1452" i="59"/>
  <c r="G1452" i="59"/>
  <c r="A1453" i="59"/>
  <c r="D1453" i="59" l="1"/>
  <c r="F1453" i="59"/>
  <c r="C1453" i="59"/>
  <c r="A1454" i="59"/>
  <c r="G1453" i="59"/>
  <c r="E1453" i="59"/>
  <c r="B1453" i="59"/>
  <c r="D1454" i="59" l="1"/>
  <c r="F1454" i="59"/>
  <c r="E1454" i="59"/>
  <c r="B1454" i="59"/>
  <c r="G1454" i="59"/>
  <c r="C1454" i="59"/>
  <c r="A1455" i="59"/>
  <c r="D1455" i="59" l="1"/>
  <c r="F1455" i="59"/>
  <c r="B1455" i="59"/>
  <c r="C1455" i="59"/>
  <c r="E1455" i="59"/>
  <c r="A1456" i="59"/>
  <c r="G1455" i="59"/>
  <c r="D1456" i="59" l="1"/>
  <c r="F1456" i="59"/>
  <c r="E1456" i="59"/>
  <c r="C1456" i="59"/>
  <c r="B1456" i="59"/>
  <c r="A1457" i="59"/>
  <c r="G1456" i="59"/>
  <c r="D1457" i="59" l="1"/>
  <c r="C1457" i="59"/>
  <c r="E1457" i="59"/>
  <c r="F1457" i="59"/>
  <c r="B1457" i="59"/>
  <c r="G1457" i="59"/>
  <c r="A1458" i="59"/>
  <c r="D1458" i="59" l="1"/>
  <c r="E1458" i="59"/>
  <c r="F1458" i="59"/>
  <c r="C1458" i="59"/>
  <c r="A1459" i="59"/>
  <c r="B1458" i="59"/>
  <c r="G1458" i="59"/>
  <c r="D1459" i="59" l="1"/>
  <c r="E1459" i="59"/>
  <c r="F1459" i="59"/>
  <c r="B1459" i="59"/>
  <c r="C1459" i="59"/>
  <c r="A1460" i="59"/>
  <c r="G1459" i="59"/>
  <c r="D1460" i="59" l="1"/>
  <c r="C1460" i="59"/>
  <c r="F1460" i="59"/>
  <c r="E1460" i="59"/>
  <c r="A1461" i="59"/>
  <c r="B1460" i="59"/>
  <c r="G1460" i="59"/>
  <c r="D1461" i="59" l="1"/>
  <c r="C1461" i="59"/>
  <c r="E1461" i="59"/>
  <c r="F1461" i="59"/>
  <c r="A1462" i="59"/>
  <c r="B1461" i="59"/>
  <c r="G1461" i="59"/>
  <c r="D1462" i="59" l="1"/>
  <c r="B1462" i="59"/>
  <c r="E1462" i="59"/>
  <c r="F1462" i="59"/>
  <c r="A1463" i="59"/>
  <c r="C1462" i="59"/>
  <c r="G1462" i="59"/>
  <c r="D1463" i="59" l="1"/>
  <c r="C1463" i="59"/>
  <c r="F1463" i="59"/>
  <c r="E1463" i="59"/>
  <c r="A1464" i="59"/>
  <c r="B1463" i="59"/>
  <c r="G1463" i="59"/>
  <c r="D1464" i="59" l="1"/>
  <c r="C1464" i="59"/>
  <c r="B1464" i="59"/>
  <c r="F1464" i="59"/>
  <c r="E1464" i="59"/>
  <c r="A1465" i="59"/>
  <c r="G1464" i="59"/>
  <c r="D1465" i="59" l="1"/>
  <c r="B1465" i="59"/>
  <c r="A1466" i="59"/>
  <c r="F1465" i="59"/>
  <c r="E1465" i="59"/>
  <c r="C1465" i="59"/>
  <c r="G1465" i="59"/>
  <c r="D1466" i="59" l="1"/>
  <c r="C1466" i="59"/>
  <c r="E1466" i="59"/>
  <c r="F1466" i="59"/>
  <c r="B1466" i="59"/>
  <c r="A1467" i="59"/>
  <c r="G1466" i="59"/>
  <c r="D1467" i="59" l="1"/>
  <c r="C1467" i="59"/>
  <c r="G1467" i="59"/>
  <c r="F1467" i="59"/>
  <c r="B1467" i="59"/>
  <c r="E1467" i="59"/>
  <c r="A1468" i="59"/>
  <c r="D1468" i="59" l="1"/>
  <c r="C1468" i="59"/>
  <c r="B1468" i="59"/>
  <c r="F1468" i="59"/>
  <c r="E1468" i="59"/>
  <c r="A1469" i="59"/>
  <c r="G1468" i="59"/>
  <c r="D1469" i="59" l="1"/>
  <c r="C1469" i="59"/>
  <c r="E1469" i="59"/>
  <c r="F1469" i="59"/>
  <c r="A1470" i="59"/>
  <c r="B1469" i="59"/>
  <c r="G1469" i="59"/>
  <c r="D1470" i="59" l="1"/>
  <c r="C1470" i="59"/>
  <c r="F1470" i="59"/>
  <c r="B1470" i="59"/>
  <c r="E1470" i="59"/>
  <c r="A1471" i="59"/>
  <c r="G1470" i="59"/>
  <c r="D1471" i="59" l="1"/>
  <c r="C1471" i="59"/>
  <c r="F1471" i="59"/>
  <c r="E1471" i="59"/>
  <c r="A1472" i="59"/>
  <c r="B1471" i="59"/>
  <c r="G1471" i="59"/>
  <c r="D1472" i="59" l="1"/>
  <c r="C1472" i="59"/>
  <c r="B1472" i="59"/>
  <c r="F1472" i="59"/>
  <c r="E1472" i="59"/>
  <c r="A1473" i="59"/>
  <c r="G1472" i="59"/>
  <c r="D1473" i="59" l="1"/>
  <c r="C1473" i="59"/>
  <c r="E1473" i="59"/>
  <c r="F1473" i="59"/>
  <c r="A1474" i="59"/>
  <c r="B1473" i="59"/>
  <c r="G1473" i="59"/>
  <c r="D1474" i="59" l="1"/>
  <c r="C1474" i="59"/>
  <c r="E1474" i="59"/>
  <c r="A1475" i="59"/>
  <c r="F1474" i="59"/>
  <c r="B1474" i="59"/>
  <c r="G1474" i="59"/>
  <c r="D1475" i="59" l="1"/>
  <c r="C1475" i="59"/>
  <c r="E1475" i="59"/>
  <c r="F1475" i="59"/>
  <c r="B1475" i="59"/>
  <c r="A1476" i="59"/>
  <c r="G1475" i="59"/>
  <c r="D1476" i="59" l="1"/>
  <c r="E1476" i="59"/>
  <c r="B1476" i="59"/>
  <c r="F1476" i="59"/>
  <c r="C1476" i="59"/>
  <c r="A1477" i="59"/>
  <c r="G1476" i="59"/>
  <c r="D1477" i="59" l="1"/>
  <c r="F1477" i="59"/>
  <c r="C1477" i="59"/>
  <c r="B1477" i="59"/>
  <c r="E1477" i="59"/>
  <c r="A1478" i="59"/>
  <c r="G1477" i="59"/>
  <c r="D1478" i="59" l="1"/>
  <c r="F1478" i="59"/>
  <c r="C1478" i="59"/>
  <c r="E1478" i="59"/>
  <c r="A1479" i="59"/>
  <c r="B1478" i="59"/>
  <c r="G1478" i="59"/>
  <c r="D1479" i="59" l="1"/>
  <c r="C1479" i="59"/>
  <c r="A1480" i="59"/>
  <c r="F1479" i="59"/>
  <c r="E1479" i="59"/>
  <c r="B1479" i="59"/>
  <c r="G1479" i="59"/>
  <c r="D1480" i="59" l="1"/>
  <c r="C1480" i="59"/>
  <c r="B1480" i="59"/>
  <c r="F1480" i="59"/>
  <c r="E1480" i="59"/>
  <c r="A1481" i="59"/>
  <c r="G1480" i="59"/>
  <c r="D1481" i="59" l="1"/>
  <c r="C1481" i="59"/>
  <c r="B1481" i="59"/>
  <c r="F1481" i="59"/>
  <c r="E1481" i="59"/>
  <c r="A1482" i="59"/>
  <c r="G1481" i="59"/>
  <c r="D1482" i="59" l="1"/>
  <c r="E1482" i="59"/>
  <c r="A1483" i="59"/>
  <c r="F1482" i="59"/>
  <c r="B1482" i="59"/>
  <c r="C1482" i="59"/>
  <c r="G1482" i="59"/>
  <c r="D1483" i="59" l="1"/>
  <c r="C1483" i="59"/>
  <c r="F1483" i="59"/>
  <c r="E1483" i="59"/>
  <c r="A1484" i="59"/>
  <c r="B1483" i="59"/>
  <c r="G1483" i="59"/>
  <c r="D1484" i="59" l="1"/>
  <c r="C1484" i="59"/>
  <c r="B1484" i="59"/>
  <c r="F1484" i="59"/>
  <c r="E1484" i="59"/>
  <c r="A1485" i="59"/>
  <c r="G1484" i="59"/>
  <c r="D1485" i="59" l="1"/>
  <c r="A1486" i="59"/>
  <c r="F1485" i="59"/>
  <c r="B1485" i="59"/>
  <c r="E1485" i="59"/>
  <c r="C1485" i="59"/>
  <c r="G1485" i="59"/>
  <c r="D1486" i="59" l="1"/>
  <c r="E1486" i="59"/>
  <c r="F1486" i="59"/>
  <c r="C1486" i="59"/>
  <c r="B1486" i="59"/>
  <c r="A1487" i="59"/>
  <c r="G1486" i="59"/>
  <c r="D1487" i="59" l="1"/>
  <c r="C1487" i="59"/>
  <c r="E1487" i="59"/>
  <c r="F1487" i="59"/>
  <c r="A1488" i="59"/>
  <c r="B1487" i="59"/>
  <c r="G1487" i="59"/>
  <c r="D1488" i="59" l="1"/>
  <c r="B1488" i="59"/>
  <c r="C1488" i="59"/>
  <c r="F1488" i="59"/>
  <c r="E1488" i="59"/>
  <c r="A1489" i="59"/>
  <c r="G1488" i="59"/>
  <c r="D1489" i="59" l="1"/>
  <c r="C1489" i="59"/>
  <c r="F1489" i="59"/>
  <c r="B1489" i="59"/>
  <c r="E1489" i="59"/>
  <c r="A1490" i="59"/>
  <c r="G1489" i="59"/>
  <c r="D1490" i="59" l="1"/>
  <c r="B1490" i="59"/>
  <c r="C1490" i="59"/>
  <c r="F1490" i="59"/>
  <c r="E1490" i="59"/>
  <c r="A1491" i="59"/>
  <c r="G1490" i="59"/>
  <c r="D1491" i="59" l="1"/>
  <c r="B1491" i="59"/>
  <c r="F1491" i="59"/>
  <c r="E1491" i="59"/>
  <c r="A1492" i="59"/>
  <c r="C1491" i="59"/>
  <c r="G1491" i="59"/>
  <c r="D1492" i="59" l="1"/>
  <c r="C1492" i="59"/>
  <c r="E1492" i="59"/>
  <c r="F1492" i="59"/>
  <c r="B1492" i="59"/>
  <c r="A1493" i="59"/>
  <c r="G1492" i="59"/>
  <c r="D1493" i="59" l="1"/>
  <c r="F1493" i="59"/>
  <c r="C1493" i="59"/>
  <c r="A1494" i="59"/>
  <c r="E1493" i="59"/>
  <c r="B1493" i="59"/>
  <c r="G1493" i="59"/>
  <c r="D1494" i="59" l="1"/>
  <c r="E1494" i="59"/>
  <c r="B1494" i="59"/>
  <c r="F1494" i="59"/>
  <c r="C1494" i="59"/>
  <c r="A1495" i="59"/>
  <c r="G1494" i="59"/>
  <c r="D1495" i="59" l="1"/>
  <c r="F1495" i="59"/>
  <c r="C1495" i="59"/>
  <c r="B1495" i="59"/>
  <c r="A1496" i="59"/>
  <c r="E1495" i="59"/>
  <c r="G1495" i="59"/>
  <c r="D1496" i="59" l="1"/>
  <c r="C1496" i="59"/>
  <c r="B1496" i="59"/>
  <c r="E1496" i="59"/>
  <c r="F1496" i="59"/>
  <c r="A1497" i="59"/>
  <c r="G1496" i="59"/>
  <c r="D1497" i="59" l="1"/>
  <c r="C1497" i="59"/>
  <c r="B1497" i="59"/>
  <c r="F1497" i="59"/>
  <c r="E1497" i="59"/>
  <c r="A1498" i="59"/>
  <c r="G1497" i="59"/>
  <c r="D1498" i="59" l="1"/>
  <c r="F1498" i="59"/>
  <c r="B1498" i="59"/>
  <c r="E1498" i="59"/>
  <c r="C1498" i="59"/>
  <c r="A1499" i="59"/>
  <c r="G1498" i="59"/>
  <c r="D1499" i="59" l="1"/>
  <c r="C1499" i="59"/>
  <c r="E1499" i="59"/>
  <c r="F1499" i="59"/>
  <c r="B1499" i="59"/>
  <c r="G1499" i="59"/>
  <c r="A1500" i="59"/>
  <c r="D1500" i="59" l="1"/>
  <c r="F1500" i="59"/>
  <c r="E1500" i="59"/>
  <c r="C1500" i="59"/>
  <c r="B1500" i="59"/>
  <c r="A1501" i="59"/>
  <c r="G1500" i="59"/>
  <c r="D1501" i="59" l="1"/>
  <c r="F1501" i="59"/>
  <c r="A1502" i="59"/>
  <c r="C1501" i="59"/>
  <c r="E1501" i="59"/>
  <c r="B1501" i="59"/>
  <c r="G1501" i="59"/>
  <c r="D1502" i="59" l="1"/>
  <c r="A1503" i="59"/>
  <c r="E1502" i="59"/>
  <c r="F1502" i="59"/>
  <c r="C1502" i="59"/>
  <c r="B1502" i="59"/>
  <c r="G1502" i="59"/>
  <c r="D1503" i="59" l="1"/>
  <c r="E1503" i="59"/>
  <c r="F1503" i="59"/>
  <c r="A1504" i="59"/>
  <c r="B1503" i="59"/>
  <c r="C1503" i="59"/>
  <c r="G1503" i="59"/>
  <c r="D1504" i="59" l="1"/>
  <c r="C1504" i="59"/>
  <c r="F1504" i="59"/>
  <c r="E1504" i="59"/>
  <c r="A1505" i="59"/>
  <c r="B1504" i="59"/>
  <c r="G1504" i="59"/>
  <c r="D1505" i="59" l="1"/>
  <c r="E1505" i="59"/>
  <c r="B1505" i="59"/>
  <c r="F1505" i="59"/>
  <c r="C1505" i="59"/>
  <c r="A1506" i="59"/>
  <c r="G1505" i="59"/>
  <c r="D1506" i="59" l="1"/>
  <c r="A1507" i="59"/>
  <c r="E1506" i="59"/>
  <c r="F1506" i="59"/>
  <c r="C1506" i="59"/>
  <c r="B1506" i="59"/>
  <c r="G1506" i="59"/>
  <c r="D1507" i="59" l="1"/>
  <c r="E1507" i="59"/>
  <c r="C1507" i="59"/>
  <c r="F1507" i="59"/>
  <c r="B1507" i="59"/>
  <c r="A1508" i="59"/>
  <c r="G1507" i="59"/>
  <c r="D1508" i="59" l="1"/>
  <c r="E1508" i="59"/>
  <c r="A1509" i="59"/>
  <c r="F1508" i="59"/>
  <c r="C1508" i="59"/>
  <c r="B1508" i="59"/>
  <c r="G1508" i="59"/>
  <c r="D1509" i="59" l="1"/>
  <c r="E1509" i="59"/>
  <c r="B1509" i="59"/>
  <c r="F1509" i="59"/>
  <c r="C1509" i="59"/>
  <c r="A1510" i="59"/>
  <c r="G1509" i="59"/>
  <c r="D1510" i="59" l="1"/>
  <c r="C1510" i="59"/>
  <c r="B1510" i="59"/>
  <c r="F1510" i="59"/>
  <c r="E1510" i="59"/>
  <c r="A1511" i="59"/>
  <c r="G1510" i="59"/>
  <c r="D1511" i="59" l="1"/>
  <c r="C1511" i="59"/>
  <c r="B1511" i="59"/>
  <c r="E1511" i="59"/>
  <c r="F1511" i="59"/>
  <c r="A1512" i="59"/>
  <c r="G1511" i="59"/>
  <c r="D1512" i="59" l="1"/>
  <c r="C1512" i="59"/>
  <c r="F1512" i="59"/>
  <c r="E1512" i="59"/>
  <c r="B1512" i="59"/>
  <c r="A1513" i="59"/>
  <c r="G1512" i="59"/>
  <c r="D1513" i="59" l="1"/>
  <c r="C1513" i="59"/>
  <c r="B1513" i="59"/>
  <c r="F1513" i="59"/>
  <c r="E1513" i="59"/>
  <c r="A1514" i="59"/>
  <c r="G1513" i="59"/>
  <c r="D1514" i="59" l="1"/>
  <c r="C1514" i="59"/>
  <c r="B1514" i="59"/>
  <c r="F1514" i="59"/>
  <c r="E1514" i="59"/>
  <c r="A1515" i="59"/>
  <c r="G1514" i="59"/>
  <c r="D1515" i="59" l="1"/>
  <c r="C1515" i="59"/>
  <c r="F1515" i="59"/>
  <c r="E1515" i="59"/>
  <c r="A1516" i="59"/>
  <c r="B1515" i="59"/>
  <c r="G1515" i="59"/>
  <c r="D1516" i="59" l="1"/>
  <c r="C1516" i="59"/>
  <c r="B1516" i="59"/>
  <c r="A1517" i="59"/>
  <c r="E1516" i="59"/>
  <c r="F1516" i="59"/>
  <c r="G1516" i="59"/>
  <c r="D1517" i="59" l="1"/>
  <c r="C1517" i="59"/>
  <c r="B1517" i="59"/>
  <c r="E1517" i="59"/>
  <c r="F1517" i="59"/>
  <c r="A1518" i="59"/>
  <c r="G1517" i="59"/>
  <c r="D1518" i="59" l="1"/>
  <c r="C1518" i="59"/>
  <c r="A1519" i="59"/>
  <c r="F1518" i="59"/>
  <c r="E1518" i="59"/>
  <c r="B1518" i="59"/>
  <c r="G1518" i="59"/>
  <c r="D1519" i="59" l="1"/>
  <c r="C1519" i="59"/>
  <c r="E1519" i="59"/>
  <c r="F1519" i="59"/>
  <c r="A1520" i="59"/>
  <c r="B1519" i="59"/>
  <c r="G1519" i="59"/>
  <c r="D1520" i="59" l="1"/>
  <c r="C1520" i="59"/>
  <c r="F1520" i="59"/>
  <c r="B1520" i="59"/>
  <c r="E1520" i="59"/>
  <c r="A1521" i="59"/>
  <c r="G1520" i="59"/>
  <c r="D1521" i="59" l="1"/>
  <c r="E1521" i="59"/>
  <c r="F1521" i="59"/>
  <c r="C1521" i="59"/>
  <c r="B1521" i="59"/>
  <c r="A1522" i="59"/>
  <c r="G1521" i="59"/>
  <c r="D1522" i="59" l="1"/>
  <c r="C1522" i="59"/>
  <c r="F1522" i="59"/>
  <c r="B1522" i="59"/>
  <c r="A1523" i="59"/>
  <c r="E1522" i="59"/>
  <c r="G1522" i="59"/>
  <c r="D1523" i="59" l="1"/>
  <c r="B1523" i="59"/>
  <c r="C1523" i="59"/>
  <c r="F1523" i="59"/>
  <c r="E1523" i="59"/>
  <c r="A1524" i="59"/>
  <c r="G1523" i="59"/>
  <c r="D1524" i="59" l="1"/>
  <c r="C1524" i="59"/>
  <c r="E1524" i="59"/>
  <c r="F1524" i="59"/>
  <c r="A1525" i="59"/>
  <c r="B1524" i="59"/>
  <c r="G1524" i="59"/>
  <c r="D1525" i="59" l="1"/>
  <c r="E1525" i="59"/>
  <c r="F1525" i="59"/>
  <c r="C1525" i="59"/>
  <c r="B1525" i="59"/>
  <c r="A1526" i="59"/>
  <c r="G1525" i="59"/>
  <c r="D1526" i="59" l="1"/>
  <c r="C1526" i="59"/>
  <c r="A1527" i="59"/>
  <c r="F1526" i="59"/>
  <c r="E1526" i="59"/>
  <c r="B1526" i="59"/>
  <c r="G1526" i="59"/>
  <c r="D1527" i="59" l="1"/>
  <c r="C1527" i="59"/>
  <c r="F1527" i="59"/>
  <c r="A1528" i="59"/>
  <c r="B1527" i="59"/>
  <c r="E1527" i="59"/>
  <c r="G1527" i="59"/>
  <c r="D1528" i="59" l="1"/>
  <c r="F1528" i="59"/>
  <c r="C1528" i="59"/>
  <c r="B1528" i="59"/>
  <c r="E1528" i="59"/>
  <c r="G1528" i="59"/>
  <c r="A1529" i="59"/>
  <c r="D1529" i="59" l="1"/>
  <c r="C1529" i="59"/>
  <c r="F1529" i="59"/>
  <c r="E1529" i="59"/>
  <c r="A1530" i="59"/>
  <c r="G1529" i="59"/>
  <c r="B1529" i="59"/>
  <c r="D1530" i="59" l="1"/>
  <c r="E1530" i="59"/>
  <c r="F1530" i="59"/>
  <c r="C1530" i="59"/>
  <c r="B1530" i="59"/>
  <c r="A1531" i="59"/>
  <c r="G1530" i="59"/>
  <c r="D1531" i="59" l="1"/>
  <c r="C1531" i="59"/>
  <c r="B1531" i="59"/>
  <c r="F1531" i="59"/>
  <c r="E1531" i="59"/>
  <c r="A1532" i="59"/>
  <c r="G1531" i="59"/>
  <c r="D1532" i="59" l="1"/>
  <c r="C1532" i="59"/>
  <c r="E1532" i="59"/>
  <c r="F1532" i="59"/>
  <c r="B1532" i="59"/>
  <c r="A1533" i="59"/>
  <c r="G1532" i="59"/>
  <c r="D1533" i="59" l="1"/>
  <c r="C1533" i="59"/>
  <c r="F1533" i="59"/>
  <c r="E1533" i="59"/>
  <c r="B1533" i="59"/>
  <c r="A1534" i="59"/>
  <c r="G1533" i="59"/>
  <c r="D1534" i="59" l="1"/>
  <c r="C1534" i="59"/>
  <c r="E1534" i="59"/>
  <c r="F1534" i="59"/>
  <c r="B1534" i="59"/>
  <c r="A1535" i="59"/>
  <c r="G1534" i="59"/>
  <c r="D1535" i="59" l="1"/>
  <c r="B1535" i="59"/>
  <c r="C1535" i="59"/>
  <c r="F1535" i="59"/>
  <c r="E1535" i="59"/>
  <c r="A1536" i="59"/>
  <c r="G1535" i="59"/>
  <c r="F1536" i="59" l="1"/>
  <c r="C1536" i="59"/>
  <c r="B1536" i="59"/>
  <c r="A1537" i="59"/>
  <c r="E1536" i="59"/>
  <c r="D1536" i="59"/>
  <c r="G1536" i="59"/>
  <c r="D1537" i="59" l="1"/>
  <c r="F1537" i="59"/>
  <c r="C1537" i="59"/>
  <c r="E1537" i="59"/>
  <c r="A1538" i="59"/>
  <c r="G1537" i="59"/>
  <c r="B1537" i="59"/>
  <c r="F1538" i="59" l="1"/>
  <c r="C1538" i="59"/>
  <c r="A1539" i="59"/>
  <c r="G1538" i="59"/>
  <c r="E1538" i="59"/>
  <c r="B1538" i="59"/>
  <c r="D1538" i="59"/>
  <c r="D1539" i="59" l="1"/>
  <c r="F1539" i="59"/>
  <c r="A1540" i="59"/>
  <c r="G1539" i="59"/>
  <c r="C1539" i="59"/>
  <c r="E1539" i="59"/>
  <c r="B1539" i="59"/>
  <c r="D1540" i="59" l="1"/>
  <c r="F1540" i="59"/>
  <c r="C1540" i="59"/>
  <c r="B1540" i="59"/>
  <c r="A1541" i="59"/>
  <c r="G1540" i="59"/>
  <c r="E1540" i="59"/>
  <c r="D1541" i="59" l="1"/>
  <c r="F1541" i="59"/>
  <c r="A1542" i="59"/>
  <c r="E1541" i="59"/>
  <c r="G1541" i="59"/>
  <c r="B1541" i="59"/>
  <c r="C1541" i="59"/>
  <c r="D1542" i="59" l="1"/>
  <c r="C1542" i="59"/>
  <c r="F1542" i="59"/>
  <c r="A1543" i="59"/>
  <c r="G1542" i="59"/>
  <c r="E1542" i="59"/>
  <c r="B1542" i="59"/>
  <c r="D1543" i="59" l="1"/>
  <c r="C1543" i="59"/>
  <c r="E1543" i="59"/>
  <c r="F1543" i="59"/>
  <c r="A1544" i="59"/>
  <c r="G1543" i="59"/>
  <c r="B1543" i="59"/>
  <c r="D1544" i="59" l="1"/>
  <c r="F1544" i="59"/>
  <c r="B1544" i="59"/>
  <c r="C1544" i="59"/>
  <c r="G1544" i="59"/>
  <c r="E1544" i="59"/>
  <c r="A1545" i="59"/>
  <c r="D1545" i="59" l="1"/>
  <c r="E1545" i="59"/>
  <c r="F1545" i="59"/>
  <c r="A1546" i="59"/>
  <c r="G1545" i="59"/>
  <c r="C1545" i="59"/>
  <c r="B1545" i="59"/>
  <c r="D1546" i="59" l="1"/>
  <c r="C1546" i="59"/>
  <c r="F1546" i="59"/>
  <c r="E1546" i="59"/>
  <c r="B1546" i="59"/>
  <c r="A1547" i="59"/>
  <c r="G1546" i="59"/>
  <c r="D1547" i="59" l="1"/>
  <c r="F1547" i="59"/>
  <c r="B1547" i="59"/>
  <c r="C1547" i="59"/>
  <c r="A1548" i="59"/>
  <c r="E1547" i="59"/>
  <c r="G1547" i="59"/>
  <c r="D1548" i="59" l="1"/>
  <c r="F1548" i="59"/>
  <c r="B1548" i="59"/>
  <c r="C1548" i="59"/>
  <c r="E1548" i="59"/>
  <c r="G1548" i="59"/>
  <c r="A1549" i="59"/>
  <c r="D1549" i="59" l="1"/>
  <c r="F1549" i="59"/>
  <c r="B1549" i="59"/>
  <c r="C1549" i="59"/>
  <c r="G1549" i="59"/>
  <c r="E1549" i="59"/>
  <c r="A1550" i="59"/>
  <c r="D1550" i="59" l="1"/>
  <c r="C1550" i="59"/>
  <c r="E1550" i="59"/>
  <c r="F1550" i="59"/>
  <c r="A1551" i="59"/>
  <c r="B1550" i="59"/>
  <c r="G1550" i="59"/>
  <c r="D1551" i="59" l="1"/>
  <c r="E1551" i="59"/>
  <c r="F1551" i="59"/>
  <c r="C1551" i="59"/>
  <c r="A1552" i="59"/>
  <c r="G1551" i="59"/>
  <c r="B1551" i="59"/>
  <c r="D1552" i="59" l="1"/>
  <c r="E1552" i="59"/>
  <c r="F1552" i="59"/>
  <c r="B1552" i="59"/>
  <c r="A1553" i="59"/>
  <c r="C1552" i="59"/>
  <c r="G1552" i="59"/>
  <c r="D1553" i="59" l="1"/>
  <c r="C1553" i="59"/>
  <c r="F1553" i="59"/>
  <c r="E1553" i="59"/>
  <c r="A1554" i="59"/>
  <c r="G1553" i="59"/>
  <c r="B1553" i="59"/>
  <c r="D1554" i="59" l="1"/>
  <c r="E1554" i="59"/>
  <c r="F1554" i="59"/>
  <c r="C1554" i="59"/>
  <c r="A1555" i="59"/>
  <c r="G1554" i="59"/>
  <c r="B1554" i="59"/>
  <c r="D1555" i="59" l="1"/>
  <c r="F1555" i="59"/>
  <c r="C1555" i="59"/>
  <c r="A1556" i="59"/>
  <c r="G1555" i="59"/>
  <c r="B1555" i="59"/>
  <c r="E1555" i="59"/>
  <c r="D1556" i="59" l="1"/>
  <c r="E1556" i="59"/>
  <c r="F1556" i="59"/>
  <c r="C1556" i="59"/>
  <c r="B1556" i="59"/>
  <c r="G1556" i="59"/>
  <c r="A1557" i="59"/>
  <c r="D1557" i="59" l="1"/>
  <c r="F1557" i="59"/>
  <c r="C1557" i="59"/>
  <c r="E1557" i="59"/>
  <c r="G1557" i="59"/>
  <c r="A1558" i="59"/>
  <c r="B1557" i="59"/>
  <c r="D1558" i="59" l="1"/>
  <c r="A1559" i="59"/>
  <c r="G1558" i="59"/>
  <c r="F1558" i="59"/>
  <c r="B1558" i="59"/>
  <c r="C1558" i="59"/>
  <c r="E1558" i="59"/>
  <c r="D1559" i="59" l="1"/>
  <c r="F1559" i="59"/>
  <c r="C1559" i="59"/>
  <c r="G1559" i="59"/>
  <c r="E1559" i="59"/>
  <c r="B1559" i="59"/>
  <c r="A1560" i="59"/>
  <c r="D1560" i="59" l="1"/>
  <c r="F1560" i="59"/>
  <c r="A1561" i="59"/>
  <c r="G1560" i="59"/>
  <c r="E1560" i="59"/>
  <c r="B1560" i="59"/>
  <c r="C1560" i="59"/>
  <c r="D1561" i="59" l="1"/>
  <c r="C1561" i="59"/>
  <c r="F1561" i="59"/>
  <c r="A1562" i="59"/>
  <c r="G1561" i="59"/>
  <c r="E1561" i="59"/>
  <c r="B1561" i="59"/>
  <c r="D1562" i="59" l="1"/>
  <c r="F1562" i="59"/>
  <c r="E1562" i="59"/>
  <c r="C1562" i="59"/>
  <c r="B1562" i="59"/>
  <c r="A1563" i="59"/>
  <c r="G1562" i="59"/>
  <c r="D1563" i="59" l="1"/>
  <c r="F1563" i="59"/>
  <c r="B1563" i="59"/>
  <c r="C1563" i="59"/>
  <c r="E1563" i="59"/>
  <c r="A1564" i="59"/>
  <c r="G1563" i="59"/>
  <c r="D1564" i="59" l="1"/>
  <c r="F1564" i="59"/>
  <c r="C1564" i="59"/>
  <c r="B1564" i="59"/>
  <c r="G1564" i="59"/>
  <c r="A1565" i="59"/>
  <c r="E1564" i="59"/>
  <c r="D1565" i="59" l="1"/>
  <c r="F1565" i="59"/>
  <c r="C1565" i="59"/>
  <c r="G1565" i="59"/>
  <c r="B1565" i="59"/>
  <c r="E1565" i="59"/>
  <c r="A1566" i="59"/>
  <c r="D1566" i="59" l="1"/>
  <c r="F1566" i="59"/>
  <c r="C1566" i="59"/>
  <c r="B1566" i="59"/>
  <c r="G1566" i="59"/>
  <c r="A1567" i="59"/>
  <c r="E1566" i="59"/>
  <c r="D1567" i="59" l="1"/>
  <c r="F1567" i="59"/>
  <c r="A1568" i="59"/>
  <c r="E1567" i="59"/>
  <c r="C1567" i="59"/>
  <c r="B1567" i="59"/>
  <c r="G1567" i="59"/>
  <c r="D1568" i="59" l="1"/>
  <c r="F1568" i="59"/>
  <c r="C1568" i="59"/>
  <c r="B1568" i="59"/>
  <c r="A1569" i="59"/>
  <c r="E1568" i="59"/>
  <c r="G1568" i="59"/>
  <c r="D1569" i="59" l="1"/>
  <c r="E1569" i="59"/>
  <c r="G1569" i="59"/>
  <c r="F1569" i="59"/>
  <c r="B1569" i="59"/>
  <c r="A1570" i="59"/>
  <c r="C1569" i="59"/>
  <c r="D1570" i="59" l="1"/>
  <c r="F1570" i="59"/>
  <c r="A1571" i="59"/>
  <c r="B1570" i="59"/>
  <c r="G1570" i="59"/>
  <c r="E1570" i="59"/>
  <c r="C1570" i="59"/>
  <c r="D1571" i="59" l="1"/>
  <c r="F1571" i="59"/>
  <c r="A1572" i="59"/>
  <c r="G1571" i="59"/>
  <c r="C1571" i="59"/>
  <c r="E1571" i="59"/>
  <c r="B1571" i="59"/>
  <c r="D1572" i="59" l="1"/>
  <c r="C1572" i="59"/>
  <c r="E1572" i="59"/>
  <c r="F1572" i="59"/>
  <c r="G1572" i="59"/>
  <c r="B1572" i="59"/>
  <c r="A1573" i="59"/>
  <c r="D1573" i="59" l="1"/>
  <c r="F1573" i="59"/>
  <c r="A1574" i="59"/>
  <c r="B1573" i="59"/>
  <c r="G1573" i="59"/>
  <c r="E1573" i="59"/>
  <c r="C1573" i="59"/>
  <c r="D1574" i="59" l="1"/>
  <c r="F1574" i="59"/>
  <c r="B1574" i="59"/>
  <c r="C1574" i="59"/>
  <c r="G1574" i="59"/>
  <c r="A1575" i="59"/>
  <c r="E1574" i="59"/>
  <c r="D1575" i="59" l="1"/>
  <c r="F1575" i="59"/>
  <c r="E1575" i="59"/>
  <c r="C1575" i="59"/>
  <c r="A1576" i="59"/>
  <c r="B1575" i="59"/>
  <c r="G1575" i="59"/>
  <c r="D1576" i="59" l="1"/>
  <c r="F1576" i="59"/>
  <c r="E1576" i="59"/>
  <c r="C1576" i="59"/>
  <c r="B1576" i="59"/>
  <c r="A1577" i="59"/>
  <c r="G1576" i="59"/>
  <c r="D1577" i="59" l="1"/>
  <c r="C1577" i="59"/>
  <c r="G1577" i="59"/>
  <c r="F1577" i="59"/>
  <c r="E1577" i="59"/>
  <c r="A1578" i="59"/>
  <c r="B1577" i="59"/>
  <c r="D1578" i="59" l="1"/>
  <c r="F1578" i="59"/>
  <c r="A1579" i="59"/>
  <c r="C1578" i="59"/>
  <c r="E1578" i="59"/>
  <c r="B1578" i="59"/>
  <c r="G1578" i="59"/>
  <c r="D1579" i="59" l="1"/>
  <c r="F1579" i="59"/>
  <c r="E1579" i="59"/>
  <c r="C1579" i="59"/>
  <c r="B1579" i="59"/>
  <c r="A1580" i="59"/>
  <c r="G1579" i="59"/>
  <c r="D1580" i="59" l="1"/>
  <c r="F1580" i="59"/>
  <c r="B1580" i="59"/>
  <c r="C1580" i="59"/>
  <c r="A1581" i="59"/>
  <c r="G1580" i="59"/>
  <c r="E1580" i="59"/>
  <c r="D1581" i="59" l="1"/>
  <c r="F1581" i="59"/>
  <c r="B1581" i="59"/>
  <c r="C1581" i="59"/>
  <c r="A1582" i="59"/>
  <c r="E1581" i="59"/>
  <c r="G1581" i="59"/>
  <c r="D1582" i="59" l="1"/>
  <c r="F1582" i="59"/>
  <c r="A1583" i="59"/>
  <c r="G1582" i="59"/>
  <c r="C1582" i="59"/>
  <c r="B1582" i="59"/>
  <c r="E1582" i="59"/>
  <c r="D1583" i="59" l="1"/>
  <c r="F1583" i="59"/>
  <c r="B1583" i="59"/>
  <c r="C1583" i="59"/>
  <c r="A1584" i="59"/>
  <c r="E1583" i="59"/>
  <c r="G1583" i="59"/>
  <c r="D1584" i="59" l="1"/>
  <c r="F1584" i="59"/>
  <c r="A1585" i="59"/>
  <c r="C1584" i="59"/>
  <c r="B1584" i="59"/>
  <c r="E1584" i="59"/>
  <c r="G1584" i="59"/>
  <c r="D1585" i="59" l="1"/>
  <c r="F1585" i="59"/>
  <c r="B1585" i="59"/>
  <c r="C1585" i="59"/>
  <c r="A1586" i="59"/>
  <c r="E1585" i="59"/>
  <c r="G1585" i="59"/>
  <c r="D1586" i="59" l="1"/>
  <c r="F1586" i="59"/>
  <c r="A1587" i="59"/>
  <c r="G1586" i="59"/>
  <c r="E1586" i="59"/>
  <c r="C1586" i="59"/>
  <c r="B1586" i="59"/>
  <c r="D1587" i="59" l="1"/>
  <c r="F1587" i="59"/>
  <c r="C1587" i="59"/>
  <c r="B1587" i="59"/>
  <c r="A1588" i="59"/>
  <c r="E1587" i="59"/>
  <c r="G1587" i="59"/>
  <c r="D1588" i="59" l="1"/>
  <c r="F1588" i="59"/>
  <c r="E1588" i="59"/>
  <c r="C1588" i="59"/>
  <c r="B1588" i="59"/>
  <c r="G1588" i="59"/>
  <c r="A1589" i="59"/>
  <c r="D1589" i="59" l="1"/>
  <c r="F1589" i="59"/>
  <c r="E1589" i="59"/>
  <c r="C1589" i="59"/>
  <c r="G1589" i="59"/>
  <c r="B1589" i="59"/>
  <c r="A1590" i="59"/>
  <c r="D1590" i="59" l="1"/>
  <c r="F1590" i="59"/>
  <c r="B1590" i="59"/>
  <c r="C1590" i="59"/>
  <c r="A1591" i="59"/>
  <c r="E1590" i="59"/>
  <c r="G1590" i="59"/>
  <c r="D1591" i="59" l="1"/>
  <c r="F1591" i="59"/>
  <c r="E1591" i="59"/>
  <c r="C1591" i="59"/>
  <c r="B1591" i="59"/>
  <c r="A1592" i="59"/>
  <c r="G1591" i="59"/>
  <c r="D1592" i="59" l="1"/>
  <c r="F1592" i="59"/>
  <c r="E1592" i="59"/>
  <c r="C1592" i="59"/>
  <c r="G1592" i="59"/>
  <c r="B1592" i="59"/>
  <c r="A1593" i="59"/>
  <c r="D1593" i="59" l="1"/>
  <c r="F1593" i="59"/>
  <c r="B1593" i="59"/>
  <c r="C1593" i="59"/>
  <c r="A1594" i="59"/>
  <c r="E1593" i="59"/>
  <c r="G1593" i="59"/>
  <c r="D1594" i="59" l="1"/>
  <c r="F1594" i="59"/>
  <c r="E1594" i="59"/>
  <c r="C1594" i="59"/>
  <c r="A1595" i="59"/>
  <c r="B1594" i="59"/>
  <c r="G1594" i="59"/>
  <c r="D1595" i="59" l="1"/>
  <c r="F1595" i="59"/>
  <c r="C1595" i="59"/>
  <c r="B1595" i="59"/>
  <c r="A1596" i="59"/>
  <c r="G1595" i="59"/>
  <c r="E1595" i="59"/>
  <c r="D1596" i="59" l="1"/>
  <c r="A1597" i="59"/>
  <c r="F1596" i="59"/>
  <c r="B1596" i="59"/>
  <c r="C1596" i="59"/>
  <c r="G1596" i="59"/>
  <c r="E1596" i="59"/>
  <c r="D1597" i="59" l="1"/>
  <c r="B1597" i="59"/>
  <c r="F1597" i="59"/>
  <c r="E1597" i="59"/>
  <c r="C1597" i="59"/>
  <c r="A1598" i="59"/>
  <c r="G1597" i="59"/>
  <c r="D1598" i="59" l="1"/>
  <c r="F1598" i="59"/>
  <c r="E1598" i="59"/>
  <c r="C1598" i="59"/>
  <c r="B1598" i="59"/>
  <c r="G1598" i="59"/>
  <c r="A1599" i="59"/>
  <c r="D1599" i="59" l="1"/>
  <c r="F1599" i="59"/>
  <c r="A1600" i="59"/>
  <c r="C1599" i="59"/>
  <c r="E1599" i="59"/>
  <c r="G1599" i="59"/>
  <c r="B1599" i="59"/>
  <c r="D1600" i="59" l="1"/>
  <c r="E1600" i="59"/>
  <c r="F1600" i="59"/>
  <c r="C1600" i="59"/>
  <c r="G1600" i="59"/>
  <c r="A1601" i="59"/>
  <c r="B1600" i="59"/>
  <c r="D1601" i="59" l="1"/>
  <c r="F1601" i="59"/>
  <c r="C1601" i="59"/>
  <c r="E1601" i="59"/>
  <c r="G1601" i="59"/>
  <c r="B1601" i="59"/>
  <c r="A1602" i="59"/>
  <c r="D1602" i="59" l="1"/>
  <c r="C1602" i="59"/>
  <c r="E1602" i="59"/>
  <c r="F1602" i="59"/>
  <c r="B1602" i="59"/>
  <c r="A1603" i="59"/>
  <c r="G1602" i="59"/>
  <c r="D1603" i="59" l="1"/>
  <c r="F1603" i="59"/>
  <c r="A1604" i="59"/>
  <c r="B1603" i="59"/>
  <c r="C1603" i="59"/>
  <c r="E1603" i="59"/>
  <c r="G1603" i="59"/>
  <c r="D1604" i="59" l="1"/>
  <c r="F1604" i="59"/>
  <c r="E1604" i="59"/>
  <c r="C1604" i="59"/>
  <c r="B1604" i="59"/>
  <c r="A1605" i="59"/>
  <c r="G1604" i="59"/>
  <c r="D1605" i="59" l="1"/>
  <c r="F1605" i="59"/>
  <c r="A1606" i="59"/>
  <c r="E1605" i="59"/>
  <c r="G1605" i="59"/>
  <c r="C1605" i="59"/>
  <c r="B1605" i="59"/>
  <c r="D1606" i="59" l="1"/>
  <c r="A1607" i="59"/>
  <c r="G1606" i="59"/>
  <c r="F1606" i="59"/>
  <c r="B1606" i="59"/>
  <c r="E1606" i="59"/>
  <c r="C1606" i="59"/>
  <c r="D1607" i="59" l="1"/>
  <c r="F1607" i="59"/>
  <c r="C1607" i="59"/>
  <c r="B1607" i="59"/>
  <c r="A1608" i="59"/>
  <c r="G1607" i="59"/>
  <c r="E1607" i="59"/>
  <c r="D1608" i="59" l="1"/>
  <c r="F1608" i="59"/>
  <c r="E1608" i="59"/>
  <c r="B1608" i="59"/>
  <c r="C1608" i="59"/>
  <c r="A1609" i="59"/>
  <c r="G1608" i="59"/>
  <c r="D1609" i="59" l="1"/>
  <c r="F1609" i="59"/>
  <c r="C1609" i="59"/>
  <c r="A1610" i="59"/>
  <c r="G1609" i="59"/>
  <c r="E1609" i="59"/>
  <c r="B1609" i="59"/>
  <c r="D1610" i="59" l="1"/>
  <c r="C1610" i="59"/>
  <c r="A1611" i="59"/>
  <c r="G1610" i="59"/>
  <c r="F1610" i="59"/>
  <c r="B1610" i="59"/>
  <c r="E1610" i="59"/>
  <c r="D1611" i="59" l="1"/>
  <c r="F1611" i="59"/>
  <c r="C1611" i="59"/>
  <c r="G1611" i="59"/>
  <c r="B1611" i="59"/>
  <c r="E1611" i="59"/>
  <c r="A1612" i="59"/>
  <c r="D1612" i="59" l="1"/>
  <c r="F1612" i="59"/>
  <c r="C1612" i="59"/>
  <c r="E1612" i="59"/>
  <c r="B1612" i="59"/>
  <c r="A1613" i="59"/>
  <c r="G1612" i="59"/>
  <c r="D1613" i="59" l="1"/>
  <c r="F1613" i="59"/>
  <c r="C1613" i="59"/>
  <c r="A1614" i="59"/>
  <c r="G1613" i="59"/>
  <c r="B1613" i="59"/>
  <c r="E1613" i="59"/>
  <c r="D1614" i="59" l="1"/>
  <c r="E1614" i="59"/>
  <c r="F1614" i="59"/>
  <c r="C1614" i="59"/>
  <c r="A1615" i="59"/>
  <c r="G1614" i="59"/>
  <c r="B1614" i="59"/>
  <c r="D1615" i="59" l="1"/>
  <c r="C1615" i="59"/>
  <c r="F1615" i="59"/>
  <c r="A1616" i="59"/>
  <c r="E1615" i="59"/>
  <c r="G1615" i="59"/>
  <c r="B1615" i="59"/>
  <c r="D1616" i="59" l="1"/>
  <c r="C1616" i="59"/>
  <c r="A1617" i="59"/>
  <c r="G1616" i="59"/>
  <c r="E1616" i="59"/>
  <c r="B1616" i="59"/>
  <c r="F1616" i="59"/>
  <c r="D1617" i="59" l="1"/>
  <c r="F1617" i="59"/>
  <c r="C1617" i="59"/>
  <c r="B1617" i="59"/>
  <c r="A1618" i="59"/>
  <c r="E1617" i="59"/>
  <c r="G1617" i="59"/>
  <c r="D1618" i="59" l="1"/>
  <c r="F1618" i="59"/>
  <c r="B1618" i="59"/>
  <c r="A1619" i="59"/>
  <c r="C1618" i="59"/>
  <c r="E1618" i="59"/>
  <c r="G1618" i="59"/>
  <c r="D1619" i="59" l="1"/>
  <c r="F1619" i="59"/>
  <c r="A1620" i="59"/>
  <c r="C1619" i="59"/>
  <c r="G1619" i="59"/>
  <c r="E1619" i="59"/>
  <c r="B1619" i="59"/>
  <c r="D1620" i="59" l="1"/>
  <c r="B1620" i="59"/>
  <c r="C1620" i="59"/>
  <c r="F1620" i="59"/>
  <c r="A1621" i="59"/>
  <c r="E1620" i="59"/>
  <c r="G1620" i="59"/>
  <c r="D1621" i="59" l="1"/>
  <c r="F1621" i="59"/>
  <c r="B1621" i="59"/>
  <c r="E1621" i="59"/>
  <c r="C1621" i="59"/>
  <c r="A1622" i="59"/>
  <c r="G1621" i="59"/>
  <c r="D1622" i="59" l="1"/>
  <c r="F1622" i="59"/>
  <c r="E1622" i="59"/>
  <c r="B1622" i="59"/>
  <c r="C1622" i="59"/>
  <c r="A1623" i="59"/>
  <c r="G1622" i="59"/>
  <c r="D1623" i="59" l="1"/>
  <c r="C1623" i="59"/>
  <c r="E1623" i="59"/>
  <c r="F1623" i="59"/>
  <c r="G1623" i="59"/>
  <c r="A1624" i="59"/>
  <c r="B1623" i="59"/>
  <c r="D1624" i="59" l="1"/>
  <c r="E1624" i="59"/>
  <c r="G1624" i="59"/>
  <c r="F1624" i="59"/>
  <c r="A1625" i="59"/>
  <c r="C1624" i="59"/>
  <c r="B1624" i="59"/>
  <c r="F1625" i="59" l="1"/>
  <c r="C1625" i="59"/>
  <c r="E1625" i="59"/>
  <c r="B1625" i="59"/>
  <c r="D1625" i="59"/>
  <c r="A1626" i="59"/>
  <c r="G1625" i="59"/>
  <c r="D1626" i="59" l="1"/>
  <c r="B1626" i="59"/>
  <c r="F1626" i="59"/>
  <c r="A1627" i="59"/>
  <c r="E1626" i="59"/>
  <c r="C1626" i="59"/>
  <c r="G1626" i="59"/>
  <c r="D1627" i="59" l="1"/>
  <c r="F1627" i="59"/>
  <c r="B1627" i="59"/>
  <c r="C1627" i="59"/>
  <c r="G1627" i="59"/>
  <c r="E1627" i="59"/>
  <c r="A1628" i="59"/>
  <c r="D1628" i="59" l="1"/>
  <c r="F1628" i="59"/>
  <c r="G1628" i="59"/>
  <c r="C1628" i="59"/>
  <c r="A1629" i="59"/>
  <c r="B1628" i="59"/>
  <c r="E1628" i="59"/>
  <c r="D1629" i="59" l="1"/>
  <c r="E1629" i="59"/>
  <c r="F1629" i="59"/>
  <c r="G1629" i="59"/>
  <c r="C1629" i="59"/>
  <c r="B1629" i="59"/>
  <c r="A1630" i="59"/>
  <c r="D1630" i="59" l="1"/>
  <c r="F1630" i="59"/>
  <c r="E1630" i="59"/>
  <c r="B1630" i="59"/>
  <c r="A1631" i="59"/>
  <c r="C1630" i="59"/>
  <c r="G1630" i="59"/>
  <c r="D1631" i="59" l="1"/>
  <c r="F1631" i="59"/>
  <c r="C1631" i="59"/>
  <c r="B1631" i="59"/>
  <c r="A1632" i="59"/>
  <c r="G1631" i="59"/>
  <c r="E1631" i="59"/>
  <c r="D1632" i="59" l="1"/>
  <c r="F1632" i="59"/>
  <c r="G1632" i="59"/>
  <c r="B1632" i="59"/>
  <c r="A1633" i="59"/>
  <c r="C1632" i="59"/>
  <c r="E1632" i="59"/>
  <c r="D1633" i="59" l="1"/>
  <c r="C1633" i="59"/>
  <c r="E1633" i="59"/>
  <c r="A1634" i="59"/>
  <c r="F1633" i="59"/>
  <c r="B1633" i="59"/>
  <c r="G1633" i="59"/>
  <c r="D1634" i="59" l="1"/>
  <c r="F1634" i="59"/>
  <c r="B1634" i="59"/>
  <c r="E1634" i="59"/>
  <c r="C1634" i="59"/>
  <c r="A1635" i="59"/>
  <c r="G1634" i="59"/>
  <c r="D1635" i="59" l="1"/>
  <c r="F1635" i="59"/>
  <c r="B1635" i="59"/>
  <c r="E1635" i="59"/>
  <c r="G1635" i="59"/>
  <c r="C1635" i="59"/>
  <c r="A1636" i="59"/>
  <c r="D1636" i="59" l="1"/>
  <c r="C1636" i="59"/>
  <c r="B1636" i="59"/>
  <c r="F1636" i="59"/>
  <c r="A1637" i="59"/>
  <c r="G1636" i="59"/>
  <c r="E1636" i="59"/>
  <c r="D1637" i="59" l="1"/>
  <c r="F1637" i="59"/>
  <c r="B1637" i="59"/>
  <c r="G1637" i="59"/>
  <c r="C1637" i="59"/>
  <c r="E1637" i="59"/>
  <c r="A1638" i="59"/>
  <c r="D1638" i="59" l="1"/>
  <c r="F1638" i="59"/>
  <c r="B1638" i="59"/>
  <c r="G1638" i="59"/>
  <c r="C1638" i="59"/>
  <c r="E1638" i="59"/>
  <c r="A1639" i="59"/>
  <c r="D1639" i="59" l="1"/>
  <c r="F1639" i="59"/>
  <c r="E1639" i="59"/>
  <c r="C1639" i="59"/>
  <c r="B1639" i="59"/>
  <c r="G1639" i="59"/>
  <c r="A1640" i="59"/>
  <c r="D1640" i="59" l="1"/>
  <c r="F1640" i="59"/>
  <c r="C1640" i="59"/>
  <c r="G1640" i="59"/>
  <c r="A1641" i="59"/>
  <c r="E1640" i="59"/>
  <c r="B1640" i="59"/>
  <c r="D1641" i="59" l="1"/>
  <c r="F1641" i="59"/>
  <c r="B1641" i="59"/>
  <c r="G1641" i="59"/>
  <c r="C1641" i="59"/>
  <c r="A1642" i="59"/>
  <c r="E1641" i="59"/>
  <c r="D1642" i="59" l="1"/>
  <c r="F1642" i="59"/>
  <c r="E1642" i="59"/>
  <c r="G1642" i="59"/>
  <c r="C1642" i="59"/>
  <c r="A1643" i="59"/>
  <c r="B1642" i="59"/>
  <c r="D1643" i="59" l="1"/>
  <c r="F1643" i="59"/>
  <c r="C1643" i="59"/>
  <c r="E1643" i="59"/>
  <c r="B1643" i="59"/>
  <c r="G1643" i="59"/>
  <c r="A1644" i="59"/>
  <c r="D1644" i="59" l="1"/>
  <c r="F1644" i="59"/>
  <c r="B1644" i="59"/>
  <c r="E1644" i="59"/>
  <c r="G1644" i="59"/>
  <c r="A1645" i="59"/>
  <c r="C1644" i="59"/>
  <c r="D1645" i="59" l="1"/>
  <c r="F1645" i="59"/>
  <c r="C1645" i="59"/>
  <c r="B1645" i="59"/>
  <c r="E1645" i="59"/>
  <c r="A1646" i="59"/>
  <c r="G1645" i="59"/>
  <c r="D1646" i="59" l="1"/>
  <c r="F1646" i="59"/>
  <c r="E1646" i="59"/>
  <c r="C1646" i="59"/>
  <c r="A1647" i="59"/>
  <c r="B1646" i="59"/>
  <c r="G1646" i="59"/>
  <c r="D1647" i="59" l="1"/>
  <c r="F1647" i="59"/>
  <c r="C1647" i="59"/>
  <c r="B1647" i="59"/>
  <c r="E1647" i="59"/>
  <c r="A1648" i="59"/>
  <c r="G1647" i="59"/>
  <c r="D1648" i="59" l="1"/>
  <c r="F1648" i="59"/>
  <c r="C1648" i="59"/>
  <c r="E1648" i="59"/>
  <c r="A1649" i="59"/>
  <c r="B1648" i="59"/>
  <c r="G1648" i="59"/>
  <c r="D1649" i="59" l="1"/>
  <c r="F1649" i="59"/>
  <c r="C1649" i="59"/>
  <c r="E1649" i="59"/>
  <c r="G1649" i="59"/>
  <c r="A1650" i="59"/>
  <c r="B1649" i="59"/>
  <c r="D1650" i="59" l="1"/>
  <c r="F1650" i="59"/>
  <c r="C1650" i="59"/>
  <c r="A1651" i="59"/>
  <c r="G1650" i="59"/>
  <c r="E1650" i="59"/>
  <c r="B1650" i="59"/>
  <c r="D1651" i="59" l="1"/>
  <c r="F1651" i="59"/>
  <c r="B1651" i="59"/>
  <c r="C1651" i="59"/>
  <c r="A1652" i="59"/>
  <c r="E1651" i="59"/>
  <c r="G1651" i="59"/>
  <c r="D1652" i="59" l="1"/>
  <c r="B1652" i="59"/>
  <c r="F1652" i="59"/>
  <c r="C1652" i="59"/>
  <c r="A1653" i="59"/>
  <c r="E1652" i="59"/>
  <c r="G1652" i="59"/>
  <c r="D1653" i="59" l="1"/>
  <c r="G1653" i="59"/>
  <c r="F1653" i="59"/>
  <c r="B1653" i="59"/>
  <c r="A1654" i="59"/>
  <c r="E1653" i="59"/>
  <c r="C1653" i="59"/>
  <c r="D1654" i="59" l="1"/>
  <c r="F1654" i="59"/>
  <c r="C1654" i="59"/>
  <c r="A1655" i="59"/>
  <c r="B1654" i="59"/>
  <c r="E1654" i="59"/>
  <c r="G1654" i="59"/>
  <c r="D1655" i="59" l="1"/>
  <c r="C1655" i="59"/>
  <c r="F1655" i="59"/>
  <c r="E1655" i="59"/>
  <c r="A1656" i="59"/>
  <c r="G1655" i="59"/>
  <c r="B1655" i="59"/>
  <c r="D1656" i="59" l="1"/>
  <c r="E1656" i="59"/>
  <c r="C1656" i="59"/>
  <c r="F1656" i="59"/>
  <c r="A1657" i="59"/>
  <c r="G1656" i="59"/>
  <c r="B1656" i="59"/>
  <c r="D1657" i="59" l="1"/>
  <c r="F1657" i="59"/>
  <c r="C1657" i="59"/>
  <c r="A1658" i="59"/>
  <c r="E1657" i="59"/>
  <c r="B1657" i="59"/>
  <c r="G1657" i="59"/>
  <c r="D1658" i="59" l="1"/>
  <c r="F1658" i="59"/>
  <c r="C1658" i="59"/>
  <c r="B1658" i="59"/>
  <c r="E1658" i="59"/>
  <c r="G1658" i="59"/>
  <c r="A1659" i="59"/>
  <c r="D1659" i="59" l="1"/>
  <c r="B1659" i="59"/>
  <c r="F1659" i="59"/>
  <c r="A1660" i="59"/>
  <c r="E1659" i="59"/>
  <c r="G1659" i="59"/>
  <c r="C1659" i="59"/>
  <c r="D1660" i="59" l="1"/>
  <c r="F1660" i="59"/>
  <c r="A1661" i="59"/>
  <c r="G1660" i="59"/>
  <c r="E1660" i="59"/>
  <c r="C1660" i="59"/>
  <c r="B1660" i="59"/>
  <c r="D1661" i="59" l="1"/>
  <c r="F1661" i="59"/>
  <c r="B1661" i="59"/>
  <c r="C1661" i="59"/>
  <c r="E1661" i="59"/>
  <c r="A1662" i="59"/>
  <c r="G1661" i="59"/>
  <c r="D1662" i="59" l="1"/>
  <c r="F1662" i="59"/>
  <c r="E1662" i="59"/>
  <c r="C1662" i="59"/>
  <c r="A1663" i="59"/>
  <c r="B1662" i="59"/>
  <c r="G1662" i="59"/>
  <c r="D1663" i="59" l="1"/>
  <c r="F1663" i="59"/>
  <c r="B1663" i="59"/>
  <c r="E1663" i="59"/>
  <c r="C1663" i="59"/>
  <c r="G1663" i="59"/>
  <c r="A1664" i="59"/>
  <c r="D1664" i="59" l="1"/>
  <c r="F1664" i="59"/>
  <c r="B1664" i="59"/>
  <c r="C1664" i="59"/>
  <c r="E1664" i="59"/>
  <c r="G1664" i="59"/>
  <c r="A1665" i="59"/>
  <c r="D1665" i="59" l="1"/>
  <c r="F1665" i="59"/>
  <c r="A1666" i="59"/>
  <c r="E1665" i="59"/>
  <c r="C1665" i="59"/>
  <c r="B1665" i="59"/>
  <c r="G1665" i="59"/>
  <c r="D1666" i="59" l="1"/>
  <c r="F1666" i="59"/>
  <c r="B1666" i="59"/>
  <c r="C1666" i="59"/>
  <c r="G1666" i="59"/>
  <c r="E1666" i="59"/>
  <c r="A1667" i="59"/>
  <c r="D1667" i="59" l="1"/>
  <c r="F1667" i="59"/>
  <c r="C1667" i="59"/>
  <c r="G1667" i="59"/>
  <c r="B1667" i="59"/>
  <c r="E1667" i="59"/>
  <c r="A1668" i="59"/>
  <c r="D1668" i="59" l="1"/>
  <c r="F1668" i="59"/>
  <c r="B1668" i="59"/>
  <c r="C1668" i="59"/>
  <c r="E1668" i="59"/>
  <c r="A1669" i="59"/>
  <c r="G1668" i="59"/>
  <c r="D1669" i="59" l="1"/>
  <c r="F1669" i="59"/>
  <c r="A1670" i="59"/>
  <c r="G1669" i="59"/>
  <c r="C1669" i="59"/>
  <c r="B1669" i="59"/>
  <c r="E1669" i="59"/>
  <c r="D1670" i="59" l="1"/>
  <c r="F1670" i="59"/>
  <c r="A1671" i="59"/>
  <c r="B1670" i="59"/>
  <c r="C1670" i="59"/>
  <c r="E1670" i="59"/>
  <c r="G1670" i="59"/>
  <c r="D1671" i="59" l="1"/>
  <c r="F1671" i="59"/>
  <c r="B1671" i="59"/>
  <c r="C1671" i="59"/>
  <c r="E1671" i="59"/>
  <c r="A1672" i="59"/>
  <c r="G1671" i="59"/>
  <c r="D1672" i="59" l="1"/>
  <c r="F1672" i="59"/>
  <c r="E1672" i="59"/>
  <c r="C1672" i="59"/>
  <c r="A1673" i="59"/>
  <c r="B1672" i="59"/>
  <c r="G1672" i="59"/>
  <c r="D1673" i="59" l="1"/>
  <c r="F1673" i="59"/>
  <c r="B1673" i="59"/>
  <c r="C1673" i="59"/>
  <c r="A1674" i="59"/>
  <c r="G1673" i="59"/>
  <c r="E1673" i="59"/>
  <c r="D1674" i="59" l="1"/>
  <c r="B1674" i="59"/>
  <c r="E1674" i="59"/>
  <c r="F1674" i="59"/>
  <c r="A1675" i="59"/>
  <c r="G1674" i="59"/>
  <c r="C1674" i="59"/>
  <c r="D1675" i="59" l="1"/>
  <c r="F1675" i="59"/>
  <c r="A1676" i="59"/>
  <c r="G1675" i="59"/>
  <c r="C1675" i="59"/>
  <c r="E1675" i="59"/>
  <c r="B1675" i="59"/>
  <c r="D1676" i="59" l="1"/>
  <c r="F1676" i="59"/>
  <c r="B1676" i="59"/>
  <c r="C1676" i="59"/>
  <c r="A1677" i="59"/>
  <c r="G1676" i="59"/>
  <c r="E1676" i="59"/>
  <c r="D1677" i="59" l="1"/>
  <c r="E1677" i="59"/>
  <c r="A1678" i="59"/>
  <c r="C1677" i="59"/>
  <c r="B1677" i="59"/>
  <c r="F1677" i="59"/>
  <c r="G1677" i="59"/>
  <c r="D1678" i="59" l="1"/>
  <c r="C1678" i="59"/>
  <c r="E1678" i="59"/>
  <c r="B1678" i="59"/>
  <c r="F1678" i="59"/>
  <c r="G1678" i="59"/>
  <c r="A1679" i="59"/>
  <c r="D1679" i="59" l="1"/>
  <c r="F1679" i="59"/>
  <c r="A1680" i="59"/>
  <c r="G1679" i="59"/>
  <c r="B1679" i="59"/>
  <c r="C1679" i="59"/>
  <c r="E1679" i="59"/>
  <c r="D1680" i="59" l="1"/>
  <c r="F1680" i="59"/>
  <c r="C1680" i="59"/>
  <c r="E1680" i="59"/>
  <c r="B1680" i="59"/>
  <c r="G1680" i="59"/>
  <c r="A1681" i="59"/>
  <c r="D1681" i="59" l="1"/>
  <c r="F1681" i="59"/>
  <c r="G1681" i="59"/>
  <c r="B1681" i="59"/>
  <c r="A1682" i="59"/>
  <c r="E1681" i="59"/>
  <c r="C1681" i="59"/>
  <c r="D1682" i="59" l="1"/>
  <c r="F1682" i="59"/>
  <c r="C1682" i="59"/>
  <c r="E1682" i="59"/>
  <c r="A1683" i="59"/>
  <c r="B1682" i="59"/>
  <c r="G1682" i="59"/>
  <c r="D1683" i="59" l="1"/>
  <c r="F1683" i="59"/>
  <c r="C1683" i="59"/>
  <c r="E1683" i="59"/>
  <c r="A1684" i="59"/>
  <c r="B1683" i="59"/>
  <c r="G1683" i="59"/>
  <c r="D1684" i="59" l="1"/>
  <c r="F1684" i="59"/>
  <c r="A1685" i="59"/>
  <c r="G1684" i="59"/>
  <c r="B1684" i="59"/>
  <c r="C1684" i="59"/>
  <c r="E1684" i="59"/>
  <c r="D1685" i="59" l="1"/>
  <c r="F1685" i="59"/>
  <c r="C1685" i="59"/>
  <c r="B1685" i="59"/>
  <c r="A1686" i="59"/>
  <c r="E1685" i="59"/>
  <c r="G1685" i="59"/>
  <c r="D1686" i="59" l="1"/>
  <c r="F1686" i="59"/>
  <c r="B1686" i="59"/>
  <c r="A1687" i="59"/>
  <c r="E1686" i="59"/>
  <c r="C1686" i="59"/>
  <c r="G1686" i="59"/>
  <c r="D1687" i="59" l="1"/>
  <c r="F1687" i="59"/>
  <c r="E1687" i="59"/>
  <c r="B1687" i="59"/>
  <c r="C1687" i="59"/>
  <c r="A1688" i="59"/>
  <c r="G1687" i="59"/>
  <c r="D1688" i="59" l="1"/>
  <c r="F1688" i="59"/>
  <c r="E1688" i="59"/>
  <c r="B1688" i="59"/>
  <c r="C1688" i="59"/>
  <c r="A1689" i="59"/>
  <c r="G1688" i="59"/>
  <c r="D1689" i="59" l="1"/>
  <c r="F1689" i="59"/>
  <c r="C1689" i="59"/>
  <c r="B1689" i="59"/>
  <c r="A1690" i="59"/>
  <c r="E1689" i="59"/>
  <c r="G1689" i="59"/>
  <c r="D1690" i="59" l="1"/>
  <c r="F1690" i="59"/>
  <c r="C1690" i="59"/>
  <c r="B1690" i="59"/>
  <c r="A1691" i="59"/>
  <c r="G1690" i="59"/>
  <c r="E1690" i="59"/>
  <c r="D1691" i="59" l="1"/>
  <c r="F1691" i="59"/>
  <c r="A1692" i="59"/>
  <c r="B1691" i="59"/>
  <c r="C1691" i="59"/>
  <c r="E1691" i="59"/>
  <c r="G1691" i="59"/>
  <c r="D1692" i="59" l="1"/>
  <c r="F1692" i="59"/>
  <c r="E1692" i="59"/>
  <c r="B1692" i="59"/>
  <c r="G1692" i="59"/>
  <c r="C1692" i="59"/>
  <c r="A1693" i="59"/>
  <c r="D1693" i="59" l="1"/>
  <c r="E1693" i="59"/>
  <c r="B1693" i="59"/>
  <c r="F1693" i="59"/>
  <c r="A1694" i="59"/>
  <c r="G1693" i="59"/>
  <c r="C1693" i="59"/>
  <c r="D1694" i="59" l="1"/>
  <c r="A1695" i="59"/>
  <c r="G1694" i="59"/>
  <c r="F1694" i="59"/>
  <c r="B1694" i="59"/>
  <c r="E1694" i="59"/>
  <c r="C1694" i="59"/>
  <c r="D1695" i="59" l="1"/>
  <c r="A1696" i="59"/>
  <c r="G1695" i="59"/>
  <c r="F1695" i="59"/>
  <c r="B1695" i="59"/>
  <c r="C1695" i="59"/>
  <c r="E1695" i="59"/>
  <c r="D1696" i="59" l="1"/>
  <c r="F1696" i="59"/>
  <c r="C1696" i="59"/>
  <c r="B1696" i="59"/>
  <c r="E1696" i="59"/>
  <c r="A1697" i="59"/>
  <c r="G1696" i="59"/>
  <c r="D1697" i="59" l="1"/>
  <c r="A1698" i="59"/>
  <c r="E1697" i="59"/>
  <c r="F1697" i="59"/>
  <c r="C1697" i="59"/>
  <c r="G1697" i="59"/>
  <c r="B1697" i="59"/>
  <c r="D1698" i="59" l="1"/>
  <c r="F1698" i="59"/>
  <c r="G1698" i="59"/>
  <c r="E1698" i="59"/>
  <c r="B1698" i="59"/>
  <c r="A1699" i="59"/>
  <c r="C1698" i="59"/>
  <c r="D1699" i="59" l="1"/>
  <c r="F1699" i="59"/>
  <c r="A1700" i="59"/>
  <c r="B1699" i="59"/>
  <c r="E1699" i="59"/>
  <c r="C1699" i="59"/>
  <c r="G1699" i="59"/>
  <c r="D1700" i="59" l="1"/>
  <c r="C1700" i="59"/>
  <c r="F1700" i="59"/>
  <c r="G1700" i="59"/>
  <c r="E1700" i="59"/>
  <c r="B1700" i="59"/>
  <c r="A1701" i="59"/>
  <c r="D1701" i="59" l="1"/>
  <c r="F1701" i="59"/>
  <c r="E1701" i="59"/>
  <c r="G1701" i="59"/>
  <c r="C1701" i="59"/>
  <c r="A1702" i="59"/>
  <c r="B1701" i="59"/>
  <c r="D1702" i="59" l="1"/>
  <c r="E1702" i="59"/>
  <c r="F1702" i="59"/>
  <c r="C1702" i="59"/>
  <c r="A1703" i="59"/>
  <c r="G1702" i="59"/>
  <c r="B1702" i="59"/>
  <c r="D1703" i="59" l="1"/>
  <c r="F1703" i="59"/>
  <c r="E1703" i="59"/>
  <c r="C1703" i="59"/>
  <c r="B1703" i="59"/>
  <c r="G1703" i="59"/>
  <c r="A1704" i="59"/>
  <c r="D1704" i="59" l="1"/>
  <c r="F1704" i="59"/>
  <c r="C1704" i="59"/>
  <c r="A1705" i="59"/>
  <c r="G1704" i="59"/>
  <c r="E1704" i="59"/>
  <c r="B1704" i="59"/>
  <c r="D1705" i="59" l="1"/>
  <c r="C1705" i="59"/>
  <c r="B1705" i="59"/>
  <c r="G1705" i="59"/>
  <c r="F1705" i="59"/>
  <c r="A1706" i="59"/>
  <c r="E1705" i="59"/>
  <c r="D1706" i="59" l="1"/>
  <c r="B1706" i="59"/>
  <c r="F1706" i="59"/>
  <c r="C1706" i="59"/>
  <c r="E1706" i="59"/>
  <c r="A1707" i="59"/>
  <c r="G1706" i="59"/>
  <c r="D1707" i="59" l="1"/>
  <c r="C1707" i="59"/>
  <c r="E1707" i="59"/>
  <c r="F1707" i="59"/>
  <c r="G1707" i="59"/>
  <c r="B1707" i="59"/>
  <c r="A1708" i="59"/>
  <c r="D1708" i="59" l="1"/>
  <c r="C1708" i="59"/>
  <c r="G1708" i="59"/>
  <c r="F1708" i="59"/>
  <c r="A1709" i="59"/>
  <c r="E1708" i="59"/>
  <c r="B1708" i="59"/>
  <c r="D1709" i="59" l="1"/>
  <c r="F1709" i="59"/>
  <c r="B1709" i="59"/>
  <c r="C1709" i="59"/>
  <c r="A1710" i="59"/>
  <c r="E1709" i="59"/>
  <c r="G1709" i="59"/>
  <c r="D1710" i="59" l="1"/>
  <c r="F1710" i="59"/>
  <c r="E1710" i="59"/>
  <c r="B1710" i="59"/>
  <c r="G1710" i="59"/>
  <c r="C1710" i="59"/>
  <c r="A1711" i="59"/>
  <c r="D1711" i="59" l="1"/>
  <c r="F1711" i="59"/>
  <c r="C1711" i="59"/>
  <c r="A1712" i="59"/>
  <c r="B1711" i="59"/>
  <c r="E1711" i="59"/>
  <c r="G1711" i="59"/>
  <c r="D1712" i="59" l="1"/>
  <c r="E1712" i="59"/>
  <c r="F1712" i="59"/>
  <c r="B1712" i="59"/>
  <c r="A1713" i="59"/>
  <c r="C1712" i="59"/>
  <c r="G1712" i="59"/>
  <c r="D1713" i="59" l="1"/>
  <c r="A1714" i="59"/>
  <c r="B1713" i="59"/>
  <c r="F1713" i="59"/>
  <c r="E1713" i="59"/>
  <c r="G1713" i="59"/>
  <c r="C1713" i="59"/>
  <c r="D1714" i="59" l="1"/>
  <c r="B1714" i="59"/>
  <c r="F1714" i="59"/>
  <c r="C1714" i="59"/>
  <c r="E1714" i="59"/>
  <c r="G1714" i="59"/>
  <c r="A1715" i="59"/>
  <c r="D1715" i="59" l="1"/>
  <c r="F1715" i="59"/>
  <c r="A1716" i="59"/>
  <c r="B1715" i="59"/>
  <c r="G1715" i="59"/>
  <c r="C1715" i="59"/>
  <c r="E1715" i="59"/>
  <c r="D1716" i="59" l="1"/>
  <c r="E1716" i="59"/>
  <c r="A1717" i="59"/>
  <c r="F1716" i="59"/>
  <c r="B1716" i="59"/>
  <c r="G1716" i="59"/>
  <c r="C1716" i="59"/>
  <c r="D1717" i="59" l="1"/>
  <c r="F1717" i="59"/>
  <c r="E1717" i="59"/>
  <c r="C1717" i="59"/>
  <c r="B1717" i="59"/>
  <c r="A1718" i="59"/>
  <c r="G1717" i="59"/>
  <c r="D1718" i="59" l="1"/>
  <c r="F1718" i="59"/>
  <c r="E1718" i="59"/>
  <c r="C1718" i="59"/>
  <c r="G1718" i="59"/>
  <c r="B1718" i="59"/>
  <c r="A1719" i="59"/>
  <c r="D1719" i="59" l="1"/>
  <c r="C1719" i="59"/>
  <c r="E1719" i="59"/>
  <c r="F1719" i="59"/>
  <c r="A1720" i="59"/>
  <c r="B1719" i="59"/>
  <c r="G1719" i="59"/>
  <c r="D1720" i="59" l="1"/>
  <c r="F1720" i="59"/>
  <c r="E1720" i="59"/>
  <c r="B1720" i="59"/>
  <c r="C1720" i="59"/>
  <c r="A1721" i="59"/>
  <c r="G1720" i="59"/>
  <c r="D1721" i="59" l="1"/>
  <c r="F1721" i="59"/>
  <c r="E1721" i="59"/>
  <c r="C1721" i="59"/>
  <c r="A1722" i="59"/>
  <c r="G1721" i="59"/>
  <c r="B1721" i="59"/>
  <c r="D1722" i="59" l="1"/>
  <c r="F1722" i="59"/>
  <c r="C1722" i="59"/>
  <c r="B1722" i="59"/>
  <c r="A1723" i="59"/>
  <c r="E1722" i="59"/>
  <c r="G1722" i="59"/>
  <c r="D1723" i="59" l="1"/>
  <c r="F1723" i="59"/>
  <c r="A1724" i="59"/>
  <c r="G1723" i="59"/>
  <c r="B1723" i="59"/>
  <c r="E1723" i="59"/>
  <c r="C1723" i="59"/>
  <c r="D1724" i="59" l="1"/>
  <c r="F1724" i="59"/>
  <c r="E1724" i="59"/>
  <c r="C1724" i="59"/>
  <c r="B1724" i="59"/>
  <c r="A1725" i="59"/>
  <c r="G1724" i="59"/>
  <c r="D1725" i="59" l="1"/>
  <c r="B1725" i="59"/>
  <c r="F1725" i="59"/>
  <c r="C1725" i="59"/>
  <c r="E1725" i="59"/>
  <c r="G1725" i="59"/>
  <c r="A1726" i="59"/>
  <c r="D1726" i="59" l="1"/>
  <c r="F1726" i="59"/>
  <c r="B1726" i="59"/>
  <c r="E1726" i="59"/>
  <c r="C1726" i="59"/>
  <c r="A1727" i="59"/>
  <c r="G1726" i="59"/>
  <c r="D1727" i="59" l="1"/>
  <c r="E1727" i="59"/>
  <c r="A1728" i="59"/>
  <c r="G1727" i="59"/>
  <c r="F1727" i="59"/>
  <c r="C1727" i="59"/>
  <c r="B1727" i="59"/>
  <c r="D1728" i="59" l="1"/>
  <c r="F1728" i="59"/>
  <c r="B1728" i="59"/>
  <c r="E1728" i="59"/>
  <c r="C1728" i="59"/>
  <c r="A1729" i="59"/>
  <c r="G1728" i="59"/>
  <c r="D1729" i="59" l="1"/>
  <c r="B1729" i="59"/>
  <c r="F1729" i="59"/>
  <c r="A1730" i="59"/>
  <c r="C1729" i="59"/>
  <c r="E1729" i="59"/>
  <c r="G1729" i="59"/>
  <c r="D1730" i="59" l="1"/>
  <c r="F1730" i="59"/>
  <c r="B1730" i="59"/>
  <c r="C1730" i="59"/>
  <c r="A1731" i="59"/>
  <c r="E1730" i="59"/>
  <c r="G1730" i="59"/>
  <c r="D1731" i="59" l="1"/>
  <c r="F1731" i="59"/>
  <c r="C1731" i="59"/>
  <c r="G1731" i="59"/>
  <c r="B1731" i="59"/>
  <c r="E1731" i="59"/>
  <c r="A1732" i="59"/>
  <c r="D1732" i="59" l="1"/>
  <c r="B1732" i="59"/>
  <c r="G1732" i="59"/>
  <c r="F1732" i="59"/>
  <c r="E1732" i="59"/>
  <c r="C1732" i="59"/>
  <c r="A1733" i="59"/>
  <c r="D1733" i="59" l="1"/>
  <c r="F1733" i="59"/>
  <c r="E1733" i="59"/>
  <c r="B1733" i="59"/>
  <c r="C1733" i="59"/>
  <c r="A1734" i="59"/>
  <c r="G1733" i="59"/>
  <c r="D1734" i="59" l="1"/>
  <c r="F1734" i="59"/>
  <c r="C1734" i="59"/>
  <c r="E1734" i="59"/>
  <c r="B1734" i="59"/>
  <c r="G1734" i="59"/>
  <c r="A1735" i="59"/>
  <c r="D1735" i="59" l="1"/>
  <c r="F1735" i="59"/>
  <c r="B1735" i="59"/>
  <c r="C1735" i="59"/>
  <c r="E1735" i="59"/>
  <c r="A1736" i="59"/>
  <c r="G1735" i="59"/>
  <c r="D1736" i="59" l="1"/>
  <c r="F1736" i="59"/>
  <c r="C1736" i="59"/>
  <c r="A1737" i="59"/>
  <c r="E1736" i="59"/>
  <c r="B1736" i="59"/>
  <c r="G1736" i="59"/>
  <c r="D1737" i="59" l="1"/>
  <c r="E1737" i="59"/>
  <c r="F1737" i="59"/>
  <c r="B1737" i="59"/>
  <c r="A1738" i="59"/>
  <c r="C1737" i="59"/>
  <c r="G1737" i="59"/>
  <c r="D1738" i="59" l="1"/>
  <c r="F1738" i="59"/>
  <c r="A1739" i="59"/>
  <c r="B1738" i="59"/>
  <c r="E1738" i="59"/>
  <c r="C1738" i="59"/>
  <c r="G1738" i="59"/>
  <c r="D1739" i="59" l="1"/>
  <c r="F1739" i="59"/>
  <c r="E1739" i="59"/>
  <c r="C1739" i="59"/>
  <c r="A1740" i="59"/>
  <c r="B1739" i="59"/>
  <c r="G1739" i="59"/>
  <c r="D1740" i="59" l="1"/>
  <c r="F1740" i="59"/>
  <c r="E1740" i="59"/>
  <c r="B1740" i="59"/>
  <c r="A1741" i="59"/>
  <c r="C1740" i="59"/>
  <c r="G1740" i="59"/>
  <c r="D1741" i="59" l="1"/>
  <c r="F1741" i="59"/>
  <c r="E1741" i="59"/>
  <c r="C1741" i="59"/>
  <c r="A1742" i="59"/>
  <c r="B1741" i="59"/>
  <c r="G1741" i="59"/>
  <c r="D1742" i="59" l="1"/>
  <c r="B1742" i="59"/>
  <c r="F1742" i="59"/>
  <c r="A1743" i="59"/>
  <c r="E1742" i="59"/>
  <c r="C1742" i="59"/>
  <c r="G1742" i="59"/>
  <c r="D1743" i="59" l="1"/>
  <c r="F1743" i="59"/>
  <c r="B1743" i="59"/>
  <c r="C1743" i="59"/>
  <c r="E1743" i="59"/>
  <c r="A1744" i="59"/>
  <c r="G1743" i="59"/>
  <c r="D1744" i="59" l="1"/>
  <c r="F1744" i="59"/>
  <c r="E1744" i="59"/>
  <c r="C1744" i="59"/>
  <c r="B1744" i="59"/>
  <c r="A1745" i="59"/>
  <c r="G1744" i="59"/>
  <c r="D1745" i="59" l="1"/>
  <c r="E1745" i="59"/>
  <c r="F1745" i="59"/>
  <c r="C1745" i="59"/>
  <c r="B1745" i="59"/>
  <c r="A1746" i="59"/>
  <c r="G1745" i="59"/>
  <c r="D1746" i="59" l="1"/>
  <c r="F1746" i="59"/>
  <c r="B1746" i="59"/>
  <c r="A1747" i="59"/>
  <c r="C1746" i="59"/>
  <c r="E1746" i="59"/>
  <c r="G1746" i="59"/>
  <c r="D1747" i="59" l="1"/>
  <c r="E1747" i="59"/>
  <c r="F1747" i="59"/>
  <c r="C1747" i="59"/>
  <c r="B1747" i="59"/>
  <c r="A1748" i="59"/>
  <c r="G1747" i="59"/>
  <c r="D1748" i="59" l="1"/>
  <c r="F1748" i="59"/>
  <c r="C1748" i="59"/>
  <c r="B1748" i="59"/>
  <c r="A1749" i="59"/>
  <c r="E1748" i="59"/>
  <c r="G1748" i="59"/>
  <c r="D1749" i="59" l="1"/>
  <c r="F1749" i="59"/>
  <c r="A1750" i="59"/>
  <c r="C1749" i="59"/>
  <c r="B1749" i="59"/>
  <c r="E1749" i="59"/>
  <c r="G1749" i="59"/>
  <c r="D1750" i="59" l="1"/>
  <c r="F1750" i="59"/>
  <c r="E1750" i="59"/>
  <c r="C1750" i="59"/>
  <c r="B1750" i="59"/>
  <c r="A1751" i="59"/>
  <c r="G1750" i="59"/>
  <c r="D1751" i="59" l="1"/>
  <c r="C1751" i="59"/>
  <c r="A1752" i="59"/>
  <c r="F1751" i="59"/>
  <c r="B1751" i="59"/>
  <c r="E1751" i="59"/>
  <c r="G1751" i="59"/>
  <c r="D1752" i="59" l="1"/>
  <c r="F1752" i="59"/>
  <c r="E1752" i="59"/>
  <c r="B1752" i="59"/>
  <c r="C1752" i="59"/>
  <c r="A1753" i="59"/>
  <c r="G1752" i="59"/>
  <c r="D1753" i="59" l="1"/>
  <c r="E1753" i="59"/>
  <c r="F1753" i="59"/>
  <c r="A1754" i="59"/>
  <c r="C1753" i="59"/>
  <c r="B1753" i="59"/>
  <c r="G1753" i="59"/>
  <c r="D1754" i="59" l="1"/>
  <c r="F1754" i="59"/>
  <c r="E1754" i="59"/>
  <c r="C1754" i="59"/>
  <c r="B1754" i="59"/>
  <c r="A1755" i="59"/>
  <c r="G1754" i="59"/>
  <c r="D1755" i="59" l="1"/>
  <c r="F1755" i="59"/>
  <c r="B1755" i="59"/>
  <c r="C1755" i="59"/>
  <c r="A1756" i="59"/>
  <c r="E1755" i="59"/>
  <c r="G1755" i="59"/>
  <c r="D1756" i="59" l="1"/>
  <c r="F1756" i="59"/>
  <c r="E1756" i="59"/>
  <c r="C1756" i="59"/>
  <c r="G1756" i="59"/>
  <c r="B1756" i="59"/>
  <c r="A1757" i="59"/>
  <c r="D1757" i="59" l="1"/>
  <c r="E1757" i="59"/>
  <c r="F1757" i="59"/>
  <c r="G1757" i="59"/>
  <c r="C1757" i="59"/>
  <c r="B1757" i="59"/>
  <c r="A1758" i="59"/>
  <c r="D1758" i="59" l="1"/>
  <c r="F1758" i="59"/>
  <c r="C1758" i="59"/>
  <c r="E1758" i="59"/>
  <c r="B1758" i="59"/>
  <c r="A1759" i="59"/>
  <c r="G1758" i="59"/>
  <c r="D1759" i="59" l="1"/>
  <c r="F1759" i="59"/>
  <c r="C1759" i="59"/>
  <c r="E1759" i="59"/>
  <c r="B1759" i="59"/>
  <c r="A1760" i="59"/>
  <c r="G1759" i="59"/>
  <c r="D1760" i="59" l="1"/>
  <c r="F1760" i="59"/>
  <c r="C1760" i="59"/>
  <c r="A1761" i="59"/>
  <c r="E1760" i="59"/>
  <c r="B1760" i="59"/>
  <c r="G1760" i="59"/>
  <c r="D1761" i="59" l="1"/>
  <c r="C1761" i="59"/>
  <c r="B1761" i="59"/>
  <c r="A1762" i="59"/>
  <c r="F1761" i="59"/>
  <c r="E1761" i="59"/>
  <c r="G1761" i="59"/>
  <c r="D1762" i="59" l="1"/>
  <c r="F1762" i="59"/>
  <c r="E1762" i="59"/>
  <c r="C1762" i="59"/>
  <c r="A1763" i="59"/>
  <c r="G1762" i="59"/>
  <c r="B1762" i="59"/>
  <c r="D1763" i="59" l="1"/>
  <c r="F1763" i="59"/>
  <c r="E1763" i="59"/>
  <c r="G1763" i="59"/>
  <c r="B1763" i="59"/>
  <c r="C1763" i="59"/>
  <c r="A1764" i="59"/>
  <c r="D1764" i="59" l="1"/>
  <c r="F1764" i="59"/>
  <c r="C1764" i="59"/>
  <c r="B1764" i="59"/>
  <c r="A1765" i="59"/>
  <c r="G1764" i="59"/>
  <c r="E1764" i="59"/>
  <c r="D1765" i="59" l="1"/>
  <c r="C1765" i="59"/>
  <c r="F1765" i="59"/>
  <c r="A1766" i="59"/>
  <c r="G1765" i="59"/>
  <c r="E1765" i="59"/>
  <c r="B1765" i="59"/>
  <c r="D1766" i="59" l="1"/>
  <c r="F1766" i="59"/>
  <c r="C1766" i="59"/>
  <c r="G1766" i="59"/>
  <c r="E1766" i="59"/>
  <c r="B1766" i="59"/>
  <c r="A1767" i="59"/>
  <c r="D1767" i="59" l="1"/>
  <c r="F1767" i="59"/>
  <c r="E1767" i="59"/>
  <c r="C1767" i="59"/>
  <c r="G1767" i="59"/>
  <c r="B1767" i="59"/>
  <c r="A1768" i="59"/>
  <c r="D1768" i="59" l="1"/>
  <c r="F1768" i="59"/>
  <c r="E1768" i="59"/>
  <c r="C1768" i="59"/>
  <c r="B1768" i="59"/>
  <c r="A1769" i="59"/>
  <c r="G1768" i="59"/>
  <c r="D1769" i="59" l="1"/>
  <c r="F1769" i="59"/>
  <c r="B1769" i="59"/>
  <c r="E1769" i="59"/>
  <c r="G1769" i="59"/>
  <c r="A1770" i="59"/>
  <c r="C1769" i="59"/>
  <c r="D1770" i="59" l="1"/>
  <c r="E1770" i="59"/>
  <c r="F1770" i="59"/>
  <c r="C1770" i="59"/>
  <c r="A1771" i="59"/>
  <c r="B1770" i="59"/>
  <c r="G1770" i="59"/>
  <c r="D1771" i="59" l="1"/>
  <c r="F1771" i="59"/>
  <c r="B1771" i="59"/>
  <c r="C1771" i="59"/>
  <c r="E1771" i="59"/>
  <c r="G1771" i="59"/>
  <c r="A1772" i="59"/>
  <c r="D1772" i="59" l="1"/>
  <c r="F1772" i="59"/>
  <c r="C1772" i="59"/>
  <c r="A1773" i="59"/>
  <c r="G1772" i="59"/>
  <c r="B1772" i="59"/>
  <c r="E1772" i="59"/>
  <c r="D1773" i="59" l="1"/>
  <c r="F1773" i="59"/>
  <c r="C1773" i="59"/>
  <c r="E1773" i="59"/>
  <c r="B1773" i="59"/>
  <c r="A1774" i="59"/>
  <c r="G1773" i="59"/>
  <c r="D1774" i="59" l="1"/>
  <c r="F1774" i="59"/>
  <c r="C1774" i="59"/>
  <c r="E1774" i="59"/>
  <c r="G1774" i="59"/>
  <c r="B1774" i="59"/>
  <c r="A1775" i="59"/>
  <c r="D1775" i="59" l="1"/>
  <c r="F1775" i="59"/>
  <c r="B1775" i="59"/>
  <c r="A1776" i="59"/>
  <c r="C1775" i="59"/>
  <c r="E1775" i="59"/>
  <c r="G1775" i="59"/>
  <c r="D1776" i="59" l="1"/>
  <c r="F1776" i="59"/>
  <c r="B1776" i="59"/>
  <c r="G1776" i="59"/>
  <c r="E1776" i="59"/>
  <c r="C1776" i="59"/>
  <c r="A1777" i="59"/>
  <c r="D1777" i="59" l="1"/>
  <c r="F1777" i="59"/>
  <c r="A1778" i="59"/>
  <c r="G1777" i="59"/>
  <c r="C1777" i="59"/>
  <c r="B1777" i="59"/>
  <c r="E1777" i="59"/>
  <c r="D1778" i="59" l="1"/>
  <c r="F1778" i="59"/>
  <c r="A1779" i="59"/>
  <c r="C1778" i="59"/>
  <c r="G1778" i="59"/>
  <c r="E1778" i="59"/>
  <c r="B1778" i="59"/>
  <c r="D1779" i="59" l="1"/>
  <c r="C1779" i="59"/>
  <c r="A1780" i="59"/>
  <c r="G1779" i="59"/>
  <c r="F1779" i="59"/>
  <c r="B1779" i="59"/>
  <c r="E1779" i="59"/>
  <c r="D1780" i="59" l="1"/>
  <c r="F1780" i="59"/>
  <c r="E1780" i="59"/>
  <c r="C1780" i="59"/>
  <c r="A1781" i="59"/>
  <c r="G1780" i="59"/>
  <c r="B1780" i="59"/>
  <c r="D1781" i="59" l="1"/>
  <c r="E1781" i="59"/>
  <c r="A1782" i="59"/>
  <c r="F1781" i="59"/>
  <c r="B1781" i="59"/>
  <c r="G1781" i="59"/>
  <c r="C1781" i="59"/>
  <c r="D1782" i="59" l="1"/>
  <c r="C1782" i="59"/>
  <c r="E1782" i="59"/>
  <c r="F1782" i="59"/>
  <c r="B1782" i="59"/>
  <c r="A1783" i="59"/>
  <c r="G1782" i="59"/>
  <c r="D1783" i="59" l="1"/>
  <c r="C1783" i="59"/>
  <c r="E1783" i="59"/>
  <c r="F1783" i="59"/>
  <c r="A1784" i="59"/>
  <c r="G1783" i="59"/>
  <c r="B1783" i="59"/>
  <c r="D1784" i="59" l="1"/>
  <c r="C1784" i="59"/>
  <c r="B1784" i="59"/>
  <c r="G1784" i="59"/>
  <c r="F1784" i="59"/>
  <c r="A1785" i="59"/>
  <c r="E1784" i="59"/>
  <c r="D1785" i="59" l="1"/>
  <c r="C1785" i="59"/>
  <c r="E1785" i="59"/>
  <c r="F1785" i="59"/>
  <c r="G1785" i="59"/>
  <c r="A1786" i="59"/>
  <c r="B1785" i="59"/>
  <c r="D1786" i="59" l="1"/>
  <c r="F1786" i="59"/>
  <c r="E1786" i="59"/>
  <c r="C1786" i="59"/>
  <c r="B1786" i="59"/>
  <c r="A1787" i="59"/>
  <c r="G1786" i="59"/>
  <c r="D1787" i="59" l="1"/>
  <c r="E1787" i="59"/>
  <c r="F1787" i="59"/>
  <c r="A1788" i="59"/>
  <c r="C1787" i="59"/>
  <c r="G1787" i="59"/>
  <c r="B1787" i="59"/>
  <c r="D1788" i="59" l="1"/>
  <c r="F1788" i="59"/>
  <c r="E1788" i="59"/>
  <c r="C1788" i="59"/>
  <c r="B1788" i="59"/>
  <c r="A1789" i="59"/>
  <c r="G1788" i="59"/>
  <c r="D1789" i="59" l="1"/>
  <c r="A1790" i="59"/>
  <c r="G1789" i="59"/>
  <c r="F1789" i="59"/>
  <c r="C1789" i="59"/>
  <c r="E1789" i="59"/>
  <c r="B1789" i="59"/>
  <c r="D1790" i="59" l="1"/>
  <c r="E1790" i="59"/>
  <c r="F1790" i="59"/>
  <c r="A1791" i="59"/>
  <c r="C1790" i="59"/>
  <c r="B1790" i="59"/>
  <c r="G1790" i="59"/>
  <c r="D1791" i="59" l="1"/>
  <c r="F1791" i="59"/>
  <c r="B1791" i="59"/>
  <c r="A1792" i="59"/>
  <c r="C1791" i="59"/>
  <c r="G1791" i="59"/>
  <c r="E1791" i="59"/>
  <c r="D1792" i="59" l="1"/>
  <c r="F1792" i="59"/>
  <c r="C1792" i="59"/>
  <c r="A1793" i="59"/>
  <c r="E1792" i="59"/>
  <c r="B1792" i="59"/>
  <c r="G1792" i="59"/>
  <c r="D1793" i="59" l="1"/>
  <c r="F1793" i="59"/>
  <c r="E1793" i="59"/>
  <c r="B1793" i="59"/>
  <c r="A1794" i="59"/>
  <c r="C1793" i="59"/>
  <c r="G1793" i="59"/>
  <c r="D1794" i="59" l="1"/>
  <c r="E1794" i="59"/>
  <c r="B1794" i="59"/>
  <c r="C1794" i="59"/>
  <c r="A1795" i="59"/>
  <c r="F1794" i="59"/>
  <c r="G1794" i="59"/>
  <c r="D1795" i="59" l="1"/>
  <c r="F1795" i="59"/>
  <c r="E1795" i="59"/>
  <c r="B1795" i="59"/>
  <c r="C1795" i="59"/>
  <c r="A1796" i="59"/>
  <c r="G1795" i="59"/>
  <c r="D1796" i="59" l="1"/>
  <c r="E1796" i="59"/>
  <c r="F1796" i="59"/>
  <c r="G1796" i="59"/>
  <c r="C1796" i="59"/>
  <c r="B1796" i="59"/>
  <c r="A1797" i="59"/>
  <c r="D1797" i="59" l="1"/>
  <c r="F1797" i="59"/>
  <c r="A1798" i="59"/>
  <c r="G1797" i="59"/>
  <c r="E1797" i="59"/>
  <c r="C1797" i="59"/>
  <c r="B1797" i="59"/>
  <c r="D1798" i="59" l="1"/>
  <c r="F1798" i="59"/>
  <c r="C1798" i="59"/>
  <c r="B1798" i="59"/>
  <c r="E1798" i="59"/>
  <c r="A1799" i="59"/>
  <c r="G1798" i="59"/>
  <c r="D1799" i="59" l="1"/>
  <c r="F1799" i="59"/>
  <c r="C1799" i="59"/>
  <c r="B1799" i="59"/>
  <c r="A1800" i="59"/>
  <c r="E1799" i="59"/>
  <c r="G1799" i="59"/>
  <c r="D1800" i="59" l="1"/>
  <c r="F1800" i="59"/>
  <c r="A1801" i="59"/>
  <c r="C1800" i="59"/>
  <c r="B1800" i="59"/>
  <c r="E1800" i="59"/>
  <c r="G1800" i="59"/>
  <c r="D1801" i="59" l="1"/>
  <c r="F1801" i="59"/>
  <c r="C1801" i="59"/>
  <c r="E1801" i="59"/>
  <c r="A1802" i="59"/>
  <c r="G1801" i="59"/>
  <c r="B1801" i="59"/>
  <c r="D1802" i="59" l="1"/>
  <c r="C1802" i="59"/>
  <c r="E1802" i="59"/>
  <c r="F1802" i="59"/>
  <c r="A1803" i="59"/>
  <c r="B1802" i="59"/>
  <c r="G1802" i="59"/>
  <c r="D1803" i="59" l="1"/>
  <c r="C1803" i="59"/>
  <c r="G1803" i="59"/>
  <c r="F1803" i="59"/>
  <c r="B1803" i="59"/>
  <c r="E1803" i="59"/>
  <c r="A1804" i="59"/>
  <c r="D1804" i="59" l="1"/>
  <c r="C1804" i="59"/>
  <c r="E1804" i="59"/>
  <c r="F1804" i="59"/>
  <c r="B1804" i="59"/>
  <c r="A1805" i="59"/>
  <c r="G1804" i="59"/>
  <c r="D1805" i="59" l="1"/>
  <c r="F1805" i="59"/>
  <c r="E1805" i="59"/>
  <c r="C1805" i="59"/>
  <c r="A1806" i="59"/>
  <c r="B1805" i="59"/>
  <c r="G1805" i="59"/>
  <c r="D1806" i="59" l="1"/>
  <c r="F1806" i="59"/>
  <c r="C1806" i="59"/>
  <c r="A1807" i="59"/>
  <c r="E1806" i="59"/>
  <c r="B1806" i="59"/>
  <c r="G1806" i="59"/>
  <c r="D1807" i="59" l="1"/>
  <c r="F1807" i="59"/>
  <c r="C1807" i="59"/>
  <c r="E1807" i="59"/>
  <c r="B1807" i="59"/>
  <c r="A1808" i="59"/>
  <c r="G1807" i="59"/>
  <c r="D1808" i="59" l="1"/>
  <c r="C1808" i="59"/>
  <c r="A1809" i="59"/>
  <c r="F1808" i="59"/>
  <c r="B1808" i="59"/>
  <c r="E1808" i="59"/>
  <c r="G1808" i="59"/>
  <c r="D1809" i="59" l="1"/>
  <c r="F1809" i="59"/>
  <c r="B1809" i="59"/>
  <c r="C1809" i="59"/>
  <c r="E1809" i="59"/>
  <c r="A1810" i="59"/>
  <c r="G1809" i="59"/>
  <c r="D1810" i="59" l="1"/>
  <c r="E1810" i="59"/>
  <c r="G1810" i="59"/>
  <c r="C1810" i="59"/>
  <c r="F1810" i="59"/>
  <c r="B1810" i="59"/>
  <c r="A1811" i="59"/>
  <c r="D1811" i="59" l="1"/>
  <c r="F1811" i="59"/>
  <c r="G1811" i="59"/>
  <c r="E1811" i="59"/>
  <c r="C1811" i="59"/>
  <c r="B1811" i="59"/>
  <c r="A1812" i="59"/>
  <c r="D1812" i="59" l="1"/>
  <c r="C1812" i="59"/>
  <c r="A1813" i="59"/>
  <c r="G1812" i="59"/>
  <c r="F1812" i="59"/>
  <c r="E1812" i="59"/>
  <c r="B1812" i="59"/>
  <c r="D1813" i="59" l="1"/>
  <c r="C1813" i="59"/>
  <c r="F1813" i="59"/>
  <c r="G1813" i="59"/>
  <c r="E1813" i="59"/>
  <c r="B1813" i="59"/>
  <c r="A1814" i="59"/>
  <c r="D1814" i="59" l="1"/>
  <c r="F1814" i="59"/>
  <c r="G1814" i="59"/>
  <c r="C1814" i="59"/>
  <c r="B1814" i="59"/>
  <c r="E1814" i="59"/>
  <c r="A1815" i="59"/>
  <c r="D1815" i="59" l="1"/>
  <c r="F1815" i="59"/>
  <c r="E1815" i="59"/>
  <c r="C1815" i="59"/>
  <c r="G1815" i="59"/>
  <c r="B1815" i="59"/>
  <c r="A1816" i="59"/>
  <c r="D1816" i="59" l="1"/>
  <c r="F1816" i="59"/>
  <c r="G1816" i="59"/>
  <c r="C1816" i="59"/>
  <c r="B1816" i="59"/>
  <c r="E1816" i="59"/>
  <c r="A1817" i="59"/>
  <c r="D1817" i="59" l="1"/>
  <c r="C1817" i="59"/>
  <c r="E1817" i="59"/>
  <c r="F1817" i="59"/>
  <c r="G1817" i="59"/>
  <c r="B1817" i="59"/>
  <c r="A1818" i="59"/>
  <c r="D1818" i="59" l="1"/>
  <c r="B1818" i="59"/>
  <c r="F1818" i="59"/>
  <c r="G1818" i="59"/>
  <c r="E1818" i="59"/>
  <c r="C1818" i="59"/>
  <c r="A1819" i="59"/>
  <c r="D1819" i="59" l="1"/>
  <c r="B1819" i="59"/>
  <c r="A1820" i="59"/>
  <c r="G1819" i="59"/>
  <c r="F1819" i="59"/>
  <c r="C1819" i="59"/>
  <c r="E1819" i="59"/>
  <c r="D1820" i="59" l="1"/>
  <c r="C1820" i="59"/>
  <c r="B1820" i="59"/>
  <c r="G1820" i="59"/>
  <c r="F1820" i="59"/>
  <c r="E1820" i="59"/>
  <c r="A1821" i="59"/>
  <c r="D1821" i="59" l="1"/>
  <c r="B1821" i="59"/>
  <c r="E1821" i="59"/>
  <c r="F1821" i="59"/>
  <c r="A1822" i="59"/>
  <c r="G1821" i="59"/>
  <c r="C1821" i="59"/>
  <c r="D1822" i="59" l="1"/>
  <c r="C1822" i="59"/>
  <c r="E1822" i="59"/>
  <c r="F1822" i="59"/>
  <c r="B1822" i="59"/>
  <c r="A1823" i="59"/>
  <c r="G1822" i="59"/>
  <c r="D1823" i="59" l="1"/>
  <c r="F1823" i="59"/>
  <c r="C1823" i="59"/>
  <c r="B1823" i="59"/>
  <c r="A1824" i="59"/>
  <c r="E1823" i="59"/>
  <c r="G1823" i="59"/>
  <c r="D1824" i="59" l="1"/>
  <c r="F1824" i="59"/>
  <c r="C1824" i="59"/>
  <c r="B1824" i="59"/>
  <c r="E1824" i="59"/>
  <c r="G1824" i="59"/>
  <c r="A1825" i="59"/>
  <c r="D1825" i="59" l="1"/>
  <c r="F1825" i="59"/>
  <c r="B1825" i="59"/>
  <c r="C1825" i="59"/>
  <c r="E1825" i="59"/>
  <c r="A1826" i="59"/>
  <c r="G1825" i="59"/>
  <c r="D1826" i="59" l="1"/>
  <c r="F1826" i="59"/>
  <c r="B1826" i="59"/>
  <c r="E1826" i="59"/>
  <c r="C1826" i="59"/>
  <c r="A1827" i="59"/>
  <c r="G1826" i="59"/>
  <c r="D1827" i="59" l="1"/>
  <c r="E1827" i="59"/>
  <c r="G1827" i="59"/>
  <c r="F1827" i="59"/>
  <c r="B1827" i="59"/>
  <c r="C1827" i="59"/>
  <c r="A1828" i="59"/>
  <c r="D1828" i="59" l="1"/>
  <c r="F1828" i="59"/>
  <c r="C1828" i="59"/>
  <c r="G1828" i="59"/>
  <c r="B1828" i="59"/>
  <c r="E1828" i="59"/>
  <c r="A1829" i="59"/>
  <c r="D1829" i="59" l="1"/>
  <c r="F1829" i="59"/>
  <c r="A1830" i="59"/>
  <c r="C1829" i="59"/>
  <c r="B1829" i="59"/>
  <c r="E1829" i="59"/>
  <c r="G1829" i="59"/>
  <c r="D1830" i="59" l="1"/>
  <c r="E1830" i="59"/>
  <c r="G1830" i="59"/>
  <c r="F1830" i="59"/>
  <c r="C1830" i="59"/>
  <c r="B1830" i="59"/>
  <c r="A1831" i="59"/>
  <c r="D1831" i="59" l="1"/>
  <c r="E1831" i="59"/>
  <c r="G1831" i="59"/>
  <c r="F1831" i="59"/>
  <c r="B1831" i="59"/>
  <c r="C1831" i="59"/>
  <c r="A1832" i="59"/>
  <c r="D1832" i="59" l="1"/>
  <c r="C1832" i="59"/>
  <c r="B1832" i="59"/>
  <c r="A1833" i="59"/>
  <c r="F1832" i="59"/>
  <c r="E1832" i="59"/>
  <c r="G1832" i="59"/>
  <c r="D1833" i="59" l="1"/>
  <c r="C1833" i="59"/>
  <c r="E1833" i="59"/>
  <c r="F1833" i="59"/>
  <c r="A1834" i="59"/>
  <c r="B1833" i="59"/>
  <c r="G1833" i="59"/>
  <c r="D1834" i="59" l="1"/>
  <c r="C1834" i="59"/>
  <c r="E1834" i="59"/>
  <c r="F1834" i="59"/>
  <c r="B1834" i="59"/>
  <c r="A1835" i="59"/>
  <c r="G1834" i="59"/>
  <c r="D1835" i="59" l="1"/>
  <c r="C1835" i="59"/>
  <c r="B1835" i="59"/>
  <c r="E1835" i="59"/>
  <c r="F1835" i="59"/>
  <c r="G1835" i="59"/>
  <c r="A1836" i="59"/>
  <c r="D1836" i="59" l="1"/>
  <c r="C1836" i="59"/>
  <c r="F1836" i="59"/>
  <c r="E1836" i="59"/>
  <c r="B1836" i="59"/>
  <c r="A1837" i="59"/>
  <c r="G1836" i="59"/>
  <c r="D1837" i="59" l="1"/>
  <c r="C1837" i="59"/>
  <c r="F1837" i="59"/>
  <c r="E1837" i="59"/>
  <c r="A1838" i="59"/>
  <c r="B1837" i="59"/>
  <c r="G1837" i="59"/>
  <c r="D1838" i="59" l="1"/>
  <c r="C1838" i="59"/>
  <c r="B1838" i="59"/>
  <c r="F1838" i="59"/>
  <c r="E1838" i="59"/>
  <c r="A1839" i="59"/>
  <c r="G1838" i="59"/>
  <c r="D1839" i="59" l="1"/>
  <c r="C1839" i="59"/>
  <c r="F1839" i="59"/>
  <c r="E1839" i="59"/>
  <c r="A1840" i="59"/>
  <c r="B1839" i="59"/>
  <c r="G1839" i="59"/>
  <c r="D1840" i="59" l="1"/>
  <c r="C1840" i="59"/>
  <c r="A1841" i="59"/>
  <c r="F1840" i="59"/>
  <c r="B1840" i="59"/>
  <c r="E1840" i="59"/>
  <c r="G1840" i="59"/>
  <c r="D1841" i="59" l="1"/>
  <c r="C1841" i="59"/>
  <c r="B1841" i="59"/>
  <c r="F1841" i="59"/>
  <c r="E1841" i="59"/>
  <c r="A1842" i="59"/>
  <c r="G1841" i="59"/>
  <c r="D1842" i="59" l="1"/>
  <c r="C1842" i="59"/>
  <c r="B1842" i="59"/>
  <c r="F1842" i="59"/>
  <c r="E1842" i="59"/>
  <c r="A1843" i="59"/>
  <c r="G1842" i="59"/>
  <c r="D1843" i="59" l="1"/>
  <c r="B1843" i="59"/>
  <c r="F1843" i="59"/>
  <c r="C1843" i="59"/>
  <c r="A1844" i="59"/>
  <c r="E1843" i="59"/>
  <c r="G1843" i="59"/>
  <c r="D1844" i="59" l="1"/>
  <c r="C1844" i="59"/>
  <c r="E1844" i="59"/>
  <c r="F1844" i="59"/>
  <c r="A1845" i="59"/>
  <c r="B1844" i="59"/>
  <c r="G1844" i="59"/>
  <c r="D1845" i="59" l="1"/>
  <c r="C1845" i="59"/>
  <c r="B1845" i="59"/>
  <c r="E1845" i="59"/>
  <c r="F1845" i="59"/>
  <c r="G1845" i="59"/>
  <c r="A1846" i="59"/>
  <c r="D1846" i="59" l="1"/>
  <c r="C1846" i="59"/>
  <c r="E1846" i="59"/>
  <c r="F1846" i="59"/>
  <c r="B1846" i="59"/>
  <c r="A1847" i="59"/>
  <c r="G1846" i="59"/>
  <c r="D1847" i="59" l="1"/>
  <c r="C1847" i="59"/>
  <c r="E1847" i="59"/>
  <c r="F1847" i="59"/>
  <c r="A1848" i="59"/>
  <c r="B1847" i="59"/>
  <c r="G1847" i="59"/>
  <c r="D1848" i="59" l="1"/>
  <c r="C1848" i="59"/>
  <c r="E1848" i="59"/>
  <c r="F1848" i="59"/>
  <c r="A1849" i="59"/>
  <c r="B1848" i="59"/>
  <c r="G1848" i="59"/>
  <c r="D1849" i="59" l="1"/>
  <c r="F1849" i="59"/>
  <c r="C1849" i="59"/>
  <c r="B1849" i="59"/>
  <c r="A1850" i="59"/>
  <c r="E1849" i="59"/>
  <c r="G1849" i="59"/>
  <c r="D1850" i="59" l="1"/>
  <c r="F1850" i="59"/>
  <c r="A1851" i="59"/>
  <c r="C1850" i="59"/>
  <c r="E1850" i="59"/>
  <c r="B1850" i="59"/>
  <c r="G1850" i="59"/>
  <c r="D1851" i="59" l="1"/>
  <c r="C1851" i="59"/>
  <c r="B1851" i="59"/>
  <c r="F1851" i="59"/>
  <c r="E1851" i="59"/>
  <c r="A1852" i="59"/>
  <c r="G1851" i="59"/>
  <c r="D1852" i="59" l="1"/>
  <c r="C1852" i="59"/>
  <c r="B1852" i="59"/>
  <c r="F1852" i="59"/>
  <c r="E1852" i="59"/>
  <c r="A1853" i="59"/>
  <c r="G1852" i="59"/>
  <c r="D1853" i="59" l="1"/>
  <c r="C1853" i="59"/>
  <c r="F1853" i="59"/>
  <c r="E1853" i="59"/>
  <c r="A1854" i="59"/>
  <c r="B1853" i="59"/>
  <c r="G1853" i="59"/>
  <c r="D1854" i="59" l="1"/>
  <c r="C1854" i="59"/>
  <c r="F1854" i="59"/>
  <c r="B1854" i="59"/>
  <c r="E1854" i="59"/>
  <c r="A1855" i="59"/>
  <c r="G1854" i="59"/>
  <c r="D1855" i="59" l="1"/>
  <c r="E1855" i="59"/>
  <c r="A1856" i="59"/>
  <c r="G1855" i="59"/>
  <c r="F1855" i="59"/>
  <c r="C1855" i="59"/>
  <c r="B1855" i="59"/>
  <c r="D1856" i="59" l="1"/>
  <c r="C1856" i="59"/>
  <c r="E1856" i="59"/>
  <c r="F1856" i="59"/>
  <c r="B1856" i="59"/>
  <c r="A1857" i="59"/>
  <c r="G1856" i="59"/>
  <c r="D1857" i="59" l="1"/>
  <c r="C1857" i="59"/>
  <c r="E1857" i="59"/>
  <c r="F1857" i="59"/>
  <c r="A1858" i="59"/>
  <c r="B1857" i="59"/>
  <c r="G1857" i="59"/>
  <c r="D1858" i="59" l="1"/>
  <c r="C1858" i="59"/>
  <c r="A1859" i="59"/>
  <c r="B1858" i="59"/>
  <c r="F1858" i="59"/>
  <c r="E1858" i="59"/>
  <c r="G1858" i="59"/>
  <c r="D1859" i="59" l="1"/>
  <c r="C1859" i="59"/>
  <c r="A1860" i="59"/>
  <c r="F1859" i="59"/>
  <c r="B1859" i="59"/>
  <c r="E1859" i="59"/>
  <c r="G1859" i="59"/>
  <c r="D1860" i="59" l="1"/>
  <c r="C1860" i="59"/>
  <c r="F1860" i="59"/>
  <c r="E1860" i="59"/>
  <c r="A1861" i="59"/>
  <c r="B1860" i="59"/>
  <c r="G1860" i="59"/>
  <c r="D1861" i="59" l="1"/>
  <c r="C1861" i="59"/>
  <c r="F1861" i="59"/>
  <c r="E1861" i="59"/>
  <c r="A1862" i="59"/>
  <c r="B1861" i="59"/>
  <c r="G1861" i="59"/>
  <c r="D1862" i="59" l="1"/>
  <c r="E1862" i="59"/>
  <c r="F1862" i="59"/>
  <c r="C1862" i="59"/>
  <c r="A1863" i="59"/>
  <c r="B1862" i="59"/>
  <c r="G1862" i="59"/>
  <c r="D1863" i="59" l="1"/>
  <c r="F1863" i="59"/>
  <c r="C1863" i="59"/>
  <c r="B1863" i="59"/>
  <c r="A1864" i="59"/>
  <c r="E1863" i="59"/>
  <c r="G1863" i="59"/>
  <c r="D1864" i="59" l="1"/>
  <c r="F1864" i="59"/>
  <c r="B1864" i="59"/>
  <c r="C1864" i="59"/>
  <c r="E1864" i="59"/>
  <c r="A1865" i="59"/>
  <c r="G1864" i="59"/>
  <c r="D1865" i="59" l="1"/>
  <c r="F1865" i="59"/>
  <c r="C1865" i="59"/>
  <c r="B1865" i="59"/>
  <c r="G1865" i="59"/>
  <c r="E1865" i="59"/>
  <c r="A1866" i="59"/>
  <c r="D1866" i="59" l="1"/>
  <c r="B1866" i="59"/>
  <c r="C1866" i="59"/>
  <c r="E1866" i="59"/>
  <c r="F1866" i="59"/>
  <c r="A1867" i="59"/>
  <c r="G1866" i="59"/>
  <c r="D1867" i="59" l="1"/>
  <c r="E1867" i="59"/>
  <c r="B1867" i="59"/>
  <c r="F1867" i="59"/>
  <c r="A1868" i="59"/>
  <c r="C1867" i="59"/>
  <c r="G1867" i="59"/>
  <c r="D1868" i="59" l="1"/>
  <c r="F1868" i="59"/>
  <c r="E1868" i="59"/>
  <c r="C1868" i="59"/>
  <c r="B1868" i="59"/>
  <c r="G1868" i="59"/>
  <c r="A1869" i="59"/>
  <c r="D1869" i="59" l="1"/>
  <c r="F1869" i="59"/>
  <c r="B1869" i="59"/>
  <c r="A1870" i="59"/>
  <c r="C1869" i="59"/>
  <c r="E1869" i="59"/>
  <c r="G1869" i="59"/>
  <c r="D1870" i="59" l="1"/>
  <c r="E1870" i="59"/>
  <c r="F1870" i="59"/>
  <c r="C1870" i="59"/>
  <c r="G1870" i="59"/>
  <c r="B1870" i="59"/>
  <c r="A1871" i="59"/>
  <c r="D1871" i="59" l="1"/>
  <c r="C1871" i="59"/>
  <c r="E1871" i="59"/>
  <c r="F1871" i="59"/>
  <c r="A1872" i="59"/>
  <c r="G1871" i="59"/>
  <c r="B1871" i="59"/>
  <c r="D1872" i="59" l="1"/>
  <c r="F1872" i="59"/>
  <c r="B1872" i="59"/>
  <c r="A1873" i="59"/>
  <c r="G1872" i="59"/>
  <c r="E1872" i="59"/>
  <c r="C1872" i="59"/>
  <c r="D1873" i="59" l="1"/>
  <c r="F1873" i="59"/>
  <c r="E1873" i="59"/>
  <c r="C1873" i="59"/>
  <c r="G1873" i="59"/>
  <c r="A1874" i="59"/>
  <c r="B1873" i="59"/>
  <c r="D1874" i="59" l="1"/>
  <c r="F1874" i="59"/>
  <c r="E1874" i="59"/>
  <c r="C1874" i="59"/>
  <c r="A1875" i="59"/>
  <c r="G1874" i="59"/>
  <c r="B1874" i="59"/>
  <c r="D1875" i="59" l="1"/>
  <c r="F1875" i="59"/>
  <c r="C1875" i="59"/>
  <c r="B1875" i="59"/>
  <c r="A1876" i="59"/>
  <c r="E1875" i="59"/>
  <c r="G1875" i="59"/>
  <c r="F1876" i="59" l="1"/>
  <c r="E1876" i="59"/>
  <c r="D1876" i="59"/>
  <c r="B1876" i="59"/>
  <c r="G1876" i="59"/>
  <c r="A1877" i="59"/>
  <c r="C1876" i="59"/>
  <c r="D1877" i="59" l="1"/>
  <c r="F1877" i="59"/>
  <c r="B1877" i="59"/>
  <c r="C1877" i="59"/>
  <c r="E1877" i="59"/>
  <c r="A1878" i="59"/>
  <c r="G1877" i="59"/>
  <c r="D1878" i="59" l="1"/>
  <c r="F1878" i="59"/>
  <c r="C1878" i="59"/>
  <c r="B1878" i="59"/>
  <c r="E1878" i="59"/>
  <c r="A1879" i="59"/>
  <c r="G1878" i="59"/>
  <c r="D1879" i="59" l="1"/>
  <c r="B1879" i="59"/>
  <c r="E1879" i="59"/>
  <c r="F1879" i="59"/>
  <c r="C1879" i="59"/>
  <c r="A1880" i="59"/>
  <c r="G1879" i="59"/>
  <c r="D1880" i="59" l="1"/>
  <c r="C1880" i="59"/>
  <c r="E1880" i="59"/>
  <c r="F1880" i="59"/>
  <c r="B1880" i="59"/>
  <c r="G1880" i="59"/>
  <c r="A1881" i="59"/>
  <c r="D1881" i="59" l="1"/>
  <c r="F1881" i="59"/>
  <c r="E1881" i="59"/>
  <c r="C1881" i="59"/>
  <c r="B1881" i="59"/>
  <c r="A1882" i="59"/>
  <c r="G1881" i="59"/>
  <c r="D1882" i="59" l="1"/>
  <c r="F1882" i="59"/>
  <c r="E1882" i="59"/>
  <c r="B1882" i="59"/>
  <c r="C1882" i="59"/>
  <c r="G1882" i="59"/>
  <c r="A1883" i="59"/>
  <c r="F1883" i="59" l="1"/>
  <c r="A1884" i="59"/>
  <c r="G1883" i="59"/>
  <c r="B1883" i="59"/>
  <c r="C1883" i="59"/>
  <c r="D1883" i="59"/>
  <c r="E1883" i="59"/>
  <c r="D1884" i="59" l="1"/>
  <c r="C1884" i="59"/>
  <c r="E1884" i="59"/>
  <c r="F1884" i="59"/>
  <c r="A1885" i="59"/>
  <c r="B1884" i="59"/>
  <c r="G1884" i="59"/>
  <c r="D1885" i="59" l="1"/>
  <c r="B1885" i="59"/>
  <c r="E1885" i="59"/>
  <c r="F1885" i="59"/>
  <c r="C1885" i="59"/>
  <c r="A1886" i="59"/>
  <c r="G1885" i="59"/>
  <c r="D1886" i="59" l="1"/>
  <c r="F1886" i="59"/>
  <c r="B1886" i="59"/>
  <c r="A1887" i="59"/>
  <c r="G1886" i="59"/>
  <c r="C1886" i="59"/>
  <c r="E1886" i="59"/>
  <c r="F1887" i="59" l="1"/>
  <c r="C1887" i="59"/>
  <c r="B1887" i="59"/>
  <c r="A1888" i="59"/>
  <c r="E1887" i="59"/>
  <c r="G1887" i="59"/>
  <c r="D1887" i="59"/>
  <c r="D1888" i="59" l="1"/>
  <c r="C1888" i="59"/>
  <c r="G1888" i="59"/>
  <c r="F1888" i="59"/>
  <c r="A1889" i="59"/>
  <c r="B1888" i="59"/>
  <c r="E1888" i="59"/>
  <c r="D1889" i="59" l="1"/>
  <c r="C1889" i="59"/>
  <c r="E1889" i="59"/>
  <c r="F1889" i="59"/>
  <c r="B1889" i="59"/>
  <c r="A1890" i="59"/>
  <c r="G1889" i="59"/>
  <c r="D1890" i="59" l="1"/>
  <c r="C1890" i="59"/>
  <c r="B1890" i="59"/>
  <c r="F1890" i="59"/>
  <c r="E1890" i="59"/>
  <c r="A1891" i="59"/>
  <c r="G1890" i="59"/>
  <c r="D1891" i="59" l="1"/>
  <c r="C1891" i="59"/>
  <c r="F1891" i="59"/>
  <c r="B1891" i="59"/>
  <c r="E1891" i="59"/>
  <c r="A1892" i="59"/>
  <c r="G1891" i="59"/>
  <c r="D1892" i="59" l="1"/>
  <c r="C1892" i="59"/>
  <c r="E1892" i="59"/>
  <c r="F1892" i="59"/>
  <c r="A1893" i="59"/>
  <c r="B1892" i="59"/>
  <c r="G1892" i="59"/>
  <c r="D1893" i="59" l="1"/>
  <c r="C1893" i="59"/>
  <c r="E1893" i="59"/>
  <c r="F1893" i="59"/>
  <c r="B1893" i="59"/>
  <c r="A1894" i="59"/>
  <c r="G1893" i="59"/>
  <c r="D1894" i="59" l="1"/>
  <c r="E1894" i="59"/>
  <c r="B1894" i="59"/>
  <c r="F1894" i="59"/>
  <c r="C1894" i="59"/>
  <c r="G1894" i="59"/>
  <c r="A1895" i="59"/>
  <c r="D1895" i="59" l="1"/>
  <c r="C1895" i="59"/>
  <c r="F1895" i="59"/>
  <c r="E1895" i="59"/>
  <c r="A1896" i="59"/>
  <c r="B1895" i="59"/>
  <c r="G1895" i="59"/>
  <c r="D1896" i="59" l="1"/>
  <c r="C1896" i="59"/>
  <c r="E1896" i="59"/>
  <c r="F1896" i="59"/>
  <c r="A1897" i="59"/>
  <c r="B1896" i="59"/>
  <c r="G1896" i="59"/>
  <c r="D1897" i="59" l="1"/>
  <c r="B1897" i="59"/>
  <c r="F1897" i="59"/>
  <c r="E1897" i="59"/>
  <c r="A1898" i="59"/>
  <c r="C1897" i="59"/>
  <c r="G1897" i="59"/>
  <c r="D1898" i="59" l="1"/>
  <c r="F1898" i="59"/>
  <c r="C1898" i="59"/>
  <c r="E1898" i="59"/>
  <c r="B1898" i="59"/>
  <c r="A1899" i="59"/>
  <c r="G1898" i="59"/>
  <c r="D1899" i="59" l="1"/>
  <c r="C1899" i="59"/>
  <c r="B1899" i="59"/>
  <c r="F1899" i="59"/>
  <c r="E1899" i="59"/>
  <c r="A1900" i="59"/>
  <c r="G1899" i="59"/>
  <c r="D1900" i="59" l="1"/>
  <c r="C1900" i="59"/>
  <c r="E1900" i="59"/>
  <c r="F1900" i="59"/>
  <c r="B1900" i="59"/>
  <c r="A1901" i="59"/>
  <c r="G1900" i="59"/>
  <c r="D1901" i="59" l="1"/>
  <c r="C1901" i="59"/>
  <c r="E1901" i="59"/>
  <c r="F1901" i="59"/>
  <c r="A1902" i="59"/>
  <c r="B1901" i="59"/>
  <c r="G1901" i="59"/>
  <c r="D1902" i="59" l="1"/>
  <c r="F1902" i="59"/>
  <c r="C1902" i="59"/>
  <c r="E1902" i="59"/>
  <c r="A1903" i="59"/>
  <c r="B1902" i="59"/>
  <c r="G1902" i="59"/>
  <c r="D1903" i="59" l="1"/>
  <c r="F1903" i="59"/>
  <c r="E1903" i="59"/>
  <c r="A1904" i="59"/>
  <c r="C1903" i="59"/>
  <c r="B1903" i="59"/>
  <c r="G1903" i="59"/>
  <c r="D1904" i="59" l="1"/>
  <c r="F1904" i="59"/>
  <c r="C1904" i="59"/>
  <c r="E1904" i="59"/>
  <c r="B1904" i="59"/>
  <c r="A1905" i="59"/>
  <c r="G1904" i="59"/>
  <c r="D1905" i="59" l="1"/>
  <c r="F1905" i="59"/>
  <c r="A1906" i="59"/>
  <c r="G1905" i="59"/>
  <c r="C1905" i="59"/>
  <c r="B1905" i="59"/>
  <c r="E1905" i="59"/>
  <c r="D1906" i="59" l="1"/>
  <c r="C1906" i="59"/>
  <c r="A1907" i="59"/>
  <c r="B1906" i="59"/>
  <c r="F1906" i="59"/>
  <c r="E1906" i="59"/>
  <c r="G1906" i="59"/>
  <c r="D1907" i="59" l="1"/>
  <c r="B1907" i="59"/>
  <c r="E1907" i="59"/>
  <c r="F1907" i="59"/>
  <c r="A1908" i="59"/>
  <c r="G1907" i="59"/>
  <c r="C1907" i="59"/>
  <c r="D1908" i="59" l="1"/>
  <c r="C1908" i="59"/>
  <c r="E1908" i="59"/>
  <c r="F1908" i="59"/>
  <c r="G1908" i="59"/>
  <c r="B1908" i="59"/>
  <c r="A1909" i="59"/>
  <c r="D1909" i="59" l="1"/>
  <c r="F1909" i="59"/>
  <c r="E1909" i="59"/>
  <c r="C1909" i="59"/>
  <c r="A1910" i="59"/>
  <c r="G1909" i="59"/>
  <c r="B1909" i="59"/>
  <c r="D1910" i="59" l="1"/>
  <c r="F1910" i="59"/>
  <c r="B1910" i="59"/>
  <c r="C1910" i="59"/>
  <c r="E1910" i="59"/>
  <c r="G1910" i="59"/>
  <c r="A1911" i="59"/>
  <c r="D1911" i="59" l="1"/>
  <c r="C1911" i="59"/>
  <c r="E1911" i="59"/>
  <c r="F1911" i="59"/>
  <c r="A1912" i="59"/>
  <c r="G1911" i="59"/>
  <c r="B1911" i="59"/>
  <c r="D1912" i="59" l="1"/>
  <c r="C1912" i="59"/>
  <c r="A1913" i="59"/>
  <c r="E1912" i="59"/>
  <c r="F1912" i="59"/>
  <c r="G1912" i="59"/>
  <c r="B1912" i="59"/>
  <c r="D1913" i="59" l="1"/>
  <c r="F1913" i="59"/>
  <c r="E1913" i="59"/>
  <c r="C1913" i="59"/>
  <c r="A1914" i="59"/>
  <c r="B1913" i="59"/>
  <c r="G1913" i="59"/>
  <c r="D1914" i="59" l="1"/>
  <c r="B1914" i="59"/>
  <c r="E1914" i="59"/>
  <c r="F1914" i="59"/>
  <c r="A1915" i="59"/>
  <c r="G1914" i="59"/>
  <c r="C1914" i="59"/>
  <c r="D1915" i="59" l="1"/>
  <c r="E1915" i="59"/>
  <c r="A1916" i="59"/>
  <c r="F1915" i="59"/>
  <c r="C1915" i="59"/>
  <c r="G1915" i="59"/>
  <c r="B1915" i="59"/>
  <c r="D1916" i="59" l="1"/>
  <c r="E1916" i="59"/>
  <c r="G1916" i="59"/>
  <c r="F1916" i="59"/>
  <c r="B1916" i="59"/>
  <c r="A1917" i="59"/>
  <c r="C1916" i="59"/>
  <c r="D1917" i="59" l="1"/>
  <c r="F1917" i="59"/>
  <c r="B1917" i="59"/>
  <c r="E1917" i="59"/>
  <c r="C1917" i="59"/>
  <c r="G1917" i="59"/>
  <c r="A1918" i="59"/>
  <c r="D1918" i="59" l="1"/>
  <c r="E1918" i="59"/>
  <c r="F1918" i="59"/>
  <c r="A1919" i="59"/>
  <c r="G1918" i="59"/>
  <c r="C1918" i="59"/>
  <c r="B1918" i="59"/>
  <c r="D1919" i="59" l="1"/>
  <c r="C1919" i="59"/>
  <c r="B1919" i="59"/>
  <c r="E1919" i="59"/>
  <c r="F1919" i="59"/>
  <c r="G1919" i="59"/>
  <c r="A1920" i="59"/>
  <c r="D1920" i="59" l="1"/>
  <c r="C1920" i="59"/>
  <c r="B1920" i="59"/>
  <c r="G1920" i="59"/>
  <c r="F1920" i="59"/>
  <c r="A1921" i="59"/>
  <c r="E1920" i="59"/>
  <c r="D1921" i="59" l="1"/>
  <c r="F1921" i="59"/>
  <c r="B1921" i="59"/>
  <c r="G1921" i="59"/>
  <c r="C1921" i="59"/>
  <c r="E1921" i="59"/>
  <c r="A1922" i="59"/>
  <c r="D1922" i="59" l="1"/>
  <c r="E1922" i="59"/>
  <c r="F1922" i="59"/>
  <c r="B1922" i="59"/>
  <c r="G1922" i="59"/>
  <c r="A1923" i="59"/>
  <c r="C1922" i="59"/>
  <c r="D1923" i="59" l="1"/>
  <c r="F1923" i="59"/>
  <c r="G1923" i="59"/>
  <c r="C1923" i="59"/>
  <c r="B1923" i="59"/>
  <c r="E1923" i="59"/>
  <c r="A1924" i="59"/>
  <c r="D1924" i="59" l="1"/>
  <c r="F1924" i="59"/>
  <c r="B1924" i="59"/>
  <c r="A1925" i="59"/>
  <c r="C1924" i="59"/>
  <c r="E1924" i="59"/>
  <c r="G1924" i="59"/>
  <c r="D1925" i="59" l="1"/>
  <c r="F1925" i="59"/>
  <c r="B1925" i="59"/>
  <c r="C1925" i="59"/>
  <c r="E1925" i="59"/>
  <c r="A1926" i="59"/>
  <c r="G1925" i="59"/>
  <c r="D1926" i="59" l="1"/>
  <c r="F1926" i="59"/>
  <c r="B1926" i="59"/>
  <c r="E1926" i="59"/>
  <c r="C1926" i="59"/>
  <c r="A1927" i="59"/>
  <c r="G1926" i="59"/>
  <c r="D1927" i="59" l="1"/>
  <c r="F1927" i="59"/>
  <c r="C1927" i="59"/>
  <c r="B1927" i="59"/>
  <c r="E1927" i="59"/>
  <c r="A1928" i="59"/>
  <c r="G1927" i="59"/>
  <c r="D1928" i="59" l="1"/>
  <c r="F1928" i="59"/>
  <c r="E1928" i="59"/>
  <c r="C1928" i="59"/>
  <c r="G1928" i="59"/>
  <c r="A1929" i="59"/>
  <c r="B1928" i="59"/>
  <c r="D1929" i="59" l="1"/>
  <c r="F1929" i="59"/>
  <c r="C1929" i="59"/>
  <c r="A1930" i="59"/>
  <c r="E1929" i="59"/>
  <c r="B1929" i="59"/>
  <c r="G1929" i="59"/>
  <c r="D1930" i="59" l="1"/>
  <c r="E1930" i="59"/>
  <c r="F1930" i="59"/>
  <c r="B1930" i="59"/>
  <c r="C1930" i="59"/>
  <c r="A1931" i="59"/>
  <c r="G1930" i="59"/>
  <c r="D1931" i="59" l="1"/>
  <c r="F1931" i="59"/>
  <c r="C1931" i="59"/>
  <c r="B1931" i="59"/>
  <c r="E1931" i="59"/>
  <c r="A1932" i="59"/>
  <c r="G1931" i="59"/>
  <c r="D1932" i="59" l="1"/>
  <c r="F1932" i="59"/>
  <c r="C1932" i="59"/>
  <c r="B1932" i="59"/>
  <c r="E1932" i="59"/>
  <c r="A1933" i="59"/>
  <c r="G1932" i="59"/>
  <c r="D1933" i="59" l="1"/>
  <c r="C1933" i="59"/>
  <c r="E1933" i="59"/>
  <c r="F1933" i="59"/>
  <c r="B1933" i="59"/>
  <c r="A1934" i="59"/>
  <c r="G1933" i="59"/>
  <c r="F1934" i="59" l="1"/>
  <c r="B1934" i="59"/>
  <c r="C1934" i="59"/>
  <c r="E1934" i="59"/>
  <c r="G1934" i="59"/>
  <c r="A1935" i="59"/>
  <c r="D1934" i="59"/>
  <c r="D1935" i="59" l="1"/>
  <c r="F1935" i="59"/>
  <c r="E1935" i="59"/>
  <c r="C1935" i="59"/>
  <c r="G1935" i="59"/>
  <c r="A1936" i="59"/>
  <c r="B1935" i="59"/>
  <c r="D1936" i="59" l="1"/>
  <c r="F1936" i="59"/>
  <c r="A1937" i="59"/>
  <c r="E1936" i="59"/>
  <c r="C1936" i="59"/>
  <c r="B1936" i="59"/>
  <c r="G1936" i="59"/>
  <c r="D1937" i="59" l="1"/>
  <c r="F1937" i="59"/>
  <c r="B1937" i="59"/>
  <c r="A1938" i="59"/>
  <c r="G1937" i="59"/>
  <c r="E1937" i="59"/>
  <c r="C1937" i="59"/>
  <c r="D1938" i="59" l="1"/>
  <c r="F1938" i="59"/>
  <c r="C1938" i="59"/>
  <c r="A1939" i="59"/>
  <c r="E1938" i="59"/>
  <c r="B1938" i="59"/>
  <c r="G1938" i="59"/>
  <c r="D1939" i="59" l="1"/>
  <c r="F1939" i="59"/>
  <c r="A1940" i="59"/>
  <c r="E1939" i="59"/>
  <c r="C1939" i="59"/>
  <c r="G1939" i="59"/>
  <c r="B1939" i="59"/>
  <c r="D1940" i="59" l="1"/>
  <c r="F1940" i="59"/>
  <c r="E1940" i="59"/>
  <c r="B1940" i="59"/>
  <c r="A1941" i="59"/>
  <c r="C1940" i="59"/>
  <c r="G1940" i="59"/>
  <c r="D1941" i="59" l="1"/>
  <c r="F1941" i="59"/>
  <c r="A1942" i="59"/>
  <c r="C1941" i="59"/>
  <c r="B1941" i="59"/>
  <c r="E1941" i="59"/>
  <c r="G1941" i="59"/>
  <c r="D1942" i="59" l="1"/>
  <c r="E1942" i="59"/>
  <c r="F1942" i="59"/>
  <c r="C1942" i="59"/>
  <c r="B1942" i="59"/>
  <c r="G1942" i="59"/>
  <c r="A1943" i="59"/>
  <c r="D1943" i="59" l="1"/>
  <c r="B1943" i="59"/>
  <c r="F1943" i="59"/>
  <c r="C1943" i="59"/>
  <c r="G1943" i="59"/>
  <c r="E1943" i="59"/>
  <c r="A1944" i="59"/>
  <c r="D1944" i="59" l="1"/>
  <c r="B1944" i="59"/>
  <c r="E1944" i="59"/>
  <c r="F1944" i="59"/>
  <c r="C1944" i="59"/>
  <c r="G1944" i="59"/>
  <c r="A1945" i="59"/>
  <c r="D1945" i="59" l="1"/>
  <c r="F1945" i="59"/>
  <c r="B1945" i="59"/>
  <c r="C1945" i="59"/>
  <c r="E1945" i="59"/>
  <c r="A1946" i="59"/>
  <c r="G1945" i="59"/>
  <c r="D1946" i="59" l="1"/>
  <c r="E1946" i="59"/>
  <c r="F1946" i="59"/>
  <c r="B1946" i="59"/>
  <c r="C1946" i="59"/>
  <c r="G1946" i="59"/>
  <c r="A1947" i="59"/>
  <c r="D1947" i="59" l="1"/>
  <c r="F1947" i="59"/>
  <c r="B1947" i="59"/>
  <c r="E1947" i="59"/>
  <c r="G1947" i="59"/>
  <c r="C1947" i="59"/>
  <c r="A1948" i="59"/>
  <c r="D1948" i="59" l="1"/>
  <c r="F1948" i="59"/>
  <c r="C1948" i="59"/>
  <c r="B1948" i="59"/>
  <c r="G1948" i="59"/>
  <c r="E1948" i="59"/>
  <c r="A1949" i="59"/>
  <c r="D1949" i="59" l="1"/>
  <c r="F1949" i="59"/>
  <c r="C1949" i="59"/>
  <c r="B1949" i="59"/>
  <c r="E1949" i="59"/>
  <c r="A1950" i="59"/>
  <c r="G1949" i="59"/>
  <c r="D1950" i="59" l="1"/>
  <c r="F1950" i="59"/>
  <c r="E1950" i="59"/>
  <c r="B1950" i="59"/>
  <c r="A1951" i="59"/>
  <c r="G1950" i="59"/>
  <c r="C1950" i="59"/>
  <c r="D1951" i="59" l="1"/>
  <c r="F1951" i="59"/>
  <c r="B1951" i="59"/>
  <c r="C1951" i="59"/>
  <c r="E1951" i="59"/>
  <c r="A1952" i="59"/>
  <c r="G1951" i="59"/>
  <c r="D1952" i="59" l="1"/>
  <c r="E1952" i="59"/>
  <c r="F1952" i="59"/>
  <c r="B1952" i="59"/>
  <c r="C1952" i="59"/>
  <c r="A1953" i="59"/>
  <c r="G1952" i="59"/>
  <c r="D1953" i="59" l="1"/>
  <c r="C1953" i="59"/>
  <c r="B1953" i="59"/>
  <c r="G1953" i="59"/>
  <c r="F1953" i="59"/>
  <c r="E1953" i="59"/>
  <c r="A1954" i="59"/>
  <c r="D1954" i="59" l="1"/>
  <c r="C1954" i="59"/>
  <c r="B1954" i="59"/>
  <c r="E1954" i="59"/>
  <c r="F1954" i="59"/>
  <c r="G1954" i="59"/>
  <c r="A1955" i="59"/>
  <c r="D1955" i="59" l="1"/>
  <c r="C1955" i="59"/>
  <c r="B1955" i="59"/>
  <c r="F1955" i="59"/>
  <c r="A1956" i="59"/>
  <c r="E1955" i="59"/>
  <c r="G1955" i="59"/>
  <c r="D1956" i="59" l="1"/>
  <c r="C1956" i="59"/>
  <c r="B1956" i="59"/>
  <c r="F1956" i="59"/>
  <c r="E1956" i="59"/>
  <c r="A1957" i="59"/>
  <c r="G1956" i="59"/>
  <c r="D1957" i="59" l="1"/>
  <c r="C1957" i="59"/>
  <c r="F1957" i="59"/>
  <c r="B1957" i="59"/>
  <c r="A1958" i="59"/>
  <c r="E1957" i="59"/>
  <c r="G1957" i="59"/>
  <c r="D1958" i="59" l="1"/>
  <c r="C1958" i="59"/>
  <c r="A1959" i="59"/>
  <c r="F1958" i="59"/>
  <c r="B1958" i="59"/>
  <c r="E1958" i="59"/>
  <c r="G1958" i="59"/>
  <c r="D1959" i="59" l="1"/>
  <c r="C1959" i="59"/>
  <c r="B1959" i="59"/>
  <c r="F1959" i="59"/>
  <c r="E1959" i="59"/>
  <c r="A1960" i="59"/>
  <c r="G1959" i="59"/>
  <c r="D1960" i="59" l="1"/>
  <c r="E1960" i="59"/>
  <c r="F1960" i="59"/>
  <c r="C1960" i="59"/>
  <c r="B1960" i="59"/>
  <c r="G1960" i="59"/>
  <c r="A1961" i="59"/>
  <c r="D1961" i="59" l="1"/>
  <c r="F1961" i="59"/>
  <c r="C1961" i="59"/>
  <c r="B1961" i="59"/>
  <c r="A1962" i="59"/>
  <c r="E1961" i="59"/>
  <c r="G1961" i="59"/>
  <c r="D1962" i="59" l="1"/>
  <c r="F1962" i="59"/>
  <c r="E1962" i="59"/>
  <c r="C1962" i="59"/>
  <c r="B1962" i="59"/>
  <c r="A1963" i="59"/>
  <c r="G1962" i="59"/>
  <c r="D1963" i="59" l="1"/>
  <c r="F1963" i="59"/>
  <c r="E1963" i="59"/>
  <c r="C1963" i="59"/>
  <c r="B1963" i="59"/>
  <c r="A1964" i="59"/>
  <c r="G1963" i="59"/>
  <c r="D1964" i="59" l="1"/>
  <c r="F1964" i="59"/>
  <c r="A1965" i="59"/>
  <c r="G1964" i="59"/>
  <c r="C1964" i="59"/>
  <c r="B1964" i="59"/>
  <c r="E1964" i="59"/>
  <c r="D1965" i="59" l="1"/>
  <c r="F1965" i="59"/>
  <c r="C1965" i="59"/>
  <c r="A1966" i="59"/>
  <c r="E1965" i="59"/>
  <c r="B1965" i="59"/>
  <c r="G1965" i="59"/>
  <c r="D1966" i="59" l="1"/>
  <c r="F1966" i="59"/>
  <c r="E1966" i="59"/>
  <c r="C1966" i="59"/>
  <c r="A1967" i="59"/>
  <c r="B1966" i="59"/>
  <c r="G1966" i="59"/>
  <c r="D1967" i="59" l="1"/>
  <c r="F1967" i="59"/>
  <c r="E1967" i="59"/>
  <c r="C1967" i="59"/>
  <c r="A1968" i="59"/>
  <c r="B1967" i="59"/>
  <c r="G1967" i="59"/>
  <c r="D1968" i="59" l="1"/>
  <c r="F1968" i="59"/>
  <c r="E1968" i="59"/>
  <c r="C1968" i="59"/>
  <c r="B1968" i="59"/>
  <c r="G1968" i="59"/>
  <c r="A1969" i="59"/>
  <c r="D1969" i="59" l="1"/>
  <c r="F1969" i="59"/>
  <c r="E1969" i="59"/>
  <c r="C1969" i="59"/>
  <c r="A1970" i="59"/>
  <c r="B1969" i="59"/>
  <c r="G1969" i="59"/>
  <c r="F1970" i="59" l="1"/>
  <c r="G1970" i="59"/>
  <c r="C1970" i="59"/>
  <c r="B1970" i="59"/>
  <c r="D1970" i="59"/>
  <c r="E1970" i="59"/>
  <c r="A1971" i="59"/>
  <c r="D1971" i="59" l="1"/>
  <c r="F1971" i="59"/>
  <c r="E1971" i="59"/>
  <c r="B1971" i="59"/>
  <c r="G1971" i="59"/>
  <c r="C1971" i="59"/>
  <c r="A1972" i="59"/>
  <c r="D1972" i="59" l="1"/>
  <c r="F1972" i="59"/>
  <c r="C1972" i="59"/>
  <c r="B1972" i="59"/>
  <c r="E1972" i="59"/>
  <c r="A1973" i="59"/>
  <c r="G1972" i="59"/>
  <c r="D1973" i="59" l="1"/>
  <c r="F1973" i="59"/>
  <c r="C1973" i="59"/>
  <c r="A1974" i="59"/>
  <c r="E1973" i="59"/>
  <c r="B1973" i="59"/>
  <c r="G1973" i="59"/>
  <c r="D1974" i="59" l="1"/>
  <c r="C1974" i="59"/>
  <c r="E1974" i="59"/>
  <c r="F1974" i="59"/>
  <c r="A1975" i="59"/>
  <c r="G1974" i="59"/>
  <c r="B1974" i="59"/>
  <c r="D1975" i="59" l="1"/>
  <c r="B1975" i="59"/>
  <c r="G1975" i="59"/>
  <c r="F1975" i="59"/>
  <c r="E1975" i="59"/>
  <c r="C1975" i="59"/>
  <c r="A1976" i="59"/>
  <c r="D1976" i="59" l="1"/>
  <c r="F1976" i="59"/>
  <c r="C1976" i="59"/>
  <c r="A1977" i="59"/>
  <c r="G1976" i="59"/>
  <c r="E1976" i="59"/>
  <c r="B1976" i="59"/>
  <c r="D1977" i="59" l="1"/>
  <c r="F1977" i="59"/>
  <c r="E1977" i="59"/>
  <c r="B1977" i="59"/>
  <c r="C1977" i="59"/>
  <c r="A1978" i="59"/>
  <c r="G1977" i="59"/>
  <c r="D1978" i="59" l="1"/>
  <c r="E1978" i="59"/>
  <c r="B1978" i="59"/>
  <c r="G1978" i="59"/>
  <c r="C1978" i="59"/>
  <c r="F1978" i="59"/>
  <c r="A1979" i="59"/>
  <c r="D1979" i="59" l="1"/>
  <c r="F1979" i="59"/>
  <c r="C1979" i="59"/>
  <c r="E1979" i="59"/>
  <c r="A1980" i="59"/>
  <c r="B1979" i="59"/>
  <c r="G1979" i="59"/>
  <c r="D1980" i="59" l="1"/>
  <c r="F1980" i="59"/>
  <c r="G1980" i="59"/>
  <c r="A1981" i="59"/>
  <c r="C1980" i="59"/>
  <c r="B1980" i="59"/>
  <c r="E1980" i="59"/>
  <c r="D1981" i="59" l="1"/>
  <c r="F1981" i="59"/>
  <c r="E1981" i="59"/>
  <c r="C1981" i="59"/>
  <c r="G1981" i="59"/>
  <c r="A1982" i="59"/>
  <c r="B1981" i="59"/>
  <c r="D1982" i="59" l="1"/>
  <c r="F1982" i="59"/>
  <c r="C1982" i="59"/>
  <c r="B1982" i="59"/>
  <c r="E1982" i="59"/>
  <c r="A1983" i="59"/>
  <c r="G1982" i="59"/>
  <c r="D1983" i="59" l="1"/>
  <c r="E1983" i="59"/>
  <c r="F1983" i="59"/>
  <c r="G1983" i="59"/>
  <c r="C1983" i="59"/>
  <c r="B1983" i="59"/>
  <c r="A1984" i="59"/>
  <c r="D1984" i="59" l="1"/>
  <c r="B1984" i="59"/>
  <c r="E1984" i="59"/>
  <c r="A1985" i="59"/>
  <c r="G1984" i="59"/>
  <c r="C1984" i="59"/>
  <c r="F1984" i="59"/>
  <c r="D1985" i="59" l="1"/>
  <c r="C1985" i="59"/>
  <c r="B1985" i="59"/>
  <c r="F1985" i="59"/>
  <c r="E1985" i="59"/>
  <c r="A1986" i="59"/>
  <c r="G1985" i="59"/>
  <c r="D1986" i="59" l="1"/>
  <c r="C1986" i="59"/>
  <c r="B1986" i="59"/>
  <c r="F1986" i="59"/>
  <c r="E1986" i="59"/>
  <c r="A1987" i="59"/>
  <c r="G1986" i="59"/>
  <c r="D1987" i="59" l="1"/>
  <c r="C1987" i="59"/>
  <c r="B1987" i="59"/>
  <c r="A1988" i="59"/>
  <c r="F1987" i="59"/>
  <c r="E1987" i="59"/>
  <c r="G1987" i="59"/>
  <c r="D1988" i="59" l="1"/>
  <c r="C1988" i="59"/>
  <c r="B1988" i="59"/>
  <c r="F1988" i="59"/>
  <c r="E1988" i="59"/>
  <c r="A1989" i="59"/>
  <c r="G1988" i="59"/>
  <c r="D1989" i="59" l="1"/>
  <c r="C1989" i="59"/>
  <c r="E1989" i="59"/>
  <c r="F1989" i="59"/>
  <c r="A1990" i="59"/>
  <c r="B1989" i="59"/>
  <c r="G1989" i="59"/>
  <c r="D1990" i="59" l="1"/>
  <c r="C1990" i="59"/>
  <c r="E1990" i="59"/>
  <c r="F1990" i="59"/>
  <c r="A1991" i="59"/>
  <c r="B1990" i="59"/>
  <c r="G1990" i="59"/>
  <c r="D1991" i="59" l="1"/>
  <c r="C1991" i="59"/>
  <c r="E1991" i="59"/>
  <c r="F1991" i="59"/>
  <c r="A1992" i="59"/>
  <c r="B1991" i="59"/>
  <c r="G1991" i="59"/>
  <c r="D1992" i="59" l="1"/>
  <c r="C1992" i="59"/>
  <c r="F1992" i="59"/>
  <c r="E1992" i="59"/>
  <c r="A1993" i="59"/>
  <c r="B1992" i="59"/>
  <c r="G1992" i="59"/>
  <c r="D1993" i="59" l="1"/>
  <c r="E1993" i="59"/>
  <c r="B1993" i="59"/>
  <c r="F1993" i="59"/>
  <c r="C1993" i="59"/>
  <c r="A1994" i="59"/>
  <c r="G1993" i="59"/>
  <c r="D1994" i="59" l="1"/>
  <c r="B1994" i="59"/>
  <c r="F1994" i="59"/>
  <c r="E1994" i="59"/>
  <c r="C1994" i="59"/>
  <c r="A1995" i="59"/>
  <c r="G1994" i="59"/>
  <c r="D1995" i="59" l="1"/>
  <c r="C1995" i="59"/>
  <c r="F1995" i="59"/>
  <c r="B1995" i="59"/>
  <c r="E1995" i="59"/>
  <c r="A1996" i="59"/>
  <c r="G1995" i="59"/>
  <c r="D1996" i="59" l="1"/>
  <c r="C1996" i="59"/>
  <c r="E1996" i="59"/>
  <c r="F1996" i="59"/>
  <c r="B1996" i="59"/>
  <c r="A1997" i="59"/>
  <c r="G1996" i="59"/>
  <c r="D1997" i="59" l="1"/>
  <c r="F1997" i="59"/>
  <c r="C1997" i="59"/>
  <c r="E1997" i="59"/>
  <c r="A1998" i="59"/>
  <c r="B1997" i="59"/>
  <c r="G1997" i="59"/>
  <c r="D1998" i="59" l="1"/>
  <c r="C1998" i="59"/>
  <c r="E1998" i="59"/>
  <c r="F1998" i="59"/>
  <c r="B1998" i="59"/>
  <c r="A1999" i="59"/>
  <c r="G1998" i="59"/>
  <c r="D1999" i="59" l="1"/>
  <c r="C1999" i="59"/>
  <c r="F1999" i="59"/>
  <c r="B1999" i="59"/>
  <c r="E1999" i="59"/>
  <c r="A2000" i="59"/>
  <c r="G1999" i="59"/>
  <c r="D2000" i="59" l="1"/>
  <c r="C2000" i="59"/>
  <c r="E2000" i="59"/>
  <c r="F2000" i="59"/>
  <c r="A2001" i="59"/>
  <c r="B2000" i="59"/>
  <c r="G2000" i="59"/>
  <c r="D2001" i="59" l="1"/>
  <c r="C2001" i="59"/>
  <c r="E2001" i="59"/>
  <c r="F2001" i="59"/>
  <c r="A2002" i="59"/>
  <c r="B2001" i="59"/>
  <c r="G2001" i="59"/>
  <c r="D2002" i="59" l="1"/>
  <c r="C2002" i="59"/>
  <c r="E2002" i="59"/>
  <c r="F2002" i="59"/>
  <c r="A2003" i="59"/>
  <c r="B2002" i="59"/>
  <c r="G2002" i="59"/>
  <c r="D2003" i="59" l="1"/>
  <c r="C2003" i="59"/>
  <c r="F2003" i="59"/>
  <c r="A2004" i="59"/>
  <c r="E2003" i="59"/>
  <c r="B2003" i="59"/>
  <c r="G2003" i="59"/>
  <c r="D2004" i="59" l="1"/>
  <c r="C2004" i="59"/>
  <c r="F2004" i="59"/>
  <c r="B2004" i="59"/>
  <c r="E2004" i="59"/>
  <c r="A2005" i="59"/>
  <c r="G2004" i="59"/>
  <c r="D2005" i="59" l="1"/>
  <c r="C2005" i="59"/>
  <c r="F2005" i="59"/>
  <c r="B2005" i="59"/>
  <c r="E2005" i="59"/>
  <c r="A2006" i="59"/>
  <c r="G2005" i="59"/>
  <c r="D2006" i="59" l="1"/>
  <c r="C2006" i="59"/>
  <c r="B2006" i="59"/>
  <c r="F2006" i="59"/>
  <c r="E2006" i="59"/>
  <c r="A2007" i="59"/>
  <c r="G2006" i="59"/>
  <c r="D2007" i="59" l="1"/>
  <c r="C2007" i="59"/>
  <c r="F2007" i="59"/>
  <c r="E2007" i="59"/>
  <c r="B2007" i="59"/>
  <c r="A2008" i="59"/>
  <c r="G2007" i="59"/>
  <c r="D2008" i="59" l="1"/>
  <c r="C2008" i="59"/>
  <c r="B2008" i="59"/>
  <c r="F2008" i="59"/>
  <c r="E2008" i="59"/>
  <c r="A2009" i="59"/>
  <c r="G2008" i="59"/>
  <c r="D2009" i="59" l="1"/>
  <c r="C2009" i="59"/>
  <c r="B2009" i="59"/>
  <c r="F2009" i="59"/>
  <c r="E2009" i="59"/>
  <c r="A2010" i="59"/>
  <c r="G2009" i="59"/>
  <c r="D2010" i="59" l="1"/>
  <c r="C2010" i="59"/>
  <c r="B2010" i="59"/>
  <c r="F2010" i="59"/>
  <c r="E2010" i="59"/>
  <c r="A2011" i="59"/>
  <c r="G2010" i="59"/>
  <c r="D2011" i="59" l="1"/>
  <c r="C2011" i="59"/>
  <c r="B2011" i="59"/>
  <c r="F2011" i="59"/>
  <c r="E2011" i="59"/>
  <c r="A2012" i="59"/>
  <c r="G2011" i="59"/>
  <c r="D2012" i="59" l="1"/>
  <c r="C2012" i="59"/>
  <c r="F2012" i="59"/>
  <c r="B2012" i="59"/>
  <c r="A2013" i="59"/>
  <c r="E2012" i="59"/>
  <c r="G2012" i="59"/>
  <c r="D2013" i="59" l="1"/>
  <c r="C2013" i="59"/>
  <c r="B2013" i="59"/>
  <c r="F2013" i="59"/>
  <c r="E2013" i="59"/>
  <c r="A2014" i="59"/>
  <c r="G2013" i="59"/>
  <c r="D2014" i="59" l="1"/>
  <c r="C2014" i="59"/>
  <c r="F2014" i="59"/>
  <c r="B2014" i="59"/>
  <c r="E2014" i="59"/>
  <c r="A2015" i="59"/>
  <c r="G2014" i="59"/>
  <c r="D2015" i="59" l="1"/>
  <c r="C2015" i="59"/>
  <c r="A2016" i="59"/>
  <c r="G2015" i="59"/>
  <c r="F2015" i="59"/>
  <c r="B2015" i="59"/>
  <c r="E2015" i="59"/>
  <c r="D2016" i="59" l="1"/>
  <c r="C2016" i="59"/>
  <c r="E2016" i="59"/>
  <c r="F2016" i="59"/>
  <c r="B2016" i="59"/>
  <c r="A2017" i="59"/>
  <c r="G2016" i="59"/>
  <c r="D2017" i="59" l="1"/>
  <c r="C2017" i="59"/>
  <c r="F2017" i="59"/>
  <c r="E2017" i="59"/>
  <c r="B2017" i="59"/>
  <c r="A2018" i="59"/>
  <c r="G2017" i="59"/>
  <c r="D2018" i="59" l="1"/>
  <c r="C2018" i="59"/>
  <c r="F2018" i="59"/>
  <c r="E2018" i="59"/>
  <c r="A2019" i="59"/>
  <c r="B2018" i="59"/>
  <c r="G2018" i="59"/>
  <c r="D2019" i="59" l="1"/>
  <c r="F2019" i="59"/>
  <c r="E2019" i="59"/>
  <c r="C2019" i="59"/>
  <c r="B2019" i="59"/>
  <c r="A2020" i="59"/>
  <c r="G2019" i="59"/>
  <c r="D2020" i="59" l="1"/>
  <c r="F2020" i="59"/>
  <c r="E2020" i="59"/>
  <c r="A2021" i="59"/>
  <c r="C2020" i="59"/>
  <c r="G2020" i="59"/>
  <c r="B2020" i="59"/>
  <c r="D2021" i="59" l="1"/>
  <c r="F2021" i="59"/>
  <c r="B2021" i="59"/>
  <c r="G2021" i="59"/>
  <c r="C2021" i="59"/>
  <c r="E2021" i="59"/>
  <c r="A2022" i="59"/>
  <c r="D2022" i="59" l="1"/>
  <c r="F2022" i="59"/>
  <c r="E2022" i="59"/>
  <c r="C2022" i="59"/>
  <c r="B2022" i="59"/>
  <c r="A2023" i="59"/>
  <c r="G2022" i="59"/>
  <c r="D2023" i="59" l="1"/>
  <c r="C2023" i="59"/>
  <c r="E2023" i="59"/>
  <c r="F2023" i="59"/>
  <c r="B2023" i="59"/>
  <c r="A2024" i="59"/>
  <c r="G2023" i="59"/>
  <c r="D2024" i="59" l="1"/>
  <c r="C2024" i="59"/>
  <c r="F2024" i="59"/>
  <c r="E2024" i="59"/>
  <c r="A2025" i="59"/>
  <c r="B2024" i="59"/>
  <c r="G2024" i="59"/>
  <c r="D2025" i="59" l="1"/>
  <c r="C2025" i="59"/>
  <c r="F2025" i="59"/>
  <c r="B2025" i="59"/>
  <c r="E2025" i="59"/>
  <c r="A2026" i="59"/>
  <c r="G2025" i="59"/>
  <c r="D2026" i="59" l="1"/>
  <c r="C2026" i="59"/>
  <c r="B2026" i="59"/>
  <c r="F2026" i="59"/>
  <c r="E2026" i="59"/>
  <c r="A2027" i="59"/>
  <c r="G2026" i="59"/>
  <c r="D2027" i="59" l="1"/>
  <c r="C2027" i="59"/>
  <c r="F2027" i="59"/>
  <c r="E2027" i="59"/>
  <c r="B2027" i="59"/>
  <c r="A2028" i="59"/>
  <c r="G2027" i="59"/>
  <c r="D2028" i="59" l="1"/>
  <c r="C2028" i="59"/>
  <c r="F2028" i="59"/>
  <c r="E2028" i="59"/>
  <c r="B2028" i="59"/>
  <c r="A2029" i="59"/>
  <c r="G2028" i="59"/>
  <c r="D2029" i="59" l="1"/>
  <c r="C2029" i="59"/>
  <c r="F2029" i="59"/>
  <c r="B2029" i="59"/>
  <c r="E2029" i="59"/>
  <c r="A2030" i="59"/>
  <c r="G2029" i="59"/>
  <c r="D2030" i="59" l="1"/>
  <c r="C2030" i="59"/>
  <c r="F2030" i="59"/>
  <c r="E2030" i="59"/>
  <c r="B2030" i="59"/>
  <c r="A2031" i="59"/>
  <c r="G2030" i="59"/>
  <c r="D2031" i="59" l="1"/>
  <c r="C2031" i="59"/>
  <c r="A2032" i="59"/>
  <c r="E2031" i="59"/>
  <c r="F2031" i="59"/>
  <c r="B2031" i="59"/>
  <c r="G2031" i="59"/>
  <c r="D2032" i="59" l="1"/>
  <c r="C2032" i="59"/>
  <c r="F2032" i="59"/>
  <c r="E2032" i="59"/>
  <c r="B2032" i="59"/>
  <c r="A2033" i="59"/>
  <c r="G2032" i="59"/>
  <c r="D2033" i="59" l="1"/>
  <c r="C2033" i="59"/>
  <c r="F2033" i="59"/>
  <c r="B2033" i="59"/>
  <c r="E2033" i="59"/>
  <c r="A2034" i="59"/>
  <c r="G2033" i="59"/>
  <c r="D2034" i="59" l="1"/>
  <c r="C2034" i="59"/>
  <c r="E2034" i="59"/>
  <c r="F2034" i="59"/>
  <c r="B2034" i="59"/>
  <c r="A2035" i="59"/>
  <c r="G2034" i="59"/>
  <c r="D2035" i="59" l="1"/>
  <c r="B2035" i="59"/>
  <c r="C2035" i="59"/>
  <c r="F2035" i="59"/>
  <c r="E2035" i="59"/>
  <c r="A2036" i="59"/>
  <c r="G2035" i="59"/>
  <c r="D2036" i="59" l="1"/>
  <c r="C2036" i="59"/>
  <c r="F2036" i="59"/>
  <c r="B2036" i="59"/>
  <c r="E2036" i="59"/>
  <c r="A2037" i="59"/>
  <c r="G2036" i="59"/>
  <c r="D2037" i="59" l="1"/>
  <c r="C2037" i="59"/>
  <c r="E2037" i="59"/>
  <c r="F2037" i="59"/>
  <c r="B2037" i="59"/>
  <c r="A2038" i="59"/>
  <c r="G2037" i="59"/>
  <c r="D2038" i="59" l="1"/>
  <c r="F2038" i="59"/>
  <c r="B2038" i="59"/>
  <c r="A2039" i="59"/>
  <c r="C2038" i="59"/>
  <c r="E2038" i="59"/>
  <c r="G2038" i="59"/>
  <c r="D2039" i="59" l="1"/>
  <c r="E2039" i="59"/>
  <c r="B2039" i="59"/>
  <c r="F2039" i="59"/>
  <c r="C2039" i="59"/>
  <c r="A2040" i="59"/>
  <c r="G2039" i="59"/>
  <c r="D2040" i="59" l="1"/>
  <c r="B2040" i="59"/>
  <c r="F2040" i="59"/>
  <c r="E2040" i="59"/>
  <c r="A2041" i="59"/>
  <c r="C2040" i="59"/>
  <c r="G2040" i="59"/>
  <c r="D2041" i="59" l="1"/>
  <c r="F2041" i="59"/>
  <c r="C2041" i="59"/>
  <c r="B2041" i="59"/>
  <c r="E2041" i="59"/>
  <c r="A2042" i="59"/>
  <c r="G2041" i="59"/>
  <c r="D2042" i="59" l="1"/>
  <c r="C2042" i="59"/>
  <c r="B2042" i="59"/>
  <c r="F2042" i="59"/>
  <c r="E2042" i="59"/>
  <c r="A2043" i="59"/>
  <c r="G2042" i="59"/>
  <c r="D2043" i="59" l="1"/>
  <c r="C2043" i="59"/>
  <c r="F2043" i="59"/>
  <c r="B2043" i="59"/>
  <c r="E2043" i="59"/>
  <c r="A2044" i="59"/>
  <c r="G2043" i="59"/>
  <c r="D2044" i="59" l="1"/>
  <c r="B2044" i="59"/>
  <c r="F2044" i="59"/>
  <c r="E2044" i="59"/>
  <c r="A2045" i="59"/>
  <c r="C2044" i="59"/>
  <c r="G2044" i="59"/>
  <c r="D2045" i="59" l="1"/>
  <c r="E2045" i="59"/>
  <c r="B2045" i="59"/>
  <c r="F2045" i="59"/>
  <c r="C2045" i="59"/>
  <c r="A2046" i="59"/>
  <c r="G2045" i="59"/>
  <c r="D2046" i="59" l="1"/>
  <c r="C2046" i="59"/>
  <c r="B2046" i="59"/>
  <c r="F2046" i="59"/>
  <c r="E2046" i="59"/>
  <c r="A2047" i="59"/>
  <c r="G2046" i="59"/>
  <c r="D2047" i="59" l="1"/>
  <c r="C2047" i="59"/>
  <c r="F2047" i="59"/>
  <c r="B2047" i="59"/>
  <c r="E2047" i="59"/>
  <c r="A2048" i="59"/>
  <c r="G2047" i="59"/>
  <c r="D2048" i="59" l="1"/>
  <c r="C2048" i="59"/>
  <c r="F2048" i="59"/>
  <c r="B2048" i="59"/>
  <c r="E2048" i="59"/>
  <c r="A2049" i="59"/>
  <c r="G2048" i="59"/>
  <c r="D2049" i="59" l="1"/>
  <c r="C2049" i="59"/>
  <c r="F2049" i="59"/>
  <c r="B2049" i="59"/>
  <c r="E2049" i="59"/>
  <c r="A2050" i="59"/>
  <c r="G2049" i="59"/>
  <c r="D2050" i="59" l="1"/>
  <c r="C2050" i="59"/>
  <c r="B2050" i="59"/>
  <c r="F2050" i="59"/>
  <c r="E2050" i="59"/>
  <c r="A2051" i="59"/>
  <c r="G2050" i="59"/>
  <c r="D2051" i="59" l="1"/>
  <c r="C2051" i="59"/>
  <c r="B2051" i="59"/>
  <c r="F2051" i="59"/>
  <c r="E2051" i="59"/>
  <c r="A2052" i="59"/>
  <c r="G2051" i="59"/>
  <c r="D2052" i="59" l="1"/>
  <c r="B2052" i="59"/>
  <c r="E2052" i="59"/>
  <c r="F2052" i="59"/>
  <c r="A2053" i="59"/>
  <c r="C2052" i="59"/>
  <c r="G2052" i="59"/>
  <c r="D2053" i="59" l="1"/>
  <c r="C2053" i="59"/>
  <c r="A2054" i="59"/>
  <c r="F2053" i="59"/>
  <c r="E2053" i="59"/>
  <c r="B2053" i="59"/>
  <c r="G2053" i="59"/>
  <c r="D2054" i="59" l="1"/>
  <c r="E2054" i="59"/>
  <c r="B2054" i="59"/>
  <c r="F2054" i="59"/>
  <c r="C2054" i="59"/>
  <c r="A2055" i="59"/>
  <c r="G2054" i="59"/>
  <c r="D2055" i="59" l="1"/>
  <c r="B2055" i="59"/>
  <c r="F2055" i="59"/>
  <c r="E2055" i="59"/>
  <c r="A2056" i="59"/>
  <c r="C2055" i="59"/>
  <c r="G2055" i="59"/>
  <c r="D2056" i="59" l="1"/>
  <c r="B2056" i="59"/>
  <c r="F2056" i="59"/>
  <c r="E2056" i="59"/>
  <c r="C2056" i="59"/>
  <c r="A2057" i="59"/>
  <c r="G2056" i="59"/>
  <c r="D2057" i="59" l="1"/>
  <c r="C2057" i="59"/>
  <c r="A2058" i="59"/>
  <c r="G2057" i="59"/>
  <c r="F2057" i="59"/>
  <c r="B2057" i="59"/>
  <c r="E2057" i="59"/>
  <c r="D2058" i="59" l="1"/>
  <c r="B2058" i="59"/>
  <c r="E2058" i="59"/>
  <c r="F2058" i="59"/>
  <c r="C2058" i="59"/>
  <c r="A2059" i="59"/>
  <c r="G2058" i="59"/>
  <c r="D2059" i="59" l="1"/>
  <c r="C2059" i="59"/>
  <c r="B2059" i="59"/>
  <c r="F2059" i="59"/>
  <c r="E2059" i="59"/>
  <c r="A2060" i="59"/>
  <c r="G2059" i="59"/>
  <c r="D2060" i="59" l="1"/>
  <c r="C2060" i="59"/>
  <c r="B2060" i="59"/>
  <c r="E2060" i="59"/>
  <c r="F2060" i="59"/>
  <c r="A2061" i="59"/>
  <c r="G2060" i="59"/>
  <c r="D2061" i="59" l="1"/>
  <c r="C2061" i="59"/>
  <c r="F2061" i="59"/>
  <c r="E2061" i="59"/>
  <c r="A2062" i="59"/>
  <c r="B2061" i="59"/>
  <c r="G2061" i="59"/>
  <c r="D2062" i="59" l="1"/>
  <c r="C2062" i="59"/>
  <c r="F2062" i="59"/>
  <c r="E2062" i="59"/>
  <c r="B2062" i="59"/>
  <c r="A2063" i="59"/>
  <c r="G2062" i="59"/>
  <c r="D2063" i="59" l="1"/>
  <c r="C2063" i="59"/>
  <c r="B2063" i="59"/>
  <c r="F2063" i="59"/>
  <c r="E2063" i="59"/>
  <c r="A2064" i="59"/>
  <c r="G2063" i="59"/>
  <c r="D2064" i="59" l="1"/>
  <c r="C2064" i="59"/>
  <c r="E2064" i="59"/>
  <c r="F2064" i="59"/>
  <c r="B2064" i="59"/>
  <c r="A2065" i="59"/>
  <c r="G2064" i="59"/>
  <c r="D2065" i="59" l="1"/>
  <c r="C2065" i="59"/>
  <c r="F2065" i="59"/>
  <c r="E2065" i="59"/>
  <c r="A2066" i="59"/>
  <c r="B2065" i="59"/>
  <c r="G2065" i="59"/>
  <c r="D2066" i="59" l="1"/>
  <c r="C2066" i="59"/>
  <c r="F2066" i="59"/>
  <c r="B2066" i="59"/>
  <c r="E2066" i="59"/>
  <c r="A2067" i="59"/>
  <c r="G2066" i="59"/>
  <c r="D2067" i="59" l="1"/>
  <c r="C2067" i="59"/>
  <c r="F2067" i="59"/>
  <c r="E2067" i="59"/>
  <c r="A2068" i="59"/>
  <c r="B2067" i="59"/>
  <c r="G2067" i="59"/>
  <c r="D2068" i="59" l="1"/>
  <c r="C2068" i="59"/>
  <c r="F2068" i="59"/>
  <c r="E2068" i="59"/>
  <c r="B2068" i="59"/>
  <c r="A2069" i="59"/>
  <c r="G2068" i="59"/>
  <c r="D2069" i="59" l="1"/>
  <c r="C2069" i="59"/>
  <c r="F2069" i="59"/>
  <c r="E2069" i="59"/>
  <c r="B2069" i="59"/>
  <c r="A2070" i="59"/>
  <c r="G2069" i="59"/>
  <c r="D2070" i="59" l="1"/>
  <c r="C2070" i="59"/>
  <c r="F2070" i="59"/>
  <c r="E2070" i="59"/>
  <c r="A2071" i="59"/>
  <c r="B2070" i="59"/>
  <c r="G2070" i="59"/>
  <c r="D2071" i="59" l="1"/>
  <c r="C2071" i="59"/>
  <c r="B2071" i="59"/>
  <c r="F2071" i="59"/>
  <c r="E2071" i="59"/>
  <c r="A2072" i="59"/>
  <c r="G2071" i="59"/>
  <c r="D2072" i="59" l="1"/>
  <c r="C2072" i="59"/>
  <c r="B2072" i="59"/>
  <c r="F2072" i="59"/>
  <c r="E2072" i="59"/>
  <c r="A2073" i="59"/>
  <c r="G2072" i="59"/>
  <c r="D2073" i="59" l="1"/>
  <c r="F2073" i="59"/>
  <c r="C2073" i="59"/>
  <c r="E2073" i="59"/>
  <c r="B2073" i="59"/>
  <c r="A2074" i="59"/>
  <c r="G2073" i="59"/>
  <c r="D2074" i="59" l="1"/>
  <c r="C2074" i="59"/>
  <c r="B2074" i="59"/>
  <c r="F2074" i="59"/>
  <c r="E2074" i="59"/>
  <c r="A2075" i="59"/>
  <c r="G2074" i="59"/>
  <c r="D2075" i="59" l="1"/>
  <c r="B2075" i="59"/>
  <c r="C2075" i="59"/>
  <c r="A2076" i="59"/>
  <c r="F2075" i="59"/>
  <c r="E2075" i="59"/>
  <c r="G2075" i="59"/>
  <c r="D2076" i="59" l="1"/>
  <c r="C2076" i="59"/>
  <c r="B2076" i="59"/>
  <c r="F2076" i="59"/>
  <c r="A2077" i="59"/>
  <c r="E2076" i="59"/>
  <c r="G2076" i="59"/>
  <c r="D2077" i="59" l="1"/>
  <c r="A2078" i="59"/>
  <c r="E2077" i="59"/>
  <c r="F2077" i="59"/>
  <c r="C2077" i="59"/>
  <c r="B2077" i="59"/>
  <c r="G2077" i="59"/>
  <c r="D2078" i="59" l="1"/>
  <c r="B2078" i="59"/>
  <c r="F2078" i="59"/>
  <c r="E2078" i="59"/>
  <c r="C2078" i="59"/>
  <c r="A2079" i="59"/>
  <c r="G2078" i="59"/>
  <c r="D2079" i="59" l="1"/>
  <c r="B2079" i="59"/>
  <c r="E2079" i="59"/>
  <c r="F2079" i="59"/>
  <c r="A2080" i="59"/>
  <c r="C2079" i="59"/>
  <c r="G2079" i="59"/>
  <c r="F2080" i="59" l="1"/>
  <c r="C2080" i="59"/>
  <c r="G2080" i="59"/>
  <c r="E2080" i="59"/>
  <c r="A2081" i="59"/>
  <c r="B2080" i="59"/>
  <c r="D2080" i="59"/>
  <c r="D2081" i="59" l="1"/>
  <c r="C2081" i="59"/>
  <c r="A2082" i="59"/>
  <c r="F2081" i="59"/>
  <c r="E2081" i="59"/>
  <c r="G2081" i="59"/>
  <c r="B2081" i="59"/>
  <c r="D2082" i="59" l="1"/>
  <c r="F2082" i="59"/>
  <c r="E2082" i="59"/>
  <c r="C2082" i="59"/>
  <c r="B2082" i="59"/>
  <c r="G2082" i="59"/>
  <c r="A2083" i="59"/>
  <c r="D2083" i="59" l="1"/>
  <c r="F2083" i="59"/>
  <c r="B2083" i="59"/>
  <c r="E2083" i="59"/>
  <c r="C2083" i="59"/>
  <c r="A2084" i="59"/>
  <c r="G2083" i="59"/>
  <c r="D2084" i="59" l="1"/>
  <c r="C2084" i="59"/>
  <c r="G2084" i="59"/>
  <c r="F2084" i="59"/>
  <c r="E2084" i="59"/>
  <c r="B2084" i="59"/>
  <c r="A2085" i="59"/>
  <c r="D2085" i="59" l="1"/>
  <c r="C2085" i="59"/>
  <c r="E2085" i="59"/>
  <c r="F2085" i="59"/>
  <c r="G2085" i="59"/>
  <c r="B2085" i="59"/>
  <c r="A2086" i="59"/>
  <c r="D2086" i="59" l="1"/>
  <c r="F2086" i="59"/>
  <c r="B2086" i="59"/>
  <c r="G2086" i="59"/>
  <c r="C2086" i="59"/>
  <c r="E2086" i="59"/>
  <c r="A2087" i="59"/>
  <c r="D2087" i="59" l="1"/>
  <c r="B2087" i="59"/>
  <c r="F2087" i="59"/>
  <c r="E2087" i="59"/>
  <c r="C2087" i="59"/>
  <c r="A2088" i="59"/>
  <c r="G2087" i="59"/>
  <c r="D2088" i="59" l="1"/>
  <c r="A2089" i="59"/>
  <c r="F2088" i="59"/>
  <c r="B2088" i="59"/>
  <c r="C2088" i="59"/>
  <c r="G2088" i="59"/>
  <c r="E2088" i="59"/>
  <c r="D2089" i="59" l="1"/>
  <c r="F2089" i="59"/>
  <c r="E2089" i="59"/>
  <c r="C2089" i="59"/>
  <c r="B2089" i="59"/>
  <c r="A2090" i="59"/>
  <c r="G2089" i="59"/>
  <c r="D2090" i="59" l="1"/>
  <c r="E2090" i="59"/>
  <c r="F2090" i="59"/>
  <c r="C2090" i="59"/>
  <c r="B2090" i="59"/>
  <c r="A2091" i="59"/>
  <c r="G2090" i="59"/>
  <c r="D2091" i="59" l="1"/>
  <c r="E2091" i="59"/>
  <c r="F2091" i="59"/>
  <c r="B2091" i="59"/>
  <c r="G2091" i="59"/>
  <c r="C2091" i="59"/>
  <c r="A2092" i="59"/>
  <c r="D2092" i="59" l="1"/>
  <c r="B2092" i="59"/>
  <c r="G2092" i="59"/>
  <c r="F2092" i="59"/>
  <c r="C2092" i="59"/>
  <c r="E2092" i="59"/>
  <c r="A2093" i="59"/>
  <c r="D2093" i="59" l="1"/>
  <c r="B2093" i="59"/>
  <c r="G2093" i="59"/>
  <c r="F2093" i="59"/>
  <c r="E2093" i="59"/>
  <c r="C2093" i="59"/>
  <c r="A2094" i="59"/>
  <c r="D2094" i="59" l="1"/>
  <c r="C2094" i="59"/>
  <c r="A2095" i="59"/>
  <c r="G2094" i="59"/>
  <c r="F2094" i="59"/>
  <c r="B2094" i="59"/>
  <c r="E2094" i="59"/>
  <c r="D2095" i="59" l="1"/>
  <c r="E2095" i="59"/>
  <c r="F2095" i="59"/>
  <c r="A2096" i="59"/>
  <c r="C2095" i="59"/>
  <c r="G2095" i="59"/>
  <c r="B2095" i="59"/>
  <c r="D2096" i="59" l="1"/>
  <c r="B2096" i="59"/>
  <c r="F2096" i="59"/>
  <c r="C2096" i="59"/>
  <c r="E2096" i="59"/>
  <c r="A2097" i="59"/>
  <c r="G2096" i="59"/>
  <c r="D2097" i="59" l="1"/>
  <c r="C2097" i="59"/>
  <c r="F2097" i="59"/>
  <c r="E2097" i="59"/>
  <c r="G2097" i="59"/>
  <c r="B2097" i="59"/>
  <c r="A2098" i="59"/>
  <c r="D2098" i="59" l="1"/>
  <c r="B2098" i="59"/>
  <c r="F2098" i="59"/>
  <c r="E2098" i="59"/>
  <c r="G2098" i="59"/>
  <c r="C2098" i="59"/>
  <c r="A2099" i="59"/>
  <c r="D2099" i="59" l="1"/>
  <c r="B2099" i="59"/>
  <c r="C2099" i="59"/>
  <c r="F2099" i="59"/>
  <c r="E2099" i="59"/>
  <c r="A2100" i="59"/>
  <c r="G2099" i="59"/>
  <c r="D2100" i="59" l="1"/>
  <c r="C2100" i="59"/>
  <c r="G2100" i="59"/>
  <c r="F2100" i="59"/>
  <c r="B2100" i="59"/>
  <c r="E2100" i="59"/>
  <c r="A2101" i="59"/>
  <c r="D2101" i="59" l="1"/>
  <c r="F2101" i="59"/>
  <c r="B2101" i="59"/>
  <c r="A2102" i="59"/>
  <c r="C2101" i="59"/>
  <c r="E2101" i="59"/>
  <c r="G2101" i="59"/>
  <c r="D2102" i="59" l="1"/>
  <c r="F2102" i="59"/>
  <c r="E2102" i="59"/>
  <c r="C2102" i="59"/>
  <c r="A2103" i="59"/>
  <c r="B2102" i="59"/>
  <c r="G2102" i="59"/>
  <c r="D2103" i="59" l="1"/>
  <c r="F2103" i="59"/>
  <c r="E2103" i="59"/>
  <c r="C2103" i="59"/>
  <c r="B2103" i="59"/>
  <c r="A2104" i="59"/>
  <c r="G2103" i="59"/>
  <c r="D2104" i="59" l="1"/>
  <c r="F2104" i="59"/>
  <c r="A2105" i="59"/>
  <c r="C2104" i="59"/>
  <c r="E2104" i="59"/>
  <c r="B2104" i="59"/>
  <c r="G2104" i="59"/>
  <c r="D2105" i="59" l="1"/>
  <c r="F2105" i="59"/>
  <c r="E2105" i="59"/>
  <c r="C2105" i="59"/>
  <c r="A2106" i="59"/>
  <c r="B2105" i="59"/>
  <c r="G2105" i="59"/>
  <c r="D2106" i="59" l="1"/>
  <c r="F2106" i="59"/>
  <c r="E2106" i="59"/>
  <c r="C2106" i="59"/>
  <c r="A2107" i="59"/>
  <c r="G2106" i="59"/>
  <c r="B2106" i="59"/>
  <c r="D2107" i="59" l="1"/>
  <c r="C2107" i="59"/>
  <c r="E2107" i="59"/>
  <c r="F2107" i="59"/>
  <c r="G2107" i="59"/>
  <c r="B2107" i="59"/>
  <c r="A2108" i="59"/>
  <c r="D2108" i="59" l="1"/>
  <c r="F2108" i="59"/>
  <c r="B2108" i="59"/>
  <c r="C2108" i="59"/>
  <c r="G2108" i="59"/>
  <c r="E2108" i="59"/>
  <c r="A2109" i="59"/>
  <c r="D2109" i="59" l="1"/>
  <c r="F2109" i="59"/>
  <c r="C2109" i="59"/>
  <c r="G2109" i="59"/>
  <c r="B2109" i="59"/>
  <c r="E2109" i="59"/>
  <c r="A2110" i="59"/>
  <c r="D2110" i="59" l="1"/>
  <c r="F2110" i="59"/>
  <c r="C2110" i="59"/>
  <c r="B2110" i="59"/>
  <c r="E2110" i="59"/>
  <c r="A2111" i="59"/>
  <c r="G2110" i="59"/>
  <c r="D2111" i="59" l="1"/>
  <c r="F2111" i="59"/>
  <c r="E2111" i="59"/>
  <c r="C2111" i="59"/>
  <c r="A2112" i="59"/>
  <c r="B2111" i="59"/>
  <c r="G2111" i="59"/>
  <c r="D2112" i="59" l="1"/>
  <c r="F2112" i="59"/>
  <c r="E2112" i="59"/>
  <c r="C2112" i="59"/>
  <c r="B2112" i="59"/>
  <c r="A2113" i="59"/>
  <c r="G2112" i="59"/>
  <c r="D2113" i="59" l="1"/>
  <c r="F2113" i="59"/>
  <c r="E2113" i="59"/>
  <c r="C2113" i="59"/>
  <c r="B2113" i="59"/>
  <c r="G2113" i="59"/>
  <c r="A2114" i="59"/>
  <c r="D2114" i="59" l="1"/>
  <c r="F2114" i="59"/>
  <c r="C2114" i="59"/>
  <c r="G2114" i="59"/>
  <c r="E2114" i="59"/>
  <c r="B2114" i="59"/>
  <c r="A2115" i="59"/>
  <c r="D2115" i="59" l="1"/>
  <c r="F2115" i="59"/>
  <c r="B2115" i="59"/>
  <c r="G2115" i="59"/>
  <c r="C2115" i="59"/>
  <c r="E2115" i="59"/>
  <c r="A2116" i="59"/>
  <c r="D2116" i="59" l="1"/>
  <c r="F2116" i="59"/>
  <c r="E2116" i="59"/>
  <c r="B2116" i="59"/>
  <c r="A2117" i="59"/>
  <c r="C2116" i="59"/>
  <c r="G2116" i="59"/>
  <c r="D2117" i="59" l="1"/>
  <c r="F2117" i="59"/>
  <c r="E2117" i="59"/>
  <c r="C2117" i="59"/>
  <c r="B2117" i="59"/>
  <c r="A2118" i="59"/>
  <c r="G2117" i="59"/>
  <c r="D2118" i="59" l="1"/>
  <c r="F2118" i="59"/>
  <c r="B2118" i="59"/>
  <c r="G2118" i="59"/>
  <c r="C2118" i="59"/>
  <c r="E2118" i="59"/>
  <c r="A2119" i="59"/>
  <c r="D2119" i="59" l="1"/>
  <c r="F2119" i="59"/>
  <c r="B2119" i="59"/>
  <c r="A2120" i="59"/>
  <c r="C2119" i="59"/>
  <c r="E2119" i="59"/>
  <c r="G2119" i="59"/>
  <c r="D2120" i="59" l="1"/>
  <c r="F2120" i="59"/>
  <c r="B2120" i="59"/>
  <c r="C2120" i="59"/>
  <c r="A2121" i="59"/>
  <c r="G2120" i="59"/>
  <c r="E2120" i="59"/>
  <c r="D2121" i="59" l="1"/>
  <c r="F2121" i="59"/>
  <c r="C2121" i="59"/>
  <c r="E2121" i="59"/>
  <c r="B2121" i="59"/>
  <c r="G2121" i="59"/>
  <c r="A2122" i="59"/>
  <c r="D2122" i="59" l="1"/>
  <c r="F2122" i="59"/>
  <c r="E2122" i="59"/>
  <c r="C2122" i="59"/>
  <c r="A2123" i="59"/>
  <c r="G2122" i="59"/>
  <c r="B2122" i="59"/>
  <c r="D2123" i="59" l="1"/>
  <c r="F2123" i="59"/>
  <c r="E2123" i="59"/>
  <c r="B2123" i="59"/>
  <c r="C2123" i="59"/>
  <c r="G2123" i="59"/>
  <c r="A2124" i="59"/>
  <c r="D2124" i="59" l="1"/>
  <c r="C2124" i="59"/>
  <c r="E2124" i="59"/>
  <c r="F2124" i="59"/>
  <c r="B2124" i="59"/>
  <c r="A2125" i="59"/>
  <c r="G2124" i="59"/>
  <c r="D2125" i="59" l="1"/>
  <c r="F2125" i="59"/>
  <c r="E2125" i="59"/>
  <c r="C2125" i="59"/>
  <c r="A2126" i="59"/>
  <c r="G2125" i="59"/>
  <c r="B2125" i="59"/>
  <c r="D2126" i="59" l="1"/>
  <c r="F2126" i="59"/>
  <c r="E2126" i="59"/>
  <c r="C2126" i="59"/>
  <c r="B2126" i="59"/>
  <c r="A2127" i="59"/>
  <c r="G2126" i="59"/>
  <c r="D2127" i="59" l="1"/>
  <c r="F2127" i="59"/>
  <c r="C2127" i="59"/>
  <c r="A2128" i="59"/>
  <c r="B2127" i="59"/>
  <c r="E2127" i="59"/>
  <c r="G2127" i="59"/>
  <c r="D2128" i="59" l="1"/>
  <c r="F2128" i="59"/>
  <c r="E2128" i="59"/>
  <c r="C2128" i="59"/>
  <c r="A2129" i="59"/>
  <c r="B2128" i="59"/>
  <c r="G2128" i="59"/>
  <c r="D2129" i="59" l="1"/>
  <c r="C2129" i="59"/>
  <c r="A2130" i="59"/>
  <c r="F2129" i="59"/>
  <c r="E2129" i="59"/>
  <c r="B2129" i="59"/>
  <c r="G2129" i="59"/>
  <c r="D2130" i="59" l="1"/>
  <c r="F2130" i="59"/>
  <c r="E2130" i="59"/>
  <c r="C2130" i="59"/>
  <c r="A2131" i="59"/>
  <c r="G2130" i="59"/>
  <c r="B2130" i="59"/>
  <c r="D2131" i="59" l="1"/>
  <c r="F2131" i="59"/>
  <c r="E2131" i="59"/>
  <c r="C2131" i="59"/>
  <c r="A2132" i="59"/>
  <c r="G2131" i="59"/>
  <c r="B2131" i="59"/>
  <c r="D2132" i="59" l="1"/>
  <c r="F2132" i="59"/>
  <c r="E2132" i="59"/>
  <c r="C2132" i="59"/>
  <c r="A2133" i="59"/>
  <c r="B2132" i="59"/>
  <c r="G2132" i="59"/>
  <c r="D2133" i="59" l="1"/>
  <c r="F2133" i="59"/>
  <c r="C2133" i="59"/>
  <c r="B2133" i="59"/>
  <c r="E2133" i="59"/>
  <c r="A2134" i="59"/>
  <c r="G2133" i="59"/>
  <c r="D2134" i="59" l="1"/>
  <c r="F2134" i="59"/>
  <c r="B2134" i="59"/>
  <c r="E2134" i="59"/>
  <c r="C2134" i="59"/>
  <c r="A2135" i="59"/>
  <c r="G2134" i="59"/>
  <c r="D2135" i="59" l="1"/>
  <c r="F2135" i="59"/>
  <c r="B2135" i="59"/>
  <c r="G2135" i="59"/>
  <c r="C2135" i="59"/>
  <c r="E2135" i="59"/>
  <c r="A2136" i="59"/>
  <c r="D2136" i="59" l="1"/>
  <c r="C2136" i="59"/>
  <c r="B2136" i="59"/>
  <c r="F2136" i="59"/>
  <c r="E2136" i="59"/>
  <c r="A2137" i="59"/>
  <c r="G2136" i="59"/>
  <c r="D2137" i="59" l="1"/>
  <c r="F2137" i="59"/>
  <c r="A2138" i="59"/>
  <c r="B2137" i="59"/>
  <c r="E2137" i="59"/>
  <c r="C2137" i="59"/>
  <c r="G2137" i="59"/>
  <c r="D2138" i="59" l="1"/>
  <c r="F2138" i="59"/>
  <c r="A2139" i="59"/>
  <c r="G2138" i="59"/>
  <c r="C2138" i="59"/>
  <c r="B2138" i="59"/>
  <c r="E2138" i="59"/>
  <c r="D2139" i="59" l="1"/>
  <c r="F2139" i="59"/>
  <c r="C2139" i="59"/>
  <c r="A2140" i="59"/>
  <c r="E2139" i="59"/>
  <c r="B2139" i="59"/>
  <c r="G2139" i="59"/>
  <c r="D2140" i="59" l="1"/>
  <c r="E2140" i="59"/>
  <c r="F2140" i="59"/>
  <c r="C2140" i="59"/>
  <c r="A2141" i="59"/>
  <c r="B2140" i="59"/>
  <c r="G2140" i="59"/>
  <c r="D2141" i="59" l="1"/>
  <c r="E2141" i="59"/>
  <c r="F2141" i="59"/>
  <c r="C2141" i="59"/>
  <c r="B2141" i="59"/>
  <c r="A2142" i="59"/>
  <c r="G2141" i="59"/>
  <c r="D2142" i="59" l="1"/>
  <c r="F2142" i="59"/>
  <c r="C2142" i="59"/>
  <c r="B2142" i="59"/>
  <c r="E2142" i="59"/>
  <c r="A2143" i="59"/>
  <c r="G2142" i="59"/>
  <c r="D2143" i="59" l="1"/>
  <c r="C2143" i="59"/>
  <c r="E2143" i="59"/>
  <c r="F2143" i="59"/>
  <c r="B2143" i="59"/>
  <c r="A2144" i="59"/>
  <c r="G2143" i="59"/>
  <c r="D2144" i="59" l="1"/>
  <c r="F2144" i="59"/>
  <c r="E2144" i="59"/>
  <c r="B2144" i="59"/>
  <c r="G2144" i="59"/>
  <c r="A2145" i="59"/>
  <c r="C2144" i="59"/>
  <c r="D2145" i="59" l="1"/>
  <c r="F2145" i="59"/>
  <c r="B2145" i="59"/>
  <c r="E2145" i="59"/>
  <c r="G2145" i="59"/>
  <c r="C2145" i="59"/>
  <c r="A2146" i="59"/>
  <c r="D2146" i="59" l="1"/>
  <c r="F2146" i="59"/>
  <c r="C2146" i="59"/>
  <c r="G2146" i="59"/>
  <c r="B2146" i="59"/>
  <c r="E2146" i="59"/>
  <c r="A2147" i="59"/>
  <c r="D2147" i="59" l="1"/>
  <c r="F2147" i="59"/>
  <c r="A2148" i="59"/>
  <c r="C2147" i="59"/>
  <c r="G2147" i="59"/>
  <c r="E2147" i="59"/>
  <c r="B2147" i="59"/>
  <c r="D2148" i="59" l="1"/>
  <c r="B2148" i="59"/>
  <c r="F2148" i="59"/>
  <c r="A2149" i="59"/>
  <c r="C2148" i="59"/>
  <c r="E2148" i="59"/>
  <c r="G2148" i="59"/>
  <c r="D2149" i="59" l="1"/>
  <c r="C2149" i="59"/>
  <c r="F2149" i="59"/>
  <c r="B2149" i="59"/>
  <c r="G2149" i="59"/>
  <c r="E2149" i="59"/>
  <c r="A2150" i="59"/>
  <c r="D2150" i="59" l="1"/>
  <c r="F2150" i="59"/>
  <c r="C2150" i="59"/>
  <c r="A2151" i="59"/>
  <c r="B2150" i="59"/>
  <c r="E2150" i="59"/>
  <c r="G2150" i="59"/>
  <c r="D2151" i="59" l="1"/>
  <c r="A2152" i="59"/>
  <c r="B2151" i="59"/>
  <c r="F2151" i="59"/>
  <c r="G2151" i="59"/>
  <c r="E2151" i="59"/>
  <c r="C2151" i="59"/>
  <c r="F2152" i="59" l="1"/>
  <c r="D2152" i="59"/>
  <c r="E2152" i="59"/>
  <c r="B2152" i="59"/>
  <c r="C2152" i="59"/>
  <c r="A2153" i="59"/>
  <c r="G2152" i="59"/>
  <c r="D2153" i="59" l="1"/>
  <c r="F2153" i="59"/>
  <c r="C2153" i="59"/>
  <c r="B2153" i="59"/>
  <c r="E2153" i="59"/>
  <c r="A2154" i="59"/>
  <c r="G2153" i="59"/>
  <c r="D2154" i="59" l="1"/>
  <c r="C2154" i="59"/>
  <c r="E2154" i="59"/>
  <c r="F2154" i="59"/>
  <c r="B2154" i="59"/>
  <c r="A2155" i="59"/>
  <c r="G2154" i="59"/>
  <c r="F2155" i="59" l="1"/>
  <c r="C2155" i="59"/>
  <c r="D2155" i="59"/>
  <c r="B2155" i="59"/>
  <c r="E2155" i="59"/>
  <c r="A2156" i="59"/>
  <c r="G2155" i="59"/>
  <c r="D2156" i="59" l="1"/>
  <c r="F2156" i="59"/>
  <c r="C2156" i="59"/>
  <c r="E2156" i="59"/>
  <c r="A2157" i="59"/>
  <c r="B2156" i="59"/>
  <c r="G2156" i="59"/>
  <c r="D2157" i="59" l="1"/>
  <c r="F2157" i="59"/>
  <c r="C2157" i="59"/>
  <c r="E2157" i="59"/>
  <c r="A2158" i="59"/>
  <c r="G2157" i="59"/>
  <c r="B2157" i="59"/>
  <c r="D2158" i="59" l="1"/>
  <c r="F2158" i="59"/>
  <c r="G2158" i="59"/>
  <c r="E2158" i="59"/>
  <c r="C2158" i="59"/>
  <c r="A2159" i="59"/>
  <c r="B2158" i="59"/>
  <c r="D2159" i="59" l="1"/>
  <c r="B2159" i="59"/>
  <c r="F2159" i="59"/>
  <c r="A2160" i="59"/>
  <c r="E2159" i="59"/>
  <c r="C2159" i="59"/>
  <c r="G2159" i="59"/>
  <c r="D2160" i="59" l="1"/>
  <c r="F2160" i="59"/>
  <c r="B2160" i="59"/>
  <c r="E2160" i="59"/>
  <c r="G2160" i="59"/>
  <c r="C2160" i="59"/>
  <c r="A2161" i="59"/>
  <c r="F2161" i="59" l="1"/>
  <c r="G2161" i="59"/>
  <c r="C2161" i="59"/>
  <c r="B2161" i="59"/>
  <c r="A2162" i="59"/>
  <c r="D2161" i="59"/>
  <c r="E2161" i="59"/>
  <c r="D2162" i="59" l="1"/>
  <c r="F2162" i="59"/>
  <c r="C2162" i="59"/>
  <c r="B2162" i="59"/>
  <c r="A2163" i="59"/>
  <c r="G2162" i="59"/>
  <c r="E2162" i="59"/>
  <c r="D2163" i="59" l="1"/>
  <c r="E2163" i="59"/>
  <c r="F2163" i="59"/>
  <c r="C2163" i="59"/>
  <c r="B2163" i="59"/>
  <c r="G2163" i="59"/>
  <c r="A2164" i="59"/>
  <c r="D2164" i="59" l="1"/>
  <c r="F2164" i="59"/>
  <c r="E2164" i="59"/>
  <c r="B2164" i="59"/>
  <c r="A2165" i="59"/>
  <c r="C2164" i="59"/>
  <c r="G2164" i="59"/>
  <c r="D2165" i="59" l="1"/>
  <c r="F2165" i="59"/>
  <c r="B2165" i="59"/>
  <c r="C2165" i="59"/>
  <c r="A2166" i="59"/>
  <c r="E2165" i="59"/>
  <c r="G2165" i="59"/>
  <c r="D2166" i="59" l="1"/>
  <c r="F2166" i="59"/>
  <c r="E2166" i="59"/>
  <c r="C2166" i="59"/>
  <c r="B2166" i="59"/>
  <c r="A2167" i="59"/>
  <c r="G2166" i="59"/>
  <c r="D2167" i="59" l="1"/>
  <c r="B2167" i="59"/>
  <c r="A2168" i="59"/>
  <c r="F2167" i="59"/>
  <c r="G2167" i="59"/>
  <c r="E2167" i="59"/>
  <c r="C2167" i="59"/>
  <c r="D2168" i="59" l="1"/>
  <c r="C2168" i="59"/>
  <c r="E2168" i="59"/>
  <c r="F2168" i="59"/>
  <c r="B2168" i="59"/>
  <c r="A2169" i="59"/>
  <c r="G2168" i="59"/>
  <c r="D2169" i="59" l="1"/>
  <c r="F2169" i="59"/>
  <c r="B2169" i="59"/>
  <c r="C2169" i="59"/>
  <c r="A2170" i="59"/>
  <c r="G2169" i="59"/>
  <c r="E2169" i="59"/>
  <c r="F2170" i="59" l="1"/>
  <c r="C2170" i="59"/>
  <c r="B2170" i="59"/>
  <c r="A2171" i="59"/>
  <c r="D2170" i="59"/>
  <c r="E2170" i="59"/>
  <c r="G2170" i="59"/>
  <c r="D2171" i="59" l="1"/>
  <c r="B2171" i="59"/>
  <c r="G2171" i="59"/>
  <c r="F2171" i="59"/>
  <c r="A2172" i="59"/>
  <c r="C2171" i="59"/>
  <c r="E2171" i="59"/>
  <c r="D2172" i="59" l="1"/>
  <c r="F2172" i="59"/>
  <c r="G2172" i="59"/>
  <c r="C2172" i="59"/>
  <c r="E2172" i="59"/>
  <c r="B2172" i="59"/>
  <c r="A2173" i="59"/>
  <c r="D2173" i="59" l="1"/>
  <c r="F2173" i="59"/>
  <c r="B2173" i="59"/>
  <c r="A2174" i="59"/>
  <c r="E2173" i="59"/>
  <c r="G2173" i="59"/>
  <c r="C2173" i="59"/>
  <c r="D2174" i="59" l="1"/>
  <c r="C2174" i="59"/>
  <c r="E2174" i="59"/>
  <c r="F2174" i="59"/>
  <c r="A2175" i="59"/>
  <c r="G2174" i="59"/>
  <c r="B2174" i="59"/>
  <c r="D2175" i="59" l="1"/>
  <c r="B2175" i="59"/>
  <c r="A2176" i="59"/>
  <c r="F2175" i="59"/>
  <c r="C2175" i="59"/>
  <c r="G2175" i="59"/>
  <c r="E2175" i="59"/>
  <c r="D2176" i="59" l="1"/>
  <c r="B2176" i="59"/>
  <c r="E2176" i="59"/>
  <c r="F2176" i="59"/>
  <c r="C2176" i="59"/>
  <c r="A2177" i="59"/>
  <c r="G2176" i="59"/>
  <c r="D2177" i="59" l="1"/>
  <c r="C2177" i="59"/>
  <c r="E2177" i="59"/>
  <c r="F2177" i="59"/>
  <c r="A2178" i="59"/>
  <c r="B2177" i="59"/>
  <c r="G2177" i="59"/>
  <c r="D2178" i="59" l="1"/>
  <c r="C2178" i="59"/>
  <c r="A2179" i="59"/>
  <c r="G2178" i="59"/>
  <c r="F2178" i="59"/>
  <c r="B2178" i="59"/>
  <c r="E2178" i="59"/>
  <c r="D2179" i="59" l="1"/>
  <c r="C2179" i="59"/>
  <c r="B2179" i="59"/>
  <c r="F2179" i="59"/>
  <c r="A2180" i="59"/>
  <c r="E2179" i="59"/>
  <c r="G2179" i="59"/>
  <c r="D2180" i="59" l="1"/>
  <c r="B2180" i="59"/>
  <c r="F2180" i="59"/>
  <c r="E2180" i="59"/>
  <c r="A2181" i="59"/>
  <c r="G2180" i="59"/>
  <c r="C2180" i="59"/>
  <c r="D2181" i="59" l="1"/>
  <c r="B2181" i="59"/>
  <c r="F2181" i="59"/>
  <c r="A2182" i="59"/>
  <c r="C2181" i="59"/>
  <c r="G2181" i="59"/>
  <c r="E2181" i="59"/>
  <c r="D2182" i="59" l="1"/>
  <c r="F2182" i="59"/>
  <c r="E2182" i="59"/>
  <c r="C2182" i="59"/>
  <c r="B2182" i="59"/>
  <c r="A2183" i="59"/>
  <c r="G2182" i="59"/>
  <c r="D2183" i="59" l="1"/>
  <c r="F2183" i="59"/>
  <c r="A2184" i="59"/>
  <c r="C2183" i="59"/>
  <c r="G2183" i="59"/>
  <c r="E2183" i="59"/>
  <c r="B2183" i="59"/>
  <c r="D2184" i="59" l="1"/>
  <c r="F2184" i="59"/>
  <c r="C2184" i="59"/>
  <c r="B2184" i="59"/>
  <c r="A2185" i="59"/>
  <c r="G2184" i="59"/>
  <c r="E2184" i="59"/>
  <c r="D2185" i="59" l="1"/>
  <c r="F2185" i="59"/>
  <c r="A2186" i="59"/>
  <c r="G2185" i="59"/>
  <c r="C2185" i="59"/>
  <c r="B2185" i="59"/>
  <c r="E2185" i="59"/>
  <c r="D2186" i="59" l="1"/>
  <c r="A2187" i="59"/>
  <c r="F2186" i="59"/>
  <c r="G2186" i="59"/>
  <c r="E2186" i="59"/>
  <c r="B2186" i="59"/>
  <c r="C2186" i="59"/>
  <c r="D2187" i="59" l="1"/>
  <c r="C2187" i="59"/>
  <c r="E2187" i="59"/>
  <c r="F2187" i="59"/>
  <c r="B2187" i="59"/>
  <c r="A2188" i="59"/>
  <c r="G2187" i="59"/>
  <c r="D2188" i="59" l="1"/>
  <c r="F2188" i="59"/>
  <c r="G2188" i="59"/>
  <c r="C2188" i="59"/>
  <c r="E2188" i="59"/>
  <c r="A2189" i="59"/>
  <c r="B2188" i="59"/>
  <c r="D2189" i="59" l="1"/>
  <c r="C2189" i="59"/>
  <c r="A2190" i="59"/>
  <c r="G2189" i="59"/>
  <c r="F2189" i="59"/>
  <c r="E2189" i="59"/>
  <c r="B2189" i="59"/>
  <c r="D2190" i="59" l="1"/>
  <c r="E2190" i="59"/>
  <c r="F2190" i="59"/>
  <c r="C2190" i="59"/>
  <c r="G2190" i="59"/>
  <c r="B2190" i="59"/>
  <c r="A2191" i="59"/>
  <c r="D2191" i="59" l="1"/>
  <c r="F2191" i="59"/>
  <c r="B2191" i="59"/>
  <c r="C2191" i="59"/>
  <c r="A2192" i="59"/>
  <c r="E2191" i="59"/>
  <c r="G2191" i="59"/>
  <c r="D2192" i="59" l="1"/>
  <c r="F2192" i="59"/>
  <c r="B2192" i="59"/>
  <c r="C2192" i="59"/>
  <c r="G2192" i="59"/>
  <c r="A2193" i="59"/>
  <c r="E2192" i="59"/>
  <c r="D2193" i="59" l="1"/>
  <c r="C2193" i="59"/>
  <c r="E2193" i="59"/>
  <c r="F2193" i="59"/>
  <c r="A2194" i="59"/>
  <c r="G2193" i="59"/>
  <c r="B2193" i="59"/>
  <c r="D2194" i="59" l="1"/>
  <c r="F2194" i="59"/>
  <c r="E2194" i="59"/>
  <c r="C2194" i="59"/>
  <c r="B2194" i="59"/>
  <c r="A2195" i="59"/>
  <c r="G2194" i="59"/>
  <c r="D2195" i="59" l="1"/>
  <c r="B2195" i="59"/>
  <c r="E2195" i="59"/>
  <c r="F2195" i="59"/>
  <c r="C2195" i="59"/>
  <c r="A2196" i="59"/>
  <c r="G2195" i="59"/>
  <c r="D2196" i="59" l="1"/>
  <c r="C2196" i="59"/>
  <c r="E2196" i="59"/>
  <c r="F2196" i="59"/>
  <c r="A2197" i="59"/>
  <c r="G2196" i="59"/>
  <c r="B2196" i="59"/>
  <c r="D2197" i="59" l="1"/>
  <c r="A2198" i="59"/>
  <c r="G2197" i="59"/>
  <c r="F2197" i="59"/>
  <c r="B2197" i="59"/>
  <c r="E2197" i="59"/>
  <c r="C2197" i="59"/>
  <c r="D2198" i="59" l="1"/>
  <c r="E2198" i="59"/>
  <c r="C2198" i="59"/>
  <c r="F2198" i="59"/>
  <c r="G2198" i="59"/>
  <c r="A2199" i="59"/>
  <c r="B2198" i="59"/>
  <c r="D2199" i="59" l="1"/>
  <c r="B2199" i="59"/>
  <c r="E2199" i="59"/>
  <c r="F2199" i="59"/>
  <c r="A2200" i="59"/>
  <c r="G2199" i="59"/>
  <c r="C2199" i="59"/>
  <c r="D2200" i="59" l="1"/>
  <c r="B2200" i="59"/>
  <c r="A2201" i="59"/>
  <c r="F2200" i="59"/>
  <c r="G2200" i="59"/>
  <c r="E2200" i="59"/>
  <c r="C2200" i="59"/>
  <c r="D2201" i="59" l="1"/>
  <c r="F2201" i="59"/>
  <c r="A2202" i="59"/>
  <c r="G2201" i="59"/>
  <c r="B2201" i="59"/>
  <c r="C2201" i="59"/>
  <c r="E2201" i="59"/>
  <c r="D2202" i="59" l="1"/>
  <c r="F2202" i="59"/>
  <c r="A2203" i="59"/>
  <c r="E2202" i="59"/>
  <c r="C2202" i="59"/>
  <c r="B2202" i="59"/>
  <c r="G2202" i="59"/>
  <c r="D2203" i="59" l="1"/>
  <c r="F2203" i="59"/>
  <c r="E2203" i="59"/>
  <c r="C2203" i="59"/>
  <c r="G2203" i="59"/>
  <c r="A2204" i="59"/>
  <c r="B2203" i="59"/>
  <c r="D2204" i="59" l="1"/>
  <c r="F2204" i="59"/>
  <c r="A2205" i="59"/>
  <c r="G2204" i="59"/>
  <c r="E2204" i="59"/>
  <c r="C2204" i="59"/>
  <c r="B2204" i="59"/>
  <c r="D2205" i="59" l="1"/>
  <c r="C2205" i="59"/>
  <c r="B2205" i="59"/>
  <c r="A2206" i="59"/>
  <c r="G2205" i="59"/>
  <c r="F2205" i="59"/>
  <c r="E2205" i="59"/>
  <c r="D2206" i="59" l="1"/>
  <c r="F2206" i="59"/>
  <c r="C2206" i="59"/>
  <c r="B2206" i="59"/>
  <c r="E2206" i="59"/>
  <c r="G2206" i="59"/>
  <c r="A2207" i="59"/>
  <c r="D2207" i="59" l="1"/>
  <c r="F2207" i="59"/>
  <c r="B2207" i="59"/>
  <c r="C2207" i="59"/>
  <c r="A2208" i="59"/>
  <c r="G2207" i="59"/>
  <c r="E2207" i="59"/>
  <c r="D2208" i="59" l="1"/>
  <c r="E2208" i="59"/>
  <c r="A2209" i="59"/>
  <c r="G2208" i="59"/>
  <c r="F2208" i="59"/>
  <c r="C2208" i="59"/>
  <c r="B2208" i="59"/>
  <c r="D2209" i="59" l="1"/>
  <c r="F2209" i="59"/>
  <c r="B2209" i="59"/>
  <c r="C2209" i="59"/>
  <c r="A2210" i="59"/>
  <c r="E2209" i="59"/>
  <c r="G2209" i="59"/>
  <c r="D2210" i="59" l="1"/>
  <c r="F2210" i="59"/>
  <c r="B2210" i="59"/>
  <c r="C2210" i="59"/>
  <c r="A2211" i="59"/>
  <c r="G2210" i="59"/>
  <c r="E2210" i="59"/>
  <c r="D2211" i="59" l="1"/>
  <c r="E2211" i="59"/>
  <c r="F2211" i="59"/>
  <c r="G2211" i="59"/>
  <c r="C2211" i="59"/>
  <c r="B2211" i="59"/>
  <c r="A2212" i="59"/>
  <c r="D2212" i="59" l="1"/>
  <c r="C2212" i="59"/>
  <c r="B2212" i="59"/>
  <c r="G2212" i="59"/>
  <c r="F2212" i="59"/>
  <c r="E2212" i="59"/>
  <c r="A2213" i="59"/>
  <c r="D2213" i="59" l="1"/>
  <c r="C2213" i="59"/>
  <c r="B2213" i="59"/>
  <c r="F2213" i="59"/>
  <c r="A2214" i="59"/>
  <c r="G2213" i="59"/>
  <c r="E2213" i="59"/>
  <c r="D2214" i="59" l="1"/>
  <c r="C2214" i="59"/>
  <c r="E2214" i="59"/>
  <c r="F2214" i="59"/>
  <c r="B2214" i="59"/>
  <c r="G2214" i="59"/>
  <c r="A2215" i="59"/>
  <c r="D2215" i="59" l="1"/>
  <c r="C2215" i="59"/>
  <c r="B2215" i="59"/>
  <c r="F2215" i="59"/>
  <c r="E2215" i="59"/>
  <c r="G2215" i="59"/>
  <c r="A2216" i="59"/>
  <c r="D2216" i="59" l="1"/>
  <c r="C2216" i="59"/>
  <c r="E2216" i="59"/>
  <c r="F2216" i="59"/>
  <c r="B2216" i="59"/>
  <c r="A2217" i="59"/>
  <c r="G2216" i="59"/>
  <c r="D2217" i="59" l="1"/>
  <c r="C2217" i="59"/>
  <c r="B2217" i="59"/>
  <c r="F2217" i="59"/>
  <c r="A2218" i="59"/>
  <c r="E2217" i="59"/>
  <c r="G2217" i="59"/>
  <c r="D2218" i="59" l="1"/>
  <c r="C2218" i="59"/>
  <c r="E2218" i="59"/>
  <c r="F2218" i="59"/>
  <c r="G2218" i="59"/>
  <c r="A2219" i="59"/>
  <c r="B2218" i="59"/>
  <c r="D2219" i="59" l="1"/>
  <c r="B2219" i="59"/>
  <c r="C2219" i="59"/>
  <c r="G2219" i="59"/>
  <c r="F2219" i="59"/>
  <c r="A2220" i="59"/>
  <c r="E2219" i="59"/>
  <c r="D2220" i="59" l="1"/>
  <c r="F2220" i="59"/>
  <c r="B2220" i="59"/>
  <c r="C2220" i="59"/>
  <c r="A2221" i="59"/>
  <c r="G2220" i="59"/>
  <c r="E2220" i="59"/>
  <c r="D2221" i="59" l="1"/>
  <c r="F2221" i="59"/>
  <c r="A2222" i="59"/>
  <c r="G2221" i="59"/>
  <c r="E2221" i="59"/>
  <c r="B2221" i="59"/>
  <c r="C2221" i="59"/>
  <c r="D2222" i="59" l="1"/>
  <c r="F2222" i="59"/>
  <c r="C2222" i="59"/>
  <c r="E2222" i="59"/>
  <c r="B2222" i="59"/>
  <c r="G2222" i="59"/>
  <c r="A2223" i="59"/>
  <c r="D2223" i="59" l="1"/>
  <c r="F2223" i="59"/>
  <c r="C2223" i="59"/>
  <c r="G2223" i="59"/>
  <c r="E2223" i="59"/>
  <c r="B2223" i="59"/>
  <c r="A2224" i="59"/>
  <c r="D2224" i="59" l="1"/>
  <c r="C2224" i="59"/>
  <c r="B2224" i="59"/>
  <c r="A2225" i="59"/>
  <c r="F2224" i="59"/>
  <c r="G2224" i="59"/>
  <c r="E2224" i="59"/>
  <c r="D2225" i="59" l="1"/>
  <c r="F2225" i="59"/>
  <c r="E2225" i="59"/>
  <c r="C2225" i="59"/>
  <c r="B2225" i="59"/>
  <c r="A2226" i="59"/>
  <c r="G2225" i="59"/>
  <c r="D2226" i="59" l="1"/>
  <c r="B2226" i="59"/>
  <c r="F2226" i="59"/>
  <c r="C2226" i="59"/>
  <c r="A2227" i="59"/>
  <c r="G2226" i="59"/>
  <c r="E2226" i="59"/>
  <c r="D2227" i="59" l="1"/>
  <c r="F2227" i="59"/>
  <c r="B2227" i="59"/>
  <c r="C2227" i="59"/>
  <c r="A2228" i="59"/>
  <c r="E2227" i="59"/>
  <c r="G2227" i="59"/>
  <c r="D2228" i="59" l="1"/>
  <c r="F2228" i="59"/>
  <c r="E2228" i="59"/>
  <c r="C2228" i="59"/>
  <c r="A2229" i="59"/>
  <c r="B2228" i="59"/>
  <c r="G2228" i="59"/>
  <c r="D2229" i="59" l="1"/>
  <c r="F2229" i="59"/>
  <c r="E2229" i="59"/>
  <c r="B2229" i="59"/>
  <c r="G2229" i="59"/>
  <c r="A2230" i="59"/>
  <c r="C2229" i="59"/>
  <c r="D2230" i="59" l="1"/>
  <c r="F2230" i="59"/>
  <c r="E2230" i="59"/>
  <c r="C2230" i="59"/>
  <c r="A2231" i="59"/>
  <c r="G2230" i="59"/>
  <c r="B2230" i="59"/>
  <c r="D2231" i="59" l="1"/>
  <c r="E2231" i="59"/>
  <c r="F2231" i="59"/>
  <c r="B2231" i="59"/>
  <c r="C2231" i="59"/>
  <c r="A2232" i="59"/>
  <c r="G2231" i="59"/>
  <c r="D2232" i="59" l="1"/>
  <c r="F2232" i="59"/>
  <c r="B2232" i="59"/>
  <c r="G2232" i="59"/>
  <c r="C2232" i="59"/>
  <c r="E2232" i="59"/>
  <c r="A2233" i="59"/>
  <c r="D2233" i="59" l="1"/>
  <c r="F2233" i="59"/>
  <c r="E2233" i="59"/>
  <c r="C2233" i="59"/>
  <c r="B2233" i="59"/>
  <c r="A2234" i="59"/>
  <c r="G2233" i="59"/>
  <c r="D2234" i="59" l="1"/>
  <c r="F2234" i="59"/>
  <c r="B2234" i="59"/>
  <c r="C2234" i="59"/>
  <c r="A2235" i="59"/>
  <c r="E2234" i="59"/>
  <c r="G2234" i="59"/>
  <c r="D2235" i="59" l="1"/>
  <c r="F2235" i="59"/>
  <c r="E2235" i="59"/>
  <c r="A2236" i="59"/>
  <c r="B2235" i="59"/>
  <c r="G2235" i="59"/>
  <c r="C2235" i="59"/>
  <c r="D2236" i="59" l="1"/>
  <c r="E2236" i="59"/>
  <c r="A2237" i="59"/>
  <c r="G2236" i="59"/>
  <c r="F2236" i="59"/>
  <c r="C2236" i="59"/>
  <c r="B2236" i="59"/>
  <c r="D2237" i="59" l="1"/>
  <c r="F2237" i="59"/>
  <c r="B2237" i="59"/>
  <c r="G2237" i="59"/>
  <c r="E2237" i="59"/>
  <c r="C2237" i="59"/>
  <c r="A2238" i="59"/>
  <c r="D2238" i="59" l="1"/>
  <c r="F2238" i="59"/>
  <c r="C2238" i="59"/>
  <c r="B2238" i="59"/>
  <c r="E2238" i="59"/>
  <c r="A2239" i="59"/>
  <c r="G2238" i="59"/>
  <c r="D2239" i="59" l="1"/>
  <c r="F2239" i="59"/>
  <c r="E2239" i="59"/>
  <c r="A2240" i="59"/>
  <c r="G2239" i="59"/>
  <c r="C2239" i="59"/>
  <c r="B2239" i="59"/>
  <c r="D2240" i="59" l="1"/>
  <c r="F2240" i="59"/>
  <c r="E2240" i="59"/>
  <c r="C2240" i="59"/>
  <c r="B2240" i="59"/>
  <c r="A2241" i="59"/>
  <c r="G2240" i="59"/>
  <c r="D2241" i="59" l="1"/>
  <c r="F2241" i="59"/>
  <c r="E2241" i="59"/>
  <c r="C2241" i="59"/>
  <c r="B2241" i="59"/>
  <c r="A2242" i="59"/>
  <c r="G2241" i="59"/>
  <c r="D2242" i="59" l="1"/>
  <c r="F2242" i="59"/>
  <c r="E2242" i="59"/>
  <c r="B2242" i="59"/>
  <c r="A2243" i="59"/>
  <c r="C2242" i="59"/>
  <c r="G2242" i="59"/>
  <c r="D2243" i="59" l="1"/>
  <c r="B2243" i="59"/>
  <c r="E2243" i="59"/>
  <c r="F2243" i="59"/>
  <c r="A2244" i="59"/>
  <c r="C2243" i="59"/>
  <c r="G2243" i="59"/>
  <c r="D2244" i="59" l="1"/>
  <c r="F2244" i="59"/>
  <c r="E2244" i="59"/>
  <c r="B2244" i="59"/>
  <c r="C2244" i="59"/>
  <c r="A2245" i="59"/>
  <c r="G2244" i="59"/>
  <c r="D2245" i="59" l="1"/>
  <c r="B2245" i="59"/>
  <c r="E2245" i="59"/>
  <c r="F2245" i="59"/>
  <c r="A2246" i="59"/>
  <c r="G2245" i="59"/>
  <c r="C2245" i="59"/>
  <c r="D2246" i="59" l="1"/>
  <c r="F2246" i="59"/>
  <c r="E2246" i="59"/>
  <c r="C2246" i="59"/>
  <c r="B2246" i="59"/>
  <c r="G2246" i="59"/>
  <c r="A2247" i="59"/>
  <c r="D2247" i="59" l="1"/>
  <c r="F2247" i="59"/>
  <c r="B2247" i="59"/>
  <c r="A2248" i="59"/>
  <c r="G2247" i="59"/>
  <c r="E2247" i="59"/>
  <c r="C2247" i="59"/>
  <c r="D2248" i="59" l="1"/>
  <c r="B2248" i="59"/>
  <c r="A2249" i="59"/>
  <c r="C2248" i="59"/>
  <c r="F2248" i="59"/>
  <c r="E2248" i="59"/>
  <c r="G2248" i="59"/>
  <c r="D2249" i="59" l="1"/>
  <c r="C2249" i="59"/>
  <c r="F2249" i="59"/>
  <c r="E2249" i="59"/>
  <c r="A2250" i="59"/>
  <c r="B2249" i="59"/>
  <c r="G2249" i="59"/>
  <c r="D2250" i="59" l="1"/>
  <c r="A2251" i="59"/>
  <c r="E2250" i="59"/>
  <c r="F2250" i="59"/>
  <c r="G2250" i="59"/>
  <c r="B2250" i="59"/>
  <c r="C2250" i="59"/>
  <c r="D2251" i="59" l="1"/>
  <c r="F2251" i="59"/>
  <c r="C2251" i="59"/>
  <c r="A2252" i="59"/>
  <c r="G2251" i="59"/>
  <c r="E2251" i="59"/>
  <c r="B2251" i="59"/>
  <c r="D2252" i="59" l="1"/>
  <c r="E2252" i="59"/>
  <c r="F2252" i="59"/>
  <c r="B2252" i="59"/>
  <c r="C2252" i="59"/>
  <c r="G2252" i="59"/>
  <c r="A2253" i="59"/>
  <c r="D2253" i="59" l="1"/>
  <c r="F2253" i="59"/>
  <c r="E2253" i="59"/>
  <c r="B2253" i="59"/>
  <c r="G2253" i="59"/>
  <c r="C2253" i="59"/>
  <c r="A2254" i="59"/>
  <c r="D2254" i="59" l="1"/>
  <c r="F2254" i="59"/>
  <c r="B2254" i="59"/>
  <c r="G2254" i="59"/>
  <c r="C2254" i="59"/>
  <c r="A2255" i="59"/>
  <c r="E2254" i="59"/>
  <c r="D2255" i="59" l="1"/>
  <c r="F2255" i="59"/>
  <c r="A2256" i="59"/>
  <c r="G2255" i="59"/>
  <c r="B2255" i="59"/>
  <c r="C2255" i="59"/>
  <c r="E2255" i="59"/>
  <c r="D2256" i="59" l="1"/>
  <c r="F2256" i="59"/>
  <c r="E2256" i="59"/>
  <c r="B2256" i="59"/>
  <c r="A2257" i="59"/>
  <c r="C2256" i="59"/>
  <c r="G2256" i="59"/>
  <c r="D2257" i="59" l="1"/>
  <c r="F2257" i="59"/>
  <c r="E2257" i="59"/>
  <c r="A2258" i="59"/>
  <c r="C2257" i="59"/>
  <c r="G2257" i="59"/>
  <c r="B2257" i="59"/>
  <c r="D2258" i="59" l="1"/>
  <c r="F2258" i="59"/>
  <c r="C2258" i="59"/>
  <c r="A2259" i="59"/>
  <c r="E2258" i="59"/>
  <c r="G2258" i="59"/>
  <c r="B2258" i="59"/>
  <c r="D2259" i="59" l="1"/>
  <c r="F2259" i="59"/>
  <c r="C2259" i="59"/>
  <c r="A2260" i="59"/>
  <c r="E2259" i="59"/>
  <c r="G2259" i="59"/>
  <c r="B2259" i="59"/>
  <c r="D2260" i="59" l="1"/>
  <c r="F2260" i="59"/>
  <c r="C2260" i="59"/>
  <c r="A2261" i="59"/>
  <c r="E2260" i="59"/>
  <c r="G2260" i="59"/>
  <c r="B2260" i="59"/>
  <c r="D2261" i="59" l="1"/>
  <c r="F2261" i="59"/>
  <c r="E2261" i="59"/>
  <c r="C2261" i="59"/>
  <c r="G2261" i="59"/>
  <c r="A2262" i="59"/>
  <c r="B2261" i="59"/>
  <c r="D2262" i="59" l="1"/>
  <c r="E2262" i="59"/>
  <c r="F2262" i="59"/>
  <c r="C2262" i="59"/>
  <c r="A2263" i="59"/>
  <c r="G2262" i="59"/>
  <c r="B2262" i="59"/>
  <c r="D2263" i="59" l="1"/>
  <c r="F2263" i="59"/>
  <c r="E2263" i="59"/>
  <c r="C2263" i="59"/>
  <c r="A2264" i="59"/>
  <c r="G2263" i="59"/>
  <c r="B2263" i="59"/>
  <c r="D2264" i="59" l="1"/>
  <c r="C2264" i="59"/>
  <c r="E2264" i="59"/>
  <c r="F2264" i="59"/>
  <c r="A2265" i="59"/>
  <c r="G2264" i="59"/>
  <c r="B2264" i="59"/>
  <c r="D2265" i="59" l="1"/>
  <c r="F2265" i="59"/>
  <c r="E2265" i="59"/>
  <c r="C2265" i="59"/>
  <c r="B2265" i="59"/>
  <c r="A2266" i="59"/>
  <c r="G2265" i="59"/>
  <c r="D2266" i="59" l="1"/>
  <c r="F2266" i="59"/>
  <c r="B2266" i="59"/>
  <c r="G2266" i="59"/>
  <c r="A2267" i="59"/>
  <c r="C2266" i="59"/>
  <c r="E2266" i="59"/>
  <c r="D2267" i="59" l="1"/>
  <c r="E2267" i="59"/>
  <c r="F2267" i="59"/>
  <c r="A2268" i="59"/>
  <c r="G2267" i="59"/>
  <c r="B2267" i="59"/>
  <c r="C2267" i="59"/>
  <c r="D2268" i="59" l="1"/>
  <c r="F2268" i="59"/>
  <c r="A2269" i="59"/>
  <c r="C2268" i="59"/>
  <c r="B2268" i="59"/>
  <c r="G2268" i="59"/>
  <c r="E2268" i="59"/>
  <c r="D2269" i="59" l="1"/>
  <c r="B2269" i="59"/>
  <c r="E2269" i="59"/>
  <c r="A2270" i="59"/>
  <c r="G2269" i="59"/>
  <c r="F2269" i="59"/>
  <c r="C2269" i="59"/>
  <c r="D2270" i="59" l="1"/>
  <c r="F2270" i="59"/>
  <c r="A2271" i="59"/>
  <c r="E2270" i="59"/>
  <c r="C2270" i="59"/>
  <c r="G2270" i="59"/>
  <c r="B2270" i="59"/>
  <c r="D2271" i="59" l="1"/>
  <c r="F2271" i="59"/>
  <c r="C2271" i="59"/>
  <c r="B2271" i="59"/>
  <c r="G2271" i="59"/>
  <c r="E2271" i="59"/>
  <c r="A2272" i="59"/>
  <c r="D2272" i="59" l="1"/>
  <c r="F2272" i="59"/>
  <c r="B2272" i="59"/>
  <c r="E2272" i="59"/>
  <c r="A2273" i="59"/>
  <c r="C2272" i="59"/>
  <c r="G2272" i="59"/>
  <c r="D2273" i="59" l="1"/>
  <c r="E2273" i="59"/>
  <c r="F2273" i="59"/>
  <c r="B2273" i="59"/>
  <c r="C2273" i="59"/>
  <c r="A2274" i="59"/>
  <c r="G2273" i="59"/>
  <c r="D2274" i="59" l="1"/>
  <c r="C2274" i="59"/>
  <c r="F2274" i="59"/>
  <c r="A2275" i="59"/>
  <c r="G2274" i="59"/>
  <c r="E2274" i="59"/>
  <c r="B2274" i="59"/>
  <c r="D2275" i="59" l="1"/>
  <c r="F2275" i="59"/>
  <c r="E2275" i="59"/>
  <c r="C2275" i="59"/>
  <c r="B2275" i="59"/>
  <c r="G2275" i="59"/>
  <c r="A2276" i="59"/>
  <c r="D2276" i="59" l="1"/>
  <c r="F2276" i="59"/>
  <c r="A2277" i="59"/>
  <c r="C2276" i="59"/>
  <c r="B2276" i="59"/>
  <c r="G2276" i="59"/>
  <c r="E2276" i="59"/>
  <c r="D2277" i="59" l="1"/>
  <c r="F2277" i="59"/>
  <c r="A2278" i="59"/>
  <c r="B2277" i="59"/>
  <c r="C2277" i="59"/>
  <c r="E2277" i="59"/>
  <c r="G2277" i="59"/>
  <c r="D2278" i="59" l="1"/>
  <c r="F2278" i="59"/>
  <c r="C2278" i="59"/>
  <c r="G2278" i="59"/>
  <c r="B2278" i="59"/>
  <c r="A2279" i="59"/>
  <c r="E2278" i="59"/>
  <c r="D2279" i="59" l="1"/>
  <c r="F2279" i="59"/>
  <c r="B2279" i="59"/>
  <c r="C2279" i="59"/>
  <c r="A2280" i="59"/>
  <c r="E2279" i="59"/>
  <c r="G2279" i="59"/>
  <c r="D2280" i="59" l="1"/>
  <c r="F2280" i="59"/>
  <c r="B2280" i="59"/>
  <c r="C2280" i="59"/>
  <c r="A2281" i="59"/>
  <c r="E2280" i="59"/>
  <c r="G2280" i="59"/>
  <c r="D2281" i="59" l="1"/>
  <c r="F2281" i="59"/>
  <c r="C2281" i="59"/>
  <c r="E2281" i="59"/>
  <c r="G2281" i="59"/>
  <c r="A2282" i="59"/>
  <c r="B2281" i="59"/>
  <c r="D2282" i="59" l="1"/>
  <c r="F2282" i="59"/>
  <c r="A2283" i="59"/>
  <c r="C2282" i="59"/>
  <c r="E2282" i="59"/>
  <c r="B2282" i="59"/>
  <c r="G2282" i="59"/>
  <c r="D2283" i="59" l="1"/>
  <c r="E2283" i="59"/>
  <c r="G2283" i="59"/>
  <c r="F2283" i="59"/>
  <c r="A2284" i="59"/>
  <c r="B2283" i="59"/>
  <c r="C2283" i="59"/>
  <c r="D2284" i="59" l="1"/>
  <c r="F2284" i="59"/>
  <c r="E2284" i="59"/>
  <c r="B2284" i="59"/>
  <c r="C2284" i="59"/>
  <c r="G2284" i="59"/>
  <c r="A2285" i="59"/>
  <c r="D2285" i="59" l="1"/>
  <c r="E2285" i="59"/>
  <c r="B2285" i="59"/>
  <c r="F2285" i="59"/>
  <c r="A2286" i="59"/>
  <c r="G2285" i="59"/>
  <c r="C2285" i="59"/>
  <c r="D2286" i="59" l="1"/>
  <c r="F2286" i="59"/>
  <c r="E2286" i="59"/>
  <c r="C2286" i="59"/>
  <c r="B2286" i="59"/>
  <c r="A2287" i="59"/>
  <c r="G2286" i="59"/>
  <c r="D2287" i="59" l="1"/>
  <c r="F2287" i="59"/>
  <c r="C2287" i="59"/>
  <c r="B2287" i="59"/>
  <c r="A2288" i="59"/>
  <c r="E2287" i="59"/>
  <c r="G2287" i="59"/>
  <c r="D2288" i="59" l="1"/>
  <c r="B2288" i="59"/>
  <c r="G2288" i="59"/>
  <c r="F2288" i="59"/>
  <c r="C2288" i="59"/>
  <c r="A2289" i="59"/>
  <c r="E2288" i="59"/>
  <c r="D2289" i="59" l="1"/>
  <c r="A2290" i="59"/>
  <c r="C2289" i="59"/>
  <c r="F2289" i="59"/>
  <c r="B2289" i="59"/>
  <c r="E2289" i="59"/>
  <c r="G2289" i="59"/>
  <c r="D2290" i="59" l="1"/>
  <c r="F2290" i="59"/>
  <c r="C2290" i="59"/>
  <c r="B2290" i="59"/>
  <c r="E2290" i="59"/>
  <c r="A2291" i="59"/>
  <c r="G2290" i="59"/>
  <c r="D2291" i="59" l="1"/>
  <c r="F2291" i="59"/>
  <c r="C2291" i="59"/>
  <c r="A2292" i="59"/>
  <c r="B2291" i="59"/>
  <c r="E2291" i="59"/>
  <c r="G2291" i="59"/>
  <c r="D2292" i="59" l="1"/>
  <c r="F2292" i="59"/>
  <c r="E2292" i="59"/>
  <c r="C2292" i="59"/>
  <c r="B2292" i="59"/>
  <c r="G2292" i="59"/>
  <c r="A2293" i="59"/>
  <c r="D2293" i="59" l="1"/>
  <c r="F2293" i="59"/>
  <c r="B2293" i="59"/>
  <c r="G2293" i="59"/>
  <c r="C2293" i="59"/>
  <c r="A2294" i="59"/>
  <c r="E2293" i="59"/>
  <c r="D2294" i="59" l="1"/>
  <c r="F2294" i="59"/>
  <c r="A2295" i="59"/>
  <c r="C2294" i="59"/>
  <c r="E2294" i="59"/>
  <c r="B2294" i="59"/>
  <c r="G2294" i="59"/>
  <c r="D2295" i="59" l="1"/>
  <c r="F2295" i="59"/>
  <c r="B2295" i="59"/>
  <c r="C2295" i="59"/>
  <c r="A2296" i="59"/>
  <c r="E2295" i="59"/>
  <c r="G2295" i="59"/>
  <c r="D2296" i="59" l="1"/>
  <c r="F2296" i="59"/>
  <c r="B2296" i="59"/>
  <c r="A2297" i="59"/>
  <c r="G2296" i="59"/>
  <c r="C2296" i="59"/>
  <c r="E2296" i="59"/>
  <c r="D2297" i="59" l="1"/>
  <c r="F2297" i="59"/>
  <c r="E2297" i="59"/>
  <c r="C2297" i="59"/>
  <c r="G2297" i="59"/>
  <c r="A2298" i="59"/>
  <c r="B2297" i="59"/>
  <c r="D2298" i="59" l="1"/>
  <c r="E2298" i="59"/>
  <c r="B2298" i="59"/>
  <c r="F2298" i="59"/>
  <c r="C2298" i="59"/>
  <c r="A2299" i="59"/>
  <c r="G2298" i="59"/>
  <c r="D2299" i="59" l="1"/>
  <c r="F2299" i="59"/>
  <c r="B2299" i="59"/>
  <c r="A2300" i="59"/>
  <c r="E2299" i="59"/>
  <c r="G2299" i="59"/>
  <c r="C2299" i="59"/>
  <c r="D2300" i="59" l="1"/>
  <c r="E2300" i="59"/>
  <c r="F2300" i="59"/>
  <c r="B2300" i="59"/>
  <c r="C2300" i="59"/>
  <c r="A2301" i="59"/>
  <c r="G2300" i="59"/>
  <c r="D2301" i="59" l="1"/>
  <c r="F2301" i="59"/>
  <c r="C2301" i="59"/>
  <c r="G2301" i="59"/>
  <c r="E2301" i="59"/>
  <c r="A2302" i="59"/>
  <c r="B2301" i="59"/>
  <c r="D2302" i="59" l="1"/>
  <c r="F2302" i="59"/>
  <c r="B2302" i="59"/>
  <c r="E2302" i="59"/>
  <c r="A2303" i="59"/>
  <c r="G2302" i="59"/>
  <c r="C2302" i="59"/>
  <c r="D2303" i="59" l="1"/>
  <c r="F2303" i="59"/>
  <c r="A2304" i="59"/>
  <c r="C2303" i="59"/>
  <c r="B2303" i="59"/>
  <c r="E2303" i="59"/>
  <c r="G2303" i="59"/>
  <c r="D2304" i="59" l="1"/>
  <c r="F2304" i="59"/>
  <c r="B2304" i="59"/>
  <c r="C2304" i="59"/>
  <c r="A2305" i="59"/>
  <c r="G2304" i="59"/>
  <c r="E2304" i="59"/>
  <c r="D2305" i="59" l="1"/>
  <c r="F2305" i="59"/>
  <c r="B2305" i="59"/>
  <c r="E2305" i="59"/>
  <c r="C2305" i="59"/>
  <c r="A2306" i="59"/>
  <c r="G2305" i="59"/>
  <c r="D2306" i="59" l="1"/>
  <c r="F2306" i="59"/>
  <c r="B2306" i="59"/>
  <c r="G2306" i="59"/>
  <c r="C2306" i="59"/>
  <c r="E2306" i="59"/>
  <c r="A2307" i="59"/>
  <c r="D2307" i="59" l="1"/>
  <c r="C2307" i="59"/>
  <c r="B2307" i="59"/>
  <c r="F2307" i="59"/>
  <c r="E2307" i="59"/>
  <c r="A2308" i="59"/>
  <c r="G2307" i="59"/>
  <c r="D2308" i="59" l="1"/>
  <c r="B2308" i="59"/>
  <c r="E2308" i="59"/>
  <c r="F2308" i="59"/>
  <c r="C2308" i="59"/>
  <c r="G2308" i="59"/>
  <c r="A2309" i="59"/>
  <c r="D2309" i="59" l="1"/>
  <c r="F2309" i="59"/>
  <c r="C2309" i="59"/>
  <c r="G2309" i="59"/>
  <c r="E2309" i="59"/>
  <c r="B2309" i="59"/>
  <c r="A2310" i="59"/>
  <c r="D2310" i="59" l="1"/>
  <c r="F2310" i="59"/>
  <c r="C2310" i="59"/>
  <c r="B2310" i="59"/>
  <c r="E2310" i="59"/>
  <c r="A2311" i="59"/>
  <c r="G2310" i="59"/>
  <c r="D2311" i="59" l="1"/>
  <c r="E2311" i="59"/>
  <c r="F2311" i="59"/>
  <c r="C2311" i="59"/>
  <c r="B2311" i="59"/>
  <c r="A2312" i="59"/>
  <c r="G2311" i="59"/>
  <c r="D2312" i="59" l="1"/>
  <c r="F2312" i="59"/>
  <c r="E2312" i="59"/>
  <c r="C2312" i="59"/>
  <c r="B2312" i="59"/>
  <c r="A2313" i="59"/>
  <c r="G2312" i="59"/>
  <c r="D2313" i="59" l="1"/>
  <c r="F2313" i="59"/>
  <c r="A2314" i="59"/>
  <c r="C2313" i="59"/>
  <c r="G2313" i="59"/>
  <c r="B2313" i="59"/>
  <c r="E2313" i="59"/>
  <c r="D2314" i="59" l="1"/>
  <c r="F2314" i="59"/>
  <c r="A2315" i="59"/>
  <c r="G2314" i="59"/>
  <c r="E2314" i="59"/>
  <c r="B2314" i="59"/>
  <c r="C2314" i="59"/>
  <c r="D2315" i="59" l="1"/>
  <c r="F2315" i="59"/>
  <c r="E2315" i="59"/>
  <c r="C2315" i="59"/>
  <c r="A2316" i="59"/>
  <c r="G2315" i="59"/>
  <c r="B2315" i="59"/>
  <c r="D2316" i="59" l="1"/>
  <c r="F2316" i="59"/>
  <c r="E2316" i="59"/>
  <c r="C2316" i="59"/>
  <c r="B2316" i="59"/>
  <c r="G2316" i="59"/>
  <c r="A2317" i="59"/>
  <c r="D2317" i="59" l="1"/>
  <c r="F2317" i="59"/>
  <c r="E2317" i="59"/>
  <c r="C2317" i="59"/>
  <c r="A2318" i="59"/>
  <c r="G2317" i="59"/>
  <c r="B2317" i="59"/>
  <c r="D2318" i="59" l="1"/>
  <c r="F2318" i="59"/>
  <c r="A2319" i="59"/>
  <c r="G2318" i="59"/>
  <c r="C2318" i="59"/>
  <c r="B2318" i="59"/>
  <c r="E2318" i="59"/>
  <c r="D2319" i="59" l="1"/>
  <c r="F2319" i="59"/>
  <c r="B2319" i="59"/>
  <c r="C2319" i="59"/>
  <c r="A2320" i="59"/>
  <c r="E2319" i="59"/>
  <c r="G2319" i="59"/>
  <c r="D2320" i="59" l="1"/>
  <c r="F2320" i="59"/>
  <c r="B2320" i="59"/>
  <c r="E2320" i="59"/>
  <c r="C2320" i="59"/>
  <c r="G2320" i="59"/>
  <c r="A2321" i="59"/>
  <c r="D2321" i="59" l="1"/>
  <c r="A2322" i="59"/>
  <c r="B2321" i="59"/>
  <c r="F2321" i="59"/>
  <c r="C2321" i="59"/>
  <c r="G2321" i="59"/>
  <c r="E2321" i="59"/>
  <c r="D2322" i="59" l="1"/>
  <c r="F2322" i="59"/>
  <c r="A2323" i="59"/>
  <c r="G2322" i="59"/>
  <c r="B2322" i="59"/>
  <c r="E2322" i="59"/>
  <c r="C2322" i="59"/>
  <c r="D2323" i="59" l="1"/>
  <c r="F2323" i="59"/>
  <c r="B2323" i="59"/>
  <c r="E2323" i="59"/>
  <c r="A2324" i="59"/>
  <c r="G2323" i="59"/>
  <c r="C2323" i="59"/>
  <c r="D2324" i="59" l="1"/>
  <c r="F2324" i="59"/>
  <c r="A2325" i="59"/>
  <c r="G2324" i="59"/>
  <c r="C2324" i="59"/>
  <c r="B2324" i="59"/>
  <c r="E2324" i="59"/>
  <c r="D2325" i="59" l="1"/>
  <c r="C2325" i="59"/>
  <c r="B2325" i="59"/>
  <c r="F2325" i="59"/>
  <c r="A2326" i="59"/>
  <c r="G2325" i="59"/>
  <c r="E2325" i="59"/>
  <c r="D2326" i="59" l="1"/>
  <c r="F2326" i="59"/>
  <c r="C2326" i="59"/>
  <c r="B2326" i="59"/>
  <c r="E2326" i="59"/>
  <c r="G2326" i="59"/>
  <c r="A2327" i="59"/>
  <c r="D2327" i="59" l="1"/>
  <c r="F2327" i="59"/>
  <c r="B2327" i="59"/>
  <c r="E2327" i="59"/>
  <c r="C2327" i="59"/>
  <c r="A2328" i="59"/>
  <c r="G2327" i="59"/>
  <c r="D2328" i="59" l="1"/>
  <c r="F2328" i="59"/>
  <c r="A2329" i="59"/>
  <c r="C2328" i="59"/>
  <c r="E2328" i="59"/>
  <c r="G2328" i="59"/>
  <c r="B2328" i="59"/>
  <c r="D2329" i="59" l="1"/>
  <c r="F2329" i="59"/>
  <c r="E2329" i="59"/>
  <c r="C2329" i="59"/>
  <c r="B2329" i="59"/>
  <c r="A2330" i="59"/>
  <c r="G2329" i="59"/>
  <c r="F2330" i="59" l="1"/>
  <c r="C2330" i="59"/>
  <c r="E2330" i="59"/>
  <c r="A2331" i="59"/>
  <c r="D2330" i="59"/>
  <c r="B2330" i="59"/>
  <c r="G2330" i="59"/>
  <c r="D2331" i="59" l="1"/>
  <c r="C2331" i="59"/>
  <c r="E2331" i="59"/>
  <c r="F2331" i="59"/>
  <c r="B2331" i="59"/>
  <c r="G2331" i="59"/>
  <c r="A2332" i="59"/>
  <c r="D2332" i="59" l="1"/>
  <c r="F2332" i="59"/>
  <c r="C2332" i="59"/>
  <c r="G2332" i="59"/>
  <c r="A2333" i="59"/>
  <c r="B2332" i="59"/>
  <c r="E2332" i="59"/>
  <c r="D2333" i="59" l="1"/>
  <c r="F2333" i="59"/>
  <c r="A2334" i="59"/>
  <c r="G2333" i="59"/>
  <c r="B2333" i="59"/>
  <c r="C2333" i="59"/>
  <c r="E2333" i="59"/>
  <c r="D2334" i="59" l="1"/>
  <c r="F2334" i="59"/>
  <c r="E2334" i="59"/>
  <c r="B2334" i="59"/>
  <c r="C2334" i="59"/>
  <c r="A2335" i="59"/>
  <c r="G2334" i="59"/>
  <c r="D2335" i="59" l="1"/>
  <c r="F2335" i="59"/>
  <c r="E2335" i="59"/>
  <c r="C2335" i="59"/>
  <c r="B2335" i="59"/>
  <c r="A2336" i="59"/>
  <c r="G2335" i="59"/>
  <c r="D2336" i="59" l="1"/>
  <c r="F2336" i="59"/>
  <c r="B2336" i="59"/>
  <c r="A2337" i="59"/>
  <c r="G2336" i="59"/>
  <c r="C2336" i="59"/>
  <c r="E2336" i="59"/>
  <c r="D2337" i="59" l="1"/>
  <c r="F2337" i="59"/>
  <c r="A2338" i="59"/>
  <c r="G2337" i="59"/>
  <c r="B2337" i="59"/>
  <c r="C2337" i="59"/>
  <c r="E2337" i="59"/>
  <c r="D2338" i="59" l="1"/>
  <c r="E2338" i="59"/>
  <c r="F2338" i="59"/>
  <c r="A2339" i="59"/>
  <c r="C2338" i="59"/>
  <c r="G2338" i="59"/>
  <c r="B2338" i="59"/>
  <c r="D2339" i="59" l="1"/>
  <c r="F2339" i="59"/>
  <c r="E2339" i="59"/>
  <c r="C2339" i="59"/>
  <c r="A2340" i="59"/>
  <c r="B2339" i="59"/>
  <c r="G2339" i="59"/>
  <c r="D2340" i="59" l="1"/>
  <c r="A2341" i="59"/>
  <c r="C2340" i="59"/>
  <c r="F2340" i="59"/>
  <c r="E2340" i="59"/>
  <c r="G2340" i="59"/>
  <c r="B2340" i="59"/>
  <c r="D2341" i="59" l="1"/>
  <c r="F2341" i="59"/>
  <c r="G2341" i="59"/>
  <c r="E2341" i="59"/>
  <c r="C2341" i="59"/>
  <c r="A2342" i="59"/>
  <c r="B2341" i="59"/>
  <c r="D2342" i="59" l="1"/>
  <c r="F2342" i="59"/>
  <c r="A2343" i="59"/>
  <c r="C2342" i="59"/>
  <c r="B2342" i="59"/>
  <c r="E2342" i="59"/>
  <c r="G2342" i="59"/>
  <c r="D2343" i="59" l="1"/>
  <c r="F2343" i="59"/>
  <c r="C2343" i="59"/>
  <c r="A2344" i="59"/>
  <c r="E2343" i="59"/>
  <c r="B2343" i="59"/>
  <c r="G2343" i="59"/>
  <c r="D2344" i="59" l="1"/>
  <c r="B2344" i="59"/>
  <c r="F2344" i="59"/>
  <c r="G2344" i="59"/>
  <c r="C2344" i="59"/>
  <c r="E2344" i="59"/>
  <c r="A2345" i="59"/>
  <c r="D2345" i="59" l="1"/>
  <c r="C2345" i="59"/>
  <c r="F2345" i="59"/>
  <c r="E2345" i="59"/>
  <c r="B2345" i="59"/>
  <c r="A2346" i="59"/>
  <c r="G2345" i="59"/>
  <c r="D2346" i="59" l="1"/>
  <c r="C2346" i="59"/>
  <c r="E2346" i="59"/>
  <c r="F2346" i="59"/>
  <c r="A2347" i="59"/>
  <c r="G2346" i="59"/>
  <c r="B2346" i="59"/>
  <c r="D2347" i="59" l="1"/>
  <c r="F2347" i="59"/>
  <c r="A2348" i="59"/>
  <c r="G2347" i="59"/>
  <c r="C2347" i="59"/>
  <c r="B2347" i="59"/>
  <c r="E2347" i="59"/>
  <c r="D2348" i="59" l="1"/>
  <c r="C2348" i="59"/>
  <c r="E2348" i="59"/>
  <c r="F2348" i="59"/>
  <c r="G2348" i="59"/>
  <c r="A2349" i="59"/>
  <c r="B2348" i="59"/>
  <c r="D2349" i="59" l="1"/>
  <c r="E2349" i="59"/>
  <c r="F2349" i="59"/>
  <c r="B2349" i="59"/>
  <c r="A2350" i="59"/>
  <c r="C2349" i="59"/>
  <c r="G2349" i="59"/>
  <c r="D2350" i="59" l="1"/>
  <c r="A2351" i="59"/>
  <c r="C2350" i="59"/>
  <c r="F2350" i="59"/>
  <c r="B2350" i="59"/>
  <c r="E2350" i="59"/>
  <c r="G2350" i="59"/>
  <c r="D2351" i="59" l="1"/>
  <c r="F2351" i="59"/>
  <c r="B2351" i="59"/>
  <c r="A2352" i="59"/>
  <c r="C2351" i="59"/>
  <c r="E2351" i="59"/>
  <c r="G2351" i="59"/>
  <c r="D2352" i="59" l="1"/>
  <c r="G2352" i="59"/>
  <c r="F2352" i="59"/>
  <c r="A2353" i="59"/>
  <c r="C2352" i="59"/>
  <c r="B2352" i="59"/>
  <c r="E2352" i="59"/>
  <c r="D2353" i="59" l="1"/>
  <c r="B2353" i="59"/>
  <c r="E2353" i="59"/>
  <c r="F2353" i="59"/>
  <c r="C2353" i="59"/>
  <c r="A2354" i="59"/>
  <c r="G2353" i="59"/>
  <c r="D2354" i="59" l="1"/>
  <c r="F2354" i="59"/>
  <c r="E2354" i="59"/>
  <c r="C2354" i="59"/>
  <c r="B2354" i="59"/>
  <c r="A2355" i="59"/>
  <c r="G2354" i="59"/>
  <c r="D2355" i="59" l="1"/>
  <c r="G2355" i="59"/>
  <c r="F2355" i="59"/>
  <c r="C2355" i="59"/>
  <c r="E2355" i="59"/>
  <c r="A2356" i="59"/>
  <c r="B2355" i="59"/>
  <c r="D2356" i="59" l="1"/>
  <c r="F2356" i="59"/>
  <c r="C2356" i="59"/>
  <c r="B2356" i="59"/>
  <c r="E2356" i="59"/>
  <c r="A2357" i="59"/>
  <c r="G2356" i="59"/>
  <c r="D2357" i="59" l="1"/>
  <c r="E2357" i="59"/>
  <c r="F2357" i="59"/>
  <c r="A2358" i="59"/>
  <c r="B2357" i="59"/>
  <c r="C2357" i="59"/>
  <c r="G2357" i="59"/>
  <c r="D2358" i="59" l="1"/>
  <c r="F2358" i="59"/>
  <c r="B2358" i="59"/>
  <c r="C2358" i="59"/>
  <c r="A2359" i="59"/>
  <c r="G2358" i="59"/>
  <c r="E2358" i="59"/>
  <c r="D2359" i="59" l="1"/>
  <c r="F2359" i="59"/>
  <c r="C2359" i="59"/>
  <c r="B2359" i="59"/>
  <c r="A2360" i="59"/>
  <c r="G2359" i="59"/>
  <c r="E2359" i="59"/>
  <c r="D2360" i="59" l="1"/>
  <c r="F2360" i="59"/>
  <c r="B2360" i="59"/>
  <c r="E2360" i="59"/>
  <c r="C2360" i="59"/>
  <c r="A2361" i="59"/>
  <c r="G2360" i="59"/>
  <c r="D2361" i="59" l="1"/>
  <c r="F2361" i="59"/>
  <c r="C2361" i="59"/>
  <c r="A2362" i="59"/>
  <c r="E2361" i="59"/>
  <c r="B2361" i="59"/>
  <c r="G2361" i="59"/>
  <c r="D2362" i="59" l="1"/>
  <c r="F2362" i="59"/>
  <c r="A2363" i="59"/>
  <c r="G2362" i="59"/>
  <c r="E2362" i="59"/>
  <c r="C2362" i="59"/>
  <c r="B2362" i="59"/>
  <c r="D2363" i="59" l="1"/>
  <c r="F2363" i="59"/>
  <c r="B2363" i="59"/>
  <c r="E2363" i="59"/>
  <c r="C2363" i="59"/>
  <c r="A2364" i="59"/>
  <c r="G2363" i="59"/>
  <c r="D2364" i="59" l="1"/>
  <c r="E2364" i="59"/>
  <c r="F2364" i="59"/>
  <c r="C2364" i="59"/>
  <c r="A2365" i="59"/>
  <c r="G2364" i="59"/>
  <c r="B2364" i="59"/>
  <c r="D2365" i="59" l="1"/>
  <c r="C2365" i="59"/>
  <c r="A2366" i="59"/>
  <c r="B2365" i="59"/>
  <c r="G2365" i="59"/>
  <c r="F2365" i="59"/>
  <c r="E2365" i="59"/>
  <c r="D2366" i="59" l="1"/>
  <c r="F2366" i="59"/>
  <c r="E2366" i="59"/>
  <c r="C2366" i="59"/>
  <c r="B2366" i="59"/>
  <c r="A2367" i="59"/>
  <c r="G2366" i="59"/>
  <c r="D2367" i="59" l="1"/>
  <c r="C2367" i="59"/>
  <c r="E2367" i="59"/>
  <c r="F2367" i="59"/>
  <c r="A2368" i="59"/>
  <c r="G2367" i="59"/>
  <c r="B2367" i="59"/>
  <c r="D2368" i="59" l="1"/>
  <c r="C2368" i="59"/>
  <c r="G2368" i="59"/>
  <c r="F2368" i="59"/>
  <c r="E2368" i="59"/>
  <c r="A2369" i="59"/>
  <c r="B2368" i="59"/>
  <c r="D2369" i="59" l="1"/>
  <c r="E2369" i="59"/>
  <c r="B2369" i="59"/>
  <c r="G2369" i="59"/>
  <c r="F2369" i="59"/>
  <c r="C2369" i="59"/>
  <c r="A2370" i="59"/>
  <c r="D2370" i="59" l="1"/>
  <c r="F2370" i="59"/>
  <c r="A2371" i="59"/>
  <c r="C2370" i="59"/>
  <c r="B2370" i="59"/>
  <c r="E2370" i="59"/>
  <c r="G2370" i="59"/>
  <c r="D2371" i="59" l="1"/>
  <c r="F2371" i="59"/>
  <c r="C2371" i="59"/>
  <c r="B2371" i="59"/>
  <c r="A2372" i="59"/>
  <c r="E2371" i="59"/>
  <c r="G2371" i="59"/>
  <c r="D2372" i="59" l="1"/>
  <c r="E2372" i="59"/>
  <c r="F2372" i="59"/>
  <c r="C2372" i="59"/>
  <c r="G2372" i="59"/>
  <c r="A2373" i="59"/>
  <c r="B2372" i="59"/>
  <c r="D2373" i="59" l="1"/>
  <c r="A2374" i="59"/>
  <c r="G2373" i="59"/>
  <c r="F2373" i="59"/>
  <c r="C2373" i="59"/>
  <c r="E2373" i="59"/>
  <c r="B2373" i="59"/>
  <c r="D2374" i="59" l="1"/>
  <c r="C2374" i="59"/>
  <c r="F2374" i="59"/>
  <c r="A2375" i="59"/>
  <c r="B2374" i="59"/>
  <c r="E2374" i="59"/>
  <c r="G2374" i="59"/>
  <c r="D2375" i="59" l="1"/>
  <c r="F2375" i="59"/>
  <c r="E2375" i="59"/>
  <c r="C2375" i="59"/>
  <c r="A2376" i="59"/>
  <c r="B2375" i="59"/>
  <c r="G2375" i="59"/>
  <c r="D2376" i="59" l="1"/>
  <c r="C2376" i="59"/>
  <c r="F2376" i="59"/>
  <c r="A2377" i="59"/>
  <c r="G2376" i="59"/>
  <c r="B2376" i="59"/>
  <c r="E2376" i="59"/>
  <c r="D2377" i="59" l="1"/>
  <c r="F2377" i="59"/>
  <c r="B2377" i="59"/>
  <c r="C2377" i="59"/>
  <c r="A2378" i="59"/>
  <c r="G2377" i="59"/>
  <c r="E2377" i="59"/>
  <c r="D2378" i="59" l="1"/>
  <c r="B2378" i="59"/>
  <c r="G2378" i="59"/>
  <c r="F2378" i="59"/>
  <c r="E2378" i="59"/>
  <c r="C2378" i="59"/>
  <c r="A2379" i="59"/>
  <c r="D2379" i="59" l="1"/>
  <c r="F2379" i="59"/>
  <c r="G2379" i="59"/>
  <c r="C2379" i="59"/>
  <c r="E2379" i="59"/>
  <c r="A2380" i="59"/>
  <c r="B2379" i="59"/>
  <c r="D2380" i="59" l="1"/>
  <c r="F2380" i="59"/>
  <c r="E2380" i="59"/>
  <c r="C2380" i="59"/>
  <c r="B2380" i="59"/>
  <c r="G2380" i="59"/>
  <c r="A2381" i="59"/>
  <c r="D2381" i="59" l="1"/>
  <c r="F2381" i="59"/>
  <c r="G2381" i="59"/>
  <c r="C2381" i="59"/>
  <c r="B2381" i="59"/>
  <c r="E2381" i="59"/>
  <c r="A2382" i="59"/>
  <c r="D2382" i="59" l="1"/>
  <c r="F2382" i="59"/>
  <c r="E2382" i="59"/>
  <c r="C2382" i="59"/>
  <c r="A2383" i="59"/>
  <c r="B2382" i="59"/>
  <c r="G2382" i="59"/>
  <c r="D2383" i="59" l="1"/>
  <c r="F2383" i="59"/>
  <c r="G2383" i="59"/>
  <c r="E2383" i="59"/>
  <c r="B2383" i="59"/>
  <c r="A2384" i="59"/>
  <c r="C2383" i="59"/>
  <c r="D2384" i="59" l="1"/>
  <c r="E2384" i="59"/>
  <c r="F2384" i="59"/>
  <c r="C2384" i="59"/>
  <c r="A2385" i="59"/>
  <c r="B2384" i="59"/>
  <c r="G2384" i="59"/>
  <c r="D2385" i="59" l="1"/>
  <c r="E2385" i="59"/>
  <c r="C2385" i="59"/>
  <c r="F2385" i="59"/>
  <c r="A2386" i="59"/>
  <c r="G2385" i="59"/>
  <c r="B2385" i="59"/>
  <c r="D2386" i="59" l="1"/>
  <c r="E2386" i="59"/>
  <c r="A2387" i="59"/>
  <c r="F2386" i="59"/>
  <c r="G2386" i="59"/>
  <c r="C2386" i="59"/>
  <c r="B2386" i="59"/>
  <c r="D2387" i="59" l="1"/>
  <c r="E2387" i="59"/>
  <c r="B2387" i="59"/>
  <c r="F2387" i="59"/>
  <c r="C2387" i="59"/>
  <c r="G2387" i="59"/>
  <c r="A2388" i="59"/>
  <c r="D2388" i="59" l="1"/>
  <c r="F2388" i="59"/>
  <c r="C2388" i="59"/>
  <c r="A2389" i="59"/>
  <c r="E2388" i="59"/>
  <c r="B2388" i="59"/>
  <c r="G2388" i="59"/>
  <c r="D2389" i="59" l="1"/>
  <c r="B2389" i="59"/>
  <c r="F2389" i="59"/>
  <c r="E2389" i="59"/>
  <c r="C2389" i="59"/>
  <c r="A2390" i="59"/>
  <c r="G2389" i="59"/>
  <c r="D2390" i="59" l="1"/>
  <c r="F2390" i="59"/>
  <c r="E2390" i="59"/>
  <c r="B2390" i="59"/>
  <c r="C2390" i="59"/>
  <c r="G2390" i="59"/>
  <c r="A2391" i="59"/>
  <c r="D2391" i="59" l="1"/>
  <c r="F2391" i="59"/>
  <c r="B2391" i="59"/>
  <c r="E2391" i="59"/>
  <c r="C2391" i="59"/>
  <c r="A2392" i="59"/>
  <c r="G2391" i="59"/>
  <c r="D2392" i="59" l="1"/>
  <c r="A2393" i="59"/>
  <c r="E2392" i="59"/>
  <c r="F2392" i="59"/>
  <c r="C2392" i="59"/>
  <c r="B2392" i="59"/>
  <c r="G2392" i="59"/>
  <c r="D2393" i="59" l="1"/>
  <c r="A2394" i="59"/>
  <c r="C2393" i="59"/>
  <c r="B2393" i="59"/>
  <c r="F2393" i="59"/>
  <c r="G2393" i="59"/>
  <c r="E2393" i="59"/>
  <c r="D2394" i="59" l="1"/>
  <c r="F2394" i="59"/>
  <c r="B2394" i="59"/>
  <c r="C2394" i="59"/>
  <c r="G2394" i="59"/>
  <c r="A2395" i="59"/>
  <c r="E2394" i="59"/>
  <c r="D2395" i="59" l="1"/>
  <c r="E2395" i="59"/>
  <c r="F2395" i="59"/>
  <c r="A2396" i="59"/>
  <c r="G2395" i="59"/>
  <c r="C2395" i="59"/>
  <c r="B2395" i="59"/>
  <c r="D2396" i="59" l="1"/>
  <c r="F2396" i="59"/>
  <c r="A2397" i="59"/>
  <c r="B2396" i="59"/>
  <c r="G2396" i="59"/>
  <c r="E2396" i="59"/>
  <c r="C2396" i="59"/>
  <c r="D2397" i="59" l="1"/>
  <c r="C2397" i="59"/>
  <c r="A2398" i="59"/>
  <c r="F2397" i="59"/>
  <c r="E2397" i="59"/>
  <c r="B2397" i="59"/>
  <c r="G2397" i="59"/>
  <c r="D2398" i="59" l="1"/>
  <c r="A2399" i="59"/>
  <c r="E2398" i="59"/>
  <c r="F2398" i="59"/>
  <c r="G2398" i="59"/>
  <c r="B2398" i="59"/>
  <c r="C2398" i="59"/>
  <c r="D2399" i="59" l="1"/>
  <c r="F2399" i="59"/>
  <c r="E2399" i="59"/>
  <c r="C2399" i="59"/>
  <c r="B2399" i="59"/>
  <c r="A2400" i="59"/>
  <c r="G2399" i="59"/>
  <c r="D2400" i="59" l="1"/>
  <c r="C2400" i="59"/>
  <c r="B2400" i="59"/>
  <c r="A2401" i="59"/>
  <c r="E2400" i="59"/>
  <c r="F2400" i="59"/>
  <c r="G2400" i="59"/>
  <c r="D2401" i="59" l="1"/>
  <c r="F2401" i="59"/>
  <c r="C2401" i="59"/>
  <c r="G2401" i="59"/>
  <c r="E2401" i="59"/>
  <c r="A2402" i="59"/>
  <c r="B2401" i="59"/>
  <c r="D2402" i="59" l="1"/>
  <c r="F2402" i="59"/>
  <c r="E2402" i="59"/>
  <c r="B2402" i="59"/>
  <c r="C2402" i="59"/>
  <c r="G2402" i="59"/>
  <c r="A2403" i="59"/>
  <c r="D2403" i="59" l="1"/>
  <c r="E2403" i="59"/>
  <c r="A2404" i="59"/>
  <c r="C2403" i="59"/>
  <c r="B2403" i="59"/>
  <c r="G2403" i="59"/>
  <c r="F2403" i="59"/>
  <c r="D2404" i="59" l="1"/>
  <c r="F2404" i="59"/>
  <c r="E2404" i="59"/>
  <c r="C2404" i="59"/>
  <c r="G2404" i="59"/>
  <c r="A2405" i="59"/>
  <c r="B2404" i="59"/>
  <c r="D2405" i="59" l="1"/>
  <c r="F2405" i="59"/>
  <c r="G2405" i="59"/>
  <c r="C2405" i="59"/>
  <c r="E2405" i="59"/>
  <c r="B2405" i="59"/>
  <c r="A2406" i="59"/>
  <c r="D2406" i="59" l="1"/>
  <c r="E2406" i="59"/>
  <c r="F2406" i="59"/>
  <c r="C2406" i="59"/>
  <c r="A2407" i="59"/>
  <c r="G2406" i="59"/>
  <c r="B2406" i="59"/>
  <c r="D2407" i="59" l="1"/>
  <c r="F2407" i="59"/>
  <c r="B2407" i="59"/>
  <c r="C2407" i="59"/>
  <c r="E2407" i="59"/>
  <c r="A2408" i="59"/>
  <c r="G2407" i="59"/>
  <c r="D2408" i="59" l="1"/>
  <c r="B2408" i="59"/>
  <c r="E2408" i="59"/>
  <c r="F2408" i="59"/>
  <c r="G2408" i="59"/>
  <c r="C2408" i="59"/>
  <c r="A2409" i="59"/>
  <c r="D2409" i="59" l="1"/>
  <c r="F2409" i="59"/>
  <c r="A2410" i="59"/>
  <c r="B2409" i="59"/>
  <c r="E2409" i="59"/>
  <c r="G2409" i="59"/>
  <c r="C2409" i="59"/>
  <c r="D2410" i="59" l="1"/>
  <c r="E2410" i="59"/>
  <c r="F2410" i="59"/>
  <c r="B2410" i="59"/>
  <c r="C2410" i="59"/>
  <c r="G2410" i="59"/>
  <c r="A2411" i="59"/>
  <c r="D2411" i="59" l="1"/>
  <c r="B2411" i="59"/>
  <c r="A2412" i="59"/>
  <c r="F2411" i="59"/>
  <c r="C2411" i="59"/>
  <c r="E2411" i="59"/>
  <c r="G2411" i="59"/>
  <c r="D2412" i="59" l="1"/>
  <c r="A2413" i="59"/>
  <c r="G2412" i="59"/>
  <c r="F2412" i="59"/>
  <c r="B2412" i="59"/>
  <c r="C2412" i="59"/>
  <c r="E2412" i="59"/>
  <c r="D2413" i="59" l="1"/>
  <c r="C2413" i="59"/>
  <c r="E2413" i="59"/>
  <c r="F2413" i="59"/>
  <c r="G2413" i="59"/>
  <c r="B2413" i="59"/>
  <c r="A2414" i="59"/>
  <c r="D2414" i="59" l="1"/>
  <c r="E2414" i="59"/>
  <c r="G2414" i="59"/>
  <c r="F2414" i="59"/>
  <c r="A2415" i="59"/>
  <c r="B2414" i="59"/>
  <c r="C2414" i="59"/>
  <c r="D2415" i="59" l="1"/>
  <c r="C2415" i="59"/>
  <c r="G2415" i="59"/>
  <c r="F2415" i="59"/>
  <c r="A2416" i="59"/>
  <c r="B2415" i="59"/>
  <c r="E2415" i="59"/>
  <c r="D2416" i="59" l="1"/>
  <c r="C2416" i="59"/>
  <c r="A2417" i="59"/>
  <c r="F2416" i="59"/>
  <c r="B2416" i="59"/>
  <c r="E2416" i="59"/>
  <c r="G2416" i="59"/>
  <c r="D2417" i="59" l="1"/>
  <c r="E2417" i="59"/>
  <c r="A2418" i="59"/>
  <c r="F2417" i="59"/>
  <c r="C2417" i="59"/>
  <c r="B2417" i="59"/>
  <c r="G2417" i="59"/>
  <c r="D2418" i="59" l="1"/>
  <c r="F2418" i="59"/>
  <c r="E2418" i="59"/>
  <c r="A2419" i="59"/>
  <c r="C2418" i="59"/>
  <c r="G2418" i="59"/>
  <c r="B2418" i="59"/>
  <c r="D2419" i="59" l="1"/>
  <c r="F2419" i="59"/>
  <c r="E2419" i="59"/>
  <c r="C2419" i="59"/>
  <c r="B2419" i="59"/>
  <c r="A2420" i="59"/>
  <c r="G2419" i="59"/>
  <c r="D2420" i="59" l="1"/>
  <c r="B2420" i="59"/>
  <c r="C2420" i="59"/>
  <c r="F2420" i="59"/>
  <c r="G2420" i="59"/>
  <c r="E2420" i="59"/>
  <c r="A2421" i="59"/>
  <c r="D2421" i="59" l="1"/>
  <c r="A2422" i="59"/>
  <c r="F2421" i="59"/>
  <c r="C2421" i="59"/>
  <c r="E2421" i="59"/>
  <c r="G2421" i="59"/>
  <c r="B2421" i="59"/>
  <c r="D2422" i="59" l="1"/>
  <c r="C2422" i="59"/>
  <c r="F2422" i="59"/>
  <c r="B2422" i="59"/>
  <c r="E2422" i="59"/>
  <c r="A2423" i="59"/>
  <c r="G2422" i="59"/>
  <c r="D2423" i="59" l="1"/>
  <c r="F2423" i="59"/>
  <c r="G2423" i="59"/>
  <c r="C2423" i="59"/>
  <c r="E2423" i="59"/>
  <c r="A2424" i="59"/>
  <c r="B2423" i="59"/>
  <c r="D2424" i="59" l="1"/>
  <c r="F2424" i="59"/>
  <c r="A2425" i="59"/>
  <c r="B2424" i="59"/>
  <c r="C2424" i="59"/>
  <c r="E2424" i="59"/>
  <c r="G2424" i="59"/>
  <c r="D2425" i="59" l="1"/>
  <c r="F2425" i="59"/>
  <c r="A2426" i="59"/>
  <c r="G2425" i="59"/>
  <c r="E2425" i="59"/>
  <c r="C2425" i="59"/>
  <c r="B2425" i="59"/>
  <c r="D2426" i="59" l="1"/>
  <c r="C2426" i="59"/>
  <c r="G2426" i="59"/>
  <c r="F2426" i="59"/>
  <c r="E2426" i="59"/>
  <c r="B2426" i="59"/>
  <c r="A2427" i="59"/>
  <c r="D2427" i="59" l="1"/>
  <c r="C2427" i="59"/>
  <c r="E2427" i="59"/>
  <c r="F2427" i="59"/>
  <c r="B2427" i="59"/>
  <c r="A2428" i="59"/>
  <c r="G2427" i="59"/>
  <c r="D2428" i="59" l="1"/>
  <c r="F2428" i="59"/>
  <c r="A2429" i="59"/>
  <c r="B2428" i="59"/>
  <c r="C2428" i="59"/>
  <c r="G2428" i="59"/>
  <c r="E2428" i="59"/>
  <c r="D2429" i="59" l="1"/>
  <c r="F2429" i="59"/>
  <c r="C2429" i="59"/>
  <c r="A2430" i="59"/>
  <c r="E2429" i="59"/>
  <c r="B2429" i="59"/>
  <c r="G2429" i="59"/>
  <c r="D2430" i="59" l="1"/>
  <c r="E2430" i="59"/>
  <c r="F2430" i="59"/>
  <c r="C2430" i="59"/>
  <c r="A2431" i="59"/>
  <c r="G2430" i="59"/>
  <c r="B2430" i="59"/>
  <c r="D2431" i="59" l="1"/>
  <c r="C2431" i="59"/>
  <c r="E2431" i="59"/>
  <c r="F2431" i="59"/>
  <c r="A2432" i="59"/>
  <c r="G2431" i="59"/>
  <c r="B2431" i="59"/>
  <c r="D2432" i="59" l="1"/>
  <c r="F2432" i="59"/>
  <c r="C2432" i="59"/>
  <c r="B2432" i="59"/>
  <c r="A2433" i="59"/>
  <c r="E2432" i="59"/>
  <c r="G2432" i="59"/>
  <c r="D2433" i="59" l="1"/>
  <c r="F2433" i="59"/>
  <c r="A2434" i="59"/>
  <c r="G2433" i="59"/>
  <c r="C2433" i="59"/>
  <c r="B2433" i="59"/>
  <c r="E2433" i="59"/>
  <c r="D2434" i="59" l="1"/>
  <c r="C2434" i="59"/>
  <c r="B2434" i="59"/>
  <c r="G2434" i="59"/>
  <c r="F2434" i="59"/>
  <c r="E2434" i="59"/>
  <c r="A2435" i="59"/>
  <c r="D2435" i="59" l="1"/>
  <c r="F2435" i="59"/>
  <c r="E2435" i="59"/>
  <c r="B2435" i="59"/>
  <c r="A2436" i="59"/>
  <c r="G2435" i="59"/>
  <c r="C2435" i="59"/>
  <c r="D2436" i="59" l="1"/>
  <c r="F2436" i="59"/>
  <c r="G2436" i="59"/>
  <c r="C2436" i="59"/>
  <c r="A2437" i="59"/>
  <c r="E2436" i="59"/>
  <c r="B2436" i="59"/>
  <c r="D2437" i="59" l="1"/>
  <c r="C2437" i="59"/>
  <c r="A2438" i="59"/>
  <c r="F2437" i="59"/>
  <c r="G2437" i="59"/>
  <c r="B2437" i="59"/>
  <c r="E2437" i="59"/>
  <c r="D2438" i="59" l="1"/>
  <c r="F2438" i="59"/>
  <c r="B2438" i="59"/>
  <c r="G2438" i="59"/>
  <c r="C2438" i="59"/>
  <c r="E2438" i="59"/>
  <c r="A2439" i="59"/>
  <c r="D2439" i="59" l="1"/>
  <c r="C2439" i="59"/>
  <c r="B2439" i="59"/>
  <c r="A2440" i="59"/>
  <c r="F2439" i="59"/>
  <c r="E2439" i="59"/>
  <c r="G2439" i="59"/>
  <c r="D2440" i="59" l="1"/>
  <c r="C2440" i="59"/>
  <c r="F2440" i="59"/>
  <c r="B2440" i="59"/>
  <c r="E2440" i="59"/>
  <c r="A2441" i="59"/>
  <c r="G2440" i="59"/>
  <c r="D2441" i="59" l="1"/>
  <c r="F2441" i="59"/>
  <c r="E2441" i="59"/>
  <c r="B2441" i="59"/>
  <c r="G2441" i="59"/>
  <c r="C2441" i="59"/>
  <c r="A2442" i="59"/>
  <c r="D2442" i="59" l="1"/>
  <c r="F2442" i="59"/>
  <c r="C2442" i="59"/>
  <c r="E2442" i="59"/>
  <c r="B2442" i="59"/>
  <c r="A2443" i="59"/>
  <c r="G2442" i="59"/>
  <c r="D2443" i="59" l="1"/>
  <c r="F2443" i="59"/>
  <c r="B2443" i="59"/>
  <c r="E2443" i="59"/>
  <c r="C2443" i="59"/>
  <c r="G2443" i="59"/>
  <c r="A2444" i="59"/>
  <c r="D2444" i="59" l="1"/>
  <c r="F2444" i="59"/>
  <c r="B2444" i="59"/>
  <c r="A2445" i="59"/>
  <c r="C2444" i="59"/>
  <c r="G2444" i="59"/>
  <c r="E2444" i="59"/>
  <c r="D2445" i="59" l="1"/>
  <c r="F2445" i="59"/>
  <c r="E2445" i="59"/>
  <c r="C2445" i="59"/>
  <c r="B2445" i="59"/>
  <c r="A2446" i="59"/>
  <c r="G2445" i="59"/>
  <c r="D2446" i="59" l="1"/>
  <c r="F2446" i="59"/>
  <c r="C2446" i="59"/>
  <c r="B2446" i="59"/>
  <c r="G2446" i="59"/>
  <c r="E2446" i="59"/>
  <c r="A2447" i="59"/>
  <c r="D2447" i="59" l="1"/>
  <c r="F2447" i="59"/>
  <c r="B2447" i="59"/>
  <c r="E2447" i="59"/>
  <c r="A2448" i="59"/>
  <c r="G2447" i="59"/>
  <c r="C2447" i="59"/>
  <c r="D2448" i="59" l="1"/>
  <c r="F2448" i="59"/>
  <c r="C2448" i="59"/>
  <c r="G2448" i="59"/>
  <c r="A2449" i="59"/>
  <c r="E2448" i="59"/>
  <c r="B2448" i="59"/>
  <c r="D2449" i="59" l="1"/>
  <c r="F2449" i="59"/>
  <c r="C2449" i="59"/>
  <c r="G2449" i="59"/>
  <c r="A2450" i="59"/>
  <c r="E2449" i="59"/>
  <c r="B2449" i="59"/>
  <c r="D2450" i="59" l="1"/>
  <c r="F2450" i="59"/>
  <c r="E2450" i="59"/>
  <c r="B2450" i="59"/>
  <c r="C2450" i="59"/>
  <c r="G2450" i="59"/>
  <c r="A2451" i="59"/>
  <c r="D2451" i="59" l="1"/>
  <c r="F2451" i="59"/>
  <c r="C2451" i="59"/>
  <c r="E2451" i="59"/>
  <c r="B2451" i="59"/>
  <c r="A2452" i="59"/>
  <c r="G2451" i="59"/>
  <c r="D2452" i="59" l="1"/>
  <c r="F2452" i="59"/>
  <c r="C2452" i="59"/>
  <c r="B2452" i="59"/>
  <c r="G2452" i="59"/>
  <c r="E2452" i="59"/>
  <c r="A2453" i="59"/>
  <c r="D2453" i="59" l="1"/>
  <c r="F2453" i="59"/>
  <c r="E2453" i="59"/>
  <c r="A2454" i="59"/>
  <c r="C2453" i="59"/>
  <c r="B2453" i="59"/>
  <c r="G2453" i="59"/>
  <c r="D2454" i="59" l="1"/>
  <c r="F2454" i="59"/>
  <c r="E2454" i="59"/>
  <c r="A2455" i="59"/>
  <c r="G2454" i="59"/>
  <c r="C2454" i="59"/>
  <c r="B2454" i="59"/>
  <c r="D2455" i="59" l="1"/>
  <c r="F2455" i="59"/>
  <c r="B2455" i="59"/>
  <c r="C2455" i="59"/>
  <c r="A2456" i="59"/>
  <c r="E2455" i="59"/>
  <c r="G2455" i="59"/>
  <c r="D2456" i="59" l="1"/>
  <c r="F2456" i="59"/>
  <c r="E2456" i="59"/>
  <c r="B2456" i="59"/>
  <c r="G2456" i="59"/>
  <c r="C2456" i="59"/>
  <c r="A2457" i="59"/>
  <c r="D2457" i="59" l="1"/>
  <c r="F2457" i="59"/>
  <c r="B2457" i="59"/>
  <c r="A2458" i="59"/>
  <c r="C2457" i="59"/>
  <c r="E2457" i="59"/>
  <c r="G2457" i="59"/>
  <c r="D2458" i="59" l="1"/>
  <c r="F2458" i="59"/>
  <c r="C2458" i="59"/>
  <c r="B2458" i="59"/>
  <c r="A2459" i="59"/>
  <c r="E2458" i="59"/>
  <c r="G2458" i="59"/>
  <c r="D2459" i="59" l="1"/>
  <c r="C2459" i="59"/>
  <c r="B2459" i="59"/>
  <c r="F2459" i="59"/>
  <c r="E2459" i="59"/>
  <c r="G2459" i="59"/>
  <c r="A2460" i="59"/>
  <c r="D2460" i="59" l="1"/>
  <c r="F2460" i="59"/>
  <c r="E2460" i="59"/>
  <c r="C2460" i="59"/>
  <c r="A2461" i="59"/>
  <c r="B2460" i="59"/>
  <c r="G2460" i="59"/>
  <c r="D2461" i="59" l="1"/>
  <c r="F2461" i="59"/>
  <c r="C2461" i="59"/>
  <c r="A2462" i="59"/>
  <c r="G2461" i="59"/>
  <c r="B2461" i="59"/>
  <c r="E2461" i="59"/>
  <c r="D2462" i="59" l="1"/>
  <c r="F2462" i="59"/>
  <c r="C2462" i="59"/>
  <c r="A2463" i="59"/>
  <c r="B2462" i="59"/>
  <c r="E2462" i="59"/>
  <c r="G2462" i="59"/>
  <c r="D2463" i="59" l="1"/>
  <c r="F2463" i="59"/>
  <c r="E2463" i="59"/>
  <c r="C2463" i="59"/>
  <c r="A2464" i="59"/>
  <c r="B2463" i="59"/>
  <c r="G2463" i="59"/>
  <c r="D2464" i="59" l="1"/>
  <c r="F2464" i="59"/>
  <c r="B2464" i="59"/>
  <c r="E2464" i="59"/>
  <c r="G2464" i="59"/>
  <c r="C2464" i="59"/>
  <c r="A2465" i="59"/>
  <c r="D2465" i="59" l="1"/>
  <c r="A2466" i="59"/>
  <c r="F2465" i="59"/>
  <c r="B2465" i="59"/>
  <c r="E2465" i="59"/>
  <c r="C2465" i="59"/>
  <c r="G2465" i="59"/>
  <c r="D2466" i="59" l="1"/>
  <c r="B2466" i="59"/>
  <c r="E2466" i="59"/>
  <c r="F2466" i="59"/>
  <c r="C2466" i="59"/>
  <c r="G2466" i="59"/>
  <c r="A2467" i="59"/>
  <c r="D2467" i="59" l="1"/>
  <c r="A2468" i="59"/>
  <c r="C2467" i="59"/>
  <c r="B2467" i="59"/>
  <c r="F2467" i="59"/>
  <c r="G2467" i="59"/>
  <c r="E2467" i="59"/>
  <c r="D2468" i="59" l="1"/>
  <c r="C2468" i="59"/>
  <c r="F2468" i="59"/>
  <c r="B2468" i="59"/>
  <c r="G2468" i="59"/>
  <c r="A2469" i="59"/>
  <c r="E2468" i="59"/>
  <c r="D2469" i="59" l="1"/>
  <c r="F2469" i="59"/>
  <c r="B2469" i="59"/>
  <c r="A2470" i="59"/>
  <c r="E2469" i="59"/>
  <c r="C2469" i="59"/>
  <c r="G2469" i="59"/>
  <c r="D2470" i="59" l="1"/>
  <c r="F2470" i="59"/>
  <c r="C2470" i="59"/>
  <c r="A2471" i="59"/>
  <c r="G2470" i="59"/>
  <c r="B2470" i="59"/>
  <c r="E2470" i="59"/>
  <c r="D2471" i="59" l="1"/>
  <c r="F2471" i="59"/>
  <c r="B2471" i="59"/>
  <c r="A2472" i="59"/>
  <c r="G2471" i="59"/>
  <c r="C2471" i="59"/>
  <c r="E2471" i="59"/>
  <c r="D2472" i="59" l="1"/>
  <c r="E2472" i="59"/>
  <c r="A2473" i="59"/>
  <c r="F2472" i="59"/>
  <c r="B2472" i="59"/>
  <c r="G2472" i="59"/>
  <c r="C2472" i="59"/>
  <c r="D2473" i="59" l="1"/>
  <c r="F2473" i="59"/>
  <c r="E2473" i="59"/>
  <c r="A2474" i="59"/>
  <c r="C2473" i="59"/>
  <c r="B2473" i="59"/>
  <c r="G2473" i="59"/>
  <c r="D2474" i="59" l="1"/>
  <c r="F2474" i="59"/>
  <c r="B2474" i="59"/>
  <c r="A2475" i="59"/>
  <c r="C2474" i="59"/>
  <c r="E2474" i="59"/>
  <c r="G2474" i="59"/>
  <c r="D2475" i="59" l="1"/>
  <c r="F2475" i="59"/>
  <c r="E2475" i="59"/>
  <c r="B2475" i="59"/>
  <c r="A2476" i="59"/>
  <c r="C2475" i="59"/>
  <c r="G2475" i="59"/>
  <c r="D2476" i="59" l="1"/>
  <c r="F2476" i="59"/>
  <c r="C2476" i="59"/>
  <c r="E2476" i="59"/>
  <c r="B2476" i="59"/>
  <c r="A2477" i="59"/>
  <c r="G2476" i="59"/>
  <c r="D2477" i="59" l="1"/>
  <c r="F2477" i="59"/>
  <c r="E2477" i="59"/>
  <c r="B2477" i="59"/>
  <c r="C2477" i="59"/>
  <c r="A2478" i="59"/>
  <c r="G2477" i="59"/>
  <c r="D2478" i="59" l="1"/>
  <c r="B2478" i="59"/>
  <c r="F2478" i="59"/>
  <c r="A2479" i="59"/>
  <c r="E2478" i="59"/>
  <c r="C2478" i="59"/>
  <c r="G2478" i="59"/>
  <c r="D2479" i="59" l="1"/>
  <c r="E2479" i="59"/>
  <c r="F2479" i="59"/>
  <c r="C2479" i="59"/>
  <c r="A2480" i="59"/>
  <c r="B2479" i="59"/>
  <c r="G2479" i="59"/>
  <c r="D2480" i="59" l="1"/>
  <c r="E2480" i="59"/>
  <c r="F2480" i="59"/>
  <c r="G2480" i="59"/>
  <c r="C2480" i="59"/>
  <c r="A2481" i="59"/>
  <c r="B2480" i="59"/>
  <c r="D2481" i="59" l="1"/>
  <c r="F2481" i="59"/>
  <c r="C2481" i="59"/>
  <c r="B2481" i="59"/>
  <c r="G2481" i="59"/>
  <c r="E2481" i="59"/>
  <c r="A2482" i="59"/>
  <c r="D2482" i="59" l="1"/>
  <c r="F2482" i="59"/>
  <c r="B2482" i="59"/>
  <c r="A2483" i="59"/>
  <c r="G2482" i="59"/>
  <c r="C2482" i="59"/>
  <c r="E2482" i="59"/>
  <c r="D2483" i="59" l="1"/>
  <c r="F2483" i="59"/>
  <c r="B2483" i="59"/>
  <c r="C2483" i="59"/>
  <c r="E2483" i="59"/>
  <c r="A2484" i="59"/>
  <c r="G2483" i="59"/>
  <c r="D2484" i="59" l="1"/>
  <c r="C2484" i="59"/>
  <c r="F2484" i="59"/>
  <c r="E2484" i="59"/>
  <c r="B2484" i="59"/>
  <c r="G2484" i="59"/>
  <c r="A2485" i="59"/>
  <c r="F2485" i="59" l="1"/>
  <c r="C2485" i="59"/>
  <c r="B2485" i="59"/>
  <c r="A2486" i="59"/>
  <c r="E2485" i="59"/>
  <c r="D2485" i="59"/>
  <c r="G2485" i="59"/>
  <c r="D2486" i="59" l="1"/>
  <c r="E2486" i="59"/>
  <c r="F2486" i="59"/>
  <c r="B2486" i="59"/>
  <c r="C2486" i="59"/>
  <c r="A2487" i="59"/>
  <c r="G2486" i="59"/>
  <c r="D2487" i="59" l="1"/>
  <c r="F2487" i="59"/>
  <c r="C2487" i="59"/>
  <c r="A2488" i="59"/>
  <c r="B2487" i="59"/>
  <c r="G2487" i="59"/>
  <c r="E2487" i="59"/>
  <c r="D2488" i="59" l="1"/>
  <c r="F2488" i="59"/>
  <c r="A2489" i="59"/>
  <c r="G2488" i="59"/>
  <c r="C2488" i="59"/>
  <c r="E2488" i="59"/>
  <c r="B2488" i="59"/>
  <c r="D2489" i="59" l="1"/>
  <c r="F2489" i="59"/>
  <c r="B2489" i="59"/>
  <c r="G2489" i="59"/>
  <c r="E2489" i="59"/>
  <c r="C2489" i="59"/>
  <c r="A2490" i="59"/>
  <c r="D2490" i="59" l="1"/>
  <c r="F2490" i="59"/>
  <c r="E2490" i="59"/>
  <c r="C2490" i="59"/>
  <c r="B2490" i="59"/>
  <c r="A2491" i="59"/>
  <c r="G2490" i="59"/>
  <c r="D2491" i="59" l="1"/>
  <c r="F2491" i="59"/>
  <c r="B2491" i="59"/>
  <c r="G2491" i="59"/>
  <c r="C2491" i="59"/>
  <c r="A2492" i="59"/>
  <c r="E2491" i="59"/>
  <c r="D2492" i="59" l="1"/>
  <c r="F2492" i="59"/>
  <c r="A2493" i="59"/>
  <c r="E2492" i="59"/>
  <c r="G2492" i="59"/>
  <c r="B2492" i="59"/>
  <c r="C2492" i="59"/>
  <c r="F2493" i="59" l="1"/>
  <c r="A2494" i="59"/>
  <c r="C2493" i="59"/>
  <c r="G2493" i="59"/>
  <c r="B2493" i="59"/>
  <c r="E2493" i="59"/>
  <c r="D2493" i="59"/>
  <c r="D2494" i="59" l="1"/>
  <c r="E2494" i="59"/>
  <c r="F2494" i="59"/>
  <c r="C2494" i="59"/>
  <c r="A2495" i="59"/>
  <c r="B2494" i="59"/>
  <c r="G2494" i="59"/>
  <c r="D2495" i="59" l="1"/>
  <c r="F2495" i="59"/>
  <c r="B2495" i="59"/>
  <c r="E2495" i="59"/>
  <c r="C2495" i="59"/>
  <c r="A2496" i="59"/>
  <c r="G2495" i="59"/>
  <c r="D2496" i="59" l="1"/>
  <c r="C2496" i="59"/>
  <c r="A2497" i="59"/>
  <c r="E2496" i="59"/>
  <c r="F2496" i="59"/>
  <c r="B2496" i="59"/>
  <c r="G2496" i="59"/>
  <c r="D2497" i="59" l="1"/>
  <c r="C2497" i="59"/>
  <c r="E2497" i="59"/>
  <c r="F2497" i="59"/>
  <c r="B2497" i="59"/>
  <c r="A2498" i="59"/>
  <c r="G2497" i="59"/>
  <c r="D2498" i="59" l="1"/>
  <c r="F2498" i="59"/>
  <c r="E2498" i="59"/>
  <c r="C2498" i="59"/>
  <c r="B2498" i="59"/>
  <c r="A2499" i="59"/>
  <c r="G2498" i="59"/>
  <c r="D2499" i="59" l="1"/>
  <c r="C2499" i="59"/>
  <c r="B2499" i="59"/>
  <c r="A2500" i="59"/>
  <c r="F2499" i="59"/>
  <c r="E2499" i="59"/>
  <c r="G2499" i="59"/>
  <c r="D2500" i="59" l="1"/>
  <c r="C2500" i="59"/>
  <c r="A2501" i="59"/>
  <c r="E2500" i="59"/>
  <c r="F2500" i="59"/>
  <c r="B2500" i="59"/>
  <c r="G2500" i="59"/>
  <c r="F2501" i="59" l="1"/>
  <c r="C2501" i="59"/>
  <c r="D2501" i="59"/>
  <c r="B2501" i="59"/>
  <c r="A2502" i="59"/>
  <c r="E2501" i="59"/>
  <c r="G2501" i="59"/>
  <c r="D2502" i="59" l="1"/>
  <c r="F2502" i="59"/>
  <c r="A2503" i="59"/>
  <c r="E2502" i="59"/>
  <c r="C2502" i="59"/>
  <c r="B2502" i="59"/>
  <c r="G2502" i="59"/>
  <c r="D2503" i="59" l="1"/>
  <c r="C2503" i="59"/>
  <c r="F2503" i="59"/>
  <c r="A2504" i="59"/>
  <c r="E2503" i="59"/>
  <c r="B2503" i="59"/>
  <c r="G2503" i="59"/>
  <c r="D2504" i="59" l="1"/>
  <c r="C2504" i="59"/>
  <c r="B2504" i="59"/>
  <c r="F2504" i="59"/>
  <c r="E2504" i="59"/>
  <c r="A2505" i="59"/>
  <c r="G2504" i="59"/>
  <c r="D2505" i="59" l="1"/>
  <c r="B2505" i="59"/>
  <c r="E2505" i="59"/>
  <c r="F2505" i="59"/>
  <c r="A2506" i="59"/>
  <c r="C2505" i="59"/>
  <c r="G2505" i="59"/>
  <c r="D2506" i="59" l="1"/>
  <c r="B2506" i="59"/>
  <c r="G2506" i="59"/>
  <c r="F2506" i="59"/>
  <c r="C2506" i="59"/>
  <c r="E2506" i="59"/>
  <c r="A2507" i="59"/>
  <c r="D2507" i="59" l="1"/>
  <c r="C2507" i="59"/>
  <c r="A2508" i="59"/>
  <c r="G2507" i="59"/>
  <c r="F2507" i="59"/>
  <c r="B2507" i="59"/>
  <c r="E2507" i="59"/>
  <c r="D2508" i="59" l="1"/>
  <c r="E2508" i="59"/>
  <c r="F2508" i="59"/>
  <c r="B2508" i="59"/>
  <c r="C2508" i="59"/>
  <c r="A2509" i="59"/>
  <c r="G2508" i="59"/>
  <c r="D2509" i="59" l="1"/>
  <c r="C2509" i="59"/>
  <c r="F2509" i="59"/>
  <c r="B2509" i="59"/>
  <c r="A2510" i="59"/>
  <c r="G2509" i="59"/>
  <c r="E2509" i="59"/>
  <c r="D2510" i="59" l="1"/>
  <c r="B2510" i="59"/>
  <c r="E2510" i="59"/>
  <c r="F2510" i="59"/>
  <c r="A2511" i="59"/>
  <c r="C2510" i="59"/>
  <c r="G2510" i="59"/>
  <c r="D2511" i="59" l="1"/>
  <c r="F2511" i="59"/>
  <c r="E2511" i="59"/>
  <c r="B2511" i="59"/>
  <c r="C2511" i="59"/>
  <c r="A2512" i="59"/>
  <c r="G2511" i="59"/>
  <c r="D2512" i="59" l="1"/>
  <c r="B2512" i="59"/>
  <c r="E2512" i="59"/>
  <c r="F2512" i="59"/>
  <c r="C2512" i="59"/>
  <c r="A2513" i="59"/>
  <c r="G2512" i="59"/>
  <c r="D2513" i="59" l="1"/>
  <c r="C2513" i="59"/>
  <c r="B2513" i="59"/>
  <c r="F2513" i="59"/>
  <c r="E2513" i="59"/>
  <c r="A2514" i="59"/>
  <c r="G2513" i="59"/>
  <c r="D2514" i="59" l="1"/>
  <c r="A2515" i="59"/>
  <c r="F2514" i="59"/>
  <c r="E2514" i="59"/>
  <c r="C2514" i="59"/>
  <c r="G2514" i="59"/>
  <c r="B2514" i="59"/>
  <c r="D2515" i="59" l="1"/>
  <c r="C2515" i="59"/>
  <c r="E2515" i="59"/>
  <c r="F2515" i="59"/>
  <c r="B2515" i="59"/>
  <c r="A2516" i="59"/>
  <c r="G2515" i="59"/>
  <c r="D2516" i="59" l="1"/>
  <c r="C2516" i="59"/>
  <c r="E2516" i="59"/>
  <c r="G2516" i="59"/>
  <c r="F2516" i="59"/>
  <c r="A2517" i="59"/>
  <c r="B2516" i="59"/>
  <c r="D2517" i="59" l="1"/>
  <c r="E2517" i="59"/>
  <c r="F2517" i="59"/>
  <c r="B2517" i="59"/>
  <c r="C2517" i="59"/>
  <c r="A2518" i="59"/>
  <c r="G2517" i="59"/>
  <c r="D2518" i="59" l="1"/>
  <c r="G2518" i="59"/>
  <c r="F2518" i="59"/>
  <c r="C2518" i="59"/>
  <c r="E2518" i="59"/>
  <c r="B2518" i="59"/>
  <c r="A2519" i="59"/>
  <c r="D2519" i="59" l="1"/>
  <c r="C2519" i="59"/>
  <c r="B2519" i="59"/>
  <c r="F2519" i="59"/>
  <c r="E2519" i="59"/>
  <c r="A2520" i="59"/>
  <c r="G2519" i="59"/>
  <c r="D2520" i="59" l="1"/>
  <c r="B2520" i="59"/>
  <c r="A2521" i="59"/>
  <c r="F2520" i="59"/>
  <c r="C2520" i="59"/>
  <c r="E2520" i="59"/>
  <c r="G2520" i="59"/>
  <c r="D2521" i="59" l="1"/>
  <c r="F2521" i="59"/>
  <c r="E2521" i="59"/>
  <c r="B2521" i="59"/>
  <c r="C2521" i="59"/>
  <c r="A2522" i="59"/>
  <c r="G2521" i="59"/>
  <c r="D2522" i="59" l="1"/>
  <c r="C2522" i="59"/>
  <c r="B2522" i="59"/>
  <c r="G2522" i="59"/>
  <c r="F2522" i="59"/>
  <c r="E2522" i="59"/>
  <c r="A2523" i="59"/>
  <c r="D2523" i="59" l="1"/>
  <c r="F2523" i="59"/>
  <c r="C2523" i="59"/>
  <c r="B2523" i="59"/>
  <c r="E2523" i="59"/>
  <c r="A2524" i="59"/>
  <c r="G2523" i="59"/>
  <c r="D2524" i="59" l="1"/>
  <c r="E2524" i="59"/>
  <c r="F2524" i="59"/>
  <c r="C2524" i="59"/>
  <c r="A2525" i="59"/>
  <c r="B2524" i="59"/>
  <c r="G2524" i="59"/>
  <c r="D2525" i="59" l="1"/>
  <c r="F2525" i="59"/>
  <c r="B2525" i="59"/>
  <c r="A2526" i="59"/>
  <c r="C2525" i="59"/>
  <c r="E2525" i="59"/>
  <c r="G2525" i="59"/>
  <c r="D2526" i="59" l="1"/>
  <c r="F2526" i="59"/>
  <c r="C2526" i="59"/>
  <c r="A2527" i="59"/>
  <c r="E2526" i="59"/>
  <c r="B2526" i="59"/>
  <c r="G2526" i="59"/>
  <c r="D2527" i="59" l="1"/>
  <c r="F2527" i="59"/>
  <c r="A2528" i="59"/>
  <c r="C2527" i="59"/>
  <c r="E2527" i="59"/>
  <c r="B2527" i="59"/>
  <c r="G2527" i="59"/>
  <c r="D2528" i="59" l="1"/>
  <c r="C2528" i="59"/>
  <c r="E2528" i="59"/>
  <c r="F2528" i="59"/>
  <c r="B2528" i="59"/>
  <c r="A2529" i="59"/>
  <c r="G2528" i="59"/>
  <c r="D2529" i="59" l="1"/>
  <c r="C2529" i="59"/>
  <c r="B2529" i="59"/>
  <c r="F2529" i="59"/>
  <c r="E2529" i="59"/>
  <c r="A2530" i="59"/>
  <c r="G2529" i="59"/>
  <c r="D2530" i="59" l="1"/>
  <c r="B2530" i="59"/>
  <c r="E2530" i="59"/>
  <c r="F2530" i="59"/>
  <c r="C2530" i="59"/>
  <c r="A2531" i="59"/>
  <c r="G2530" i="59"/>
  <c r="D2531" i="59" l="1"/>
  <c r="C2531" i="59"/>
  <c r="F2531" i="59"/>
  <c r="E2531" i="59"/>
  <c r="B2531" i="59"/>
  <c r="A2532" i="59"/>
  <c r="G2531" i="59"/>
  <c r="D2532" i="59" l="1"/>
  <c r="C2532" i="59"/>
  <c r="E2532" i="59"/>
  <c r="F2532" i="59"/>
  <c r="A2533" i="59"/>
  <c r="G2532" i="59"/>
  <c r="B2532" i="59"/>
  <c r="D2533" i="59" l="1"/>
  <c r="F2533" i="59"/>
  <c r="B2533" i="59"/>
  <c r="C2533" i="59"/>
  <c r="E2533" i="59"/>
  <c r="A2534" i="59"/>
  <c r="G2533" i="59"/>
  <c r="D2534" i="59" l="1"/>
  <c r="C2534" i="59"/>
  <c r="F2534" i="59"/>
  <c r="A2535" i="59"/>
  <c r="E2534" i="59"/>
  <c r="B2534" i="59"/>
  <c r="G2534" i="59"/>
  <c r="D2535" i="59" l="1"/>
  <c r="C2535" i="59"/>
  <c r="F2535" i="59"/>
  <c r="E2535" i="59"/>
  <c r="A2536" i="59"/>
  <c r="B2535" i="59"/>
  <c r="G2535" i="59"/>
  <c r="D2536" i="59" l="1"/>
  <c r="F2536" i="59"/>
  <c r="C2536" i="59"/>
  <c r="A2537" i="59"/>
  <c r="E2536" i="59"/>
  <c r="B2536" i="59"/>
  <c r="G2536" i="59"/>
  <c r="D2537" i="59" l="1"/>
  <c r="F2537" i="59"/>
  <c r="C2537" i="59"/>
  <c r="B2537" i="59"/>
  <c r="A2538" i="59"/>
  <c r="E2537" i="59"/>
  <c r="G2537" i="59"/>
  <c r="D2538" i="59" l="1"/>
  <c r="B2538" i="59"/>
  <c r="E2538" i="59"/>
  <c r="F2538" i="59"/>
  <c r="C2538" i="59"/>
  <c r="A2539" i="59"/>
  <c r="G2538" i="59"/>
  <c r="D2539" i="59" l="1"/>
  <c r="E2539" i="59"/>
  <c r="A2540" i="59"/>
  <c r="F2539" i="59"/>
  <c r="B2539" i="59"/>
  <c r="C2539" i="59"/>
  <c r="G2539" i="59"/>
  <c r="D2540" i="59" l="1"/>
  <c r="E2540" i="59"/>
  <c r="C2540" i="59"/>
  <c r="F2540" i="59"/>
  <c r="A2541" i="59"/>
  <c r="G2540" i="59"/>
  <c r="B2540" i="59"/>
  <c r="D2541" i="59" l="1"/>
  <c r="B2541" i="59"/>
  <c r="F2541" i="59"/>
  <c r="E2541" i="59"/>
  <c r="C2541" i="59"/>
  <c r="A2542" i="59"/>
  <c r="G2541" i="59"/>
  <c r="D2542" i="59" l="1"/>
  <c r="E2542" i="59"/>
  <c r="F2542" i="59"/>
  <c r="C2542" i="59"/>
  <c r="A2543" i="59"/>
  <c r="B2542" i="59"/>
  <c r="G2542" i="59"/>
  <c r="D2543" i="59" l="1"/>
  <c r="F2543" i="59"/>
  <c r="C2543" i="59"/>
  <c r="A2544" i="59"/>
  <c r="B2543" i="59"/>
  <c r="E2543" i="59"/>
  <c r="G2543" i="59"/>
  <c r="D2544" i="59" l="1"/>
  <c r="F2544" i="59"/>
  <c r="E2544" i="59"/>
  <c r="C2544" i="59"/>
  <c r="A2545" i="59"/>
  <c r="B2544" i="59"/>
  <c r="G2544" i="59"/>
  <c r="D2545" i="59" l="1"/>
  <c r="B2545" i="59"/>
  <c r="F2545" i="59"/>
  <c r="C2545" i="59"/>
  <c r="A2546" i="59"/>
  <c r="G2545" i="59"/>
  <c r="E2545" i="59"/>
  <c r="D2546" i="59" l="1"/>
  <c r="C2546" i="59"/>
  <c r="A2547" i="59"/>
  <c r="F2546" i="59"/>
  <c r="E2546" i="59"/>
  <c r="B2546" i="59"/>
  <c r="G2546" i="59"/>
  <c r="D2547" i="59" l="1"/>
  <c r="C2547" i="59"/>
  <c r="A2548" i="59"/>
  <c r="B2547" i="59"/>
  <c r="F2547" i="59"/>
  <c r="E2547" i="59"/>
  <c r="G2547" i="59"/>
  <c r="D2548" i="59" l="1"/>
  <c r="E2548" i="59"/>
  <c r="B2548" i="59"/>
  <c r="F2548" i="59"/>
  <c r="C2548" i="59"/>
  <c r="A2549" i="59"/>
  <c r="G2548" i="59"/>
  <c r="D2549" i="59" l="1"/>
  <c r="C2549" i="59"/>
  <c r="A2550" i="59"/>
  <c r="F2549" i="59"/>
  <c r="B2549" i="59"/>
  <c r="E2549" i="59"/>
  <c r="G2549" i="59"/>
  <c r="D2550" i="59" l="1"/>
  <c r="C2550" i="59"/>
  <c r="F2550" i="59"/>
  <c r="B2550" i="59"/>
  <c r="A2551" i="59"/>
  <c r="E2550" i="59"/>
  <c r="G2550" i="59"/>
  <c r="D2551" i="59" l="1"/>
  <c r="B2551" i="59"/>
  <c r="C2551" i="59"/>
  <c r="F2551" i="59"/>
  <c r="E2551" i="59"/>
  <c r="A2552" i="59"/>
  <c r="G2551" i="59"/>
  <c r="D2552" i="59" l="1"/>
  <c r="F2552" i="59"/>
  <c r="B2552" i="59"/>
  <c r="E2552" i="59"/>
  <c r="A2553" i="59"/>
  <c r="C2552" i="59"/>
  <c r="G2552" i="59"/>
  <c r="D2553" i="59" l="1"/>
  <c r="C2553" i="59"/>
  <c r="B2553" i="59"/>
  <c r="F2553" i="59"/>
  <c r="E2553" i="59"/>
  <c r="A2554" i="59"/>
  <c r="G2553" i="59"/>
  <c r="D2554" i="59" l="1"/>
  <c r="C2554" i="59"/>
  <c r="E2554" i="59"/>
  <c r="F2554" i="59"/>
  <c r="B2554" i="59"/>
  <c r="A2555" i="59"/>
  <c r="G2554" i="59"/>
  <c r="D2555" i="59" l="1"/>
  <c r="C2555" i="59"/>
  <c r="B2555" i="59"/>
  <c r="A2556" i="59"/>
  <c r="G2555" i="59"/>
  <c r="F2555" i="59"/>
  <c r="E2555" i="59"/>
  <c r="D2556" i="59" l="1"/>
  <c r="B2556" i="59"/>
  <c r="E2556" i="59"/>
  <c r="F2556" i="59"/>
  <c r="C2556" i="59"/>
  <c r="A2557" i="59"/>
  <c r="G2556" i="59"/>
  <c r="D2557" i="59" l="1"/>
  <c r="C2557" i="59"/>
  <c r="B2557" i="59"/>
  <c r="E2557" i="59"/>
  <c r="F2557" i="59"/>
  <c r="A2558" i="59"/>
  <c r="G2557" i="59"/>
  <c r="D2558" i="59" l="1"/>
  <c r="F2558" i="59"/>
  <c r="B2558" i="59"/>
  <c r="A2559" i="59"/>
  <c r="G2558" i="59"/>
  <c r="C2558" i="59"/>
  <c r="E2558" i="59"/>
  <c r="F2559" i="59" l="1"/>
  <c r="C2559" i="59"/>
  <c r="B2559" i="59"/>
  <c r="E2559" i="59"/>
  <c r="D2559" i="59"/>
  <c r="A2560" i="59"/>
  <c r="G2559" i="59"/>
  <c r="D2560" i="59" l="1"/>
  <c r="F2560" i="59"/>
  <c r="E2560" i="59"/>
  <c r="C2560" i="59"/>
  <c r="B2560" i="59"/>
  <c r="G2560" i="59"/>
  <c r="A2561" i="59"/>
  <c r="D2561" i="59" l="1"/>
  <c r="F2561" i="59"/>
  <c r="C2561" i="59"/>
  <c r="G2561" i="59"/>
  <c r="B2561" i="59"/>
  <c r="E2561" i="59"/>
  <c r="A2562" i="59"/>
  <c r="D2562" i="59" l="1"/>
  <c r="F2562" i="59"/>
  <c r="C2562" i="59"/>
  <c r="A2563" i="59"/>
  <c r="E2562" i="59"/>
  <c r="B2562" i="59"/>
  <c r="G2562" i="59"/>
  <c r="D2563" i="59" l="1"/>
  <c r="F2563" i="59"/>
  <c r="B2563" i="59"/>
  <c r="A2564" i="59"/>
  <c r="C2563" i="59"/>
  <c r="E2563" i="59"/>
  <c r="G2563" i="59"/>
  <c r="D2564" i="59" l="1"/>
  <c r="F2564" i="59"/>
  <c r="E2564" i="59"/>
  <c r="B2564" i="59"/>
  <c r="G2564" i="59"/>
  <c r="A2565" i="59"/>
  <c r="C2564" i="59"/>
  <c r="D2565" i="59" l="1"/>
  <c r="F2565" i="59"/>
  <c r="C2565" i="59"/>
  <c r="G2565" i="59"/>
  <c r="A2566" i="59"/>
  <c r="E2565" i="59"/>
  <c r="B2565" i="59"/>
  <c r="D2566" i="59" l="1"/>
  <c r="F2566" i="59"/>
  <c r="A2567" i="59"/>
  <c r="C2566" i="59"/>
  <c r="E2566" i="59"/>
  <c r="G2566" i="59"/>
  <c r="B2566" i="59"/>
  <c r="D2567" i="59" l="1"/>
  <c r="F2567" i="59"/>
  <c r="C2567" i="59"/>
  <c r="G2567" i="59"/>
  <c r="B2567" i="59"/>
  <c r="A2568" i="59"/>
  <c r="E2567" i="59"/>
  <c r="D2568" i="59" l="1"/>
  <c r="F2568" i="59"/>
  <c r="B2568" i="59"/>
  <c r="C2568" i="59"/>
  <c r="E2568" i="59"/>
  <c r="A2569" i="59"/>
  <c r="G2568" i="59"/>
  <c r="D2569" i="59" l="1"/>
  <c r="F2569" i="59"/>
  <c r="B2569" i="59"/>
  <c r="G2569" i="59"/>
  <c r="C2569" i="59"/>
  <c r="E2569" i="59"/>
  <c r="A2570" i="59"/>
  <c r="D2570" i="59" l="1"/>
  <c r="F2570" i="59"/>
  <c r="B2570" i="59"/>
  <c r="E2570" i="59"/>
  <c r="A2571" i="59"/>
  <c r="G2570" i="59"/>
  <c r="C2570" i="59"/>
  <c r="D2571" i="59" l="1"/>
  <c r="F2571" i="59"/>
  <c r="C2571" i="59"/>
  <c r="B2571" i="59"/>
  <c r="G2571" i="59"/>
  <c r="E2571" i="59"/>
  <c r="A2572" i="59"/>
  <c r="D2572" i="59" l="1"/>
  <c r="F2572" i="59"/>
  <c r="C2572" i="59"/>
  <c r="G2572" i="59"/>
  <c r="E2572" i="59"/>
  <c r="B2572" i="59"/>
  <c r="A2573" i="59"/>
  <c r="D2573" i="59" l="1"/>
  <c r="F2573" i="59"/>
  <c r="C2573" i="59"/>
  <c r="E2573" i="59"/>
  <c r="G2573" i="59"/>
  <c r="B2573" i="59"/>
  <c r="A2574" i="59"/>
  <c r="D2574" i="59" l="1"/>
  <c r="C2574" i="59"/>
  <c r="F2574" i="59"/>
  <c r="E2574" i="59"/>
  <c r="B2574" i="59"/>
  <c r="G2574" i="59"/>
  <c r="A2575" i="59"/>
  <c r="D2575" i="59" l="1"/>
  <c r="C2575" i="59"/>
  <c r="G2575" i="59"/>
  <c r="F2575" i="59"/>
  <c r="B2575" i="59"/>
  <c r="E2575" i="59"/>
  <c r="A2576" i="59"/>
  <c r="D2576" i="59" l="1"/>
  <c r="F2576" i="59"/>
  <c r="B2576" i="59"/>
  <c r="E2576" i="59"/>
  <c r="C2576" i="59"/>
  <c r="A2577" i="59"/>
  <c r="G2576" i="59"/>
  <c r="D2577" i="59" l="1"/>
  <c r="F2577" i="59"/>
  <c r="A2578" i="59"/>
  <c r="C2577" i="59"/>
  <c r="B2577" i="59"/>
  <c r="E2577" i="59"/>
  <c r="G2577" i="59"/>
  <c r="D2578" i="59" l="1"/>
  <c r="C2578" i="59"/>
  <c r="B2578" i="59"/>
  <c r="E2578" i="59"/>
  <c r="F2578" i="59"/>
  <c r="A2579" i="59"/>
  <c r="G2578" i="59"/>
  <c r="D2579" i="59" l="1"/>
  <c r="C2579" i="59"/>
  <c r="B2579" i="59"/>
  <c r="G2579" i="59"/>
  <c r="F2579" i="59"/>
  <c r="E2579" i="59"/>
  <c r="A2580" i="59"/>
  <c r="D2580" i="59" l="1"/>
  <c r="F2580" i="59"/>
  <c r="G2580" i="59"/>
  <c r="C2580" i="59"/>
  <c r="E2580" i="59"/>
  <c r="B2580" i="59"/>
  <c r="A2581" i="59"/>
  <c r="D2581" i="59" l="1"/>
  <c r="F2581" i="59"/>
  <c r="E2581" i="59"/>
  <c r="B2581" i="59"/>
  <c r="A2582" i="59"/>
  <c r="G2581" i="59"/>
  <c r="C2581" i="59"/>
  <c r="D2582" i="59" l="1"/>
  <c r="F2582" i="59"/>
  <c r="C2582" i="59"/>
  <c r="B2582" i="59"/>
  <c r="E2582" i="59"/>
  <c r="A2583" i="59"/>
  <c r="G2582" i="59"/>
  <c r="D2583" i="59" l="1"/>
  <c r="F2583" i="59"/>
  <c r="E2583" i="59"/>
  <c r="C2583" i="59"/>
  <c r="G2583" i="59"/>
  <c r="B2583" i="59"/>
  <c r="A2584" i="59"/>
  <c r="D2584" i="59" l="1"/>
  <c r="F2584" i="59"/>
  <c r="A2585" i="59"/>
  <c r="E2584" i="59"/>
  <c r="C2584" i="59"/>
  <c r="B2584" i="59"/>
  <c r="G2584" i="59"/>
  <c r="D2585" i="59" l="1"/>
  <c r="F2585" i="59"/>
  <c r="E2585" i="59"/>
  <c r="C2585" i="59"/>
  <c r="B2585" i="59"/>
  <c r="A2586" i="59"/>
  <c r="G2585" i="59"/>
  <c r="D2586" i="59" l="1"/>
  <c r="F2586" i="59"/>
  <c r="E2586" i="59"/>
  <c r="C2586" i="59"/>
  <c r="B2586" i="59"/>
  <c r="G2586" i="59"/>
  <c r="A2587" i="59"/>
  <c r="D2587" i="59" l="1"/>
  <c r="F2587" i="59"/>
  <c r="E2587" i="59"/>
  <c r="C2587" i="59"/>
  <c r="B2587" i="59"/>
  <c r="G2587" i="59"/>
  <c r="A2588" i="59"/>
  <c r="D2588" i="59" l="1"/>
  <c r="F2588" i="59"/>
  <c r="C2588" i="59"/>
  <c r="B2588" i="59"/>
  <c r="G2588" i="59"/>
  <c r="E2588" i="59"/>
  <c r="A2589" i="59"/>
  <c r="D2589" i="59" l="1"/>
  <c r="F2589" i="59"/>
  <c r="C2589" i="59"/>
  <c r="A2590" i="59"/>
  <c r="E2589" i="59"/>
  <c r="B2589" i="59"/>
  <c r="G2589" i="59"/>
  <c r="D2590" i="59" l="1"/>
  <c r="C2590" i="59"/>
  <c r="B2590" i="59"/>
  <c r="F2590" i="59"/>
  <c r="E2590" i="59"/>
  <c r="A2591" i="59"/>
  <c r="G2590" i="59"/>
  <c r="D2591" i="59" l="1"/>
  <c r="E2591" i="59"/>
  <c r="F2591" i="59"/>
  <c r="C2591" i="59"/>
  <c r="B2591" i="59"/>
  <c r="A2592" i="59"/>
  <c r="G2591" i="59"/>
  <c r="D2592" i="59" l="1"/>
  <c r="F2592" i="59"/>
  <c r="E2592" i="59"/>
  <c r="A2593" i="59"/>
  <c r="G2592" i="59"/>
  <c r="C2592" i="59"/>
  <c r="B2592" i="59"/>
  <c r="D2593" i="59" l="1"/>
  <c r="E2593" i="59"/>
  <c r="G2593" i="59"/>
  <c r="F2593" i="59"/>
  <c r="A2594" i="59"/>
  <c r="C2593" i="59"/>
  <c r="B2593" i="59"/>
  <c r="D2594" i="59" l="1"/>
  <c r="C2594" i="59"/>
  <c r="F2594" i="59"/>
  <c r="A2595" i="59"/>
  <c r="E2594" i="59"/>
  <c r="B2594" i="59"/>
  <c r="G2594" i="59"/>
  <c r="D2595" i="59" l="1"/>
  <c r="A2596" i="59"/>
  <c r="F2595" i="59"/>
  <c r="E2595" i="59"/>
  <c r="C2595" i="59"/>
  <c r="B2595" i="59"/>
  <c r="G2595" i="59"/>
  <c r="D2596" i="59" l="1"/>
  <c r="A2597" i="59"/>
  <c r="G2596" i="59"/>
  <c r="F2596" i="59"/>
  <c r="C2596" i="59"/>
  <c r="E2596" i="59"/>
  <c r="B2596" i="59"/>
  <c r="D2597" i="59" l="1"/>
  <c r="E2597" i="59"/>
  <c r="A2598" i="59"/>
  <c r="G2597" i="59"/>
  <c r="F2597" i="59"/>
  <c r="C2597" i="59"/>
  <c r="B2597" i="59"/>
  <c r="D2598" i="59" l="1"/>
  <c r="E2598" i="59"/>
  <c r="F2598" i="59"/>
  <c r="C2598" i="59"/>
  <c r="G2598" i="59"/>
  <c r="A2599" i="59"/>
  <c r="B2598" i="59"/>
  <c r="D2599" i="59" l="1"/>
  <c r="E2599" i="59"/>
  <c r="C2599" i="59"/>
  <c r="F2599" i="59"/>
  <c r="G2599" i="59"/>
  <c r="B2599" i="59"/>
  <c r="A2600" i="59"/>
  <c r="D2600" i="59" l="1"/>
  <c r="F2600" i="59"/>
  <c r="C2600" i="59"/>
  <c r="E2600" i="59"/>
  <c r="B2600" i="59"/>
  <c r="A2601" i="59"/>
  <c r="G2600" i="59"/>
  <c r="D2601" i="59" l="1"/>
  <c r="A2602" i="59"/>
  <c r="G2601" i="59"/>
  <c r="F2601" i="59"/>
  <c r="B2601" i="59"/>
  <c r="E2601" i="59"/>
  <c r="C2601" i="59"/>
  <c r="D2602" i="59" l="1"/>
  <c r="F2602" i="59"/>
  <c r="B2602" i="59"/>
  <c r="A2603" i="59"/>
  <c r="E2602" i="59"/>
  <c r="G2602" i="59"/>
  <c r="C2602" i="59"/>
  <c r="D2603" i="59" l="1"/>
  <c r="F2603" i="59"/>
  <c r="E2603" i="59"/>
  <c r="A2604" i="59"/>
  <c r="G2603" i="59"/>
  <c r="C2603" i="59"/>
  <c r="B2603" i="59"/>
  <c r="D2604" i="59" l="1"/>
  <c r="F2604" i="59"/>
  <c r="C2604" i="59"/>
  <c r="E2604" i="59"/>
  <c r="B2604" i="59"/>
  <c r="A2605" i="59"/>
  <c r="G2604" i="59"/>
  <c r="D2605" i="59" l="1"/>
  <c r="C2605" i="59"/>
  <c r="A2606" i="59"/>
  <c r="F2605" i="59"/>
  <c r="E2605" i="59"/>
  <c r="B2605" i="59"/>
  <c r="G2605" i="59"/>
  <c r="D2606" i="59" l="1"/>
  <c r="F2606" i="59"/>
  <c r="A2607" i="59"/>
  <c r="C2606" i="59"/>
  <c r="B2606" i="59"/>
  <c r="E2606" i="59"/>
  <c r="G2606" i="59"/>
  <c r="D2607" i="59" l="1"/>
  <c r="F2607" i="59"/>
  <c r="B2607" i="59"/>
  <c r="C2607" i="59"/>
  <c r="G2607" i="59"/>
  <c r="E2607" i="59"/>
  <c r="A2608" i="59"/>
  <c r="D2608" i="59" l="1"/>
  <c r="C2608" i="59"/>
  <c r="G2608" i="59"/>
  <c r="F2608" i="59"/>
  <c r="B2608" i="59"/>
  <c r="E2608" i="59"/>
  <c r="A2609" i="59"/>
  <c r="D2609" i="59" l="1"/>
  <c r="A2610" i="59"/>
  <c r="B2609" i="59"/>
  <c r="F2609" i="59"/>
  <c r="C2609" i="59"/>
  <c r="E2609" i="59"/>
  <c r="G2609" i="59"/>
  <c r="D2610" i="59" l="1"/>
  <c r="C2610" i="59"/>
  <c r="E2610" i="59"/>
  <c r="F2610" i="59"/>
  <c r="A2611" i="59"/>
  <c r="B2610" i="59"/>
  <c r="G2610" i="59"/>
  <c r="D2611" i="59" l="1"/>
  <c r="F2611" i="59"/>
  <c r="C2611" i="59"/>
  <c r="A2612" i="59"/>
  <c r="E2611" i="59"/>
  <c r="B2611" i="59"/>
  <c r="G2611" i="59"/>
  <c r="D2612" i="59" l="1"/>
  <c r="F2612" i="59"/>
  <c r="C2612" i="59"/>
  <c r="E2612" i="59"/>
  <c r="B2612" i="59"/>
  <c r="A2613" i="59"/>
  <c r="G2612" i="59"/>
  <c r="D2613" i="59" l="1"/>
  <c r="E2613" i="59"/>
  <c r="F2613" i="59"/>
  <c r="B2613" i="59"/>
  <c r="A2614" i="59"/>
  <c r="G2613" i="59"/>
  <c r="C2613" i="59"/>
  <c r="D2614" i="59" l="1"/>
  <c r="A2615" i="59"/>
  <c r="G2614" i="59"/>
  <c r="F2614" i="59"/>
  <c r="B2614" i="59"/>
  <c r="E2614" i="59"/>
  <c r="C2614" i="59"/>
  <c r="D2615" i="59" l="1"/>
  <c r="C2615" i="59"/>
  <c r="A2616" i="59"/>
  <c r="F2615" i="59"/>
  <c r="E2615" i="59"/>
  <c r="B2615" i="59"/>
  <c r="G2615" i="59"/>
  <c r="D2616" i="59" l="1"/>
  <c r="F2616" i="59"/>
  <c r="B2616" i="59"/>
  <c r="C2616" i="59"/>
  <c r="E2616" i="59"/>
  <c r="A2617" i="59"/>
  <c r="G2616" i="59"/>
  <c r="D2617" i="59" l="1"/>
  <c r="E2617" i="59"/>
  <c r="F2617" i="59"/>
  <c r="G2617" i="59"/>
  <c r="C2617" i="59"/>
  <c r="A2618" i="59"/>
  <c r="B2617" i="59"/>
  <c r="D2618" i="59" l="1"/>
  <c r="F2618" i="59"/>
  <c r="A2619" i="59"/>
  <c r="C2618" i="59"/>
  <c r="B2618" i="59"/>
  <c r="E2618" i="59"/>
  <c r="G2618" i="59"/>
  <c r="D2619" i="59" l="1"/>
  <c r="F2619" i="59"/>
  <c r="A2620" i="59"/>
  <c r="B2619" i="59"/>
  <c r="G2619" i="59"/>
  <c r="E2619" i="59"/>
  <c r="C2619" i="59"/>
  <c r="D2620" i="59" l="1"/>
  <c r="A2621" i="59"/>
  <c r="E2620" i="59"/>
  <c r="F2620" i="59"/>
  <c r="C2620" i="59"/>
  <c r="B2620" i="59"/>
  <c r="G2620" i="59"/>
  <c r="D2621" i="59" l="1"/>
  <c r="E2621" i="59"/>
  <c r="F2621" i="59"/>
  <c r="C2621" i="59"/>
  <c r="A2622" i="59"/>
  <c r="G2621" i="59"/>
  <c r="B2621" i="59"/>
  <c r="D2622" i="59" l="1"/>
  <c r="F2622" i="59"/>
  <c r="B2622" i="59"/>
  <c r="G2622" i="59"/>
  <c r="C2622" i="59"/>
  <c r="A2623" i="59"/>
  <c r="E2622" i="59"/>
  <c r="D2623" i="59" l="1"/>
  <c r="F2623" i="59"/>
  <c r="A2624" i="59"/>
  <c r="E2623" i="59"/>
  <c r="C2623" i="59"/>
  <c r="G2623" i="59"/>
  <c r="B2623" i="59"/>
  <c r="D2624" i="59" l="1"/>
  <c r="F2624" i="59"/>
  <c r="A2625" i="59"/>
  <c r="G2624" i="59"/>
  <c r="E2624" i="59"/>
  <c r="C2624" i="59"/>
  <c r="B2624" i="59"/>
  <c r="D2625" i="59" l="1"/>
  <c r="E2625" i="59"/>
  <c r="F2625" i="59"/>
  <c r="G2625" i="59"/>
  <c r="C2625" i="59"/>
  <c r="B2625" i="59"/>
  <c r="A2626" i="59"/>
  <c r="D2626" i="59" l="1"/>
  <c r="F2626" i="59"/>
  <c r="B2626" i="59"/>
  <c r="C2626" i="59"/>
  <c r="A2627" i="59"/>
  <c r="E2626" i="59"/>
  <c r="G2626" i="59"/>
  <c r="D2627" i="59" l="1"/>
  <c r="C2627" i="59"/>
  <c r="E2627" i="59"/>
  <c r="F2627" i="59"/>
  <c r="A2628" i="59"/>
  <c r="G2627" i="59"/>
  <c r="B2627" i="59"/>
  <c r="D2628" i="59" l="1"/>
  <c r="E2628" i="59"/>
  <c r="F2628" i="59"/>
  <c r="C2628" i="59"/>
  <c r="G2628" i="59"/>
  <c r="B2628" i="59"/>
  <c r="A2629" i="59"/>
  <c r="D2629" i="59" l="1"/>
  <c r="F2629" i="59"/>
  <c r="C2629" i="59"/>
  <c r="A2630" i="59"/>
  <c r="G2629" i="59"/>
  <c r="E2629" i="59"/>
  <c r="B2629" i="59"/>
  <c r="D2630" i="59" l="1"/>
  <c r="F2630" i="59"/>
  <c r="A2631" i="59"/>
  <c r="G2630" i="59"/>
  <c r="C2630" i="59"/>
  <c r="E2630" i="59"/>
  <c r="B2630" i="59"/>
  <c r="D2631" i="59" l="1"/>
  <c r="F2631" i="59"/>
  <c r="C2631" i="59"/>
  <c r="A2632" i="59"/>
  <c r="G2631" i="59"/>
  <c r="E2631" i="59"/>
  <c r="B2631" i="59"/>
  <c r="D2632" i="59" l="1"/>
  <c r="F2632" i="59"/>
  <c r="C2632" i="59"/>
  <c r="E2632" i="59"/>
  <c r="G2632" i="59"/>
  <c r="A2633" i="59"/>
  <c r="B2632" i="59"/>
  <c r="D2633" i="59" l="1"/>
  <c r="E2633" i="59"/>
  <c r="A2634" i="59"/>
  <c r="G2633" i="59"/>
  <c r="F2633" i="59"/>
  <c r="C2633" i="59"/>
  <c r="B2633" i="59"/>
  <c r="D2634" i="59" l="1"/>
  <c r="F2634" i="59"/>
  <c r="C2634" i="59"/>
  <c r="B2634" i="59"/>
  <c r="E2634" i="59"/>
  <c r="A2635" i="59"/>
  <c r="G2634" i="59"/>
  <c r="D2635" i="59" l="1"/>
  <c r="F2635" i="59"/>
  <c r="C2635" i="59"/>
  <c r="B2635" i="59"/>
  <c r="E2635" i="59"/>
  <c r="A2636" i="59"/>
  <c r="G2635" i="59"/>
  <c r="D2636" i="59" l="1"/>
  <c r="C2636" i="59"/>
  <c r="A2637" i="59"/>
  <c r="F2636" i="59"/>
  <c r="B2636" i="59"/>
  <c r="E2636" i="59"/>
  <c r="G2636" i="59"/>
  <c r="D2637" i="59" l="1"/>
  <c r="F2637" i="59"/>
  <c r="E2637" i="59"/>
  <c r="C2637" i="59"/>
  <c r="B2637" i="59"/>
  <c r="A2638" i="59"/>
  <c r="G2637" i="59"/>
  <c r="D2638" i="59" l="1"/>
  <c r="F2638" i="59"/>
  <c r="C2638" i="59"/>
  <c r="G2638" i="59"/>
  <c r="B2638" i="59"/>
  <c r="E2638" i="59"/>
  <c r="A2639" i="59"/>
  <c r="D2639" i="59" l="1"/>
  <c r="E2639" i="59"/>
  <c r="F2639" i="59"/>
  <c r="B2639" i="59"/>
  <c r="A2640" i="59"/>
  <c r="C2639" i="59"/>
  <c r="G2639" i="59"/>
  <c r="D2640" i="59" l="1"/>
  <c r="F2640" i="59"/>
  <c r="B2640" i="59"/>
  <c r="E2640" i="59"/>
  <c r="G2640" i="59"/>
  <c r="A2641" i="59"/>
  <c r="C2640" i="59"/>
  <c r="D2641" i="59" l="1"/>
  <c r="E2641" i="59"/>
  <c r="F2641" i="59"/>
  <c r="C2641" i="59"/>
  <c r="B2641" i="59"/>
  <c r="A2642" i="59"/>
  <c r="G2641" i="59"/>
  <c r="D2642" i="59" l="1"/>
  <c r="B2642" i="59"/>
  <c r="F2642" i="59"/>
  <c r="C2642" i="59"/>
  <c r="E2642" i="59"/>
  <c r="A2643" i="59"/>
  <c r="G2642" i="59"/>
  <c r="F2643" i="59" l="1"/>
  <c r="D2643" i="59"/>
  <c r="E2643" i="59"/>
  <c r="A2644" i="59"/>
  <c r="C2643" i="59"/>
  <c r="G2643" i="59"/>
  <c r="B2643" i="59"/>
  <c r="D2644" i="59" l="1"/>
  <c r="F2644" i="59"/>
  <c r="C2644" i="59"/>
  <c r="A2645" i="59"/>
  <c r="B2644" i="59"/>
  <c r="E2644" i="59"/>
  <c r="G2644" i="59"/>
  <c r="D2645" i="59" l="1"/>
  <c r="F2645" i="59"/>
  <c r="A2646" i="59"/>
  <c r="B2645" i="59"/>
  <c r="G2645" i="59"/>
  <c r="C2645" i="59"/>
  <c r="E2645" i="59"/>
  <c r="D2646" i="59" l="1"/>
  <c r="C2646" i="59"/>
  <c r="F2646" i="59"/>
  <c r="E2646" i="59"/>
  <c r="A2647" i="59"/>
  <c r="B2646" i="59"/>
  <c r="G2646" i="59"/>
  <c r="D2647" i="59" l="1"/>
  <c r="F2647" i="59"/>
  <c r="B2647" i="59"/>
  <c r="E2647" i="59"/>
  <c r="C2647" i="59"/>
  <c r="A2648" i="59"/>
  <c r="G2647" i="59"/>
  <c r="D2648" i="59" l="1"/>
  <c r="F2648" i="59"/>
  <c r="E2648" i="59"/>
  <c r="A2649" i="59"/>
  <c r="C2648" i="59"/>
  <c r="B2648" i="59"/>
  <c r="G2648" i="59"/>
  <c r="D2649" i="59" l="1"/>
  <c r="F2649" i="59"/>
  <c r="B2649" i="59"/>
  <c r="A2650" i="59"/>
  <c r="C2649" i="59"/>
  <c r="E2649" i="59"/>
  <c r="G2649" i="59"/>
  <c r="D2650" i="59" l="1"/>
  <c r="F2650" i="59"/>
  <c r="E2650" i="59"/>
  <c r="G2650" i="59"/>
  <c r="B2650" i="59"/>
  <c r="A2651" i="59"/>
  <c r="C2650" i="59"/>
  <c r="D2651" i="59" l="1"/>
  <c r="F2651" i="59"/>
  <c r="E2651" i="59"/>
  <c r="A2652" i="59"/>
  <c r="C2651" i="59"/>
  <c r="B2651" i="59"/>
  <c r="G2651" i="59"/>
  <c r="D2652" i="59" l="1"/>
  <c r="B2652" i="59"/>
  <c r="F2652" i="59"/>
  <c r="E2652" i="59"/>
  <c r="C2652" i="59"/>
  <c r="A2653" i="59"/>
  <c r="G2652" i="59"/>
  <c r="D2653" i="59" l="1"/>
  <c r="F2653" i="59"/>
  <c r="C2653" i="59"/>
  <c r="B2653" i="59"/>
  <c r="E2653" i="59"/>
  <c r="A2654" i="59"/>
  <c r="G2653" i="59"/>
  <c r="D2654" i="59" l="1"/>
  <c r="F2654" i="59"/>
  <c r="E2654" i="59"/>
  <c r="B2654" i="59"/>
  <c r="A2655" i="59"/>
  <c r="G2654" i="59"/>
  <c r="C2654" i="59"/>
  <c r="D2655" i="59" l="1"/>
  <c r="F2655" i="59"/>
  <c r="A2656" i="59"/>
  <c r="C2655" i="59"/>
  <c r="B2655" i="59"/>
  <c r="G2655" i="59"/>
  <c r="E2655" i="59"/>
  <c r="D2656" i="59" l="1"/>
  <c r="F2656" i="59"/>
  <c r="C2656" i="59"/>
  <c r="B2656" i="59"/>
  <c r="E2656" i="59"/>
  <c r="G2656" i="59"/>
  <c r="A2657" i="59"/>
  <c r="D2657" i="59" l="1"/>
  <c r="F2657" i="59"/>
  <c r="B2657" i="59"/>
  <c r="C2657" i="59"/>
  <c r="E2657" i="59"/>
  <c r="A2658" i="59"/>
  <c r="G2657" i="59"/>
  <c r="D2658" i="59" l="1"/>
  <c r="F2658" i="59"/>
  <c r="G2658" i="59"/>
  <c r="E2658" i="59"/>
  <c r="C2658" i="59"/>
  <c r="A2659" i="59"/>
  <c r="B2658" i="59"/>
  <c r="D2659" i="59" l="1"/>
  <c r="F2659" i="59"/>
  <c r="A2660" i="59"/>
  <c r="E2659" i="59"/>
  <c r="C2659" i="59"/>
  <c r="G2659" i="59"/>
  <c r="B2659" i="59"/>
  <c r="D2660" i="59" l="1"/>
  <c r="F2660" i="59"/>
  <c r="G2660" i="59"/>
  <c r="A2661" i="59"/>
  <c r="B2660" i="59"/>
  <c r="E2660" i="59"/>
  <c r="C2660" i="59"/>
  <c r="D2661" i="59" l="1"/>
  <c r="C2661" i="59"/>
  <c r="B2661" i="59"/>
  <c r="F2661" i="59"/>
  <c r="G2661" i="59"/>
  <c r="A2662" i="59"/>
  <c r="E2661" i="59"/>
  <c r="D2662" i="59" l="1"/>
  <c r="F2662" i="59"/>
  <c r="C2662" i="59"/>
  <c r="A2663" i="59"/>
  <c r="G2662" i="59"/>
  <c r="B2662" i="59"/>
  <c r="E2662" i="59"/>
  <c r="D2663" i="59" l="1"/>
  <c r="F2663" i="59"/>
  <c r="B2663" i="59"/>
  <c r="C2663" i="59"/>
  <c r="E2663" i="59"/>
  <c r="A2664" i="59"/>
  <c r="G2663" i="59"/>
  <c r="D2664" i="59" l="1"/>
  <c r="F2664" i="59"/>
  <c r="B2664" i="59"/>
  <c r="C2664" i="59"/>
  <c r="E2664" i="59"/>
  <c r="A2665" i="59"/>
  <c r="G2664" i="59"/>
  <c r="D2665" i="59" l="1"/>
  <c r="F2665" i="59"/>
  <c r="E2665" i="59"/>
  <c r="G2665" i="59"/>
  <c r="C2665" i="59"/>
  <c r="B2665" i="59"/>
  <c r="A2666" i="59"/>
  <c r="D2666" i="59" l="1"/>
  <c r="F2666" i="59"/>
  <c r="C2666" i="59"/>
  <c r="A2667" i="59"/>
  <c r="G2666" i="59"/>
  <c r="E2666" i="59"/>
  <c r="B2666" i="59"/>
  <c r="D2667" i="59" l="1"/>
  <c r="F2667" i="59"/>
  <c r="B2667" i="59"/>
  <c r="G2667" i="59"/>
  <c r="A2668" i="59"/>
  <c r="E2667" i="59"/>
  <c r="C2667" i="59"/>
  <c r="D2668" i="59" l="1"/>
  <c r="F2668" i="59"/>
  <c r="C2668" i="59"/>
  <c r="B2668" i="59"/>
  <c r="G2668" i="59"/>
  <c r="E2668" i="59"/>
  <c r="A2669" i="59"/>
  <c r="D2669" i="59" l="1"/>
  <c r="F2669" i="59"/>
  <c r="E2669" i="59"/>
  <c r="G2669" i="59"/>
  <c r="C2669" i="59"/>
  <c r="A2670" i="59"/>
  <c r="B2669" i="59"/>
  <c r="D2670" i="59" l="1"/>
  <c r="B2670" i="59"/>
  <c r="F2670" i="59"/>
  <c r="A2671" i="59"/>
  <c r="G2670" i="59"/>
  <c r="C2670" i="59"/>
  <c r="E2670" i="59"/>
  <c r="D2671" i="59" l="1"/>
  <c r="F2671" i="59"/>
  <c r="A2672" i="59"/>
  <c r="B2671" i="59"/>
  <c r="E2671" i="59"/>
  <c r="C2671" i="59"/>
  <c r="G2671" i="59"/>
  <c r="D2672" i="59" l="1"/>
  <c r="F2672" i="59"/>
  <c r="B2672" i="59"/>
  <c r="E2672" i="59"/>
  <c r="C2672" i="59"/>
  <c r="G2672" i="59"/>
  <c r="A2673" i="59"/>
  <c r="D2673" i="59" l="1"/>
  <c r="C2673" i="59"/>
  <c r="E2673" i="59"/>
  <c r="F2673" i="59"/>
  <c r="B2673" i="59"/>
  <c r="A2674" i="59"/>
  <c r="G2673" i="59"/>
  <c r="D2674" i="59" l="1"/>
  <c r="F2674" i="59"/>
  <c r="E2674" i="59"/>
  <c r="B2674" i="59"/>
  <c r="G2674" i="59"/>
  <c r="C2674" i="59"/>
  <c r="A2675" i="59"/>
  <c r="D2675" i="59" l="1"/>
  <c r="F2675" i="59"/>
  <c r="B2675" i="59"/>
  <c r="C2675" i="59"/>
  <c r="A2676" i="59"/>
  <c r="E2675" i="59"/>
  <c r="G2675" i="59"/>
  <c r="D2676" i="59" l="1"/>
  <c r="F2676" i="59"/>
  <c r="C2676" i="59"/>
  <c r="E2676" i="59"/>
  <c r="A2677" i="59"/>
  <c r="G2676" i="59"/>
  <c r="B2676" i="59"/>
  <c r="D2677" i="59" l="1"/>
  <c r="F2677" i="59"/>
  <c r="A2678" i="59"/>
  <c r="C2677" i="59"/>
  <c r="E2677" i="59"/>
  <c r="B2677" i="59"/>
  <c r="G2677" i="59"/>
  <c r="D2678" i="59" l="1"/>
  <c r="F2678" i="59"/>
  <c r="B2678" i="59"/>
  <c r="C2678" i="59"/>
  <c r="E2678" i="59"/>
  <c r="A2679" i="59"/>
  <c r="G2678" i="59"/>
  <c r="D2679" i="59" l="1"/>
  <c r="E2679" i="59"/>
  <c r="G2679" i="59"/>
  <c r="F2679" i="59"/>
  <c r="A2680" i="59"/>
  <c r="B2679" i="59"/>
  <c r="C2679" i="59"/>
  <c r="D2680" i="59" l="1"/>
  <c r="F2680" i="59"/>
  <c r="G2680" i="59"/>
  <c r="C2680" i="59"/>
  <c r="B2680" i="59"/>
  <c r="E2680" i="59"/>
  <c r="A2681" i="59"/>
  <c r="D2681" i="59" l="1"/>
  <c r="F2681" i="59"/>
  <c r="C2681" i="59"/>
  <c r="G2681" i="59"/>
  <c r="E2681" i="59"/>
  <c r="A2682" i="59"/>
  <c r="B2681" i="59"/>
  <c r="D2682" i="59" l="1"/>
  <c r="A2683" i="59"/>
  <c r="F2682" i="59"/>
  <c r="G2682" i="59"/>
  <c r="B2682" i="59"/>
  <c r="E2682" i="59"/>
  <c r="C2682" i="59"/>
  <c r="D2683" i="59" l="1"/>
  <c r="F2683" i="59"/>
  <c r="G2683" i="59"/>
  <c r="B2683" i="59"/>
  <c r="A2684" i="59"/>
  <c r="E2683" i="59"/>
  <c r="C2683" i="59"/>
  <c r="D2684" i="59" l="1"/>
  <c r="F2684" i="59"/>
  <c r="E2684" i="59"/>
  <c r="C2684" i="59"/>
  <c r="B2684" i="59"/>
  <c r="A2685" i="59"/>
  <c r="G2684" i="59"/>
  <c r="D2685" i="59" l="1"/>
  <c r="F2685" i="59"/>
  <c r="B2685" i="59"/>
  <c r="C2685" i="59"/>
  <c r="E2685" i="59"/>
  <c r="G2685" i="59"/>
  <c r="A2686" i="59"/>
  <c r="D2686" i="59" l="1"/>
  <c r="F2686" i="59"/>
  <c r="G2686" i="59"/>
  <c r="C2686" i="59"/>
  <c r="A2687" i="59"/>
  <c r="E2686" i="59"/>
  <c r="B2686" i="59"/>
  <c r="D2687" i="59" l="1"/>
  <c r="F2687" i="59"/>
  <c r="E2687" i="59"/>
  <c r="C2687" i="59"/>
  <c r="B2687" i="59"/>
  <c r="G2687" i="59"/>
  <c r="A2688" i="59"/>
  <c r="D2688" i="59" l="1"/>
  <c r="F2688" i="59"/>
  <c r="A2689" i="59"/>
  <c r="G2688" i="59"/>
  <c r="C2688" i="59"/>
  <c r="E2688" i="59"/>
  <c r="B2688" i="59"/>
  <c r="D2689" i="59" l="1"/>
  <c r="F2689" i="59"/>
  <c r="E2689" i="59"/>
  <c r="B2689" i="59"/>
  <c r="C2689" i="59"/>
  <c r="A2690" i="59"/>
  <c r="G2689" i="59"/>
  <c r="D2690" i="59" l="1"/>
  <c r="C2690" i="59"/>
  <c r="G2690" i="59"/>
  <c r="F2690" i="59"/>
  <c r="E2690" i="59"/>
  <c r="B2690" i="59"/>
  <c r="A2691" i="59"/>
  <c r="D2691" i="59" l="1"/>
  <c r="F2691" i="59"/>
  <c r="E2691" i="59"/>
  <c r="A2692" i="59"/>
  <c r="C2691" i="59"/>
  <c r="B2691" i="59"/>
  <c r="G2691" i="59"/>
  <c r="D2692" i="59" l="1"/>
  <c r="F2692" i="59"/>
  <c r="E2692" i="59"/>
  <c r="B2692" i="59"/>
  <c r="C2692" i="59"/>
  <c r="A2693" i="59"/>
  <c r="G2692" i="59"/>
  <c r="D2693" i="59" l="1"/>
  <c r="C2693" i="59"/>
  <c r="F2693" i="59"/>
  <c r="E2693" i="59"/>
  <c r="A2694" i="59"/>
  <c r="B2693" i="59"/>
  <c r="G2693" i="59"/>
  <c r="D2694" i="59" l="1"/>
  <c r="B2694" i="59"/>
  <c r="A2695" i="59"/>
  <c r="F2694" i="59"/>
  <c r="C2694" i="59"/>
  <c r="E2694" i="59"/>
  <c r="G2694" i="59"/>
  <c r="D2695" i="59" l="1"/>
  <c r="F2695" i="59"/>
  <c r="C2695" i="59"/>
  <c r="A2696" i="59"/>
  <c r="E2695" i="59"/>
  <c r="B2695" i="59"/>
  <c r="G2695" i="59"/>
  <c r="D2696" i="59" l="1"/>
  <c r="F2696" i="59"/>
  <c r="C2696" i="59"/>
  <c r="B2696" i="59"/>
  <c r="E2696" i="59"/>
  <c r="A2697" i="59"/>
  <c r="G2696" i="59"/>
  <c r="D2697" i="59" l="1"/>
  <c r="F2697" i="59"/>
  <c r="B2697" i="59"/>
  <c r="E2697" i="59"/>
  <c r="C2697" i="59"/>
  <c r="A2698" i="59"/>
  <c r="G2697" i="59"/>
  <c r="D2698" i="59" l="1"/>
  <c r="F2698" i="59"/>
  <c r="E2698" i="59"/>
  <c r="C2698" i="59"/>
  <c r="A2699" i="59"/>
  <c r="B2698" i="59"/>
  <c r="G2698" i="59"/>
  <c r="D2699" i="59" l="1"/>
  <c r="F2699" i="59"/>
  <c r="C2699" i="59"/>
  <c r="B2699" i="59"/>
  <c r="E2699" i="59"/>
  <c r="A2700" i="59"/>
  <c r="G2699" i="59"/>
  <c r="D2700" i="59" l="1"/>
  <c r="F2700" i="59"/>
  <c r="A2701" i="59"/>
  <c r="C2700" i="59"/>
  <c r="E2700" i="59"/>
  <c r="B2700" i="59"/>
  <c r="G2700" i="59"/>
  <c r="D2701" i="59" l="1"/>
  <c r="C2701" i="59"/>
  <c r="E2701" i="59"/>
  <c r="F2701" i="59"/>
  <c r="A2702" i="59"/>
  <c r="G2701" i="59"/>
  <c r="B2701" i="59"/>
  <c r="D2702" i="59" l="1"/>
  <c r="F2702" i="59"/>
  <c r="C2702" i="59"/>
  <c r="E2702" i="59"/>
  <c r="A2703" i="59"/>
  <c r="B2702" i="59"/>
  <c r="G2702" i="59"/>
  <c r="D2703" i="59" l="1"/>
  <c r="F2703" i="59"/>
  <c r="B2703" i="59"/>
  <c r="A2704" i="59"/>
  <c r="C2703" i="59"/>
  <c r="G2703" i="59"/>
  <c r="E2703" i="59"/>
  <c r="D2704" i="59" l="1"/>
  <c r="F2704" i="59"/>
  <c r="C2704" i="59"/>
  <c r="A2705" i="59"/>
  <c r="E2704" i="59"/>
  <c r="G2704" i="59"/>
  <c r="B2704" i="59"/>
  <c r="D2705" i="59" l="1"/>
  <c r="C2705" i="59"/>
  <c r="B2705" i="59"/>
  <c r="F2705" i="59"/>
  <c r="G2705" i="59"/>
  <c r="E2705" i="59"/>
  <c r="A2706" i="59"/>
  <c r="D2706" i="59" l="1"/>
  <c r="C2706" i="59"/>
  <c r="B2706" i="59"/>
  <c r="E2706" i="59"/>
  <c r="F2706" i="59"/>
  <c r="A2707" i="59"/>
  <c r="G2706" i="59"/>
  <c r="D2707" i="59" l="1"/>
  <c r="F2707" i="59"/>
  <c r="B2707" i="59"/>
  <c r="A2708" i="59"/>
  <c r="E2707" i="59"/>
  <c r="C2707" i="59"/>
  <c r="G2707" i="59"/>
  <c r="D2708" i="59" l="1"/>
  <c r="C2708" i="59"/>
  <c r="E2708" i="59"/>
  <c r="F2708" i="59"/>
  <c r="B2708" i="59"/>
  <c r="G2708" i="59"/>
  <c r="A2709" i="59"/>
  <c r="D2709" i="59" l="1"/>
  <c r="C2709" i="59"/>
  <c r="E2709" i="59"/>
  <c r="F2709" i="59"/>
  <c r="B2709" i="59"/>
  <c r="G2709" i="59"/>
  <c r="A2710" i="59"/>
  <c r="D2710" i="59" l="1"/>
  <c r="C2710" i="59"/>
  <c r="B2710" i="59"/>
  <c r="F2710" i="59"/>
  <c r="A2711" i="59"/>
  <c r="E2710" i="59"/>
  <c r="G2710" i="59"/>
  <c r="D2711" i="59" l="1"/>
  <c r="F2711" i="59"/>
  <c r="E2711" i="59"/>
  <c r="C2711" i="59"/>
  <c r="A2712" i="59"/>
  <c r="B2711" i="59"/>
  <c r="G2711" i="59"/>
  <c r="D2712" i="59" l="1"/>
  <c r="C2712" i="59"/>
  <c r="B2712" i="59"/>
  <c r="F2712" i="59"/>
  <c r="A2713" i="59"/>
  <c r="E2712" i="59"/>
  <c r="G2712" i="59"/>
  <c r="D2713" i="59" l="1"/>
  <c r="F2713" i="59"/>
  <c r="C2713" i="59"/>
  <c r="E2713" i="59"/>
  <c r="G2713" i="59"/>
  <c r="B2713" i="59"/>
  <c r="A2714" i="59"/>
  <c r="D2714" i="59" l="1"/>
  <c r="F2714" i="59"/>
  <c r="A2715" i="59"/>
  <c r="C2714" i="59"/>
  <c r="G2714" i="59"/>
  <c r="B2714" i="59"/>
  <c r="E2714" i="59"/>
  <c r="D2715" i="59" l="1"/>
  <c r="F2715" i="59"/>
  <c r="A2716" i="59"/>
  <c r="G2715" i="59"/>
  <c r="C2715" i="59"/>
  <c r="E2715" i="59"/>
  <c r="B2715" i="59"/>
  <c r="D2716" i="59" l="1"/>
  <c r="F2716" i="59"/>
  <c r="C2716" i="59"/>
  <c r="B2716" i="59"/>
  <c r="E2716" i="59"/>
  <c r="G2716" i="59"/>
  <c r="A2717" i="59"/>
  <c r="D2717" i="59" l="1"/>
  <c r="E2717" i="59"/>
  <c r="F2717" i="59"/>
  <c r="A2718" i="59"/>
  <c r="G2717" i="59"/>
  <c r="C2717" i="59"/>
  <c r="B2717" i="59"/>
  <c r="D2718" i="59" l="1"/>
  <c r="F2718" i="59"/>
  <c r="B2718" i="59"/>
  <c r="C2718" i="59"/>
  <c r="G2718" i="59"/>
  <c r="E2718" i="59"/>
  <c r="A2719" i="59"/>
  <c r="D2719" i="59" l="1"/>
  <c r="F2719" i="59"/>
  <c r="A2720" i="59"/>
  <c r="C2719" i="59"/>
  <c r="B2719" i="59"/>
  <c r="E2719" i="59"/>
  <c r="G2719" i="59"/>
  <c r="D2720" i="59" l="1"/>
  <c r="F2720" i="59"/>
  <c r="A2721" i="59"/>
  <c r="C2720" i="59"/>
  <c r="E2720" i="59"/>
  <c r="G2720" i="59"/>
  <c r="B2720" i="59"/>
  <c r="D2721" i="59" l="1"/>
  <c r="E2721" i="59"/>
  <c r="F2721" i="59"/>
  <c r="C2721" i="59"/>
  <c r="A2722" i="59"/>
  <c r="G2721" i="59"/>
  <c r="B2721" i="59"/>
  <c r="D2722" i="59" l="1"/>
  <c r="C2722" i="59"/>
  <c r="A2723" i="59"/>
  <c r="F2722" i="59"/>
  <c r="B2722" i="59"/>
  <c r="G2722" i="59"/>
  <c r="E2722" i="59"/>
  <c r="D2723" i="59" l="1"/>
  <c r="F2723" i="59"/>
  <c r="G2723" i="59"/>
  <c r="A2724" i="59"/>
  <c r="C2723" i="59"/>
  <c r="E2723" i="59"/>
  <c r="B2723" i="59"/>
  <c r="D2724" i="59" l="1"/>
  <c r="C2724" i="59"/>
  <c r="A2725" i="59"/>
  <c r="G2724" i="59"/>
  <c r="F2724" i="59"/>
  <c r="B2724" i="59"/>
  <c r="E2724" i="59"/>
  <c r="D2725" i="59" l="1"/>
  <c r="E2725" i="59"/>
  <c r="F2725" i="59"/>
  <c r="B2725" i="59"/>
  <c r="C2725" i="59"/>
  <c r="A2726" i="59"/>
  <c r="G2725" i="59"/>
  <c r="D2726" i="59" l="1"/>
  <c r="C2726" i="59"/>
  <c r="E2726" i="59"/>
  <c r="F2726" i="59"/>
  <c r="A2727" i="59"/>
  <c r="G2726" i="59"/>
  <c r="B2726" i="59"/>
  <c r="D2727" i="59" l="1"/>
  <c r="B2727" i="59"/>
  <c r="C2727" i="59"/>
  <c r="F2727" i="59"/>
  <c r="A2728" i="59"/>
  <c r="E2727" i="59"/>
  <c r="G2727" i="59"/>
  <c r="D2728" i="59" l="1"/>
  <c r="E2728" i="59"/>
  <c r="F2728" i="59"/>
  <c r="C2728" i="59"/>
  <c r="A2729" i="59"/>
  <c r="B2728" i="59"/>
  <c r="G2728" i="59"/>
  <c r="D2729" i="59" l="1"/>
  <c r="B2729" i="59"/>
  <c r="F2729" i="59"/>
  <c r="C2729" i="59"/>
  <c r="A2730" i="59"/>
  <c r="G2729" i="59"/>
  <c r="E2729" i="59"/>
  <c r="D2730" i="59" l="1"/>
  <c r="F2730" i="59"/>
  <c r="B2730" i="59"/>
  <c r="E2730" i="59"/>
  <c r="G2730" i="59"/>
  <c r="A2731" i="59"/>
  <c r="C2730" i="59"/>
  <c r="D2731" i="59" l="1"/>
  <c r="F2731" i="59"/>
  <c r="E2731" i="59"/>
  <c r="C2731" i="59"/>
  <c r="G2731" i="59"/>
  <c r="B2731" i="59"/>
  <c r="A2732" i="59"/>
  <c r="D2732" i="59" l="1"/>
  <c r="F2732" i="59"/>
  <c r="B2732" i="59"/>
  <c r="E2732" i="59"/>
  <c r="C2732" i="59"/>
  <c r="A2733" i="59"/>
  <c r="G2732" i="59"/>
  <c r="D2733" i="59" l="1"/>
  <c r="F2733" i="59"/>
  <c r="C2733" i="59"/>
  <c r="G2733" i="59"/>
  <c r="E2733" i="59"/>
  <c r="A2734" i="59"/>
  <c r="B2733" i="59"/>
  <c r="D2734" i="59" l="1"/>
  <c r="F2734" i="59"/>
  <c r="C2734" i="59"/>
  <c r="B2734" i="59"/>
  <c r="E2734" i="59"/>
  <c r="A2735" i="59"/>
  <c r="G2734" i="59"/>
  <c r="D2735" i="59" l="1"/>
  <c r="B2735" i="59"/>
  <c r="F2735" i="59"/>
  <c r="C2735" i="59"/>
  <c r="E2735" i="59"/>
  <c r="A2736" i="59"/>
  <c r="G2735" i="59"/>
  <c r="D2736" i="59" l="1"/>
  <c r="F2736" i="59"/>
  <c r="A2737" i="59"/>
  <c r="B2736" i="59"/>
  <c r="C2736" i="59"/>
  <c r="E2736" i="59"/>
  <c r="G2736" i="59"/>
  <c r="D2737" i="59" l="1"/>
  <c r="F2737" i="59"/>
  <c r="C2737" i="59"/>
  <c r="E2737" i="59"/>
  <c r="B2737" i="59"/>
  <c r="A2738" i="59"/>
  <c r="G2737" i="59"/>
  <c r="D2738" i="59" l="1"/>
  <c r="F2738" i="59"/>
  <c r="G2738" i="59"/>
  <c r="C2738" i="59"/>
  <c r="A2739" i="59"/>
  <c r="E2738" i="59"/>
  <c r="B2738" i="59"/>
  <c r="D2739" i="59" l="1"/>
  <c r="F2739" i="59"/>
  <c r="C2739" i="59"/>
  <c r="E2739" i="59"/>
  <c r="A2740" i="59"/>
  <c r="B2739" i="59"/>
  <c r="G2739" i="59"/>
  <c r="D2740" i="59" l="1"/>
  <c r="F2740" i="59"/>
  <c r="C2740" i="59"/>
  <c r="A2741" i="59"/>
  <c r="E2740" i="59"/>
  <c r="G2740" i="59"/>
  <c r="B2740" i="59"/>
  <c r="D2741" i="59" l="1"/>
  <c r="F2741" i="59"/>
  <c r="B2741" i="59"/>
  <c r="A2742" i="59"/>
  <c r="E2741" i="59"/>
  <c r="C2741" i="59"/>
  <c r="G2741" i="59"/>
  <c r="D2742" i="59" l="1"/>
  <c r="F2742" i="59"/>
  <c r="A2743" i="59"/>
  <c r="B2742" i="59"/>
  <c r="E2742" i="59"/>
  <c r="C2742" i="59"/>
  <c r="G2742" i="59"/>
  <c r="D2743" i="59" l="1"/>
  <c r="E2743" i="59"/>
  <c r="B2743" i="59"/>
  <c r="F2743" i="59"/>
  <c r="A2744" i="59"/>
  <c r="G2743" i="59"/>
  <c r="C2743" i="59"/>
  <c r="D2744" i="59" l="1"/>
  <c r="F2744" i="59"/>
  <c r="C2744" i="59"/>
  <c r="E2744" i="59"/>
  <c r="A2745" i="59"/>
  <c r="B2744" i="59"/>
  <c r="G2744" i="59"/>
  <c r="D2745" i="59" l="1"/>
  <c r="C2745" i="59"/>
  <c r="F2745" i="59"/>
  <c r="A2746" i="59"/>
  <c r="E2745" i="59"/>
  <c r="B2745" i="59"/>
  <c r="G2745" i="59"/>
  <c r="D2746" i="59" l="1"/>
  <c r="B2746" i="59"/>
  <c r="C2746" i="59"/>
  <c r="F2746" i="59"/>
  <c r="E2746" i="59"/>
  <c r="A2747" i="59"/>
  <c r="G2746" i="59"/>
  <c r="D2747" i="59" l="1"/>
  <c r="E2747" i="59"/>
  <c r="C2747" i="59"/>
  <c r="F2747" i="59"/>
  <c r="B2747" i="59"/>
  <c r="A2748" i="59"/>
  <c r="G2747" i="59"/>
  <c r="D2748" i="59" l="1"/>
  <c r="C2748" i="59"/>
  <c r="B2748" i="59"/>
  <c r="F2748" i="59"/>
  <c r="E2748" i="59"/>
  <c r="A2749" i="59"/>
  <c r="G2748" i="59"/>
  <c r="D2749" i="59" l="1"/>
  <c r="E2749" i="59"/>
  <c r="F2749" i="59"/>
  <c r="C2749" i="59"/>
  <c r="B2749" i="59"/>
  <c r="A2750" i="59"/>
  <c r="G2749" i="59"/>
  <c r="D2750" i="59" l="1"/>
  <c r="C2750" i="59"/>
  <c r="B2750" i="59"/>
  <c r="E2750" i="59"/>
  <c r="F2750" i="59"/>
  <c r="A2751" i="59"/>
  <c r="G2750" i="59"/>
  <c r="D2751" i="59" l="1"/>
  <c r="C2751" i="59"/>
  <c r="E2751" i="59"/>
  <c r="F2751" i="59"/>
  <c r="A2752" i="59"/>
  <c r="B2751" i="59"/>
  <c r="G2751" i="59"/>
  <c r="F2752" i="59" l="1"/>
  <c r="E2752" i="59"/>
  <c r="C2752" i="59"/>
  <c r="D2752" i="59"/>
  <c r="B2752" i="59"/>
  <c r="A2753" i="59"/>
  <c r="G2752" i="59"/>
  <c r="D2753" i="59" l="1"/>
  <c r="B2753" i="59"/>
  <c r="F2753" i="59"/>
  <c r="C2753" i="59"/>
  <c r="G2753" i="59"/>
  <c r="E2753" i="59"/>
  <c r="A2754" i="59"/>
  <c r="D2754" i="59" l="1"/>
  <c r="C2754" i="59"/>
  <c r="G2754" i="59"/>
  <c r="F2754" i="59"/>
  <c r="B2754" i="59"/>
  <c r="E2754" i="59"/>
  <c r="A2755" i="59"/>
  <c r="D2755" i="59" l="1"/>
  <c r="C2755" i="59"/>
  <c r="B2755" i="59"/>
  <c r="G2755" i="59"/>
  <c r="F2755" i="59"/>
  <c r="E2755" i="59"/>
  <c r="A2756" i="59"/>
  <c r="D2756" i="59" l="1"/>
  <c r="F2756" i="59"/>
  <c r="B2756" i="59"/>
  <c r="G2756" i="59"/>
  <c r="E2756" i="59"/>
  <c r="C2756" i="59"/>
  <c r="A2757" i="59"/>
  <c r="D2757" i="59" l="1"/>
  <c r="F2757" i="59"/>
  <c r="E2757" i="59"/>
  <c r="C2757" i="59"/>
  <c r="A2758" i="59"/>
  <c r="G2757" i="59"/>
  <c r="B2757" i="59"/>
  <c r="D2758" i="59" l="1"/>
  <c r="F2758" i="59"/>
  <c r="C2758" i="59"/>
  <c r="E2758" i="59"/>
  <c r="B2758" i="59"/>
  <c r="G2758" i="59"/>
  <c r="A2759" i="59"/>
  <c r="D2759" i="59" l="1"/>
  <c r="F2759" i="59"/>
  <c r="C2759" i="59"/>
  <c r="A2760" i="59"/>
  <c r="B2759" i="59"/>
  <c r="E2759" i="59"/>
  <c r="G2759" i="59"/>
  <c r="D2760" i="59" l="1"/>
  <c r="F2760" i="59"/>
  <c r="B2760" i="59"/>
  <c r="E2760" i="59"/>
  <c r="C2760" i="59"/>
  <c r="G2760" i="59"/>
  <c r="A2761" i="59"/>
  <c r="D2761" i="59" l="1"/>
  <c r="F2761" i="59"/>
  <c r="E2761" i="59"/>
  <c r="B2761" i="59"/>
  <c r="G2761" i="59"/>
  <c r="C2761" i="59"/>
  <c r="A2762" i="59"/>
  <c r="D2762" i="59" l="1"/>
  <c r="F2762" i="59"/>
  <c r="C2762" i="59"/>
  <c r="B2762" i="59"/>
  <c r="G2762" i="59"/>
  <c r="E2762" i="59"/>
  <c r="A2763" i="59"/>
  <c r="D2763" i="59" l="1"/>
  <c r="C2763" i="59"/>
  <c r="E2763" i="59"/>
  <c r="F2763" i="59"/>
  <c r="B2763" i="59"/>
  <c r="A2764" i="59"/>
  <c r="G2763" i="59"/>
  <c r="D2764" i="59" l="1"/>
  <c r="E2764" i="59"/>
  <c r="G2764" i="59"/>
  <c r="C2764" i="59"/>
  <c r="B2764" i="59"/>
  <c r="F2764" i="59"/>
  <c r="A2765" i="59"/>
  <c r="D2765" i="59" l="1"/>
  <c r="E2765" i="59"/>
  <c r="A2766" i="59"/>
  <c r="F2765" i="59"/>
  <c r="B2765" i="59"/>
  <c r="C2765" i="59"/>
  <c r="G2765" i="59"/>
  <c r="D2766" i="59" l="1"/>
  <c r="F2766" i="59"/>
  <c r="E2766" i="59"/>
  <c r="C2766" i="59"/>
  <c r="A2767" i="59"/>
  <c r="G2766" i="59"/>
  <c r="B2766" i="59"/>
  <c r="D2767" i="59" l="1"/>
  <c r="C2767" i="59"/>
  <c r="A2768" i="59"/>
  <c r="E2767" i="59"/>
  <c r="F2767" i="59"/>
  <c r="B2767" i="59"/>
  <c r="G2767" i="59"/>
  <c r="D2768" i="59" l="1"/>
  <c r="F2768" i="59"/>
  <c r="B2768" i="59"/>
  <c r="E2768" i="59"/>
  <c r="G2768" i="59"/>
  <c r="C2768" i="59"/>
  <c r="A2769" i="59"/>
  <c r="D2769" i="59" l="1"/>
  <c r="B2769" i="59"/>
  <c r="A2770" i="59"/>
  <c r="F2769" i="59"/>
  <c r="E2769" i="59"/>
  <c r="G2769" i="59"/>
  <c r="C2769" i="59"/>
  <c r="D2770" i="59" l="1"/>
  <c r="C2770" i="59"/>
  <c r="B2770" i="59"/>
  <c r="G2770" i="59"/>
  <c r="F2770" i="59"/>
  <c r="E2770" i="59"/>
  <c r="A2771" i="59"/>
  <c r="D2771" i="59" l="1"/>
  <c r="F2771" i="59"/>
  <c r="G2771" i="59"/>
  <c r="A2772" i="59"/>
  <c r="C2771" i="59"/>
  <c r="E2771" i="59"/>
  <c r="B2771" i="59"/>
  <c r="D2772" i="59" l="1"/>
  <c r="E2772" i="59"/>
  <c r="C2772" i="59"/>
  <c r="A2773" i="59"/>
  <c r="F2772" i="59"/>
  <c r="B2772" i="59"/>
  <c r="G2772" i="59"/>
  <c r="D2773" i="59" l="1"/>
  <c r="B2773" i="59"/>
  <c r="G2773" i="59"/>
  <c r="F2773" i="59"/>
  <c r="C2773" i="59"/>
  <c r="A2774" i="59"/>
  <c r="E2773" i="59"/>
  <c r="D2774" i="59" l="1"/>
  <c r="B2774" i="59"/>
  <c r="F2774" i="59"/>
  <c r="E2774" i="59"/>
  <c r="A2775" i="59"/>
  <c r="C2774" i="59"/>
  <c r="G2774" i="59"/>
  <c r="D2775" i="59" l="1"/>
  <c r="F2775" i="59"/>
  <c r="E2775" i="59"/>
  <c r="C2775" i="59"/>
  <c r="A2776" i="59"/>
  <c r="G2775" i="59"/>
  <c r="B2775" i="59"/>
  <c r="D2776" i="59" l="1"/>
  <c r="E2776" i="59"/>
  <c r="A2777" i="59"/>
  <c r="G2776" i="59"/>
  <c r="F2776" i="59"/>
  <c r="C2776" i="59"/>
  <c r="B2776" i="59"/>
  <c r="D2777" i="59" l="1"/>
  <c r="F2777" i="59"/>
  <c r="A2778" i="59"/>
  <c r="B2777" i="59"/>
  <c r="C2777" i="59"/>
  <c r="E2777" i="59"/>
  <c r="G2777" i="59"/>
  <c r="D2778" i="59" l="1"/>
  <c r="F2778" i="59"/>
  <c r="G2778" i="59"/>
  <c r="A2779" i="59"/>
  <c r="B2778" i="59"/>
  <c r="E2778" i="59"/>
  <c r="C2778" i="59"/>
  <c r="D2779" i="59" l="1"/>
  <c r="F2779" i="59"/>
  <c r="A2780" i="59"/>
  <c r="B2779" i="59"/>
  <c r="E2779" i="59"/>
  <c r="C2779" i="59"/>
  <c r="G2779" i="59"/>
  <c r="D2780" i="59" l="1"/>
  <c r="F2780" i="59"/>
  <c r="B2780" i="59"/>
  <c r="A2781" i="59"/>
  <c r="E2780" i="59"/>
  <c r="C2780" i="59"/>
  <c r="G2780" i="59"/>
  <c r="D2781" i="59" l="1"/>
  <c r="F2781" i="59"/>
  <c r="E2781" i="59"/>
  <c r="B2781" i="59"/>
  <c r="A2782" i="59"/>
  <c r="C2781" i="59"/>
  <c r="G2781" i="59"/>
  <c r="D2782" i="59" l="1"/>
  <c r="A2783" i="59"/>
  <c r="E2782" i="59"/>
  <c r="G2782" i="59"/>
  <c r="F2782" i="59"/>
  <c r="C2782" i="59"/>
  <c r="B2782" i="59"/>
  <c r="D2783" i="59" l="1"/>
  <c r="F2783" i="59"/>
  <c r="A2784" i="59"/>
  <c r="B2783" i="59"/>
  <c r="E2783" i="59"/>
  <c r="C2783" i="59"/>
  <c r="G2783" i="59"/>
  <c r="D2784" i="59" l="1"/>
  <c r="F2784" i="59"/>
  <c r="B2784" i="59"/>
  <c r="A2785" i="59"/>
  <c r="C2784" i="59"/>
  <c r="E2784" i="59"/>
  <c r="G2784" i="59"/>
  <c r="D2785" i="59" l="1"/>
  <c r="F2785" i="59"/>
  <c r="E2785" i="59"/>
  <c r="C2785" i="59"/>
  <c r="B2785" i="59"/>
  <c r="A2786" i="59"/>
  <c r="G2785" i="59"/>
  <c r="D2786" i="59" l="1"/>
  <c r="F2786" i="59"/>
  <c r="A2787" i="59"/>
  <c r="G2786" i="59"/>
  <c r="E2786" i="59"/>
  <c r="B2786" i="59"/>
  <c r="C2786" i="59"/>
  <c r="D2787" i="59" l="1"/>
  <c r="F2787" i="59"/>
  <c r="E2787" i="59"/>
  <c r="B2787" i="59"/>
  <c r="A2788" i="59"/>
  <c r="C2787" i="59"/>
  <c r="G2787" i="59"/>
  <c r="F2788" i="59" l="1"/>
  <c r="A2789" i="59"/>
  <c r="G2788" i="59"/>
  <c r="C2788" i="59"/>
  <c r="E2788" i="59"/>
  <c r="B2788" i="59"/>
  <c r="D2788" i="59"/>
  <c r="D2789" i="59" l="1"/>
  <c r="E2789" i="59"/>
  <c r="F2789" i="59"/>
  <c r="A2790" i="59"/>
  <c r="B2789" i="59"/>
  <c r="C2789" i="59"/>
  <c r="G2789" i="59"/>
  <c r="D2790" i="59" l="1"/>
  <c r="F2790" i="59"/>
  <c r="A2791" i="59"/>
  <c r="G2790" i="59"/>
  <c r="E2790" i="59"/>
  <c r="C2790" i="59"/>
  <c r="B2790" i="59"/>
  <c r="D2791" i="59" l="1"/>
  <c r="F2791" i="59"/>
  <c r="C2791" i="59"/>
  <c r="A2792" i="59"/>
  <c r="G2791" i="59"/>
  <c r="B2791" i="59"/>
  <c r="E2791" i="59"/>
  <c r="D2792" i="59" l="1"/>
  <c r="F2792" i="59"/>
  <c r="C2792" i="59"/>
  <c r="B2792" i="59"/>
  <c r="A2793" i="59"/>
  <c r="E2792" i="59"/>
  <c r="G2792" i="59"/>
  <c r="D2793" i="59" l="1"/>
  <c r="E2793" i="59"/>
  <c r="A2794" i="59"/>
  <c r="F2793" i="59"/>
  <c r="C2793" i="59"/>
  <c r="G2793" i="59"/>
  <c r="B2793" i="59"/>
  <c r="D2794" i="59" l="1"/>
  <c r="F2794" i="59"/>
  <c r="A2795" i="59"/>
  <c r="G2794" i="59"/>
  <c r="E2794" i="59"/>
  <c r="C2794" i="59"/>
  <c r="B2794" i="59"/>
  <c r="D2795" i="59" l="1"/>
  <c r="F2795" i="59"/>
  <c r="B2795" i="59"/>
  <c r="C2795" i="59"/>
  <c r="A2796" i="59"/>
  <c r="G2795" i="59"/>
  <c r="E2795" i="59"/>
  <c r="D2796" i="59" l="1"/>
  <c r="F2796" i="59"/>
  <c r="G2796" i="59"/>
  <c r="A2797" i="59"/>
  <c r="E2796" i="59"/>
  <c r="B2796" i="59"/>
  <c r="C2796" i="59"/>
  <c r="D2797" i="59" l="1"/>
  <c r="F2797" i="59"/>
  <c r="A2798" i="59"/>
  <c r="G2797" i="59"/>
  <c r="C2797" i="59"/>
  <c r="B2797" i="59"/>
  <c r="E2797" i="59"/>
  <c r="D2798" i="59" l="1"/>
  <c r="F2798" i="59"/>
  <c r="G2798" i="59"/>
  <c r="E2798" i="59"/>
  <c r="C2798" i="59"/>
  <c r="B2798" i="59"/>
  <c r="A2799" i="59"/>
  <c r="D2799" i="59" l="1"/>
  <c r="F2799" i="59"/>
  <c r="E2799" i="59"/>
  <c r="B2799" i="59"/>
  <c r="C2799" i="59"/>
  <c r="A2800" i="59"/>
  <c r="G2799" i="59"/>
  <c r="D2800" i="59" l="1"/>
  <c r="F2800" i="59"/>
  <c r="A2801" i="59"/>
  <c r="G2800" i="59"/>
  <c r="E2800" i="59"/>
  <c r="C2800" i="59"/>
  <c r="B2800" i="59"/>
  <c r="D2801" i="59" l="1"/>
  <c r="C2801" i="59"/>
  <c r="F2801" i="59"/>
  <c r="B2801" i="59"/>
  <c r="E2801" i="59"/>
  <c r="G2801" i="59"/>
  <c r="A2802" i="59"/>
  <c r="D2802" i="59" l="1"/>
  <c r="F2802" i="59"/>
  <c r="A2803" i="59"/>
  <c r="G2802" i="59"/>
  <c r="C2802" i="59"/>
  <c r="B2802" i="59"/>
  <c r="E2802" i="59"/>
  <c r="D2803" i="59" l="1"/>
  <c r="F2803" i="59"/>
  <c r="A2804" i="59"/>
  <c r="G2803" i="59"/>
  <c r="E2803" i="59"/>
  <c r="B2803" i="59"/>
  <c r="C2803" i="59"/>
  <c r="D2804" i="59" l="1"/>
  <c r="F2804" i="59"/>
  <c r="A2805" i="59"/>
  <c r="G2804" i="59"/>
  <c r="B2804" i="59"/>
  <c r="C2804" i="59"/>
  <c r="E2804" i="59"/>
  <c r="D2805" i="59" l="1"/>
  <c r="F2805" i="59"/>
  <c r="C2805" i="59"/>
  <c r="A2806" i="59"/>
  <c r="G2805" i="59"/>
  <c r="E2805" i="59"/>
  <c r="B2805" i="59"/>
  <c r="D2806" i="59" l="1"/>
  <c r="F2806" i="59"/>
  <c r="B2806" i="59"/>
  <c r="E2806" i="59"/>
  <c r="C2806" i="59"/>
  <c r="A2807" i="59"/>
  <c r="G2806" i="59"/>
  <c r="D2807" i="59" l="1"/>
  <c r="E2807" i="59"/>
  <c r="F2807" i="59"/>
  <c r="C2807" i="59"/>
  <c r="A2808" i="59"/>
  <c r="G2807" i="59"/>
  <c r="B2807" i="59"/>
  <c r="D2808" i="59" l="1"/>
  <c r="F2808" i="59"/>
  <c r="E2808" i="59"/>
  <c r="G2808" i="59"/>
  <c r="C2808" i="59"/>
  <c r="B2808" i="59"/>
  <c r="A2809" i="59"/>
  <c r="D2809" i="59" l="1"/>
  <c r="F2809" i="59"/>
  <c r="G2809" i="59"/>
  <c r="E2809" i="59"/>
  <c r="A2810" i="59"/>
  <c r="B2809" i="59"/>
  <c r="C2809" i="59"/>
  <c r="D2810" i="59" l="1"/>
  <c r="F2810" i="59"/>
  <c r="A2811" i="59"/>
  <c r="C2810" i="59"/>
  <c r="G2810" i="59"/>
  <c r="B2810" i="59"/>
  <c r="E2810" i="59"/>
  <c r="D2811" i="59" l="1"/>
  <c r="C2811" i="59"/>
  <c r="G2811" i="59"/>
  <c r="F2811" i="59"/>
  <c r="A2812" i="59"/>
  <c r="E2811" i="59"/>
  <c r="B2811" i="59"/>
  <c r="D2812" i="59" l="1"/>
  <c r="C2812" i="59"/>
  <c r="F2812" i="59"/>
  <c r="G2812" i="59"/>
  <c r="B2812" i="59"/>
  <c r="E2812" i="59"/>
  <c r="A2813" i="59"/>
  <c r="D2813" i="59" l="1"/>
  <c r="C2813" i="59"/>
  <c r="F2813" i="59"/>
  <c r="A2814" i="59"/>
  <c r="G2813" i="59"/>
  <c r="E2813" i="59"/>
  <c r="B2813" i="59"/>
  <c r="D2814" i="59" l="1"/>
  <c r="E2814" i="59"/>
  <c r="F2814" i="59"/>
  <c r="G2814" i="59"/>
  <c r="B2814" i="59"/>
  <c r="A2815" i="59"/>
  <c r="C2814" i="59"/>
  <c r="D2815" i="59" l="1"/>
  <c r="F2815" i="59"/>
  <c r="G2815" i="59"/>
  <c r="E2815" i="59"/>
  <c r="B2815" i="59"/>
  <c r="C2815" i="59"/>
  <c r="A2816" i="59"/>
  <c r="D2816" i="59" l="1"/>
  <c r="F2816" i="59"/>
  <c r="G2816" i="59"/>
  <c r="C2816" i="59"/>
  <c r="A2817" i="59"/>
  <c r="E2816" i="59"/>
  <c r="B2816" i="59"/>
  <c r="D2817" i="59" l="1"/>
  <c r="C2817" i="59"/>
  <c r="A2818" i="59"/>
  <c r="F2817" i="59"/>
  <c r="B2817" i="59"/>
  <c r="E2817" i="59"/>
  <c r="G2817" i="59"/>
  <c r="D2818" i="59" l="1"/>
  <c r="E2818" i="59"/>
  <c r="F2818" i="59"/>
  <c r="A2819" i="59"/>
  <c r="C2818" i="59"/>
  <c r="G2818" i="59"/>
  <c r="B2818" i="59"/>
  <c r="D2819" i="59" l="1"/>
  <c r="F2819" i="59"/>
  <c r="A2820" i="59"/>
  <c r="G2819" i="59"/>
  <c r="B2819" i="59"/>
  <c r="E2819" i="59"/>
  <c r="C2819" i="59"/>
  <c r="D2820" i="59" l="1"/>
  <c r="F2820" i="59"/>
  <c r="B2820" i="59"/>
  <c r="E2820" i="59"/>
  <c r="A2821" i="59"/>
  <c r="C2820" i="59"/>
  <c r="G2820" i="59"/>
  <c r="D2821" i="59" l="1"/>
  <c r="F2821" i="59"/>
  <c r="B2821" i="59"/>
  <c r="G2821" i="59"/>
  <c r="A2822" i="59"/>
  <c r="E2821" i="59"/>
  <c r="C2821" i="59"/>
  <c r="D2822" i="59" l="1"/>
  <c r="F2822" i="59"/>
  <c r="A2823" i="59"/>
  <c r="G2822" i="59"/>
  <c r="E2822" i="59"/>
  <c r="C2822" i="59"/>
  <c r="B2822" i="59"/>
  <c r="D2823" i="59" l="1"/>
  <c r="F2823" i="59"/>
  <c r="A2824" i="59"/>
  <c r="C2823" i="59"/>
  <c r="G2823" i="59"/>
  <c r="E2823" i="59"/>
  <c r="B2823" i="59"/>
  <c r="D2824" i="59" l="1"/>
  <c r="F2824" i="59"/>
  <c r="G2824" i="59"/>
  <c r="E2824" i="59"/>
  <c r="B2824" i="59"/>
  <c r="C2824" i="59"/>
  <c r="A2825" i="59"/>
  <c r="D2825" i="59" l="1"/>
  <c r="F2825" i="59"/>
  <c r="B2825" i="59"/>
  <c r="E2825" i="59"/>
  <c r="C2825" i="59"/>
  <c r="A2826" i="59"/>
  <c r="G2825" i="59"/>
  <c r="D2826" i="59" l="1"/>
  <c r="F2826" i="59"/>
  <c r="C2826" i="59"/>
  <c r="A2827" i="59"/>
  <c r="B2826" i="59"/>
  <c r="E2826" i="59"/>
  <c r="G2826" i="59"/>
  <c r="D2827" i="59" l="1"/>
  <c r="F2827" i="59"/>
  <c r="E2827" i="59"/>
  <c r="A2828" i="59"/>
  <c r="G2827" i="59"/>
  <c r="C2827" i="59"/>
  <c r="B2827" i="59"/>
  <c r="D2828" i="59" l="1"/>
  <c r="F2828" i="59"/>
  <c r="C2828" i="59"/>
  <c r="E2828" i="59"/>
  <c r="B2828" i="59"/>
  <c r="G2828" i="59"/>
  <c r="A2829" i="59"/>
  <c r="D2829" i="59" l="1"/>
  <c r="G2829" i="59"/>
  <c r="F2829" i="59"/>
  <c r="E2829" i="59"/>
  <c r="A2830" i="59"/>
  <c r="C2829" i="59"/>
  <c r="B2829" i="59"/>
  <c r="D2830" i="59" l="1"/>
  <c r="E2830" i="59"/>
  <c r="B2830" i="59"/>
  <c r="A2831" i="59"/>
  <c r="F2830" i="59"/>
  <c r="G2830" i="59"/>
  <c r="C2830" i="59"/>
  <c r="D2831" i="59" l="1"/>
  <c r="E2831" i="59"/>
  <c r="C2831" i="59"/>
  <c r="A2832" i="59"/>
  <c r="F2831" i="59"/>
  <c r="B2831" i="59"/>
  <c r="G2831" i="59"/>
  <c r="D2832" i="59" l="1"/>
  <c r="C2832" i="59"/>
  <c r="E2832" i="59"/>
  <c r="F2832" i="59"/>
  <c r="B2832" i="59"/>
  <c r="G2832" i="59"/>
  <c r="A2833" i="59"/>
  <c r="F2833" i="59" l="1"/>
  <c r="E2833" i="59"/>
  <c r="B2833" i="59"/>
  <c r="C2833" i="59"/>
  <c r="A2834" i="59"/>
  <c r="G2833" i="59"/>
  <c r="D2833" i="59"/>
  <c r="D2834" i="59" l="1"/>
  <c r="C2834" i="59"/>
  <c r="E2834" i="59"/>
  <c r="F2834" i="59"/>
  <c r="B2834" i="59"/>
  <c r="A2835" i="59"/>
  <c r="G2834" i="59"/>
  <c r="D2835" i="59" l="1"/>
  <c r="F2835" i="59"/>
  <c r="E2835" i="59"/>
  <c r="C2835" i="59"/>
  <c r="B2835" i="59"/>
  <c r="A2836" i="59"/>
  <c r="G2835" i="59"/>
  <c r="D2836" i="59" l="1"/>
  <c r="F2836" i="59"/>
  <c r="E2836" i="59"/>
  <c r="B2836" i="59"/>
  <c r="A2837" i="59"/>
  <c r="C2836" i="59"/>
  <c r="G2836" i="59"/>
  <c r="D2837" i="59" l="1"/>
  <c r="F2837" i="59"/>
  <c r="B2837" i="59"/>
  <c r="C2837" i="59"/>
  <c r="A2838" i="59"/>
  <c r="G2837" i="59"/>
  <c r="E2837" i="59"/>
  <c r="D2838" i="59" l="1"/>
  <c r="F2838" i="59"/>
  <c r="A2839" i="59"/>
  <c r="B2838" i="59"/>
  <c r="G2838" i="59"/>
  <c r="C2838" i="59"/>
  <c r="E2838" i="59"/>
  <c r="D2839" i="59" l="1"/>
  <c r="B2839" i="59"/>
  <c r="A2840" i="59"/>
  <c r="C2839" i="59"/>
  <c r="F2839" i="59"/>
  <c r="E2839" i="59"/>
  <c r="G2839" i="59"/>
  <c r="D2840" i="59" l="1"/>
  <c r="A2841" i="59"/>
  <c r="G2840" i="59"/>
  <c r="F2840" i="59"/>
  <c r="E2840" i="59"/>
  <c r="C2840" i="59"/>
  <c r="B2840" i="59"/>
  <c r="D2841" i="59" l="1"/>
  <c r="F2841" i="59"/>
  <c r="B2841" i="59"/>
  <c r="A2842" i="59"/>
  <c r="E2841" i="59"/>
  <c r="C2841" i="59"/>
  <c r="G2841" i="59"/>
  <c r="D2842" i="59" l="1"/>
  <c r="C2842" i="59"/>
  <c r="B2842" i="59"/>
  <c r="E2842" i="59"/>
  <c r="A2843" i="59"/>
  <c r="G2842" i="59"/>
  <c r="F2842" i="59"/>
  <c r="D2843" i="59" l="1"/>
  <c r="F2843" i="59"/>
  <c r="E2843" i="59"/>
  <c r="B2843" i="59"/>
  <c r="C2843" i="59"/>
  <c r="A2844" i="59"/>
  <c r="G2843" i="59"/>
  <c r="D2844" i="59" l="1"/>
  <c r="F2844" i="59"/>
  <c r="C2844" i="59"/>
  <c r="E2844" i="59"/>
  <c r="B2844" i="59"/>
  <c r="G2844" i="59"/>
  <c r="A2845" i="59"/>
  <c r="D2845" i="59" l="1"/>
  <c r="E2845" i="59"/>
  <c r="C2845" i="59"/>
  <c r="F2845" i="59"/>
  <c r="A2846" i="59"/>
  <c r="G2845" i="59"/>
  <c r="B2845" i="59"/>
  <c r="D2846" i="59" l="1"/>
  <c r="C2846" i="59"/>
  <c r="B2846" i="59"/>
  <c r="F2846" i="59"/>
  <c r="G2846" i="59"/>
  <c r="A2847" i="59"/>
  <c r="E2846" i="59"/>
  <c r="D2847" i="59" l="1"/>
  <c r="E2847" i="59"/>
  <c r="A2848" i="59"/>
  <c r="F2847" i="59"/>
  <c r="B2847" i="59"/>
  <c r="C2847" i="59"/>
  <c r="G2847" i="59"/>
  <c r="D2848" i="59" l="1"/>
  <c r="E2848" i="59"/>
  <c r="F2848" i="59"/>
  <c r="B2848" i="59"/>
  <c r="C2848" i="59"/>
  <c r="A2849" i="59"/>
  <c r="G2848" i="59"/>
  <c r="D2849" i="59" l="1"/>
  <c r="E2849" i="59"/>
  <c r="G2849" i="59"/>
  <c r="F2849" i="59"/>
  <c r="C2849" i="59"/>
  <c r="A2850" i="59"/>
  <c r="B2849" i="59"/>
  <c r="D2850" i="59" l="1"/>
  <c r="F2850" i="59"/>
  <c r="E2850" i="59"/>
  <c r="C2850" i="59"/>
  <c r="A2851" i="59"/>
  <c r="B2850" i="59"/>
  <c r="G2850" i="59"/>
  <c r="D2851" i="59" l="1"/>
  <c r="F2851" i="59"/>
  <c r="C2851" i="59"/>
  <c r="B2851" i="59"/>
  <c r="E2851" i="59"/>
  <c r="A2852" i="59"/>
  <c r="G2851" i="59"/>
  <c r="D2852" i="59" l="1"/>
  <c r="F2852" i="59"/>
  <c r="C2852" i="59"/>
  <c r="B2852" i="59"/>
  <c r="E2852" i="59"/>
  <c r="A2853" i="59"/>
  <c r="G2852" i="59"/>
  <c r="D2853" i="59" l="1"/>
  <c r="B2853" i="59"/>
  <c r="E2853" i="59"/>
  <c r="F2853" i="59"/>
  <c r="C2853" i="59"/>
  <c r="G2853" i="59"/>
  <c r="A2854" i="59"/>
  <c r="D2854" i="59" l="1"/>
  <c r="F2854" i="59"/>
  <c r="C2854" i="59"/>
  <c r="B2854" i="59"/>
  <c r="A2855" i="59"/>
  <c r="G2854" i="59"/>
  <c r="E2854" i="59"/>
  <c r="D2855" i="59" l="1"/>
  <c r="F2855" i="59"/>
  <c r="A2856" i="59"/>
  <c r="G2855" i="59"/>
  <c r="E2855" i="59"/>
  <c r="C2855" i="59"/>
  <c r="B2855" i="59"/>
  <c r="D2856" i="59" l="1"/>
  <c r="F2856" i="59"/>
  <c r="G2856" i="59"/>
  <c r="E2856" i="59"/>
  <c r="A2857" i="59"/>
  <c r="C2856" i="59"/>
  <c r="B2856" i="59"/>
  <c r="D2857" i="59" l="1"/>
  <c r="F2857" i="59"/>
  <c r="B2857" i="59"/>
  <c r="C2857" i="59"/>
  <c r="A2858" i="59"/>
  <c r="E2857" i="59"/>
  <c r="G2857" i="59"/>
  <c r="D2858" i="59" l="1"/>
  <c r="F2858" i="59"/>
  <c r="B2858" i="59"/>
  <c r="C2858" i="59"/>
  <c r="E2858" i="59"/>
  <c r="G2858" i="59"/>
  <c r="A2859" i="59"/>
  <c r="D2859" i="59" l="1"/>
  <c r="E2859" i="59"/>
  <c r="G2859" i="59"/>
  <c r="F2859" i="59"/>
  <c r="B2859" i="59"/>
  <c r="A2860" i="59"/>
  <c r="C2859" i="59"/>
  <c r="D2860" i="59" l="1"/>
  <c r="F2860" i="59"/>
  <c r="E2860" i="59"/>
  <c r="B2860" i="59"/>
  <c r="C2860" i="59"/>
  <c r="A2861" i="59"/>
  <c r="G2860" i="59"/>
  <c r="D2861" i="59" l="1"/>
  <c r="E2861" i="59"/>
  <c r="C2861" i="59"/>
  <c r="F2861" i="59"/>
  <c r="A2862" i="59"/>
  <c r="G2861" i="59"/>
  <c r="B2861" i="59"/>
  <c r="D2862" i="59" l="1"/>
  <c r="F2862" i="59"/>
  <c r="C2862" i="59"/>
  <c r="E2862" i="59"/>
  <c r="B2862" i="59"/>
  <c r="A2863" i="59"/>
  <c r="G2862" i="59"/>
  <c r="D2863" i="59" l="1"/>
  <c r="F2863" i="59"/>
  <c r="C2863" i="59"/>
  <c r="E2863" i="59"/>
  <c r="A2864" i="59"/>
  <c r="B2863" i="59"/>
  <c r="G2863" i="59"/>
  <c r="D2864" i="59" l="1"/>
  <c r="F2864" i="59"/>
  <c r="B2864" i="59"/>
  <c r="C2864" i="59"/>
  <c r="G2864" i="59"/>
  <c r="E2864" i="59"/>
  <c r="A2865" i="59"/>
  <c r="D2865" i="59" l="1"/>
  <c r="B2865" i="59"/>
  <c r="F2865" i="59"/>
  <c r="E2865" i="59"/>
  <c r="C2865" i="59"/>
  <c r="A2866" i="59"/>
  <c r="G2865" i="59"/>
  <c r="D2866" i="59" l="1"/>
  <c r="F2866" i="59"/>
  <c r="A2867" i="59"/>
  <c r="E2866" i="59"/>
  <c r="C2866" i="59"/>
  <c r="B2866" i="59"/>
  <c r="G2866" i="59"/>
  <c r="D2867" i="59" l="1"/>
  <c r="F2867" i="59"/>
  <c r="E2867" i="59"/>
  <c r="B2867" i="59"/>
  <c r="C2867" i="59"/>
  <c r="A2868" i="59"/>
  <c r="G2867" i="59"/>
  <c r="D2868" i="59" l="1"/>
  <c r="F2868" i="59"/>
  <c r="E2868" i="59"/>
  <c r="C2868" i="59"/>
  <c r="B2868" i="59"/>
  <c r="A2869" i="59"/>
  <c r="G2868" i="59"/>
  <c r="D2869" i="59" l="1"/>
  <c r="F2869" i="59"/>
  <c r="E2869" i="59"/>
  <c r="B2869" i="59"/>
  <c r="A2870" i="59"/>
  <c r="C2869" i="59"/>
  <c r="G2869" i="59"/>
  <c r="D2870" i="59" l="1"/>
  <c r="F2870" i="59"/>
  <c r="B2870" i="59"/>
  <c r="C2870" i="59"/>
  <c r="A2871" i="59"/>
  <c r="E2870" i="59"/>
  <c r="G2870" i="59"/>
  <c r="D2871" i="59" l="1"/>
  <c r="F2871" i="59"/>
  <c r="B2871" i="59"/>
  <c r="A2872" i="59"/>
  <c r="E2871" i="59"/>
  <c r="C2871" i="59"/>
  <c r="G2871" i="59"/>
  <c r="D2872" i="59" l="1"/>
  <c r="F2872" i="59"/>
  <c r="E2872" i="59"/>
  <c r="B2872" i="59"/>
  <c r="C2872" i="59"/>
  <c r="A2873" i="59"/>
  <c r="G2872" i="59"/>
  <c r="D2873" i="59" l="1"/>
  <c r="F2873" i="59"/>
  <c r="C2873" i="59"/>
  <c r="E2873" i="59"/>
  <c r="B2873" i="59"/>
  <c r="A2874" i="59"/>
  <c r="G2873" i="59"/>
  <c r="D2874" i="59" l="1"/>
  <c r="F2874" i="59"/>
  <c r="A2875" i="59"/>
  <c r="G2874" i="59"/>
  <c r="B2874" i="59"/>
  <c r="E2874" i="59"/>
  <c r="C2874" i="59"/>
  <c r="D2875" i="59" l="1"/>
  <c r="F2875" i="59"/>
  <c r="C2875" i="59"/>
  <c r="A2876" i="59"/>
  <c r="E2875" i="59"/>
  <c r="B2875" i="59"/>
  <c r="G2875" i="59"/>
  <c r="D2876" i="59" l="1"/>
  <c r="F2876" i="59"/>
  <c r="A2877" i="59"/>
  <c r="B2876" i="59"/>
  <c r="C2876" i="59"/>
  <c r="G2876" i="59"/>
  <c r="E2876" i="59"/>
  <c r="D2877" i="59" l="1"/>
  <c r="F2877" i="59"/>
  <c r="E2877" i="59"/>
  <c r="B2877" i="59"/>
  <c r="A2878" i="59"/>
  <c r="C2877" i="59"/>
  <c r="G2877" i="59"/>
  <c r="D2878" i="59" l="1"/>
  <c r="F2878" i="59"/>
  <c r="E2878" i="59"/>
  <c r="C2878" i="59"/>
  <c r="A2879" i="59"/>
  <c r="B2878" i="59"/>
  <c r="G2878" i="59"/>
  <c r="D2879" i="59" l="1"/>
  <c r="F2879" i="59"/>
  <c r="A2880" i="59"/>
  <c r="E2879" i="59"/>
  <c r="C2879" i="59"/>
  <c r="B2879" i="59"/>
  <c r="G2879" i="59"/>
  <c r="D2880" i="59" l="1"/>
  <c r="F2880" i="59"/>
  <c r="E2880" i="59"/>
  <c r="C2880" i="59"/>
  <c r="A2881" i="59"/>
  <c r="B2880" i="59"/>
  <c r="G2880" i="59"/>
  <c r="D2881" i="59" l="1"/>
  <c r="F2881" i="59"/>
  <c r="C2881" i="59"/>
  <c r="E2881" i="59"/>
  <c r="A2882" i="59"/>
  <c r="B2881" i="59"/>
  <c r="G2881" i="59"/>
  <c r="D2882" i="59" l="1"/>
  <c r="F2882" i="59"/>
  <c r="A2883" i="59"/>
  <c r="G2882" i="59"/>
  <c r="E2882" i="59"/>
  <c r="C2882" i="59"/>
  <c r="B2882" i="59"/>
  <c r="D2883" i="59" l="1"/>
  <c r="F2883" i="59"/>
  <c r="C2883" i="59"/>
  <c r="G2883" i="59"/>
  <c r="B2883" i="59"/>
  <c r="E2883" i="59"/>
  <c r="A2884" i="59"/>
  <c r="D2884" i="59" l="1"/>
  <c r="C2884" i="59"/>
  <c r="B2884" i="59"/>
  <c r="F2884" i="59"/>
  <c r="E2884" i="59"/>
  <c r="A2885" i="59"/>
  <c r="G2884" i="59"/>
  <c r="D2885" i="59" l="1"/>
  <c r="F2885" i="59"/>
  <c r="B2885" i="59"/>
  <c r="A2886" i="59"/>
  <c r="C2885" i="59"/>
  <c r="G2885" i="59"/>
  <c r="E2885" i="59"/>
  <c r="D2886" i="59" l="1"/>
  <c r="C2886" i="59"/>
  <c r="G2886" i="59"/>
  <c r="F2886" i="59"/>
  <c r="E2886" i="59"/>
  <c r="B2886" i="59"/>
  <c r="A2887" i="59"/>
  <c r="D2887" i="59" l="1"/>
  <c r="C2887" i="59"/>
  <c r="G2887" i="59"/>
  <c r="F2887" i="59"/>
  <c r="E2887" i="59"/>
  <c r="B2887" i="59"/>
  <c r="A2888" i="59"/>
  <c r="D2888" i="59" l="1"/>
  <c r="C2888" i="59"/>
  <c r="F2888" i="59"/>
  <c r="B2888" i="59"/>
  <c r="G2888" i="59"/>
  <c r="E2888" i="59"/>
  <c r="A2889" i="59"/>
  <c r="D2889" i="59" l="1"/>
  <c r="F2889" i="59"/>
  <c r="C2889" i="59"/>
  <c r="B2889" i="59"/>
  <c r="E2889" i="59"/>
  <c r="A2890" i="59"/>
  <c r="G2889" i="59"/>
  <c r="D2890" i="59" l="1"/>
  <c r="F2890" i="59"/>
  <c r="E2890" i="59"/>
  <c r="G2890" i="59"/>
  <c r="B2890" i="59"/>
  <c r="A2891" i="59"/>
  <c r="C2890" i="59"/>
  <c r="D2891" i="59" l="1"/>
  <c r="F2891" i="59"/>
  <c r="E2891" i="59"/>
  <c r="C2891" i="59"/>
  <c r="B2891" i="59"/>
  <c r="G2891" i="59"/>
  <c r="A2892" i="59"/>
  <c r="D2892" i="59" l="1"/>
  <c r="F2892" i="59"/>
  <c r="B2892" i="59"/>
  <c r="G2892" i="59"/>
  <c r="E2892" i="59"/>
  <c r="C2892" i="59"/>
  <c r="A2893" i="59"/>
  <c r="D2893" i="59" l="1"/>
  <c r="F2893" i="59"/>
  <c r="A2894" i="59"/>
  <c r="G2893" i="59"/>
  <c r="B2893" i="59"/>
  <c r="E2893" i="59"/>
  <c r="C2893" i="59"/>
  <c r="D2894" i="59" l="1"/>
  <c r="F2894" i="59"/>
  <c r="C2894" i="59"/>
  <c r="E2894" i="59"/>
  <c r="B2894" i="59"/>
  <c r="A2895" i="59"/>
  <c r="G2894" i="59"/>
  <c r="D2895" i="59" l="1"/>
  <c r="F2895" i="59"/>
  <c r="B2895" i="59"/>
  <c r="C2895" i="59"/>
  <c r="E2895" i="59"/>
  <c r="A2896" i="59"/>
  <c r="G2895" i="59"/>
  <c r="D2896" i="59" l="1"/>
  <c r="C2896" i="59"/>
  <c r="F2896" i="59"/>
  <c r="G2896" i="59"/>
  <c r="B2896" i="59"/>
  <c r="A2897" i="59"/>
  <c r="E2896" i="59"/>
  <c r="D2897" i="59" l="1"/>
  <c r="F2897" i="59"/>
  <c r="A2898" i="59"/>
  <c r="C2897" i="59"/>
  <c r="B2897" i="59"/>
  <c r="G2897" i="59"/>
  <c r="E2897" i="59"/>
  <c r="D2898" i="59" l="1"/>
  <c r="F2898" i="59"/>
  <c r="E2898" i="59"/>
  <c r="B2898" i="59"/>
  <c r="A2899" i="59"/>
  <c r="C2898" i="59"/>
  <c r="G2898" i="59"/>
  <c r="D2899" i="59" l="1"/>
  <c r="E2899" i="59"/>
  <c r="F2899" i="59"/>
  <c r="A2900" i="59"/>
  <c r="B2899" i="59"/>
  <c r="G2899" i="59"/>
  <c r="C2899" i="59"/>
  <c r="D2900" i="59" l="1"/>
  <c r="F2900" i="59"/>
  <c r="B2900" i="59"/>
  <c r="A2901" i="59"/>
  <c r="C2900" i="59"/>
  <c r="E2900" i="59"/>
  <c r="G2900" i="59"/>
  <c r="D2901" i="59" l="1"/>
  <c r="F2901" i="59"/>
  <c r="B2901" i="59"/>
  <c r="A2902" i="59"/>
  <c r="C2901" i="59"/>
  <c r="E2901" i="59"/>
  <c r="G2901" i="59"/>
  <c r="D2902" i="59" l="1"/>
  <c r="F2902" i="59"/>
  <c r="E2902" i="59"/>
  <c r="B2902" i="59"/>
  <c r="C2902" i="59"/>
  <c r="A2903" i="59"/>
  <c r="G2902" i="59"/>
  <c r="D2903" i="59" l="1"/>
  <c r="F2903" i="59"/>
  <c r="A2904" i="59"/>
  <c r="E2903" i="59"/>
  <c r="C2903" i="59"/>
  <c r="G2903" i="59"/>
  <c r="B2903" i="59"/>
  <c r="D2904" i="59" l="1"/>
  <c r="F2904" i="59"/>
  <c r="G2904" i="59"/>
  <c r="B2904" i="59"/>
  <c r="C2904" i="59"/>
  <c r="E2904" i="59"/>
  <c r="A2905" i="59"/>
  <c r="F2905" i="59" l="1"/>
  <c r="E2905" i="59"/>
  <c r="C2905" i="59"/>
  <c r="A2906" i="59"/>
  <c r="B2905" i="59"/>
  <c r="D2905" i="59"/>
  <c r="G2905" i="59"/>
  <c r="D2906" i="59" l="1"/>
  <c r="C2906" i="59"/>
  <c r="B2906" i="59"/>
  <c r="E2906" i="59"/>
  <c r="F2906" i="59"/>
  <c r="A2907" i="59"/>
  <c r="G2906" i="59"/>
  <c r="D2907" i="59" l="1"/>
  <c r="F2907" i="59"/>
  <c r="E2907" i="59"/>
  <c r="B2907" i="59"/>
  <c r="C2907" i="59"/>
  <c r="A2908" i="59"/>
  <c r="G2907" i="59"/>
  <c r="D2908" i="59" l="1"/>
  <c r="F2908" i="59"/>
  <c r="B2908" i="59"/>
  <c r="C2908" i="59"/>
  <c r="E2908" i="59"/>
  <c r="G2908" i="59"/>
  <c r="A2909" i="59"/>
  <c r="D2909" i="59" l="1"/>
  <c r="F2909" i="59"/>
  <c r="B2909" i="59"/>
  <c r="E2909" i="59"/>
  <c r="A2910" i="59"/>
  <c r="C2909" i="59"/>
  <c r="G2909" i="59"/>
  <c r="D2910" i="59" l="1"/>
  <c r="F2910" i="59"/>
  <c r="C2910" i="59"/>
  <c r="E2910" i="59"/>
  <c r="A2911" i="59"/>
  <c r="B2910" i="59"/>
  <c r="G2910" i="59"/>
  <c r="D2911" i="59" l="1"/>
  <c r="F2911" i="59"/>
  <c r="A2912" i="59"/>
  <c r="E2911" i="59"/>
  <c r="C2911" i="59"/>
  <c r="B2911" i="59"/>
  <c r="G2911" i="59"/>
  <c r="D2912" i="59" l="1"/>
  <c r="F2912" i="59"/>
  <c r="C2912" i="59"/>
  <c r="B2912" i="59"/>
  <c r="G2912" i="59"/>
  <c r="E2912" i="59"/>
  <c r="A2913" i="59"/>
  <c r="D2913" i="59" l="1"/>
  <c r="F2913" i="59"/>
  <c r="C2913" i="59"/>
  <c r="B2913" i="59"/>
  <c r="E2913" i="59"/>
  <c r="G2913" i="59"/>
  <c r="A2914" i="59"/>
  <c r="D2914" i="59" l="1"/>
  <c r="F2914" i="59"/>
  <c r="E2914" i="59"/>
  <c r="B2914" i="59"/>
  <c r="G2914" i="59"/>
  <c r="C2914" i="59"/>
  <c r="A2915" i="59"/>
  <c r="D2915" i="59" l="1"/>
  <c r="F2915" i="59"/>
  <c r="C2915" i="59"/>
  <c r="B2915" i="59"/>
  <c r="G2915" i="59"/>
  <c r="E2915" i="59"/>
  <c r="A2916" i="59"/>
  <c r="D2916" i="59" l="1"/>
  <c r="F2916" i="59"/>
  <c r="E2916" i="59"/>
  <c r="C2916" i="59"/>
  <c r="A2917" i="59"/>
  <c r="B2916" i="59"/>
  <c r="G2916" i="59"/>
  <c r="D2917" i="59" l="1"/>
  <c r="F2917" i="59"/>
  <c r="C2917" i="59"/>
  <c r="A2918" i="59"/>
  <c r="E2917" i="59"/>
  <c r="B2917" i="59"/>
  <c r="G2917" i="59"/>
  <c r="D2918" i="59" l="1"/>
  <c r="F2918" i="59"/>
  <c r="C2918" i="59"/>
  <c r="B2918" i="59"/>
  <c r="E2918" i="59"/>
  <c r="A2919" i="59"/>
  <c r="G2918" i="59"/>
  <c r="D2919" i="59" l="1"/>
  <c r="F2919" i="59"/>
  <c r="G2919" i="59"/>
  <c r="C2919" i="59"/>
  <c r="A2920" i="59"/>
  <c r="E2919" i="59"/>
  <c r="B2919" i="59"/>
  <c r="D2920" i="59" l="1"/>
  <c r="F2920" i="59"/>
  <c r="G2920" i="59"/>
  <c r="B2920" i="59"/>
  <c r="E2920" i="59"/>
  <c r="C2920" i="59"/>
  <c r="A2921" i="59"/>
  <c r="D2921" i="59" l="1"/>
  <c r="F2921" i="59"/>
  <c r="C2921" i="59"/>
  <c r="E2921" i="59"/>
  <c r="A2922" i="59"/>
  <c r="B2921" i="59"/>
  <c r="G2921" i="59"/>
  <c r="D2922" i="59" l="1"/>
  <c r="F2922" i="59"/>
  <c r="E2922" i="59"/>
  <c r="A2923" i="59"/>
  <c r="B2922" i="59"/>
  <c r="C2922" i="59"/>
  <c r="G2922" i="59"/>
  <c r="D2923" i="59" l="1"/>
  <c r="F2923" i="59"/>
  <c r="C2923" i="59"/>
  <c r="A2924" i="59"/>
  <c r="G2923" i="59"/>
  <c r="E2923" i="59"/>
  <c r="B2923" i="59"/>
  <c r="D2924" i="59" l="1"/>
  <c r="F2924" i="59"/>
  <c r="E2924" i="59"/>
  <c r="C2924" i="59"/>
  <c r="A2925" i="59"/>
  <c r="G2924" i="59"/>
  <c r="B2924" i="59"/>
  <c r="D2925" i="59" l="1"/>
  <c r="F2925" i="59"/>
  <c r="C2925" i="59"/>
  <c r="A2926" i="59"/>
  <c r="G2925" i="59"/>
  <c r="E2925" i="59"/>
  <c r="B2925" i="59"/>
  <c r="D2926" i="59" l="1"/>
  <c r="F2926" i="59"/>
  <c r="C2926" i="59"/>
  <c r="B2926" i="59"/>
  <c r="E2926" i="59"/>
  <c r="A2927" i="59"/>
  <c r="G2926" i="59"/>
  <c r="D2927" i="59" l="1"/>
  <c r="F2927" i="59"/>
  <c r="B2927" i="59"/>
  <c r="E2927" i="59"/>
  <c r="C2927" i="59"/>
  <c r="A2928" i="59"/>
  <c r="G2927" i="59"/>
  <c r="D2928" i="59" l="1"/>
  <c r="F2928" i="59"/>
  <c r="A2929" i="59"/>
  <c r="E2928" i="59"/>
  <c r="C2928" i="59"/>
  <c r="B2928" i="59"/>
  <c r="G2928" i="59"/>
  <c r="D2929" i="59" l="1"/>
  <c r="F2929" i="59"/>
  <c r="E2929" i="59"/>
  <c r="B2929" i="59"/>
  <c r="G2929" i="59"/>
  <c r="C2929" i="59"/>
  <c r="A2930" i="59"/>
  <c r="D2930" i="59" l="1"/>
  <c r="F2930" i="59"/>
  <c r="B2930" i="59"/>
  <c r="A2931" i="59"/>
  <c r="G2930" i="59"/>
  <c r="C2930" i="59"/>
  <c r="E2930" i="59"/>
  <c r="D2931" i="59" l="1"/>
  <c r="F2931" i="59"/>
  <c r="B2931" i="59"/>
  <c r="A2932" i="59"/>
  <c r="C2931" i="59"/>
  <c r="G2931" i="59"/>
  <c r="E2931" i="59"/>
  <c r="D2932" i="59" l="1"/>
  <c r="F2932" i="59"/>
  <c r="C2932" i="59"/>
  <c r="E2932" i="59"/>
  <c r="B2932" i="59"/>
  <c r="G2932" i="59"/>
  <c r="A2933" i="59"/>
  <c r="D2933" i="59" l="1"/>
  <c r="E2933" i="59"/>
  <c r="C2933" i="59"/>
  <c r="B2933" i="59"/>
  <c r="A2934" i="59"/>
  <c r="F2933" i="59"/>
  <c r="G2933" i="59"/>
  <c r="D2934" i="59" l="1"/>
  <c r="F2934" i="59"/>
  <c r="C2934" i="59"/>
  <c r="A2935" i="59"/>
  <c r="E2934" i="59"/>
  <c r="B2934" i="59"/>
  <c r="G2934" i="59"/>
  <c r="D2935" i="59" l="1"/>
  <c r="F2935" i="59"/>
  <c r="C2935" i="59"/>
  <c r="E2935" i="59"/>
  <c r="G2935" i="59"/>
  <c r="B2935" i="59"/>
  <c r="A2936" i="59"/>
  <c r="D2936" i="59" l="1"/>
  <c r="F2936" i="59"/>
  <c r="C2936" i="59"/>
  <c r="G2936" i="59"/>
  <c r="E2936" i="59"/>
  <c r="B2936" i="59"/>
  <c r="A2937" i="59"/>
  <c r="D2937" i="59" l="1"/>
  <c r="B2937" i="59"/>
  <c r="E2937" i="59"/>
  <c r="G2937" i="59"/>
  <c r="C2937" i="59"/>
  <c r="F2937" i="59"/>
  <c r="A2938" i="59"/>
  <c r="D2938" i="59" l="1"/>
  <c r="F2938" i="59"/>
  <c r="C2938" i="59"/>
  <c r="A2939" i="59"/>
  <c r="B2938" i="59"/>
  <c r="E2938" i="59"/>
  <c r="G2938" i="59"/>
  <c r="D2939" i="59" l="1"/>
  <c r="F2939" i="59"/>
  <c r="C2939" i="59"/>
  <c r="A2940" i="59"/>
  <c r="E2939" i="59"/>
  <c r="B2939" i="59"/>
  <c r="G2939" i="59"/>
  <c r="D2940" i="59" l="1"/>
  <c r="F2940" i="59"/>
  <c r="A2941" i="59"/>
  <c r="B2940" i="59"/>
  <c r="G2940" i="59"/>
  <c r="E2940" i="59"/>
  <c r="C2940" i="59"/>
  <c r="D2941" i="59" l="1"/>
  <c r="F2941" i="59"/>
  <c r="G2941" i="59"/>
  <c r="C2941" i="59"/>
  <c r="A2942" i="59"/>
  <c r="E2941" i="59"/>
  <c r="B2941" i="59"/>
  <c r="D2942" i="59" l="1"/>
  <c r="E2942" i="59"/>
  <c r="A2943" i="59"/>
  <c r="C2942" i="59"/>
  <c r="B2942" i="59"/>
  <c r="G2942" i="59"/>
  <c r="F2942" i="59"/>
  <c r="D2943" i="59" l="1"/>
  <c r="F2943" i="59"/>
  <c r="B2943" i="59"/>
  <c r="A2944" i="59"/>
  <c r="G2943" i="59"/>
  <c r="E2943" i="59"/>
  <c r="C2943" i="59"/>
  <c r="D2944" i="59" l="1"/>
  <c r="E2944" i="59"/>
  <c r="A2945" i="59"/>
  <c r="C2944" i="59"/>
  <c r="G2944" i="59"/>
  <c r="B2944" i="59"/>
  <c r="F2944" i="59"/>
  <c r="D2945" i="59" l="1"/>
  <c r="F2945" i="59"/>
  <c r="A2946" i="59"/>
  <c r="E2945" i="59"/>
  <c r="C2945" i="59"/>
  <c r="G2945" i="59"/>
  <c r="B2945" i="59"/>
  <c r="D2946" i="59" l="1"/>
  <c r="F2946" i="59"/>
  <c r="C2946" i="59"/>
  <c r="B2946" i="59"/>
  <c r="E2946" i="59"/>
  <c r="A2947" i="59"/>
  <c r="G2946" i="59"/>
  <c r="D2947" i="59" l="1"/>
  <c r="F2947" i="59"/>
  <c r="B2947" i="59"/>
  <c r="G2947" i="59"/>
  <c r="C2947" i="59"/>
  <c r="E2947" i="59"/>
  <c r="A2948" i="59"/>
  <c r="D2948" i="59" l="1"/>
  <c r="F2948" i="59"/>
  <c r="B2948" i="59"/>
  <c r="C2948" i="59"/>
  <c r="G2948" i="59"/>
  <c r="E2948" i="59"/>
  <c r="A2949" i="59"/>
  <c r="D2949" i="59" l="1"/>
  <c r="F2949" i="59"/>
  <c r="C2949" i="59"/>
  <c r="G2949" i="59"/>
  <c r="B2949" i="59"/>
  <c r="E2949" i="59"/>
  <c r="A2950" i="59"/>
  <c r="D2950" i="59" l="1"/>
  <c r="F2950" i="59"/>
  <c r="B2950" i="59"/>
  <c r="G2950" i="59"/>
  <c r="C2950" i="59"/>
  <c r="E2950" i="59"/>
  <c r="A2951" i="59"/>
  <c r="D2951" i="59" l="1"/>
  <c r="F2951" i="59"/>
  <c r="E2951" i="59"/>
  <c r="C2951" i="59"/>
  <c r="A2952" i="59"/>
  <c r="B2951" i="59"/>
  <c r="G2951" i="59"/>
  <c r="D2952" i="59" l="1"/>
  <c r="F2952" i="59"/>
  <c r="C2952" i="59"/>
  <c r="G2952" i="59"/>
  <c r="E2952" i="59"/>
  <c r="A2953" i="59"/>
  <c r="B2952" i="59"/>
  <c r="D2953" i="59" l="1"/>
  <c r="F2953" i="59"/>
  <c r="E2953" i="59"/>
  <c r="C2953" i="59"/>
  <c r="G2953" i="59"/>
  <c r="B2953" i="59"/>
  <c r="A2954" i="59"/>
  <c r="D2954" i="59" l="1"/>
  <c r="F2954" i="59"/>
  <c r="C2954" i="59"/>
  <c r="E2954" i="59"/>
  <c r="B2954" i="59"/>
  <c r="A2955" i="59"/>
  <c r="G2954" i="59"/>
  <c r="D2955" i="59" l="1"/>
  <c r="F2955" i="59"/>
  <c r="C2955" i="59"/>
  <c r="E2955" i="59"/>
  <c r="A2956" i="59"/>
  <c r="B2955" i="59"/>
  <c r="G2955" i="59"/>
  <c r="D2956" i="59" l="1"/>
  <c r="F2956" i="59"/>
  <c r="C2956" i="59"/>
  <c r="B2956" i="59"/>
  <c r="E2956" i="59"/>
  <c r="A2957" i="59"/>
  <c r="G2956" i="59"/>
  <c r="D2957" i="59" l="1"/>
  <c r="F2957" i="59"/>
  <c r="E2957" i="59"/>
  <c r="C2957" i="59"/>
  <c r="A2958" i="59"/>
  <c r="G2957" i="59"/>
  <c r="B2957" i="59"/>
  <c r="D2958" i="59" l="1"/>
  <c r="F2958" i="59"/>
  <c r="B2958" i="59"/>
  <c r="G2958" i="59"/>
  <c r="E2958" i="59"/>
  <c r="C2958" i="59"/>
  <c r="A2959" i="59"/>
  <c r="D2959" i="59" l="1"/>
  <c r="F2959" i="59"/>
  <c r="B2959" i="59"/>
  <c r="C2959" i="59"/>
  <c r="E2959" i="59"/>
  <c r="A2960" i="59"/>
  <c r="G2959" i="59"/>
  <c r="D2960" i="59" l="1"/>
  <c r="F2960" i="59"/>
  <c r="B2960" i="59"/>
  <c r="G2960" i="59"/>
  <c r="C2960" i="59"/>
  <c r="A2961" i="59"/>
  <c r="E2960" i="59"/>
  <c r="D2961" i="59" l="1"/>
  <c r="F2961" i="59"/>
  <c r="E2961" i="59"/>
  <c r="C2961" i="59"/>
  <c r="B2961" i="59"/>
  <c r="A2962" i="59"/>
  <c r="G2961" i="59"/>
  <c r="D2962" i="59" l="1"/>
  <c r="F2962" i="59"/>
  <c r="B2962" i="59"/>
  <c r="C2962" i="59"/>
  <c r="G2962" i="59"/>
  <c r="E2962" i="59"/>
  <c r="A2963" i="59"/>
  <c r="D2963" i="59" l="1"/>
  <c r="F2963" i="59"/>
  <c r="A2964" i="59"/>
  <c r="C2963" i="59"/>
  <c r="E2963" i="59"/>
  <c r="B2963" i="59"/>
  <c r="G2963" i="59"/>
  <c r="D2964" i="59" l="1"/>
  <c r="F2964" i="59"/>
  <c r="E2964" i="59"/>
  <c r="G2964" i="59"/>
  <c r="C2964" i="59"/>
  <c r="B2964" i="59"/>
  <c r="A2965" i="59"/>
  <c r="D2965" i="59" l="1"/>
  <c r="F2965" i="59"/>
  <c r="E2965" i="59"/>
  <c r="C2965" i="59"/>
  <c r="G2965" i="59"/>
  <c r="A2966" i="59"/>
  <c r="B2965" i="59"/>
  <c r="D2966" i="59" l="1"/>
  <c r="F2966" i="59"/>
  <c r="E2966" i="59"/>
  <c r="C2966" i="59"/>
  <c r="A2967" i="59"/>
  <c r="B2966" i="59"/>
  <c r="G2966" i="59"/>
  <c r="D2967" i="59" l="1"/>
  <c r="F2967" i="59"/>
  <c r="C2967" i="59"/>
  <c r="E2967" i="59"/>
  <c r="B2967" i="59"/>
  <c r="A2968" i="59"/>
  <c r="G2967" i="59"/>
  <c r="F2968" i="59" l="1"/>
  <c r="E2968" i="59"/>
  <c r="C2968" i="59"/>
  <c r="B2968" i="59"/>
  <c r="A2969" i="59"/>
  <c r="D2968" i="59"/>
  <c r="G2968" i="59"/>
  <c r="D2969" i="59" l="1"/>
  <c r="F2969" i="59"/>
  <c r="E2969" i="59"/>
  <c r="C2969" i="59"/>
  <c r="B2969" i="59"/>
  <c r="A2970" i="59"/>
  <c r="G2969" i="59"/>
  <c r="D2970" i="59" l="1"/>
  <c r="C2970" i="59"/>
  <c r="E2970" i="59"/>
  <c r="F2970" i="59"/>
  <c r="A2971" i="59"/>
  <c r="B2970" i="59"/>
  <c r="G2970" i="59"/>
  <c r="D2971" i="59" l="1"/>
  <c r="F2971" i="59"/>
  <c r="G2971" i="59"/>
  <c r="C2971" i="59"/>
  <c r="E2971" i="59"/>
  <c r="B2971" i="59"/>
  <c r="A2972" i="59"/>
  <c r="D2972" i="59" l="1"/>
  <c r="C2972" i="59"/>
  <c r="B2972" i="59"/>
  <c r="G2972" i="59"/>
  <c r="F2972" i="59"/>
  <c r="A2973" i="59"/>
  <c r="E2972" i="59"/>
  <c r="D2973" i="59" l="1"/>
  <c r="F2973" i="59"/>
  <c r="G2973" i="59"/>
  <c r="C2973" i="59"/>
  <c r="E2973" i="59"/>
  <c r="B2973" i="59"/>
  <c r="A2974" i="59"/>
  <c r="D2974" i="59" l="1"/>
  <c r="C2974" i="59"/>
  <c r="B2974" i="59"/>
  <c r="F2974" i="59"/>
  <c r="G2974" i="59"/>
  <c r="A2975" i="59"/>
  <c r="E2974" i="59"/>
  <c r="D2975" i="59" l="1"/>
  <c r="F2975" i="59"/>
  <c r="A2976" i="59"/>
  <c r="E2975" i="59"/>
  <c r="C2975" i="59"/>
  <c r="G2975" i="59"/>
  <c r="B2975" i="59"/>
  <c r="D2976" i="59" l="1"/>
  <c r="F2976" i="59"/>
  <c r="B2976" i="59"/>
  <c r="E2976" i="59"/>
  <c r="A2977" i="59"/>
  <c r="G2976" i="59"/>
  <c r="C2976" i="59"/>
  <c r="D2977" i="59" l="1"/>
  <c r="F2977" i="59"/>
  <c r="E2977" i="59"/>
  <c r="C2977" i="59"/>
  <c r="A2978" i="59"/>
  <c r="B2977" i="59"/>
  <c r="G2977" i="59"/>
  <c r="D2978" i="59" l="1"/>
  <c r="F2978" i="59"/>
  <c r="A2979" i="59"/>
  <c r="G2978" i="59"/>
  <c r="C2978" i="59"/>
  <c r="E2978" i="59"/>
  <c r="B2978" i="59"/>
  <c r="D2979" i="59" l="1"/>
  <c r="F2979" i="59"/>
  <c r="E2979" i="59"/>
  <c r="C2979" i="59"/>
  <c r="G2979" i="59"/>
  <c r="B2979" i="59"/>
  <c r="A2980" i="59"/>
  <c r="D2980" i="59" l="1"/>
  <c r="F2980" i="59"/>
  <c r="G2980" i="59"/>
  <c r="C2980" i="59"/>
  <c r="E2980" i="59"/>
  <c r="B2980" i="59"/>
  <c r="A2981" i="59"/>
  <c r="D2981" i="59" l="1"/>
  <c r="F2981" i="59"/>
  <c r="B2981" i="59"/>
  <c r="C2981" i="59"/>
  <c r="A2982" i="59"/>
  <c r="E2981" i="59"/>
  <c r="G2981" i="59"/>
  <c r="D2982" i="59" l="1"/>
  <c r="F2982" i="59"/>
  <c r="B2982" i="59"/>
  <c r="C2982" i="59"/>
  <c r="A2983" i="59"/>
  <c r="G2982" i="59"/>
  <c r="E2982" i="59"/>
  <c r="D2983" i="59" l="1"/>
  <c r="F2983" i="59"/>
  <c r="B2983" i="59"/>
  <c r="C2983" i="59"/>
  <c r="A2984" i="59"/>
  <c r="E2983" i="59"/>
  <c r="G2983" i="59"/>
  <c r="D2984" i="59" l="1"/>
  <c r="F2984" i="59"/>
  <c r="C2984" i="59"/>
  <c r="B2984" i="59"/>
  <c r="G2984" i="59"/>
  <c r="E2984" i="59"/>
  <c r="A2985" i="59"/>
  <c r="D2985" i="59" l="1"/>
  <c r="F2985" i="59"/>
  <c r="B2985" i="59"/>
  <c r="C2985" i="59"/>
  <c r="E2985" i="59"/>
  <c r="A2986" i="59"/>
  <c r="G2985" i="59"/>
  <c r="D2986" i="59" l="1"/>
  <c r="F2986" i="59"/>
  <c r="C2986" i="59"/>
  <c r="A2987" i="59"/>
  <c r="E2986" i="59"/>
  <c r="B2986" i="59"/>
  <c r="G2986" i="59"/>
  <c r="D2987" i="59" l="1"/>
  <c r="C2987" i="59"/>
  <c r="A2988" i="59"/>
  <c r="G2987" i="59"/>
  <c r="F2987" i="59"/>
  <c r="E2987" i="59"/>
  <c r="B2987" i="59"/>
  <c r="D2988" i="59" l="1"/>
  <c r="F2988" i="59"/>
  <c r="B2988" i="59"/>
  <c r="C2988" i="59"/>
  <c r="E2988" i="59"/>
  <c r="A2989" i="59"/>
  <c r="G2988" i="59"/>
  <c r="D2989" i="59" l="1"/>
  <c r="F2989" i="59"/>
  <c r="E2989" i="59"/>
  <c r="C2989" i="59"/>
  <c r="B2989" i="59"/>
  <c r="G2989" i="59"/>
  <c r="A2990" i="59"/>
  <c r="D2990" i="59" l="1"/>
  <c r="F2990" i="59"/>
  <c r="B2990" i="59"/>
  <c r="C2990" i="59"/>
  <c r="E2990" i="59"/>
  <c r="A2991" i="59"/>
  <c r="G2990" i="59"/>
  <c r="D2991" i="59" l="1"/>
  <c r="C2991" i="59"/>
  <c r="B2991" i="59"/>
  <c r="G2991" i="59"/>
  <c r="F2991" i="59"/>
  <c r="E2991" i="59"/>
  <c r="A2992" i="59"/>
  <c r="D2992" i="59" l="1"/>
  <c r="F2992" i="59"/>
  <c r="B2992" i="59"/>
  <c r="C2992" i="59"/>
  <c r="E2992" i="59"/>
  <c r="A2993" i="59"/>
  <c r="G2992" i="59"/>
  <c r="D2993" i="59" l="1"/>
  <c r="C2993" i="59"/>
  <c r="A2994" i="59"/>
  <c r="G2993" i="59"/>
  <c r="F2993" i="59"/>
  <c r="E2993" i="59"/>
  <c r="B2993" i="59"/>
  <c r="D2994" i="59" l="1"/>
  <c r="F2994" i="59"/>
  <c r="B2994" i="59"/>
  <c r="G2994" i="59"/>
  <c r="C2994" i="59"/>
  <c r="E2994" i="59"/>
  <c r="A2995" i="59"/>
  <c r="D2995" i="59" l="1"/>
  <c r="E2995" i="59"/>
  <c r="F2995" i="59"/>
  <c r="C2995" i="59"/>
  <c r="B2995" i="59"/>
  <c r="G2995" i="59"/>
  <c r="A2996" i="59"/>
  <c r="D2996" i="59" l="1"/>
  <c r="F2996" i="59"/>
  <c r="B2996" i="59"/>
  <c r="C2996" i="59"/>
  <c r="A2997" i="59"/>
  <c r="G2996" i="59"/>
  <c r="E2996" i="59"/>
  <c r="D2997" i="59" l="1"/>
  <c r="F2997" i="59"/>
  <c r="B2997" i="59"/>
  <c r="A2998" i="59"/>
  <c r="C2997" i="59"/>
  <c r="E2997" i="59"/>
  <c r="G2997" i="59"/>
  <c r="D2998" i="59" l="1"/>
  <c r="F2998" i="59"/>
  <c r="E2998" i="59"/>
  <c r="C2998" i="59"/>
  <c r="A2999" i="59"/>
  <c r="B2998" i="59"/>
  <c r="G2998" i="59"/>
  <c r="D2999" i="59" l="1"/>
  <c r="C2999" i="59"/>
  <c r="B2999" i="59"/>
  <c r="E2999" i="59"/>
  <c r="F2999" i="59"/>
  <c r="A3000" i="59"/>
  <c r="G2999" i="59"/>
  <c r="D3000" i="59" l="1"/>
  <c r="F3000" i="59"/>
  <c r="A3001" i="59"/>
  <c r="E3000" i="59"/>
  <c r="C3000" i="59"/>
  <c r="B3000" i="59"/>
  <c r="G3000" i="59"/>
  <c r="D3001" i="59" l="1"/>
  <c r="F3001" i="59"/>
  <c r="E3001" i="59"/>
  <c r="B3001" i="59"/>
  <c r="C3001" i="59"/>
  <c r="A3002" i="59"/>
  <c r="G3001" i="59"/>
  <c r="D3002" i="59" l="1"/>
  <c r="F3002" i="59"/>
  <c r="E3002" i="59"/>
  <c r="A3003" i="59"/>
  <c r="C3002" i="59"/>
  <c r="G3002" i="59"/>
  <c r="B3002" i="59"/>
  <c r="D3003" i="59" l="1"/>
  <c r="F3003" i="59"/>
  <c r="E3003" i="59"/>
  <c r="C3003" i="59"/>
  <c r="A3004" i="59"/>
  <c r="B3003" i="59"/>
  <c r="G3003" i="59"/>
  <c r="D3004" i="59" l="1"/>
  <c r="F3004" i="59"/>
  <c r="E3004" i="59"/>
  <c r="C3004" i="59"/>
  <c r="B3004" i="59"/>
  <c r="G3004" i="59"/>
  <c r="A3005" i="59"/>
  <c r="D3005" i="59" l="1"/>
  <c r="F3005" i="59"/>
  <c r="C3005" i="59"/>
  <c r="E3005" i="59"/>
  <c r="B3005" i="59"/>
  <c r="G3005" i="59"/>
  <c r="A3006" i="59"/>
  <c r="D3006" i="59" l="1"/>
  <c r="F3006" i="59"/>
  <c r="E3006" i="59"/>
  <c r="B3006" i="59"/>
  <c r="C3006" i="59"/>
  <c r="A3007" i="59"/>
  <c r="G3006" i="59"/>
  <c r="D3007" i="59" l="1"/>
  <c r="F3007" i="59"/>
  <c r="E3007" i="59"/>
  <c r="C3007" i="59"/>
  <c r="G3007" i="59"/>
  <c r="B3007" i="59"/>
  <c r="A3008" i="59"/>
  <c r="D3008" i="59" l="1"/>
  <c r="F3008" i="59"/>
  <c r="E3008" i="59"/>
  <c r="C3008" i="59"/>
  <c r="B3008" i="59"/>
  <c r="A3009" i="59"/>
  <c r="G3008" i="59"/>
  <c r="D3009" i="59" l="1"/>
  <c r="F3009" i="59"/>
  <c r="E3009" i="59"/>
  <c r="C3009" i="59"/>
  <c r="A3010" i="59"/>
  <c r="G3009" i="59"/>
  <c r="B3009" i="59"/>
  <c r="D3010" i="59" l="1"/>
  <c r="F3010" i="59"/>
  <c r="E3010" i="59"/>
  <c r="C3010" i="59"/>
  <c r="B3010" i="59"/>
  <c r="A3011" i="59"/>
  <c r="G3010" i="59"/>
  <c r="D3011" i="59" l="1"/>
  <c r="F3011" i="59"/>
  <c r="G3011" i="59"/>
  <c r="C3011" i="59"/>
  <c r="B3011" i="59"/>
  <c r="E3011" i="59"/>
  <c r="A3012" i="59"/>
  <c r="D3012" i="59" l="1"/>
  <c r="F3012" i="59"/>
  <c r="B3012" i="59"/>
  <c r="C3012" i="59"/>
  <c r="E3012" i="59"/>
  <c r="A3013" i="59"/>
  <c r="G3012" i="59"/>
  <c r="D3013" i="59" l="1"/>
  <c r="F3013" i="59"/>
  <c r="B3013" i="59"/>
  <c r="C3013" i="59"/>
  <c r="E3013" i="59"/>
  <c r="A3014" i="59"/>
  <c r="G3013" i="59"/>
  <c r="D3014" i="59" l="1"/>
  <c r="F3014" i="59"/>
  <c r="E3014" i="59"/>
  <c r="C3014" i="59"/>
  <c r="B3014" i="59"/>
  <c r="G3014" i="59"/>
  <c r="A3015" i="59"/>
  <c r="D3015" i="59" l="1"/>
  <c r="F3015" i="59"/>
  <c r="C3015" i="59"/>
  <c r="A3016" i="59"/>
  <c r="G3015" i="59"/>
  <c r="B3015" i="59"/>
  <c r="E3015" i="59"/>
  <c r="D3016" i="59" l="1"/>
  <c r="F3016" i="59"/>
  <c r="C3016" i="59"/>
  <c r="G3016" i="59"/>
  <c r="A3017" i="59"/>
  <c r="E3016" i="59"/>
  <c r="B3016" i="59"/>
  <c r="D3017" i="59" l="1"/>
  <c r="F3017" i="59"/>
  <c r="C3017" i="59"/>
  <c r="B3017" i="59"/>
  <c r="E3017" i="59"/>
  <c r="G3017" i="59"/>
  <c r="A3018" i="59"/>
  <c r="D3018" i="59" l="1"/>
  <c r="F3018" i="59"/>
  <c r="C3018" i="59"/>
  <c r="B3018" i="59"/>
  <c r="E3018" i="59"/>
  <c r="A3019" i="59"/>
  <c r="G3018" i="59"/>
  <c r="D3019" i="59" l="1"/>
  <c r="F3019" i="59"/>
  <c r="B3019" i="59"/>
  <c r="G3019" i="59"/>
  <c r="C3019" i="59"/>
  <c r="E3019" i="59"/>
  <c r="A3020" i="59"/>
  <c r="D3020" i="59" l="1"/>
  <c r="F3020" i="59"/>
  <c r="C3020" i="59"/>
  <c r="E3020" i="59"/>
  <c r="A3021" i="59"/>
  <c r="G3020" i="59"/>
  <c r="B3020" i="59"/>
  <c r="D3021" i="59" l="1"/>
  <c r="F3021" i="59"/>
  <c r="C3021" i="59"/>
  <c r="E3021" i="59"/>
  <c r="A3022" i="59"/>
  <c r="B3021" i="59"/>
  <c r="G3021" i="59"/>
  <c r="D3022" i="59" l="1"/>
  <c r="F3022" i="59"/>
  <c r="C3022" i="59"/>
  <c r="B3022" i="59"/>
  <c r="E3022" i="59"/>
  <c r="G3022" i="59"/>
  <c r="A3023" i="59"/>
  <c r="D3023" i="59" l="1"/>
  <c r="F3023" i="59"/>
  <c r="C3023" i="59"/>
  <c r="B3023" i="59"/>
  <c r="G3023" i="59"/>
  <c r="A3024" i="59"/>
  <c r="E3023" i="59"/>
  <c r="D3024" i="59" l="1"/>
  <c r="F3024" i="59"/>
  <c r="C3024" i="59"/>
  <c r="B3024" i="59"/>
  <c r="A3025" i="59"/>
  <c r="E3024" i="59"/>
  <c r="G3024" i="59"/>
  <c r="D3025" i="59" l="1"/>
  <c r="F3025" i="59"/>
  <c r="A3026" i="59"/>
  <c r="C3025" i="59"/>
  <c r="G3025" i="59"/>
  <c r="B3025" i="59"/>
  <c r="E3025" i="59"/>
  <c r="D3026" i="59" l="1"/>
  <c r="C3026" i="59"/>
  <c r="F3026" i="59"/>
  <c r="E3026" i="59"/>
  <c r="B3026" i="59"/>
  <c r="A3027" i="59"/>
  <c r="G3026" i="59"/>
  <c r="D3027" i="59" l="1"/>
  <c r="C3027" i="59"/>
  <c r="F3027" i="59"/>
  <c r="A3028" i="59"/>
  <c r="B3027" i="59"/>
  <c r="E3027" i="59"/>
  <c r="G3027" i="59"/>
  <c r="D3028" i="59" l="1"/>
  <c r="F3028" i="59"/>
  <c r="B3028" i="59"/>
  <c r="C3028" i="59"/>
  <c r="E3028" i="59"/>
  <c r="A3029" i="59"/>
  <c r="G3028" i="59"/>
  <c r="D3029" i="59" l="1"/>
  <c r="C3029" i="59"/>
  <c r="E3029" i="59"/>
  <c r="F3029" i="59"/>
  <c r="A3030" i="59"/>
  <c r="G3029" i="59"/>
  <c r="B3029" i="59"/>
  <c r="D3030" i="59" l="1"/>
  <c r="C3030" i="59"/>
  <c r="F3030" i="59"/>
  <c r="A3031" i="59"/>
  <c r="G3030" i="59"/>
  <c r="B3030" i="59"/>
  <c r="E3030" i="59"/>
  <c r="D3031" i="59" l="1"/>
  <c r="F3031" i="59"/>
  <c r="C3031" i="59"/>
  <c r="B3031" i="59"/>
  <c r="E3031" i="59"/>
  <c r="G3031" i="59"/>
  <c r="A3032" i="59"/>
  <c r="D3032" i="59" l="1"/>
  <c r="F3032" i="59"/>
  <c r="E3032" i="59"/>
  <c r="C3032" i="59"/>
  <c r="B3032" i="59"/>
  <c r="A3033" i="59"/>
  <c r="G3032" i="59"/>
  <c r="D3033" i="59" l="1"/>
  <c r="F3033" i="59"/>
  <c r="E3033" i="59"/>
  <c r="C3033" i="59"/>
  <c r="B3033" i="59"/>
  <c r="A3034" i="59"/>
  <c r="G3033" i="59"/>
  <c r="D3034" i="59" l="1"/>
  <c r="F3034" i="59"/>
  <c r="C3034" i="59"/>
  <c r="A3035" i="59"/>
  <c r="G3034" i="59"/>
  <c r="B3034" i="59"/>
  <c r="E3034" i="59"/>
  <c r="D3035" i="59" l="1"/>
  <c r="F3035" i="59"/>
  <c r="B3035" i="59"/>
  <c r="C3035" i="59"/>
  <c r="E3035" i="59"/>
  <c r="A3036" i="59"/>
  <c r="G3035" i="59"/>
  <c r="D3036" i="59" l="1"/>
  <c r="F3036" i="59"/>
  <c r="E3036" i="59"/>
  <c r="B3036" i="59"/>
  <c r="C3036" i="59"/>
  <c r="A3037" i="59"/>
  <c r="G3036" i="59"/>
  <c r="D3037" i="59" l="1"/>
  <c r="F3037" i="59"/>
  <c r="A3038" i="59"/>
  <c r="C3037" i="59"/>
  <c r="G3037" i="59"/>
  <c r="B3037" i="59"/>
  <c r="E3037" i="59"/>
  <c r="D3038" i="59" l="1"/>
  <c r="F3038" i="59"/>
  <c r="B3038" i="59"/>
  <c r="C3038" i="59"/>
  <c r="A3039" i="59"/>
  <c r="E3038" i="59"/>
  <c r="G3038" i="59"/>
  <c r="D3039" i="59" l="1"/>
  <c r="F3039" i="59"/>
  <c r="E3039" i="59"/>
  <c r="B3039" i="59"/>
  <c r="A3040" i="59"/>
  <c r="G3039" i="59"/>
  <c r="C3039" i="59"/>
  <c r="D3040" i="59" l="1"/>
  <c r="F3040" i="59"/>
  <c r="C3040" i="59"/>
  <c r="G3040" i="59"/>
  <c r="E3040" i="59"/>
  <c r="B3040" i="59"/>
  <c r="A3041" i="59"/>
  <c r="D3041" i="59" l="1"/>
  <c r="F3041" i="59"/>
  <c r="C3041" i="59"/>
  <c r="E3041" i="59"/>
  <c r="B3041" i="59"/>
  <c r="A3042" i="59"/>
  <c r="G3041" i="59"/>
  <c r="D3042" i="59" l="1"/>
  <c r="F3042" i="59"/>
  <c r="E3042" i="59"/>
  <c r="C3042" i="59"/>
  <c r="A3043" i="59"/>
  <c r="G3042" i="59"/>
  <c r="B3042" i="59"/>
  <c r="D3043" i="59" l="1"/>
  <c r="F3043" i="59"/>
  <c r="C3043" i="59"/>
  <c r="B3043" i="59"/>
  <c r="E3043" i="59"/>
  <c r="A3044" i="59"/>
  <c r="G3043" i="59"/>
  <c r="D3044" i="59" l="1"/>
  <c r="F3044" i="59"/>
  <c r="C3044" i="59"/>
  <c r="G3044" i="59"/>
  <c r="A3045" i="59"/>
  <c r="E3044" i="59"/>
  <c r="B3044" i="59"/>
  <c r="D3045" i="59" l="1"/>
  <c r="F3045" i="59"/>
  <c r="C3045" i="59"/>
  <c r="B3045" i="59"/>
  <c r="E3045" i="59"/>
  <c r="A3046" i="59"/>
  <c r="G3045" i="59"/>
  <c r="D3046" i="59" l="1"/>
  <c r="F3046" i="59"/>
  <c r="E3046" i="59"/>
  <c r="A3047" i="59"/>
  <c r="G3046" i="59"/>
  <c r="C3046" i="59"/>
  <c r="B3046" i="59"/>
  <c r="D3047" i="59" l="1"/>
  <c r="F3047" i="59"/>
  <c r="C3047" i="59"/>
  <c r="G3047" i="59"/>
  <c r="E3047" i="59"/>
  <c r="A3048" i="59"/>
  <c r="B3047" i="59"/>
  <c r="D3048" i="59" l="1"/>
  <c r="C3048" i="59"/>
  <c r="B3048" i="59"/>
  <c r="E3048" i="59"/>
  <c r="F3048" i="59"/>
  <c r="G3048" i="59"/>
  <c r="A3049" i="59"/>
  <c r="D3049" i="59" l="1"/>
  <c r="C3049" i="59"/>
  <c r="A3050" i="59"/>
  <c r="E3049" i="59"/>
  <c r="F3049" i="59"/>
  <c r="B3049" i="59"/>
  <c r="G3049" i="59"/>
  <c r="D3050" i="59" l="1"/>
  <c r="F3050" i="59"/>
  <c r="B3050" i="59"/>
  <c r="E3050" i="59"/>
  <c r="C3050" i="59"/>
  <c r="A3051" i="59"/>
  <c r="G3050" i="59"/>
  <c r="D3051" i="59" l="1"/>
  <c r="F3051" i="59"/>
  <c r="C3051" i="59"/>
  <c r="B3051" i="59"/>
  <c r="E3051" i="59"/>
  <c r="G3051" i="59"/>
  <c r="A3052" i="59"/>
  <c r="D3052" i="59" l="1"/>
  <c r="F3052" i="59"/>
  <c r="E3052" i="59"/>
  <c r="C3052" i="59"/>
  <c r="B3052" i="59"/>
  <c r="A3053" i="59"/>
  <c r="G3052" i="59"/>
  <c r="D3053" i="59" l="1"/>
  <c r="F3053" i="59"/>
  <c r="C3053" i="59"/>
  <c r="A3054" i="59"/>
  <c r="G3053" i="59"/>
  <c r="E3053" i="59"/>
  <c r="B3053" i="59"/>
  <c r="D3054" i="59" l="1"/>
  <c r="F3054" i="59"/>
  <c r="E3054" i="59"/>
  <c r="G3054" i="59"/>
  <c r="B3054" i="59"/>
  <c r="C3054" i="59"/>
  <c r="A3055" i="59"/>
  <c r="D3055" i="59" l="1"/>
  <c r="F3055" i="59"/>
  <c r="E3055" i="59"/>
  <c r="B3055" i="59"/>
  <c r="C3055" i="59"/>
  <c r="A3056" i="59"/>
  <c r="G3055" i="59"/>
  <c r="D3056" i="59" l="1"/>
  <c r="B3056" i="59"/>
  <c r="E3056" i="59"/>
  <c r="C3056" i="59"/>
  <c r="A3057" i="59"/>
  <c r="F3056" i="59"/>
  <c r="G3056" i="59"/>
  <c r="D3057" i="59" l="1"/>
  <c r="C3057" i="59"/>
  <c r="E3057" i="59"/>
  <c r="F3057" i="59"/>
  <c r="B3057" i="59"/>
  <c r="A3058" i="59"/>
  <c r="G3057" i="59"/>
  <c r="D3058" i="59" l="1"/>
  <c r="C3058" i="59"/>
  <c r="B3058" i="59"/>
  <c r="E3058" i="59"/>
  <c r="F3058" i="59"/>
  <c r="A3059" i="59"/>
  <c r="G3058" i="59"/>
  <c r="D3059" i="59" l="1"/>
  <c r="C3059" i="59"/>
  <c r="E3059" i="59"/>
  <c r="F3059" i="59"/>
  <c r="B3059" i="59"/>
  <c r="A3060" i="59"/>
  <c r="G3059" i="59"/>
  <c r="D3060" i="59" l="1"/>
  <c r="C3060" i="59"/>
  <c r="E3060" i="59"/>
  <c r="F3060" i="59"/>
  <c r="A3061" i="59"/>
  <c r="B3060" i="59"/>
  <c r="G3060" i="59"/>
  <c r="D3061" i="59" l="1"/>
  <c r="C3061" i="59"/>
  <c r="E3061" i="59"/>
  <c r="F3061" i="59"/>
  <c r="B3061" i="59"/>
  <c r="A3062" i="59"/>
  <c r="G3061" i="59"/>
  <c r="D3062" i="59" l="1"/>
  <c r="C3062" i="59"/>
  <c r="A3063" i="59"/>
  <c r="E3062" i="59"/>
  <c r="F3062" i="59"/>
  <c r="B3062" i="59"/>
  <c r="G3062" i="59"/>
  <c r="D3063" i="59" l="1"/>
  <c r="C3063" i="59"/>
  <c r="E3063" i="59"/>
  <c r="F3063" i="59"/>
  <c r="B3063" i="59"/>
  <c r="A3064" i="59"/>
  <c r="G3063" i="59"/>
  <c r="D3064" i="59" l="1"/>
  <c r="C3064" i="59"/>
  <c r="E3064" i="59"/>
  <c r="F3064" i="59"/>
  <c r="A3065" i="59"/>
  <c r="B3064" i="59"/>
  <c r="G3064" i="59"/>
  <c r="D3065" i="59" l="1"/>
  <c r="C3065" i="59"/>
  <c r="F3065" i="59"/>
  <c r="B3065" i="59"/>
  <c r="A3066" i="59"/>
  <c r="E3065" i="59"/>
  <c r="G3065" i="59"/>
  <c r="D3066" i="59" l="1"/>
  <c r="C3066" i="59"/>
  <c r="F3066" i="59"/>
  <c r="E3066" i="59"/>
  <c r="B3066" i="59"/>
  <c r="A3067" i="59"/>
  <c r="G3066" i="59"/>
  <c r="D3067" i="59" l="1"/>
  <c r="C3067" i="59"/>
  <c r="F3067" i="59"/>
  <c r="B3067" i="59"/>
  <c r="E3067" i="59"/>
  <c r="A3068" i="59"/>
  <c r="G3067" i="59"/>
  <c r="D3068" i="59" l="1"/>
  <c r="C3068" i="59"/>
  <c r="B3068" i="59"/>
  <c r="F3068" i="59"/>
  <c r="E3068" i="59"/>
  <c r="A3069" i="59"/>
  <c r="G3068" i="59"/>
  <c r="D3069" i="59" l="1"/>
  <c r="F3069" i="59"/>
  <c r="A3070" i="59"/>
  <c r="G3069" i="59"/>
  <c r="C3069" i="59"/>
  <c r="E3069" i="59"/>
  <c r="B3069" i="59"/>
  <c r="D3070" i="59" l="1"/>
  <c r="F3070" i="59"/>
  <c r="B3070" i="59"/>
  <c r="C3070" i="59"/>
  <c r="E3070" i="59"/>
  <c r="A3071" i="59"/>
  <c r="G3070" i="59"/>
  <c r="D3071" i="59" l="1"/>
  <c r="C3071" i="59"/>
  <c r="E3071" i="59"/>
  <c r="F3071" i="59"/>
  <c r="A3072" i="59"/>
  <c r="B3071" i="59"/>
  <c r="G3071" i="59"/>
  <c r="D3072" i="59" l="1"/>
  <c r="C3072" i="59"/>
  <c r="B3072" i="59"/>
  <c r="A3073" i="59"/>
  <c r="G3072" i="59"/>
  <c r="F3072" i="59"/>
  <c r="E3072" i="59"/>
  <c r="D3073" i="59" l="1"/>
  <c r="C3073" i="59"/>
  <c r="E3073" i="59"/>
  <c r="A3074" i="59"/>
  <c r="F3073" i="59"/>
  <c r="B3073" i="59"/>
  <c r="G3073" i="59"/>
  <c r="D3074" i="59" l="1"/>
  <c r="C3074" i="59"/>
  <c r="A3075" i="59"/>
  <c r="E3074" i="59"/>
  <c r="F3074" i="59"/>
  <c r="B3074" i="59"/>
  <c r="G3074" i="59"/>
  <c r="D3075" i="59" l="1"/>
  <c r="C3075" i="59"/>
  <c r="B3075" i="59"/>
  <c r="A3076" i="59"/>
  <c r="F3075" i="59"/>
  <c r="E3075" i="59"/>
  <c r="G3075" i="59"/>
  <c r="D3076" i="59" l="1"/>
  <c r="C3076" i="59"/>
  <c r="B3076" i="59"/>
  <c r="F3076" i="59"/>
  <c r="E3076" i="59"/>
  <c r="A3077" i="59"/>
  <c r="G3076" i="59"/>
  <c r="D3077" i="59" l="1"/>
  <c r="C3077" i="59"/>
  <c r="F3077" i="59"/>
  <c r="E3077" i="59"/>
  <c r="A3078" i="59"/>
  <c r="B3077" i="59"/>
  <c r="G3077" i="59"/>
  <c r="D3078" i="59" l="1"/>
  <c r="C3078" i="59"/>
  <c r="F3078" i="59"/>
  <c r="E3078" i="59"/>
  <c r="A3079" i="59"/>
  <c r="B3078" i="59"/>
  <c r="G3078" i="59"/>
  <c r="D3079" i="59" l="1"/>
  <c r="C3079" i="59"/>
  <c r="B3079" i="59"/>
  <c r="F3079" i="59"/>
  <c r="E3079" i="59"/>
  <c r="A3080" i="59"/>
  <c r="G3079" i="59"/>
  <c r="D3080" i="59" l="1"/>
  <c r="C3080" i="59"/>
  <c r="F3080" i="59"/>
  <c r="B3080" i="59"/>
  <c r="E3080" i="59"/>
  <c r="A3081" i="59"/>
  <c r="G3080" i="59"/>
  <c r="D3081" i="59" l="1"/>
  <c r="C3081" i="59"/>
  <c r="B3081" i="59"/>
  <c r="F3081" i="59"/>
  <c r="E3081" i="59"/>
  <c r="A3082" i="59"/>
  <c r="G3081" i="59"/>
  <c r="D3082" i="59" l="1"/>
  <c r="C3082" i="59"/>
  <c r="F3082" i="59"/>
  <c r="B3082" i="59"/>
  <c r="E3082" i="59"/>
  <c r="A3083" i="59"/>
  <c r="G3082" i="59"/>
  <c r="D3083" i="59" l="1"/>
  <c r="C3083" i="59"/>
  <c r="F3083" i="59"/>
  <c r="A3084" i="59"/>
  <c r="E3083" i="59"/>
  <c r="B3083" i="59"/>
  <c r="G3083" i="59"/>
  <c r="D3084" i="59" l="1"/>
  <c r="E3084" i="59"/>
  <c r="B3084" i="59"/>
  <c r="F3084" i="59"/>
  <c r="C3084" i="59"/>
  <c r="A3085" i="59"/>
  <c r="G3084" i="59"/>
  <c r="D3085" i="59" l="1"/>
  <c r="C3085" i="59"/>
  <c r="A3086" i="59"/>
  <c r="F3085" i="59"/>
  <c r="E3085" i="59"/>
  <c r="B3085" i="59"/>
  <c r="G3085" i="59"/>
  <c r="D3086" i="59" l="1"/>
  <c r="C3086" i="59"/>
  <c r="E3086" i="59"/>
  <c r="F3086" i="59"/>
  <c r="A3087" i="59"/>
  <c r="B3086" i="59"/>
  <c r="G3086" i="59"/>
  <c r="D3087" i="59" l="1"/>
  <c r="C3087" i="59"/>
  <c r="F3087" i="59"/>
  <c r="B3087" i="59"/>
  <c r="E3087" i="59"/>
  <c r="A3088" i="59"/>
  <c r="G3087" i="59"/>
  <c r="D3088" i="59" l="1"/>
  <c r="E3088" i="59"/>
  <c r="A3089" i="59"/>
  <c r="G3088" i="59"/>
  <c r="F3088" i="59"/>
  <c r="B3088" i="59"/>
  <c r="C3088" i="59"/>
  <c r="D3089" i="59" l="1"/>
  <c r="C3089" i="59"/>
  <c r="F3089" i="59"/>
  <c r="E3089" i="59"/>
  <c r="A3090" i="59"/>
  <c r="B3089" i="59"/>
  <c r="G3089" i="59"/>
  <c r="D3090" i="59" l="1"/>
  <c r="C3090" i="59"/>
  <c r="B3090" i="59"/>
  <c r="F3090" i="59"/>
  <c r="E3090" i="59"/>
  <c r="A3091" i="59"/>
  <c r="G3090" i="59"/>
  <c r="D3091" i="59" l="1"/>
  <c r="C3091" i="59"/>
  <c r="E3091" i="59"/>
  <c r="F3091" i="59"/>
  <c r="B3091" i="59"/>
  <c r="A3092" i="59"/>
  <c r="G3091" i="59"/>
  <c r="D3092" i="59" l="1"/>
  <c r="C3092" i="59"/>
  <c r="F3092" i="59"/>
  <c r="B3092" i="59"/>
  <c r="E3092" i="59"/>
  <c r="A3093" i="59"/>
  <c r="G3092" i="59"/>
  <c r="D3093" i="59" l="1"/>
  <c r="C3093" i="59"/>
  <c r="B3093" i="59"/>
  <c r="F3093" i="59"/>
  <c r="E3093" i="59"/>
  <c r="A3094" i="59"/>
  <c r="G3093" i="59"/>
  <c r="D3094" i="59" l="1"/>
  <c r="C3094" i="59"/>
  <c r="F3094" i="59"/>
  <c r="A3095" i="59"/>
  <c r="B3094" i="59"/>
  <c r="E3094" i="59"/>
  <c r="G3094" i="59"/>
  <c r="D3095" i="59" l="1"/>
  <c r="E3095" i="59"/>
  <c r="A3096" i="59"/>
  <c r="F3095" i="59"/>
  <c r="C3095" i="59"/>
  <c r="B3095" i="59"/>
  <c r="G3095" i="59"/>
  <c r="D3096" i="59" l="1"/>
  <c r="C3096" i="59"/>
  <c r="B3096" i="59"/>
  <c r="F3096" i="59"/>
  <c r="E3096" i="59"/>
  <c r="A3097" i="59"/>
  <c r="G3096" i="59"/>
  <c r="D3097" i="59" l="1"/>
  <c r="C3097" i="59"/>
  <c r="E3097" i="59"/>
  <c r="F3097" i="59"/>
  <c r="B3097" i="59"/>
  <c r="A3098" i="59"/>
  <c r="G3097" i="59"/>
  <c r="D3098" i="59" l="1"/>
  <c r="C3098" i="59"/>
  <c r="F3098" i="59"/>
  <c r="B3098" i="59"/>
  <c r="E3098" i="59"/>
  <c r="A3099" i="59"/>
  <c r="G3098" i="59"/>
  <c r="D3099" i="59" l="1"/>
  <c r="C3099" i="59"/>
  <c r="E3099" i="59"/>
  <c r="F3099" i="59"/>
  <c r="A3100" i="59"/>
  <c r="B3099" i="59"/>
  <c r="G3099" i="59"/>
  <c r="D3100" i="59" l="1"/>
  <c r="C3100" i="59"/>
  <c r="F3100" i="59"/>
  <c r="E3100" i="59"/>
  <c r="B3100" i="59"/>
  <c r="A3101" i="59"/>
  <c r="G3100" i="59"/>
  <c r="D3101" i="59" l="1"/>
  <c r="C3101" i="59"/>
  <c r="F3101" i="59"/>
  <c r="E3101" i="59"/>
  <c r="A3102" i="59"/>
  <c r="B3101" i="59"/>
  <c r="G3101" i="59"/>
  <c r="D3102" i="59" l="1"/>
  <c r="C3102" i="59"/>
  <c r="B3102" i="59"/>
  <c r="F3102" i="59"/>
  <c r="E3102" i="59"/>
  <c r="A3103" i="59"/>
  <c r="G3102" i="59"/>
  <c r="D3103" i="59" l="1"/>
  <c r="F3103" i="59"/>
  <c r="C3103" i="59"/>
  <c r="B3103" i="59"/>
  <c r="E3103" i="59"/>
  <c r="A3104" i="59"/>
  <c r="G3103" i="59"/>
  <c r="D3104" i="59" l="1"/>
  <c r="E3104" i="59"/>
  <c r="A3105" i="59"/>
  <c r="F3104" i="59"/>
  <c r="C3104" i="59"/>
  <c r="B3104" i="59"/>
  <c r="G3104" i="59"/>
  <c r="D3105" i="59" l="1"/>
  <c r="C3105" i="59"/>
  <c r="F3105" i="59"/>
  <c r="B3105" i="59"/>
  <c r="E3105" i="59"/>
  <c r="A3106" i="59"/>
  <c r="G3105" i="59"/>
  <c r="D3106" i="59" l="1"/>
  <c r="C3106" i="59"/>
  <c r="F3106" i="59"/>
  <c r="B3106" i="59"/>
  <c r="E3106" i="59"/>
  <c r="A3107" i="59"/>
  <c r="G3106" i="59"/>
  <c r="D3107" i="59" l="1"/>
  <c r="F3107" i="59"/>
  <c r="E3107" i="59"/>
  <c r="A3108" i="59"/>
  <c r="C3107" i="59"/>
  <c r="B3107" i="59"/>
  <c r="G3107" i="59"/>
  <c r="D3108" i="59" l="1"/>
  <c r="C3108" i="59"/>
  <c r="B3108" i="59"/>
  <c r="F3108" i="59"/>
  <c r="E3108" i="59"/>
  <c r="A3109" i="59"/>
  <c r="G3108" i="59"/>
  <c r="D3109" i="59" l="1"/>
  <c r="F3109" i="59"/>
  <c r="C3109" i="59"/>
  <c r="B3109" i="59"/>
  <c r="E3109" i="59"/>
  <c r="A3110" i="59"/>
  <c r="G3109" i="59"/>
  <c r="D3110" i="59" l="1"/>
  <c r="C3110" i="59"/>
  <c r="F3110" i="59"/>
  <c r="B3110" i="59"/>
  <c r="G3110" i="59"/>
  <c r="E3110" i="59"/>
  <c r="A3111" i="59"/>
  <c r="D3111" i="59" l="1"/>
  <c r="E3111" i="59"/>
  <c r="F3111" i="59"/>
  <c r="A3112" i="59"/>
  <c r="C3111" i="59"/>
  <c r="G3111" i="59"/>
  <c r="B3111" i="59"/>
  <c r="D3112" i="59" l="1"/>
  <c r="C3112" i="59"/>
  <c r="F3112" i="59"/>
  <c r="B3112" i="59"/>
  <c r="E3112" i="59"/>
  <c r="G3112" i="59"/>
  <c r="A3113" i="59"/>
  <c r="D3113" i="59" l="1"/>
  <c r="C3113" i="59"/>
  <c r="F3113" i="59"/>
  <c r="B3113" i="59"/>
  <c r="A3114" i="59"/>
  <c r="E3113" i="59"/>
  <c r="G3113" i="59"/>
  <c r="D3114" i="59" l="1"/>
  <c r="A3115" i="59"/>
  <c r="E3114" i="59"/>
  <c r="F3114" i="59"/>
  <c r="B3114" i="59"/>
  <c r="C3114" i="59"/>
  <c r="G3114" i="59"/>
  <c r="D3115" i="59" l="1"/>
  <c r="F3115" i="59"/>
  <c r="C3115" i="59"/>
  <c r="G3115" i="59"/>
  <c r="E3115" i="59"/>
  <c r="A3116" i="59"/>
  <c r="B3115" i="59"/>
  <c r="D3116" i="59" l="1"/>
  <c r="E3116" i="59"/>
  <c r="F3116" i="59"/>
  <c r="C3116" i="59"/>
  <c r="B3116" i="59"/>
  <c r="A3117" i="59"/>
  <c r="G3116" i="59"/>
  <c r="D3117" i="59" l="1"/>
  <c r="B3117" i="59"/>
  <c r="F3117" i="59"/>
  <c r="A3118" i="59"/>
  <c r="C3117" i="59"/>
  <c r="G3117" i="59"/>
  <c r="E3117" i="59"/>
  <c r="D3118" i="59" l="1"/>
  <c r="F3118" i="59"/>
  <c r="A3119" i="59"/>
  <c r="E3118" i="59"/>
  <c r="C3118" i="59"/>
  <c r="B3118" i="59"/>
  <c r="G3118" i="59"/>
  <c r="D3119" i="59" l="1"/>
  <c r="F3119" i="59"/>
  <c r="C3119" i="59"/>
  <c r="G3119" i="59"/>
  <c r="E3119" i="59"/>
  <c r="A3120" i="59"/>
  <c r="B3119" i="59"/>
  <c r="D3120" i="59" l="1"/>
  <c r="C3120" i="59"/>
  <c r="F3120" i="59"/>
  <c r="A3121" i="59"/>
  <c r="E3120" i="59"/>
  <c r="B3120" i="59"/>
  <c r="G3120" i="59"/>
  <c r="D3121" i="59" l="1"/>
  <c r="C3121" i="59"/>
  <c r="E3121" i="59"/>
  <c r="F3121" i="59"/>
  <c r="G3121" i="59"/>
  <c r="A3122" i="59"/>
  <c r="B3121" i="59"/>
  <c r="D3122" i="59" l="1"/>
  <c r="E3122" i="59"/>
  <c r="F3122" i="59"/>
  <c r="C3122" i="59"/>
  <c r="G3122" i="59"/>
  <c r="B3122" i="59"/>
  <c r="A3123" i="59"/>
  <c r="D3123" i="59" l="1"/>
  <c r="F3123" i="59"/>
  <c r="A3124" i="59"/>
  <c r="B3123" i="59"/>
  <c r="C3123" i="59"/>
  <c r="E3123" i="59"/>
  <c r="G3123" i="59"/>
  <c r="F3124" i="59" l="1"/>
  <c r="E3124" i="59"/>
  <c r="C3124" i="59"/>
  <c r="B3124" i="59"/>
  <c r="G3124" i="59"/>
  <c r="D3124" i="59"/>
  <c r="A3125" i="59"/>
  <c r="D3125" i="59" l="1"/>
  <c r="E3125" i="59"/>
  <c r="A3126" i="59"/>
  <c r="F3125" i="59"/>
  <c r="C3125" i="59"/>
  <c r="G3125" i="59"/>
  <c r="B3125" i="59"/>
  <c r="D3126" i="59" l="1"/>
  <c r="F3126" i="59"/>
  <c r="G3126" i="59"/>
  <c r="E3126" i="59"/>
  <c r="C3126" i="59"/>
  <c r="B3126" i="59"/>
  <c r="A3127" i="59"/>
  <c r="D3127" i="59" l="1"/>
  <c r="F3127" i="59"/>
  <c r="C3127" i="59"/>
  <c r="B3127" i="59"/>
  <c r="A3128" i="59"/>
  <c r="E3127" i="59"/>
  <c r="G3127" i="59"/>
  <c r="D3128" i="59" l="1"/>
  <c r="F3128" i="59"/>
  <c r="E3128" i="59"/>
  <c r="B3128" i="59"/>
  <c r="A3129" i="59"/>
  <c r="G3128" i="59"/>
  <c r="C3128" i="59"/>
  <c r="D3129" i="59" l="1"/>
  <c r="E3129" i="59"/>
  <c r="A3130" i="59"/>
  <c r="F3129" i="59"/>
  <c r="B3129" i="59"/>
  <c r="C3129" i="59"/>
  <c r="G3129" i="59"/>
  <c r="D3130" i="59" l="1"/>
  <c r="F3130" i="59"/>
  <c r="B3130" i="59"/>
  <c r="G3130" i="59"/>
  <c r="C3130" i="59"/>
  <c r="A3131" i="59"/>
  <c r="E3130" i="59"/>
  <c r="D3131" i="59" l="1"/>
  <c r="F3131" i="59"/>
  <c r="A3132" i="59"/>
  <c r="E3131" i="59"/>
  <c r="C3131" i="59"/>
  <c r="B3131" i="59"/>
  <c r="G3131" i="59"/>
  <c r="D3132" i="59" l="1"/>
  <c r="B3132" i="59"/>
  <c r="G3132" i="59"/>
  <c r="F3132" i="59"/>
  <c r="E3132" i="59"/>
  <c r="C3132" i="59"/>
  <c r="A3133" i="59"/>
  <c r="D3133" i="59" l="1"/>
  <c r="B3133" i="59"/>
  <c r="C3133" i="59"/>
  <c r="A3134" i="59"/>
  <c r="F3133" i="59"/>
  <c r="E3133" i="59"/>
  <c r="G3133" i="59"/>
  <c r="D3134" i="59" l="1"/>
  <c r="F3134" i="59"/>
  <c r="B3134" i="59"/>
  <c r="A3135" i="59"/>
  <c r="E3134" i="59"/>
  <c r="C3134" i="59"/>
  <c r="G3134" i="59"/>
  <c r="D3135" i="59" l="1"/>
  <c r="F3135" i="59"/>
  <c r="B3135" i="59"/>
  <c r="C3135" i="59"/>
  <c r="A3136" i="59"/>
  <c r="G3135" i="59"/>
  <c r="E3135" i="59"/>
  <c r="D3136" i="59" l="1"/>
  <c r="F3136" i="59"/>
  <c r="C3136" i="59"/>
  <c r="B3136" i="59"/>
  <c r="E3136" i="59"/>
  <c r="G3136" i="59"/>
  <c r="A3137" i="59"/>
  <c r="D3137" i="59" l="1"/>
  <c r="A3138" i="59"/>
  <c r="F3137" i="59"/>
  <c r="E3137" i="59"/>
  <c r="C3137" i="59"/>
  <c r="B3137" i="59"/>
  <c r="G3137" i="59"/>
  <c r="D3138" i="59" l="1"/>
  <c r="C3138" i="59"/>
  <c r="F3138" i="59"/>
  <c r="E3138" i="59"/>
  <c r="B3138" i="59"/>
  <c r="A3139" i="59"/>
  <c r="G3138" i="59"/>
  <c r="D3139" i="59" l="1"/>
  <c r="C3139" i="59"/>
  <c r="B3139" i="59"/>
  <c r="F3139" i="59"/>
  <c r="A3140" i="59"/>
  <c r="E3139" i="59"/>
  <c r="G3139" i="59"/>
  <c r="D3140" i="59" l="1"/>
  <c r="C3140" i="59"/>
  <c r="F3140" i="59"/>
  <c r="E3140" i="59"/>
  <c r="A3141" i="59"/>
  <c r="B3140" i="59"/>
  <c r="G3140" i="59"/>
  <c r="D3141" i="59" l="1"/>
  <c r="C3141" i="59"/>
  <c r="B3141" i="59"/>
  <c r="E3141" i="59"/>
  <c r="F3141" i="59"/>
  <c r="A3142" i="59"/>
  <c r="G3141" i="59"/>
  <c r="D3142" i="59" l="1"/>
  <c r="C3142" i="59"/>
  <c r="F3142" i="59"/>
  <c r="B3142" i="59"/>
  <c r="A3143" i="59"/>
  <c r="E3142" i="59"/>
  <c r="G3142" i="59"/>
  <c r="D3143" i="59" l="1"/>
  <c r="C3143" i="59"/>
  <c r="F3143" i="59"/>
  <c r="B3143" i="59"/>
  <c r="A3144" i="59"/>
  <c r="G3143" i="59"/>
  <c r="E3143" i="59"/>
  <c r="D3144" i="59" l="1"/>
  <c r="E3144" i="59"/>
  <c r="B3144" i="59"/>
  <c r="F3144" i="59"/>
  <c r="C3144" i="59"/>
  <c r="A3145" i="59"/>
  <c r="G3144" i="59"/>
  <c r="D3145" i="59" l="1"/>
  <c r="C3145" i="59"/>
  <c r="B3145" i="59"/>
  <c r="E3145" i="59"/>
  <c r="F3145" i="59"/>
  <c r="A3146" i="59"/>
  <c r="G3145" i="59"/>
  <c r="D3146" i="59" l="1"/>
  <c r="C3146" i="59"/>
  <c r="E3146" i="59"/>
  <c r="F3146" i="59"/>
  <c r="B3146" i="59"/>
  <c r="G3146" i="59"/>
  <c r="A3147" i="59"/>
  <c r="D3147" i="59" l="1"/>
  <c r="C3147" i="59"/>
  <c r="B3147" i="59"/>
  <c r="F3147" i="59"/>
  <c r="E3147" i="59"/>
  <c r="A3148" i="59"/>
  <c r="G3147" i="59"/>
  <c r="D3148" i="59" l="1"/>
  <c r="F3148" i="59"/>
  <c r="E3148" i="59"/>
  <c r="A3149" i="59"/>
  <c r="C3148" i="59"/>
  <c r="B3148" i="59"/>
  <c r="G3148" i="59"/>
  <c r="D3149" i="59" l="1"/>
  <c r="C3149" i="59"/>
  <c r="E3149" i="59"/>
  <c r="F3149" i="59"/>
  <c r="B3149" i="59"/>
  <c r="A3150" i="59"/>
  <c r="G3149" i="59"/>
  <c r="D3150" i="59" l="1"/>
  <c r="C3150" i="59"/>
  <c r="F3150" i="59"/>
  <c r="B3150" i="59"/>
  <c r="E3150" i="59"/>
  <c r="A3151" i="59"/>
  <c r="G3150" i="59"/>
  <c r="D3151" i="59" l="1"/>
  <c r="C3151" i="59"/>
  <c r="F3151" i="59"/>
  <c r="E3151" i="59"/>
  <c r="A3152" i="59"/>
  <c r="B3151" i="59"/>
  <c r="G3151" i="59"/>
  <c r="D3152" i="59" l="1"/>
  <c r="C3152" i="59"/>
  <c r="B3152" i="59"/>
  <c r="F3152" i="59"/>
  <c r="E3152" i="59"/>
  <c r="A3153" i="59"/>
  <c r="G3152" i="59"/>
  <c r="D3153" i="59" l="1"/>
  <c r="C3153" i="59"/>
  <c r="F3153" i="59"/>
  <c r="B3153" i="59"/>
  <c r="A3154" i="59"/>
  <c r="G3153" i="59"/>
  <c r="E3153" i="59"/>
  <c r="D3154" i="59" l="1"/>
  <c r="C3154" i="59"/>
  <c r="E3154" i="59"/>
  <c r="F3154" i="59"/>
  <c r="B3154" i="59"/>
  <c r="A3155" i="59"/>
  <c r="G3154" i="59"/>
  <c r="D3155" i="59" l="1"/>
  <c r="C3155" i="59"/>
  <c r="E3155" i="59"/>
  <c r="F3155" i="59"/>
  <c r="A3156" i="59"/>
  <c r="B3155" i="59"/>
  <c r="G3155" i="59"/>
  <c r="F3156" i="59" l="1"/>
  <c r="C3156" i="59"/>
  <c r="E3156" i="59"/>
  <c r="B3156" i="59"/>
  <c r="A3157" i="59"/>
  <c r="D3156" i="59"/>
  <c r="G3156" i="59"/>
  <c r="D3157" i="59" l="1"/>
  <c r="B3157" i="59"/>
  <c r="F3157" i="59"/>
  <c r="C3157" i="59"/>
  <c r="E3157" i="59"/>
  <c r="G3157" i="59"/>
  <c r="A3158" i="59"/>
  <c r="D3158" i="59" l="1"/>
  <c r="C3158" i="59"/>
  <c r="E3158" i="59"/>
  <c r="F3158" i="59"/>
  <c r="B3158" i="59"/>
  <c r="A3159" i="59"/>
  <c r="G3158" i="59"/>
  <c r="D3159" i="59" l="1"/>
  <c r="F3159" i="59"/>
  <c r="C3159" i="59"/>
  <c r="E3159" i="59"/>
  <c r="B3159" i="59"/>
  <c r="A3160" i="59"/>
  <c r="G3159" i="59"/>
  <c r="D3160" i="59" l="1"/>
  <c r="C3160" i="59"/>
  <c r="F3160" i="59"/>
  <c r="E3160" i="59"/>
  <c r="B3160" i="59"/>
  <c r="A3161" i="59"/>
  <c r="G3160" i="59"/>
  <c r="D3161" i="59" l="1"/>
  <c r="C3161" i="59"/>
  <c r="B3161" i="59"/>
  <c r="F3161" i="59"/>
  <c r="E3161" i="59"/>
  <c r="A3162" i="59"/>
  <c r="G3161" i="59"/>
  <c r="F3162" i="59" l="1"/>
  <c r="C3162" i="59"/>
  <c r="A3163" i="59"/>
  <c r="E3162" i="59"/>
  <c r="D3162" i="59"/>
  <c r="B3162" i="59"/>
  <c r="G3162" i="59"/>
  <c r="D3163" i="59" l="1"/>
  <c r="F3163" i="59"/>
  <c r="C3163" i="59"/>
  <c r="A3164" i="59"/>
  <c r="G3163" i="59"/>
  <c r="B3163" i="59"/>
  <c r="E3163" i="59"/>
  <c r="D3164" i="59" l="1"/>
  <c r="F3164" i="59"/>
  <c r="E3164" i="59"/>
  <c r="C3164" i="59"/>
  <c r="A3165" i="59"/>
  <c r="B3164" i="59"/>
  <c r="G3164" i="59"/>
  <c r="D3165" i="59" l="1"/>
  <c r="E3165" i="59"/>
  <c r="F3165" i="59"/>
  <c r="C3165" i="59"/>
  <c r="A3166" i="59"/>
  <c r="B3165" i="59"/>
  <c r="G3165" i="59"/>
  <c r="D3166" i="59" l="1"/>
  <c r="E3166" i="59"/>
  <c r="F3166" i="59"/>
  <c r="C3166" i="59"/>
  <c r="B3166" i="59"/>
  <c r="A3167" i="59"/>
  <c r="G3166" i="59"/>
  <c r="D3167" i="59" l="1"/>
  <c r="E3167" i="59"/>
  <c r="A3168" i="59"/>
  <c r="F3167" i="59"/>
  <c r="C3167" i="59"/>
  <c r="B3167" i="59"/>
  <c r="G3167" i="59"/>
  <c r="D3168" i="59" l="1"/>
  <c r="C3168" i="59"/>
  <c r="F3168" i="59"/>
  <c r="B3168" i="59"/>
  <c r="E3168" i="59"/>
  <c r="A3169" i="59"/>
  <c r="G3168" i="59"/>
  <c r="D3169" i="59" l="1"/>
  <c r="E3169" i="59"/>
  <c r="F3169" i="59"/>
  <c r="C3169" i="59"/>
  <c r="G3169" i="59"/>
  <c r="A3170" i="59"/>
  <c r="B3169" i="59"/>
  <c r="D3170" i="59" l="1"/>
  <c r="C3170" i="59"/>
  <c r="A3171" i="59"/>
  <c r="E3170" i="59"/>
  <c r="F3170" i="59"/>
  <c r="B3170" i="59"/>
  <c r="G3170" i="59"/>
  <c r="D3171" i="59" l="1"/>
  <c r="C3171" i="59"/>
  <c r="E3171" i="59"/>
  <c r="F3171" i="59"/>
  <c r="B3171" i="59"/>
  <c r="A3172" i="59"/>
  <c r="G3171" i="59"/>
  <c r="D3172" i="59" l="1"/>
  <c r="E3172" i="59"/>
  <c r="C3172" i="59"/>
  <c r="F3172" i="59"/>
  <c r="B3172" i="59"/>
  <c r="A3173" i="59"/>
  <c r="G3172" i="59"/>
  <c r="D3173" i="59" l="1"/>
  <c r="C3173" i="59"/>
  <c r="B3173" i="59"/>
  <c r="F3173" i="59"/>
  <c r="E3173" i="59"/>
  <c r="A3174" i="59"/>
  <c r="G3173" i="59"/>
  <c r="D3174" i="59" l="1"/>
  <c r="C3174" i="59"/>
  <c r="B3174" i="59"/>
  <c r="A3175" i="59"/>
  <c r="G3174" i="59"/>
  <c r="F3174" i="59"/>
  <c r="E3174" i="59"/>
  <c r="D3175" i="59" l="1"/>
  <c r="E3175" i="59"/>
  <c r="A3176" i="59"/>
  <c r="F3175" i="59"/>
  <c r="C3175" i="59"/>
  <c r="B3175" i="59"/>
  <c r="G3175" i="59"/>
  <c r="D3176" i="59" l="1"/>
  <c r="C3176" i="59"/>
  <c r="F3176" i="59"/>
  <c r="E3176" i="59"/>
  <c r="B3176" i="59"/>
  <c r="A3177" i="59"/>
  <c r="G3176" i="59"/>
  <c r="D3177" i="59" l="1"/>
  <c r="C3177" i="59"/>
  <c r="B3177" i="59"/>
  <c r="F3177" i="59"/>
  <c r="E3177" i="59"/>
  <c r="A3178" i="59"/>
  <c r="G3177" i="59"/>
  <c r="D3178" i="59" l="1"/>
  <c r="E3178" i="59"/>
  <c r="A3179" i="59"/>
  <c r="F3178" i="59"/>
  <c r="C3178" i="59"/>
  <c r="B3178" i="59"/>
  <c r="G3178" i="59"/>
  <c r="D3179" i="59" l="1"/>
  <c r="C3179" i="59"/>
  <c r="F3179" i="59"/>
  <c r="B3179" i="59"/>
  <c r="E3179" i="59"/>
  <c r="A3180" i="59"/>
  <c r="G3179" i="59"/>
  <c r="D3180" i="59" l="1"/>
  <c r="C3180" i="59"/>
  <c r="F3180" i="59"/>
  <c r="E3180" i="59"/>
  <c r="B3180" i="59"/>
  <c r="A3181" i="59"/>
  <c r="G3180" i="59"/>
  <c r="D3181" i="59" l="1"/>
  <c r="A3182" i="59"/>
  <c r="F3181" i="59"/>
  <c r="C3181" i="59"/>
  <c r="B3181" i="59"/>
  <c r="G3181" i="59"/>
  <c r="E3181" i="59"/>
  <c r="D3182" i="59" l="1"/>
  <c r="F3182" i="59"/>
  <c r="A3183" i="59"/>
  <c r="G3182" i="59"/>
  <c r="C3182" i="59"/>
  <c r="B3182" i="59"/>
  <c r="E3182" i="59"/>
  <c r="D3183" i="59" l="1"/>
  <c r="B3183" i="59"/>
  <c r="A3184" i="59"/>
  <c r="F3183" i="59"/>
  <c r="E3183" i="59"/>
  <c r="C3183" i="59"/>
  <c r="G3183" i="59"/>
  <c r="D3184" i="59" l="1"/>
  <c r="E3184" i="59"/>
  <c r="F3184" i="59"/>
  <c r="C3184" i="59"/>
  <c r="B3184" i="59"/>
  <c r="A3185" i="59"/>
  <c r="G3184" i="59"/>
  <c r="D3185" i="59" l="1"/>
  <c r="C3185" i="59"/>
  <c r="E3185" i="59"/>
  <c r="F3185" i="59"/>
  <c r="A3186" i="59"/>
  <c r="B3185" i="59"/>
  <c r="G3185" i="59"/>
  <c r="D3186" i="59" l="1"/>
  <c r="B3186" i="59"/>
  <c r="E3186" i="59"/>
  <c r="F3186" i="59"/>
  <c r="C3186" i="59"/>
  <c r="A3187" i="59"/>
  <c r="G3186" i="59"/>
  <c r="D3187" i="59" l="1"/>
  <c r="C3187" i="59"/>
  <c r="F3187" i="59"/>
  <c r="B3187" i="59"/>
  <c r="E3187" i="59"/>
  <c r="A3188" i="59"/>
  <c r="G3187" i="59"/>
  <c r="D3188" i="59" l="1"/>
  <c r="C3188" i="59"/>
  <c r="B3188" i="59"/>
  <c r="E3188" i="59"/>
  <c r="F3188" i="59"/>
  <c r="A3189" i="59"/>
  <c r="G3188" i="59"/>
  <c r="D3189" i="59" l="1"/>
  <c r="F3189" i="59"/>
  <c r="B3189" i="59"/>
  <c r="C3189" i="59"/>
  <c r="E3189" i="59"/>
  <c r="A3190" i="59"/>
  <c r="G3189" i="59"/>
  <c r="D3190" i="59" l="1"/>
  <c r="C3190" i="59"/>
  <c r="B3190" i="59"/>
  <c r="E3190" i="59"/>
  <c r="F3190" i="59"/>
  <c r="G3190" i="59"/>
  <c r="A3191" i="59"/>
  <c r="D3191" i="59" l="1"/>
  <c r="F3191" i="59"/>
  <c r="C3191" i="59"/>
  <c r="A3192" i="59"/>
  <c r="G3191" i="59"/>
  <c r="E3191" i="59"/>
  <c r="B3191" i="59"/>
  <c r="D3192" i="59" l="1"/>
  <c r="C3192" i="59"/>
  <c r="E3192" i="59"/>
  <c r="F3192" i="59"/>
  <c r="G3192" i="59"/>
  <c r="B3192" i="59"/>
  <c r="A3193" i="59"/>
  <c r="D3193" i="59" l="1"/>
  <c r="C3193" i="59"/>
  <c r="F3193" i="59"/>
  <c r="A3194" i="59"/>
  <c r="G3193" i="59"/>
  <c r="E3193" i="59"/>
  <c r="B3193" i="59"/>
  <c r="D3194" i="59" l="1"/>
  <c r="F3194" i="59"/>
  <c r="G3194" i="59"/>
  <c r="E3194" i="59"/>
  <c r="B3194" i="59"/>
  <c r="C3194" i="59"/>
  <c r="A3195" i="59"/>
  <c r="D3195" i="59" l="1"/>
  <c r="C3195" i="59"/>
  <c r="E3195" i="59"/>
  <c r="F3195" i="59"/>
  <c r="B3195" i="59"/>
  <c r="G3195" i="59"/>
  <c r="A3196" i="59"/>
  <c r="D3196" i="59" l="1"/>
  <c r="C3196" i="59"/>
  <c r="E3196" i="59"/>
  <c r="F3196" i="59"/>
  <c r="B3196" i="59"/>
  <c r="G3196" i="59"/>
  <c r="A3197" i="59"/>
  <c r="D3197" i="59" l="1"/>
  <c r="F3197" i="59"/>
  <c r="B3197" i="59"/>
  <c r="G3197" i="59"/>
  <c r="C3197" i="59"/>
  <c r="E3197" i="59"/>
  <c r="A3198" i="59"/>
  <c r="D3198" i="59" l="1"/>
  <c r="C3198" i="59"/>
  <c r="F3198" i="59"/>
  <c r="E3198" i="59"/>
  <c r="G3198" i="59"/>
  <c r="A3199" i="59"/>
  <c r="B3198" i="59"/>
  <c r="D3199" i="59" l="1"/>
  <c r="F3199" i="59"/>
  <c r="G3199" i="59"/>
  <c r="C3199" i="59"/>
  <c r="E3199" i="59"/>
  <c r="A3200" i="59"/>
  <c r="B3199" i="59"/>
  <c r="D3200" i="59" l="1"/>
  <c r="C3200" i="59"/>
  <c r="F3200" i="59"/>
  <c r="E3200" i="59"/>
  <c r="G3200" i="59"/>
  <c r="B3200" i="59"/>
  <c r="A3201" i="59"/>
  <c r="D3201" i="59" l="1"/>
  <c r="F3201" i="59"/>
  <c r="B3201" i="59"/>
  <c r="G3201" i="59"/>
  <c r="E3201" i="59"/>
  <c r="C3201" i="59"/>
  <c r="A3202" i="59"/>
  <c r="D3202" i="59" l="1"/>
  <c r="F3202" i="59"/>
  <c r="B3202" i="59"/>
  <c r="G3202" i="59"/>
  <c r="A3203" i="59"/>
  <c r="C3202" i="59"/>
  <c r="E3202" i="59"/>
  <c r="D3203" i="59" l="1"/>
  <c r="F3203" i="59"/>
  <c r="E3203" i="59"/>
  <c r="C3203" i="59"/>
  <c r="A3204" i="59"/>
  <c r="B3203" i="59"/>
  <c r="G3203" i="59"/>
  <c r="D3204" i="59" l="1"/>
  <c r="F3204" i="59"/>
  <c r="B3204" i="59"/>
  <c r="G3204" i="59"/>
  <c r="C3204" i="59"/>
  <c r="E3204" i="59"/>
  <c r="A3205" i="59"/>
  <c r="D3205" i="59" l="1"/>
  <c r="F3205" i="59"/>
  <c r="C3205" i="59"/>
  <c r="E3205" i="59"/>
  <c r="G3205" i="59"/>
  <c r="B3205" i="59"/>
  <c r="A3206" i="59"/>
  <c r="D3206" i="59" l="1"/>
  <c r="F3206" i="59"/>
  <c r="C3206" i="59"/>
  <c r="E3206" i="59"/>
  <c r="A3207" i="59"/>
  <c r="B3206" i="59"/>
  <c r="G3206" i="59"/>
  <c r="D3207" i="59" l="1"/>
  <c r="F3207" i="59"/>
  <c r="C3207" i="59"/>
  <c r="E3207" i="59"/>
  <c r="B3207" i="59"/>
  <c r="G3207" i="59"/>
  <c r="A3208" i="59"/>
  <c r="D3208" i="59" l="1"/>
  <c r="E3208" i="59"/>
  <c r="B3208" i="59"/>
  <c r="C3208" i="59"/>
  <c r="A3209" i="59"/>
  <c r="G3208" i="59"/>
  <c r="F3208" i="59"/>
  <c r="D3209" i="59" l="1"/>
  <c r="F3209" i="59"/>
  <c r="E3209" i="59"/>
  <c r="C3209" i="59"/>
  <c r="B3209" i="59"/>
  <c r="A3210" i="59"/>
  <c r="G3209" i="59"/>
  <c r="D3210" i="59" l="1"/>
  <c r="F3210" i="59"/>
  <c r="B3210" i="59"/>
  <c r="C3210" i="59"/>
  <c r="A3211" i="59"/>
  <c r="E3210" i="59"/>
  <c r="G3210" i="59"/>
  <c r="D3211" i="59" l="1"/>
  <c r="C3211" i="59"/>
  <c r="E3211" i="59"/>
  <c r="F3211" i="59"/>
  <c r="A3212" i="59"/>
  <c r="G3211" i="59"/>
  <c r="B3211" i="59"/>
  <c r="D3212" i="59" l="1"/>
  <c r="F3212" i="59"/>
  <c r="B3212" i="59"/>
  <c r="G3212" i="59"/>
  <c r="C3212" i="59"/>
  <c r="A3213" i="59"/>
  <c r="E3212" i="59"/>
  <c r="D3213" i="59" l="1"/>
  <c r="F3213" i="59"/>
  <c r="E3213" i="59"/>
  <c r="G3213" i="59"/>
  <c r="C3213" i="59"/>
  <c r="B3213" i="59"/>
  <c r="A3214" i="59"/>
  <c r="D3214" i="59" l="1"/>
  <c r="F3214" i="59"/>
  <c r="C3214" i="59"/>
  <c r="E3214" i="59"/>
  <c r="B3214" i="59"/>
  <c r="A3215" i="59"/>
  <c r="G3214" i="59"/>
  <c r="D3215" i="59" l="1"/>
  <c r="C3215" i="59"/>
  <c r="B3215" i="59"/>
  <c r="F3215" i="59"/>
  <c r="E3215" i="59"/>
  <c r="A3216" i="59"/>
  <c r="G3215" i="59"/>
  <c r="D3216" i="59" l="1"/>
  <c r="F3216" i="59"/>
  <c r="C3216" i="59"/>
  <c r="E3216" i="59"/>
  <c r="B3216" i="59"/>
  <c r="G3216" i="59"/>
  <c r="A3217" i="59"/>
  <c r="D3217" i="59" l="1"/>
  <c r="F3217" i="59"/>
  <c r="E3217" i="59"/>
  <c r="C3217" i="59"/>
  <c r="G3217" i="59"/>
  <c r="A3218" i="59"/>
  <c r="B3217" i="59"/>
  <c r="D3218" i="59" l="1"/>
  <c r="F3218" i="59"/>
  <c r="E3218" i="59"/>
  <c r="C3218" i="59"/>
  <c r="B3218" i="59"/>
  <c r="G3218" i="59"/>
  <c r="A3219" i="59"/>
  <c r="D3219" i="59" l="1"/>
  <c r="F3219" i="59"/>
  <c r="E3219" i="59"/>
  <c r="G3219" i="59"/>
  <c r="C3219" i="59"/>
  <c r="B3219" i="59"/>
  <c r="A3220" i="59"/>
  <c r="F3220" i="59" l="1"/>
  <c r="B3220" i="59"/>
  <c r="D3220" i="59"/>
  <c r="C3220" i="59"/>
  <c r="E3220" i="59"/>
  <c r="G3220" i="59"/>
  <c r="A3221" i="59"/>
  <c r="D3221" i="59" l="1"/>
  <c r="F3221" i="59"/>
  <c r="A3222" i="59"/>
  <c r="G3221" i="59"/>
  <c r="C3221" i="59"/>
  <c r="E3221" i="59"/>
  <c r="B3221" i="59"/>
  <c r="D3222" i="59" l="1"/>
  <c r="A3223" i="59"/>
  <c r="G3222" i="59"/>
  <c r="F3222" i="59"/>
  <c r="C3222" i="59"/>
  <c r="E3222" i="59"/>
  <c r="B3222" i="59"/>
  <c r="D3223" i="59" l="1"/>
  <c r="E3223" i="59"/>
  <c r="F3223" i="59"/>
  <c r="A3224" i="59"/>
  <c r="G3223" i="59"/>
  <c r="C3223" i="59"/>
  <c r="B3223" i="59"/>
  <c r="D3224" i="59" l="1"/>
  <c r="C3224" i="59"/>
  <c r="B3224" i="59"/>
  <c r="F3224" i="59"/>
  <c r="A3225" i="59"/>
  <c r="G3224" i="59"/>
  <c r="E3224" i="59"/>
  <c r="D3225" i="59" l="1"/>
  <c r="B3225" i="59"/>
  <c r="F3225" i="59"/>
  <c r="C3225" i="59"/>
  <c r="E3225" i="59"/>
  <c r="A3226" i="59"/>
  <c r="G3225" i="59"/>
  <c r="D3226" i="59" l="1"/>
  <c r="F3226" i="59"/>
  <c r="B3226" i="59"/>
  <c r="C3226" i="59"/>
  <c r="A3227" i="59"/>
  <c r="G3226" i="59"/>
  <c r="E3226" i="59"/>
  <c r="D3227" i="59" l="1"/>
  <c r="F3227" i="59"/>
  <c r="A3228" i="59"/>
  <c r="C3227" i="59"/>
  <c r="B3227" i="59"/>
  <c r="G3227" i="59"/>
  <c r="E3227" i="59"/>
  <c r="D3228" i="59" l="1"/>
  <c r="F3228" i="59"/>
  <c r="B3228" i="59"/>
  <c r="G3228" i="59"/>
  <c r="C3228" i="59"/>
  <c r="E3228" i="59"/>
  <c r="A3229" i="59"/>
  <c r="D3229" i="59" l="1"/>
  <c r="F3229" i="59"/>
  <c r="B3229" i="59"/>
  <c r="E3229" i="59"/>
  <c r="A3230" i="59"/>
  <c r="G3229" i="59"/>
  <c r="C3229" i="59"/>
  <c r="D3230" i="59" l="1"/>
  <c r="C3230" i="59"/>
  <c r="A3231" i="59"/>
  <c r="F3230" i="59"/>
  <c r="B3230" i="59"/>
  <c r="G3230" i="59"/>
  <c r="E3230" i="59"/>
  <c r="D3231" i="59" l="1"/>
  <c r="F3231" i="59"/>
  <c r="B3231" i="59"/>
  <c r="G3231" i="59"/>
  <c r="E3231" i="59"/>
  <c r="C3231" i="59"/>
  <c r="A3232" i="59"/>
  <c r="D3232" i="59" l="1"/>
  <c r="F3232" i="59"/>
  <c r="E3232" i="59"/>
  <c r="B3232" i="59"/>
  <c r="C3232" i="59"/>
  <c r="G3232" i="59"/>
  <c r="A3233" i="59"/>
  <c r="D3233" i="59" l="1"/>
  <c r="F3233" i="59"/>
  <c r="B3233" i="59"/>
  <c r="E3233" i="59"/>
  <c r="C3233" i="59"/>
  <c r="G3233" i="59"/>
  <c r="A3234" i="59"/>
  <c r="D3234" i="59" l="1"/>
  <c r="F3234" i="59"/>
  <c r="E3234" i="59"/>
  <c r="B3234" i="59"/>
  <c r="A3235" i="59"/>
  <c r="C3234" i="59"/>
  <c r="G3234" i="59"/>
  <c r="D3235" i="59" l="1"/>
  <c r="F3235" i="59"/>
  <c r="C3235" i="59"/>
  <c r="B3235" i="59"/>
  <c r="A3236" i="59"/>
  <c r="E3235" i="59"/>
  <c r="G3235" i="59"/>
  <c r="D3236" i="59" l="1"/>
  <c r="C3236" i="59"/>
  <c r="E3236" i="59"/>
  <c r="F3236" i="59"/>
  <c r="A3237" i="59"/>
  <c r="G3236" i="59"/>
  <c r="B3236" i="59"/>
  <c r="D3237" i="59" l="1"/>
  <c r="F3237" i="59"/>
  <c r="A3238" i="59"/>
  <c r="E3237" i="59"/>
  <c r="B3237" i="59"/>
  <c r="C3237" i="59"/>
  <c r="G3237" i="59"/>
  <c r="D3238" i="59" l="1"/>
  <c r="F3238" i="59"/>
  <c r="C3238" i="59"/>
  <c r="B3238" i="59"/>
  <c r="A3239" i="59"/>
  <c r="E3238" i="59"/>
  <c r="G3238" i="59"/>
  <c r="D3239" i="59" l="1"/>
  <c r="C3239" i="59"/>
  <c r="B3239" i="59"/>
  <c r="F3239" i="59"/>
  <c r="A3240" i="59"/>
  <c r="E3239" i="59"/>
  <c r="G3239" i="59"/>
  <c r="D3240" i="59" l="1"/>
  <c r="F3240" i="59"/>
  <c r="C3240" i="59"/>
  <c r="B3240" i="59"/>
  <c r="G3240" i="59"/>
  <c r="E3240" i="59"/>
  <c r="A3241" i="59"/>
  <c r="D3241" i="59" l="1"/>
  <c r="B3241" i="59"/>
  <c r="C3241" i="59"/>
  <c r="F3241" i="59"/>
  <c r="E3241" i="59"/>
  <c r="A3242" i="59"/>
  <c r="G3241" i="59"/>
  <c r="D3242" i="59" l="1"/>
  <c r="F3242" i="59"/>
  <c r="C3242" i="59"/>
  <c r="B3242" i="59"/>
  <c r="A3243" i="59"/>
  <c r="E3242" i="59"/>
  <c r="G3242" i="59"/>
  <c r="D3243" i="59" l="1"/>
  <c r="C3243" i="59"/>
  <c r="E3243" i="59"/>
  <c r="B3243" i="59"/>
  <c r="F3243" i="59"/>
  <c r="A3244" i="59"/>
  <c r="G3243" i="59"/>
  <c r="D3244" i="59" l="1"/>
  <c r="C3244" i="59"/>
  <c r="F3244" i="59"/>
  <c r="E3244" i="59"/>
  <c r="A3245" i="59"/>
  <c r="B3244" i="59"/>
  <c r="G3244" i="59"/>
  <c r="D3245" i="59" l="1"/>
  <c r="C3245" i="59"/>
  <c r="E3245" i="59"/>
  <c r="F3245" i="59"/>
  <c r="B3245" i="59"/>
  <c r="G3245" i="59"/>
  <c r="A3246" i="59"/>
  <c r="D3246" i="59" l="1"/>
  <c r="F3246" i="59"/>
  <c r="C3246" i="59"/>
  <c r="A3247" i="59"/>
  <c r="E3246" i="59"/>
  <c r="B3246" i="59"/>
  <c r="G3246" i="59"/>
  <c r="D3247" i="59" l="1"/>
  <c r="C3247" i="59"/>
  <c r="E3247" i="59"/>
  <c r="F3247" i="59"/>
  <c r="A3248" i="59"/>
  <c r="B3247" i="59"/>
  <c r="G3247" i="59"/>
  <c r="D3248" i="59" l="1"/>
  <c r="C3248" i="59"/>
  <c r="E3248" i="59"/>
  <c r="F3248" i="59"/>
  <c r="B3248" i="59"/>
  <c r="A3249" i="59"/>
  <c r="G3248" i="59"/>
  <c r="D3249" i="59" l="1"/>
  <c r="C3249" i="59"/>
  <c r="B3249" i="59"/>
  <c r="F3249" i="59"/>
  <c r="A3250" i="59"/>
  <c r="E3249" i="59"/>
  <c r="G3249" i="59"/>
  <c r="D3250" i="59" l="1"/>
  <c r="C3250" i="59"/>
  <c r="E3250" i="59"/>
  <c r="F3250" i="59"/>
  <c r="A3251" i="59"/>
  <c r="B3250" i="59"/>
  <c r="G3250" i="59"/>
  <c r="D3251" i="59" l="1"/>
  <c r="C3251" i="59"/>
  <c r="A3252" i="59"/>
  <c r="F3251" i="59"/>
  <c r="E3251" i="59"/>
  <c r="B3251" i="59"/>
  <c r="G3251" i="59"/>
  <c r="D3252" i="59" l="1"/>
  <c r="C3252" i="59"/>
  <c r="E3252" i="59"/>
  <c r="F3252" i="59"/>
  <c r="A3253" i="59"/>
  <c r="B3252" i="59"/>
  <c r="G3252" i="59"/>
  <c r="D3253" i="59" l="1"/>
  <c r="C3253" i="59"/>
  <c r="E3253" i="59"/>
  <c r="F3253" i="59"/>
  <c r="B3253" i="59"/>
  <c r="A3254" i="59"/>
  <c r="G3253" i="59"/>
  <c r="D3254" i="59" l="1"/>
  <c r="C3254" i="59"/>
  <c r="E3254" i="59"/>
  <c r="F3254" i="59"/>
  <c r="B3254" i="59"/>
  <c r="A3255" i="59"/>
  <c r="G3254" i="59"/>
  <c r="D3255" i="59" l="1"/>
  <c r="C3255" i="59"/>
  <c r="B3255" i="59"/>
  <c r="F3255" i="59"/>
  <c r="E3255" i="59"/>
  <c r="A3256" i="59"/>
  <c r="G3255" i="59"/>
  <c r="D3256" i="59" l="1"/>
  <c r="C3256" i="59"/>
  <c r="A3257" i="59"/>
  <c r="G3256" i="59"/>
  <c r="F3256" i="59"/>
  <c r="B3256" i="59"/>
  <c r="E3256" i="59"/>
  <c r="D3257" i="59" l="1"/>
  <c r="C3257" i="59"/>
  <c r="E3257" i="59"/>
  <c r="F3257" i="59"/>
  <c r="B3257" i="59"/>
  <c r="A3258" i="59"/>
  <c r="G3257" i="59"/>
  <c r="D3258" i="59" l="1"/>
  <c r="C3258" i="59"/>
  <c r="B3258" i="59"/>
  <c r="F3258" i="59"/>
  <c r="E3258" i="59"/>
  <c r="A3259" i="59"/>
  <c r="G3258" i="59"/>
  <c r="D3259" i="59" l="1"/>
  <c r="C3259" i="59"/>
  <c r="E3259" i="59"/>
  <c r="F3259" i="59"/>
  <c r="A3260" i="59"/>
  <c r="B3259" i="59"/>
  <c r="G3259" i="59"/>
  <c r="D3260" i="59" l="1"/>
  <c r="C3260" i="59"/>
  <c r="F3260" i="59"/>
  <c r="E3260" i="59"/>
  <c r="A3261" i="59"/>
  <c r="B3260" i="59"/>
  <c r="G3260" i="59"/>
  <c r="D3261" i="59" l="1"/>
  <c r="A3262" i="59"/>
  <c r="E3261" i="59"/>
  <c r="F3261" i="59"/>
  <c r="C3261" i="59"/>
  <c r="B3261" i="59"/>
  <c r="G3261" i="59"/>
  <c r="D3262" i="59" l="1"/>
  <c r="C3262" i="59"/>
  <c r="F3262" i="59"/>
  <c r="E3262" i="59"/>
  <c r="G3262" i="59"/>
  <c r="B3262" i="59"/>
  <c r="A3263" i="59"/>
  <c r="D3263" i="59" l="1"/>
  <c r="C3263" i="59"/>
  <c r="B3263" i="59"/>
  <c r="F3263" i="59"/>
  <c r="E3263" i="59"/>
  <c r="A3264" i="59"/>
  <c r="G3263" i="59"/>
  <c r="D3264" i="59" l="1"/>
  <c r="C3264" i="59"/>
  <c r="F3264" i="59"/>
  <c r="E3264" i="59"/>
  <c r="B3264" i="59"/>
  <c r="A3265" i="59"/>
  <c r="G3264" i="59"/>
  <c r="F3265" i="59" l="1"/>
  <c r="C3265" i="59"/>
  <c r="B3265" i="59"/>
  <c r="E3265" i="59"/>
  <c r="A3266" i="59"/>
  <c r="D3265" i="59"/>
  <c r="G3265" i="59"/>
  <c r="D3266" i="59" l="1"/>
  <c r="C3266" i="59"/>
  <c r="A3267" i="59"/>
  <c r="G3266" i="59"/>
  <c r="F3266" i="59"/>
  <c r="E3266" i="59"/>
  <c r="B3266" i="59"/>
  <c r="D3267" i="59" l="1"/>
  <c r="C3267" i="59"/>
  <c r="B3267" i="59"/>
  <c r="F3267" i="59"/>
  <c r="E3267" i="59"/>
  <c r="A3268" i="59"/>
  <c r="G3267" i="59"/>
  <c r="D3268" i="59" l="1"/>
  <c r="A3269" i="59"/>
  <c r="F3268" i="59"/>
  <c r="C3268" i="59"/>
  <c r="E3268" i="59"/>
  <c r="B3268" i="59"/>
  <c r="G3268" i="59"/>
  <c r="D3269" i="59" l="1"/>
  <c r="F3269" i="59"/>
  <c r="B3269" i="59"/>
  <c r="A3270" i="59"/>
  <c r="G3269" i="59"/>
  <c r="C3269" i="59"/>
  <c r="E3269" i="59"/>
  <c r="D3270" i="59" l="1"/>
  <c r="F3270" i="59"/>
  <c r="E3270" i="59"/>
  <c r="C3270" i="59"/>
  <c r="B3270" i="59"/>
  <c r="A3271" i="59"/>
  <c r="G3270" i="59"/>
  <c r="D3271" i="59" l="1"/>
  <c r="B3271" i="59"/>
  <c r="E3271" i="59"/>
  <c r="F3271" i="59"/>
  <c r="C3271" i="59"/>
  <c r="A3272" i="59"/>
  <c r="G3271" i="59"/>
  <c r="D3272" i="59" l="1"/>
  <c r="B3272" i="59"/>
  <c r="F3272" i="59"/>
  <c r="E3272" i="59"/>
  <c r="A3273" i="59"/>
  <c r="C3272" i="59"/>
  <c r="G3272" i="59"/>
  <c r="D3273" i="59" l="1"/>
  <c r="B3273" i="59"/>
  <c r="E3273" i="59"/>
  <c r="F3273" i="59"/>
  <c r="A3274" i="59"/>
  <c r="C3273" i="59"/>
  <c r="G3273" i="59"/>
  <c r="D3274" i="59" l="1"/>
  <c r="B3274" i="59"/>
  <c r="F3274" i="59"/>
  <c r="E3274" i="59"/>
  <c r="C3274" i="59"/>
  <c r="A3275" i="59"/>
  <c r="G3274" i="59"/>
  <c r="D3275" i="59" l="1"/>
  <c r="C3275" i="59"/>
  <c r="B3275" i="59"/>
  <c r="F3275" i="59"/>
  <c r="E3275" i="59"/>
  <c r="A3276" i="59"/>
  <c r="G3275" i="59"/>
  <c r="D3276" i="59" l="1"/>
  <c r="C3276" i="59"/>
  <c r="B3276" i="59"/>
  <c r="F3276" i="59"/>
  <c r="E3276" i="59"/>
  <c r="A3277" i="59"/>
  <c r="G3276" i="59"/>
  <c r="D3277" i="59" l="1"/>
  <c r="C3277" i="59"/>
  <c r="F3277" i="59"/>
  <c r="E3277" i="59"/>
  <c r="A3278" i="59"/>
  <c r="B3277" i="59"/>
  <c r="G3277" i="59"/>
  <c r="D3278" i="59" l="1"/>
  <c r="C3278" i="59"/>
  <c r="B3278" i="59"/>
  <c r="A3279" i="59"/>
  <c r="F3278" i="59"/>
  <c r="E3278" i="59"/>
  <c r="G3278" i="59"/>
  <c r="D3279" i="59" l="1"/>
  <c r="C3279" i="59"/>
  <c r="B3279" i="59"/>
  <c r="A3280" i="59"/>
  <c r="F3279" i="59"/>
  <c r="E3279" i="59"/>
  <c r="G3279" i="59"/>
  <c r="D3280" i="59" l="1"/>
  <c r="E3280" i="59"/>
  <c r="B3280" i="59"/>
  <c r="F3280" i="59"/>
  <c r="C3280" i="59"/>
  <c r="A3281" i="59"/>
  <c r="G3280" i="59"/>
  <c r="D3281" i="59" l="1"/>
  <c r="C3281" i="59"/>
  <c r="F3281" i="59"/>
  <c r="E3281" i="59"/>
  <c r="B3281" i="59"/>
  <c r="A3282" i="59"/>
  <c r="G3281" i="59"/>
  <c r="D3282" i="59" l="1"/>
  <c r="C3282" i="59"/>
  <c r="F3282" i="59"/>
  <c r="E3282" i="59"/>
  <c r="A3283" i="59"/>
  <c r="B3282" i="59"/>
  <c r="G3282" i="59"/>
  <c r="D3283" i="59" l="1"/>
  <c r="C3283" i="59"/>
  <c r="F3283" i="59"/>
  <c r="E3283" i="59"/>
  <c r="A3284" i="59"/>
  <c r="G3283" i="59"/>
  <c r="B3283" i="59"/>
  <c r="D3284" i="59" l="1"/>
  <c r="E3284" i="59"/>
  <c r="F3284" i="59"/>
  <c r="C3284" i="59"/>
  <c r="B3284" i="59"/>
  <c r="G3284" i="59"/>
  <c r="A3285" i="59"/>
  <c r="D3285" i="59" l="1"/>
  <c r="C3285" i="59"/>
  <c r="B3285" i="59"/>
  <c r="F3285" i="59"/>
  <c r="E3285" i="59"/>
  <c r="A3286" i="59"/>
  <c r="G3285" i="59"/>
  <c r="D3286" i="59" l="1"/>
  <c r="C3286" i="59"/>
  <c r="E3286" i="59"/>
  <c r="G3286" i="59"/>
  <c r="F3286" i="59"/>
  <c r="A3287" i="59"/>
  <c r="B3286" i="59"/>
  <c r="D3287" i="59" l="1"/>
  <c r="E3287" i="59"/>
  <c r="B3287" i="59"/>
  <c r="F3287" i="59"/>
  <c r="C3287" i="59"/>
  <c r="A3288" i="59"/>
  <c r="G3287" i="59"/>
  <c r="D3288" i="59" l="1"/>
  <c r="C3288" i="59"/>
  <c r="F3288" i="59"/>
  <c r="B3288" i="59"/>
  <c r="A3289" i="59"/>
  <c r="E3288" i="59"/>
  <c r="G3288" i="59"/>
  <c r="D3289" i="59" l="1"/>
  <c r="C3289" i="59"/>
  <c r="E3289" i="59"/>
  <c r="F3289" i="59"/>
  <c r="B3289" i="59"/>
  <c r="A3290" i="59"/>
  <c r="G3289" i="59"/>
  <c r="D3290" i="59" l="1"/>
  <c r="E3290" i="59"/>
  <c r="A3291" i="59"/>
  <c r="F3290" i="59"/>
  <c r="C3290" i="59"/>
  <c r="B3290" i="59"/>
  <c r="G3290" i="59"/>
  <c r="D3291" i="59" l="1"/>
  <c r="C3291" i="59"/>
  <c r="B3291" i="59"/>
  <c r="F3291" i="59"/>
  <c r="E3291" i="59"/>
  <c r="A3292" i="59"/>
  <c r="G3291" i="59"/>
  <c r="D3292" i="59" l="1"/>
  <c r="C3292" i="59"/>
  <c r="B3292" i="59"/>
  <c r="F3292" i="59"/>
  <c r="E3292" i="59"/>
  <c r="A3293" i="59"/>
  <c r="G3292" i="59"/>
  <c r="D3293" i="59" l="1"/>
  <c r="C3293" i="59"/>
  <c r="B3293" i="59"/>
  <c r="F3293" i="59"/>
  <c r="E3293" i="59"/>
  <c r="A3294" i="59"/>
  <c r="G3293" i="59"/>
  <c r="D3294" i="59" l="1"/>
  <c r="C3294" i="59"/>
  <c r="F3294" i="59"/>
  <c r="E3294" i="59"/>
  <c r="B3294" i="59"/>
  <c r="A3295" i="59"/>
  <c r="G3294" i="59"/>
  <c r="D3295" i="59" l="1"/>
  <c r="B3295" i="59"/>
  <c r="F3295" i="59"/>
  <c r="E3295" i="59"/>
  <c r="A3296" i="59"/>
  <c r="C3295" i="59"/>
  <c r="G3295" i="59"/>
  <c r="D3296" i="59" l="1"/>
  <c r="C3296" i="59"/>
  <c r="B3296" i="59"/>
  <c r="A3297" i="59"/>
  <c r="F3296" i="59"/>
  <c r="E3296" i="59"/>
  <c r="G3296" i="59"/>
  <c r="D3297" i="59" l="1"/>
  <c r="C3297" i="59"/>
  <c r="B3297" i="59"/>
  <c r="F3297" i="59"/>
  <c r="E3297" i="59"/>
  <c r="G3297" i="59"/>
  <c r="A3298" i="59"/>
  <c r="D3298" i="59" l="1"/>
  <c r="C3298" i="59"/>
  <c r="B3298" i="59"/>
  <c r="F3298" i="59"/>
  <c r="E3298" i="59"/>
  <c r="A3299" i="59"/>
  <c r="G3298" i="59"/>
  <c r="D3299" i="59" l="1"/>
  <c r="F3299" i="59"/>
  <c r="C3299" i="59"/>
  <c r="E3299" i="59"/>
  <c r="A3300" i="59"/>
  <c r="B3299" i="59"/>
  <c r="G3299" i="59"/>
  <c r="D3300" i="59" l="1"/>
  <c r="C3300" i="59"/>
  <c r="A3301" i="59"/>
  <c r="F3300" i="59"/>
  <c r="E3300" i="59"/>
  <c r="B3300" i="59"/>
  <c r="G3300" i="59"/>
  <c r="D3301" i="59" l="1"/>
  <c r="C3301" i="59"/>
  <c r="B3301" i="59"/>
  <c r="F3301" i="59"/>
  <c r="E3301" i="59"/>
  <c r="A3302" i="59"/>
  <c r="G3301" i="59"/>
  <c r="D3302" i="59" l="1"/>
  <c r="C3302" i="59"/>
  <c r="B3302" i="59"/>
  <c r="F3302" i="59"/>
  <c r="E3302" i="59"/>
  <c r="A3303" i="59"/>
  <c r="G3302" i="59"/>
  <c r="D3303" i="59" l="1"/>
  <c r="F3303" i="59"/>
  <c r="A3304" i="59"/>
  <c r="B3303" i="59"/>
  <c r="E3303" i="59"/>
  <c r="C3303" i="59"/>
  <c r="G3303" i="59"/>
  <c r="D3304" i="59" l="1"/>
  <c r="C3304" i="59"/>
  <c r="F3304" i="59"/>
  <c r="E3304" i="59"/>
  <c r="B3304" i="59"/>
  <c r="A3305" i="59"/>
  <c r="G3304" i="59"/>
  <c r="D3305" i="59" l="1"/>
  <c r="C3305" i="59"/>
  <c r="F3305" i="59"/>
  <c r="E3305" i="59"/>
  <c r="B3305" i="59"/>
  <c r="A3306" i="59"/>
  <c r="G3305" i="59"/>
  <c r="D3306" i="59" l="1"/>
  <c r="E3306" i="59"/>
  <c r="C3306" i="59"/>
  <c r="F3306" i="59"/>
  <c r="A3307" i="59"/>
  <c r="B3306" i="59"/>
  <c r="G3306" i="59"/>
  <c r="D3307" i="59" l="1"/>
  <c r="C3307" i="59"/>
  <c r="B3307" i="59"/>
  <c r="F3307" i="59"/>
  <c r="E3307" i="59"/>
  <c r="A3308" i="59"/>
  <c r="G3307" i="59"/>
  <c r="D3308" i="59" l="1"/>
  <c r="C3308" i="59"/>
  <c r="F3308" i="59"/>
  <c r="B3308" i="59"/>
  <c r="E3308" i="59"/>
  <c r="A3309" i="59"/>
  <c r="G3308" i="59"/>
  <c r="D3309" i="59" l="1"/>
  <c r="C3309" i="59"/>
  <c r="F3309" i="59"/>
  <c r="E3309" i="59"/>
  <c r="B3309" i="59"/>
  <c r="A3310" i="59"/>
  <c r="G3309" i="59"/>
  <c r="D3310" i="59" l="1"/>
  <c r="C3310" i="59"/>
  <c r="E3310" i="59"/>
  <c r="F3310" i="59"/>
  <c r="B3310" i="59"/>
  <c r="A3311" i="59"/>
  <c r="G3310" i="59"/>
  <c r="D3311" i="59" l="1"/>
  <c r="C3311" i="59"/>
  <c r="F3311" i="59"/>
  <c r="B3311" i="59"/>
  <c r="A3312" i="59"/>
  <c r="E3311" i="59"/>
  <c r="G3311" i="59"/>
  <c r="D3312" i="59" l="1"/>
  <c r="C3312" i="59"/>
  <c r="F3312" i="59"/>
  <c r="E3312" i="59"/>
  <c r="A3313" i="59"/>
  <c r="B3312" i="59"/>
  <c r="G3312" i="59"/>
  <c r="D3313" i="59" l="1"/>
  <c r="C3313" i="59"/>
  <c r="B3313" i="59"/>
  <c r="F3313" i="59"/>
  <c r="E3313" i="59"/>
  <c r="A3314" i="59"/>
  <c r="G3313" i="59"/>
  <c r="D3314" i="59" l="1"/>
  <c r="C3314" i="59"/>
  <c r="B3314" i="59"/>
  <c r="A3315" i="59"/>
  <c r="F3314" i="59"/>
  <c r="E3314" i="59"/>
  <c r="G3314" i="59"/>
  <c r="D3315" i="59" l="1"/>
  <c r="C3315" i="59"/>
  <c r="B3315" i="59"/>
  <c r="F3315" i="59"/>
  <c r="E3315" i="59"/>
  <c r="A3316" i="59"/>
  <c r="G3315" i="59"/>
  <c r="D3316" i="59" l="1"/>
  <c r="C3316" i="59"/>
  <c r="F3316" i="59"/>
  <c r="E3316" i="59"/>
  <c r="A3317" i="59"/>
  <c r="B3316" i="59"/>
  <c r="G3316" i="59"/>
  <c r="D3317" i="59" l="1"/>
  <c r="C3317" i="59"/>
  <c r="F3317" i="59"/>
  <c r="E3317" i="59"/>
  <c r="B3317" i="59"/>
  <c r="A3318" i="59"/>
  <c r="G3317" i="59"/>
  <c r="D3318" i="59" l="1"/>
  <c r="C3318" i="59"/>
  <c r="E3318" i="59"/>
  <c r="F3318" i="59"/>
  <c r="B3318" i="59"/>
  <c r="A3319" i="59"/>
  <c r="G3318" i="59"/>
  <c r="D3319" i="59" l="1"/>
  <c r="C3319" i="59"/>
  <c r="B3319" i="59"/>
  <c r="F3319" i="59"/>
  <c r="E3319" i="59"/>
  <c r="A3320" i="59"/>
  <c r="G3319" i="59"/>
  <c r="D3320" i="59" l="1"/>
  <c r="C3320" i="59"/>
  <c r="F3320" i="59"/>
  <c r="E3320" i="59"/>
  <c r="B3320" i="59"/>
  <c r="A3321" i="59"/>
  <c r="G3320" i="59"/>
  <c r="D3321" i="59" l="1"/>
  <c r="C3321" i="59"/>
  <c r="F3321" i="59"/>
  <c r="E3321" i="59"/>
  <c r="B3321" i="59"/>
  <c r="A3322" i="59"/>
  <c r="G3321" i="59"/>
  <c r="D3322" i="59" l="1"/>
  <c r="C3322" i="59"/>
  <c r="F3322" i="59"/>
  <c r="B3322" i="59"/>
  <c r="E3322" i="59"/>
  <c r="A3323" i="59"/>
  <c r="G3322" i="59"/>
  <c r="D3323" i="59" l="1"/>
  <c r="C3323" i="59"/>
  <c r="B3323" i="59"/>
  <c r="F3323" i="59"/>
  <c r="E3323" i="59"/>
  <c r="A3324" i="59"/>
  <c r="G3323" i="59"/>
  <c r="D3324" i="59" l="1"/>
  <c r="C3324" i="59"/>
  <c r="B3324" i="59"/>
  <c r="F3324" i="59"/>
  <c r="E3324" i="59"/>
  <c r="A3325" i="59"/>
  <c r="G3324" i="59"/>
  <c r="D3325" i="59" l="1"/>
  <c r="C3325" i="59"/>
  <c r="E3325" i="59"/>
  <c r="F3325" i="59"/>
  <c r="B3325" i="59"/>
  <c r="A3326" i="59"/>
  <c r="G3325" i="59"/>
  <c r="D3326" i="59" l="1"/>
  <c r="C3326" i="59"/>
  <c r="F3326" i="59"/>
  <c r="E3326" i="59"/>
  <c r="B3326" i="59"/>
  <c r="A3327" i="59"/>
  <c r="G3326" i="59"/>
  <c r="D3327" i="59" l="1"/>
  <c r="E3327" i="59"/>
  <c r="B3327" i="59"/>
  <c r="F3327" i="59"/>
  <c r="C3327" i="59"/>
  <c r="A3328" i="59"/>
  <c r="G3327" i="59"/>
  <c r="D3328" i="59" l="1"/>
  <c r="C3328" i="59"/>
  <c r="F3328" i="59"/>
  <c r="B3328" i="59"/>
  <c r="E3328" i="59"/>
  <c r="A3329" i="59"/>
  <c r="G3328" i="59"/>
  <c r="D3329" i="59" l="1"/>
  <c r="C3329" i="59"/>
  <c r="G3329" i="59"/>
  <c r="E3329" i="59"/>
  <c r="B3329" i="59"/>
  <c r="A3330" i="59"/>
  <c r="F3329" i="59"/>
  <c r="D3330" i="59" l="1"/>
  <c r="C3330" i="59"/>
  <c r="B3330" i="59"/>
  <c r="A3331" i="59"/>
  <c r="F3330" i="59"/>
  <c r="E3330" i="59"/>
  <c r="G3330" i="59"/>
  <c r="D3331" i="59" l="1"/>
  <c r="C3331" i="59"/>
  <c r="F3331" i="59"/>
  <c r="A3332" i="59"/>
  <c r="E3331" i="59"/>
  <c r="B3331" i="59"/>
  <c r="G3331" i="59"/>
  <c r="D3332" i="59" l="1"/>
  <c r="C3332" i="59"/>
  <c r="B3332" i="59"/>
  <c r="A3333" i="59"/>
  <c r="F3332" i="59"/>
  <c r="G3332" i="59"/>
  <c r="E3332" i="59"/>
  <c r="D3333" i="59" l="1"/>
  <c r="C3333" i="59"/>
  <c r="F3333" i="59"/>
  <c r="B3333" i="59"/>
  <c r="A3334" i="59"/>
  <c r="E3333" i="59"/>
  <c r="G3333" i="59"/>
  <c r="D3334" i="59" l="1"/>
  <c r="C3334" i="59"/>
  <c r="F3334" i="59"/>
  <c r="E3334" i="59"/>
  <c r="B3334" i="59"/>
  <c r="A3335" i="59"/>
  <c r="G3334" i="59"/>
  <c r="D3335" i="59" l="1"/>
  <c r="C3335" i="59"/>
  <c r="E3335" i="59"/>
  <c r="F3335" i="59"/>
  <c r="B3335" i="59"/>
  <c r="A3336" i="59"/>
  <c r="G3335" i="59"/>
  <c r="D3336" i="59" l="1"/>
  <c r="B3336" i="59"/>
  <c r="F3336" i="59"/>
  <c r="E3336" i="59"/>
  <c r="A3337" i="59"/>
  <c r="C3336" i="59"/>
  <c r="G3336" i="59"/>
  <c r="D3337" i="59" l="1"/>
  <c r="C3337" i="59"/>
  <c r="A3338" i="59"/>
  <c r="F3337" i="59"/>
  <c r="E3337" i="59"/>
  <c r="B3337" i="59"/>
  <c r="G3337" i="59"/>
  <c r="D3338" i="59" l="1"/>
  <c r="E3338" i="59"/>
  <c r="F3338" i="59"/>
  <c r="C3338" i="59"/>
  <c r="A3339" i="59"/>
  <c r="B3338" i="59"/>
  <c r="G3338" i="59"/>
  <c r="D3339" i="59" l="1"/>
  <c r="E3339" i="59"/>
  <c r="F3339" i="59"/>
  <c r="C3339" i="59"/>
  <c r="B3339" i="59"/>
  <c r="A3340" i="59"/>
  <c r="G3339" i="59"/>
  <c r="D3340" i="59" l="1"/>
  <c r="E3340" i="59"/>
  <c r="A3341" i="59"/>
  <c r="F3340" i="59"/>
  <c r="B3340" i="59"/>
  <c r="C3340" i="59"/>
  <c r="G3340" i="59"/>
  <c r="D3341" i="59" l="1"/>
  <c r="E3341" i="59"/>
  <c r="B3341" i="59"/>
  <c r="F3341" i="59"/>
  <c r="C3341" i="59"/>
  <c r="A3342" i="59"/>
  <c r="G3341" i="59"/>
  <c r="D3342" i="59" l="1"/>
  <c r="C3342" i="59"/>
  <c r="F3342" i="59"/>
  <c r="E3342" i="59"/>
  <c r="B3342" i="59"/>
  <c r="A3343" i="59"/>
  <c r="G3342" i="59"/>
  <c r="D3343" i="59" l="1"/>
  <c r="C3343" i="59"/>
  <c r="F3343" i="59"/>
  <c r="E3343" i="59"/>
  <c r="B3343" i="59"/>
  <c r="A3344" i="59"/>
  <c r="G3343" i="59"/>
  <c r="D3344" i="59" l="1"/>
  <c r="C3344" i="59"/>
  <c r="A3345" i="59"/>
  <c r="F3344" i="59"/>
  <c r="E3344" i="59"/>
  <c r="B3344" i="59"/>
  <c r="G3344" i="59"/>
  <c r="D3345" i="59" l="1"/>
  <c r="C3345" i="59"/>
  <c r="A3346" i="59"/>
  <c r="F3345" i="59"/>
  <c r="E3345" i="59"/>
  <c r="G3345" i="59"/>
  <c r="B3345" i="59"/>
  <c r="D3346" i="59" l="1"/>
  <c r="C3346" i="59"/>
  <c r="B3346" i="59"/>
  <c r="A3347" i="59"/>
  <c r="E3346" i="59"/>
  <c r="F3346" i="59"/>
  <c r="G3346" i="59"/>
  <c r="D3347" i="59" l="1"/>
  <c r="E3347" i="59"/>
  <c r="C3347" i="59"/>
  <c r="F3347" i="59"/>
  <c r="A3348" i="59"/>
  <c r="B3347" i="59"/>
  <c r="G3347" i="59"/>
  <c r="D3348" i="59" l="1"/>
  <c r="F3348" i="59"/>
  <c r="E3348" i="59"/>
  <c r="C3348" i="59"/>
  <c r="G3348" i="59"/>
  <c r="B3348" i="59"/>
  <c r="A3349" i="59"/>
  <c r="D3349" i="59" l="1"/>
  <c r="F3349" i="59"/>
  <c r="B3349" i="59"/>
  <c r="G3349" i="59"/>
  <c r="C3349" i="59"/>
  <c r="E3349" i="59"/>
  <c r="A3350" i="59"/>
  <c r="D3350" i="59" l="1"/>
  <c r="C3350" i="59"/>
  <c r="E3350" i="59"/>
  <c r="F3350" i="59"/>
  <c r="G3350" i="59"/>
  <c r="B3350" i="59"/>
  <c r="A3351" i="59"/>
  <c r="D3351" i="59" l="1"/>
  <c r="C3351" i="59"/>
  <c r="F3351" i="59"/>
  <c r="A3352" i="59"/>
  <c r="E3351" i="59"/>
  <c r="G3351" i="59"/>
  <c r="B3351" i="59"/>
  <c r="D3352" i="59" l="1"/>
  <c r="F3352" i="59"/>
  <c r="A3353" i="59"/>
  <c r="E3352" i="59"/>
  <c r="C3352" i="59"/>
  <c r="B3352" i="59"/>
  <c r="G3352" i="59"/>
  <c r="D3353" i="59" l="1"/>
  <c r="F3353" i="59"/>
  <c r="B3353" i="59"/>
  <c r="E3353" i="59"/>
  <c r="C3353" i="59"/>
  <c r="G3353" i="59"/>
  <c r="A3354" i="59"/>
  <c r="D3354" i="59" l="1"/>
  <c r="F3354" i="59"/>
  <c r="E3354" i="59"/>
  <c r="B3354" i="59"/>
  <c r="C3354" i="59"/>
  <c r="A3355" i="59"/>
  <c r="G3354" i="59"/>
  <c r="D3355" i="59" l="1"/>
  <c r="C3355" i="59"/>
  <c r="E3355" i="59"/>
  <c r="F3355" i="59"/>
  <c r="B3355" i="59"/>
  <c r="A3356" i="59"/>
  <c r="G3355" i="59"/>
  <c r="D3356" i="59" l="1"/>
  <c r="F3356" i="59"/>
  <c r="E3356" i="59"/>
  <c r="C3356" i="59"/>
  <c r="B3356" i="59"/>
  <c r="A3357" i="59"/>
  <c r="G3356" i="59"/>
  <c r="D3357" i="59" l="1"/>
  <c r="F3357" i="59"/>
  <c r="A3358" i="59"/>
  <c r="E3357" i="59"/>
  <c r="C3357" i="59"/>
  <c r="G3357" i="59"/>
  <c r="B3357" i="59"/>
  <c r="D3358" i="59" l="1"/>
  <c r="F3358" i="59"/>
  <c r="B3358" i="59"/>
  <c r="A3359" i="59"/>
  <c r="C3358" i="59"/>
  <c r="E3358" i="59"/>
  <c r="G3358" i="59"/>
  <c r="D3359" i="59" l="1"/>
  <c r="F3359" i="59"/>
  <c r="A3360" i="59"/>
  <c r="E3359" i="59"/>
  <c r="C3359" i="59"/>
  <c r="B3359" i="59"/>
  <c r="G3359" i="59"/>
  <c r="D3360" i="59" l="1"/>
  <c r="F3360" i="59"/>
  <c r="A3361" i="59"/>
  <c r="B3360" i="59"/>
  <c r="E3360" i="59"/>
  <c r="C3360" i="59"/>
  <c r="G3360" i="59"/>
  <c r="F3361" i="59" l="1"/>
  <c r="E3361" i="59"/>
  <c r="D3361" i="59"/>
  <c r="C3361" i="59"/>
  <c r="A3362" i="59"/>
  <c r="G3361" i="59"/>
  <c r="B3361" i="59"/>
  <c r="D3362" i="59" l="1"/>
  <c r="F3362" i="59"/>
  <c r="E3362" i="59"/>
  <c r="C3362" i="59"/>
  <c r="G3362" i="59"/>
  <c r="B3362" i="59"/>
  <c r="A3363" i="59"/>
  <c r="D3363" i="59" l="1"/>
  <c r="C3363" i="59"/>
  <c r="E3363" i="59"/>
  <c r="F3363" i="59"/>
  <c r="B3363" i="59"/>
  <c r="A3364" i="59"/>
  <c r="G3363" i="59"/>
  <c r="D3364" i="59" l="1"/>
  <c r="C3364" i="59"/>
  <c r="G3364" i="59"/>
  <c r="F3364" i="59"/>
  <c r="E3364" i="59"/>
  <c r="B3364" i="59"/>
  <c r="A3365" i="59"/>
  <c r="D3365" i="59" l="1"/>
  <c r="F3365" i="59"/>
  <c r="B3365" i="59"/>
  <c r="C3365" i="59"/>
  <c r="A3366" i="59"/>
  <c r="G3365" i="59"/>
  <c r="E3365" i="59"/>
  <c r="D3366" i="59" l="1"/>
  <c r="F3366" i="59"/>
  <c r="B3366" i="59"/>
  <c r="E3366" i="59"/>
  <c r="C3366" i="59"/>
  <c r="A3367" i="59"/>
  <c r="G3366" i="59"/>
  <c r="D3367" i="59" l="1"/>
  <c r="F3367" i="59"/>
  <c r="E3367" i="59"/>
  <c r="C3367" i="59"/>
  <c r="B3367" i="59"/>
  <c r="A3368" i="59"/>
  <c r="G3367" i="59"/>
  <c r="D3368" i="59" l="1"/>
  <c r="F3368" i="59"/>
  <c r="E3368" i="59"/>
  <c r="C3368" i="59"/>
  <c r="B3368" i="59"/>
  <c r="A3369" i="59"/>
  <c r="G3368" i="59"/>
  <c r="D3369" i="59" l="1"/>
  <c r="F3369" i="59"/>
  <c r="C3369" i="59"/>
  <c r="E3369" i="59"/>
  <c r="A3370" i="59"/>
  <c r="B3369" i="59"/>
  <c r="G3369" i="59"/>
  <c r="D3370" i="59" l="1"/>
  <c r="F3370" i="59"/>
  <c r="C3370" i="59"/>
  <c r="G3370" i="59"/>
  <c r="E3370" i="59"/>
  <c r="B3370" i="59"/>
  <c r="A3371" i="59"/>
  <c r="D3371" i="59" l="1"/>
  <c r="F3371" i="59"/>
  <c r="G3371" i="59"/>
  <c r="C3371" i="59"/>
  <c r="E3371" i="59"/>
  <c r="B3371" i="59"/>
  <c r="A3372" i="59"/>
  <c r="D3372" i="59" l="1"/>
  <c r="F3372" i="59"/>
  <c r="B3372" i="59"/>
  <c r="C3372" i="59"/>
  <c r="E3372" i="59"/>
  <c r="A3373" i="59"/>
  <c r="G3372" i="59"/>
  <c r="D3373" i="59" l="1"/>
  <c r="F3373" i="59"/>
  <c r="E3373" i="59"/>
  <c r="C3373" i="59"/>
  <c r="B3373" i="59"/>
  <c r="A3374" i="59"/>
  <c r="G3373" i="59"/>
  <c r="D3374" i="59" l="1"/>
  <c r="F3374" i="59"/>
  <c r="A3375" i="59"/>
  <c r="B3374" i="59"/>
  <c r="C3374" i="59"/>
  <c r="E3374" i="59"/>
  <c r="G3374" i="59"/>
  <c r="D3375" i="59" l="1"/>
  <c r="F3375" i="59"/>
  <c r="C3375" i="59"/>
  <c r="B3375" i="59"/>
  <c r="A3376" i="59"/>
  <c r="E3375" i="59"/>
  <c r="G3375" i="59"/>
  <c r="D3376" i="59" l="1"/>
  <c r="F3376" i="59"/>
  <c r="E3376" i="59"/>
  <c r="B3376" i="59"/>
  <c r="C3376" i="59"/>
  <c r="G3376" i="59"/>
  <c r="A3377" i="59"/>
  <c r="D3377" i="59" l="1"/>
  <c r="F3377" i="59"/>
  <c r="C3377" i="59"/>
  <c r="E3377" i="59"/>
  <c r="A3378" i="59"/>
  <c r="G3377" i="59"/>
  <c r="B3377" i="59"/>
  <c r="D3378" i="59" l="1"/>
  <c r="F3378" i="59"/>
  <c r="C3378" i="59"/>
  <c r="E3378" i="59"/>
  <c r="A3379" i="59"/>
  <c r="G3378" i="59"/>
  <c r="B3378" i="59"/>
  <c r="D3379" i="59" l="1"/>
  <c r="F3379" i="59"/>
  <c r="E3379" i="59"/>
  <c r="C3379" i="59"/>
  <c r="B3379" i="59"/>
  <c r="G3379" i="59"/>
  <c r="A3380" i="59"/>
  <c r="D3380" i="59" l="1"/>
  <c r="F3380" i="59"/>
  <c r="E3380" i="59"/>
  <c r="C3380" i="59"/>
  <c r="A3381" i="59"/>
  <c r="G3380" i="59"/>
  <c r="B3380" i="59"/>
  <c r="F3381" i="59" l="1"/>
  <c r="E3381" i="59"/>
  <c r="B3381" i="59"/>
  <c r="A3382" i="59"/>
  <c r="C3381" i="59"/>
  <c r="D3381" i="59"/>
  <c r="G3381" i="59"/>
  <c r="D3382" i="59" l="1"/>
  <c r="A3383" i="59"/>
  <c r="E3382" i="59"/>
  <c r="F3382" i="59"/>
  <c r="C3382" i="59"/>
  <c r="B3382" i="59"/>
  <c r="G3382" i="59"/>
  <c r="D3383" i="59" l="1"/>
  <c r="F3383" i="59"/>
  <c r="C3383" i="59"/>
  <c r="E3383" i="59"/>
  <c r="B3383" i="59"/>
  <c r="A3384" i="59"/>
  <c r="G3383" i="59"/>
  <c r="D3384" i="59" l="1"/>
  <c r="C3384" i="59"/>
  <c r="A3385" i="59"/>
  <c r="F3384" i="59"/>
  <c r="B3384" i="59"/>
  <c r="E3384" i="59"/>
  <c r="G3384" i="59"/>
  <c r="D3385" i="59" l="1"/>
  <c r="F3385" i="59"/>
  <c r="B3385" i="59"/>
  <c r="E3385" i="59"/>
  <c r="C3385" i="59"/>
  <c r="A3386" i="59"/>
  <c r="G3385" i="59"/>
  <c r="D3386" i="59" l="1"/>
  <c r="E3386" i="59"/>
  <c r="F3386" i="59"/>
  <c r="B3386" i="59"/>
  <c r="C3386" i="59"/>
  <c r="A3387" i="59"/>
  <c r="G3386" i="59"/>
  <c r="D3387" i="59" l="1"/>
  <c r="F3387" i="59"/>
  <c r="E3387" i="59"/>
  <c r="C3387" i="59"/>
  <c r="G3387" i="59"/>
  <c r="B3387" i="59"/>
  <c r="A3388" i="59"/>
  <c r="D3388" i="59" l="1"/>
  <c r="F3388" i="59"/>
  <c r="C3388" i="59"/>
  <c r="G3388" i="59"/>
  <c r="E3388" i="59"/>
  <c r="A3389" i="59"/>
  <c r="B3388" i="59"/>
  <c r="D3389" i="59" l="1"/>
  <c r="F3389" i="59"/>
  <c r="C3389" i="59"/>
  <c r="B3389" i="59"/>
  <c r="A3390" i="59"/>
  <c r="E3389" i="59"/>
  <c r="G3389" i="59"/>
  <c r="D3390" i="59" l="1"/>
  <c r="F3390" i="59"/>
  <c r="E3390" i="59"/>
  <c r="C3390" i="59"/>
  <c r="B3390" i="59"/>
  <c r="A3391" i="59"/>
  <c r="G3390" i="59"/>
  <c r="D3391" i="59" l="1"/>
  <c r="F3391" i="59"/>
  <c r="E3391" i="59"/>
  <c r="A3392" i="59"/>
  <c r="B3391" i="59"/>
  <c r="G3391" i="59"/>
  <c r="C3391" i="59"/>
  <c r="D3392" i="59" l="1"/>
  <c r="F3392" i="59"/>
  <c r="E3392" i="59"/>
  <c r="C3392" i="59"/>
  <c r="A3393" i="59"/>
  <c r="G3392" i="59"/>
  <c r="B3392" i="59"/>
  <c r="D3393" i="59" l="1"/>
  <c r="F3393" i="59"/>
  <c r="B3393" i="59"/>
  <c r="G3393" i="59"/>
  <c r="C3393" i="59"/>
  <c r="E3393" i="59"/>
  <c r="A3394" i="59"/>
  <c r="D3394" i="59" l="1"/>
  <c r="F3394" i="59"/>
  <c r="A3395" i="59"/>
  <c r="C3394" i="59"/>
  <c r="E3394" i="59"/>
  <c r="G3394" i="59"/>
  <c r="B3394" i="59"/>
  <c r="D3395" i="59" l="1"/>
  <c r="F3395" i="59"/>
  <c r="C3395" i="59"/>
  <c r="A3396" i="59"/>
  <c r="E3395" i="59"/>
  <c r="B3395" i="59"/>
  <c r="G3395" i="59"/>
  <c r="D3396" i="59" l="1"/>
  <c r="F3396" i="59"/>
  <c r="C3396" i="59"/>
  <c r="G3396" i="59"/>
  <c r="E3396" i="59"/>
  <c r="B3396" i="59"/>
  <c r="A3397" i="59"/>
  <c r="D3397" i="59" l="1"/>
  <c r="F3397" i="59"/>
  <c r="B3397" i="59"/>
  <c r="G3397" i="59"/>
  <c r="C3397" i="59"/>
  <c r="A3398" i="59"/>
  <c r="E3397" i="59"/>
  <c r="D3398" i="59" l="1"/>
  <c r="F3398" i="59"/>
  <c r="C3398" i="59"/>
  <c r="E3398" i="59"/>
  <c r="A3399" i="59"/>
  <c r="B3398" i="59"/>
  <c r="G3398" i="59"/>
  <c r="D3399" i="59" l="1"/>
  <c r="F3399" i="59"/>
  <c r="C3399" i="59"/>
  <c r="G3399" i="59"/>
  <c r="E3399" i="59"/>
  <c r="A3400" i="59"/>
  <c r="B3399" i="59"/>
  <c r="D3400" i="59" l="1"/>
  <c r="F3400" i="59"/>
  <c r="B3400" i="59"/>
  <c r="C3400" i="59"/>
  <c r="A3401" i="59"/>
  <c r="E3400" i="59"/>
  <c r="G3400" i="59"/>
  <c r="D3401" i="59" l="1"/>
  <c r="E3401" i="59"/>
  <c r="B3401" i="59"/>
  <c r="F3401" i="59"/>
  <c r="C3401" i="59"/>
  <c r="A3402" i="59"/>
  <c r="G3401" i="59"/>
  <c r="D3402" i="59" l="1"/>
  <c r="F3402" i="59"/>
  <c r="E3402" i="59"/>
  <c r="B3402" i="59"/>
  <c r="G3402" i="59"/>
  <c r="C3402" i="59"/>
  <c r="A3403" i="59"/>
  <c r="D3403" i="59" l="1"/>
  <c r="F3403" i="59"/>
  <c r="B3403" i="59"/>
  <c r="G3403" i="59"/>
  <c r="E3403" i="59"/>
  <c r="C3403" i="59"/>
  <c r="A3404" i="59"/>
  <c r="D3404" i="59" l="1"/>
  <c r="F3404" i="59"/>
  <c r="A3405" i="59"/>
  <c r="E3404" i="59"/>
  <c r="C3404" i="59"/>
  <c r="G3404" i="59"/>
  <c r="B3404" i="59"/>
  <c r="D3405" i="59" l="1"/>
  <c r="F3405" i="59"/>
  <c r="E3405" i="59"/>
  <c r="C3405" i="59"/>
  <c r="G3405" i="59"/>
  <c r="B3405" i="59"/>
  <c r="A3406" i="59"/>
  <c r="D3406" i="59" l="1"/>
  <c r="F3406" i="59"/>
  <c r="C3406" i="59"/>
  <c r="A3407" i="59"/>
  <c r="E3406" i="59"/>
  <c r="B3406" i="59"/>
  <c r="G3406" i="59"/>
  <c r="D3407" i="59" l="1"/>
  <c r="F3407" i="59"/>
  <c r="E3407" i="59"/>
  <c r="C3407" i="59"/>
  <c r="B3407" i="59"/>
  <c r="A3408" i="59"/>
  <c r="G3407" i="59"/>
  <c r="D3408" i="59" l="1"/>
  <c r="E3408" i="59"/>
  <c r="F3408" i="59"/>
  <c r="G3408" i="59"/>
  <c r="A3409" i="59"/>
  <c r="C3408" i="59"/>
  <c r="B3408" i="59"/>
  <c r="D3409" i="59" l="1"/>
  <c r="C3409" i="59"/>
  <c r="E3409" i="59"/>
  <c r="F3409" i="59"/>
  <c r="B3409" i="59"/>
  <c r="A3410" i="59"/>
  <c r="G3409" i="59"/>
  <c r="D3410" i="59" l="1"/>
  <c r="A3411" i="59"/>
  <c r="G3410" i="59"/>
  <c r="F3410" i="59"/>
  <c r="C3410" i="59"/>
  <c r="B3410" i="59"/>
  <c r="E3410" i="59"/>
  <c r="D3411" i="59" l="1"/>
  <c r="F3411" i="59"/>
  <c r="B3411" i="59"/>
  <c r="E3411" i="59"/>
  <c r="G3411" i="59"/>
  <c r="C3411" i="59"/>
  <c r="A3412" i="59"/>
  <c r="D3412" i="59" l="1"/>
  <c r="F3412" i="59"/>
  <c r="A3413" i="59"/>
  <c r="B3412" i="59"/>
  <c r="C3412" i="59"/>
  <c r="E3412" i="59"/>
  <c r="G3412" i="59"/>
  <c r="D3413" i="59" l="1"/>
  <c r="F3413" i="59"/>
  <c r="C3413" i="59"/>
  <c r="G3413" i="59"/>
  <c r="E3413" i="59"/>
  <c r="A3414" i="59"/>
  <c r="B3413" i="59"/>
  <c r="D3414" i="59" l="1"/>
  <c r="F3414" i="59"/>
  <c r="C3414" i="59"/>
  <c r="G3414" i="59"/>
  <c r="B3414" i="59"/>
  <c r="A3415" i="59"/>
  <c r="E3414" i="59"/>
  <c r="D3415" i="59" l="1"/>
  <c r="F3415" i="59"/>
  <c r="B3415" i="59"/>
  <c r="E3415" i="59"/>
  <c r="A3416" i="59"/>
  <c r="C3415" i="59"/>
  <c r="G3415" i="59"/>
  <c r="D3416" i="59" l="1"/>
  <c r="F3416" i="59"/>
  <c r="G3416" i="59"/>
  <c r="C3416" i="59"/>
  <c r="A3417" i="59"/>
  <c r="E3416" i="59"/>
  <c r="B3416" i="59"/>
  <c r="D3417" i="59" l="1"/>
  <c r="F3417" i="59"/>
  <c r="E3417" i="59"/>
  <c r="C3417" i="59"/>
  <c r="A3418" i="59"/>
  <c r="G3417" i="59"/>
  <c r="B3417" i="59"/>
  <c r="D3418" i="59" l="1"/>
  <c r="F3418" i="59"/>
  <c r="C3418" i="59"/>
  <c r="A3419" i="59"/>
  <c r="G3418" i="59"/>
  <c r="E3418" i="59"/>
  <c r="B3418" i="59"/>
  <c r="D3419" i="59" l="1"/>
  <c r="F3419" i="59"/>
  <c r="E3419" i="59"/>
  <c r="B3419" i="59"/>
  <c r="C3419" i="59"/>
  <c r="A3420" i="59"/>
  <c r="G3419" i="59"/>
  <c r="D3420" i="59" l="1"/>
  <c r="F3420" i="59"/>
  <c r="C3420" i="59"/>
  <c r="B3420" i="59"/>
  <c r="A3421" i="59"/>
  <c r="G3420" i="59"/>
  <c r="E3420" i="59"/>
  <c r="D3421" i="59" l="1"/>
  <c r="F3421" i="59"/>
  <c r="B3421" i="59"/>
  <c r="C3421" i="59"/>
  <c r="E3421" i="59"/>
  <c r="A3422" i="59"/>
  <c r="G3421" i="59"/>
  <c r="F3422" i="59" l="1"/>
  <c r="C3422" i="59"/>
  <c r="B3422" i="59"/>
  <c r="D3422" i="59"/>
  <c r="E3422" i="59"/>
  <c r="A3423" i="59"/>
  <c r="G3422" i="59"/>
  <c r="D3423" i="59" l="1"/>
  <c r="F3423" i="59"/>
  <c r="E3423" i="59"/>
  <c r="C3423" i="59"/>
  <c r="B3423" i="59"/>
  <c r="A3424" i="59"/>
  <c r="G3423" i="59"/>
  <c r="D3424" i="59" l="1"/>
  <c r="F3424" i="59"/>
  <c r="B3424" i="59"/>
  <c r="A3425" i="59"/>
  <c r="C3424" i="59"/>
  <c r="E3424" i="59"/>
  <c r="G3424" i="59"/>
  <c r="D3425" i="59" l="1"/>
  <c r="F3425" i="59"/>
  <c r="B3425" i="59"/>
  <c r="C3425" i="59"/>
  <c r="A3426" i="59"/>
  <c r="G3425" i="59"/>
  <c r="E3425" i="59"/>
  <c r="D3426" i="59" l="1"/>
  <c r="F3426" i="59"/>
  <c r="E3426" i="59"/>
  <c r="B3426" i="59"/>
  <c r="C3426" i="59"/>
  <c r="G3426" i="59"/>
  <c r="A3427" i="59"/>
  <c r="D3427" i="59" l="1"/>
  <c r="F3427" i="59"/>
  <c r="E3427" i="59"/>
  <c r="C3427" i="59"/>
  <c r="G3427" i="59"/>
  <c r="B3427" i="59"/>
  <c r="A3428" i="59"/>
  <c r="D3428" i="59" l="1"/>
  <c r="F3428" i="59"/>
  <c r="E3428" i="59"/>
  <c r="B3428" i="59"/>
  <c r="G3428" i="59"/>
  <c r="C3428" i="59"/>
  <c r="A3429" i="59"/>
  <c r="D3429" i="59" l="1"/>
  <c r="C3429" i="59"/>
  <c r="B3429" i="59"/>
  <c r="E3429" i="59"/>
  <c r="F3429" i="59"/>
  <c r="G3429" i="59"/>
  <c r="A3430" i="59"/>
  <c r="D3430" i="59" l="1"/>
  <c r="F3430" i="59"/>
  <c r="E3430" i="59"/>
  <c r="B3430" i="59"/>
  <c r="C3430" i="59"/>
  <c r="A3431" i="59"/>
  <c r="G3430" i="59"/>
  <c r="D3431" i="59" l="1"/>
  <c r="F3431" i="59"/>
  <c r="E3431" i="59"/>
  <c r="C3431" i="59"/>
  <c r="B3431" i="59"/>
  <c r="A3432" i="59"/>
  <c r="G3431" i="59"/>
  <c r="D3432" i="59" l="1"/>
  <c r="F3432" i="59"/>
  <c r="A3433" i="59"/>
  <c r="C3432" i="59"/>
  <c r="E3432" i="59"/>
  <c r="G3432" i="59"/>
  <c r="B3432" i="59"/>
  <c r="D3433" i="59" l="1"/>
  <c r="F3433" i="59"/>
  <c r="A3434" i="59"/>
  <c r="E3433" i="59"/>
  <c r="C3433" i="59"/>
  <c r="G3433" i="59"/>
  <c r="B3433" i="59"/>
  <c r="D3434" i="59" l="1"/>
  <c r="F3434" i="59"/>
  <c r="A3435" i="59"/>
  <c r="B3434" i="59"/>
  <c r="C3434" i="59"/>
  <c r="E3434" i="59"/>
  <c r="G3434" i="59"/>
  <c r="D3435" i="59" l="1"/>
  <c r="F3435" i="59"/>
  <c r="C3435" i="59"/>
  <c r="E3435" i="59"/>
  <c r="A3436" i="59"/>
  <c r="B3435" i="59"/>
  <c r="G3435" i="59"/>
  <c r="D3436" i="59" l="1"/>
  <c r="F3436" i="59"/>
  <c r="E3436" i="59"/>
  <c r="C3436" i="59"/>
  <c r="G3436" i="59"/>
  <c r="B3436" i="59"/>
  <c r="A3437" i="59"/>
  <c r="D3437" i="59" l="1"/>
  <c r="F3437" i="59"/>
  <c r="E3437" i="59"/>
  <c r="C3437" i="59"/>
  <c r="G3437" i="59"/>
  <c r="B3437" i="59"/>
  <c r="A3438" i="59"/>
  <c r="D3438" i="59" l="1"/>
  <c r="F3438" i="59"/>
  <c r="B3438" i="59"/>
  <c r="E3438" i="59"/>
  <c r="A3439" i="59"/>
  <c r="G3438" i="59"/>
  <c r="C3438" i="59"/>
  <c r="D3439" i="59" l="1"/>
  <c r="F3439" i="59"/>
  <c r="B3439" i="59"/>
  <c r="E3439" i="59"/>
  <c r="C3439" i="59"/>
  <c r="G3439" i="59"/>
  <c r="A3440" i="59"/>
  <c r="D3440" i="59" l="1"/>
  <c r="F3440" i="59"/>
  <c r="E3440" i="59"/>
  <c r="C3440" i="59"/>
  <c r="A3441" i="59"/>
  <c r="B3440" i="59"/>
  <c r="G3440" i="59"/>
  <c r="D3441" i="59" l="1"/>
  <c r="F3441" i="59"/>
  <c r="A3442" i="59"/>
  <c r="G3441" i="59"/>
  <c r="E3441" i="59"/>
  <c r="C3441" i="59"/>
  <c r="B3441" i="59"/>
  <c r="D3442" i="59" l="1"/>
  <c r="F3442" i="59"/>
  <c r="B3442" i="59"/>
  <c r="A3443" i="59"/>
  <c r="G3442" i="59"/>
  <c r="E3442" i="59"/>
  <c r="C3442" i="59"/>
  <c r="D3443" i="59" l="1"/>
  <c r="F3443" i="59"/>
  <c r="B3443" i="59"/>
  <c r="G3443" i="59"/>
  <c r="E3443" i="59"/>
  <c r="C3443" i="59"/>
  <c r="A3444" i="59"/>
  <c r="D3444" i="59" l="1"/>
  <c r="F3444" i="59"/>
  <c r="A3445" i="59"/>
  <c r="E3444" i="59"/>
  <c r="B3444" i="59"/>
  <c r="G3444" i="59"/>
  <c r="C3444" i="59"/>
  <c r="D3445" i="59" l="1"/>
  <c r="C3445" i="59"/>
  <c r="A3446" i="59"/>
  <c r="G3445" i="59"/>
  <c r="F3445" i="59"/>
  <c r="B3445" i="59"/>
  <c r="E3445" i="59"/>
  <c r="D3446" i="59" l="1"/>
  <c r="F3446" i="59"/>
  <c r="E3446" i="59"/>
  <c r="G3446" i="59"/>
  <c r="C3446" i="59"/>
  <c r="B3446" i="59"/>
  <c r="A3447" i="59"/>
  <c r="D3447" i="59" l="1"/>
  <c r="F3447" i="59"/>
  <c r="C3447" i="59"/>
  <c r="E3447" i="59"/>
  <c r="A3448" i="59"/>
  <c r="B3447" i="59"/>
  <c r="G3447" i="59"/>
  <c r="D3448" i="59" l="1"/>
  <c r="F3448" i="59"/>
  <c r="A3449" i="59"/>
  <c r="E3448" i="59"/>
  <c r="C3448" i="59"/>
  <c r="B3448" i="59"/>
  <c r="G3448" i="59"/>
  <c r="D3449" i="59" l="1"/>
  <c r="F3449" i="59"/>
  <c r="E3449" i="59"/>
  <c r="B3449" i="59"/>
  <c r="C3449" i="59"/>
  <c r="G3449" i="59"/>
  <c r="A3450" i="59"/>
  <c r="D3450" i="59" l="1"/>
  <c r="F3450" i="59"/>
  <c r="C3450" i="59"/>
  <c r="E3450" i="59"/>
  <c r="B3450" i="59"/>
  <c r="G3450" i="59"/>
  <c r="A3451" i="59"/>
  <c r="D3451" i="59" l="1"/>
  <c r="B3451" i="59"/>
  <c r="E3451" i="59"/>
  <c r="F3451" i="59"/>
  <c r="C3451" i="59"/>
  <c r="A3452" i="59"/>
  <c r="G3451" i="59"/>
  <c r="D3452" i="59" l="1"/>
  <c r="G3452" i="59"/>
  <c r="F3452" i="59"/>
  <c r="C3452" i="59"/>
  <c r="A3453" i="59"/>
  <c r="E3452" i="59"/>
  <c r="B3452" i="59"/>
  <c r="D3453" i="59" l="1"/>
  <c r="A3454" i="59"/>
  <c r="F3453" i="59"/>
  <c r="B3453" i="59"/>
  <c r="E3453" i="59"/>
  <c r="C3453" i="59"/>
  <c r="G3453" i="59"/>
  <c r="D3454" i="59" l="1"/>
  <c r="B3454" i="59"/>
  <c r="C3454" i="59"/>
  <c r="F3454" i="59"/>
  <c r="E3454" i="59"/>
  <c r="A3455" i="59"/>
  <c r="G3454" i="59"/>
  <c r="D3455" i="59" l="1"/>
  <c r="F3455" i="59"/>
  <c r="B3455" i="59"/>
  <c r="E3455" i="59"/>
  <c r="A3456" i="59"/>
  <c r="C3455" i="59"/>
  <c r="G3455" i="59"/>
  <c r="D3456" i="59" l="1"/>
  <c r="C3456" i="59"/>
  <c r="F3456" i="59"/>
  <c r="A3457" i="59"/>
  <c r="B3456" i="59"/>
  <c r="E3456" i="59"/>
  <c r="G3456" i="59"/>
  <c r="D3457" i="59" l="1"/>
  <c r="A3458" i="59"/>
  <c r="B3457" i="59"/>
  <c r="C3457" i="59"/>
  <c r="F3457" i="59"/>
  <c r="E3457" i="59"/>
  <c r="G3457" i="59"/>
  <c r="D3458" i="59" l="1"/>
  <c r="F3458" i="59"/>
  <c r="E3458" i="59"/>
  <c r="C3458" i="59"/>
  <c r="G3458" i="59"/>
  <c r="A3459" i="59"/>
  <c r="B3458" i="59"/>
  <c r="D3459" i="59" l="1"/>
  <c r="F3459" i="59"/>
  <c r="A3460" i="59"/>
  <c r="G3459" i="59"/>
  <c r="E3459" i="59"/>
  <c r="C3459" i="59"/>
  <c r="B3459" i="59"/>
  <c r="D3460" i="59" l="1"/>
  <c r="F3460" i="59"/>
  <c r="C3460" i="59"/>
  <c r="B3460" i="59"/>
  <c r="E3460" i="59"/>
  <c r="G3460" i="59"/>
  <c r="A3461" i="59"/>
  <c r="D3461" i="59" l="1"/>
  <c r="F3461" i="59"/>
  <c r="C3461" i="59"/>
  <c r="B3461" i="59"/>
  <c r="G3461" i="59"/>
  <c r="A3462" i="59"/>
  <c r="E3461" i="59"/>
  <c r="D3462" i="59" l="1"/>
  <c r="F3462" i="59"/>
  <c r="B3462" i="59"/>
  <c r="E3462" i="59"/>
  <c r="A3463" i="59"/>
  <c r="C3462" i="59"/>
  <c r="G3462" i="59"/>
  <c r="D3463" i="59" l="1"/>
  <c r="F3463" i="59"/>
  <c r="G3463" i="59"/>
  <c r="E3463" i="59"/>
  <c r="B3463" i="59"/>
  <c r="A3464" i="59"/>
  <c r="C3463" i="59"/>
  <c r="D3464" i="59" l="1"/>
  <c r="F3464" i="59"/>
  <c r="E3464" i="59"/>
  <c r="B3464" i="59"/>
  <c r="C3464" i="59"/>
  <c r="A3465" i="59"/>
  <c r="G3464" i="59"/>
  <c r="D3465" i="59" l="1"/>
  <c r="F3465" i="59"/>
  <c r="C3465" i="59"/>
  <c r="E3465" i="59"/>
  <c r="B3465" i="59"/>
  <c r="A3466" i="59"/>
  <c r="G3465" i="59"/>
  <c r="D3466" i="59" l="1"/>
  <c r="F3466" i="59"/>
  <c r="E3466" i="59"/>
  <c r="A3467" i="59"/>
  <c r="C3466" i="59"/>
  <c r="B3466" i="59"/>
  <c r="G3466" i="59"/>
  <c r="D3467" i="59" l="1"/>
  <c r="F3467" i="59"/>
  <c r="G3467" i="59"/>
  <c r="C3467" i="59"/>
  <c r="A3468" i="59"/>
  <c r="E3467" i="59"/>
  <c r="B3467" i="59"/>
  <c r="D3468" i="59" l="1"/>
  <c r="F3468" i="59"/>
  <c r="C3468" i="59"/>
  <c r="E3468" i="59"/>
  <c r="B3468" i="59"/>
  <c r="A3469" i="59"/>
  <c r="G3468" i="59"/>
  <c r="D3469" i="59" l="1"/>
  <c r="F3469" i="59"/>
  <c r="B3469" i="59"/>
  <c r="C3469" i="59"/>
  <c r="A3470" i="59"/>
  <c r="E3469" i="59"/>
  <c r="G3469" i="59"/>
  <c r="D3470" i="59" l="1"/>
  <c r="F3470" i="59"/>
  <c r="C3470" i="59"/>
  <c r="B3470" i="59"/>
  <c r="E3470" i="59"/>
  <c r="G3470" i="59"/>
  <c r="A3471" i="59"/>
  <c r="D3471" i="59" l="1"/>
  <c r="F3471" i="59"/>
  <c r="C3471" i="59"/>
  <c r="E3471" i="59"/>
  <c r="B3471" i="59"/>
  <c r="A3472" i="59"/>
  <c r="G3471" i="59"/>
  <c r="D3472" i="59" l="1"/>
  <c r="E3472" i="59"/>
  <c r="F3472" i="59"/>
  <c r="B3472" i="59"/>
  <c r="C3472" i="59"/>
  <c r="A3473" i="59"/>
  <c r="G3472" i="59"/>
  <c r="D3473" i="59" l="1"/>
  <c r="F3473" i="59"/>
  <c r="E3473" i="59"/>
  <c r="A3474" i="59"/>
  <c r="C3473" i="59"/>
  <c r="B3473" i="59"/>
  <c r="G3473" i="59"/>
  <c r="D3474" i="59" l="1"/>
  <c r="F3474" i="59"/>
  <c r="B3474" i="59"/>
  <c r="E3474" i="59"/>
  <c r="C3474" i="59"/>
  <c r="A3475" i="59"/>
  <c r="G3474" i="59"/>
  <c r="D3475" i="59" l="1"/>
  <c r="F3475" i="59"/>
  <c r="A3476" i="59"/>
  <c r="G3475" i="59"/>
  <c r="E3475" i="59"/>
  <c r="B3475" i="59"/>
  <c r="C3475" i="59"/>
  <c r="D3476" i="59" l="1"/>
  <c r="E3476" i="59"/>
  <c r="B3476" i="59"/>
  <c r="F3476" i="59"/>
  <c r="C3476" i="59"/>
  <c r="A3477" i="59"/>
  <c r="G3476" i="59"/>
  <c r="D3477" i="59" l="1"/>
  <c r="F3477" i="59"/>
  <c r="B3477" i="59"/>
  <c r="E3477" i="59"/>
  <c r="G3477" i="59"/>
  <c r="C3477" i="59"/>
  <c r="A3478" i="59"/>
  <c r="D3478" i="59" l="1"/>
  <c r="F3478" i="59"/>
  <c r="E3478" i="59"/>
  <c r="C3478" i="59"/>
  <c r="A3479" i="59"/>
  <c r="G3478" i="59"/>
  <c r="B3478" i="59"/>
  <c r="D3479" i="59" l="1"/>
  <c r="F3479" i="59"/>
  <c r="E3479" i="59"/>
  <c r="A3480" i="59"/>
  <c r="C3479" i="59"/>
  <c r="B3479" i="59"/>
  <c r="G3479" i="59"/>
  <c r="D3480" i="59" l="1"/>
  <c r="F3480" i="59"/>
  <c r="C3480" i="59"/>
  <c r="A3481" i="59"/>
  <c r="G3480" i="59"/>
  <c r="E3480" i="59"/>
  <c r="B3480" i="59"/>
  <c r="D3481" i="59" l="1"/>
  <c r="F3481" i="59"/>
  <c r="E3481" i="59"/>
  <c r="C3481" i="59"/>
  <c r="B3481" i="59"/>
  <c r="A3482" i="59"/>
  <c r="G3481" i="59"/>
  <c r="D3482" i="59" l="1"/>
  <c r="F3482" i="59"/>
  <c r="E3482" i="59"/>
  <c r="A3483" i="59"/>
  <c r="C3482" i="59"/>
  <c r="G3482" i="59"/>
  <c r="B3482" i="59"/>
  <c r="D3483" i="59" l="1"/>
  <c r="F3483" i="59"/>
  <c r="C3483" i="59"/>
  <c r="B3483" i="59"/>
  <c r="G3483" i="59"/>
  <c r="A3484" i="59"/>
  <c r="E3483" i="59"/>
  <c r="D3484" i="59" l="1"/>
  <c r="F3484" i="59"/>
  <c r="E3484" i="59"/>
  <c r="G3484" i="59"/>
  <c r="C3484" i="59"/>
  <c r="A3485" i="59"/>
  <c r="B3484" i="59"/>
  <c r="D3485" i="59" l="1"/>
  <c r="F3485" i="59"/>
  <c r="E3485" i="59"/>
  <c r="C3485" i="59"/>
  <c r="G3485" i="59"/>
  <c r="A3486" i="59"/>
  <c r="B3485" i="59"/>
  <c r="D3486" i="59" l="1"/>
  <c r="F3486" i="59"/>
  <c r="E3486" i="59"/>
  <c r="C3486" i="59"/>
  <c r="A3487" i="59"/>
  <c r="G3486" i="59"/>
  <c r="B3486" i="59"/>
  <c r="D3487" i="59" l="1"/>
  <c r="F3487" i="59"/>
  <c r="A3488" i="59"/>
  <c r="G3487" i="59"/>
  <c r="B3487" i="59"/>
  <c r="E3487" i="59"/>
  <c r="C3487" i="59"/>
  <c r="D3488" i="59" l="1"/>
  <c r="F3488" i="59"/>
  <c r="E3488" i="59"/>
  <c r="B3488" i="59"/>
  <c r="C3488" i="59"/>
  <c r="A3489" i="59"/>
  <c r="G3488" i="59"/>
  <c r="D3489" i="59" l="1"/>
  <c r="F3489" i="59"/>
  <c r="B3489" i="59"/>
  <c r="E3489" i="59"/>
  <c r="C3489" i="59"/>
  <c r="A3490" i="59"/>
  <c r="G3489" i="59"/>
  <c r="D3490" i="59" l="1"/>
  <c r="F3490" i="59"/>
  <c r="E3490" i="59"/>
  <c r="C3490" i="59"/>
  <c r="A3491" i="59"/>
  <c r="G3490" i="59"/>
  <c r="B3490" i="59"/>
  <c r="D3491" i="59" l="1"/>
  <c r="F3491" i="59"/>
  <c r="C3491" i="59"/>
  <c r="A3492" i="59"/>
  <c r="B3491" i="59"/>
  <c r="E3491" i="59"/>
  <c r="G3491" i="59"/>
  <c r="D3492" i="59" l="1"/>
  <c r="F3492" i="59"/>
  <c r="A3493" i="59"/>
  <c r="C3492" i="59"/>
  <c r="E3492" i="59"/>
  <c r="B3492" i="59"/>
  <c r="G3492" i="59"/>
  <c r="D3493" i="59" l="1"/>
  <c r="F3493" i="59"/>
  <c r="B3493" i="59"/>
  <c r="A3494" i="59"/>
  <c r="G3493" i="59"/>
  <c r="C3493" i="59"/>
  <c r="E3493" i="59"/>
  <c r="D3494" i="59" l="1"/>
  <c r="F3494" i="59"/>
  <c r="E3494" i="59"/>
  <c r="G3494" i="59"/>
  <c r="A3495" i="59"/>
  <c r="C3494" i="59"/>
  <c r="B3494" i="59"/>
  <c r="D3495" i="59" l="1"/>
  <c r="F3495" i="59"/>
  <c r="A3496" i="59"/>
  <c r="E3495" i="59"/>
  <c r="B3495" i="59"/>
  <c r="C3495" i="59"/>
  <c r="G3495" i="59"/>
  <c r="D3496" i="59" l="1"/>
  <c r="F3496" i="59"/>
  <c r="C3496" i="59"/>
  <c r="B3496" i="59"/>
  <c r="E3496" i="59"/>
  <c r="A3497" i="59"/>
  <c r="G3496" i="59"/>
  <c r="D3497" i="59" l="1"/>
  <c r="F3497" i="59"/>
  <c r="C3497" i="59"/>
  <c r="E3497" i="59"/>
  <c r="G3497" i="59"/>
  <c r="A3498" i="59"/>
  <c r="B3497" i="59"/>
  <c r="D3498" i="59" l="1"/>
  <c r="F3498" i="59"/>
  <c r="E3498" i="59"/>
  <c r="B3498" i="59"/>
  <c r="C3498" i="59"/>
  <c r="A3499" i="59"/>
  <c r="G3498" i="59"/>
  <c r="D3499" i="59" l="1"/>
  <c r="F3499" i="59"/>
  <c r="C3499" i="59"/>
  <c r="B3499" i="59"/>
  <c r="A3500" i="59"/>
  <c r="G3499" i="59"/>
  <c r="E3499" i="59"/>
  <c r="D3500" i="59" l="1"/>
  <c r="F3500" i="59"/>
  <c r="B3500" i="59"/>
  <c r="E3500" i="59"/>
  <c r="G3500" i="59"/>
  <c r="C3500" i="59"/>
  <c r="A3501" i="59"/>
  <c r="D3501" i="59" l="1"/>
  <c r="F3501" i="59"/>
  <c r="A3502" i="59"/>
  <c r="B3501" i="59"/>
  <c r="G3501" i="59"/>
  <c r="E3501" i="59"/>
  <c r="C3501" i="59"/>
  <c r="D3502" i="59" l="1"/>
  <c r="F3502" i="59"/>
  <c r="E3502" i="59"/>
  <c r="C3502" i="59"/>
  <c r="B3502" i="59"/>
  <c r="G3502" i="59"/>
  <c r="A3503" i="59"/>
  <c r="D3503" i="59" l="1"/>
  <c r="F3503" i="59"/>
  <c r="B3503" i="59"/>
  <c r="E3503" i="59"/>
  <c r="G3503" i="59"/>
  <c r="C3503" i="59"/>
  <c r="A3504" i="59"/>
  <c r="D3504" i="59" l="1"/>
  <c r="F3504" i="59"/>
  <c r="C3504" i="59"/>
  <c r="A3505" i="59"/>
  <c r="E3504" i="59"/>
  <c r="B3504" i="59"/>
  <c r="G3504" i="59"/>
  <c r="D3505" i="59" l="1"/>
  <c r="F3505" i="59"/>
  <c r="C3505" i="59"/>
  <c r="A3506" i="59"/>
  <c r="E3505" i="59"/>
  <c r="B3505" i="59"/>
  <c r="G3505" i="59"/>
  <c r="D3506" i="59" l="1"/>
  <c r="F3506" i="59"/>
  <c r="B3506" i="59"/>
  <c r="A3507" i="59"/>
  <c r="C3506" i="59"/>
  <c r="E3506" i="59"/>
  <c r="G3506" i="59"/>
  <c r="D3507" i="59" l="1"/>
  <c r="F3507" i="59"/>
  <c r="B3507" i="59"/>
  <c r="C3507" i="59"/>
  <c r="G3507" i="59"/>
  <c r="A3508" i="59"/>
  <c r="E3507" i="59"/>
  <c r="D3508" i="59" l="1"/>
  <c r="F3508" i="59"/>
  <c r="E3508" i="59"/>
  <c r="G3508" i="59"/>
  <c r="B3508" i="59"/>
  <c r="A3509" i="59"/>
  <c r="C3508" i="59"/>
  <c r="D3509" i="59" l="1"/>
  <c r="F3509" i="59"/>
  <c r="E3509" i="59"/>
  <c r="C3509" i="59"/>
  <c r="B3509" i="59"/>
  <c r="A3510" i="59"/>
  <c r="G3509" i="59"/>
  <c r="D3510" i="59" l="1"/>
  <c r="F3510" i="59"/>
  <c r="G3510" i="59"/>
  <c r="C3510" i="59"/>
  <c r="A3511" i="59"/>
  <c r="E3510" i="59"/>
  <c r="B3510" i="59"/>
  <c r="D3511" i="59" l="1"/>
  <c r="F3511" i="59"/>
  <c r="B3511" i="59"/>
  <c r="A3512" i="59"/>
  <c r="E3511" i="59"/>
  <c r="G3511" i="59"/>
  <c r="C3511" i="59"/>
  <c r="D3512" i="59" l="1"/>
  <c r="F3512" i="59"/>
  <c r="A3513" i="59"/>
  <c r="E3512" i="59"/>
  <c r="C3512" i="59"/>
  <c r="B3512" i="59"/>
  <c r="G3512" i="59"/>
  <c r="D3513" i="59" l="1"/>
  <c r="F3513" i="59"/>
  <c r="C3513" i="59"/>
  <c r="B3513" i="59"/>
  <c r="G3513" i="59"/>
  <c r="E3513" i="59"/>
  <c r="A3514" i="59"/>
  <c r="D3514" i="59" l="1"/>
  <c r="F3514" i="59"/>
  <c r="E3514" i="59"/>
  <c r="G3514" i="59"/>
  <c r="C3514" i="59"/>
  <c r="A3515" i="59"/>
  <c r="B3514" i="59"/>
  <c r="D3515" i="59" l="1"/>
  <c r="F3515" i="59"/>
  <c r="C3515" i="59"/>
  <c r="B3515" i="59"/>
  <c r="E3515" i="59"/>
  <c r="A3516" i="59"/>
  <c r="G3515" i="59"/>
  <c r="D3516" i="59" l="1"/>
  <c r="F3516" i="59"/>
  <c r="B3516" i="59"/>
  <c r="G3516" i="59"/>
  <c r="E3516" i="59"/>
  <c r="C3516" i="59"/>
  <c r="A3517" i="59"/>
  <c r="D3517" i="59" l="1"/>
  <c r="F3517" i="59"/>
  <c r="A3518" i="59"/>
  <c r="E3517" i="59"/>
  <c r="C3517" i="59"/>
  <c r="G3517" i="59"/>
  <c r="B3517" i="59"/>
  <c r="D3518" i="59" l="1"/>
  <c r="F3518" i="59"/>
  <c r="A3519" i="59"/>
  <c r="G3518" i="59"/>
  <c r="E3518" i="59"/>
  <c r="B3518" i="59"/>
  <c r="C3518" i="59"/>
  <c r="D3519" i="59" l="1"/>
  <c r="C3519" i="59"/>
  <c r="B3519" i="59"/>
  <c r="F3519" i="59"/>
  <c r="A3520" i="59"/>
  <c r="G3519" i="59"/>
  <c r="E3519" i="59"/>
  <c r="D3520" i="59" l="1"/>
  <c r="F3520" i="59"/>
  <c r="A3521" i="59"/>
  <c r="B3520" i="59"/>
  <c r="E3520" i="59"/>
  <c r="G3520" i="59"/>
  <c r="C3520" i="59"/>
  <c r="D3521" i="59" l="1"/>
  <c r="F3521" i="59"/>
  <c r="E3521" i="59"/>
  <c r="C3521" i="59"/>
  <c r="B3521" i="59"/>
  <c r="A3522" i="59"/>
  <c r="G3521" i="59"/>
  <c r="D3522" i="59" l="1"/>
  <c r="B3522" i="59"/>
  <c r="C3522" i="59"/>
  <c r="F3522" i="59"/>
  <c r="E3522" i="59"/>
  <c r="A3523" i="59"/>
  <c r="G3522" i="59"/>
  <c r="D3523" i="59" l="1"/>
  <c r="F3523" i="59"/>
  <c r="G3523" i="59"/>
  <c r="A3524" i="59"/>
  <c r="E3523" i="59"/>
  <c r="C3523" i="59"/>
  <c r="B3523" i="59"/>
  <c r="D3524" i="59" l="1"/>
  <c r="F3524" i="59"/>
  <c r="B3524" i="59"/>
  <c r="G3524" i="59"/>
  <c r="E3524" i="59"/>
  <c r="A3525" i="59"/>
  <c r="C3524" i="59"/>
  <c r="D3525" i="59" l="1"/>
  <c r="C3525" i="59"/>
  <c r="F3525" i="59"/>
  <c r="E3525" i="59"/>
  <c r="B3525" i="59"/>
  <c r="A3526" i="59"/>
  <c r="G3525" i="59"/>
  <c r="D3526" i="59" l="1"/>
  <c r="C3526" i="59"/>
  <c r="G3526" i="59"/>
  <c r="F3526" i="59"/>
  <c r="B3526" i="59"/>
  <c r="E3526" i="59"/>
  <c r="A3527" i="59"/>
  <c r="D3527" i="59" l="1"/>
  <c r="B3527" i="59"/>
  <c r="E3527" i="59"/>
  <c r="F3527" i="59"/>
  <c r="C3527" i="59"/>
  <c r="G3527" i="59"/>
  <c r="A3528" i="59"/>
  <c r="D3528" i="59" l="1"/>
  <c r="F3528" i="59"/>
  <c r="C3528" i="59"/>
  <c r="B3528" i="59"/>
  <c r="E3528" i="59"/>
  <c r="A3529" i="59"/>
  <c r="G3528" i="59"/>
  <c r="D3529" i="59" l="1"/>
  <c r="C3529" i="59"/>
  <c r="G3529" i="59"/>
  <c r="F3529" i="59"/>
  <c r="B3529" i="59"/>
  <c r="A3530" i="59"/>
  <c r="E3529" i="59"/>
  <c r="D3530" i="59" l="1"/>
  <c r="F3530" i="59"/>
  <c r="C3530" i="59"/>
  <c r="A3531" i="59"/>
  <c r="G3530" i="59"/>
  <c r="B3530" i="59"/>
  <c r="E3530" i="59"/>
  <c r="D3531" i="59" l="1"/>
  <c r="E3531" i="59"/>
  <c r="F3531" i="59"/>
  <c r="B3531" i="59"/>
  <c r="C3531" i="59"/>
  <c r="A3532" i="59"/>
  <c r="G3531" i="59"/>
  <c r="D3532" i="59" l="1"/>
  <c r="F3532" i="59"/>
  <c r="G3532" i="59"/>
  <c r="C3532" i="59"/>
  <c r="B3532" i="59"/>
  <c r="A3533" i="59"/>
  <c r="E3532" i="59"/>
  <c r="D3533" i="59" l="1"/>
  <c r="F3533" i="59"/>
  <c r="C3533" i="59"/>
  <c r="E3533" i="59"/>
  <c r="B3533" i="59"/>
  <c r="G3533" i="59"/>
  <c r="A3534" i="59"/>
  <c r="D3534" i="59" l="1"/>
  <c r="C3534" i="59"/>
  <c r="F3534" i="59"/>
  <c r="E3534" i="59"/>
  <c r="B3534" i="59"/>
  <c r="A3535" i="59"/>
  <c r="G3534" i="59"/>
  <c r="D3535" i="59" l="1"/>
  <c r="F3535" i="59"/>
  <c r="B3535" i="59"/>
  <c r="E3535" i="59"/>
  <c r="C3535" i="59"/>
  <c r="A3536" i="59"/>
  <c r="G3535" i="59"/>
  <c r="D3536" i="59" l="1"/>
  <c r="B3536" i="59"/>
  <c r="A3537" i="59"/>
  <c r="F3536" i="59"/>
  <c r="G3536" i="59"/>
  <c r="C3536" i="59"/>
  <c r="E3536" i="59"/>
  <c r="D3537" i="59" l="1"/>
  <c r="F3537" i="59"/>
  <c r="C3537" i="59"/>
  <c r="G3537" i="59"/>
  <c r="E3537" i="59"/>
  <c r="A3538" i="59"/>
  <c r="B3537" i="59"/>
  <c r="D3538" i="59" l="1"/>
  <c r="F3538" i="59"/>
  <c r="B3538" i="59"/>
  <c r="C3538" i="59"/>
  <c r="E3538" i="59"/>
  <c r="A3539" i="59"/>
  <c r="G3538" i="59"/>
  <c r="D3539" i="59" l="1"/>
  <c r="F3539" i="59"/>
  <c r="E3539" i="59"/>
  <c r="C3539" i="59"/>
  <c r="A3540" i="59"/>
  <c r="G3539" i="59"/>
  <c r="B3539" i="59"/>
  <c r="D3540" i="59" l="1"/>
  <c r="F3540" i="59"/>
  <c r="C3540" i="59"/>
  <c r="G3540" i="59"/>
  <c r="E3540" i="59"/>
  <c r="B3540" i="59"/>
  <c r="A3541" i="59"/>
  <c r="D3541" i="59" l="1"/>
  <c r="F3541" i="59"/>
  <c r="B3541" i="59"/>
  <c r="C3541" i="59"/>
  <c r="E3541" i="59"/>
  <c r="A3542" i="59"/>
  <c r="G3541" i="59"/>
  <c r="D3542" i="59" l="1"/>
  <c r="F3542" i="59"/>
  <c r="E3542" i="59"/>
  <c r="A3543" i="59"/>
  <c r="C3542" i="59"/>
  <c r="G3542" i="59"/>
  <c r="B3542" i="59"/>
  <c r="D3543" i="59" l="1"/>
  <c r="F3543" i="59"/>
  <c r="C3543" i="59"/>
  <c r="G3543" i="59"/>
  <c r="E3543" i="59"/>
  <c r="B3543" i="59"/>
  <c r="A3544" i="59"/>
  <c r="D3544" i="59" l="1"/>
  <c r="E3544" i="59"/>
  <c r="F3544" i="59"/>
  <c r="C3544" i="59"/>
  <c r="B3544" i="59"/>
  <c r="A3545" i="59"/>
  <c r="G3544" i="59"/>
  <c r="D3545" i="59" l="1"/>
  <c r="E3545" i="59"/>
  <c r="F3545" i="59"/>
  <c r="C3545" i="59"/>
  <c r="A3546" i="59"/>
  <c r="G3545" i="59"/>
  <c r="B3545" i="59"/>
  <c r="D3546" i="59" l="1"/>
  <c r="C3546" i="59"/>
  <c r="B3546" i="59"/>
  <c r="A3547" i="59"/>
  <c r="G3546" i="59"/>
  <c r="F3546" i="59"/>
  <c r="E3546" i="59"/>
  <c r="D3547" i="59" l="1"/>
  <c r="F3547" i="59"/>
  <c r="C3547" i="59"/>
  <c r="E3547" i="59"/>
  <c r="G3547" i="59"/>
  <c r="B3547" i="59"/>
  <c r="A3548" i="59"/>
  <c r="D3548" i="59" l="1"/>
  <c r="E3548" i="59"/>
  <c r="F3548" i="59"/>
  <c r="C3548" i="59"/>
  <c r="A3549" i="59"/>
  <c r="G3548" i="59"/>
  <c r="B3548" i="59"/>
  <c r="D3549" i="59" l="1"/>
  <c r="E3549" i="59"/>
  <c r="F3549" i="59"/>
  <c r="A3550" i="59"/>
  <c r="B3549" i="59"/>
  <c r="C3549" i="59"/>
  <c r="G3549" i="59"/>
  <c r="D3550" i="59" l="1"/>
  <c r="F3550" i="59"/>
  <c r="B3550" i="59"/>
  <c r="C3550" i="59"/>
  <c r="G3550" i="59"/>
  <c r="E3550" i="59"/>
  <c r="A3551" i="59"/>
  <c r="D3551" i="59" l="1"/>
  <c r="F3551" i="59"/>
  <c r="G3551" i="59"/>
  <c r="E3551" i="59"/>
  <c r="A3552" i="59"/>
  <c r="C3551" i="59"/>
  <c r="B3551" i="59"/>
  <c r="D3552" i="59" l="1"/>
  <c r="F3552" i="59"/>
  <c r="C3552" i="59"/>
  <c r="B3552" i="59"/>
  <c r="A3553" i="59"/>
  <c r="E3552" i="59"/>
  <c r="G3552" i="59"/>
  <c r="D3553" i="59" l="1"/>
  <c r="C3553" i="59"/>
  <c r="B3553" i="59"/>
  <c r="F3553" i="59"/>
  <c r="E3553" i="59"/>
  <c r="G3553" i="59"/>
  <c r="A3554" i="59"/>
  <c r="D3554" i="59" l="1"/>
  <c r="F3554" i="59"/>
  <c r="E3554" i="59"/>
  <c r="C3554" i="59"/>
  <c r="G3554" i="59"/>
  <c r="A3555" i="59"/>
  <c r="B3554" i="59"/>
  <c r="D3555" i="59" l="1"/>
  <c r="C3555" i="59"/>
  <c r="F3555" i="59"/>
  <c r="A3556" i="59"/>
  <c r="E3555" i="59"/>
  <c r="G3555" i="59"/>
  <c r="B3555" i="59"/>
  <c r="D3556" i="59" l="1"/>
  <c r="F3556" i="59"/>
  <c r="G3556" i="59"/>
  <c r="E3556" i="59"/>
  <c r="A3557" i="59"/>
  <c r="B3556" i="59"/>
  <c r="C3556" i="59"/>
  <c r="D3557" i="59" l="1"/>
  <c r="F3557" i="59"/>
  <c r="C3557" i="59"/>
  <c r="E3557" i="59"/>
  <c r="A3558" i="59"/>
  <c r="B3557" i="59"/>
  <c r="G3557" i="59"/>
  <c r="D3558" i="59" l="1"/>
  <c r="C3558" i="59"/>
  <c r="A3559" i="59"/>
  <c r="F3558" i="59"/>
  <c r="G3558" i="59"/>
  <c r="B3558" i="59"/>
  <c r="E3558" i="59"/>
  <c r="D3559" i="59" l="1"/>
  <c r="F3559" i="59"/>
  <c r="C3559" i="59"/>
  <c r="A3560" i="59"/>
  <c r="E3559" i="59"/>
  <c r="B3559" i="59"/>
  <c r="G3559" i="59"/>
  <c r="D3560" i="59" l="1"/>
  <c r="F3560" i="59"/>
  <c r="C3560" i="59"/>
  <c r="A3561" i="59"/>
  <c r="E3560" i="59"/>
  <c r="B3560" i="59"/>
  <c r="G3560" i="59"/>
  <c r="D3561" i="59" l="1"/>
  <c r="F3561" i="59"/>
  <c r="B3561" i="59"/>
  <c r="E3561" i="59"/>
  <c r="A3562" i="59"/>
  <c r="G3561" i="59"/>
  <c r="C3561" i="59"/>
  <c r="D3562" i="59" l="1"/>
  <c r="F3562" i="59"/>
  <c r="C3562" i="59"/>
  <c r="A3563" i="59"/>
  <c r="E3562" i="59"/>
  <c r="B3562" i="59"/>
  <c r="G3562" i="59"/>
  <c r="D3563" i="59" l="1"/>
  <c r="F3563" i="59"/>
  <c r="E3563" i="59"/>
  <c r="C3563" i="59"/>
  <c r="B3563" i="59"/>
  <c r="A3564" i="59"/>
  <c r="G3563" i="59"/>
  <c r="D3564" i="59" l="1"/>
  <c r="F3564" i="59"/>
  <c r="C3564" i="59"/>
  <c r="G3564" i="59"/>
  <c r="A3565" i="59"/>
  <c r="E3564" i="59"/>
  <c r="B3564" i="59"/>
  <c r="D3565" i="59" l="1"/>
  <c r="F3565" i="59"/>
  <c r="C3565" i="59"/>
  <c r="E3565" i="59"/>
  <c r="B3565" i="59"/>
  <c r="A3566" i="59"/>
  <c r="G3565" i="59"/>
  <c r="D3566" i="59" l="1"/>
  <c r="F3566" i="59"/>
  <c r="C3566" i="59"/>
  <c r="A3567" i="59"/>
  <c r="E3566" i="59"/>
  <c r="B3566" i="59"/>
  <c r="G3566" i="59"/>
  <c r="D3567" i="59" l="1"/>
  <c r="F3567" i="59"/>
  <c r="E3567" i="59"/>
  <c r="C3567" i="59"/>
  <c r="B3567" i="59"/>
  <c r="A3568" i="59"/>
  <c r="G3567" i="59"/>
  <c r="D3568" i="59" l="1"/>
  <c r="F3568" i="59"/>
  <c r="E3568" i="59"/>
  <c r="B3568" i="59"/>
  <c r="C3568" i="59"/>
  <c r="A3569" i="59"/>
  <c r="G3568" i="59"/>
  <c r="D3569" i="59" l="1"/>
  <c r="F3569" i="59"/>
  <c r="E3569" i="59"/>
  <c r="C3569" i="59"/>
  <c r="A3570" i="59"/>
  <c r="G3569" i="59"/>
  <c r="B3569" i="59"/>
  <c r="D3570" i="59" l="1"/>
  <c r="F3570" i="59"/>
  <c r="E3570" i="59"/>
  <c r="B3570" i="59"/>
  <c r="C3570" i="59"/>
  <c r="A3571" i="59"/>
  <c r="G3570" i="59"/>
  <c r="D3571" i="59" l="1"/>
  <c r="F3571" i="59"/>
  <c r="B3571" i="59"/>
  <c r="A3572" i="59"/>
  <c r="G3571" i="59"/>
  <c r="E3571" i="59"/>
  <c r="C3571" i="59"/>
  <c r="D3572" i="59" l="1"/>
  <c r="F3572" i="59"/>
  <c r="E3572" i="59"/>
  <c r="B3572" i="59"/>
  <c r="A3573" i="59"/>
  <c r="C3572" i="59"/>
  <c r="G3572" i="59"/>
  <c r="D3573" i="59" l="1"/>
  <c r="F3573" i="59"/>
  <c r="C3573" i="59"/>
  <c r="E3573" i="59"/>
  <c r="A3574" i="59"/>
  <c r="G3573" i="59"/>
  <c r="B3573" i="59"/>
  <c r="D3574" i="59" l="1"/>
  <c r="F3574" i="59"/>
  <c r="C3574" i="59"/>
  <c r="B3574" i="59"/>
  <c r="G3574" i="59"/>
  <c r="E3574" i="59"/>
  <c r="A3575" i="59"/>
  <c r="D3575" i="59" l="1"/>
  <c r="F3575" i="59"/>
  <c r="C3575" i="59"/>
  <c r="E3575" i="59"/>
  <c r="B3575" i="59"/>
  <c r="A3576" i="59"/>
  <c r="G3575" i="59"/>
  <c r="D3576" i="59" l="1"/>
  <c r="F3576" i="59"/>
  <c r="E3576" i="59"/>
  <c r="C3576" i="59"/>
  <c r="A3577" i="59"/>
  <c r="B3576" i="59"/>
  <c r="G3576" i="59"/>
  <c r="D3577" i="59" l="1"/>
  <c r="F3577" i="59"/>
  <c r="B3577" i="59"/>
  <c r="A3578" i="59"/>
  <c r="G3577" i="59"/>
  <c r="E3577" i="59"/>
  <c r="C3577" i="59"/>
  <c r="D3578" i="59" l="1"/>
  <c r="F3578" i="59"/>
  <c r="B3578" i="59"/>
  <c r="G3578" i="59"/>
  <c r="E3578" i="59"/>
  <c r="C3578" i="59"/>
  <c r="A3579" i="59"/>
  <c r="D3579" i="59" l="1"/>
  <c r="F3579" i="59"/>
  <c r="E3579" i="59"/>
  <c r="C3579" i="59"/>
  <c r="G3579" i="59"/>
  <c r="A3580" i="59"/>
  <c r="B3579" i="59"/>
  <c r="D3580" i="59" l="1"/>
  <c r="F3580" i="59"/>
  <c r="C3580" i="59"/>
  <c r="B3580" i="59"/>
  <c r="E3580" i="59"/>
  <c r="A3581" i="59"/>
  <c r="G3580" i="59"/>
  <c r="D3581" i="59" l="1"/>
  <c r="F3581" i="59"/>
  <c r="C3581" i="59"/>
  <c r="G3581" i="59"/>
  <c r="A3582" i="59"/>
  <c r="E3581" i="59"/>
  <c r="B3581" i="59"/>
  <c r="D3582" i="59" l="1"/>
  <c r="F3582" i="59"/>
  <c r="B3582" i="59"/>
  <c r="C3582" i="59"/>
  <c r="E3582" i="59"/>
  <c r="A3583" i="59"/>
  <c r="G3582" i="59"/>
  <c r="D3583" i="59" l="1"/>
  <c r="F3583" i="59"/>
  <c r="B3583" i="59"/>
  <c r="G3583" i="59"/>
  <c r="E3583" i="59"/>
  <c r="C3583" i="59"/>
  <c r="A3584" i="59"/>
  <c r="D3584" i="59" l="1"/>
  <c r="F3584" i="59"/>
  <c r="A3585" i="59"/>
  <c r="E3584" i="59"/>
  <c r="C3584" i="59"/>
  <c r="G3584" i="59"/>
  <c r="B3584" i="59"/>
  <c r="D3585" i="59" l="1"/>
  <c r="F3585" i="59"/>
  <c r="B3585" i="59"/>
  <c r="E3585" i="59"/>
  <c r="C3585" i="59"/>
  <c r="A3586" i="59"/>
  <c r="G3585" i="59"/>
  <c r="D3586" i="59" l="1"/>
  <c r="F3586" i="59"/>
  <c r="A3587" i="59"/>
  <c r="C3586" i="59"/>
  <c r="G3586" i="59"/>
  <c r="E3586" i="59"/>
  <c r="B3586" i="59"/>
  <c r="D3587" i="59" l="1"/>
  <c r="F3587" i="59"/>
  <c r="B3587" i="59"/>
  <c r="E3587" i="59"/>
  <c r="C3587" i="59"/>
  <c r="A3588" i="59"/>
  <c r="G3587" i="59"/>
  <c r="D3588" i="59" l="1"/>
  <c r="F3588" i="59"/>
  <c r="E3588" i="59"/>
  <c r="C3588" i="59"/>
  <c r="A3589" i="59"/>
  <c r="B3588" i="59"/>
  <c r="G3588" i="59"/>
  <c r="D3589" i="59" l="1"/>
  <c r="F3589" i="59"/>
  <c r="E3589" i="59"/>
  <c r="B3589" i="59"/>
  <c r="G3589" i="59"/>
  <c r="A3590" i="59"/>
  <c r="C3589" i="59"/>
  <c r="D3590" i="59" l="1"/>
  <c r="F3590" i="59"/>
  <c r="B3590" i="59"/>
  <c r="A3591" i="59"/>
  <c r="G3590" i="59"/>
  <c r="E3590" i="59"/>
  <c r="C3590" i="59"/>
  <c r="D3591" i="59" l="1"/>
  <c r="F3591" i="59"/>
  <c r="C3591" i="59"/>
  <c r="E3591" i="59"/>
  <c r="G3591" i="59"/>
  <c r="B3591" i="59"/>
  <c r="A3592" i="59"/>
  <c r="D3592" i="59" l="1"/>
  <c r="F3592" i="59"/>
  <c r="B3592" i="59"/>
  <c r="E3592" i="59"/>
  <c r="C3592" i="59"/>
  <c r="A3593" i="59"/>
  <c r="G3592" i="59"/>
  <c r="D3593" i="59" l="1"/>
  <c r="F3593" i="59"/>
  <c r="B3593" i="59"/>
  <c r="A3594" i="59"/>
  <c r="C3593" i="59"/>
  <c r="G3593" i="59"/>
  <c r="E3593" i="59"/>
  <c r="D3594" i="59" l="1"/>
  <c r="F3594" i="59"/>
  <c r="A3595" i="59"/>
  <c r="G3594" i="59"/>
  <c r="C3594" i="59"/>
  <c r="E3594" i="59"/>
  <c r="B3594" i="59"/>
  <c r="D3595" i="59" l="1"/>
  <c r="F3595" i="59"/>
  <c r="E3595" i="59"/>
  <c r="C3595" i="59"/>
  <c r="G3595" i="59"/>
  <c r="B3595" i="59"/>
  <c r="A3596" i="59"/>
  <c r="D3596" i="59" l="1"/>
  <c r="F3596" i="59"/>
  <c r="B3596" i="59"/>
  <c r="G3596" i="59"/>
  <c r="E3596" i="59"/>
  <c r="C3596" i="59"/>
  <c r="A3597" i="59"/>
  <c r="D3597" i="59" l="1"/>
  <c r="F3597" i="59"/>
  <c r="C3597" i="59"/>
  <c r="E3597" i="59"/>
  <c r="A3598" i="59"/>
  <c r="B3597" i="59"/>
  <c r="G3597" i="59"/>
  <c r="D3598" i="59" l="1"/>
  <c r="F3598" i="59"/>
  <c r="C3598" i="59"/>
  <c r="A3599" i="59"/>
  <c r="G3598" i="59"/>
  <c r="E3598" i="59"/>
  <c r="B3598" i="59"/>
  <c r="D3599" i="59" l="1"/>
  <c r="F3599" i="59"/>
  <c r="C3599" i="59"/>
  <c r="B3599" i="59"/>
  <c r="E3599" i="59"/>
  <c r="G3599" i="59"/>
  <c r="A3600" i="59"/>
  <c r="D3600" i="59" l="1"/>
  <c r="F3600" i="59"/>
  <c r="E3600" i="59"/>
  <c r="A3601" i="59"/>
  <c r="C3600" i="59"/>
  <c r="G3600" i="59"/>
  <c r="B3600" i="59"/>
  <c r="D3601" i="59" l="1"/>
  <c r="F3601" i="59"/>
  <c r="E3601" i="59"/>
  <c r="A3602" i="59"/>
  <c r="C3601" i="59"/>
  <c r="G3601" i="59"/>
  <c r="B3601" i="59"/>
  <c r="D3602" i="59" l="1"/>
  <c r="F3602" i="59"/>
  <c r="B3602" i="59"/>
  <c r="A3603" i="59"/>
  <c r="G3602" i="59"/>
  <c r="E3602" i="59"/>
  <c r="C3602" i="59"/>
  <c r="D3603" i="59" l="1"/>
  <c r="F3603" i="59"/>
  <c r="A3604" i="59"/>
  <c r="G3603" i="59"/>
  <c r="C3603" i="59"/>
  <c r="E3603" i="59"/>
  <c r="B3603" i="59"/>
  <c r="D3604" i="59" l="1"/>
  <c r="F3604" i="59"/>
  <c r="A3605" i="59"/>
  <c r="C3604" i="59"/>
  <c r="G3604" i="59"/>
  <c r="E3604" i="59"/>
  <c r="B3604" i="59"/>
  <c r="D3605" i="59" l="1"/>
  <c r="F3605" i="59"/>
  <c r="C3605" i="59"/>
  <c r="E3605" i="59"/>
  <c r="A3606" i="59"/>
  <c r="G3605" i="59"/>
  <c r="B3605" i="59"/>
  <c r="F3606" i="59" l="1"/>
  <c r="B3606" i="59"/>
  <c r="E3606" i="59"/>
  <c r="G3606" i="59"/>
  <c r="A3607" i="59"/>
  <c r="C3606" i="59"/>
  <c r="D3606" i="59"/>
  <c r="D3607" i="59" l="1"/>
  <c r="F3607" i="59"/>
  <c r="C3607" i="59"/>
  <c r="E3607" i="59"/>
  <c r="G3607" i="59"/>
  <c r="B3607" i="59"/>
  <c r="A3608" i="59"/>
  <c r="D3608" i="59" l="1"/>
  <c r="F3608" i="59"/>
  <c r="C3608" i="59"/>
  <c r="E3608" i="59"/>
  <c r="A3609" i="59"/>
  <c r="B3608" i="59"/>
  <c r="G3608" i="59"/>
  <c r="D3609" i="59" l="1"/>
  <c r="F3609" i="59"/>
  <c r="E3609" i="59"/>
  <c r="B3609" i="59"/>
  <c r="C3609" i="59"/>
  <c r="A3610" i="59"/>
  <c r="G3609" i="59"/>
  <c r="D3610" i="59" l="1"/>
  <c r="F3610" i="59"/>
  <c r="C3610" i="59"/>
  <c r="E3610" i="59"/>
  <c r="B3610" i="59"/>
  <c r="A3611" i="59"/>
  <c r="G3610" i="59"/>
  <c r="D3611" i="59" l="1"/>
  <c r="F3611" i="59"/>
  <c r="A3612" i="59"/>
  <c r="C3611" i="59"/>
  <c r="G3611" i="59"/>
  <c r="E3611" i="59"/>
  <c r="B3611" i="59"/>
  <c r="D3612" i="59" l="1"/>
  <c r="F3612" i="59"/>
  <c r="B3612" i="59"/>
  <c r="A3613" i="59"/>
  <c r="E3612" i="59"/>
  <c r="C3612" i="59"/>
  <c r="G3612" i="59"/>
  <c r="D3613" i="59" l="1"/>
  <c r="F3613" i="59"/>
  <c r="G3613" i="59"/>
  <c r="C3613" i="59"/>
  <c r="A3614" i="59"/>
  <c r="E3613" i="59"/>
  <c r="B3613" i="59"/>
  <c r="D3614" i="59" l="1"/>
  <c r="F3614" i="59"/>
  <c r="E3614" i="59"/>
  <c r="C3614" i="59"/>
  <c r="B3614" i="59"/>
  <c r="A3615" i="59"/>
  <c r="G3614" i="59"/>
  <c r="D3615" i="59" l="1"/>
  <c r="F3615" i="59"/>
  <c r="B3615" i="59"/>
  <c r="E3615" i="59"/>
  <c r="C3615" i="59"/>
  <c r="A3616" i="59"/>
  <c r="G3615" i="59"/>
  <c r="D3616" i="59" l="1"/>
  <c r="F3616" i="59"/>
  <c r="C3616" i="59"/>
  <c r="B3616" i="59"/>
  <c r="G3616" i="59"/>
  <c r="E3616" i="59"/>
  <c r="A3617" i="59"/>
  <c r="D3617" i="59" l="1"/>
  <c r="F3617" i="59"/>
  <c r="C3617" i="59"/>
  <c r="G3617" i="59"/>
  <c r="E3617" i="59"/>
  <c r="B3617" i="59"/>
  <c r="A3618" i="59"/>
  <c r="F3618" i="59" l="1"/>
  <c r="A3619" i="59"/>
  <c r="C3618" i="59"/>
  <c r="E3618" i="59"/>
  <c r="B3618" i="59"/>
  <c r="D3618" i="59"/>
  <c r="G3618" i="59"/>
  <c r="D3619" i="59" l="1"/>
  <c r="F3619" i="59"/>
  <c r="C3619" i="59"/>
  <c r="A3620" i="59"/>
  <c r="B3619" i="59"/>
  <c r="E3619" i="59"/>
  <c r="G3619" i="59"/>
  <c r="D3620" i="59" l="1"/>
  <c r="C3620" i="59"/>
  <c r="E3620" i="59"/>
  <c r="F3620" i="59"/>
  <c r="B3620" i="59"/>
  <c r="A3621" i="59"/>
  <c r="G3620" i="59"/>
  <c r="D3621" i="59" l="1"/>
  <c r="F3621" i="59"/>
  <c r="A3622" i="59"/>
  <c r="C3621" i="59"/>
  <c r="B3621" i="59"/>
  <c r="E3621" i="59"/>
  <c r="G3621" i="59"/>
  <c r="D3622" i="59" l="1"/>
  <c r="F3622" i="59"/>
  <c r="G3622" i="59"/>
  <c r="A3623" i="59"/>
  <c r="C3622" i="59"/>
  <c r="E3622" i="59"/>
  <c r="B3622" i="59"/>
  <c r="D3623" i="59" l="1"/>
  <c r="E3623" i="59"/>
  <c r="F3623" i="59"/>
  <c r="C3623" i="59"/>
  <c r="A3624" i="59"/>
  <c r="B3623" i="59"/>
  <c r="G3623" i="59"/>
  <c r="D3624" i="59" l="1"/>
  <c r="F3624" i="59"/>
  <c r="B3624" i="59"/>
  <c r="C3624" i="59"/>
  <c r="A3625" i="59"/>
  <c r="E3624" i="59"/>
  <c r="G3624" i="59"/>
  <c r="D3625" i="59" l="1"/>
  <c r="C3625" i="59"/>
  <c r="B3625" i="59"/>
  <c r="G3625" i="59"/>
  <c r="F3625" i="59"/>
  <c r="A3626" i="59"/>
  <c r="E3625" i="59"/>
  <c r="D3626" i="59" l="1"/>
  <c r="A3627" i="59"/>
  <c r="E3626" i="59"/>
  <c r="F3626" i="59"/>
  <c r="B3626" i="59"/>
  <c r="C3626" i="59"/>
  <c r="G3626" i="59"/>
  <c r="D3627" i="59" l="1"/>
  <c r="B3627" i="59"/>
  <c r="G3627" i="59"/>
  <c r="F3627" i="59"/>
  <c r="C3627" i="59"/>
  <c r="A3628" i="59"/>
  <c r="E3627" i="59"/>
  <c r="D3628" i="59" l="1"/>
  <c r="F3628" i="59"/>
  <c r="C3628" i="59"/>
  <c r="B3628" i="59"/>
  <c r="A3629" i="59"/>
  <c r="E3628" i="59"/>
  <c r="G3628" i="59"/>
  <c r="D3629" i="59" l="1"/>
  <c r="F3629" i="59"/>
  <c r="C3629" i="59"/>
  <c r="A3630" i="59"/>
  <c r="E3629" i="59"/>
  <c r="B3629" i="59"/>
  <c r="G3629" i="59"/>
  <c r="D3630" i="59" l="1"/>
  <c r="F3630" i="59"/>
  <c r="A3631" i="59"/>
  <c r="E3630" i="59"/>
  <c r="C3630" i="59"/>
  <c r="B3630" i="59"/>
  <c r="G3630" i="59"/>
  <c r="D3631" i="59" l="1"/>
  <c r="F3631" i="59"/>
  <c r="E3631" i="59"/>
  <c r="C3631" i="59"/>
  <c r="A3632" i="59"/>
  <c r="G3631" i="59"/>
  <c r="B3631" i="59"/>
  <c r="D3632" i="59" l="1"/>
  <c r="F3632" i="59"/>
  <c r="B3632" i="59"/>
  <c r="A3633" i="59"/>
  <c r="G3632" i="59"/>
  <c r="E3632" i="59"/>
  <c r="C3632" i="59"/>
  <c r="D3633" i="59" l="1"/>
  <c r="F3633" i="59"/>
  <c r="C3633" i="59"/>
  <c r="B3633" i="59"/>
  <c r="E3633" i="59"/>
  <c r="A3634" i="59"/>
  <c r="G3633" i="59"/>
  <c r="D3634" i="59" l="1"/>
  <c r="F3634" i="59"/>
  <c r="E3634" i="59"/>
  <c r="G3634" i="59"/>
  <c r="B3634" i="59"/>
  <c r="C3634" i="59"/>
  <c r="A3635" i="59"/>
  <c r="D3635" i="59" l="1"/>
  <c r="F3635" i="59"/>
  <c r="E3635" i="59"/>
  <c r="C3635" i="59"/>
  <c r="A3636" i="59"/>
  <c r="G3635" i="59"/>
  <c r="B3635" i="59"/>
  <c r="D3636" i="59" l="1"/>
  <c r="E3636" i="59"/>
  <c r="F3636" i="59"/>
  <c r="C3636" i="59"/>
  <c r="B3636" i="59"/>
  <c r="A3637" i="59"/>
  <c r="G3636" i="59"/>
  <c r="D3637" i="59" l="1"/>
  <c r="B3637" i="59"/>
  <c r="A3638" i="59"/>
  <c r="F3637" i="59"/>
  <c r="C3637" i="59"/>
  <c r="E3637" i="59"/>
  <c r="G3637" i="59"/>
  <c r="D3638" i="59" l="1"/>
  <c r="B3638" i="59"/>
  <c r="F3638" i="59"/>
  <c r="E3638" i="59"/>
  <c r="C3638" i="59"/>
  <c r="A3639" i="59"/>
  <c r="G3638" i="59"/>
  <c r="D3639" i="59" l="1"/>
  <c r="C3639" i="59"/>
  <c r="B3639" i="59"/>
  <c r="G3639" i="59"/>
  <c r="F3639" i="59"/>
  <c r="A3640" i="59"/>
  <c r="E3639" i="59"/>
  <c r="D3640" i="59" l="1"/>
  <c r="F3640" i="59"/>
  <c r="A3641" i="59"/>
  <c r="C3640" i="59"/>
  <c r="B3640" i="59"/>
  <c r="E3640" i="59"/>
  <c r="G3640" i="59"/>
  <c r="D3641" i="59" l="1"/>
  <c r="F3641" i="59"/>
  <c r="A3642" i="59"/>
  <c r="G3641" i="59"/>
  <c r="B3641" i="59"/>
  <c r="E3641" i="59"/>
  <c r="C3641" i="59"/>
  <c r="D3642" i="59" l="1"/>
  <c r="F3642" i="59"/>
  <c r="C3642" i="59"/>
  <c r="B3642" i="59"/>
  <c r="G3642" i="59"/>
  <c r="A3643" i="59"/>
  <c r="E3642" i="59"/>
  <c r="D3643" i="59" l="1"/>
  <c r="B3643" i="59"/>
  <c r="G3643" i="59"/>
  <c r="F3643" i="59"/>
  <c r="C3643" i="59"/>
  <c r="A3644" i="59"/>
  <c r="E3643" i="59"/>
  <c r="D3644" i="59" l="1"/>
  <c r="C3644" i="59"/>
  <c r="B3644" i="59"/>
  <c r="F3644" i="59"/>
  <c r="E3644" i="59"/>
  <c r="G3644" i="59"/>
  <c r="A3645" i="59"/>
  <c r="D3645" i="59" l="1"/>
  <c r="C3645" i="59"/>
  <c r="E3645" i="59"/>
  <c r="F3645" i="59"/>
  <c r="B3645" i="59"/>
  <c r="A3646" i="59"/>
  <c r="G3645" i="59"/>
  <c r="D3646" i="59" l="1"/>
  <c r="F3646" i="59"/>
  <c r="E3646" i="59"/>
  <c r="C3646" i="59"/>
  <c r="B3646" i="59"/>
  <c r="A3647" i="59"/>
  <c r="G3646" i="59"/>
  <c r="D3647" i="59" l="1"/>
  <c r="F3647" i="59"/>
  <c r="C3647" i="59"/>
  <c r="A3648" i="59"/>
  <c r="G3647" i="59"/>
  <c r="E3647" i="59"/>
  <c r="B3647" i="59"/>
  <c r="D3648" i="59" l="1"/>
  <c r="F3648" i="59"/>
  <c r="B3648" i="59"/>
  <c r="A3649" i="59"/>
  <c r="G3648" i="59"/>
  <c r="E3648" i="59"/>
  <c r="C3648" i="59"/>
  <c r="D3649" i="59" l="1"/>
  <c r="F3649" i="59"/>
  <c r="C3649" i="59"/>
  <c r="B3649" i="59"/>
  <c r="E3649" i="59"/>
  <c r="A3650" i="59"/>
  <c r="G3649" i="59"/>
  <c r="D3650" i="59" l="1"/>
  <c r="C3650" i="59"/>
  <c r="F3650" i="59"/>
  <c r="G3650" i="59"/>
  <c r="E3650" i="59"/>
  <c r="A3651" i="59"/>
  <c r="B3650" i="59"/>
  <c r="D3651" i="59" l="1"/>
  <c r="F3651" i="59"/>
  <c r="C3651" i="59"/>
  <c r="B3651" i="59"/>
  <c r="G3651" i="59"/>
  <c r="A3652" i="59"/>
  <c r="E3651" i="59"/>
  <c r="D3652" i="59" l="1"/>
  <c r="F3652" i="59"/>
  <c r="A3653" i="59"/>
  <c r="G3652" i="59"/>
  <c r="E3652" i="59"/>
  <c r="C3652" i="59"/>
  <c r="B3652" i="59"/>
  <c r="D3653" i="59" l="1"/>
  <c r="F3653" i="59"/>
  <c r="E3653" i="59"/>
  <c r="C3653" i="59"/>
  <c r="A3654" i="59"/>
  <c r="B3653" i="59"/>
  <c r="G3653" i="59"/>
  <c r="D3654" i="59" l="1"/>
  <c r="F3654" i="59"/>
  <c r="E3654" i="59"/>
  <c r="C3654" i="59"/>
  <c r="B3654" i="59"/>
  <c r="A3655" i="59"/>
  <c r="G3654" i="59"/>
  <c r="D3655" i="59" l="1"/>
  <c r="F3655" i="59"/>
  <c r="G3655" i="59"/>
  <c r="A3656" i="59"/>
  <c r="C3655" i="59"/>
  <c r="E3655" i="59"/>
  <c r="B3655" i="59"/>
  <c r="D3656" i="59" l="1"/>
  <c r="F3656" i="59"/>
  <c r="B3656" i="59"/>
  <c r="E3656" i="59"/>
  <c r="C3656" i="59"/>
  <c r="A3657" i="59"/>
  <c r="G3656" i="59"/>
  <c r="D3657" i="59" l="1"/>
  <c r="F3657" i="59"/>
  <c r="C3657" i="59"/>
  <c r="E3657" i="59"/>
  <c r="B3657" i="59"/>
  <c r="G3657" i="59"/>
  <c r="A3658" i="59"/>
  <c r="D3658" i="59" l="1"/>
  <c r="F3658" i="59"/>
  <c r="C3658" i="59"/>
  <c r="E3658" i="59"/>
  <c r="B3658" i="59"/>
  <c r="G3658" i="59"/>
  <c r="A3659" i="59"/>
  <c r="D3659" i="59" l="1"/>
  <c r="F3659" i="59"/>
  <c r="G3659" i="59"/>
  <c r="B3659" i="59"/>
  <c r="A3660" i="59"/>
  <c r="C3659" i="59"/>
  <c r="E3659" i="59"/>
  <c r="D3660" i="59" l="1"/>
  <c r="C3660" i="59"/>
  <c r="F3660" i="59"/>
  <c r="B3660" i="59"/>
  <c r="E3660" i="59"/>
  <c r="G3660" i="59"/>
  <c r="A3661" i="59"/>
  <c r="D3661" i="59" l="1"/>
  <c r="F3661" i="59"/>
  <c r="E3661" i="59"/>
  <c r="C3661" i="59"/>
  <c r="B3661" i="59"/>
  <c r="A3662" i="59"/>
  <c r="G3661" i="59"/>
  <c r="D3662" i="59" l="1"/>
  <c r="C3662" i="59"/>
  <c r="A3663" i="59"/>
  <c r="F3662" i="59"/>
  <c r="E3662" i="59"/>
  <c r="B3662" i="59"/>
  <c r="G3662" i="59"/>
  <c r="D3663" i="59" l="1"/>
  <c r="C3663" i="59"/>
  <c r="E3663" i="59"/>
  <c r="F3663" i="59"/>
  <c r="A3664" i="59"/>
  <c r="B3663" i="59"/>
  <c r="G3663" i="59"/>
  <c r="D3664" i="59" l="1"/>
  <c r="C3664" i="59"/>
  <c r="E3664" i="59"/>
  <c r="F3664" i="59"/>
  <c r="A3665" i="59"/>
  <c r="B3664" i="59"/>
  <c r="G3664" i="59"/>
  <c r="D3665" i="59" l="1"/>
  <c r="C3665" i="59"/>
  <c r="A3666" i="59"/>
  <c r="F3665" i="59"/>
  <c r="B3665" i="59"/>
  <c r="G3665" i="59"/>
  <c r="E3665" i="59"/>
  <c r="D3666" i="59" l="1"/>
  <c r="C3666" i="59"/>
  <c r="A3667" i="59"/>
  <c r="F3666" i="59"/>
  <c r="E3666" i="59"/>
  <c r="B3666" i="59"/>
  <c r="G3666" i="59"/>
  <c r="D3667" i="59" l="1"/>
  <c r="B3667" i="59"/>
  <c r="C3667" i="59"/>
  <c r="A3668" i="59"/>
  <c r="F3667" i="59"/>
  <c r="E3667" i="59"/>
  <c r="G3667" i="59"/>
  <c r="D3668" i="59" l="1"/>
  <c r="E3668" i="59"/>
  <c r="F3668" i="59"/>
  <c r="B3668" i="59"/>
  <c r="G3668" i="59"/>
  <c r="A3669" i="59"/>
  <c r="C3668" i="59"/>
  <c r="D3669" i="59" l="1"/>
  <c r="E3669" i="59"/>
  <c r="C3669" i="59"/>
  <c r="A3670" i="59"/>
  <c r="F3669" i="59"/>
  <c r="B3669" i="59"/>
  <c r="G3669" i="59"/>
  <c r="D3670" i="59" l="1"/>
  <c r="E3670" i="59"/>
  <c r="B3670" i="59"/>
  <c r="F3670" i="59"/>
  <c r="C3670" i="59"/>
  <c r="G3670" i="59"/>
  <c r="A3671" i="59"/>
  <c r="D3671" i="59" l="1"/>
  <c r="C3671" i="59"/>
  <c r="F3671" i="59"/>
  <c r="B3671" i="59"/>
  <c r="E3671" i="59"/>
  <c r="A3672" i="59"/>
  <c r="G3671" i="59"/>
  <c r="D3672" i="59" l="1"/>
  <c r="B3672" i="59"/>
  <c r="C3672" i="59"/>
  <c r="F3672" i="59"/>
  <c r="E3672" i="59"/>
  <c r="A3673" i="59"/>
  <c r="G3672" i="59"/>
  <c r="D3673" i="59" l="1"/>
  <c r="C3673" i="59"/>
  <c r="F3673" i="59"/>
  <c r="E3673" i="59"/>
  <c r="A3674" i="59"/>
  <c r="B3673" i="59"/>
  <c r="G3673" i="59"/>
  <c r="D3674" i="59" l="1"/>
  <c r="C3674" i="59"/>
  <c r="B3674" i="59"/>
  <c r="F3674" i="59"/>
  <c r="E3674" i="59"/>
  <c r="A3675" i="59"/>
  <c r="G3674" i="59"/>
  <c r="D3675" i="59" l="1"/>
  <c r="B3675" i="59"/>
  <c r="E3675" i="59"/>
  <c r="F3675" i="59"/>
  <c r="C3675" i="59"/>
  <c r="A3676" i="59"/>
  <c r="G3675" i="59"/>
  <c r="D3676" i="59" l="1"/>
  <c r="C3676" i="59"/>
  <c r="E3676" i="59"/>
  <c r="F3676" i="59"/>
  <c r="A3677" i="59"/>
  <c r="B3676" i="59"/>
  <c r="G3676" i="59"/>
  <c r="D3677" i="59" l="1"/>
  <c r="E3677" i="59"/>
  <c r="F3677" i="59"/>
  <c r="C3677" i="59"/>
  <c r="A3678" i="59"/>
  <c r="B3677" i="59"/>
  <c r="G3677" i="59"/>
  <c r="D3678" i="59" l="1"/>
  <c r="E3678" i="59"/>
  <c r="F3678" i="59"/>
  <c r="C3678" i="59"/>
  <c r="B3678" i="59"/>
  <c r="A3679" i="59"/>
  <c r="G3678" i="59"/>
  <c r="D3679" i="59" l="1"/>
  <c r="E3679" i="59"/>
  <c r="B3679" i="59"/>
  <c r="F3679" i="59"/>
  <c r="C3679" i="59"/>
  <c r="A3680" i="59"/>
  <c r="G3679" i="59"/>
  <c r="D3680" i="59" l="1"/>
  <c r="F3680" i="59"/>
  <c r="B3680" i="59"/>
  <c r="G3680" i="59"/>
  <c r="C3680" i="59"/>
  <c r="E3680" i="59"/>
  <c r="A3681" i="59"/>
  <c r="F3681" i="59" l="1"/>
  <c r="D3681" i="59"/>
  <c r="B3681" i="59"/>
  <c r="E3681" i="59"/>
  <c r="G3681" i="59"/>
  <c r="A3682" i="59"/>
  <c r="C3681" i="59"/>
  <c r="D3682" i="59" l="1"/>
  <c r="C3682" i="59"/>
  <c r="E3682" i="59"/>
  <c r="F3682" i="59"/>
  <c r="A3683" i="59"/>
  <c r="G3682" i="59"/>
  <c r="B3682" i="59"/>
  <c r="D3683" i="59" l="1"/>
  <c r="E3683" i="59"/>
  <c r="F3683" i="59"/>
  <c r="G3683" i="59"/>
  <c r="B3683" i="59"/>
  <c r="C3683" i="59"/>
  <c r="A3684" i="59"/>
  <c r="D3684" i="59" l="1"/>
  <c r="E3684" i="59"/>
  <c r="F3684" i="59"/>
  <c r="A3685" i="59"/>
  <c r="G3684" i="59"/>
  <c r="C3684" i="59"/>
  <c r="B3684" i="59"/>
  <c r="D3685" i="59" l="1"/>
  <c r="E3685" i="59"/>
  <c r="A3686" i="59"/>
  <c r="F3685" i="59"/>
  <c r="B3685" i="59"/>
  <c r="G3685" i="59"/>
  <c r="C3685" i="59"/>
  <c r="D3686" i="59" l="1"/>
  <c r="F3686" i="59"/>
  <c r="B3686" i="59"/>
  <c r="G3686" i="59"/>
  <c r="C3686" i="59"/>
  <c r="E3686" i="59"/>
  <c r="A3687" i="59"/>
  <c r="D3687" i="59" l="1"/>
  <c r="F3687" i="59"/>
  <c r="E3687" i="59"/>
  <c r="C3687" i="59"/>
  <c r="A3688" i="59"/>
  <c r="B3687" i="59"/>
  <c r="G3687" i="59"/>
  <c r="D3688" i="59" l="1"/>
  <c r="F3688" i="59"/>
  <c r="E3688" i="59"/>
  <c r="C3688" i="59"/>
  <c r="B3688" i="59"/>
  <c r="A3689" i="59"/>
  <c r="G3688" i="59"/>
  <c r="D3689" i="59" l="1"/>
  <c r="F3689" i="59"/>
  <c r="B3689" i="59"/>
  <c r="C3689" i="59"/>
  <c r="A3690" i="59"/>
  <c r="E3689" i="59"/>
  <c r="G3689" i="59"/>
  <c r="D3690" i="59" l="1"/>
  <c r="C3690" i="59"/>
  <c r="B3690" i="59"/>
  <c r="E3690" i="59"/>
  <c r="F3690" i="59"/>
  <c r="A3691" i="59"/>
  <c r="G3690" i="59"/>
  <c r="D3691" i="59" l="1"/>
  <c r="F3691" i="59"/>
  <c r="A3692" i="59"/>
  <c r="G3691" i="59"/>
  <c r="C3691" i="59"/>
  <c r="E3691" i="59"/>
  <c r="B3691" i="59"/>
  <c r="D3692" i="59" l="1"/>
  <c r="A3693" i="59"/>
  <c r="F3692" i="59"/>
  <c r="E3692" i="59"/>
  <c r="C3692" i="59"/>
  <c r="G3692" i="59"/>
  <c r="B3692" i="59"/>
  <c r="D3693" i="59" l="1"/>
  <c r="B3693" i="59"/>
  <c r="F3693" i="59"/>
  <c r="E3693" i="59"/>
  <c r="C3693" i="59"/>
  <c r="G3693" i="59"/>
  <c r="A3694" i="59"/>
  <c r="D3694" i="59" l="1"/>
  <c r="C3694" i="59"/>
  <c r="E3694" i="59"/>
  <c r="F3694" i="59"/>
  <c r="A3695" i="59"/>
  <c r="B3694" i="59"/>
  <c r="G3694" i="59"/>
  <c r="D3695" i="59" l="1"/>
  <c r="F3695" i="59"/>
  <c r="C3695" i="59"/>
  <c r="E3695" i="59"/>
  <c r="B3695" i="59"/>
  <c r="A3696" i="59"/>
  <c r="G3695" i="59"/>
  <c r="D3696" i="59" l="1"/>
  <c r="F3696" i="59"/>
  <c r="C3696" i="59"/>
  <c r="A3697" i="59"/>
  <c r="G3696" i="59"/>
  <c r="E3696" i="59"/>
  <c r="B3696" i="59"/>
  <c r="D3697" i="59" l="1"/>
  <c r="F3697" i="59"/>
  <c r="A3698" i="59"/>
  <c r="B3697" i="59"/>
  <c r="C3697" i="59"/>
  <c r="G3697" i="59"/>
  <c r="E3697" i="59"/>
  <c r="D3698" i="59" l="1"/>
  <c r="F3698" i="59"/>
  <c r="A3699" i="59"/>
  <c r="G3698" i="59"/>
  <c r="C3698" i="59"/>
  <c r="E3698" i="59"/>
  <c r="B3698" i="59"/>
  <c r="D3699" i="59" l="1"/>
  <c r="E3699" i="59"/>
  <c r="F3699" i="59"/>
  <c r="A3700" i="59"/>
  <c r="C3699" i="59"/>
  <c r="B3699" i="59"/>
  <c r="G3699" i="59"/>
  <c r="D3700" i="59" l="1"/>
  <c r="C3700" i="59"/>
  <c r="B3700" i="59"/>
  <c r="F3700" i="59"/>
  <c r="G3700" i="59"/>
  <c r="E3700" i="59"/>
  <c r="A3701" i="59"/>
  <c r="D3701" i="59" l="1"/>
  <c r="C3701" i="59"/>
  <c r="F3701" i="59"/>
  <c r="E3701" i="59"/>
  <c r="B3701" i="59"/>
  <c r="A3702" i="59"/>
  <c r="G3701" i="59"/>
  <c r="D3702" i="59" l="1"/>
  <c r="C3702" i="59"/>
  <c r="A3703" i="59"/>
  <c r="F3702" i="59"/>
  <c r="E3702" i="59"/>
  <c r="B3702" i="59"/>
  <c r="G3702" i="59"/>
  <c r="D3703" i="59" l="1"/>
  <c r="F3703" i="59"/>
  <c r="G3703" i="59"/>
  <c r="B3703" i="59"/>
  <c r="C3703" i="59"/>
  <c r="A3704" i="59"/>
  <c r="E3703" i="59"/>
  <c r="D3704" i="59" l="1"/>
  <c r="F3704" i="59"/>
  <c r="A3705" i="59"/>
  <c r="G3704" i="59"/>
  <c r="E3704" i="59"/>
  <c r="C3704" i="59"/>
  <c r="B3704" i="59"/>
  <c r="D3705" i="59" l="1"/>
  <c r="F3705" i="59"/>
  <c r="C3705" i="59"/>
  <c r="B3705" i="59"/>
  <c r="A3706" i="59"/>
  <c r="E3705" i="59"/>
  <c r="G3705" i="59"/>
  <c r="D3706" i="59" l="1"/>
  <c r="E3706" i="59"/>
  <c r="F3706" i="59"/>
  <c r="C3706" i="59"/>
  <c r="A3707" i="59"/>
  <c r="B3706" i="59"/>
  <c r="G3706" i="59"/>
  <c r="D3707" i="59" l="1"/>
  <c r="C3707" i="59"/>
  <c r="A3708" i="59"/>
  <c r="E3707" i="59"/>
  <c r="F3707" i="59"/>
  <c r="B3707" i="59"/>
  <c r="G3707" i="59"/>
  <c r="D3708" i="59" l="1"/>
  <c r="F3708" i="59"/>
  <c r="E3708" i="59"/>
  <c r="C3708" i="59"/>
  <c r="A3709" i="59"/>
  <c r="B3708" i="59"/>
  <c r="G3708" i="59"/>
  <c r="D3709" i="59" l="1"/>
  <c r="B3709" i="59"/>
  <c r="F3709" i="59"/>
  <c r="C3709" i="59"/>
  <c r="A3710" i="59"/>
  <c r="G3709" i="59"/>
  <c r="E3709" i="59"/>
  <c r="D3710" i="59" l="1"/>
  <c r="F3710" i="59"/>
  <c r="A3711" i="59"/>
  <c r="G3710" i="59"/>
  <c r="C3710" i="59"/>
  <c r="B3710" i="59"/>
  <c r="E3710" i="59"/>
  <c r="D3711" i="59" l="1"/>
  <c r="A3712" i="59"/>
  <c r="E3711" i="59"/>
  <c r="F3711" i="59"/>
  <c r="C3711" i="59"/>
  <c r="B3711" i="59"/>
  <c r="G3711" i="59"/>
  <c r="D3712" i="59" l="1"/>
  <c r="C3712" i="59"/>
  <c r="A3713" i="59"/>
  <c r="F3712" i="59"/>
  <c r="E3712" i="59"/>
  <c r="B3712" i="59"/>
  <c r="G3712" i="59"/>
  <c r="D3713" i="59" l="1"/>
  <c r="C3713" i="59"/>
  <c r="E3713" i="59"/>
  <c r="F3713" i="59"/>
  <c r="A3714" i="59"/>
  <c r="B3713" i="59"/>
  <c r="G3713" i="59"/>
  <c r="D3714" i="59" l="1"/>
  <c r="C3714" i="59"/>
  <c r="E3714" i="59"/>
  <c r="F3714" i="59"/>
  <c r="B3714" i="59"/>
  <c r="A3715" i="59"/>
  <c r="G3714" i="59"/>
  <c r="D3715" i="59" l="1"/>
  <c r="C3715" i="59"/>
  <c r="F3715" i="59"/>
  <c r="B3715" i="59"/>
  <c r="E3715" i="59"/>
  <c r="A3716" i="59"/>
  <c r="G3715" i="59"/>
  <c r="D3716" i="59" l="1"/>
  <c r="C3716" i="59"/>
  <c r="F3716" i="59"/>
  <c r="B3716" i="59"/>
  <c r="E3716" i="59"/>
  <c r="A3717" i="59"/>
  <c r="G3716" i="59"/>
  <c r="D3717" i="59" l="1"/>
  <c r="C3717" i="59"/>
  <c r="F3717" i="59"/>
  <c r="B3717" i="59"/>
  <c r="A3718" i="59"/>
  <c r="G3717" i="59"/>
  <c r="E3717" i="59"/>
  <c r="D3718" i="59" l="1"/>
  <c r="C3718" i="59"/>
  <c r="F3718" i="59"/>
  <c r="B3718" i="59"/>
  <c r="E3718" i="59"/>
  <c r="A3719" i="59"/>
  <c r="G3718" i="59"/>
  <c r="D3719" i="59" l="1"/>
  <c r="C3719" i="59"/>
  <c r="F3719" i="59"/>
  <c r="E3719" i="59"/>
  <c r="B3719" i="59"/>
  <c r="A3720" i="59"/>
  <c r="G3719" i="59"/>
  <c r="D3720" i="59" l="1"/>
  <c r="C3720" i="59"/>
  <c r="F3720" i="59"/>
  <c r="B3720" i="59"/>
  <c r="E3720" i="59"/>
  <c r="A3721" i="59"/>
  <c r="G3720" i="59"/>
  <c r="D3721" i="59" l="1"/>
  <c r="C3721" i="59"/>
  <c r="B3721" i="59"/>
  <c r="F3721" i="59"/>
  <c r="E3721" i="59"/>
  <c r="A3722" i="59"/>
  <c r="G3721" i="59"/>
  <c r="D3722" i="59" l="1"/>
  <c r="C3722" i="59"/>
  <c r="A3723" i="59"/>
  <c r="E3722" i="59"/>
  <c r="F3722" i="59"/>
  <c r="G3722" i="59"/>
  <c r="B3722" i="59"/>
  <c r="D3723" i="59" l="1"/>
  <c r="C3723" i="59"/>
  <c r="B3723" i="59"/>
  <c r="F3723" i="59"/>
  <c r="E3723" i="59"/>
  <c r="A3724" i="59"/>
  <c r="G3723" i="59"/>
  <c r="D3724" i="59" l="1"/>
  <c r="C3724" i="59"/>
  <c r="B3724" i="59"/>
  <c r="F3724" i="59"/>
  <c r="E3724" i="59"/>
  <c r="G3724" i="59"/>
  <c r="A3725" i="59"/>
  <c r="D3725" i="59" l="1"/>
  <c r="C3725" i="59"/>
  <c r="B3725" i="59"/>
  <c r="F3725" i="59"/>
  <c r="E3725" i="59"/>
  <c r="G3725" i="59"/>
  <c r="A3726" i="59"/>
  <c r="D3726" i="59" l="1"/>
  <c r="C3726" i="59"/>
  <c r="B3726" i="59"/>
  <c r="F3726" i="59"/>
  <c r="E3726" i="59"/>
  <c r="A3727" i="59"/>
  <c r="G3726" i="59"/>
  <c r="D3727" i="59" l="1"/>
  <c r="C3727" i="59"/>
  <c r="B3727" i="59"/>
  <c r="F3727" i="59"/>
  <c r="E3727" i="59"/>
  <c r="A3728" i="59"/>
  <c r="G3727" i="59"/>
  <c r="D3728" i="59" l="1"/>
  <c r="C3728" i="59"/>
  <c r="E3728" i="59"/>
  <c r="F3728" i="59"/>
  <c r="B3728" i="59"/>
  <c r="A3729" i="59"/>
  <c r="G3728" i="59"/>
  <c r="D3729" i="59" l="1"/>
  <c r="C3729" i="59"/>
  <c r="B3729" i="59"/>
  <c r="F3729" i="59"/>
  <c r="A3730" i="59"/>
  <c r="G3729" i="59"/>
  <c r="E3729" i="59"/>
  <c r="D3730" i="59" l="1"/>
  <c r="C3730" i="59"/>
  <c r="F3730" i="59"/>
  <c r="E3730" i="59"/>
  <c r="B3730" i="59"/>
  <c r="A3731" i="59"/>
  <c r="G3730" i="59"/>
  <c r="D3731" i="59" l="1"/>
  <c r="C3731" i="59"/>
  <c r="E3731" i="59"/>
  <c r="F3731" i="59"/>
  <c r="B3731" i="59"/>
  <c r="A3732" i="59"/>
  <c r="G3731" i="59"/>
  <c r="D3732" i="59" l="1"/>
  <c r="C3732" i="59"/>
  <c r="B3732" i="59"/>
  <c r="F3732" i="59"/>
  <c r="E3732" i="59"/>
  <c r="A3733" i="59"/>
  <c r="G3732" i="59"/>
  <c r="D3733" i="59" l="1"/>
  <c r="C3733" i="59"/>
  <c r="A3734" i="59"/>
  <c r="G3733" i="59"/>
  <c r="F3733" i="59"/>
  <c r="B3733" i="59"/>
  <c r="E3733" i="59"/>
  <c r="D3734" i="59" l="1"/>
  <c r="C3734" i="59"/>
  <c r="F3734" i="59"/>
  <c r="E3734" i="59"/>
  <c r="A3735" i="59"/>
  <c r="B3734" i="59"/>
  <c r="G3734" i="59"/>
  <c r="D3735" i="59" l="1"/>
  <c r="C3735" i="59"/>
  <c r="F3735" i="59"/>
  <c r="A3736" i="59"/>
  <c r="E3735" i="59"/>
  <c r="B3735" i="59"/>
  <c r="G3735" i="59"/>
  <c r="D3736" i="59" l="1"/>
  <c r="C3736" i="59"/>
  <c r="F3736" i="59"/>
  <c r="A3737" i="59"/>
  <c r="E3736" i="59"/>
  <c r="B3736" i="59"/>
  <c r="G3736" i="59"/>
  <c r="D3737" i="59" l="1"/>
  <c r="C3737" i="59"/>
  <c r="F3737" i="59"/>
  <c r="E3737" i="59"/>
  <c r="A3738" i="59"/>
  <c r="B3737" i="59"/>
  <c r="G3737" i="59"/>
  <c r="D3738" i="59" l="1"/>
  <c r="C3738" i="59"/>
  <c r="A3739" i="59"/>
  <c r="G3738" i="59"/>
  <c r="F3738" i="59"/>
  <c r="B3738" i="59"/>
  <c r="E3738" i="59"/>
  <c r="D3739" i="59" l="1"/>
  <c r="E3739" i="59"/>
  <c r="A3740" i="59"/>
  <c r="F3739" i="59"/>
  <c r="C3739" i="59"/>
  <c r="B3739" i="59"/>
  <c r="G3739" i="59"/>
  <c r="D3740" i="59" l="1"/>
  <c r="C3740" i="59"/>
  <c r="F3740" i="59"/>
  <c r="B3740" i="59"/>
  <c r="E3740" i="59"/>
  <c r="A3741" i="59"/>
  <c r="G3740" i="59"/>
  <c r="D3741" i="59" l="1"/>
  <c r="C3741" i="59"/>
  <c r="E3741" i="59"/>
  <c r="F3741" i="59"/>
  <c r="B3741" i="59"/>
  <c r="A3742" i="59"/>
  <c r="G3741" i="59"/>
  <c r="D3742" i="59" l="1"/>
  <c r="C3742" i="59"/>
  <c r="F3742" i="59"/>
  <c r="B3742" i="59"/>
  <c r="E3742" i="59"/>
  <c r="A3743" i="59"/>
  <c r="G3742" i="59"/>
  <c r="D3743" i="59" l="1"/>
  <c r="C3743" i="59"/>
  <c r="F3743" i="59"/>
  <c r="E3743" i="59"/>
  <c r="B3743" i="59"/>
  <c r="A3744" i="59"/>
  <c r="G3743" i="59"/>
  <c r="D3744" i="59" l="1"/>
  <c r="B3744" i="59"/>
  <c r="C3744" i="59"/>
  <c r="E3744" i="59"/>
  <c r="F3744" i="59"/>
  <c r="A3745" i="59"/>
  <c r="G3744" i="59"/>
  <c r="D3745" i="59" l="1"/>
  <c r="E3745" i="59"/>
  <c r="F3745" i="59"/>
  <c r="B3745" i="59"/>
  <c r="C3745" i="59"/>
  <c r="A3746" i="59"/>
  <c r="G3745" i="59"/>
  <c r="D3746" i="59" l="1"/>
  <c r="E3746" i="59"/>
  <c r="F3746" i="59"/>
  <c r="B3746" i="59"/>
  <c r="A3747" i="59"/>
  <c r="C3746" i="59"/>
  <c r="G3746" i="59"/>
  <c r="D3747" i="59" l="1"/>
  <c r="C3747" i="59"/>
  <c r="F3747" i="59"/>
  <c r="B3747" i="59"/>
  <c r="E3747" i="59"/>
  <c r="A3748" i="59"/>
  <c r="G3747" i="59"/>
  <c r="D3748" i="59" l="1"/>
  <c r="F3748" i="59"/>
  <c r="B3748" i="59"/>
  <c r="A3749" i="59"/>
  <c r="C3748" i="59"/>
  <c r="E3748" i="59"/>
  <c r="G3748" i="59"/>
  <c r="D3749" i="59" l="1"/>
  <c r="F3749" i="59"/>
  <c r="B3749" i="59"/>
  <c r="A3750" i="59"/>
  <c r="C3749" i="59"/>
  <c r="E3749" i="59"/>
  <c r="G3749" i="59"/>
  <c r="D3750" i="59" l="1"/>
  <c r="F3750" i="59"/>
  <c r="C3750" i="59"/>
  <c r="E3750" i="59"/>
  <c r="B3750" i="59"/>
  <c r="A3751" i="59"/>
  <c r="G3750" i="59"/>
  <c r="D3751" i="59" l="1"/>
  <c r="F3751" i="59"/>
  <c r="E3751" i="59"/>
  <c r="C3751" i="59"/>
  <c r="B3751" i="59"/>
  <c r="A3752" i="59"/>
  <c r="G3751" i="59"/>
  <c r="D3752" i="59" l="1"/>
  <c r="E3752" i="59"/>
  <c r="A3753" i="59"/>
  <c r="G3752" i="59"/>
  <c r="F3752" i="59"/>
  <c r="B3752" i="59"/>
  <c r="C3752" i="59"/>
  <c r="D3753" i="59" l="1"/>
  <c r="B3753" i="59"/>
  <c r="G3753" i="59"/>
  <c r="F3753" i="59"/>
  <c r="C3753" i="59"/>
  <c r="A3754" i="59"/>
  <c r="E3753" i="59"/>
  <c r="D3754" i="59" l="1"/>
  <c r="F3754" i="59"/>
  <c r="B3754" i="59"/>
  <c r="E3754" i="59"/>
  <c r="A3755" i="59"/>
  <c r="G3754" i="59"/>
  <c r="C3754" i="59"/>
  <c r="D3755" i="59" l="1"/>
  <c r="C3755" i="59"/>
  <c r="B3755" i="59"/>
  <c r="F3755" i="59"/>
  <c r="A3756" i="59"/>
  <c r="E3755" i="59"/>
  <c r="G3755" i="59"/>
  <c r="D3756" i="59" l="1"/>
  <c r="A3757" i="59"/>
  <c r="G3756" i="59"/>
  <c r="F3756" i="59"/>
  <c r="E3756" i="59"/>
  <c r="C3756" i="59"/>
  <c r="B3756" i="59"/>
  <c r="D3757" i="59" l="1"/>
  <c r="E3757" i="59"/>
  <c r="F3757" i="59"/>
  <c r="C3757" i="59"/>
  <c r="B3757" i="59"/>
  <c r="A3758" i="59"/>
  <c r="G3757" i="59"/>
  <c r="D3758" i="59" l="1"/>
  <c r="A3759" i="59"/>
  <c r="F3758" i="59"/>
  <c r="C3758" i="59"/>
  <c r="B3758" i="59"/>
  <c r="G3758" i="59"/>
  <c r="E3758" i="59"/>
  <c r="D3759" i="59" l="1"/>
  <c r="C3759" i="59"/>
  <c r="A3760" i="59"/>
  <c r="G3759" i="59"/>
  <c r="F3759" i="59"/>
  <c r="E3759" i="59"/>
  <c r="B3759" i="59"/>
  <c r="D3760" i="59" l="1"/>
  <c r="F3760" i="59"/>
  <c r="B3760" i="59"/>
  <c r="A3761" i="59"/>
  <c r="C3760" i="59"/>
  <c r="E3760" i="59"/>
  <c r="G3760" i="59"/>
  <c r="D3761" i="59" l="1"/>
  <c r="C3761" i="59"/>
  <c r="E3761" i="59"/>
  <c r="F3761" i="59"/>
  <c r="B3761" i="59"/>
  <c r="A3762" i="59"/>
  <c r="G3761" i="59"/>
  <c r="D3762" i="59" l="1"/>
  <c r="C3762" i="59"/>
  <c r="B3762" i="59"/>
  <c r="F3762" i="59"/>
  <c r="A3763" i="59"/>
  <c r="E3762" i="59"/>
  <c r="G3762" i="59"/>
  <c r="D3763" i="59" l="1"/>
  <c r="C3763" i="59"/>
  <c r="E3763" i="59"/>
  <c r="F3763" i="59"/>
  <c r="A3764" i="59"/>
  <c r="B3763" i="59"/>
  <c r="G3763" i="59"/>
  <c r="D3764" i="59" l="1"/>
  <c r="C3764" i="59"/>
  <c r="E3764" i="59"/>
  <c r="F3764" i="59"/>
  <c r="A3765" i="59"/>
  <c r="B3764" i="59"/>
  <c r="G3764" i="59"/>
  <c r="D3765" i="59" l="1"/>
  <c r="C3765" i="59"/>
  <c r="E3765" i="59"/>
  <c r="F3765" i="59"/>
  <c r="B3765" i="59"/>
  <c r="A3766" i="59"/>
  <c r="G3765" i="59"/>
  <c r="D3766" i="59" l="1"/>
  <c r="C3766" i="59"/>
  <c r="F3766" i="59"/>
  <c r="E3766" i="59"/>
  <c r="A3767" i="59"/>
  <c r="B3766" i="59"/>
  <c r="G3766" i="59"/>
  <c r="D3767" i="59" l="1"/>
  <c r="C3767" i="59"/>
  <c r="F3767" i="59"/>
  <c r="B3767" i="59"/>
  <c r="A3768" i="59"/>
  <c r="E3767" i="59"/>
  <c r="G3767" i="59"/>
  <c r="D3768" i="59" l="1"/>
  <c r="C3768" i="59"/>
  <c r="F3768" i="59"/>
  <c r="E3768" i="59"/>
  <c r="G3768" i="59"/>
  <c r="B3768" i="59"/>
  <c r="A3769" i="59"/>
  <c r="D3769" i="59" l="1"/>
  <c r="C3769" i="59"/>
  <c r="B3769" i="59"/>
  <c r="F3769" i="59"/>
  <c r="E3769" i="59"/>
  <c r="A3770" i="59"/>
  <c r="G3769" i="59"/>
  <c r="F3770" i="59" l="1"/>
  <c r="C3770" i="59"/>
  <c r="B3770" i="59"/>
  <c r="A3771" i="59"/>
  <c r="D3770" i="59"/>
  <c r="E3770" i="59"/>
  <c r="G3770" i="59"/>
  <c r="D3771" i="59" l="1"/>
  <c r="F3771" i="59"/>
  <c r="A3772" i="59"/>
  <c r="C3771" i="59"/>
  <c r="E3771" i="59"/>
  <c r="G3771" i="59"/>
  <c r="B3771" i="59"/>
  <c r="D3772" i="59" l="1"/>
  <c r="C3772" i="59"/>
  <c r="E3772" i="59"/>
  <c r="F3772" i="59"/>
  <c r="B3772" i="59"/>
  <c r="G3772" i="59"/>
  <c r="A3773" i="59"/>
  <c r="D3773" i="59" l="1"/>
  <c r="C3773" i="59"/>
  <c r="F3773" i="59"/>
  <c r="E3773" i="59"/>
  <c r="B3773" i="59"/>
  <c r="A3774" i="59"/>
  <c r="G3773" i="59"/>
  <c r="D3774" i="59" l="1"/>
  <c r="C3774" i="59"/>
  <c r="B3774" i="59"/>
  <c r="F3774" i="59"/>
  <c r="E3774" i="59"/>
  <c r="A3775" i="59"/>
  <c r="G3774" i="59"/>
  <c r="D3775" i="59" l="1"/>
  <c r="B3775" i="59"/>
  <c r="F3775" i="59"/>
  <c r="E3775" i="59"/>
  <c r="C3775" i="59"/>
  <c r="A3776" i="59"/>
  <c r="G3775" i="59"/>
  <c r="D3776" i="59" l="1"/>
  <c r="F3776" i="59"/>
  <c r="C3776" i="59"/>
  <c r="E3776" i="59"/>
  <c r="A3777" i="59"/>
  <c r="B3776" i="59"/>
  <c r="G3776" i="59"/>
  <c r="D3777" i="59" l="1"/>
  <c r="E3777" i="59"/>
  <c r="F3777" i="59"/>
  <c r="C3777" i="59"/>
  <c r="B3777" i="59"/>
  <c r="A3778" i="59"/>
  <c r="G3777" i="59"/>
  <c r="D3778" i="59" l="1"/>
  <c r="C3778" i="59"/>
  <c r="B3778" i="59"/>
  <c r="F3778" i="59"/>
  <c r="E3778" i="59"/>
  <c r="A3779" i="59"/>
  <c r="G3778" i="59"/>
  <c r="D3779" i="59" l="1"/>
  <c r="C3779" i="59"/>
  <c r="F3779" i="59"/>
  <c r="B3779" i="59"/>
  <c r="A3780" i="59"/>
  <c r="E3779" i="59"/>
  <c r="G3779" i="59"/>
  <c r="D3780" i="59" l="1"/>
  <c r="C3780" i="59"/>
  <c r="F3780" i="59"/>
  <c r="E3780" i="59"/>
  <c r="B3780" i="59"/>
  <c r="A3781" i="59"/>
  <c r="G3780" i="59"/>
  <c r="D3781" i="59" l="1"/>
  <c r="E3781" i="59"/>
  <c r="G3781" i="59"/>
  <c r="F3781" i="59"/>
  <c r="C3781" i="59"/>
  <c r="B3781" i="59"/>
  <c r="A3782" i="59"/>
  <c r="D3782" i="59" l="1"/>
  <c r="C3782" i="59"/>
  <c r="B3782" i="59"/>
  <c r="F3782" i="59"/>
  <c r="E3782" i="59"/>
  <c r="A3783" i="59"/>
  <c r="G3782" i="59"/>
  <c r="D3783" i="59" l="1"/>
  <c r="C3783" i="59"/>
  <c r="B3783" i="59"/>
  <c r="A3784" i="59"/>
  <c r="F3783" i="59"/>
  <c r="E3783" i="59"/>
  <c r="G3783" i="59"/>
  <c r="D3784" i="59" l="1"/>
  <c r="E3784" i="59"/>
  <c r="F3784" i="59"/>
  <c r="C3784" i="59"/>
  <c r="B3784" i="59"/>
  <c r="A3785" i="59"/>
  <c r="G3784" i="59"/>
  <c r="D3785" i="59" l="1"/>
  <c r="C3785" i="59"/>
  <c r="B3785" i="59"/>
  <c r="F3785" i="59"/>
  <c r="E3785" i="59"/>
  <c r="A3786" i="59"/>
  <c r="G3785" i="59"/>
  <c r="D3786" i="59" l="1"/>
  <c r="C3786" i="59"/>
  <c r="B3786" i="59"/>
  <c r="F3786" i="59"/>
  <c r="E3786" i="59"/>
  <c r="A3787" i="59"/>
  <c r="G3786" i="59"/>
  <c r="D3787" i="59" l="1"/>
  <c r="C3787" i="59"/>
  <c r="F3787" i="59"/>
  <c r="E3787" i="59"/>
  <c r="B3787" i="59"/>
  <c r="A3788" i="59"/>
  <c r="G3787" i="59"/>
  <c r="D3788" i="59" l="1"/>
  <c r="C3788" i="59"/>
  <c r="F3788" i="59"/>
  <c r="B3788" i="59"/>
  <c r="E3788" i="59"/>
  <c r="A3789" i="59"/>
  <c r="G3788" i="59"/>
  <c r="D3789" i="59" l="1"/>
  <c r="C3789" i="59"/>
  <c r="B3789" i="59"/>
  <c r="F3789" i="59"/>
  <c r="G3789" i="59"/>
  <c r="E3789" i="59"/>
  <c r="A3790" i="59"/>
  <c r="D3790" i="59" l="1"/>
  <c r="C3790" i="59"/>
  <c r="B3790" i="59"/>
  <c r="F3790" i="59"/>
  <c r="E3790" i="59"/>
  <c r="A3791" i="59"/>
  <c r="G3790" i="59"/>
  <c r="D3791" i="59" l="1"/>
  <c r="C3791" i="59"/>
  <c r="B3791" i="59"/>
  <c r="F3791" i="59"/>
  <c r="E3791" i="59"/>
  <c r="A3792" i="59"/>
  <c r="G3791" i="59"/>
  <c r="D3792" i="59" l="1"/>
  <c r="C3792" i="59"/>
  <c r="B3792" i="59"/>
  <c r="F3792" i="59"/>
  <c r="E3792" i="59"/>
  <c r="A3793" i="59"/>
  <c r="G3792" i="59"/>
  <c r="D3793" i="59" l="1"/>
  <c r="C3793" i="59"/>
  <c r="F3793" i="59"/>
  <c r="E3793" i="59"/>
  <c r="A3794" i="59"/>
  <c r="B3793" i="59"/>
  <c r="G3793" i="59"/>
  <c r="D3794" i="59" l="1"/>
  <c r="C3794" i="59"/>
  <c r="A3795" i="59"/>
  <c r="F3794" i="59"/>
  <c r="E3794" i="59"/>
  <c r="B3794" i="59"/>
  <c r="G3794" i="59"/>
  <c r="D3795" i="59" l="1"/>
  <c r="C3795" i="59"/>
  <c r="E3795" i="59"/>
  <c r="F3795" i="59"/>
  <c r="B3795" i="59"/>
  <c r="G3795" i="59"/>
  <c r="A3796" i="59"/>
  <c r="D3796" i="59" l="1"/>
  <c r="C3796" i="59"/>
  <c r="E3796" i="59"/>
  <c r="F3796" i="59"/>
  <c r="A3797" i="59"/>
  <c r="B3796" i="59"/>
  <c r="G3796" i="59"/>
  <c r="D3797" i="59" l="1"/>
  <c r="C3797" i="59"/>
  <c r="F3797" i="59"/>
  <c r="E3797" i="59"/>
  <c r="B3797" i="59"/>
  <c r="A3798" i="59"/>
  <c r="G3797" i="59"/>
  <c r="D3798" i="59" l="1"/>
  <c r="C3798" i="59"/>
  <c r="B3798" i="59"/>
  <c r="F3798" i="59"/>
  <c r="E3798" i="59"/>
  <c r="A3799" i="59"/>
  <c r="G3798" i="59"/>
  <c r="D3799" i="59" l="1"/>
  <c r="C3799" i="59"/>
  <c r="A3800" i="59"/>
  <c r="F3799" i="59"/>
  <c r="E3799" i="59"/>
  <c r="B3799" i="59"/>
  <c r="G3799" i="59"/>
  <c r="D3800" i="59" l="1"/>
  <c r="F3800" i="59"/>
  <c r="A3801" i="59"/>
  <c r="C3800" i="59"/>
  <c r="E3800" i="59"/>
  <c r="B3800" i="59"/>
  <c r="G3800" i="59"/>
  <c r="D3801" i="59" l="1"/>
  <c r="C3801" i="59"/>
  <c r="F3801" i="59"/>
  <c r="E3801" i="59"/>
  <c r="A3802" i="59"/>
  <c r="B3801" i="59"/>
  <c r="G3801" i="59"/>
  <c r="D3802" i="59" l="1"/>
  <c r="C3802" i="59"/>
  <c r="B3802" i="59"/>
  <c r="F3802" i="59"/>
  <c r="E3802" i="59"/>
  <c r="A3803" i="59"/>
  <c r="G3802" i="59"/>
  <c r="D3803" i="59" l="1"/>
  <c r="F3803" i="59"/>
  <c r="C3803" i="59"/>
  <c r="E3803" i="59"/>
  <c r="A3804" i="59"/>
  <c r="B3803" i="59"/>
  <c r="G3803" i="59"/>
  <c r="D3804" i="59" l="1"/>
  <c r="B3804" i="59"/>
  <c r="E3804" i="59"/>
  <c r="F3804" i="59"/>
  <c r="A3805" i="59"/>
  <c r="C3804" i="59"/>
  <c r="G3804" i="59"/>
  <c r="D3805" i="59" l="1"/>
  <c r="C3805" i="59"/>
  <c r="F3805" i="59"/>
  <c r="E3805" i="59"/>
  <c r="A3806" i="59"/>
  <c r="G3805" i="59"/>
  <c r="B3805" i="59"/>
  <c r="D3806" i="59" l="1"/>
  <c r="F3806" i="59"/>
  <c r="E3806" i="59"/>
  <c r="C3806" i="59"/>
  <c r="B3806" i="59"/>
  <c r="A3807" i="59"/>
  <c r="G3806" i="59"/>
  <c r="D3807" i="59" l="1"/>
  <c r="B3807" i="59"/>
  <c r="F3807" i="59"/>
  <c r="E3807" i="59"/>
  <c r="A3808" i="59"/>
  <c r="C3807" i="59"/>
  <c r="G3807" i="59"/>
  <c r="D3808" i="59" l="1"/>
  <c r="C3808" i="59"/>
  <c r="F3808" i="59"/>
  <c r="A3809" i="59"/>
  <c r="E3808" i="59"/>
  <c r="B3808" i="59"/>
  <c r="G3808" i="59"/>
  <c r="D3809" i="59" l="1"/>
  <c r="C3809" i="59"/>
  <c r="F3809" i="59"/>
  <c r="E3809" i="59"/>
  <c r="B3809" i="59"/>
  <c r="A3810" i="59"/>
  <c r="G3809" i="59"/>
  <c r="D3810" i="59" l="1"/>
  <c r="C3810" i="59"/>
  <c r="F3810" i="59"/>
  <c r="E3810" i="59"/>
  <c r="A3811" i="59"/>
  <c r="B3810" i="59"/>
  <c r="G3810" i="59"/>
  <c r="D3811" i="59" l="1"/>
  <c r="A3812" i="59"/>
  <c r="E3811" i="59"/>
  <c r="F3811" i="59"/>
  <c r="C3811" i="59"/>
  <c r="B3811" i="59"/>
  <c r="G3811" i="59"/>
  <c r="D3812" i="59" l="1"/>
  <c r="F3812" i="59"/>
  <c r="C3812" i="59"/>
  <c r="A3813" i="59"/>
  <c r="E3812" i="59"/>
  <c r="G3812" i="59"/>
  <c r="B3812" i="59"/>
  <c r="D3813" i="59" l="1"/>
  <c r="E3813" i="59"/>
  <c r="F3813" i="59"/>
  <c r="C3813" i="59"/>
  <c r="B3813" i="59"/>
  <c r="A3814" i="59"/>
  <c r="G3813" i="59"/>
  <c r="D3814" i="59" l="1"/>
  <c r="C3814" i="59"/>
  <c r="E3814" i="59"/>
  <c r="F3814" i="59"/>
  <c r="A3815" i="59"/>
  <c r="B3814" i="59"/>
  <c r="G3814" i="59"/>
  <c r="D3815" i="59" l="1"/>
  <c r="C3815" i="59"/>
  <c r="E3815" i="59"/>
  <c r="F3815" i="59"/>
  <c r="A3816" i="59"/>
  <c r="B3815" i="59"/>
  <c r="G3815" i="59"/>
  <c r="D3816" i="59" l="1"/>
  <c r="C3816" i="59"/>
  <c r="B3816" i="59"/>
  <c r="F3816" i="59"/>
  <c r="E3816" i="59"/>
  <c r="A3817" i="59"/>
  <c r="G3816" i="59"/>
  <c r="D3817" i="59" l="1"/>
  <c r="C3817" i="59"/>
  <c r="F3817" i="59"/>
  <c r="E3817" i="59"/>
  <c r="A3818" i="59"/>
  <c r="B3817" i="59"/>
  <c r="G3817" i="59"/>
  <c r="D3818" i="59" l="1"/>
  <c r="F3818" i="59"/>
  <c r="E3818" i="59"/>
  <c r="C3818" i="59"/>
  <c r="B3818" i="59"/>
  <c r="A3819" i="59"/>
  <c r="G3818" i="59"/>
  <c r="D3819" i="59" l="1"/>
  <c r="B3819" i="59"/>
  <c r="F3819" i="59"/>
  <c r="C3819" i="59"/>
  <c r="E3819" i="59"/>
  <c r="A3820" i="59"/>
  <c r="G3819" i="59"/>
  <c r="D3820" i="59" l="1"/>
  <c r="C3820" i="59"/>
  <c r="B3820" i="59"/>
  <c r="F3820" i="59"/>
  <c r="E3820" i="59"/>
  <c r="A3821" i="59"/>
  <c r="G3820" i="59"/>
  <c r="D3821" i="59" l="1"/>
  <c r="C3821" i="59"/>
  <c r="F3821" i="59"/>
  <c r="E3821" i="59"/>
  <c r="B3821" i="59"/>
  <c r="A3822" i="59"/>
  <c r="G3821" i="59"/>
  <c r="D3822" i="59" l="1"/>
  <c r="C3822" i="59"/>
  <c r="B3822" i="59"/>
  <c r="A3823" i="59"/>
  <c r="F3822" i="59"/>
  <c r="E3822" i="59"/>
  <c r="G3822" i="59"/>
  <c r="D3823" i="59" l="1"/>
  <c r="E3823" i="59"/>
  <c r="F3823" i="59"/>
  <c r="B3823" i="59"/>
  <c r="A3824" i="59"/>
  <c r="C3823" i="59"/>
  <c r="G3823" i="59"/>
  <c r="D3824" i="59" l="1"/>
  <c r="C3824" i="59"/>
  <c r="B3824" i="59"/>
  <c r="F3824" i="59"/>
  <c r="E3824" i="59"/>
  <c r="A3825" i="59"/>
  <c r="G3824" i="59"/>
  <c r="D3825" i="59" l="1"/>
  <c r="C3825" i="59"/>
  <c r="E3825" i="59"/>
  <c r="F3825" i="59"/>
  <c r="B3825" i="59"/>
  <c r="A3826" i="59"/>
  <c r="G3825" i="59"/>
  <c r="D3826" i="59" l="1"/>
  <c r="C3826" i="59"/>
  <c r="B3826" i="59"/>
  <c r="F3826" i="59"/>
  <c r="E3826" i="59"/>
  <c r="A3827" i="59"/>
  <c r="G3826" i="59"/>
  <c r="D3827" i="59" l="1"/>
  <c r="C3827" i="59"/>
  <c r="B3827" i="59"/>
  <c r="F3827" i="59"/>
  <c r="E3827" i="59"/>
  <c r="A3828" i="59"/>
  <c r="G3827" i="59"/>
  <c r="D3828" i="59" l="1"/>
  <c r="E3828" i="59"/>
  <c r="B3828" i="59"/>
  <c r="F3828" i="59"/>
  <c r="C3828" i="59"/>
  <c r="A3829" i="59"/>
  <c r="G3828" i="59"/>
  <c r="D3829" i="59" l="1"/>
  <c r="C3829" i="59"/>
  <c r="F3829" i="59"/>
  <c r="A3830" i="59"/>
  <c r="E3829" i="59"/>
  <c r="B3829" i="59"/>
  <c r="G3829" i="59"/>
  <c r="D3830" i="59" l="1"/>
  <c r="E3830" i="59"/>
  <c r="F3830" i="59"/>
  <c r="C3830" i="59"/>
  <c r="B3830" i="59"/>
  <c r="A3831" i="59"/>
  <c r="G3830" i="59"/>
  <c r="D3831" i="59" l="1"/>
  <c r="C3831" i="59"/>
  <c r="F3831" i="59"/>
  <c r="B3831" i="59"/>
  <c r="A3832" i="59"/>
  <c r="E3831" i="59"/>
  <c r="G3831" i="59"/>
  <c r="D3832" i="59" l="1"/>
  <c r="F3832" i="59"/>
  <c r="C3832" i="59"/>
  <c r="E3832" i="59"/>
  <c r="A3833" i="59"/>
  <c r="B3832" i="59"/>
  <c r="G3832" i="59"/>
  <c r="D3833" i="59" l="1"/>
  <c r="C3833" i="59"/>
  <c r="B3833" i="59"/>
  <c r="F3833" i="59"/>
  <c r="E3833" i="59"/>
  <c r="A3834" i="59"/>
  <c r="G3833" i="59"/>
  <c r="D3834" i="59" l="1"/>
  <c r="C3834" i="59"/>
  <c r="B3834" i="59"/>
  <c r="F3834" i="59"/>
  <c r="E3834" i="59"/>
  <c r="A3835" i="59"/>
  <c r="G3834" i="59"/>
  <c r="D3835" i="59" l="1"/>
  <c r="C3835" i="59"/>
  <c r="F3835" i="59"/>
  <c r="E3835" i="59"/>
  <c r="G3835" i="59"/>
  <c r="B3835" i="59"/>
  <c r="A3836" i="59"/>
  <c r="D3836" i="59" l="1"/>
  <c r="C3836" i="59"/>
  <c r="A3837" i="59"/>
  <c r="F3836" i="59"/>
  <c r="E3836" i="59"/>
  <c r="B3836" i="59"/>
  <c r="G3836" i="59"/>
  <c r="D3837" i="59" l="1"/>
  <c r="C3837" i="59"/>
  <c r="B3837" i="59"/>
  <c r="F3837" i="59"/>
  <c r="E3837" i="59"/>
  <c r="A3838" i="59"/>
  <c r="G3837" i="59"/>
  <c r="D3838" i="59" l="1"/>
  <c r="C3838" i="59"/>
  <c r="F3838" i="59"/>
  <c r="B3838" i="59"/>
  <c r="A3839" i="59"/>
  <c r="E3838" i="59"/>
  <c r="G3838" i="59"/>
  <c r="D3839" i="59" l="1"/>
  <c r="C3839" i="59"/>
  <c r="F3839" i="59"/>
  <c r="B3839" i="59"/>
  <c r="E3839" i="59"/>
  <c r="A3840" i="59"/>
  <c r="G3839" i="59"/>
  <c r="D3840" i="59" l="1"/>
  <c r="C3840" i="59"/>
  <c r="F3840" i="59"/>
  <c r="B3840" i="59"/>
  <c r="A3841" i="59"/>
  <c r="E3840" i="59"/>
  <c r="G3840" i="59"/>
  <c r="D3841" i="59" l="1"/>
  <c r="F3841" i="59"/>
  <c r="C3841" i="59"/>
  <c r="E3841" i="59"/>
  <c r="A3842" i="59"/>
  <c r="G3841" i="59"/>
  <c r="B3841" i="59"/>
  <c r="D3842" i="59" l="1"/>
  <c r="F3842" i="59"/>
  <c r="C3842" i="59"/>
  <c r="A3843" i="59"/>
  <c r="G3842" i="59"/>
  <c r="E3842" i="59"/>
  <c r="B3842" i="59"/>
  <c r="D3843" i="59" l="1"/>
  <c r="C3843" i="59"/>
  <c r="E3843" i="59"/>
  <c r="F3843" i="59"/>
  <c r="A3844" i="59"/>
  <c r="B3843" i="59"/>
  <c r="G3843" i="59"/>
  <c r="D3844" i="59" l="1"/>
  <c r="B3844" i="59"/>
  <c r="F3844" i="59"/>
  <c r="C3844" i="59"/>
  <c r="E3844" i="59"/>
  <c r="A3845" i="59"/>
  <c r="G3844" i="59"/>
  <c r="D3845" i="59" l="1"/>
  <c r="E3845" i="59"/>
  <c r="F3845" i="59"/>
  <c r="C3845" i="59"/>
  <c r="B3845" i="59"/>
  <c r="G3845" i="59"/>
  <c r="A3846" i="59"/>
  <c r="D3846" i="59" l="1"/>
  <c r="F3846" i="59"/>
  <c r="A3847" i="59"/>
  <c r="G3846" i="59"/>
  <c r="B3846" i="59"/>
  <c r="E3846" i="59"/>
  <c r="C3846" i="59"/>
  <c r="D3847" i="59" l="1"/>
  <c r="F3847" i="59"/>
  <c r="A3848" i="59"/>
  <c r="E3847" i="59"/>
  <c r="C3847" i="59"/>
  <c r="G3847" i="59"/>
  <c r="B3847" i="59"/>
  <c r="D3848" i="59" l="1"/>
  <c r="C3848" i="59"/>
  <c r="B3848" i="59"/>
  <c r="F3848" i="59"/>
  <c r="A3849" i="59"/>
  <c r="G3848" i="59"/>
  <c r="E3848" i="59"/>
  <c r="D3849" i="59" l="1"/>
  <c r="F3849" i="59"/>
  <c r="B3849" i="59"/>
  <c r="C3849" i="59"/>
  <c r="G3849" i="59"/>
  <c r="E3849" i="59"/>
  <c r="A3850" i="59"/>
  <c r="D3850" i="59" l="1"/>
  <c r="C3850" i="59"/>
  <c r="E3850" i="59"/>
  <c r="F3850" i="59"/>
  <c r="G3850" i="59"/>
  <c r="A3851" i="59"/>
  <c r="B3850" i="59"/>
  <c r="D3851" i="59" l="1"/>
  <c r="F3851" i="59"/>
  <c r="B3851" i="59"/>
  <c r="G3851" i="59"/>
  <c r="C3851" i="59"/>
  <c r="E3851" i="59"/>
  <c r="A3852" i="59"/>
  <c r="D3852" i="59" l="1"/>
  <c r="C3852" i="59"/>
  <c r="E3852" i="59"/>
  <c r="F3852" i="59"/>
  <c r="A3853" i="59"/>
  <c r="B3852" i="59"/>
  <c r="G3852" i="59"/>
  <c r="D3853" i="59" l="1"/>
  <c r="C3853" i="59"/>
  <c r="E3853" i="59"/>
  <c r="F3853" i="59"/>
  <c r="A3854" i="59"/>
  <c r="G3853" i="59"/>
  <c r="B3853" i="59"/>
  <c r="D3854" i="59" l="1"/>
  <c r="C3854" i="59"/>
  <c r="A3855" i="59"/>
  <c r="E3854" i="59"/>
  <c r="F3854" i="59"/>
  <c r="B3854" i="59"/>
  <c r="G3854" i="59"/>
  <c r="D3855" i="59" l="1"/>
  <c r="E3855" i="59"/>
  <c r="F3855" i="59"/>
  <c r="A3856" i="59"/>
  <c r="C3855" i="59"/>
  <c r="B3855" i="59"/>
  <c r="G3855" i="59"/>
  <c r="D3856" i="59" l="1"/>
  <c r="C3856" i="59"/>
  <c r="B3856" i="59"/>
  <c r="E3856" i="59"/>
  <c r="F3856" i="59"/>
  <c r="A3857" i="59"/>
  <c r="G3856" i="59"/>
  <c r="D3857" i="59" l="1"/>
  <c r="C3857" i="59"/>
  <c r="B3857" i="59"/>
  <c r="F3857" i="59"/>
  <c r="A3858" i="59"/>
  <c r="G3857" i="59"/>
  <c r="E3857" i="59"/>
  <c r="D3858" i="59" l="1"/>
  <c r="E3858" i="59"/>
  <c r="F3858" i="59"/>
  <c r="G3858" i="59"/>
  <c r="C3858" i="59"/>
  <c r="B3858" i="59"/>
  <c r="A3859" i="59"/>
  <c r="D3859" i="59" l="1"/>
  <c r="E3859" i="59"/>
  <c r="F3859" i="59"/>
  <c r="G3859" i="59"/>
  <c r="B3859" i="59"/>
  <c r="A3860" i="59"/>
  <c r="C3859" i="59"/>
  <c r="D3860" i="59" l="1"/>
  <c r="C3860" i="59"/>
  <c r="A3861" i="59"/>
  <c r="B3860" i="59"/>
  <c r="F3860" i="59"/>
  <c r="G3860" i="59"/>
  <c r="E3860" i="59"/>
  <c r="D3861" i="59" l="1"/>
  <c r="F3861" i="59"/>
  <c r="G3861" i="59"/>
  <c r="A3862" i="59"/>
  <c r="C3861" i="59"/>
  <c r="E3861" i="59"/>
  <c r="B3861" i="59"/>
  <c r="D3862" i="59" l="1"/>
  <c r="F3862" i="59"/>
  <c r="C3862" i="59"/>
  <c r="B3862" i="59"/>
  <c r="G3862" i="59"/>
  <c r="E3862" i="59"/>
  <c r="A3863" i="59"/>
  <c r="D3863" i="59" l="1"/>
  <c r="C3863" i="59"/>
  <c r="B3863" i="59"/>
  <c r="F3863" i="59"/>
  <c r="E3863" i="59"/>
  <c r="A3864" i="59"/>
  <c r="G3863" i="59"/>
  <c r="D3864" i="59" l="1"/>
  <c r="F3864" i="59"/>
  <c r="C3864" i="59"/>
  <c r="B3864" i="59"/>
  <c r="A3865" i="59"/>
  <c r="E3864" i="59"/>
  <c r="G3864" i="59"/>
  <c r="D3865" i="59" l="1"/>
  <c r="F3865" i="59"/>
  <c r="A3866" i="59"/>
  <c r="G3865" i="59"/>
  <c r="C3865" i="59"/>
  <c r="B3865" i="59"/>
  <c r="E3865" i="59"/>
  <c r="D3866" i="59" l="1"/>
  <c r="E3866" i="59"/>
  <c r="F3866" i="59"/>
  <c r="A3867" i="59"/>
  <c r="G3866" i="59"/>
  <c r="C3866" i="59"/>
  <c r="B3866" i="59"/>
  <c r="D3867" i="59" l="1"/>
  <c r="F3867" i="59"/>
  <c r="E3867" i="59"/>
  <c r="C3867" i="59"/>
  <c r="B3867" i="59"/>
  <c r="A3868" i="59"/>
  <c r="G3867" i="59"/>
  <c r="D3868" i="59" l="1"/>
  <c r="A3869" i="59"/>
  <c r="E3868" i="59"/>
  <c r="F3868" i="59"/>
  <c r="C3868" i="59"/>
  <c r="B3868" i="59"/>
  <c r="G3868" i="59"/>
  <c r="D3869" i="59" l="1"/>
  <c r="C3869" i="59"/>
  <c r="B3869" i="59"/>
  <c r="F3869" i="59"/>
  <c r="E3869" i="59"/>
  <c r="G3869" i="59"/>
  <c r="A3870" i="59"/>
  <c r="D3870" i="59" l="1"/>
  <c r="E3870" i="59"/>
  <c r="F3870" i="59"/>
  <c r="B3870" i="59"/>
  <c r="A3871" i="59"/>
  <c r="C3870" i="59"/>
  <c r="G3870" i="59"/>
  <c r="D3871" i="59" l="1"/>
  <c r="F3871" i="59"/>
  <c r="A3872" i="59"/>
  <c r="C3871" i="59"/>
  <c r="E3871" i="59"/>
  <c r="G3871" i="59"/>
  <c r="B3871" i="59"/>
  <c r="D3872" i="59" l="1"/>
  <c r="F3872" i="59"/>
  <c r="E3872" i="59"/>
  <c r="C3872" i="59"/>
  <c r="B3872" i="59"/>
  <c r="A3873" i="59"/>
  <c r="G3872" i="59"/>
  <c r="D3873" i="59" l="1"/>
  <c r="F3873" i="59"/>
  <c r="E3873" i="59"/>
  <c r="B3873" i="59"/>
  <c r="G3873" i="59"/>
  <c r="C3873" i="59"/>
  <c r="A3874" i="59"/>
  <c r="D3874" i="59" l="1"/>
  <c r="F3874" i="59"/>
  <c r="E3874" i="59"/>
  <c r="B3874" i="59"/>
  <c r="C3874" i="59"/>
  <c r="A3875" i="59"/>
  <c r="G3874" i="59"/>
  <c r="D3875" i="59" l="1"/>
  <c r="F3875" i="59"/>
  <c r="C3875" i="59"/>
  <c r="E3875" i="59"/>
  <c r="B3875" i="59"/>
  <c r="A3876" i="59"/>
  <c r="G3875" i="59"/>
  <c r="D3876" i="59" l="1"/>
  <c r="F3876" i="59"/>
  <c r="A3877" i="59"/>
  <c r="C3876" i="59"/>
  <c r="G3876" i="59"/>
  <c r="E3876" i="59"/>
  <c r="B3876" i="59"/>
  <c r="D3877" i="59" l="1"/>
  <c r="F3877" i="59"/>
  <c r="C3877" i="59"/>
  <c r="B3877" i="59"/>
  <c r="A3878" i="59"/>
  <c r="E3877" i="59"/>
  <c r="G3877" i="59"/>
  <c r="D3878" i="59" l="1"/>
  <c r="F3878" i="59"/>
  <c r="E3878" i="59"/>
  <c r="C3878" i="59"/>
  <c r="G3878" i="59"/>
  <c r="A3879" i="59"/>
  <c r="B3878" i="59"/>
  <c r="D3879" i="59" l="1"/>
  <c r="A3880" i="59"/>
  <c r="G3879" i="59"/>
  <c r="F3879" i="59"/>
  <c r="C3879" i="59"/>
  <c r="B3879" i="59"/>
  <c r="E3879" i="59"/>
  <c r="D3880" i="59" l="1"/>
  <c r="C3880" i="59"/>
  <c r="A3881" i="59"/>
  <c r="G3880" i="59"/>
  <c r="F3880" i="59"/>
  <c r="E3880" i="59"/>
  <c r="B3880" i="59"/>
  <c r="D3881" i="59" l="1"/>
  <c r="F3881" i="59"/>
  <c r="B3881" i="59"/>
  <c r="G3881" i="59"/>
  <c r="C3881" i="59"/>
  <c r="E3881" i="59"/>
  <c r="A3882" i="59"/>
  <c r="D3882" i="59" l="1"/>
  <c r="B3882" i="59"/>
  <c r="C3882" i="59"/>
  <c r="F3882" i="59"/>
  <c r="E3882" i="59"/>
  <c r="A3883" i="59"/>
  <c r="G3882" i="59"/>
  <c r="D3883" i="59" l="1"/>
  <c r="F3883" i="59"/>
  <c r="A3884" i="59"/>
  <c r="B3883" i="59"/>
  <c r="C3883" i="59"/>
  <c r="E3883" i="59"/>
  <c r="G3883" i="59"/>
  <c r="D3884" i="59" l="1"/>
  <c r="F3884" i="59"/>
  <c r="B3884" i="59"/>
  <c r="C3884" i="59"/>
  <c r="E3884" i="59"/>
  <c r="A3885" i="59"/>
  <c r="G3884" i="59"/>
  <c r="D3885" i="59" l="1"/>
  <c r="E3885" i="59"/>
  <c r="C3885" i="59"/>
  <c r="F3885" i="59"/>
  <c r="G3885" i="59"/>
  <c r="B3885" i="59"/>
  <c r="A3886" i="59"/>
  <c r="D3886" i="59" l="1"/>
  <c r="F3886" i="59"/>
  <c r="C3886" i="59"/>
  <c r="A3887" i="59"/>
  <c r="E3886" i="59"/>
  <c r="G3886" i="59"/>
  <c r="B3886" i="59"/>
  <c r="D3887" i="59" l="1"/>
  <c r="B3887" i="59"/>
  <c r="E3887" i="59"/>
  <c r="G3887" i="59"/>
  <c r="F3887" i="59"/>
  <c r="C3887" i="59"/>
  <c r="A3888" i="59"/>
  <c r="D3888" i="59" l="1"/>
  <c r="F3888" i="59"/>
  <c r="C3888" i="59"/>
  <c r="E3888" i="59"/>
  <c r="B3888" i="59"/>
  <c r="A3889" i="59"/>
  <c r="G3888" i="59"/>
  <c r="D3889" i="59" l="1"/>
  <c r="F3889" i="59"/>
  <c r="B3889" i="59"/>
  <c r="C3889" i="59"/>
  <c r="E3889" i="59"/>
  <c r="A3890" i="59"/>
  <c r="G3889" i="59"/>
  <c r="D3890" i="59" l="1"/>
  <c r="B3890" i="59"/>
  <c r="E3890" i="59"/>
  <c r="F3890" i="59"/>
  <c r="C3890" i="59"/>
  <c r="A3891" i="59"/>
  <c r="G3890" i="59"/>
  <c r="D3891" i="59" l="1"/>
  <c r="C3891" i="59"/>
  <c r="B3891" i="59"/>
  <c r="E3891" i="59"/>
  <c r="F3891" i="59"/>
  <c r="A3892" i="59"/>
  <c r="G3891" i="59"/>
  <c r="D3892" i="59" l="1"/>
  <c r="C3892" i="59"/>
  <c r="B3892" i="59"/>
  <c r="E3892" i="59"/>
  <c r="F3892" i="59"/>
  <c r="A3893" i="59"/>
  <c r="G3892" i="59"/>
  <c r="D3893" i="59" l="1"/>
  <c r="E3893" i="59"/>
  <c r="A3894" i="59"/>
  <c r="F3893" i="59"/>
  <c r="C3893" i="59"/>
  <c r="G3893" i="59"/>
  <c r="B3893" i="59"/>
  <c r="D3894" i="59" l="1"/>
  <c r="C3894" i="59"/>
  <c r="B3894" i="59"/>
  <c r="F3894" i="59"/>
  <c r="E3894" i="59"/>
  <c r="A3895" i="59"/>
  <c r="G3894" i="59"/>
  <c r="D3895" i="59" l="1"/>
  <c r="C3895" i="59"/>
  <c r="B3895" i="59"/>
  <c r="F3895" i="59"/>
  <c r="E3895" i="59"/>
  <c r="A3896" i="59"/>
  <c r="G3895" i="59"/>
  <c r="D3896" i="59" l="1"/>
  <c r="E3896" i="59"/>
  <c r="C3896" i="59"/>
  <c r="F3896" i="59"/>
  <c r="B3896" i="59"/>
  <c r="A3897" i="59"/>
  <c r="G3896" i="59"/>
  <c r="D3897" i="59" l="1"/>
  <c r="E3897" i="59"/>
  <c r="A3898" i="59"/>
  <c r="F3897" i="59"/>
  <c r="C3897" i="59"/>
  <c r="B3897" i="59"/>
  <c r="G3897" i="59"/>
  <c r="D3898" i="59" l="1"/>
  <c r="E3898" i="59"/>
  <c r="F3898" i="59"/>
  <c r="B3898" i="59"/>
  <c r="C3898" i="59"/>
  <c r="A3899" i="59"/>
  <c r="G3898" i="59"/>
  <c r="D3899" i="59" l="1"/>
  <c r="C3899" i="59"/>
  <c r="F3899" i="59"/>
  <c r="A3900" i="59"/>
  <c r="E3899" i="59"/>
  <c r="B3899" i="59"/>
  <c r="G3899" i="59"/>
  <c r="D3900" i="59" l="1"/>
  <c r="C3900" i="59"/>
  <c r="E3900" i="59"/>
  <c r="F3900" i="59"/>
  <c r="A3901" i="59"/>
  <c r="B3900" i="59"/>
  <c r="G3900" i="59"/>
  <c r="D3901" i="59" l="1"/>
  <c r="C3901" i="59"/>
  <c r="F3901" i="59"/>
  <c r="E3901" i="59"/>
  <c r="B3901" i="59"/>
  <c r="A3902" i="59"/>
  <c r="G3901" i="59"/>
  <c r="D3902" i="59" l="1"/>
  <c r="C3902" i="59"/>
  <c r="A3903" i="59"/>
  <c r="F3902" i="59"/>
  <c r="B3902" i="59"/>
  <c r="E3902" i="59"/>
  <c r="G3902" i="59"/>
  <c r="D3903" i="59" l="1"/>
  <c r="C3903" i="59"/>
  <c r="F3903" i="59"/>
  <c r="E3903" i="59"/>
  <c r="A3904" i="59"/>
  <c r="B3903" i="59"/>
  <c r="G3903" i="59"/>
  <c r="D3904" i="59" l="1"/>
  <c r="F3904" i="59"/>
  <c r="C3904" i="59"/>
  <c r="E3904" i="59"/>
  <c r="B3904" i="59"/>
  <c r="A3905" i="59"/>
  <c r="G3904" i="59"/>
  <c r="D3905" i="59" l="1"/>
  <c r="C3905" i="59"/>
  <c r="B3905" i="59"/>
  <c r="F3905" i="59"/>
  <c r="E3905" i="59"/>
  <c r="A3906" i="59"/>
  <c r="G3905" i="59"/>
  <c r="F3906" i="59" l="1"/>
  <c r="C3906" i="59"/>
  <c r="E3906" i="59"/>
  <c r="B3906" i="59"/>
  <c r="A3907" i="59"/>
  <c r="D3906" i="59"/>
  <c r="G3906" i="59"/>
  <c r="D3907" i="59" l="1"/>
  <c r="C3907" i="59"/>
  <c r="A3908" i="59"/>
  <c r="F3907" i="59"/>
  <c r="E3907" i="59"/>
  <c r="B3907" i="59"/>
  <c r="G3907" i="59"/>
  <c r="D3908" i="59" l="1"/>
  <c r="C3908" i="59"/>
  <c r="E3908" i="59"/>
  <c r="F3908" i="59"/>
  <c r="A3909" i="59"/>
  <c r="B3908" i="59"/>
  <c r="G3908" i="59"/>
  <c r="D3909" i="59" l="1"/>
  <c r="B3909" i="59"/>
  <c r="C3909" i="59"/>
  <c r="F3909" i="59"/>
  <c r="E3909" i="59"/>
  <c r="A3910" i="59"/>
  <c r="G3909" i="59"/>
  <c r="D3910" i="59" l="1"/>
  <c r="E3910" i="59"/>
  <c r="F3910" i="59"/>
  <c r="C3910" i="59"/>
  <c r="A3911" i="59"/>
  <c r="B3910" i="59"/>
  <c r="G3910" i="59"/>
  <c r="D3911" i="59" l="1"/>
  <c r="E3911" i="59"/>
  <c r="B3911" i="59"/>
  <c r="F3911" i="59"/>
  <c r="C3911" i="59"/>
  <c r="A3912" i="59"/>
  <c r="G3911" i="59"/>
  <c r="D3912" i="59" l="1"/>
  <c r="C3912" i="59"/>
  <c r="F3912" i="59"/>
  <c r="B3912" i="59"/>
  <c r="E3912" i="59"/>
  <c r="A3913" i="59"/>
  <c r="G3912" i="59"/>
  <c r="D3913" i="59" l="1"/>
  <c r="E3913" i="59"/>
  <c r="F3913" i="59"/>
  <c r="C3913" i="59"/>
  <c r="A3914" i="59"/>
  <c r="B3913" i="59"/>
  <c r="G3913" i="59"/>
  <c r="D3914" i="59" l="1"/>
  <c r="C3914" i="59"/>
  <c r="E3914" i="59"/>
  <c r="F3914" i="59"/>
  <c r="A3915" i="59"/>
  <c r="B3914" i="59"/>
  <c r="G3914" i="59"/>
  <c r="D3915" i="59" l="1"/>
  <c r="C3915" i="59"/>
  <c r="B3915" i="59"/>
  <c r="F3915" i="59"/>
  <c r="E3915" i="59"/>
  <c r="A3916" i="59"/>
  <c r="G3915" i="59"/>
  <c r="D3916" i="59" l="1"/>
  <c r="B3916" i="59"/>
  <c r="F3916" i="59"/>
  <c r="E3916" i="59"/>
  <c r="C3916" i="59"/>
  <c r="A3917" i="59"/>
  <c r="G3916" i="59"/>
  <c r="D3917" i="59" l="1"/>
  <c r="F3917" i="59"/>
  <c r="C3917" i="59"/>
  <c r="E3917" i="59"/>
  <c r="A3918" i="59"/>
  <c r="B3917" i="59"/>
  <c r="G3917" i="59"/>
  <c r="D3918" i="59" l="1"/>
  <c r="C3918" i="59"/>
  <c r="A3919" i="59"/>
  <c r="B3918" i="59"/>
  <c r="F3918" i="59"/>
  <c r="E3918" i="59"/>
  <c r="G3918" i="59"/>
  <c r="D3919" i="59" l="1"/>
  <c r="C3919" i="59"/>
  <c r="B3919" i="59"/>
  <c r="F3919" i="59"/>
  <c r="E3919" i="59"/>
  <c r="A3920" i="59"/>
  <c r="G3919" i="59"/>
  <c r="D3920" i="59" l="1"/>
  <c r="E3920" i="59"/>
  <c r="A3921" i="59"/>
  <c r="B3920" i="59"/>
  <c r="F3920" i="59"/>
  <c r="C3920" i="59"/>
  <c r="G3920" i="59"/>
  <c r="D3921" i="59" l="1"/>
  <c r="E3921" i="59"/>
  <c r="G3921" i="59"/>
  <c r="F3921" i="59"/>
  <c r="A3922" i="59"/>
  <c r="B3921" i="59"/>
  <c r="C3921" i="59"/>
  <c r="D3922" i="59" l="1"/>
  <c r="C3922" i="59"/>
  <c r="B3922" i="59"/>
  <c r="F3922" i="59"/>
  <c r="E3922" i="59"/>
  <c r="A3923" i="59"/>
  <c r="G3922" i="59"/>
  <c r="D3923" i="59" l="1"/>
  <c r="F3923" i="59"/>
  <c r="C3923" i="59"/>
  <c r="E3923" i="59"/>
  <c r="A3924" i="59"/>
  <c r="B3923" i="59"/>
  <c r="G3923" i="59"/>
  <c r="D3924" i="59" l="1"/>
  <c r="C3924" i="59"/>
  <c r="F3924" i="59"/>
  <c r="E3924" i="59"/>
  <c r="A3925" i="59"/>
  <c r="B3924" i="59"/>
  <c r="G3924" i="59"/>
  <c r="D3925" i="59" l="1"/>
  <c r="B3925" i="59"/>
  <c r="C3925" i="59"/>
  <c r="F3925" i="59"/>
  <c r="E3925" i="59"/>
  <c r="A3926" i="59"/>
  <c r="G3925" i="59"/>
  <c r="D3926" i="59" l="1"/>
  <c r="C3926" i="59"/>
  <c r="B3926" i="59"/>
  <c r="F3926" i="59"/>
  <c r="E3926" i="59"/>
  <c r="A3927" i="59"/>
  <c r="G3926" i="59"/>
  <c r="D3927" i="59" l="1"/>
  <c r="C3927" i="59"/>
  <c r="E3927" i="59"/>
  <c r="F3927" i="59"/>
  <c r="B3927" i="59"/>
  <c r="A3928" i="59"/>
  <c r="G3927" i="59"/>
  <c r="D3928" i="59" l="1"/>
  <c r="C3928" i="59"/>
  <c r="F3928" i="59"/>
  <c r="E3928" i="59"/>
  <c r="B3928" i="59"/>
  <c r="A3929" i="59"/>
  <c r="G3928" i="59"/>
  <c r="D3929" i="59" l="1"/>
  <c r="F3929" i="59"/>
  <c r="C3929" i="59"/>
  <c r="A3930" i="59"/>
  <c r="E3929" i="59"/>
  <c r="B3929" i="59"/>
  <c r="G3929" i="59"/>
  <c r="D3930" i="59" l="1"/>
  <c r="B3930" i="59"/>
  <c r="E3930" i="59"/>
  <c r="F3930" i="59"/>
  <c r="A3931" i="59"/>
  <c r="C3930" i="59"/>
  <c r="G3930" i="59"/>
  <c r="D3931" i="59" l="1"/>
  <c r="C3931" i="59"/>
  <c r="F3931" i="59"/>
  <c r="E3931" i="59"/>
  <c r="B3931" i="59"/>
  <c r="A3932" i="59"/>
  <c r="G3931" i="59"/>
  <c r="D3932" i="59" l="1"/>
  <c r="F3932" i="59"/>
  <c r="B3932" i="59"/>
  <c r="A3933" i="59"/>
  <c r="E3932" i="59"/>
  <c r="C3932" i="59"/>
  <c r="G3932" i="59"/>
  <c r="D3933" i="59" l="1"/>
  <c r="B3933" i="59"/>
  <c r="F3933" i="59"/>
  <c r="C3933" i="59"/>
  <c r="E3933" i="59"/>
  <c r="A3934" i="59"/>
  <c r="G3933" i="59"/>
  <c r="D3934" i="59" l="1"/>
  <c r="C3934" i="59"/>
  <c r="F3934" i="59"/>
  <c r="E3934" i="59"/>
  <c r="B3934" i="59"/>
  <c r="A3935" i="59"/>
  <c r="G3934" i="59"/>
  <c r="D3935" i="59" l="1"/>
  <c r="C3935" i="59"/>
  <c r="B3935" i="59"/>
  <c r="F3935" i="59"/>
  <c r="E3935" i="59"/>
  <c r="A3936" i="59"/>
  <c r="G3935" i="59"/>
  <c r="D3936" i="59" l="1"/>
  <c r="C3936" i="59"/>
  <c r="B3936" i="59"/>
  <c r="F3936" i="59"/>
  <c r="E3936" i="59"/>
  <c r="A3937" i="59"/>
  <c r="G3936" i="59"/>
  <c r="D3937" i="59" l="1"/>
  <c r="F3937" i="59"/>
  <c r="E3937" i="59"/>
  <c r="C3937" i="59"/>
  <c r="B3937" i="59"/>
  <c r="A3938" i="59"/>
  <c r="G3937" i="59"/>
  <c r="D3938" i="59" l="1"/>
  <c r="F3938" i="59"/>
  <c r="E3938" i="59"/>
  <c r="C3938" i="59"/>
  <c r="B3938" i="59"/>
  <c r="G3938" i="59"/>
  <c r="A3939" i="59"/>
  <c r="D3939" i="59" l="1"/>
  <c r="F3939" i="59"/>
  <c r="A3940" i="59"/>
  <c r="G3939" i="59"/>
  <c r="C3939" i="59"/>
  <c r="E3939" i="59"/>
  <c r="B3939" i="59"/>
  <c r="D3940" i="59" l="1"/>
  <c r="F3940" i="59"/>
  <c r="E3940" i="59"/>
  <c r="C3940" i="59"/>
  <c r="B3940" i="59"/>
  <c r="A3941" i="59"/>
  <c r="G3940" i="59"/>
  <c r="D3941" i="59" l="1"/>
  <c r="C3941" i="59"/>
  <c r="F3941" i="59"/>
  <c r="E3941" i="59"/>
  <c r="A3942" i="59"/>
  <c r="B3941" i="59"/>
  <c r="G3941" i="59"/>
  <c r="F3942" i="59" l="1"/>
  <c r="C3942" i="59"/>
  <c r="E3942" i="59"/>
  <c r="D3942" i="59"/>
  <c r="A3943" i="59"/>
  <c r="B3942" i="59"/>
  <c r="G3942" i="59"/>
  <c r="D3943" i="59" l="1"/>
  <c r="E3943" i="59"/>
  <c r="G3943" i="59"/>
  <c r="F3943" i="59"/>
  <c r="C3943" i="59"/>
  <c r="B3943" i="59"/>
  <c r="A3944" i="59"/>
  <c r="F3944" i="59" l="1"/>
  <c r="C3944" i="59"/>
  <c r="E3944" i="59"/>
  <c r="B3944" i="59"/>
  <c r="A3945" i="59"/>
  <c r="D3944" i="59"/>
  <c r="G3944" i="59"/>
  <c r="D3945" i="59" l="1"/>
  <c r="F3945" i="59"/>
  <c r="C3945" i="59"/>
  <c r="A3946" i="59"/>
  <c r="E3945" i="59"/>
  <c r="B3945" i="59"/>
  <c r="G3945" i="59"/>
  <c r="D3946" i="59" l="1"/>
  <c r="F3946" i="59"/>
  <c r="E3946" i="59"/>
  <c r="C3946" i="59"/>
  <c r="B3946" i="59"/>
  <c r="A3947" i="59"/>
  <c r="G3946" i="59"/>
  <c r="D3947" i="59" l="1"/>
  <c r="F3947" i="59"/>
  <c r="E3947" i="59"/>
  <c r="G3947" i="59"/>
  <c r="C3947" i="59"/>
  <c r="B3947" i="59"/>
  <c r="A3948" i="59"/>
  <c r="D3948" i="59" l="1"/>
  <c r="B3948" i="59"/>
  <c r="F3948" i="59"/>
  <c r="E3948" i="59"/>
  <c r="C3948" i="59"/>
  <c r="A3949" i="59"/>
  <c r="G3948" i="59"/>
  <c r="D3949" i="59" l="1"/>
  <c r="C3949" i="59"/>
  <c r="B3949" i="59"/>
  <c r="F3949" i="59"/>
  <c r="E3949" i="59"/>
  <c r="A3950" i="59"/>
  <c r="G3949" i="59"/>
  <c r="D3950" i="59" l="1"/>
  <c r="C3950" i="59"/>
  <c r="E3950" i="59"/>
  <c r="F3950" i="59"/>
  <c r="A3951" i="59"/>
  <c r="B3950" i="59"/>
  <c r="G3950" i="59"/>
  <c r="D3951" i="59" l="1"/>
  <c r="F3951" i="59"/>
  <c r="C3951" i="59"/>
  <c r="B3951" i="59"/>
  <c r="E3951" i="59"/>
  <c r="A3952" i="59"/>
  <c r="G3951" i="59"/>
  <c r="D3952" i="59" l="1"/>
  <c r="C3952" i="59"/>
  <c r="F3952" i="59"/>
  <c r="E3952" i="59"/>
  <c r="A3953" i="59"/>
  <c r="B3952" i="59"/>
  <c r="G3952" i="59"/>
  <c r="D3953" i="59" l="1"/>
  <c r="C3953" i="59"/>
  <c r="F3953" i="59"/>
  <c r="E3953" i="59"/>
  <c r="B3953" i="59"/>
  <c r="A3954" i="59"/>
  <c r="G3953" i="59"/>
  <c r="D3954" i="59" l="1"/>
  <c r="C3954" i="59"/>
  <c r="F3954" i="59"/>
  <c r="E3954" i="59"/>
  <c r="B3954" i="59"/>
  <c r="A3955" i="59"/>
  <c r="G3954" i="59"/>
  <c r="D3955" i="59" l="1"/>
  <c r="E3955" i="59"/>
  <c r="F3955" i="59"/>
  <c r="C3955" i="59"/>
  <c r="B3955" i="59"/>
  <c r="A3956" i="59"/>
  <c r="G3955" i="59"/>
  <c r="D3956" i="59" l="1"/>
  <c r="C3956" i="59"/>
  <c r="F3956" i="59"/>
  <c r="E3956" i="59"/>
  <c r="A3957" i="59"/>
  <c r="B3956" i="59"/>
  <c r="G3956" i="59"/>
  <c r="D3957" i="59" l="1"/>
  <c r="C3957" i="59"/>
  <c r="B3957" i="59"/>
  <c r="F3957" i="59"/>
  <c r="E3957" i="59"/>
  <c r="A3958" i="59"/>
  <c r="G3957" i="59"/>
  <c r="D3958" i="59" l="1"/>
  <c r="C3958" i="59"/>
  <c r="F3958" i="59"/>
  <c r="B3958" i="59"/>
  <c r="E3958" i="59"/>
  <c r="A3959" i="59"/>
  <c r="G3958" i="59"/>
  <c r="D3959" i="59" l="1"/>
  <c r="E3959" i="59"/>
  <c r="F3959" i="59"/>
  <c r="C3959" i="59"/>
  <c r="B3959" i="59"/>
  <c r="A3960" i="59"/>
  <c r="G3959" i="59"/>
  <c r="D3960" i="59" l="1"/>
  <c r="C3960" i="59"/>
  <c r="B3960" i="59"/>
  <c r="F3960" i="59"/>
  <c r="E3960" i="59"/>
  <c r="A3961" i="59"/>
  <c r="G3960" i="59"/>
  <c r="D3961" i="59" l="1"/>
  <c r="E3961" i="59"/>
  <c r="A3962" i="59"/>
  <c r="G3961" i="59"/>
  <c r="F3961" i="59"/>
  <c r="C3961" i="59"/>
  <c r="B3961" i="59"/>
  <c r="D3962" i="59" l="1"/>
  <c r="C3962" i="59"/>
  <c r="A3963" i="59"/>
  <c r="F3962" i="59"/>
  <c r="E3962" i="59"/>
  <c r="B3962" i="59"/>
  <c r="G3962" i="59"/>
  <c r="D3963" i="59" l="1"/>
  <c r="C3963" i="59"/>
  <c r="B3963" i="59"/>
  <c r="F3963" i="59"/>
  <c r="E3963" i="59"/>
  <c r="A3964" i="59"/>
  <c r="G3963" i="59"/>
  <c r="D3964" i="59" l="1"/>
  <c r="C3964" i="59"/>
  <c r="F3964" i="59"/>
  <c r="B3964" i="59"/>
  <c r="E3964" i="59"/>
  <c r="A3965" i="59"/>
  <c r="G3964" i="59"/>
  <c r="D3965" i="59" l="1"/>
  <c r="C3965" i="59"/>
  <c r="F3965" i="59"/>
  <c r="E3965" i="59"/>
  <c r="B3965" i="59"/>
  <c r="A3966" i="59"/>
  <c r="G3965" i="59"/>
  <c r="D3966" i="59" l="1"/>
  <c r="C3966" i="59"/>
  <c r="F3966" i="59"/>
  <c r="E3966" i="59"/>
  <c r="B3966" i="59"/>
  <c r="A3967" i="59"/>
  <c r="G3966" i="59"/>
  <c r="D3967" i="59" l="1"/>
  <c r="C3967" i="59"/>
  <c r="F3967" i="59"/>
  <c r="E3967" i="59"/>
  <c r="B3967" i="59"/>
  <c r="A3968" i="59"/>
  <c r="G3967" i="59"/>
  <c r="D3968" i="59" l="1"/>
  <c r="C3968" i="59"/>
  <c r="F3968" i="59"/>
  <c r="E3968" i="59"/>
  <c r="B3968" i="59"/>
  <c r="A3969" i="59"/>
  <c r="G3968" i="59"/>
  <c r="D3969" i="59" l="1"/>
  <c r="B3969" i="59"/>
  <c r="C3969" i="59"/>
  <c r="F3969" i="59"/>
  <c r="E3969" i="59"/>
  <c r="A3970" i="59"/>
  <c r="G3969" i="59"/>
  <c r="D3970" i="59" l="1"/>
  <c r="C3970" i="59"/>
  <c r="B3970" i="59"/>
  <c r="E3970" i="59"/>
  <c r="A3971" i="59"/>
  <c r="F3970" i="59"/>
  <c r="G3970" i="59"/>
  <c r="D3971" i="59" l="1"/>
  <c r="B3971" i="59"/>
  <c r="C3971" i="59"/>
  <c r="F3971" i="59"/>
  <c r="E3971" i="59"/>
  <c r="A3972" i="59"/>
  <c r="G3971" i="59"/>
  <c r="D3972" i="59" l="1"/>
  <c r="C3972" i="59"/>
  <c r="F3972" i="59"/>
  <c r="B3972" i="59"/>
  <c r="E3972" i="59"/>
  <c r="A3973" i="59"/>
  <c r="G3972" i="59"/>
  <c r="D3973" i="59" l="1"/>
  <c r="C3973" i="59"/>
  <c r="B3973" i="59"/>
  <c r="F3973" i="59"/>
  <c r="E3973" i="59"/>
  <c r="A3974" i="59"/>
  <c r="G3973" i="59"/>
  <c r="D3974" i="59" l="1"/>
  <c r="F3974" i="59"/>
  <c r="E3974" i="59"/>
  <c r="C3974" i="59"/>
  <c r="A3975" i="59"/>
  <c r="B3974" i="59"/>
  <c r="G3974" i="59"/>
  <c r="D3975" i="59" l="1"/>
  <c r="C3975" i="59"/>
  <c r="B3975" i="59"/>
  <c r="F3975" i="59"/>
  <c r="A3976" i="59"/>
  <c r="E3975" i="59"/>
  <c r="G3975" i="59"/>
  <c r="D3976" i="59" l="1"/>
  <c r="C3976" i="59"/>
  <c r="F3976" i="59"/>
  <c r="B3976" i="59"/>
  <c r="E3976" i="59"/>
  <c r="A3977" i="59"/>
  <c r="G3976" i="59"/>
  <c r="D3977" i="59" l="1"/>
  <c r="C3977" i="59"/>
  <c r="F3977" i="59"/>
  <c r="B3977" i="59"/>
  <c r="E3977" i="59"/>
  <c r="A3978" i="59"/>
  <c r="G3977" i="59"/>
  <c r="D3978" i="59" l="1"/>
  <c r="F3978" i="59"/>
  <c r="B3978" i="59"/>
  <c r="A3979" i="59"/>
  <c r="E3978" i="59"/>
  <c r="C3978" i="59"/>
  <c r="G3978" i="59"/>
  <c r="D3979" i="59" l="1"/>
  <c r="C3979" i="59"/>
  <c r="F3979" i="59"/>
  <c r="E3979" i="59"/>
  <c r="G3979" i="59"/>
  <c r="A3980" i="59"/>
  <c r="B3979" i="59"/>
  <c r="D3980" i="59" l="1"/>
  <c r="C3980" i="59"/>
  <c r="F3980" i="59"/>
  <c r="E3980" i="59"/>
  <c r="B3980" i="59"/>
  <c r="A3981" i="59"/>
  <c r="G3980" i="59"/>
  <c r="D3981" i="59" l="1"/>
  <c r="C3981" i="59"/>
  <c r="E3981" i="59"/>
  <c r="F3981" i="59"/>
  <c r="B3981" i="59"/>
  <c r="A3982" i="59"/>
  <c r="G3981" i="59"/>
  <c r="D3982" i="59" l="1"/>
  <c r="E3982" i="59"/>
  <c r="B3982" i="59"/>
  <c r="F3982" i="59"/>
  <c r="C3982" i="59"/>
  <c r="A3983" i="59"/>
  <c r="G3982" i="59"/>
  <c r="D3983" i="59" l="1"/>
  <c r="F3983" i="59"/>
  <c r="B3983" i="59"/>
  <c r="E3983" i="59"/>
  <c r="C3983" i="59"/>
  <c r="A3984" i="59"/>
  <c r="G3983" i="59"/>
  <c r="D3984" i="59" l="1"/>
  <c r="F3984" i="59"/>
  <c r="C3984" i="59"/>
  <c r="B3984" i="59"/>
  <c r="G3984" i="59"/>
  <c r="E3984" i="59"/>
  <c r="A3985" i="59"/>
  <c r="D3985" i="59" l="1"/>
  <c r="E3985" i="59"/>
  <c r="F3985" i="59"/>
  <c r="G3985" i="59"/>
  <c r="A3986" i="59"/>
  <c r="B3985" i="59"/>
  <c r="C3985" i="59"/>
  <c r="D3986" i="59" l="1"/>
  <c r="F3986" i="59"/>
  <c r="C3986" i="59"/>
  <c r="B3986" i="59"/>
  <c r="E3986" i="59"/>
  <c r="A3987" i="59"/>
  <c r="G3986" i="59"/>
  <c r="D3987" i="59" l="1"/>
  <c r="F3987" i="59"/>
  <c r="A3988" i="59"/>
  <c r="G3987" i="59"/>
  <c r="C3987" i="59"/>
  <c r="E3987" i="59"/>
  <c r="B3987" i="59"/>
  <c r="D3988" i="59" l="1"/>
  <c r="F3988" i="59"/>
  <c r="E3988" i="59"/>
  <c r="C3988" i="59"/>
  <c r="A3989" i="59"/>
  <c r="G3988" i="59"/>
  <c r="B3988" i="59"/>
  <c r="D3989" i="59" l="1"/>
  <c r="F3989" i="59"/>
  <c r="C3989" i="59"/>
  <c r="G3989" i="59"/>
  <c r="B3989" i="59"/>
  <c r="E3989" i="59"/>
  <c r="A3990" i="59"/>
  <c r="D3990" i="59" l="1"/>
  <c r="F3990" i="59"/>
  <c r="C3990" i="59"/>
  <c r="A3991" i="59"/>
  <c r="E3990" i="59"/>
  <c r="B3990" i="59"/>
  <c r="G3990" i="59"/>
  <c r="D3991" i="59" l="1"/>
  <c r="E3991" i="59"/>
  <c r="A3992" i="59"/>
  <c r="F3991" i="59"/>
  <c r="C3991" i="59"/>
  <c r="B3991" i="59"/>
  <c r="G3991" i="59"/>
  <c r="D3992" i="59" l="1"/>
  <c r="B3992" i="59"/>
  <c r="F3992" i="59"/>
  <c r="E3992" i="59"/>
  <c r="C3992" i="59"/>
  <c r="A3993" i="59"/>
  <c r="G3992" i="59"/>
  <c r="D3993" i="59" l="1"/>
  <c r="E3993" i="59"/>
  <c r="F3993" i="59"/>
  <c r="A3994" i="59"/>
  <c r="B3993" i="59"/>
  <c r="C3993" i="59"/>
  <c r="G3993" i="59"/>
  <c r="D3994" i="59" l="1"/>
  <c r="E3994" i="59"/>
  <c r="A3995" i="59"/>
  <c r="F3994" i="59"/>
  <c r="C3994" i="59"/>
  <c r="B3994" i="59"/>
  <c r="G3994" i="59"/>
  <c r="D3995" i="59" l="1"/>
  <c r="C3995" i="59"/>
  <c r="A3996" i="59"/>
  <c r="E3995" i="59"/>
  <c r="F3995" i="59"/>
  <c r="B3995" i="59"/>
  <c r="G3995" i="59"/>
  <c r="D3996" i="59" l="1"/>
  <c r="C3996" i="59"/>
  <c r="F3996" i="59"/>
  <c r="B3996" i="59"/>
  <c r="E3996" i="59"/>
  <c r="A3997" i="59"/>
  <c r="G3996" i="59"/>
  <c r="D3997" i="59" l="1"/>
  <c r="E3997" i="59"/>
  <c r="B3997" i="59"/>
  <c r="F3997" i="59"/>
  <c r="A3998" i="59"/>
  <c r="C3997" i="59"/>
  <c r="G3997" i="59"/>
  <c r="D3998" i="59" l="1"/>
  <c r="C3998" i="59"/>
  <c r="F3998" i="59"/>
  <c r="B3998" i="59"/>
  <c r="E3998" i="59"/>
  <c r="A3999" i="59"/>
  <c r="G3998" i="59"/>
  <c r="D3999" i="59" l="1"/>
  <c r="C3999" i="59"/>
  <c r="E3999" i="59"/>
  <c r="F3999" i="59"/>
  <c r="A4000" i="59"/>
  <c r="B3999" i="59"/>
  <c r="G3999" i="59"/>
  <c r="D4000" i="59" l="1"/>
  <c r="C4000" i="59"/>
  <c r="B4000" i="59"/>
  <c r="F4000" i="59"/>
  <c r="A4001" i="59"/>
  <c r="E4000" i="59"/>
  <c r="G4000" i="59"/>
  <c r="D4001" i="59" l="1"/>
  <c r="C4001" i="59"/>
  <c r="B4001" i="59"/>
  <c r="E4001" i="59"/>
  <c r="F4001" i="59"/>
  <c r="A4002" i="59"/>
  <c r="G4001" i="59"/>
  <c r="D4002" i="59" l="1"/>
  <c r="C4002" i="59"/>
  <c r="F4002" i="59"/>
  <c r="A4003" i="59"/>
  <c r="E4002" i="59"/>
  <c r="G4002" i="59"/>
  <c r="B4002" i="59"/>
  <c r="D4003" i="59" l="1"/>
  <c r="C4003" i="59"/>
  <c r="E4003" i="59"/>
  <c r="F4003" i="59"/>
  <c r="A4004" i="59"/>
  <c r="B4003" i="59"/>
  <c r="G4003" i="59"/>
  <c r="D4004" i="59" l="1"/>
  <c r="E4004" i="59"/>
  <c r="F4004" i="59"/>
  <c r="C4004" i="59"/>
  <c r="B4004" i="59"/>
  <c r="G4004" i="59"/>
  <c r="A4005" i="59"/>
  <c r="D4005" i="59" l="1"/>
  <c r="C4005" i="59"/>
  <c r="E4005" i="59"/>
  <c r="F4005" i="59"/>
  <c r="G4005" i="59"/>
  <c r="B4005" i="59"/>
  <c r="A4006" i="59"/>
  <c r="F4006" i="59" l="1"/>
  <c r="C4006" i="59"/>
  <c r="E4006" i="59"/>
  <c r="D4006" i="59"/>
  <c r="B4006" i="59"/>
  <c r="A4007" i="59"/>
  <c r="G4006" i="59"/>
  <c r="D4007" i="59" l="1"/>
  <c r="B4007" i="59"/>
  <c r="E4007" i="59"/>
  <c r="F4007" i="59"/>
  <c r="C4007" i="59"/>
  <c r="A4008" i="59"/>
  <c r="G4007" i="59"/>
  <c r="D4008" i="59" l="1"/>
  <c r="F4008" i="59"/>
  <c r="B4008" i="59"/>
  <c r="C4008" i="59"/>
  <c r="A4009" i="59"/>
  <c r="G4008" i="59"/>
  <c r="E4008" i="59"/>
  <c r="D4009" i="59" l="1"/>
  <c r="F4009" i="59"/>
  <c r="B4009" i="59"/>
  <c r="C4009" i="59"/>
  <c r="E4009" i="59"/>
  <c r="A4010" i="59"/>
  <c r="G4009" i="59"/>
  <c r="D4010" i="59" l="1"/>
  <c r="F4010" i="59"/>
  <c r="C4010" i="59"/>
  <c r="B4010" i="59"/>
  <c r="E4010" i="59"/>
  <c r="A4011" i="59"/>
  <c r="G4010" i="59"/>
  <c r="D4011" i="59" l="1"/>
  <c r="F4011" i="59"/>
  <c r="E4011" i="59"/>
  <c r="B4011" i="59"/>
  <c r="A4012" i="59"/>
  <c r="C4011" i="59"/>
  <c r="G4011" i="59"/>
  <c r="D4012" i="59" l="1"/>
  <c r="B4012" i="59"/>
  <c r="A4013" i="59"/>
  <c r="G4012" i="59"/>
  <c r="F4012" i="59"/>
  <c r="E4012" i="59"/>
  <c r="C4012" i="59"/>
  <c r="D4013" i="59" l="1"/>
  <c r="A4014" i="59"/>
  <c r="F4013" i="59"/>
  <c r="B4013" i="59"/>
  <c r="G4013" i="59"/>
  <c r="C4013" i="59"/>
  <c r="E4013" i="59"/>
  <c r="D4014" i="59" l="1"/>
  <c r="B4014" i="59"/>
  <c r="A4015" i="59"/>
  <c r="G4014" i="59"/>
  <c r="F4014" i="59"/>
  <c r="E4014" i="59"/>
  <c r="C4014" i="59"/>
  <c r="D4015" i="59" l="1"/>
  <c r="F4015" i="59"/>
  <c r="G4015" i="59"/>
  <c r="C4015" i="59"/>
  <c r="E4015" i="59"/>
  <c r="B4015" i="59"/>
  <c r="A4016" i="59"/>
  <c r="D4016" i="59" l="1"/>
  <c r="F4016" i="59"/>
  <c r="B4016" i="59"/>
  <c r="C4016" i="59"/>
  <c r="E4016" i="59"/>
  <c r="A4017" i="59"/>
  <c r="G4016" i="59"/>
  <c r="D4017" i="59" l="1"/>
  <c r="C4017" i="59"/>
  <c r="G4017" i="59"/>
  <c r="F4017" i="59"/>
  <c r="E4017" i="59"/>
  <c r="B4017" i="59"/>
  <c r="A4018" i="59"/>
  <c r="D4018" i="59" l="1"/>
  <c r="C4018" i="59"/>
  <c r="G4018" i="59"/>
  <c r="F4018" i="59"/>
  <c r="B4018" i="59"/>
  <c r="A4019" i="59"/>
  <c r="E4018" i="59"/>
  <c r="D4019" i="59" l="1"/>
  <c r="E4019" i="59"/>
  <c r="F4019" i="59"/>
  <c r="B4019" i="59"/>
  <c r="A4020" i="59"/>
  <c r="G4019" i="59"/>
  <c r="C4019" i="59"/>
  <c r="D4020" i="59" l="1"/>
  <c r="E4020" i="59"/>
  <c r="F4020" i="59"/>
  <c r="A4021" i="59"/>
  <c r="G4020" i="59"/>
  <c r="B4020" i="59"/>
  <c r="C4020" i="59"/>
  <c r="D4021" i="59" l="1"/>
  <c r="E4021" i="59"/>
  <c r="A4022" i="59"/>
  <c r="F4021" i="59"/>
  <c r="C4021" i="59"/>
  <c r="B4021" i="59"/>
  <c r="G4021" i="59"/>
  <c r="D4022" i="59" l="1"/>
  <c r="A4023" i="59"/>
  <c r="F4022" i="59"/>
  <c r="E4022" i="59"/>
  <c r="G4022" i="59"/>
  <c r="C4022" i="59"/>
  <c r="B4022" i="59"/>
  <c r="D4023" i="59" l="1"/>
  <c r="F4023" i="59"/>
  <c r="C4023" i="59"/>
  <c r="B4023" i="59"/>
  <c r="A4024" i="59"/>
  <c r="E4023" i="59"/>
  <c r="G4023" i="59"/>
  <c r="D4024" i="59" l="1"/>
  <c r="C4024" i="59"/>
  <c r="E4024" i="59"/>
  <c r="F4024" i="59"/>
  <c r="B4024" i="59"/>
  <c r="A4025" i="59"/>
  <c r="G4024" i="59"/>
  <c r="D4025" i="59" l="1"/>
  <c r="A4026" i="59"/>
  <c r="F4025" i="59"/>
  <c r="E4025" i="59"/>
  <c r="B4025" i="59"/>
  <c r="C4025" i="59"/>
  <c r="G4025" i="59"/>
  <c r="D4026" i="59" l="1"/>
  <c r="C4026" i="59"/>
  <c r="E4026" i="59"/>
  <c r="F4026" i="59"/>
  <c r="A4027" i="59"/>
  <c r="B4026" i="59"/>
  <c r="G4026" i="59"/>
  <c r="D4027" i="59" l="1"/>
  <c r="F4027" i="59"/>
  <c r="B4027" i="59"/>
  <c r="C4027" i="59"/>
  <c r="A4028" i="59"/>
  <c r="E4027" i="59"/>
  <c r="G4027" i="59"/>
  <c r="D4028" i="59" l="1"/>
  <c r="F4028" i="59"/>
  <c r="B4028" i="59"/>
  <c r="C4028" i="59"/>
  <c r="A4029" i="59"/>
  <c r="E4028" i="59"/>
  <c r="G4028" i="59"/>
  <c r="D4029" i="59" l="1"/>
  <c r="F4029" i="59"/>
  <c r="B4029" i="59"/>
  <c r="C4029" i="59"/>
  <c r="A4030" i="59"/>
  <c r="E4029" i="59"/>
  <c r="G4029" i="59"/>
  <c r="D4030" i="59" l="1"/>
  <c r="B4030" i="59"/>
  <c r="F4030" i="59"/>
  <c r="A4031" i="59"/>
  <c r="E4030" i="59"/>
  <c r="C4030" i="59"/>
  <c r="G4030" i="59"/>
  <c r="D4031" i="59" l="1"/>
  <c r="E4031" i="59"/>
  <c r="A4032" i="59"/>
  <c r="G4031" i="59"/>
  <c r="F4031" i="59"/>
  <c r="C4031" i="59"/>
  <c r="B4031" i="59"/>
  <c r="D4032" i="59" l="1"/>
  <c r="C4032" i="59"/>
  <c r="E4032" i="59"/>
  <c r="F4032" i="59"/>
  <c r="B4032" i="59"/>
  <c r="A4033" i="59"/>
  <c r="G4032" i="59"/>
  <c r="D4033" i="59" l="1"/>
  <c r="F4033" i="59"/>
  <c r="B4033" i="59"/>
  <c r="A4034" i="59"/>
  <c r="C4033" i="59"/>
  <c r="G4033" i="59"/>
  <c r="E4033" i="59"/>
  <c r="D4034" i="59" l="1"/>
  <c r="F4034" i="59"/>
  <c r="E4034" i="59"/>
  <c r="A4035" i="59"/>
  <c r="C4034" i="59"/>
  <c r="B4034" i="59"/>
  <c r="G4034" i="59"/>
  <c r="D4035" i="59" l="1"/>
  <c r="F4035" i="59"/>
  <c r="C4035" i="59"/>
  <c r="B4035" i="59"/>
  <c r="G4035" i="59"/>
  <c r="A4036" i="59"/>
  <c r="E4035" i="59"/>
  <c r="D4036" i="59" l="1"/>
  <c r="C4036" i="59"/>
  <c r="B4036" i="59"/>
  <c r="F4036" i="59"/>
  <c r="E4036" i="59"/>
  <c r="A4037" i="59"/>
  <c r="G4036" i="59"/>
  <c r="D4037" i="59" l="1"/>
  <c r="F4037" i="59"/>
  <c r="C4037" i="59"/>
  <c r="A4038" i="59"/>
  <c r="E4037" i="59"/>
  <c r="B4037" i="59"/>
  <c r="G4037" i="59"/>
  <c r="D4038" i="59" l="1"/>
  <c r="F4038" i="59"/>
  <c r="C4038" i="59"/>
  <c r="B4038" i="59"/>
  <c r="E4038" i="59"/>
  <c r="A4039" i="59"/>
  <c r="G4038" i="59"/>
  <c r="D4039" i="59" l="1"/>
  <c r="F4039" i="59"/>
  <c r="B4039" i="59"/>
  <c r="G4039" i="59"/>
  <c r="C4039" i="59"/>
  <c r="E4039" i="59"/>
  <c r="A4040" i="59"/>
  <c r="D4040" i="59" l="1"/>
  <c r="F4040" i="59"/>
  <c r="E4040" i="59"/>
  <c r="B4040" i="59"/>
  <c r="C4040" i="59"/>
  <c r="A4041" i="59"/>
  <c r="G4040" i="59"/>
  <c r="D4041" i="59" l="1"/>
  <c r="C4041" i="59"/>
  <c r="F4041" i="59"/>
  <c r="A4042" i="59"/>
  <c r="E4041" i="59"/>
  <c r="B4041" i="59"/>
  <c r="G4041" i="59"/>
  <c r="D4042" i="59" l="1"/>
  <c r="C4042" i="59"/>
  <c r="F4042" i="59"/>
  <c r="A4043" i="59"/>
  <c r="G4042" i="59"/>
  <c r="E4042" i="59"/>
  <c r="B4042" i="59"/>
  <c r="D4043" i="59" l="1"/>
  <c r="C4043" i="59"/>
  <c r="F4043" i="59"/>
  <c r="E4043" i="59"/>
  <c r="B4043" i="59"/>
  <c r="G4043" i="59"/>
  <c r="A4044" i="59"/>
  <c r="D4044" i="59" l="1"/>
  <c r="F4044" i="59"/>
  <c r="C4044" i="59"/>
  <c r="E4044" i="59"/>
  <c r="B4044" i="59"/>
  <c r="A4045" i="59"/>
  <c r="G4044" i="59"/>
  <c r="D4045" i="59" l="1"/>
  <c r="C4045" i="59"/>
  <c r="A4046" i="59"/>
  <c r="F4045" i="59"/>
  <c r="E4045" i="59"/>
  <c r="G4045" i="59"/>
  <c r="B4045" i="59"/>
  <c r="D4046" i="59" l="1"/>
  <c r="C4046" i="59"/>
  <c r="A4047" i="59"/>
  <c r="F4046" i="59"/>
  <c r="G4046" i="59"/>
  <c r="E4046" i="59"/>
  <c r="B4046" i="59"/>
  <c r="D4047" i="59" l="1"/>
  <c r="F4047" i="59"/>
  <c r="C4047" i="59"/>
  <c r="E4047" i="59"/>
  <c r="B4047" i="59"/>
  <c r="G4047" i="59"/>
  <c r="A4048" i="59"/>
  <c r="D4048" i="59" l="1"/>
  <c r="F4048" i="59"/>
  <c r="B4048" i="59"/>
  <c r="E4048" i="59"/>
  <c r="C4048" i="59"/>
  <c r="A4049" i="59"/>
  <c r="G4048" i="59"/>
  <c r="D4049" i="59" l="1"/>
  <c r="F4049" i="59"/>
  <c r="B4049" i="59"/>
  <c r="G4049" i="59"/>
  <c r="C4049" i="59"/>
  <c r="E4049" i="59"/>
  <c r="A4050" i="59"/>
  <c r="D4050" i="59" l="1"/>
  <c r="F4050" i="59"/>
  <c r="B4050" i="59"/>
  <c r="A4051" i="59"/>
  <c r="E4050" i="59"/>
  <c r="C4050" i="59"/>
  <c r="G4050" i="59"/>
  <c r="D4051" i="59" l="1"/>
  <c r="F4051" i="59"/>
  <c r="E4051" i="59"/>
  <c r="C4051" i="59"/>
  <c r="B4051" i="59"/>
  <c r="A4052" i="59"/>
  <c r="G4051" i="59"/>
  <c r="D4052" i="59" l="1"/>
  <c r="E4052" i="59"/>
  <c r="F4052" i="59"/>
  <c r="G4052" i="59"/>
  <c r="C4052" i="59"/>
  <c r="B4052" i="59"/>
  <c r="A4053" i="59"/>
  <c r="D4053" i="59" l="1"/>
  <c r="F4053" i="59"/>
  <c r="E4053" i="59"/>
  <c r="G4053" i="59"/>
  <c r="C4053" i="59"/>
  <c r="B4053" i="59"/>
  <c r="A4054" i="59"/>
  <c r="D4054" i="59" l="1"/>
  <c r="F4054" i="59"/>
  <c r="B4054" i="59"/>
  <c r="E4054" i="59"/>
  <c r="C4054" i="59"/>
  <c r="A4055" i="59"/>
  <c r="G4054" i="59"/>
  <c r="D4055" i="59" l="1"/>
  <c r="F4055" i="59"/>
  <c r="E4055" i="59"/>
  <c r="C4055" i="59"/>
  <c r="G4055" i="59"/>
  <c r="B4055" i="59"/>
  <c r="A4056" i="59"/>
  <c r="D4056" i="59" l="1"/>
  <c r="F4056" i="59"/>
  <c r="B4056" i="59"/>
  <c r="G4056" i="59"/>
  <c r="E4056" i="59"/>
  <c r="C4056" i="59"/>
  <c r="A4057" i="59"/>
  <c r="D4057" i="59" l="1"/>
  <c r="F4057" i="59"/>
  <c r="B4057" i="59"/>
  <c r="G4057" i="59"/>
  <c r="C4057" i="59"/>
  <c r="E4057" i="59"/>
  <c r="A4058" i="59"/>
  <c r="D4058" i="59" l="1"/>
  <c r="E4058" i="59"/>
  <c r="G4058" i="59"/>
  <c r="B4058" i="59"/>
  <c r="F4058" i="59"/>
  <c r="C4058" i="59"/>
  <c r="A4059" i="59"/>
  <c r="D4059" i="59" l="1"/>
  <c r="F4059" i="59"/>
  <c r="E4059" i="59"/>
  <c r="B4059" i="59"/>
  <c r="A4060" i="59"/>
  <c r="G4059" i="59"/>
  <c r="C4059" i="59"/>
  <c r="D4060" i="59" l="1"/>
  <c r="F4060" i="59"/>
  <c r="B4060" i="59"/>
  <c r="C4060" i="59"/>
  <c r="G4060" i="59"/>
  <c r="E4060" i="59"/>
  <c r="A4061" i="59"/>
  <c r="D4061" i="59" l="1"/>
  <c r="F4061" i="59"/>
  <c r="C4061" i="59"/>
  <c r="B4061" i="59"/>
  <c r="G4061" i="59"/>
  <c r="E4061" i="59"/>
  <c r="A4062" i="59"/>
  <c r="D4062" i="59" l="1"/>
  <c r="F4062" i="59"/>
  <c r="A4063" i="59"/>
  <c r="B4062" i="59"/>
  <c r="C4062" i="59"/>
  <c r="E4062" i="59"/>
  <c r="G4062" i="59"/>
  <c r="D4063" i="59" l="1"/>
  <c r="F4063" i="59"/>
  <c r="C4063" i="59"/>
  <c r="B4063" i="59"/>
  <c r="G4063" i="59"/>
  <c r="A4064" i="59"/>
  <c r="E4063" i="59"/>
  <c r="D4064" i="59" l="1"/>
  <c r="F4064" i="59"/>
  <c r="B4064" i="59"/>
  <c r="G4064" i="59"/>
  <c r="E4064" i="59"/>
  <c r="C4064" i="59"/>
  <c r="A4065" i="59"/>
  <c r="D4065" i="59" l="1"/>
  <c r="F4065" i="59"/>
  <c r="B4065" i="59"/>
  <c r="E4065" i="59"/>
  <c r="C4065" i="59"/>
  <c r="A4066" i="59"/>
  <c r="G4065" i="59"/>
  <c r="D4066" i="59" l="1"/>
  <c r="F4066" i="59"/>
  <c r="G4066" i="59"/>
  <c r="A4067" i="59"/>
  <c r="E4066" i="59"/>
  <c r="B4066" i="59"/>
  <c r="C4066" i="59"/>
  <c r="D4067" i="59" l="1"/>
  <c r="F4067" i="59"/>
  <c r="B4067" i="59"/>
  <c r="G4067" i="59"/>
  <c r="C4067" i="59"/>
  <c r="A4068" i="59"/>
  <c r="E4067" i="59"/>
  <c r="D4068" i="59" l="1"/>
  <c r="F4068" i="59"/>
  <c r="C4068" i="59"/>
  <c r="B4068" i="59"/>
  <c r="G4068" i="59"/>
  <c r="E4068" i="59"/>
  <c r="A4069" i="59"/>
  <c r="D4069" i="59" l="1"/>
  <c r="F4069" i="59"/>
  <c r="C4069" i="59"/>
  <c r="B4069" i="59"/>
  <c r="G4069" i="59"/>
  <c r="E4069" i="59"/>
  <c r="A4070" i="59"/>
  <c r="D4070" i="59" l="1"/>
  <c r="F4070" i="59"/>
  <c r="C4070" i="59"/>
  <c r="B4070" i="59"/>
  <c r="G4070" i="59"/>
  <c r="E4070" i="59"/>
  <c r="A4071" i="59"/>
  <c r="D4071" i="59" l="1"/>
  <c r="F4071" i="59"/>
  <c r="B4071" i="59"/>
  <c r="A4072" i="59"/>
  <c r="E4071" i="59"/>
  <c r="C4071" i="59"/>
  <c r="G4071" i="59"/>
  <c r="D4072" i="59" l="1"/>
  <c r="F4072" i="59"/>
  <c r="C4072" i="59"/>
  <c r="A4073" i="59"/>
  <c r="B4072" i="59"/>
  <c r="E4072" i="59"/>
  <c r="G4072" i="59"/>
  <c r="D4073" i="59" l="1"/>
  <c r="F4073" i="59"/>
  <c r="G4073" i="59"/>
  <c r="E4073" i="59"/>
  <c r="B4073" i="59"/>
  <c r="C4073" i="59"/>
  <c r="A4074" i="59"/>
  <c r="D4074" i="59" l="1"/>
  <c r="F4074" i="59"/>
  <c r="B4074" i="59"/>
  <c r="E4074" i="59"/>
  <c r="A4075" i="59"/>
  <c r="G4074" i="59"/>
  <c r="C4074" i="59"/>
  <c r="D4075" i="59" l="1"/>
  <c r="F4075" i="59"/>
  <c r="E4075" i="59"/>
  <c r="A4076" i="59"/>
  <c r="C4075" i="59"/>
  <c r="B4075" i="59"/>
  <c r="G4075" i="59"/>
  <c r="D4076" i="59" l="1"/>
  <c r="F4076" i="59"/>
  <c r="B4076" i="59"/>
  <c r="C4076" i="59"/>
  <c r="A4077" i="59"/>
  <c r="E4076" i="59"/>
  <c r="G4076" i="59"/>
  <c r="D4077" i="59" l="1"/>
  <c r="F4077" i="59"/>
  <c r="E4077" i="59"/>
  <c r="B4077" i="59"/>
  <c r="A4078" i="59"/>
  <c r="G4077" i="59"/>
  <c r="C4077" i="59"/>
  <c r="D4078" i="59" l="1"/>
  <c r="F4078" i="59"/>
  <c r="C4078" i="59"/>
  <c r="A4079" i="59"/>
  <c r="E4078" i="59"/>
  <c r="G4078" i="59"/>
  <c r="B4078" i="59"/>
  <c r="D4079" i="59" l="1"/>
  <c r="F4079" i="59"/>
  <c r="C4079" i="59"/>
  <c r="E4079" i="59"/>
  <c r="B4079" i="59"/>
  <c r="A4080" i="59"/>
  <c r="G4079" i="59"/>
  <c r="D4080" i="59" l="1"/>
  <c r="C4080" i="59"/>
  <c r="F4080" i="59"/>
  <c r="A4081" i="59"/>
  <c r="G4080" i="59"/>
  <c r="E4080" i="59"/>
  <c r="B4080" i="59"/>
  <c r="D4081" i="59" l="1"/>
  <c r="F4081" i="59"/>
  <c r="B4081" i="59"/>
  <c r="E4081" i="59"/>
  <c r="G4081" i="59"/>
  <c r="C4081" i="59"/>
  <c r="A4082" i="59"/>
  <c r="D4082" i="59" l="1"/>
  <c r="F4082" i="59"/>
  <c r="C4082" i="59"/>
  <c r="B4082" i="59"/>
  <c r="E4082" i="59"/>
  <c r="G4082" i="59"/>
  <c r="A4083" i="59"/>
  <c r="D4083" i="59" l="1"/>
  <c r="F4083" i="59"/>
  <c r="B4083" i="59"/>
  <c r="E4083" i="59"/>
  <c r="C4083" i="59"/>
  <c r="A4084" i="59"/>
  <c r="G4083" i="59"/>
  <c r="D4084" i="59" l="1"/>
  <c r="F4084" i="59"/>
  <c r="C4084" i="59"/>
  <c r="B4084" i="59"/>
  <c r="E4084" i="59"/>
  <c r="G4084" i="59"/>
  <c r="A4085" i="59"/>
  <c r="D4085" i="59" l="1"/>
  <c r="B4085" i="59"/>
  <c r="F4085" i="59"/>
  <c r="A4086" i="59"/>
  <c r="C4085" i="59"/>
  <c r="E4085" i="59"/>
  <c r="G4085" i="59"/>
  <c r="D4086" i="59" l="1"/>
  <c r="F4086" i="59"/>
  <c r="E4086" i="59"/>
  <c r="C4086" i="59"/>
  <c r="B4086" i="59"/>
  <c r="A4087" i="59"/>
  <c r="G4086" i="59"/>
  <c r="D4087" i="59" l="1"/>
  <c r="F4087" i="59"/>
  <c r="C4087" i="59"/>
  <c r="G4087" i="59"/>
  <c r="E4087" i="59"/>
  <c r="B4087" i="59"/>
  <c r="A4088" i="59"/>
  <c r="D4088" i="59" l="1"/>
  <c r="F4088" i="59"/>
  <c r="C4088" i="59"/>
  <c r="B4088" i="59"/>
  <c r="A4089" i="59"/>
  <c r="G4088" i="59"/>
  <c r="E4088" i="59"/>
  <c r="D4089" i="59" l="1"/>
  <c r="F4089" i="59"/>
  <c r="C4089" i="59"/>
  <c r="B4089" i="59"/>
  <c r="A4090" i="59"/>
  <c r="E4089" i="59"/>
  <c r="G4089" i="59"/>
  <c r="D4090" i="59" l="1"/>
  <c r="F4090" i="59"/>
  <c r="C4090" i="59"/>
  <c r="A4091" i="59"/>
  <c r="G4090" i="59"/>
  <c r="E4090" i="59"/>
  <c r="B4090" i="59"/>
  <c r="D4091" i="59" l="1"/>
  <c r="F4091" i="59"/>
  <c r="A4092" i="59"/>
  <c r="C4091" i="59"/>
  <c r="B4091" i="59"/>
  <c r="E4091" i="59"/>
  <c r="G4091" i="59"/>
  <c r="D4092" i="59" l="1"/>
  <c r="F4092" i="59"/>
  <c r="C4092" i="59"/>
  <c r="B4092" i="59"/>
  <c r="A4093" i="59"/>
  <c r="E4092" i="59"/>
  <c r="G4092" i="59"/>
  <c r="D4093" i="59" l="1"/>
  <c r="F4093" i="59"/>
  <c r="B4093" i="59"/>
  <c r="E4093" i="59"/>
  <c r="C4093" i="59"/>
  <c r="G4093" i="59"/>
  <c r="A4094" i="59"/>
  <c r="D4094" i="59" l="1"/>
  <c r="F4094" i="59"/>
  <c r="C4094" i="59"/>
  <c r="E4094" i="59"/>
  <c r="A4095" i="59"/>
  <c r="B4094" i="59"/>
  <c r="G4094" i="59"/>
  <c r="D4095" i="59" l="1"/>
  <c r="F4095" i="59"/>
  <c r="E4095" i="59"/>
  <c r="B4095" i="59"/>
  <c r="C4095" i="59"/>
  <c r="G4095" i="59"/>
  <c r="A4096" i="59"/>
  <c r="D4096" i="59" l="1"/>
  <c r="F4096" i="59"/>
  <c r="C4096" i="59"/>
  <c r="B4096" i="59"/>
  <c r="E4096" i="59"/>
  <c r="G4096" i="59"/>
  <c r="A4097" i="59"/>
  <c r="D4097" i="59" l="1"/>
  <c r="F4097" i="59"/>
  <c r="C4097" i="59"/>
  <c r="E4097" i="59"/>
  <c r="B4097" i="59"/>
  <c r="A4098" i="59"/>
  <c r="G4097" i="59"/>
  <c r="D4098" i="59" l="1"/>
  <c r="F4098" i="59"/>
  <c r="E4098" i="59"/>
  <c r="C4098" i="59"/>
  <c r="A4099" i="59"/>
  <c r="G4098" i="59"/>
  <c r="B4098" i="59"/>
  <c r="D4099" i="59" l="1"/>
  <c r="F4099" i="59"/>
  <c r="B4099" i="59"/>
  <c r="G4099" i="59"/>
  <c r="C4099" i="59"/>
  <c r="E4099" i="59"/>
  <c r="A4100" i="59"/>
  <c r="D4100" i="59" l="1"/>
  <c r="F4100" i="59"/>
  <c r="E4100" i="59"/>
  <c r="C4100" i="59"/>
  <c r="B4100" i="59"/>
  <c r="A4101" i="59"/>
  <c r="G4100" i="59"/>
  <c r="D4101" i="59" l="1"/>
  <c r="F4101" i="59"/>
  <c r="E4101" i="59"/>
  <c r="C4101" i="59"/>
  <c r="A4102" i="59"/>
  <c r="G4101" i="59"/>
  <c r="B4101" i="59"/>
  <c r="D4102" i="59" l="1"/>
  <c r="F4102" i="59"/>
  <c r="A4103" i="59"/>
  <c r="G4102" i="59"/>
  <c r="E4102" i="59"/>
  <c r="C4102" i="59"/>
  <c r="B4102" i="59"/>
  <c r="D4103" i="59" l="1"/>
  <c r="F4103" i="59"/>
  <c r="E4103" i="59"/>
  <c r="B4103" i="59"/>
  <c r="A4104" i="59"/>
  <c r="C4103" i="59"/>
  <c r="G4103" i="59"/>
  <c r="D4104" i="59" l="1"/>
  <c r="F4104" i="59"/>
  <c r="C4104" i="59"/>
  <c r="B4104" i="59"/>
  <c r="G4104" i="59"/>
  <c r="E4104" i="59"/>
  <c r="A4105" i="59"/>
  <c r="D4105" i="59" l="1"/>
  <c r="F4105" i="59"/>
  <c r="E4105" i="59"/>
  <c r="C4105" i="59"/>
  <c r="G4105" i="59"/>
  <c r="A4106" i="59"/>
  <c r="B4105" i="59"/>
  <c r="D4106" i="59" l="1"/>
  <c r="F4106" i="59"/>
  <c r="C4106" i="59"/>
  <c r="E4106" i="59"/>
  <c r="B4106" i="59"/>
  <c r="A4107" i="59"/>
  <c r="G4106" i="59"/>
  <c r="D4107" i="59" l="1"/>
  <c r="F4107" i="59"/>
  <c r="E4107" i="59"/>
  <c r="A4108" i="59"/>
  <c r="B4107" i="59"/>
  <c r="G4107" i="59"/>
  <c r="C4107" i="59"/>
  <c r="D4108" i="59" l="1"/>
  <c r="F4108" i="59"/>
  <c r="E4108" i="59"/>
  <c r="B4108" i="59"/>
  <c r="C4108" i="59"/>
  <c r="G4108" i="59"/>
  <c r="A4109" i="59"/>
  <c r="D4109" i="59" l="1"/>
  <c r="F4109" i="59"/>
  <c r="B4109" i="59"/>
  <c r="G4109" i="59"/>
  <c r="C4109" i="59"/>
  <c r="E4109" i="59"/>
  <c r="A4110" i="59"/>
  <c r="D4110" i="59" l="1"/>
  <c r="F4110" i="59"/>
  <c r="E4110" i="59"/>
  <c r="C4110" i="59"/>
  <c r="A4111" i="59"/>
  <c r="B4110" i="59"/>
  <c r="G4110" i="59"/>
  <c r="D4111" i="59" l="1"/>
  <c r="F4111" i="59"/>
  <c r="E4111" i="59"/>
  <c r="B4111" i="59"/>
  <c r="C4111" i="59"/>
  <c r="A4112" i="59"/>
  <c r="G4111" i="59"/>
  <c r="D4112" i="59" l="1"/>
  <c r="F4112" i="59"/>
  <c r="E4112" i="59"/>
  <c r="C4112" i="59"/>
  <c r="B4112" i="59"/>
  <c r="A4113" i="59"/>
  <c r="G4112" i="59"/>
  <c r="D4113" i="59" l="1"/>
  <c r="F4113" i="59"/>
  <c r="E4113" i="59"/>
  <c r="B4113" i="59"/>
  <c r="G4113" i="59"/>
  <c r="C4113" i="59"/>
  <c r="A4114" i="59"/>
  <c r="D4114" i="59" l="1"/>
  <c r="F4114" i="59"/>
  <c r="C4114" i="59"/>
  <c r="E4114" i="59"/>
  <c r="A4115" i="59"/>
  <c r="B4114" i="59"/>
  <c r="G4114" i="59"/>
  <c r="D4115" i="59" l="1"/>
  <c r="E4115" i="59"/>
  <c r="A4116" i="59"/>
  <c r="F4115" i="59"/>
  <c r="C4115" i="59"/>
  <c r="B4115" i="59"/>
  <c r="G4115" i="59"/>
  <c r="D4116" i="59" l="1"/>
  <c r="F4116" i="59"/>
  <c r="G4116" i="59"/>
  <c r="E4116" i="59"/>
  <c r="B4116" i="59"/>
  <c r="A4117" i="59"/>
  <c r="C4116" i="59"/>
  <c r="D4117" i="59" l="1"/>
  <c r="F4117" i="59"/>
  <c r="B4117" i="59"/>
  <c r="C4117" i="59"/>
  <c r="G4117" i="59"/>
  <c r="A4118" i="59"/>
  <c r="E4117" i="59"/>
  <c r="D4118" i="59" l="1"/>
  <c r="F4118" i="59"/>
  <c r="C4118" i="59"/>
  <c r="B4118" i="59"/>
  <c r="A4119" i="59"/>
  <c r="E4118" i="59"/>
  <c r="G4118" i="59"/>
  <c r="D4119" i="59" l="1"/>
  <c r="F4119" i="59"/>
  <c r="C4119" i="59"/>
  <c r="E4119" i="59"/>
  <c r="G4119" i="59"/>
  <c r="B4119" i="59"/>
  <c r="A4120" i="59"/>
  <c r="D4120" i="59" l="1"/>
  <c r="F4120" i="59"/>
  <c r="C4120" i="59"/>
  <c r="E4120" i="59"/>
  <c r="G4120" i="59"/>
  <c r="B4120" i="59"/>
  <c r="A4121" i="59"/>
  <c r="D4121" i="59" l="1"/>
  <c r="F4121" i="59"/>
  <c r="B4121" i="59"/>
  <c r="A4122" i="59"/>
  <c r="G4121" i="59"/>
  <c r="C4121" i="59"/>
  <c r="E4121" i="59"/>
  <c r="D4122" i="59" l="1"/>
  <c r="F4122" i="59"/>
  <c r="B4122" i="59"/>
  <c r="C4122" i="59"/>
  <c r="E4122" i="59"/>
  <c r="A4123" i="59"/>
  <c r="G4122" i="59"/>
  <c r="D4123" i="59" l="1"/>
  <c r="F4123" i="59"/>
  <c r="C4123" i="59"/>
  <c r="B4123" i="59"/>
  <c r="G4123" i="59"/>
  <c r="E4123" i="59"/>
  <c r="A4124" i="59"/>
  <c r="D4124" i="59" l="1"/>
  <c r="F4124" i="59"/>
  <c r="C4124" i="59"/>
  <c r="E4124" i="59"/>
  <c r="A4125" i="59"/>
  <c r="B4124" i="59"/>
  <c r="G4124" i="59"/>
  <c r="D4125" i="59" l="1"/>
  <c r="F4125" i="59"/>
  <c r="C4125" i="59"/>
  <c r="B4125" i="59"/>
  <c r="E4125" i="59"/>
  <c r="A4126" i="59"/>
  <c r="G4125" i="59"/>
  <c r="D4126" i="59" l="1"/>
  <c r="F4126" i="59"/>
  <c r="B4126" i="59"/>
  <c r="E4126" i="59"/>
  <c r="G4126" i="59"/>
  <c r="C4126" i="59"/>
  <c r="A4127" i="59"/>
  <c r="D4127" i="59" l="1"/>
  <c r="F4127" i="59"/>
  <c r="C4127" i="59"/>
  <c r="E4127" i="59"/>
  <c r="A4128" i="59"/>
  <c r="B4127" i="59"/>
  <c r="G4127" i="59"/>
  <c r="D4128" i="59" l="1"/>
  <c r="F4128" i="59"/>
  <c r="E4128" i="59"/>
  <c r="A4129" i="59"/>
  <c r="C4128" i="59"/>
  <c r="B4128" i="59"/>
  <c r="G4128" i="59"/>
  <c r="D4129" i="59" l="1"/>
  <c r="F4129" i="59"/>
  <c r="E4129" i="59"/>
  <c r="C4129" i="59"/>
  <c r="G4129" i="59"/>
  <c r="B4129" i="59"/>
  <c r="A4130" i="59"/>
  <c r="D4130" i="59" l="1"/>
  <c r="F4130" i="59"/>
  <c r="C4130" i="59"/>
  <c r="B4130" i="59"/>
  <c r="E4130" i="59"/>
  <c r="A4131" i="59"/>
  <c r="G4130" i="59"/>
  <c r="D4131" i="59" l="1"/>
  <c r="F4131" i="59"/>
  <c r="C4131" i="59"/>
  <c r="E4131" i="59"/>
  <c r="G4131" i="59"/>
  <c r="B4131" i="59"/>
  <c r="A4132" i="59"/>
  <c r="D4132" i="59" l="1"/>
  <c r="F4132" i="59"/>
  <c r="E4132" i="59"/>
  <c r="B4132" i="59"/>
  <c r="A4133" i="59"/>
  <c r="C4132" i="59"/>
  <c r="G4132" i="59"/>
  <c r="D4133" i="59" l="1"/>
  <c r="F4133" i="59"/>
  <c r="E4133" i="59"/>
  <c r="B4133" i="59"/>
  <c r="G4133" i="59"/>
  <c r="C4133" i="59"/>
  <c r="A4134" i="59"/>
  <c r="D4134" i="59" l="1"/>
  <c r="F4134" i="59"/>
  <c r="A4135" i="59"/>
  <c r="B4134" i="59"/>
  <c r="C4134" i="59"/>
  <c r="E4134" i="59"/>
  <c r="G4134" i="59"/>
  <c r="D4135" i="59" l="1"/>
  <c r="F4135" i="59"/>
  <c r="C4135" i="59"/>
  <c r="A4136" i="59"/>
  <c r="G4135" i="59"/>
  <c r="E4135" i="59"/>
  <c r="B4135" i="59"/>
  <c r="D4136" i="59" l="1"/>
  <c r="F4136" i="59"/>
  <c r="C4136" i="59"/>
  <c r="B4136" i="59"/>
  <c r="G4136" i="59"/>
  <c r="E4136" i="59"/>
  <c r="A4137" i="59"/>
  <c r="F4137" i="59" l="1"/>
  <c r="A4138" i="59"/>
  <c r="C4137" i="59"/>
  <c r="B4137" i="59"/>
  <c r="D4137" i="59"/>
  <c r="E4137" i="59"/>
  <c r="G4137" i="59"/>
  <c r="D4138" i="59" l="1"/>
  <c r="F4138" i="59"/>
  <c r="C4138" i="59"/>
  <c r="B4138" i="59"/>
  <c r="E4138" i="59"/>
  <c r="A4139" i="59"/>
  <c r="G4138" i="59"/>
  <c r="D4139" i="59" l="1"/>
  <c r="C4139" i="59"/>
  <c r="F4139" i="59"/>
  <c r="B4139" i="59"/>
  <c r="E4139" i="59"/>
  <c r="G4139" i="59"/>
  <c r="A4140" i="59"/>
  <c r="D4140" i="59" l="1"/>
  <c r="F4140" i="59"/>
  <c r="B4140" i="59"/>
  <c r="C4140" i="59"/>
  <c r="G4140" i="59"/>
  <c r="E4140" i="59"/>
  <c r="A4141" i="59"/>
  <c r="D4141" i="59" l="1"/>
  <c r="C4141" i="59"/>
  <c r="B4141" i="59"/>
  <c r="F4141" i="59"/>
  <c r="E4141" i="59"/>
  <c r="G4141" i="59"/>
  <c r="A4142" i="59"/>
  <c r="D4142" i="59" l="1"/>
  <c r="F4142" i="59"/>
  <c r="C4142" i="59"/>
  <c r="E4142" i="59"/>
  <c r="A4143" i="59"/>
  <c r="B4142" i="59"/>
  <c r="G4142" i="59"/>
  <c r="D4143" i="59" l="1"/>
  <c r="F4143" i="59"/>
  <c r="C4143" i="59"/>
  <c r="B4143" i="59"/>
  <c r="G4143" i="59"/>
  <c r="E4143" i="59"/>
  <c r="A4144" i="59"/>
  <c r="D4144" i="59" l="1"/>
  <c r="F4144" i="59"/>
  <c r="E4144" i="59"/>
  <c r="C4144" i="59"/>
  <c r="A4145" i="59"/>
  <c r="G4144" i="59"/>
  <c r="B4144" i="59"/>
  <c r="D4145" i="59" l="1"/>
  <c r="F4145" i="59"/>
  <c r="E4145" i="59"/>
  <c r="C4145" i="59"/>
  <c r="B4145" i="59"/>
  <c r="A4146" i="59"/>
  <c r="G4145" i="59"/>
  <c r="D4146" i="59" l="1"/>
  <c r="F4146" i="59"/>
  <c r="B4146" i="59"/>
  <c r="E4146" i="59"/>
  <c r="C4146" i="59"/>
  <c r="A4147" i="59"/>
  <c r="G4146" i="59"/>
  <c r="D4147" i="59" l="1"/>
  <c r="F4147" i="59"/>
  <c r="G4147" i="59"/>
  <c r="C4147" i="59"/>
  <c r="E4147" i="59"/>
  <c r="B4147" i="59"/>
  <c r="A4148" i="59"/>
  <c r="D4148" i="59" l="1"/>
  <c r="F4148" i="59"/>
  <c r="C4148" i="59"/>
  <c r="E4148" i="59"/>
  <c r="B4148" i="59"/>
  <c r="A4149" i="59"/>
  <c r="G4148" i="59"/>
  <c r="D4149" i="59" l="1"/>
  <c r="F4149" i="59"/>
  <c r="C4149" i="59"/>
  <c r="B4149" i="59"/>
  <c r="E4149" i="59"/>
  <c r="A4150" i="59"/>
  <c r="G4149" i="59"/>
  <c r="D4150" i="59" l="1"/>
  <c r="F4150" i="59"/>
  <c r="C4150" i="59"/>
  <c r="B4150" i="59"/>
  <c r="E4150" i="59"/>
  <c r="A4151" i="59"/>
  <c r="G4150" i="59"/>
  <c r="D4151" i="59" l="1"/>
  <c r="F4151" i="59"/>
  <c r="C4151" i="59"/>
  <c r="E4151" i="59"/>
  <c r="A4152" i="59"/>
  <c r="B4151" i="59"/>
  <c r="G4151" i="59"/>
  <c r="D4152" i="59" l="1"/>
  <c r="F4152" i="59"/>
  <c r="C4152" i="59"/>
  <c r="E4152" i="59"/>
  <c r="A4153" i="59"/>
  <c r="B4152" i="59"/>
  <c r="G4152" i="59"/>
  <c r="D4153" i="59" l="1"/>
  <c r="F4153" i="59"/>
  <c r="B4153" i="59"/>
  <c r="G4153" i="59"/>
  <c r="C4153" i="59"/>
  <c r="E4153" i="59"/>
  <c r="A4154" i="59"/>
  <c r="D4154" i="59" l="1"/>
  <c r="F4154" i="59"/>
  <c r="C4154" i="59"/>
  <c r="G4154" i="59"/>
  <c r="B4154" i="59"/>
  <c r="A4155" i="59"/>
  <c r="E4154" i="59"/>
  <c r="D4155" i="59" l="1"/>
  <c r="F4155" i="59"/>
  <c r="C4155" i="59"/>
  <c r="B4155" i="59"/>
  <c r="G4155" i="59"/>
  <c r="E4155" i="59"/>
  <c r="A4156" i="59"/>
  <c r="D4156" i="59" l="1"/>
  <c r="C4156" i="59"/>
  <c r="E4156" i="59"/>
  <c r="A4157" i="59"/>
  <c r="F4156" i="59"/>
  <c r="B4156" i="59"/>
  <c r="G4156" i="59"/>
  <c r="D4157" i="59" l="1"/>
  <c r="F4157" i="59"/>
  <c r="E4157" i="59"/>
  <c r="C4157" i="59"/>
  <c r="B4157" i="59"/>
  <c r="A4158" i="59"/>
  <c r="G4157" i="59"/>
  <c r="D4158" i="59" l="1"/>
  <c r="F4158" i="59"/>
  <c r="E4158" i="59"/>
  <c r="B4158" i="59"/>
  <c r="C4158" i="59"/>
  <c r="A4159" i="59"/>
  <c r="G4158" i="59"/>
  <c r="D4159" i="59" l="1"/>
  <c r="F4159" i="59"/>
  <c r="C4159" i="59"/>
  <c r="B4159" i="59"/>
  <c r="G4159" i="59"/>
  <c r="E4159" i="59"/>
  <c r="A4160" i="59"/>
  <c r="D4160" i="59" l="1"/>
  <c r="F4160" i="59"/>
  <c r="C4160" i="59"/>
  <c r="B4160" i="59"/>
  <c r="A4161" i="59"/>
  <c r="E4160" i="59"/>
  <c r="G4160" i="59"/>
  <c r="D4161" i="59" l="1"/>
  <c r="F4161" i="59"/>
  <c r="E4161" i="59"/>
  <c r="B4161" i="59"/>
  <c r="C4161" i="59"/>
  <c r="A4162" i="59"/>
  <c r="G4161" i="59"/>
  <c r="D4162" i="59" l="1"/>
  <c r="F4162" i="59"/>
  <c r="C4162" i="59"/>
  <c r="B4162" i="59"/>
  <c r="E4162" i="59"/>
  <c r="A4163" i="59"/>
  <c r="G4162" i="59"/>
  <c r="D4163" i="59" l="1"/>
  <c r="F4163" i="59"/>
  <c r="B4163" i="59"/>
  <c r="A4164" i="59"/>
  <c r="E4163" i="59"/>
  <c r="G4163" i="59"/>
  <c r="C4163" i="59"/>
  <c r="D4164" i="59" l="1"/>
  <c r="F4164" i="59"/>
  <c r="C4164" i="59"/>
  <c r="E4164" i="59"/>
  <c r="G4164" i="59"/>
  <c r="B4164" i="59"/>
  <c r="A4165" i="59"/>
  <c r="D4165" i="59" l="1"/>
  <c r="F4165" i="59"/>
  <c r="E4165" i="59"/>
  <c r="C4165" i="59"/>
  <c r="B4165" i="59"/>
  <c r="A4166" i="59"/>
  <c r="G4165" i="59"/>
  <c r="D4166" i="59" l="1"/>
  <c r="F4166" i="59"/>
  <c r="G4166" i="59"/>
  <c r="C4166" i="59"/>
  <c r="B4166" i="59"/>
  <c r="A4167" i="59"/>
  <c r="E4166" i="59"/>
  <c r="D4167" i="59" l="1"/>
  <c r="F4167" i="59"/>
  <c r="E4167" i="59"/>
  <c r="C4167" i="59"/>
  <c r="B4167" i="59"/>
  <c r="A4168" i="59"/>
  <c r="G4167" i="59"/>
  <c r="D4168" i="59" l="1"/>
  <c r="F4168" i="59"/>
  <c r="E4168" i="59"/>
  <c r="C4168" i="59"/>
  <c r="B4168" i="59"/>
  <c r="A4169" i="59"/>
  <c r="G4168" i="59"/>
  <c r="D4169" i="59" l="1"/>
  <c r="C4169" i="59"/>
  <c r="E4169" i="59"/>
  <c r="F4169" i="59"/>
  <c r="B4169" i="59"/>
  <c r="A4170" i="59"/>
  <c r="G4169" i="59"/>
  <c r="D4170" i="59" l="1"/>
  <c r="F4170" i="59"/>
  <c r="E4170" i="59"/>
  <c r="C4170" i="59"/>
  <c r="A4171" i="59"/>
  <c r="G4170" i="59"/>
  <c r="B4170" i="59"/>
  <c r="D4171" i="59" l="1"/>
  <c r="F4171" i="59"/>
  <c r="G4171" i="59"/>
  <c r="C4171" i="59"/>
  <c r="A4172" i="59"/>
  <c r="E4171" i="59"/>
  <c r="B4171" i="59"/>
  <c r="D4172" i="59" l="1"/>
  <c r="C4172" i="59"/>
  <c r="E4172" i="59"/>
  <c r="F4172" i="59"/>
  <c r="A4173" i="59"/>
  <c r="G4172" i="59"/>
  <c r="B4172" i="59"/>
  <c r="D4173" i="59" l="1"/>
  <c r="F4173" i="59"/>
  <c r="E4173" i="59"/>
  <c r="C4173" i="59"/>
  <c r="B4173" i="59"/>
  <c r="A4174" i="59"/>
  <c r="G4173" i="59"/>
  <c r="D4174" i="59" l="1"/>
  <c r="F4174" i="59"/>
  <c r="B4174" i="59"/>
  <c r="C4174" i="59"/>
  <c r="A4175" i="59"/>
  <c r="G4174" i="59"/>
  <c r="E4174" i="59"/>
  <c r="D4175" i="59" l="1"/>
  <c r="C4175" i="59"/>
  <c r="E4175" i="59"/>
  <c r="G4175" i="59"/>
  <c r="F4175" i="59"/>
  <c r="B4175" i="59"/>
  <c r="A4176" i="59"/>
  <c r="D4176" i="59" l="1"/>
  <c r="F4176" i="59"/>
  <c r="E4176" i="59"/>
  <c r="C4176" i="59"/>
  <c r="B4176" i="59"/>
  <c r="A4177" i="59"/>
  <c r="G4176" i="59"/>
  <c r="D4177" i="59" l="1"/>
  <c r="F4177" i="59"/>
  <c r="B4177" i="59"/>
  <c r="C4177" i="59"/>
  <c r="E4177" i="59"/>
  <c r="A4178" i="59"/>
  <c r="G4177" i="59"/>
  <c r="D4178" i="59" l="1"/>
  <c r="F4178" i="59"/>
  <c r="A4179" i="59"/>
  <c r="C4178" i="59"/>
  <c r="B4178" i="59"/>
  <c r="E4178" i="59"/>
  <c r="G4178" i="59"/>
  <c r="D4179" i="59" l="1"/>
  <c r="F4179" i="59"/>
  <c r="A4180" i="59"/>
  <c r="C4179" i="59"/>
  <c r="E4179" i="59"/>
  <c r="G4179" i="59"/>
  <c r="B4179" i="59"/>
  <c r="D4180" i="59" l="1"/>
  <c r="F4180" i="59"/>
  <c r="E4180" i="59"/>
  <c r="C4180" i="59"/>
  <c r="G4180" i="59"/>
  <c r="B4180" i="59"/>
  <c r="A4181" i="59"/>
  <c r="D4181" i="59" l="1"/>
  <c r="F4181" i="59"/>
  <c r="C4181" i="59"/>
  <c r="B4181" i="59"/>
  <c r="E4181" i="59"/>
  <c r="A4182" i="59"/>
  <c r="G4181" i="59"/>
  <c r="D4182" i="59" l="1"/>
  <c r="F4182" i="59"/>
  <c r="G4182" i="59"/>
  <c r="C4182" i="59"/>
  <c r="A4183" i="59"/>
  <c r="B4182" i="59"/>
  <c r="E4182" i="59"/>
  <c r="D4183" i="59" l="1"/>
  <c r="C4183" i="59"/>
  <c r="A4184" i="59"/>
  <c r="F4183" i="59"/>
  <c r="E4183" i="59"/>
  <c r="G4183" i="59"/>
  <c r="B4183" i="59"/>
  <c r="D4184" i="59" l="1"/>
  <c r="F4184" i="59"/>
  <c r="C4184" i="59"/>
  <c r="B4184" i="59"/>
  <c r="E4184" i="59"/>
  <c r="A4185" i="59"/>
  <c r="G4184" i="59"/>
  <c r="F4185" i="59" l="1"/>
  <c r="G4185" i="59"/>
  <c r="C4185" i="59"/>
  <c r="D4185" i="59"/>
  <c r="B4185" i="59"/>
  <c r="E4185" i="59"/>
  <c r="A4186" i="59"/>
  <c r="D4186" i="59" l="1"/>
  <c r="E4186" i="59"/>
  <c r="F4186" i="59"/>
  <c r="C4186" i="59"/>
  <c r="B4186" i="59"/>
  <c r="G4186" i="59"/>
  <c r="A4187" i="59"/>
  <c r="D4187" i="59" l="1"/>
  <c r="B4187" i="59"/>
  <c r="F4187" i="59"/>
  <c r="C4187" i="59"/>
  <c r="G4187" i="59"/>
  <c r="A4188" i="59"/>
  <c r="E4187" i="59"/>
  <c r="D4188" i="59" l="1"/>
  <c r="C4188" i="59"/>
  <c r="A4189" i="59"/>
  <c r="F4188" i="59"/>
  <c r="B4188" i="59"/>
  <c r="G4188" i="59"/>
  <c r="E4188" i="59"/>
  <c r="D4189" i="59" l="1"/>
  <c r="E4189" i="59"/>
  <c r="F4189" i="59"/>
  <c r="A4190" i="59"/>
  <c r="B4189" i="59"/>
  <c r="G4189" i="59"/>
  <c r="C4189" i="59"/>
  <c r="D4190" i="59" l="1"/>
  <c r="B4190" i="59"/>
  <c r="F4190" i="59"/>
  <c r="C4190" i="59"/>
  <c r="E4190" i="59"/>
  <c r="G4190" i="59"/>
  <c r="A4191" i="59"/>
  <c r="D4191" i="59" l="1"/>
  <c r="G4191" i="59"/>
  <c r="F4191" i="59"/>
  <c r="B4191" i="59"/>
  <c r="C4191" i="59"/>
  <c r="A4192" i="59"/>
  <c r="E4191" i="59"/>
  <c r="D4192" i="59" l="1"/>
  <c r="B4192" i="59"/>
  <c r="G4192" i="59"/>
  <c r="F4192" i="59"/>
  <c r="E4192" i="59"/>
  <c r="A4193" i="59"/>
  <c r="C4192" i="59"/>
  <c r="D4193" i="59" l="1"/>
  <c r="E4193" i="59"/>
  <c r="F4193" i="59"/>
  <c r="A4194" i="59"/>
  <c r="G4193" i="59"/>
  <c r="B4193" i="59"/>
  <c r="C4193" i="59"/>
  <c r="D4194" i="59" l="1"/>
  <c r="E4194" i="59"/>
  <c r="F4194" i="59"/>
  <c r="C4194" i="59"/>
  <c r="A4195" i="59"/>
  <c r="B4194" i="59"/>
  <c r="G4194" i="59"/>
  <c r="D4195" i="59" l="1"/>
  <c r="C4195" i="59"/>
  <c r="A4196" i="59"/>
  <c r="G4195" i="59"/>
  <c r="F4195" i="59"/>
  <c r="B4195" i="59"/>
  <c r="E4195" i="59"/>
  <c r="D4196" i="59" l="1"/>
  <c r="F4196" i="59"/>
  <c r="E4196" i="59"/>
  <c r="C4196" i="59"/>
  <c r="B4196" i="59"/>
  <c r="A4197" i="59"/>
  <c r="G4196" i="59"/>
  <c r="F4197" i="59" l="1"/>
  <c r="C4197" i="59"/>
  <c r="E4197" i="59"/>
  <c r="B4197" i="59"/>
  <c r="D4197" i="59"/>
  <c r="A4198" i="59"/>
  <c r="G4197" i="59"/>
  <c r="D4198" i="59" l="1"/>
  <c r="F4198" i="59"/>
  <c r="E4198" i="59"/>
  <c r="C4198" i="59"/>
  <c r="B4198" i="59"/>
  <c r="A4199" i="59"/>
  <c r="G4198" i="59"/>
  <c r="D4199" i="59" l="1"/>
  <c r="C4199" i="59"/>
  <c r="F4199" i="59"/>
  <c r="B4199" i="59"/>
  <c r="A4200" i="59"/>
  <c r="E4199" i="59"/>
  <c r="G4199" i="59"/>
  <c r="D4200" i="59" l="1"/>
  <c r="C4200" i="59"/>
  <c r="E4200" i="59"/>
  <c r="F4200" i="59"/>
  <c r="G4200" i="59"/>
  <c r="B4200" i="59"/>
  <c r="A4201" i="59"/>
  <c r="D4201" i="59" l="1"/>
  <c r="C4201" i="59"/>
  <c r="E4201" i="59"/>
  <c r="F4201" i="59"/>
  <c r="A4202" i="59"/>
  <c r="G4201" i="59"/>
  <c r="B4201" i="59"/>
  <c r="D4202" i="59" l="1"/>
  <c r="F4202" i="59"/>
  <c r="C4202" i="59"/>
  <c r="B4202" i="59"/>
  <c r="A4203" i="59"/>
  <c r="E4202" i="59"/>
  <c r="G4202" i="59"/>
  <c r="D4203" i="59" l="1"/>
  <c r="F4203" i="59"/>
  <c r="E4203" i="59"/>
  <c r="C4203" i="59"/>
  <c r="G4203" i="59"/>
  <c r="B4203" i="59"/>
  <c r="A4204" i="59"/>
  <c r="D4204" i="59" l="1"/>
  <c r="F4204" i="59"/>
  <c r="B4204" i="59"/>
  <c r="C4204" i="59"/>
  <c r="A4205" i="59"/>
  <c r="E4204" i="59"/>
  <c r="G4204" i="59"/>
  <c r="D4205" i="59" l="1"/>
  <c r="F4205" i="59"/>
  <c r="B4205" i="59"/>
  <c r="C4205" i="59"/>
  <c r="A4206" i="59"/>
  <c r="E4205" i="59"/>
  <c r="G4205" i="59"/>
  <c r="D4206" i="59" l="1"/>
  <c r="C4206" i="59"/>
  <c r="E4206" i="59"/>
  <c r="F4206" i="59"/>
  <c r="G4206" i="59"/>
  <c r="B4206" i="59"/>
  <c r="A4207" i="59"/>
  <c r="D4207" i="59" l="1"/>
  <c r="E4207" i="59"/>
  <c r="G4207" i="59"/>
  <c r="F4207" i="59"/>
  <c r="A4208" i="59"/>
  <c r="C4207" i="59"/>
  <c r="B4207" i="59"/>
  <c r="D4208" i="59" l="1"/>
  <c r="F4208" i="59"/>
  <c r="E4208" i="59"/>
  <c r="C4208" i="59"/>
  <c r="G4208" i="59"/>
  <c r="B4208" i="59"/>
  <c r="A4209" i="59"/>
  <c r="D4209" i="59" l="1"/>
  <c r="F4209" i="59"/>
  <c r="B4209" i="59"/>
  <c r="C4209" i="59"/>
  <c r="E4209" i="59"/>
  <c r="A4210" i="59"/>
  <c r="G4209" i="59"/>
  <c r="D4210" i="59" l="1"/>
  <c r="F4210" i="59"/>
  <c r="A4211" i="59"/>
  <c r="G4210" i="59"/>
  <c r="C4210" i="59"/>
  <c r="B4210" i="59"/>
  <c r="E4210" i="59"/>
  <c r="D4211" i="59" l="1"/>
  <c r="C4211" i="59"/>
  <c r="E4211" i="59"/>
  <c r="F4211" i="59"/>
  <c r="B4211" i="59"/>
  <c r="G4211" i="59"/>
  <c r="A4212" i="59"/>
  <c r="D4212" i="59" l="1"/>
  <c r="F4212" i="59"/>
  <c r="B4212" i="59"/>
  <c r="C4212" i="59"/>
  <c r="G4212" i="59"/>
  <c r="A4213" i="59"/>
  <c r="E4212" i="59"/>
  <c r="D4213" i="59" l="1"/>
  <c r="F4213" i="59"/>
  <c r="A4214" i="59"/>
  <c r="B4213" i="59"/>
  <c r="G4213" i="59"/>
  <c r="E4213" i="59"/>
  <c r="C4213" i="59"/>
  <c r="D4214" i="59" l="1"/>
  <c r="C4214" i="59"/>
  <c r="A4215" i="59"/>
  <c r="F4214" i="59"/>
  <c r="G4214" i="59"/>
  <c r="E4214" i="59"/>
  <c r="B4214" i="59"/>
  <c r="D4215" i="59" l="1"/>
  <c r="F4215" i="59"/>
  <c r="C4215" i="59"/>
  <c r="E4215" i="59"/>
  <c r="A4216" i="59"/>
  <c r="B4215" i="59"/>
  <c r="G4215" i="59"/>
  <c r="D4216" i="59" l="1"/>
  <c r="C4216" i="59"/>
  <c r="E4216" i="59"/>
  <c r="F4216" i="59"/>
  <c r="A4217" i="59"/>
  <c r="B4216" i="59"/>
  <c r="G4216" i="59"/>
  <c r="D4217" i="59" l="1"/>
  <c r="F4217" i="59"/>
  <c r="C4217" i="59"/>
  <c r="A4218" i="59"/>
  <c r="E4217" i="59"/>
  <c r="B4217" i="59"/>
  <c r="G4217" i="59"/>
  <c r="D4218" i="59" l="1"/>
  <c r="F4218" i="59"/>
  <c r="C4218" i="59"/>
  <c r="E4218" i="59"/>
  <c r="A4219" i="59"/>
  <c r="G4218" i="59"/>
  <c r="B4218" i="59"/>
  <c r="D4219" i="59" l="1"/>
  <c r="E4219" i="59"/>
  <c r="B4219" i="59"/>
  <c r="F4219" i="59"/>
  <c r="C4219" i="59"/>
  <c r="A4220" i="59"/>
  <c r="G4219" i="59"/>
  <c r="D4220" i="59" l="1"/>
  <c r="B4220" i="59"/>
  <c r="E4220" i="59"/>
  <c r="F4220" i="59"/>
  <c r="A4221" i="59"/>
  <c r="G4220" i="59"/>
  <c r="C4220" i="59"/>
  <c r="D4221" i="59" l="1"/>
  <c r="F4221" i="59"/>
  <c r="A4222" i="59"/>
  <c r="E4221" i="59"/>
  <c r="C4221" i="59"/>
  <c r="G4221" i="59"/>
  <c r="B4221" i="59"/>
  <c r="D4222" i="59" l="1"/>
  <c r="F4222" i="59"/>
  <c r="C4222" i="59"/>
  <c r="E4222" i="59"/>
  <c r="B4222" i="59"/>
  <c r="A4223" i="59"/>
  <c r="G4222" i="59"/>
  <c r="D4223" i="59" l="1"/>
  <c r="F4223" i="59"/>
  <c r="C4223" i="59"/>
  <c r="E4223" i="59"/>
  <c r="A4224" i="59"/>
  <c r="B4223" i="59"/>
  <c r="G4223" i="59"/>
  <c r="D4224" i="59" l="1"/>
  <c r="F4224" i="59"/>
  <c r="C4224" i="59"/>
  <c r="A4225" i="59"/>
  <c r="E4224" i="59"/>
  <c r="G4224" i="59"/>
  <c r="B4224" i="59"/>
  <c r="D4225" i="59" l="1"/>
  <c r="C4225" i="59"/>
  <c r="B4225" i="59"/>
  <c r="E4225" i="59"/>
  <c r="F4225" i="59"/>
  <c r="A4226" i="59"/>
  <c r="G4225" i="59"/>
  <c r="D4226" i="59" l="1"/>
  <c r="F4226" i="59"/>
  <c r="A4227" i="59"/>
  <c r="B4226" i="59"/>
  <c r="C4226" i="59"/>
  <c r="G4226" i="59"/>
  <c r="E4226" i="59"/>
  <c r="D4227" i="59" l="1"/>
  <c r="F4227" i="59"/>
  <c r="B4227" i="59"/>
  <c r="C4227" i="59"/>
  <c r="A4228" i="59"/>
  <c r="E4227" i="59"/>
  <c r="G4227" i="59"/>
  <c r="D4228" i="59" l="1"/>
  <c r="F4228" i="59"/>
  <c r="A4229" i="59"/>
  <c r="G4228" i="59"/>
  <c r="E4228" i="59"/>
  <c r="B4228" i="59"/>
  <c r="C4228" i="59"/>
  <c r="D4229" i="59" l="1"/>
  <c r="F4229" i="59"/>
  <c r="A4230" i="59"/>
  <c r="G4229" i="59"/>
  <c r="C4229" i="59"/>
  <c r="B4229" i="59"/>
  <c r="E4229" i="59"/>
  <c r="D4230" i="59" l="1"/>
  <c r="C4230" i="59"/>
  <c r="E4230" i="59"/>
  <c r="F4230" i="59"/>
  <c r="B4230" i="59"/>
  <c r="A4231" i="59"/>
  <c r="G4230" i="59"/>
  <c r="D4231" i="59" l="1"/>
  <c r="F4231" i="59"/>
  <c r="A4232" i="59"/>
  <c r="C4231" i="59"/>
  <c r="G4231" i="59"/>
  <c r="B4231" i="59"/>
  <c r="E4231" i="59"/>
  <c r="D4232" i="59" l="1"/>
  <c r="F4232" i="59"/>
  <c r="A4233" i="59"/>
  <c r="B4232" i="59"/>
  <c r="C4232" i="59"/>
  <c r="E4232" i="59"/>
  <c r="G4232" i="59"/>
  <c r="D4233" i="59" l="1"/>
  <c r="F4233" i="59"/>
  <c r="C4233" i="59"/>
  <c r="B4233" i="59"/>
  <c r="E4233" i="59"/>
  <c r="G4233" i="59"/>
  <c r="A4234" i="59"/>
  <c r="D4234" i="59" l="1"/>
  <c r="F4234" i="59"/>
  <c r="C4234" i="59"/>
  <c r="A4235" i="59"/>
  <c r="G4234" i="59"/>
  <c r="E4234" i="59"/>
  <c r="B4234" i="59"/>
  <c r="D4235" i="59" l="1"/>
  <c r="E4235" i="59"/>
  <c r="A4236" i="59"/>
  <c r="G4235" i="59"/>
  <c r="F4235" i="59"/>
  <c r="C4235" i="59"/>
  <c r="B4235" i="59"/>
  <c r="D4236" i="59" l="1"/>
  <c r="F4236" i="59"/>
  <c r="B4236" i="59"/>
  <c r="C4236" i="59"/>
  <c r="A4237" i="59"/>
  <c r="G4236" i="59"/>
  <c r="E4236" i="59"/>
  <c r="D4237" i="59" l="1"/>
  <c r="F4237" i="59"/>
  <c r="E4237" i="59"/>
  <c r="C4237" i="59"/>
  <c r="G4237" i="59"/>
  <c r="B4237" i="59"/>
  <c r="A4238" i="59"/>
  <c r="D4238" i="59" l="1"/>
  <c r="F4238" i="59"/>
  <c r="B4238" i="59"/>
  <c r="C4238" i="59"/>
  <c r="G4238" i="59"/>
  <c r="E4238" i="59"/>
  <c r="A4239" i="59"/>
  <c r="D4239" i="59" l="1"/>
  <c r="F4239" i="59"/>
  <c r="A4240" i="59"/>
  <c r="G4239" i="59"/>
  <c r="C4239" i="59"/>
  <c r="B4239" i="59"/>
  <c r="E4239" i="59"/>
  <c r="D4240" i="59" l="1"/>
  <c r="F4240" i="59"/>
  <c r="B4240" i="59"/>
  <c r="A4241" i="59"/>
  <c r="C4240" i="59"/>
  <c r="G4240" i="59"/>
  <c r="E4240" i="59"/>
  <c r="D4241" i="59" l="1"/>
  <c r="F4241" i="59"/>
  <c r="C4241" i="59"/>
  <c r="B4241" i="59"/>
  <c r="A4242" i="59"/>
  <c r="E4241" i="59"/>
  <c r="G4241" i="59"/>
  <c r="D4242" i="59" l="1"/>
  <c r="F4242" i="59"/>
  <c r="A4243" i="59"/>
  <c r="B4242" i="59"/>
  <c r="E4242" i="59"/>
  <c r="C4242" i="59"/>
  <c r="G4242" i="59"/>
  <c r="D4243" i="59" l="1"/>
  <c r="F4243" i="59"/>
  <c r="G4243" i="59"/>
  <c r="E4243" i="59"/>
  <c r="C4243" i="59"/>
  <c r="B4243" i="59"/>
  <c r="A4244" i="59"/>
  <c r="D4244" i="59" l="1"/>
  <c r="F4244" i="59"/>
  <c r="C4244" i="59"/>
  <c r="B4244" i="59"/>
  <c r="E4244" i="59"/>
  <c r="A4245" i="59"/>
  <c r="G4244" i="59"/>
  <c r="D4245" i="59" l="1"/>
  <c r="F4245" i="59"/>
  <c r="B4245" i="59"/>
  <c r="C4245" i="59"/>
  <c r="A4246" i="59"/>
  <c r="E4245" i="59"/>
  <c r="G4245" i="59"/>
  <c r="D4246" i="59" l="1"/>
  <c r="F4246" i="59"/>
  <c r="E4246" i="59"/>
  <c r="C4246" i="59"/>
  <c r="A4247" i="59"/>
  <c r="B4246" i="59"/>
  <c r="G4246" i="59"/>
  <c r="D4247" i="59" l="1"/>
  <c r="F4247" i="59"/>
  <c r="E4247" i="59"/>
  <c r="B4247" i="59"/>
  <c r="C4247" i="59"/>
  <c r="A4248" i="59"/>
  <c r="G4247" i="59"/>
  <c r="D4248" i="59" l="1"/>
  <c r="F4248" i="59"/>
  <c r="B4248" i="59"/>
  <c r="C4248" i="59"/>
  <c r="E4248" i="59"/>
  <c r="A4249" i="59"/>
  <c r="G4248" i="59"/>
  <c r="D4249" i="59" l="1"/>
  <c r="F4249" i="59"/>
  <c r="C4249" i="59"/>
  <c r="E4249" i="59"/>
  <c r="B4249" i="59"/>
  <c r="A4250" i="59"/>
  <c r="G4249" i="59"/>
  <c r="D4250" i="59" l="1"/>
  <c r="F4250" i="59"/>
  <c r="B4250" i="59"/>
  <c r="C4250" i="59"/>
  <c r="G4250" i="59"/>
  <c r="E4250" i="59"/>
  <c r="A4251" i="59"/>
  <c r="D4251" i="59" l="1"/>
  <c r="F4251" i="59"/>
  <c r="A4252" i="59"/>
  <c r="B4251" i="59"/>
  <c r="G4251" i="59"/>
  <c r="E4251" i="59"/>
  <c r="C4251" i="59"/>
  <c r="D4252" i="59" l="1"/>
  <c r="F4252" i="59"/>
  <c r="E4252" i="59"/>
  <c r="B4252" i="59"/>
  <c r="A4253" i="59"/>
  <c r="C4252" i="59"/>
  <c r="G4252" i="59"/>
  <c r="D4253" i="59" l="1"/>
  <c r="F4253" i="59"/>
  <c r="A4254" i="59"/>
  <c r="C4253" i="59"/>
  <c r="E4253" i="59"/>
  <c r="G4253" i="59"/>
  <c r="B4253" i="59"/>
  <c r="D4254" i="59" l="1"/>
  <c r="F4254" i="59"/>
  <c r="B4254" i="59"/>
  <c r="A4255" i="59"/>
  <c r="E4254" i="59"/>
  <c r="C4254" i="59"/>
  <c r="G4254" i="59"/>
  <c r="D4255" i="59" l="1"/>
  <c r="F4255" i="59"/>
  <c r="E4255" i="59"/>
  <c r="C4255" i="59"/>
  <c r="A4256" i="59"/>
  <c r="G4255" i="59"/>
  <c r="B4255" i="59"/>
  <c r="D4256" i="59" l="1"/>
  <c r="F4256" i="59"/>
  <c r="A4257" i="59"/>
  <c r="C4256" i="59"/>
  <c r="B4256" i="59"/>
  <c r="E4256" i="59"/>
  <c r="G4256" i="59"/>
  <c r="D4257" i="59" l="1"/>
  <c r="F4257" i="59"/>
  <c r="B4257" i="59"/>
  <c r="C4257" i="59"/>
  <c r="E4257" i="59"/>
  <c r="A4258" i="59"/>
  <c r="G4257" i="59"/>
  <c r="D4258" i="59" l="1"/>
  <c r="F4258" i="59"/>
  <c r="A4259" i="59"/>
  <c r="G4258" i="59"/>
  <c r="E4258" i="59"/>
  <c r="C4258" i="59"/>
  <c r="B4258" i="59"/>
  <c r="D4259" i="59" l="1"/>
  <c r="F4259" i="59"/>
  <c r="C4259" i="59"/>
  <c r="G4259" i="59"/>
  <c r="A4260" i="59"/>
  <c r="E4259" i="59"/>
  <c r="B4259" i="59"/>
  <c r="D4260" i="59" l="1"/>
  <c r="F4260" i="59"/>
  <c r="E4260" i="59"/>
  <c r="C4260" i="59"/>
  <c r="A4261" i="59"/>
  <c r="G4260" i="59"/>
  <c r="B4260" i="59"/>
  <c r="D4261" i="59" l="1"/>
  <c r="F4261" i="59"/>
  <c r="A4262" i="59"/>
  <c r="G4261" i="59"/>
  <c r="B4261" i="59"/>
  <c r="C4261" i="59"/>
  <c r="E4261" i="59"/>
  <c r="D4262" i="59" l="1"/>
  <c r="F4262" i="59"/>
  <c r="A4263" i="59"/>
  <c r="B4262" i="59"/>
  <c r="C4262" i="59"/>
  <c r="E4262" i="59"/>
  <c r="G4262" i="59"/>
  <c r="D4263" i="59" l="1"/>
  <c r="F4263" i="59"/>
  <c r="A4264" i="59"/>
  <c r="G4263" i="59"/>
  <c r="C4263" i="59"/>
  <c r="E4263" i="59"/>
  <c r="B4263" i="59"/>
  <c r="D4264" i="59" l="1"/>
  <c r="F4264" i="59"/>
  <c r="C4264" i="59"/>
  <c r="A4265" i="59"/>
  <c r="G4264" i="59"/>
  <c r="E4264" i="59"/>
  <c r="B4264" i="59"/>
  <c r="D4265" i="59" l="1"/>
  <c r="F4265" i="59"/>
  <c r="C4265" i="59"/>
  <c r="B4265" i="59"/>
  <c r="G4265" i="59"/>
  <c r="E4265" i="59"/>
  <c r="A4266" i="59"/>
  <c r="D4266" i="59" l="1"/>
  <c r="F4266" i="59"/>
  <c r="C4266" i="59"/>
  <c r="B4266" i="59"/>
  <c r="E4266" i="59"/>
  <c r="A4267" i="59"/>
  <c r="G4266" i="59"/>
  <c r="D4267" i="59" l="1"/>
  <c r="F4267" i="59"/>
  <c r="G4267" i="59"/>
  <c r="C4267" i="59"/>
  <c r="B4267" i="59"/>
  <c r="E4267" i="59"/>
  <c r="A4268" i="59"/>
  <c r="D4268" i="59" l="1"/>
  <c r="F4268" i="59"/>
  <c r="B4268" i="59"/>
  <c r="C4268" i="59"/>
  <c r="A4269" i="59"/>
  <c r="E4268" i="59"/>
  <c r="G4268" i="59"/>
  <c r="D4269" i="59" l="1"/>
  <c r="F4269" i="59"/>
  <c r="A4270" i="59"/>
  <c r="C4269" i="59"/>
  <c r="E4269" i="59"/>
  <c r="B4269" i="59"/>
  <c r="G4269" i="59"/>
  <c r="D4270" i="59" l="1"/>
  <c r="F4270" i="59"/>
  <c r="E4270" i="59"/>
  <c r="C4270" i="59"/>
  <c r="G4270" i="59"/>
  <c r="B4270" i="59"/>
  <c r="A4271" i="59"/>
  <c r="D4271" i="59" l="1"/>
  <c r="F4271" i="59"/>
  <c r="B4271" i="59"/>
  <c r="C4271" i="59"/>
  <c r="A4272" i="59"/>
  <c r="E4271" i="59"/>
  <c r="G4271" i="59"/>
  <c r="D4272" i="59" l="1"/>
  <c r="F4272" i="59"/>
  <c r="E4272" i="59"/>
  <c r="C4272" i="59"/>
  <c r="B4272" i="59"/>
  <c r="A4273" i="59"/>
  <c r="G4272" i="59"/>
  <c r="D4273" i="59" l="1"/>
  <c r="F4273" i="59"/>
  <c r="B4273" i="59"/>
  <c r="C4273" i="59"/>
  <c r="G4273" i="59"/>
  <c r="A4274" i="59"/>
  <c r="E4273" i="59"/>
  <c r="D4274" i="59" l="1"/>
  <c r="F4274" i="59"/>
  <c r="A4275" i="59"/>
  <c r="G4274" i="59"/>
  <c r="E4274" i="59"/>
  <c r="C4274" i="59"/>
  <c r="B4274" i="59"/>
  <c r="D4275" i="59" l="1"/>
  <c r="F4275" i="59"/>
  <c r="E4275" i="59"/>
  <c r="C4275" i="59"/>
  <c r="B4275" i="59"/>
  <c r="A4276" i="59"/>
  <c r="G4275" i="59"/>
  <c r="D4276" i="59" l="1"/>
  <c r="F4276" i="59"/>
  <c r="E4276" i="59"/>
  <c r="C4276" i="59"/>
  <c r="A4277" i="59"/>
  <c r="B4276" i="59"/>
  <c r="G4276" i="59"/>
  <c r="D4277" i="59" l="1"/>
  <c r="F4277" i="59"/>
  <c r="B4277" i="59"/>
  <c r="C4277" i="59"/>
  <c r="E4277" i="59"/>
  <c r="A4278" i="59"/>
  <c r="G4277" i="59"/>
  <c r="D4278" i="59" l="1"/>
  <c r="F4278" i="59"/>
  <c r="C4278" i="59"/>
  <c r="B4278" i="59"/>
  <c r="A4279" i="59"/>
  <c r="E4278" i="59"/>
  <c r="G4278" i="59"/>
  <c r="D4279" i="59" l="1"/>
  <c r="F4279" i="59"/>
  <c r="B4279" i="59"/>
  <c r="E4279" i="59"/>
  <c r="G4279" i="59"/>
  <c r="C4279" i="59"/>
  <c r="A4280" i="59"/>
  <c r="D4280" i="59" l="1"/>
  <c r="C4280" i="59"/>
  <c r="F4280" i="59"/>
  <c r="A4281" i="59"/>
  <c r="B4280" i="59"/>
  <c r="G4280" i="59"/>
  <c r="E4280" i="59"/>
  <c r="D4281" i="59" l="1"/>
  <c r="C4281" i="59"/>
  <c r="F4281" i="59"/>
  <c r="E4281" i="59"/>
  <c r="B4281" i="59"/>
  <c r="A4282" i="59"/>
  <c r="G4281" i="59"/>
  <c r="D4282" i="59" l="1"/>
  <c r="C4282" i="59"/>
  <c r="E4282" i="59"/>
  <c r="F4282" i="59"/>
  <c r="B4282" i="59"/>
  <c r="A4283" i="59"/>
  <c r="G4282" i="59"/>
  <c r="D4283" i="59" l="1"/>
  <c r="C4283" i="59"/>
  <c r="E4283" i="59"/>
  <c r="F4283" i="59"/>
  <c r="B4283" i="59"/>
  <c r="A4284" i="59"/>
  <c r="G4283" i="59"/>
  <c r="D4284" i="59" l="1"/>
  <c r="C4284" i="59"/>
  <c r="B4284" i="59"/>
  <c r="E4284" i="59"/>
  <c r="F4284" i="59"/>
  <c r="G4284" i="59"/>
  <c r="A4285" i="59"/>
  <c r="D4285" i="59" l="1"/>
  <c r="C4285" i="59"/>
  <c r="F4285" i="59"/>
  <c r="B4285" i="59"/>
  <c r="A4286" i="59"/>
  <c r="E4285" i="59"/>
  <c r="G4285" i="59"/>
  <c r="D4286" i="59" l="1"/>
  <c r="F4286" i="59"/>
  <c r="C4286" i="59"/>
  <c r="B4286" i="59"/>
  <c r="A4287" i="59"/>
  <c r="E4286" i="59"/>
  <c r="G4286" i="59"/>
  <c r="D4287" i="59" l="1"/>
  <c r="F4287" i="59"/>
  <c r="E4287" i="59"/>
  <c r="C4287" i="59"/>
  <c r="B4287" i="59"/>
  <c r="G4287" i="59"/>
  <c r="A4288" i="59"/>
  <c r="D4288" i="59" l="1"/>
  <c r="F4288" i="59"/>
  <c r="A4289" i="59"/>
  <c r="E4288" i="59"/>
  <c r="B4288" i="59"/>
  <c r="G4288" i="59"/>
  <c r="C4288" i="59"/>
  <c r="D4289" i="59" l="1"/>
  <c r="F4289" i="59"/>
  <c r="B4289" i="59"/>
  <c r="C4289" i="59"/>
  <c r="E4289" i="59"/>
  <c r="A4290" i="59"/>
  <c r="G4289" i="59"/>
  <c r="D4290" i="59" l="1"/>
  <c r="F4290" i="59"/>
  <c r="B4290" i="59"/>
  <c r="E4290" i="59"/>
  <c r="A4291" i="59"/>
  <c r="G4290" i="59"/>
  <c r="C4290" i="59"/>
  <c r="D4291" i="59" l="1"/>
  <c r="F4291" i="59"/>
  <c r="E4291" i="59"/>
  <c r="B4291" i="59"/>
  <c r="C4291" i="59"/>
  <c r="A4292" i="59"/>
  <c r="G4291" i="59"/>
  <c r="D4292" i="59" l="1"/>
  <c r="F4292" i="59"/>
  <c r="C4292" i="59"/>
  <c r="E4292" i="59"/>
  <c r="A4293" i="59"/>
  <c r="G4292" i="59"/>
  <c r="B4292" i="59"/>
  <c r="D4293" i="59" l="1"/>
  <c r="F4293" i="59"/>
  <c r="B4293" i="59"/>
  <c r="G4293" i="59"/>
  <c r="C4293" i="59"/>
  <c r="E4293" i="59"/>
  <c r="A4294" i="59"/>
  <c r="D4294" i="59" l="1"/>
  <c r="F4294" i="59"/>
  <c r="E4294" i="59"/>
  <c r="B4294" i="59"/>
  <c r="C4294" i="59"/>
  <c r="G4294" i="59"/>
  <c r="A4295" i="59"/>
  <c r="D4295" i="59" l="1"/>
  <c r="F4295" i="59"/>
  <c r="A4296" i="59"/>
  <c r="C4295" i="59"/>
  <c r="G4295" i="59"/>
  <c r="B4295" i="59"/>
  <c r="E4295" i="59"/>
  <c r="D4296" i="59" l="1"/>
  <c r="F4296" i="59"/>
  <c r="E4296" i="59"/>
  <c r="C4296" i="59"/>
  <c r="B4296" i="59"/>
  <c r="A4297" i="59"/>
  <c r="G4296" i="59"/>
  <c r="D4297" i="59" l="1"/>
  <c r="F4297" i="59"/>
  <c r="C4297" i="59"/>
  <c r="B4297" i="59"/>
  <c r="G4297" i="59"/>
  <c r="E4297" i="59"/>
  <c r="A4298" i="59"/>
  <c r="D4298" i="59" l="1"/>
  <c r="F4298" i="59"/>
  <c r="C4298" i="59"/>
  <c r="A4299" i="59"/>
  <c r="E4298" i="59"/>
  <c r="B4298" i="59"/>
  <c r="G4298" i="59"/>
  <c r="F4299" i="59" l="1"/>
  <c r="B4299" i="59"/>
  <c r="D4299" i="59"/>
  <c r="C4299" i="59"/>
  <c r="E4299" i="59"/>
  <c r="A4300" i="59"/>
  <c r="G4299" i="59"/>
  <c r="D4300" i="59" l="1"/>
  <c r="F4300" i="59"/>
  <c r="E4300" i="59"/>
  <c r="C4300" i="59"/>
  <c r="B4300" i="59"/>
  <c r="G4300" i="59"/>
  <c r="A4301" i="59"/>
  <c r="D4301" i="59" l="1"/>
  <c r="F4301" i="59"/>
  <c r="E4301" i="59"/>
  <c r="C4301" i="59"/>
  <c r="A4302" i="59"/>
  <c r="G4301" i="59"/>
  <c r="B4301" i="59"/>
  <c r="D4302" i="59" l="1"/>
  <c r="F4302" i="59"/>
  <c r="E4302" i="59"/>
  <c r="C4302" i="59"/>
  <c r="A4303" i="59"/>
  <c r="G4302" i="59"/>
  <c r="B4302" i="59"/>
  <c r="D4303" i="59" l="1"/>
  <c r="F4303" i="59"/>
  <c r="C4303" i="59"/>
  <c r="B4303" i="59"/>
  <c r="A4304" i="59"/>
  <c r="E4303" i="59"/>
  <c r="G4303" i="59"/>
  <c r="D4304" i="59" l="1"/>
  <c r="C4304" i="59"/>
  <c r="E4304" i="59"/>
  <c r="F4304" i="59"/>
  <c r="A4305" i="59"/>
  <c r="G4304" i="59"/>
  <c r="B4304" i="59"/>
  <c r="D4305" i="59" l="1"/>
  <c r="E4305" i="59"/>
  <c r="F4305" i="59"/>
  <c r="C4305" i="59"/>
  <c r="A4306" i="59"/>
  <c r="G4305" i="59"/>
  <c r="B4305" i="59"/>
  <c r="D4306" i="59" l="1"/>
  <c r="E4306" i="59"/>
  <c r="F4306" i="59"/>
  <c r="B4306" i="59"/>
  <c r="A4307" i="59"/>
  <c r="G4306" i="59"/>
  <c r="C4306" i="59"/>
  <c r="D4307" i="59" l="1"/>
  <c r="F4307" i="59"/>
  <c r="B4307" i="59"/>
  <c r="E4307" i="59"/>
  <c r="C4307" i="59"/>
  <c r="A4308" i="59"/>
  <c r="G4307" i="59"/>
  <c r="D4308" i="59" l="1"/>
  <c r="F4308" i="59"/>
  <c r="E4308" i="59"/>
  <c r="C4308" i="59"/>
  <c r="A4309" i="59"/>
  <c r="G4308" i="59"/>
  <c r="B4308" i="59"/>
  <c r="D4309" i="59" l="1"/>
  <c r="F4309" i="59"/>
  <c r="E4309" i="59"/>
  <c r="C4309" i="59"/>
  <c r="A4310" i="59"/>
  <c r="G4309" i="59"/>
  <c r="B4309" i="59"/>
  <c r="D4310" i="59" l="1"/>
  <c r="F4310" i="59"/>
  <c r="E4310" i="59"/>
  <c r="C4310" i="59"/>
  <c r="B4310" i="59"/>
  <c r="A4311" i="59"/>
  <c r="G4310" i="59"/>
  <c r="D4311" i="59" l="1"/>
  <c r="E4311" i="59"/>
  <c r="G4311" i="59"/>
  <c r="A4312" i="59"/>
  <c r="F4311" i="59"/>
  <c r="C4311" i="59"/>
  <c r="B4311" i="59"/>
  <c r="D4312" i="59" l="1"/>
  <c r="F4312" i="59"/>
  <c r="B4312" i="59"/>
  <c r="C4312" i="59"/>
  <c r="A4313" i="59"/>
  <c r="E4312" i="59"/>
  <c r="G4312" i="59"/>
  <c r="D4313" i="59" l="1"/>
  <c r="F4313" i="59"/>
  <c r="C4313" i="59"/>
  <c r="B4313" i="59"/>
  <c r="A4314" i="59"/>
  <c r="E4313" i="59"/>
  <c r="G4313" i="59"/>
  <c r="D4314" i="59" l="1"/>
  <c r="C4314" i="59"/>
  <c r="B4314" i="59"/>
  <c r="E4314" i="59"/>
  <c r="G4314" i="59"/>
  <c r="A4315" i="59"/>
  <c r="F4314" i="59"/>
  <c r="D4315" i="59" l="1"/>
  <c r="C4315" i="59"/>
  <c r="E4315" i="59"/>
  <c r="F4315" i="59"/>
  <c r="B4315" i="59"/>
  <c r="A4316" i="59"/>
  <c r="G4315" i="59"/>
  <c r="D4316" i="59" l="1"/>
  <c r="F4316" i="59"/>
  <c r="C4316" i="59"/>
  <c r="B4316" i="59"/>
  <c r="A4317" i="59"/>
  <c r="E4316" i="59"/>
  <c r="G4316" i="59"/>
  <c r="D4317" i="59" l="1"/>
  <c r="F4317" i="59"/>
  <c r="A4318" i="59"/>
  <c r="C4317" i="59"/>
  <c r="B4317" i="59"/>
  <c r="G4317" i="59"/>
  <c r="E4317" i="59"/>
  <c r="D4318" i="59" l="1"/>
  <c r="E4318" i="59"/>
  <c r="F4318" i="59"/>
  <c r="C4318" i="59"/>
  <c r="B4318" i="59"/>
  <c r="A4319" i="59"/>
  <c r="G4318" i="59"/>
  <c r="D4319" i="59" l="1"/>
  <c r="C4319" i="59"/>
  <c r="B4319" i="59"/>
  <c r="F4319" i="59"/>
  <c r="E4319" i="59"/>
  <c r="A4320" i="59"/>
  <c r="G4319" i="59"/>
  <c r="D4320" i="59" l="1"/>
  <c r="C4320" i="59"/>
  <c r="B4320" i="59"/>
  <c r="F4320" i="59"/>
  <c r="E4320" i="59"/>
  <c r="A4321" i="59"/>
  <c r="G4320" i="59"/>
  <c r="D4321" i="59" l="1"/>
  <c r="C4321" i="59"/>
  <c r="B4321" i="59"/>
  <c r="F4321" i="59"/>
  <c r="E4321" i="59"/>
  <c r="A4322" i="59"/>
  <c r="G4321" i="59"/>
  <c r="D4322" i="59" l="1"/>
  <c r="C4322" i="59"/>
  <c r="A4323" i="59"/>
  <c r="E4322" i="59"/>
  <c r="F4322" i="59"/>
  <c r="G4322" i="59"/>
  <c r="B4322" i="59"/>
  <c r="D4323" i="59" l="1"/>
  <c r="C4323" i="59"/>
  <c r="E4323" i="59"/>
  <c r="F4323" i="59"/>
  <c r="B4323" i="59"/>
  <c r="A4324" i="59"/>
  <c r="G4323" i="59"/>
  <c r="D4324" i="59" l="1"/>
  <c r="E4324" i="59"/>
  <c r="B4324" i="59"/>
  <c r="F4324" i="59"/>
  <c r="C4324" i="59"/>
  <c r="A4325" i="59"/>
  <c r="G4324" i="59"/>
  <c r="D4325" i="59" l="1"/>
  <c r="F4325" i="59"/>
  <c r="A4326" i="59"/>
  <c r="E4325" i="59"/>
  <c r="C4325" i="59"/>
  <c r="B4325" i="59"/>
  <c r="G4325" i="59"/>
  <c r="D4326" i="59" l="1"/>
  <c r="C4326" i="59"/>
  <c r="E4326" i="59"/>
  <c r="F4326" i="59"/>
  <c r="A4327" i="59"/>
  <c r="B4326" i="59"/>
  <c r="G4326" i="59"/>
  <c r="D4327" i="59" l="1"/>
  <c r="C4327" i="59"/>
  <c r="A4328" i="59"/>
  <c r="F4327" i="59"/>
  <c r="E4327" i="59"/>
  <c r="B4327" i="59"/>
  <c r="G4327" i="59"/>
  <c r="F4328" i="59" l="1"/>
  <c r="C4328" i="59"/>
  <c r="E4328" i="59"/>
  <c r="A4329" i="59"/>
  <c r="B4328" i="59"/>
  <c r="D4328" i="59"/>
  <c r="G4328" i="59"/>
  <c r="D4329" i="59" l="1"/>
  <c r="F4329" i="59"/>
  <c r="B4329" i="59"/>
  <c r="G4329" i="59"/>
  <c r="C4329" i="59"/>
  <c r="A4330" i="59"/>
  <c r="E4329" i="59"/>
  <c r="D4330" i="59" l="1"/>
  <c r="F4330" i="59"/>
  <c r="C4330" i="59"/>
  <c r="G4330" i="59"/>
  <c r="B4330" i="59"/>
  <c r="E4330" i="59"/>
  <c r="A4331" i="59"/>
  <c r="D4331" i="59" l="1"/>
  <c r="F4331" i="59"/>
  <c r="E4331" i="59"/>
  <c r="C4331" i="59"/>
  <c r="B4331" i="59"/>
  <c r="G4331" i="59"/>
  <c r="A4332" i="59"/>
  <c r="D4332" i="59" l="1"/>
  <c r="F4332" i="59"/>
  <c r="E4332" i="59"/>
  <c r="B4332" i="59"/>
  <c r="C4332" i="59"/>
  <c r="G4332" i="59"/>
  <c r="A4333" i="59"/>
  <c r="D4333" i="59" l="1"/>
  <c r="F4333" i="59"/>
  <c r="E4333" i="59"/>
  <c r="C4333" i="59"/>
  <c r="A4334" i="59"/>
  <c r="G4333" i="59"/>
  <c r="B4333" i="59"/>
  <c r="D4334" i="59" l="1"/>
  <c r="F4334" i="59"/>
  <c r="E4334" i="59"/>
  <c r="C4334" i="59"/>
  <c r="B4334" i="59"/>
  <c r="G4334" i="59"/>
  <c r="A4335" i="59"/>
  <c r="D4335" i="59" l="1"/>
  <c r="F4335" i="59"/>
  <c r="B4335" i="59"/>
  <c r="C4335" i="59"/>
  <c r="A4336" i="59"/>
  <c r="G4335" i="59"/>
  <c r="E4335" i="59"/>
  <c r="D4336" i="59" l="1"/>
  <c r="G4336" i="59"/>
  <c r="F4336" i="59"/>
  <c r="C4336" i="59"/>
  <c r="A4337" i="59"/>
  <c r="B4336" i="59"/>
  <c r="E4336" i="59"/>
  <c r="D4337" i="59" l="1"/>
  <c r="E4337" i="59"/>
  <c r="F4337" i="59"/>
  <c r="A4338" i="59"/>
  <c r="G4337" i="59"/>
  <c r="C4337" i="59"/>
  <c r="B4337" i="59"/>
  <c r="D4338" i="59" l="1"/>
  <c r="A4339" i="59"/>
  <c r="E4338" i="59"/>
  <c r="G4338" i="59"/>
  <c r="F4338" i="59"/>
  <c r="B4338" i="59"/>
  <c r="C4338" i="59"/>
  <c r="D4339" i="59" l="1"/>
  <c r="A4340" i="59"/>
  <c r="B4339" i="59"/>
  <c r="F4339" i="59"/>
  <c r="G4339" i="59"/>
  <c r="C4339" i="59"/>
  <c r="E4339" i="59"/>
  <c r="D4340" i="59" l="1"/>
  <c r="C4340" i="59"/>
  <c r="E4340" i="59"/>
  <c r="F4340" i="59"/>
  <c r="B4340" i="59"/>
  <c r="G4340" i="59"/>
  <c r="A4341" i="59"/>
  <c r="D4341" i="59" l="1"/>
  <c r="E4341" i="59"/>
  <c r="F4341" i="59"/>
  <c r="A4342" i="59"/>
  <c r="G4341" i="59"/>
  <c r="C4341" i="59"/>
  <c r="B4341" i="59"/>
  <c r="D4342" i="59" l="1"/>
  <c r="F4342" i="59"/>
  <c r="C4342" i="59"/>
  <c r="E4342" i="59"/>
  <c r="G4342" i="59"/>
  <c r="B4342" i="59"/>
  <c r="A4343" i="59"/>
  <c r="D4343" i="59" l="1"/>
  <c r="F4343" i="59"/>
  <c r="E4343" i="59"/>
  <c r="C4343" i="59"/>
  <c r="A4344" i="59"/>
  <c r="G4343" i="59"/>
  <c r="B4343" i="59"/>
  <c r="D4344" i="59" l="1"/>
  <c r="F4344" i="59"/>
  <c r="C4344" i="59"/>
  <c r="E4344" i="59"/>
  <c r="G4344" i="59"/>
  <c r="B4344" i="59"/>
  <c r="A4345" i="59"/>
  <c r="D4345" i="59" l="1"/>
  <c r="F4345" i="59"/>
  <c r="E4345" i="59"/>
  <c r="C4345" i="59"/>
  <c r="B4345" i="59"/>
  <c r="G4345" i="59"/>
  <c r="A4346" i="59"/>
  <c r="D4346" i="59" l="1"/>
  <c r="F4346" i="59"/>
  <c r="E4346" i="59"/>
  <c r="C4346" i="59"/>
  <c r="B4346" i="59"/>
  <c r="A4347" i="59"/>
  <c r="G4346" i="59"/>
  <c r="D4347" i="59" l="1"/>
  <c r="F4347" i="59"/>
  <c r="B4347" i="59"/>
  <c r="G4347" i="59"/>
  <c r="C4347" i="59"/>
  <c r="E4347" i="59"/>
  <c r="A4348" i="59"/>
  <c r="D4348" i="59" l="1"/>
  <c r="F4348" i="59"/>
  <c r="E4348" i="59"/>
  <c r="B4348" i="59"/>
  <c r="C4348" i="59"/>
  <c r="A4349" i="59"/>
  <c r="G4348" i="59"/>
  <c r="D4349" i="59" l="1"/>
  <c r="F4349" i="59"/>
  <c r="B4349" i="59"/>
  <c r="C4349" i="59"/>
  <c r="A4350" i="59"/>
  <c r="E4349" i="59"/>
  <c r="G4349" i="59"/>
  <c r="D4350" i="59" l="1"/>
  <c r="F4350" i="59"/>
  <c r="B4350" i="59"/>
  <c r="C4350" i="59"/>
  <c r="A4351" i="59"/>
  <c r="E4350" i="59"/>
  <c r="G4350" i="59"/>
  <c r="D4351" i="59" l="1"/>
  <c r="F4351" i="59"/>
  <c r="E4351" i="59"/>
  <c r="C4351" i="59"/>
  <c r="A4352" i="59"/>
  <c r="B4351" i="59"/>
  <c r="G4351" i="59"/>
  <c r="D4352" i="59" l="1"/>
  <c r="F4352" i="59"/>
  <c r="E4352" i="59"/>
  <c r="C4352" i="59"/>
  <c r="G4352" i="59"/>
  <c r="B4352" i="59"/>
  <c r="A4353" i="59"/>
  <c r="D4353" i="59" l="1"/>
  <c r="F4353" i="59"/>
  <c r="C4353" i="59"/>
  <c r="B4353" i="59"/>
  <c r="A4354" i="59"/>
  <c r="E4353" i="59"/>
  <c r="G4353" i="59"/>
  <c r="F4354" i="59" l="1"/>
  <c r="D4354" i="59"/>
  <c r="C4354" i="59"/>
  <c r="B4354" i="59"/>
  <c r="A4355" i="59"/>
  <c r="G4354" i="59"/>
  <c r="E4354" i="59"/>
  <c r="D4355" i="59" l="1"/>
  <c r="F4355" i="59"/>
  <c r="E4355" i="59"/>
  <c r="C4355" i="59"/>
  <c r="B4355" i="59"/>
  <c r="G4355" i="59"/>
  <c r="A4356" i="59"/>
  <c r="D4356" i="59" l="1"/>
  <c r="F4356" i="59"/>
  <c r="C4356" i="59"/>
  <c r="G4356" i="59"/>
  <c r="E4356" i="59"/>
  <c r="B4356" i="59"/>
  <c r="A4357" i="59"/>
  <c r="D4357" i="59" l="1"/>
  <c r="C4357" i="59"/>
  <c r="B4357" i="59"/>
  <c r="A4358" i="59"/>
  <c r="F4357" i="59"/>
  <c r="E4357" i="59"/>
  <c r="G4357" i="59"/>
  <c r="D4358" i="59" l="1"/>
  <c r="E4358" i="59"/>
  <c r="F4358" i="59"/>
  <c r="C4358" i="59"/>
  <c r="B4358" i="59"/>
  <c r="A4359" i="59"/>
  <c r="G4358" i="59"/>
  <c r="D4359" i="59" l="1"/>
  <c r="E4359" i="59"/>
  <c r="F4359" i="59"/>
  <c r="C4359" i="59"/>
  <c r="B4359" i="59"/>
  <c r="A4360" i="59"/>
  <c r="G4359" i="59"/>
  <c r="D4360" i="59" l="1"/>
  <c r="F4360" i="59"/>
  <c r="C4360" i="59"/>
  <c r="E4360" i="59"/>
  <c r="B4360" i="59"/>
  <c r="A4361" i="59"/>
  <c r="G4360" i="59"/>
  <c r="D4361" i="59" l="1"/>
  <c r="F4361" i="59"/>
  <c r="B4361" i="59"/>
  <c r="C4361" i="59"/>
  <c r="E4361" i="59"/>
  <c r="G4361" i="59"/>
  <c r="A4362" i="59"/>
  <c r="D4362" i="59" l="1"/>
  <c r="C4362" i="59"/>
  <c r="B4362" i="59"/>
  <c r="F4362" i="59"/>
  <c r="E4362" i="59"/>
  <c r="A4363" i="59"/>
  <c r="G4362" i="59"/>
  <c r="D4363" i="59" l="1"/>
  <c r="C4363" i="59"/>
  <c r="F4363" i="59"/>
  <c r="E4363" i="59"/>
  <c r="A4364" i="59"/>
  <c r="B4363" i="59"/>
  <c r="G4363" i="59"/>
  <c r="D4364" i="59" l="1"/>
  <c r="E4364" i="59"/>
  <c r="F4364" i="59"/>
  <c r="B4364" i="59"/>
  <c r="C4364" i="59"/>
  <c r="A4365" i="59"/>
  <c r="G4364" i="59"/>
  <c r="D4365" i="59" l="1"/>
  <c r="B4365" i="59"/>
  <c r="E4365" i="59"/>
  <c r="F4365" i="59"/>
  <c r="A4366" i="59"/>
  <c r="C4365" i="59"/>
  <c r="G4365" i="59"/>
  <c r="D4366" i="59" l="1"/>
  <c r="C4366" i="59"/>
  <c r="F4366" i="59"/>
  <c r="E4366" i="59"/>
  <c r="B4366" i="59"/>
  <c r="A4367" i="59"/>
  <c r="G4366" i="59"/>
  <c r="D4367" i="59" l="1"/>
  <c r="C4367" i="59"/>
  <c r="G4367" i="59"/>
  <c r="F4367" i="59"/>
  <c r="E4367" i="59"/>
  <c r="B4367" i="59"/>
  <c r="A4368" i="59"/>
  <c r="D4368" i="59" l="1"/>
  <c r="C4368" i="59"/>
  <c r="E4368" i="59"/>
  <c r="F4368" i="59"/>
  <c r="B4368" i="59"/>
  <c r="G4368" i="59"/>
  <c r="A4369" i="59"/>
  <c r="D4369" i="59" l="1"/>
  <c r="C4369" i="59"/>
  <c r="B4369" i="59"/>
  <c r="F4369" i="59"/>
  <c r="E4369" i="59"/>
  <c r="A4370" i="59"/>
  <c r="G4369" i="59"/>
  <c r="D4370" i="59" l="1"/>
  <c r="C4370" i="59"/>
  <c r="E4370" i="59"/>
  <c r="F4370" i="59"/>
  <c r="B4370" i="59"/>
  <c r="A4371" i="59"/>
  <c r="G4370" i="59"/>
  <c r="D4371" i="59" l="1"/>
  <c r="C4371" i="59"/>
  <c r="E4371" i="59"/>
  <c r="F4371" i="59"/>
  <c r="B4371" i="59"/>
  <c r="A4372" i="59"/>
  <c r="G4371" i="59"/>
  <c r="D4372" i="59" l="1"/>
  <c r="C4372" i="59"/>
  <c r="E4372" i="59"/>
  <c r="F4372" i="59"/>
  <c r="B4372" i="59"/>
  <c r="A4373" i="59"/>
  <c r="G4372" i="59"/>
  <c r="D4373" i="59" l="1"/>
  <c r="C4373" i="59"/>
  <c r="B4373" i="59"/>
  <c r="A4374" i="59"/>
  <c r="F4373" i="59"/>
  <c r="E4373" i="59"/>
  <c r="G4373" i="59"/>
  <c r="D4374" i="59" l="1"/>
  <c r="C4374" i="59"/>
  <c r="E4374" i="59"/>
  <c r="F4374" i="59"/>
  <c r="B4374" i="59"/>
  <c r="A4375" i="59"/>
  <c r="G4374" i="59"/>
  <c r="D4375" i="59" l="1"/>
  <c r="C4375" i="59"/>
  <c r="E4375" i="59"/>
  <c r="F4375" i="59"/>
  <c r="A4376" i="59"/>
  <c r="B4375" i="59"/>
  <c r="G4375" i="59"/>
  <c r="D4376" i="59" l="1"/>
  <c r="C4376" i="59"/>
  <c r="B4376" i="59"/>
  <c r="F4376" i="59"/>
  <c r="E4376" i="59"/>
  <c r="A4377" i="59"/>
  <c r="G4376" i="59"/>
  <c r="D4377" i="59" l="1"/>
  <c r="C4377" i="59"/>
  <c r="E4377" i="59"/>
  <c r="F4377" i="59"/>
  <c r="A4378" i="59"/>
  <c r="B4377" i="59"/>
  <c r="G4377" i="59"/>
  <c r="D4378" i="59" l="1"/>
  <c r="C4378" i="59"/>
  <c r="E4378" i="59"/>
  <c r="F4378" i="59"/>
  <c r="A4379" i="59"/>
  <c r="B4378" i="59"/>
  <c r="G4378" i="59"/>
  <c r="D4379" i="59" l="1"/>
  <c r="C4379" i="59"/>
  <c r="E4379" i="59"/>
  <c r="F4379" i="59"/>
  <c r="G4379" i="59"/>
  <c r="B4379" i="59"/>
  <c r="A4380" i="59"/>
  <c r="D4380" i="59" l="1"/>
  <c r="C4380" i="59"/>
  <c r="E4380" i="59"/>
  <c r="A4381" i="59"/>
  <c r="F4380" i="59"/>
  <c r="B4380" i="59"/>
  <c r="G4380" i="59"/>
  <c r="D4381" i="59" l="1"/>
  <c r="C4381" i="59"/>
  <c r="F4381" i="59"/>
  <c r="E4381" i="59"/>
  <c r="B4381" i="59"/>
  <c r="A4382" i="59"/>
  <c r="G4381" i="59"/>
  <c r="D4382" i="59" l="1"/>
  <c r="C4382" i="59"/>
  <c r="B4382" i="59"/>
  <c r="F4382" i="59"/>
  <c r="E4382" i="59"/>
  <c r="A4383" i="59"/>
  <c r="G4382" i="59"/>
  <c r="D4383" i="59" l="1"/>
  <c r="F4383" i="59"/>
  <c r="C4383" i="59"/>
  <c r="E4383" i="59"/>
  <c r="A4384" i="59"/>
  <c r="B4383" i="59"/>
  <c r="G4383" i="59"/>
  <c r="D4384" i="59" l="1"/>
  <c r="C4384" i="59"/>
  <c r="B4384" i="59"/>
  <c r="F4384" i="59"/>
  <c r="E4384" i="59"/>
  <c r="A4385" i="59"/>
  <c r="G4384" i="59"/>
  <c r="D4385" i="59" l="1"/>
  <c r="C4385" i="59"/>
  <c r="A4386" i="59"/>
  <c r="F4385" i="59"/>
  <c r="E4385" i="59"/>
  <c r="B4385" i="59"/>
  <c r="G4385" i="59"/>
  <c r="D4386" i="59" l="1"/>
  <c r="C4386" i="59"/>
  <c r="F4386" i="59"/>
  <c r="E4386" i="59"/>
  <c r="A4387" i="59"/>
  <c r="B4386" i="59"/>
  <c r="G4386" i="59"/>
  <c r="D4387" i="59" l="1"/>
  <c r="C4387" i="59"/>
  <c r="F4387" i="59"/>
  <c r="E4387" i="59"/>
  <c r="A4388" i="59"/>
  <c r="B4387" i="59"/>
  <c r="G4387" i="59"/>
  <c r="D4388" i="59" l="1"/>
  <c r="C4388" i="59"/>
  <c r="F4388" i="59"/>
  <c r="E4388" i="59"/>
  <c r="B4388" i="59"/>
  <c r="A4389" i="59"/>
  <c r="G4388" i="59"/>
  <c r="D4389" i="59" l="1"/>
  <c r="E4389" i="59"/>
  <c r="A4390" i="59"/>
  <c r="F4389" i="59"/>
  <c r="C4389" i="59"/>
  <c r="B4389" i="59"/>
  <c r="G4389" i="59"/>
  <c r="D4390" i="59" l="1"/>
  <c r="C4390" i="59"/>
  <c r="F4390" i="59"/>
  <c r="B4390" i="59"/>
  <c r="A4391" i="59"/>
  <c r="E4390" i="59"/>
  <c r="G4390" i="59"/>
  <c r="D4391" i="59" l="1"/>
  <c r="C4391" i="59"/>
  <c r="A4392" i="59"/>
  <c r="F4391" i="59"/>
  <c r="B4391" i="59"/>
  <c r="E4391" i="59"/>
  <c r="G4391" i="59"/>
  <c r="D4392" i="59" l="1"/>
  <c r="F4392" i="59"/>
  <c r="C4392" i="59"/>
  <c r="G4392" i="59"/>
  <c r="E4392" i="59"/>
  <c r="B4392" i="59"/>
  <c r="A4393" i="59"/>
  <c r="D4393" i="59" l="1"/>
  <c r="B4393" i="59"/>
  <c r="F4393" i="59"/>
  <c r="A4394" i="59"/>
  <c r="G4393" i="59"/>
  <c r="C4393" i="59"/>
  <c r="E4393" i="59"/>
  <c r="D4394" i="59" l="1"/>
  <c r="F4394" i="59"/>
  <c r="B4394" i="59"/>
  <c r="C4394" i="59"/>
  <c r="E4394" i="59"/>
  <c r="G4394" i="59"/>
  <c r="A4395" i="59"/>
  <c r="D4395" i="59" l="1"/>
  <c r="F4395" i="59"/>
  <c r="B4395" i="59"/>
  <c r="G4395" i="59"/>
  <c r="C4395" i="59"/>
  <c r="A4396" i="59"/>
  <c r="E4395" i="59"/>
  <c r="D4396" i="59" l="1"/>
  <c r="F4396" i="59"/>
  <c r="C4396" i="59"/>
  <c r="A4397" i="59"/>
  <c r="E4396" i="59"/>
  <c r="G4396" i="59"/>
  <c r="B4396" i="59"/>
  <c r="D4397" i="59" l="1"/>
  <c r="C4397" i="59"/>
  <c r="A4398" i="59"/>
  <c r="F4397" i="59"/>
  <c r="B4397" i="59"/>
  <c r="E4397" i="59"/>
  <c r="G4397" i="59"/>
  <c r="D4398" i="59" l="1"/>
  <c r="E4398" i="59"/>
  <c r="F4398" i="59"/>
  <c r="C4398" i="59"/>
  <c r="G4398" i="59"/>
  <c r="A4399" i="59"/>
  <c r="B4398" i="59"/>
  <c r="D4399" i="59" l="1"/>
  <c r="C4399" i="59"/>
  <c r="F4399" i="59"/>
  <c r="E4399" i="59"/>
  <c r="B4399" i="59"/>
  <c r="A4400" i="59"/>
  <c r="G4399" i="59"/>
  <c r="D4400" i="59" l="1"/>
  <c r="C4400" i="59"/>
  <c r="F4400" i="59"/>
  <c r="B4400" i="59"/>
  <c r="E4400" i="59"/>
  <c r="G4400" i="59"/>
  <c r="A4401" i="59"/>
  <c r="D4401" i="59" l="1"/>
  <c r="E4401" i="59"/>
  <c r="F4401" i="59"/>
  <c r="C4401" i="59"/>
  <c r="A4402" i="59"/>
  <c r="B4401" i="59"/>
  <c r="G4401" i="59"/>
  <c r="D4402" i="59" l="1"/>
  <c r="C4402" i="59"/>
  <c r="E4402" i="59"/>
  <c r="F4402" i="59"/>
  <c r="B4402" i="59"/>
  <c r="A4403" i="59"/>
  <c r="G4402" i="59"/>
  <c r="D4403" i="59" l="1"/>
  <c r="C4403" i="59"/>
  <c r="A4404" i="59"/>
  <c r="G4403" i="59"/>
  <c r="F4403" i="59"/>
  <c r="B4403" i="59"/>
  <c r="E4403" i="59"/>
  <c r="D4404" i="59" l="1"/>
  <c r="A4405" i="59"/>
  <c r="F4404" i="59"/>
  <c r="E4404" i="59"/>
  <c r="C4404" i="59"/>
  <c r="B4404" i="59"/>
  <c r="G4404" i="59"/>
  <c r="D4405" i="59" l="1"/>
  <c r="F4405" i="59"/>
  <c r="C4405" i="59"/>
  <c r="A4406" i="59"/>
  <c r="G4405" i="59"/>
  <c r="B4405" i="59"/>
  <c r="E4405" i="59"/>
  <c r="D4406" i="59" l="1"/>
  <c r="C4406" i="59"/>
  <c r="A4407" i="59"/>
  <c r="F4406" i="59"/>
  <c r="E4406" i="59"/>
  <c r="B4406" i="59"/>
  <c r="G4406" i="59"/>
  <c r="D4407" i="59" l="1"/>
  <c r="C4407" i="59"/>
  <c r="B4407" i="59"/>
  <c r="G4407" i="59"/>
  <c r="F4407" i="59"/>
  <c r="E4407" i="59"/>
  <c r="A4408" i="59"/>
  <c r="D4408" i="59" l="1"/>
  <c r="E4408" i="59"/>
  <c r="F4408" i="59"/>
  <c r="A4409" i="59"/>
  <c r="C4408" i="59"/>
  <c r="B4408" i="59"/>
  <c r="G4408" i="59"/>
  <c r="D4409" i="59" l="1"/>
  <c r="C4409" i="59"/>
  <c r="A4410" i="59"/>
  <c r="G4409" i="59"/>
  <c r="F4409" i="59"/>
  <c r="E4409" i="59"/>
  <c r="B4409" i="59"/>
  <c r="D4410" i="59" l="1"/>
  <c r="B4410" i="59"/>
  <c r="E4410" i="59"/>
  <c r="F4410" i="59"/>
  <c r="A4411" i="59"/>
  <c r="G4410" i="59"/>
  <c r="C4410" i="59"/>
  <c r="D4411" i="59" l="1"/>
  <c r="F4411" i="59"/>
  <c r="B4411" i="59"/>
  <c r="A4412" i="59"/>
  <c r="G4411" i="59"/>
  <c r="C4411" i="59"/>
  <c r="E4411" i="59"/>
  <c r="D4412" i="59" l="1"/>
  <c r="F4412" i="59"/>
  <c r="C4412" i="59"/>
  <c r="A4413" i="59"/>
  <c r="G4412" i="59"/>
  <c r="B4412" i="59"/>
  <c r="E4412" i="59"/>
  <c r="D4413" i="59" l="1"/>
  <c r="F4413" i="59"/>
  <c r="B4413" i="59"/>
  <c r="E4413" i="59"/>
  <c r="C4413" i="59"/>
  <c r="A4414" i="59"/>
  <c r="G4413" i="59"/>
  <c r="D4414" i="59" l="1"/>
  <c r="F4414" i="59"/>
  <c r="C4414" i="59"/>
  <c r="B4414" i="59"/>
  <c r="G4414" i="59"/>
  <c r="E4414" i="59"/>
  <c r="A4415" i="59"/>
  <c r="D4415" i="59" l="1"/>
  <c r="F4415" i="59"/>
  <c r="A4416" i="59"/>
  <c r="C4415" i="59"/>
  <c r="E4415" i="59"/>
  <c r="G4415" i="59"/>
  <c r="B4415" i="59"/>
  <c r="D4416" i="59" l="1"/>
  <c r="A4417" i="59"/>
  <c r="F4416" i="59"/>
  <c r="E4416" i="59"/>
  <c r="C4416" i="59"/>
  <c r="B4416" i="59"/>
  <c r="G4416" i="59"/>
  <c r="D4417" i="59" l="1"/>
  <c r="F4417" i="59"/>
  <c r="B4417" i="59"/>
  <c r="A4418" i="59"/>
  <c r="C4417" i="59"/>
  <c r="E4417" i="59"/>
  <c r="G4417" i="59"/>
  <c r="D4418" i="59" l="1"/>
  <c r="C4418" i="59"/>
  <c r="G4418" i="59"/>
  <c r="F4418" i="59"/>
  <c r="A4419" i="59"/>
  <c r="E4418" i="59"/>
  <c r="B4418" i="59"/>
  <c r="D4419" i="59" l="1"/>
  <c r="B4419" i="59"/>
  <c r="A4420" i="59"/>
  <c r="F4419" i="59"/>
  <c r="C4419" i="59"/>
  <c r="E4419" i="59"/>
  <c r="G4419" i="59"/>
  <c r="D4420" i="59" l="1"/>
  <c r="F4420" i="59"/>
  <c r="C4420" i="59"/>
  <c r="E4420" i="59"/>
  <c r="A4421" i="59"/>
  <c r="B4420" i="59"/>
  <c r="G4420" i="59"/>
  <c r="D4421" i="59" l="1"/>
  <c r="F4421" i="59"/>
  <c r="B4421" i="59"/>
  <c r="G4421" i="59"/>
  <c r="C4421" i="59"/>
  <c r="E4421" i="59"/>
  <c r="A4422" i="59"/>
  <c r="D4422" i="59" l="1"/>
  <c r="F4422" i="59"/>
  <c r="B4422" i="59"/>
  <c r="E4422" i="59"/>
  <c r="C4422" i="59"/>
  <c r="A4423" i="59"/>
  <c r="G4422" i="59"/>
  <c r="D4423" i="59" l="1"/>
  <c r="B4423" i="59"/>
  <c r="E4423" i="59"/>
  <c r="F4423" i="59"/>
  <c r="C4423" i="59"/>
  <c r="A4424" i="59"/>
  <c r="G4423" i="59"/>
  <c r="D4424" i="59" l="1"/>
  <c r="C4424" i="59"/>
  <c r="E4424" i="59"/>
  <c r="F4424" i="59"/>
  <c r="A4425" i="59"/>
  <c r="B4424" i="59"/>
  <c r="G4424" i="59"/>
  <c r="D4425" i="59" l="1"/>
  <c r="B4425" i="59"/>
  <c r="E4425" i="59"/>
  <c r="F4425" i="59"/>
  <c r="C4425" i="59"/>
  <c r="A4426" i="59"/>
  <c r="G4425" i="59"/>
  <c r="D4426" i="59" l="1"/>
  <c r="C4426" i="59"/>
  <c r="F4426" i="59"/>
  <c r="B4426" i="59"/>
  <c r="E4426" i="59"/>
  <c r="A4427" i="59"/>
  <c r="G4426" i="59"/>
  <c r="D4427" i="59" l="1"/>
  <c r="C4427" i="59"/>
  <c r="F4427" i="59"/>
  <c r="A4428" i="59"/>
  <c r="B4427" i="59"/>
  <c r="E4427" i="59"/>
  <c r="G4427" i="59"/>
  <c r="D4428" i="59" l="1"/>
  <c r="C4428" i="59"/>
  <c r="B4428" i="59"/>
  <c r="F4428" i="59"/>
  <c r="E4428" i="59"/>
  <c r="A4429" i="59"/>
  <c r="G4428" i="59"/>
  <c r="D4429" i="59" l="1"/>
  <c r="C4429" i="59"/>
  <c r="A4430" i="59"/>
  <c r="F4429" i="59"/>
  <c r="B4429" i="59"/>
  <c r="E4429" i="59"/>
  <c r="G4429" i="59"/>
  <c r="D4430" i="59" l="1"/>
  <c r="C4430" i="59"/>
  <c r="F4430" i="59"/>
  <c r="E4430" i="59"/>
  <c r="B4430" i="59"/>
  <c r="G4430" i="59"/>
  <c r="A4431" i="59"/>
  <c r="D4431" i="59" l="1"/>
  <c r="C4431" i="59"/>
  <c r="F4431" i="59"/>
  <c r="A4432" i="59"/>
  <c r="B4431" i="59"/>
  <c r="E4431" i="59"/>
  <c r="G4431" i="59"/>
  <c r="D4432" i="59" l="1"/>
  <c r="C4432" i="59"/>
  <c r="A4433" i="59"/>
  <c r="G4432" i="59"/>
  <c r="F4432" i="59"/>
  <c r="B4432" i="59"/>
  <c r="E4432" i="59"/>
  <c r="D4433" i="59" l="1"/>
  <c r="C4433" i="59"/>
  <c r="F4433" i="59"/>
  <c r="B4433" i="59"/>
  <c r="E4433" i="59"/>
  <c r="A4434" i="59"/>
  <c r="G4433" i="59"/>
  <c r="D4434" i="59" l="1"/>
  <c r="C4434" i="59"/>
  <c r="F4434" i="59"/>
  <c r="E4434" i="59"/>
  <c r="B4434" i="59"/>
  <c r="A4435" i="59"/>
  <c r="G4434" i="59"/>
  <c r="D4435" i="59" l="1"/>
  <c r="B4435" i="59"/>
  <c r="F4435" i="59"/>
  <c r="E4435" i="59"/>
  <c r="C4435" i="59"/>
  <c r="A4436" i="59"/>
  <c r="G4435" i="59"/>
  <c r="D4436" i="59" l="1"/>
  <c r="C4436" i="59"/>
  <c r="F4436" i="59"/>
  <c r="E4436" i="59"/>
  <c r="G4436" i="59"/>
  <c r="B4436" i="59"/>
  <c r="A4437" i="59"/>
  <c r="F4437" i="59" l="1"/>
  <c r="E4437" i="59"/>
  <c r="C4437" i="59"/>
  <c r="B4437" i="59"/>
  <c r="D4437" i="59"/>
  <c r="A4438" i="59"/>
  <c r="G4437" i="59"/>
  <c r="D4438" i="59" l="1"/>
  <c r="F4438" i="59"/>
  <c r="G4438" i="59"/>
  <c r="A4439" i="59"/>
  <c r="C4438" i="59"/>
  <c r="B4438" i="59"/>
  <c r="E4438" i="59"/>
  <c r="D4439" i="59" l="1"/>
  <c r="C4439" i="59"/>
  <c r="F4439" i="59"/>
  <c r="B4439" i="59"/>
  <c r="E4439" i="59"/>
  <c r="A4440" i="59"/>
  <c r="G4439" i="59"/>
  <c r="D4440" i="59" l="1"/>
  <c r="C4440" i="59"/>
  <c r="B4440" i="59"/>
  <c r="E4440" i="59"/>
  <c r="F4440" i="59"/>
  <c r="A4441" i="59"/>
  <c r="G4440" i="59"/>
  <c r="D4441" i="59" l="1"/>
  <c r="C4441" i="59"/>
  <c r="B4441" i="59"/>
  <c r="E4441" i="59"/>
  <c r="F4441" i="59"/>
  <c r="A4442" i="59"/>
  <c r="G4441" i="59"/>
  <c r="D4442" i="59" l="1"/>
  <c r="C4442" i="59"/>
  <c r="B4442" i="59"/>
  <c r="E4442" i="59"/>
  <c r="F4442" i="59"/>
  <c r="A4443" i="59"/>
  <c r="G4442" i="59"/>
  <c r="D4443" i="59" l="1"/>
  <c r="C4443" i="59"/>
  <c r="E4443" i="59"/>
  <c r="F4443" i="59"/>
  <c r="B4443" i="59"/>
  <c r="A4444" i="59"/>
  <c r="G4443" i="59"/>
  <c r="D4444" i="59" l="1"/>
  <c r="C4444" i="59"/>
  <c r="F4444" i="59"/>
  <c r="E4444" i="59"/>
  <c r="B4444" i="59"/>
  <c r="A4445" i="59"/>
  <c r="G4444" i="59"/>
  <c r="D4445" i="59" l="1"/>
  <c r="C4445" i="59"/>
  <c r="F4445" i="59"/>
  <c r="E4445" i="59"/>
  <c r="B4445" i="59"/>
  <c r="A4446" i="59"/>
  <c r="G4445" i="59"/>
  <c r="D4446" i="59" l="1"/>
  <c r="F4446" i="59"/>
  <c r="B4446" i="59"/>
  <c r="E4446" i="59"/>
  <c r="C4446" i="59"/>
  <c r="A4447" i="59"/>
  <c r="G4446" i="59"/>
  <c r="D4447" i="59" l="1"/>
  <c r="C4447" i="59"/>
  <c r="E4447" i="59"/>
  <c r="B4447" i="59"/>
  <c r="A4448" i="59"/>
  <c r="F4447" i="59"/>
  <c r="G4447" i="59"/>
  <c r="D4448" i="59" l="1"/>
  <c r="C4448" i="59"/>
  <c r="F4448" i="59"/>
  <c r="B4448" i="59"/>
  <c r="E4448" i="59"/>
  <c r="A4449" i="59"/>
  <c r="G4448" i="59"/>
  <c r="D4449" i="59" l="1"/>
  <c r="C4449" i="59"/>
  <c r="F4449" i="59"/>
  <c r="E4449" i="59"/>
  <c r="B4449" i="59"/>
  <c r="A4450" i="59"/>
  <c r="G4449" i="59"/>
  <c r="D4450" i="59" l="1"/>
  <c r="C4450" i="59"/>
  <c r="E4450" i="59"/>
  <c r="F4450" i="59"/>
  <c r="B4450" i="59"/>
  <c r="A4451" i="59"/>
  <c r="G4450" i="59"/>
  <c r="D4451" i="59" l="1"/>
  <c r="E4451" i="59"/>
  <c r="F4451" i="59"/>
  <c r="A4452" i="59"/>
  <c r="C4451" i="59"/>
  <c r="B4451" i="59"/>
  <c r="G4451" i="59"/>
  <c r="D4452" i="59" l="1"/>
  <c r="C4452" i="59"/>
  <c r="F4452" i="59"/>
  <c r="B4452" i="59"/>
  <c r="E4452" i="59"/>
  <c r="A4453" i="59"/>
  <c r="G4452" i="59"/>
  <c r="D4453" i="59" l="1"/>
  <c r="E4453" i="59"/>
  <c r="B4453" i="59"/>
  <c r="F4453" i="59"/>
  <c r="C4453" i="59"/>
  <c r="A4454" i="59"/>
  <c r="G4453" i="59"/>
  <c r="D4454" i="59" l="1"/>
  <c r="C4454" i="59"/>
  <c r="F4454" i="59"/>
  <c r="B4454" i="59"/>
  <c r="E4454" i="59"/>
  <c r="A4455" i="59"/>
  <c r="G4454" i="59"/>
  <c r="D4455" i="59" l="1"/>
  <c r="C4455" i="59"/>
  <c r="F4455" i="59"/>
  <c r="B4455" i="59"/>
  <c r="E4455" i="59"/>
  <c r="A4456" i="59"/>
  <c r="G4455" i="59"/>
  <c r="D4456" i="59" l="1"/>
  <c r="C4456" i="59"/>
  <c r="B4456" i="59"/>
  <c r="E4456" i="59"/>
  <c r="F4456" i="59"/>
  <c r="A4457" i="59"/>
  <c r="G4456" i="59"/>
  <c r="D4457" i="59" l="1"/>
  <c r="C4457" i="59"/>
  <c r="F4457" i="59"/>
  <c r="E4457" i="59"/>
  <c r="B4457" i="59"/>
  <c r="A4458" i="59"/>
  <c r="G4457" i="59"/>
  <c r="D4458" i="59" l="1"/>
  <c r="C4458" i="59"/>
  <c r="F4458" i="59"/>
  <c r="B4458" i="59"/>
  <c r="E4458" i="59"/>
  <c r="A4459" i="59"/>
  <c r="G4458" i="59"/>
  <c r="D4459" i="59" l="1"/>
  <c r="F4459" i="59"/>
  <c r="B4459" i="59"/>
  <c r="E4459" i="59"/>
  <c r="C4459" i="59"/>
  <c r="A4460" i="59"/>
  <c r="G4459" i="59"/>
  <c r="D4460" i="59" l="1"/>
  <c r="C4460" i="59"/>
  <c r="F4460" i="59"/>
  <c r="B4460" i="59"/>
  <c r="E4460" i="59"/>
  <c r="A4461" i="59"/>
  <c r="G4460" i="59"/>
  <c r="D4461" i="59" l="1"/>
  <c r="C4461" i="59"/>
  <c r="E4461" i="59"/>
  <c r="F4461" i="59"/>
  <c r="B4461" i="59"/>
  <c r="A4462" i="59"/>
  <c r="G4461" i="59"/>
  <c r="D4462" i="59" l="1"/>
  <c r="E4462" i="59"/>
  <c r="F4462" i="59"/>
  <c r="C4462" i="59"/>
  <c r="B4462" i="59"/>
  <c r="A4463" i="59"/>
  <c r="G4462" i="59"/>
  <c r="D4463" i="59" l="1"/>
  <c r="C4463" i="59"/>
  <c r="B4463" i="59"/>
  <c r="E4463" i="59"/>
  <c r="F4463" i="59"/>
  <c r="A4464" i="59"/>
  <c r="G4463" i="59"/>
  <c r="D4464" i="59" l="1"/>
  <c r="C4464" i="59"/>
  <c r="A4465" i="59"/>
  <c r="F4464" i="59"/>
  <c r="B4464" i="59"/>
  <c r="E4464" i="59"/>
  <c r="G4464" i="59"/>
  <c r="D4465" i="59" l="1"/>
  <c r="C4465" i="59"/>
  <c r="G4465" i="59"/>
  <c r="F4465" i="59"/>
  <c r="B4465" i="59"/>
  <c r="E4465" i="59"/>
  <c r="A4466" i="59"/>
  <c r="D4466" i="59" l="1"/>
  <c r="A4467" i="59"/>
  <c r="F4466" i="59"/>
  <c r="C4466" i="59"/>
  <c r="B4466" i="59"/>
  <c r="E4466" i="59"/>
  <c r="G4466" i="59"/>
  <c r="D4467" i="59" l="1"/>
  <c r="C4467" i="59"/>
  <c r="F4467" i="59"/>
  <c r="B4467" i="59"/>
  <c r="A4468" i="59"/>
  <c r="E4467" i="59"/>
  <c r="G4467" i="59"/>
  <c r="D4468" i="59" l="1"/>
  <c r="E4468" i="59"/>
  <c r="A4469" i="59"/>
  <c r="F4468" i="59"/>
  <c r="C4468" i="59"/>
  <c r="B4468" i="59"/>
  <c r="G4468" i="59"/>
  <c r="D4469" i="59" l="1"/>
  <c r="C4469" i="59"/>
  <c r="F4469" i="59"/>
  <c r="B4469" i="59"/>
  <c r="E4469" i="59"/>
  <c r="A4470" i="59"/>
  <c r="G4469" i="59"/>
  <c r="D4470" i="59" l="1"/>
  <c r="F4470" i="59"/>
  <c r="E4470" i="59"/>
  <c r="C4470" i="59"/>
  <c r="B4470" i="59"/>
  <c r="A4471" i="59"/>
  <c r="G4470" i="59"/>
  <c r="D4471" i="59" l="1"/>
  <c r="F4471" i="59"/>
  <c r="B4471" i="59"/>
  <c r="E4471" i="59"/>
  <c r="C4471" i="59"/>
  <c r="A4472" i="59"/>
  <c r="G4471" i="59"/>
  <c r="D4472" i="59" l="1"/>
  <c r="C4472" i="59"/>
  <c r="B4472" i="59"/>
  <c r="F4472" i="59"/>
  <c r="A4473" i="59"/>
  <c r="E4472" i="59"/>
  <c r="G4472" i="59"/>
  <c r="D4473" i="59" l="1"/>
  <c r="C4473" i="59"/>
  <c r="F4473" i="59"/>
  <c r="E4473" i="59"/>
  <c r="A4474" i="59"/>
  <c r="B4473" i="59"/>
  <c r="G4473" i="59"/>
  <c r="D4474" i="59" l="1"/>
  <c r="E4474" i="59"/>
  <c r="B4474" i="59"/>
  <c r="F4474" i="59"/>
  <c r="C4474" i="59"/>
  <c r="A4475" i="59"/>
  <c r="G4474" i="59"/>
  <c r="D4475" i="59" l="1"/>
  <c r="E4475" i="59"/>
  <c r="A4476" i="59"/>
  <c r="F4475" i="59"/>
  <c r="C4475" i="59"/>
  <c r="B4475" i="59"/>
  <c r="G4475" i="59"/>
  <c r="D4476" i="59" l="1"/>
  <c r="C4476" i="59"/>
  <c r="F4476" i="59"/>
  <c r="B4476" i="59"/>
  <c r="E4476" i="59"/>
  <c r="A4477" i="59"/>
  <c r="G4476" i="59"/>
  <c r="D4477" i="59" l="1"/>
  <c r="C4477" i="59"/>
  <c r="F4477" i="59"/>
  <c r="B4477" i="59"/>
  <c r="A4478" i="59"/>
  <c r="E4477" i="59"/>
  <c r="G4477" i="59"/>
  <c r="D4478" i="59" l="1"/>
  <c r="C4478" i="59"/>
  <c r="B4478" i="59"/>
  <c r="E4478" i="59"/>
  <c r="F4478" i="59"/>
  <c r="A4479" i="59"/>
  <c r="G4478" i="59"/>
  <c r="D4479" i="59" l="1"/>
  <c r="C4479" i="59"/>
  <c r="F4479" i="59"/>
  <c r="B4479" i="59"/>
  <c r="E4479" i="59"/>
  <c r="A4480" i="59"/>
  <c r="G4479" i="59"/>
  <c r="D4480" i="59" l="1"/>
  <c r="C4480" i="59"/>
  <c r="A4481" i="59"/>
  <c r="F4480" i="59"/>
  <c r="B4480" i="59"/>
  <c r="E4480" i="59"/>
  <c r="G4480" i="59"/>
  <c r="D4481" i="59" l="1"/>
  <c r="C4481" i="59"/>
  <c r="B4481" i="59"/>
  <c r="E4481" i="59"/>
  <c r="F4481" i="59"/>
  <c r="A4482" i="59"/>
  <c r="G4481" i="59"/>
  <c r="D4482" i="59" l="1"/>
  <c r="C4482" i="59"/>
  <c r="F4482" i="59"/>
  <c r="B4482" i="59"/>
  <c r="E4482" i="59"/>
  <c r="A4483" i="59"/>
  <c r="G4482" i="59"/>
  <c r="D4483" i="59" l="1"/>
  <c r="C4483" i="59"/>
  <c r="E4483" i="59"/>
  <c r="F4483" i="59"/>
  <c r="B4483" i="59"/>
  <c r="A4484" i="59"/>
  <c r="G4483" i="59"/>
  <c r="D4484" i="59" l="1"/>
  <c r="E4484" i="59"/>
  <c r="B4484" i="59"/>
  <c r="F4484" i="59"/>
  <c r="C4484" i="59"/>
  <c r="A4485" i="59"/>
  <c r="G4484" i="59"/>
  <c r="D4485" i="59" l="1"/>
  <c r="B4485" i="59"/>
  <c r="E4485" i="59"/>
  <c r="F4485" i="59"/>
  <c r="A4486" i="59"/>
  <c r="C4485" i="59"/>
  <c r="G4485" i="59"/>
  <c r="D4486" i="59" l="1"/>
  <c r="C4486" i="59"/>
  <c r="F4486" i="59"/>
  <c r="B4486" i="59"/>
  <c r="E4486" i="59"/>
  <c r="A4487" i="59"/>
  <c r="G4486" i="59"/>
  <c r="D4487" i="59" l="1"/>
  <c r="B4487" i="59"/>
  <c r="F4487" i="59"/>
  <c r="C4487" i="59"/>
  <c r="A4488" i="59"/>
  <c r="E4487" i="59"/>
  <c r="G4487" i="59"/>
  <c r="D4488" i="59" l="1"/>
  <c r="C4488" i="59"/>
  <c r="F4488" i="59"/>
  <c r="B4488" i="59"/>
  <c r="E4488" i="59"/>
  <c r="A4489" i="59"/>
  <c r="G4488" i="59"/>
  <c r="D4489" i="59" l="1"/>
  <c r="C4489" i="59"/>
  <c r="B4489" i="59"/>
  <c r="E4489" i="59"/>
  <c r="F4489" i="59"/>
  <c r="A4490" i="59"/>
  <c r="G4489" i="59"/>
  <c r="D4490" i="59" l="1"/>
  <c r="C4490" i="59"/>
  <c r="B4490" i="59"/>
  <c r="E4490" i="59"/>
  <c r="F4490" i="59"/>
  <c r="A4491" i="59"/>
  <c r="G4490" i="59"/>
  <c r="D4491" i="59" l="1"/>
  <c r="C4491" i="59"/>
  <c r="F4491" i="59"/>
  <c r="B4491" i="59"/>
  <c r="A4492" i="59"/>
  <c r="E4491" i="59"/>
  <c r="G4491" i="59"/>
  <c r="D4492" i="59" l="1"/>
  <c r="C4492" i="59"/>
  <c r="E4492" i="59"/>
  <c r="F4492" i="59"/>
  <c r="B4492" i="59"/>
  <c r="A4493" i="59"/>
  <c r="G4492" i="59"/>
  <c r="D4493" i="59" l="1"/>
  <c r="C4493" i="59"/>
  <c r="B4493" i="59"/>
  <c r="E4493" i="59"/>
  <c r="F4493" i="59"/>
  <c r="A4494" i="59"/>
  <c r="G4493" i="59"/>
  <c r="D4494" i="59" l="1"/>
  <c r="F4494" i="59"/>
  <c r="E4494" i="59"/>
  <c r="C4494" i="59"/>
  <c r="B4494" i="59"/>
  <c r="A4495" i="59"/>
  <c r="G4494" i="59"/>
  <c r="D4495" i="59" l="1"/>
  <c r="C4495" i="59"/>
  <c r="B4495" i="59"/>
  <c r="E4495" i="59"/>
  <c r="F4495" i="59"/>
  <c r="G4495" i="59"/>
  <c r="A4496" i="59"/>
  <c r="D4496" i="59" l="1"/>
  <c r="C4496" i="59"/>
  <c r="B4496" i="59"/>
  <c r="E4496" i="59"/>
  <c r="F4496" i="59"/>
  <c r="A4497" i="59"/>
  <c r="G4496" i="59"/>
  <c r="D4497" i="59" l="1"/>
  <c r="F4497" i="59"/>
  <c r="C4497" i="59"/>
  <c r="B4497" i="59"/>
  <c r="G4497" i="59"/>
  <c r="E4497" i="59"/>
  <c r="A4498" i="59"/>
  <c r="D4498" i="59" l="1"/>
  <c r="F4498" i="59"/>
  <c r="C4498" i="59"/>
  <c r="B4498" i="59"/>
  <c r="G4498" i="59"/>
  <c r="E4498" i="59"/>
  <c r="A4499" i="59"/>
  <c r="D4499" i="59" l="1"/>
  <c r="F4499" i="59"/>
  <c r="E4499" i="59"/>
  <c r="C4499" i="59"/>
  <c r="B4499" i="59"/>
  <c r="A4500" i="59"/>
  <c r="G4499" i="59"/>
  <c r="D4500" i="59" l="1"/>
  <c r="C4500" i="59"/>
  <c r="B4500" i="59"/>
  <c r="E4500" i="59"/>
  <c r="F4500" i="59"/>
  <c r="A4501" i="59"/>
  <c r="G4500" i="59"/>
  <c r="D4501" i="59" l="1"/>
  <c r="F4501" i="59"/>
  <c r="B4501" i="59"/>
  <c r="A4502" i="59"/>
  <c r="G4501" i="59"/>
  <c r="C4501" i="59"/>
  <c r="E4501" i="59"/>
  <c r="D4502" i="59" l="1"/>
  <c r="F4502" i="59"/>
  <c r="C4502" i="59"/>
  <c r="B4502" i="59"/>
  <c r="A4503" i="59"/>
  <c r="G4502" i="59"/>
  <c r="E4502" i="59"/>
  <c r="D4503" i="59" l="1"/>
  <c r="F4503" i="59"/>
  <c r="B4503" i="59"/>
  <c r="C4503" i="59"/>
  <c r="G4503" i="59"/>
  <c r="A4504" i="59"/>
  <c r="E4503" i="59"/>
  <c r="D4504" i="59" l="1"/>
  <c r="F4504" i="59"/>
  <c r="A4505" i="59"/>
  <c r="C4504" i="59"/>
  <c r="B4504" i="59"/>
  <c r="G4504" i="59"/>
  <c r="E4504" i="59"/>
  <c r="D4505" i="59" l="1"/>
  <c r="F4505" i="59"/>
  <c r="C4505" i="59"/>
  <c r="B4505" i="59"/>
  <c r="G4505" i="59"/>
  <c r="E4505" i="59"/>
  <c r="A4506" i="59"/>
  <c r="D4506" i="59" l="1"/>
  <c r="F4506" i="59"/>
  <c r="C4506" i="59"/>
  <c r="A4507" i="59"/>
  <c r="B4506" i="59"/>
  <c r="E4506" i="59"/>
  <c r="G4506" i="59"/>
  <c r="D4507" i="59" l="1"/>
  <c r="F4507" i="59"/>
  <c r="C4507" i="59"/>
  <c r="B4507" i="59"/>
  <c r="A4508" i="59"/>
  <c r="G4507" i="59"/>
  <c r="E4507" i="59"/>
  <c r="D4508" i="59" l="1"/>
  <c r="C4508" i="59"/>
  <c r="B4508" i="59"/>
  <c r="G4508" i="59"/>
  <c r="F4508" i="59"/>
  <c r="A4509" i="59"/>
  <c r="E4508" i="59"/>
  <c r="D4509" i="59" l="1"/>
  <c r="E4509" i="59"/>
  <c r="G4509" i="59"/>
  <c r="F4509" i="59"/>
  <c r="C4509" i="59"/>
  <c r="B4509" i="59"/>
  <c r="A4510" i="59"/>
  <c r="D4510" i="59" l="1"/>
  <c r="C4510" i="59"/>
  <c r="B4510" i="59"/>
  <c r="G4510" i="59"/>
  <c r="F4510" i="59"/>
  <c r="A4511" i="59"/>
  <c r="E4510" i="59"/>
  <c r="D4511" i="59" l="1"/>
  <c r="E4511" i="59"/>
  <c r="F4511" i="59"/>
  <c r="C4511" i="59"/>
  <c r="B4511" i="59"/>
  <c r="A4512" i="59"/>
  <c r="G4511" i="59"/>
  <c r="D4512" i="59" l="1"/>
  <c r="C4512" i="59"/>
  <c r="B4512" i="59"/>
  <c r="F4512" i="59"/>
  <c r="G4512" i="59"/>
  <c r="A4513" i="59"/>
  <c r="E4512" i="59"/>
  <c r="D4513" i="59" l="1"/>
  <c r="C4513" i="59"/>
  <c r="B4513" i="59"/>
  <c r="A4514" i="59"/>
  <c r="F4513" i="59"/>
  <c r="E4513" i="59"/>
  <c r="G4513" i="59"/>
  <c r="D4514" i="59" l="1"/>
  <c r="E4514" i="59"/>
  <c r="A4515" i="59"/>
  <c r="F4514" i="59"/>
  <c r="B4514" i="59"/>
  <c r="C4514" i="59"/>
  <c r="G4514" i="59"/>
  <c r="D4515" i="59" l="1"/>
  <c r="F4515" i="59"/>
  <c r="B4515" i="59"/>
  <c r="C4515" i="59"/>
  <c r="E4515" i="59"/>
  <c r="G4515" i="59"/>
  <c r="A4516" i="59"/>
  <c r="D4516" i="59" l="1"/>
  <c r="F4516" i="59"/>
  <c r="E4516" i="59"/>
  <c r="C4516" i="59"/>
  <c r="B4516" i="59"/>
  <c r="A4517" i="59"/>
  <c r="G4516" i="59"/>
  <c r="D4517" i="59" l="1"/>
  <c r="F4517" i="59"/>
  <c r="A4518" i="59"/>
  <c r="E4517" i="59"/>
  <c r="B4517" i="59"/>
  <c r="C4517" i="59"/>
  <c r="G4517" i="59"/>
  <c r="D4518" i="59" l="1"/>
  <c r="F4518" i="59"/>
  <c r="C4518" i="59"/>
  <c r="B4518" i="59"/>
  <c r="E4518" i="59"/>
  <c r="G4518" i="59"/>
  <c r="A4519" i="59"/>
  <c r="D4519" i="59" l="1"/>
  <c r="C4519" i="59"/>
  <c r="F4519" i="59"/>
  <c r="E4519" i="59"/>
  <c r="A4520" i="59"/>
  <c r="B4519" i="59"/>
  <c r="G4519" i="59"/>
  <c r="D4520" i="59" l="1"/>
  <c r="F4520" i="59"/>
  <c r="C4520" i="59"/>
  <c r="E4520" i="59"/>
  <c r="B4520" i="59"/>
  <c r="A4521" i="59"/>
  <c r="G4520" i="59"/>
  <c r="D4521" i="59" l="1"/>
  <c r="F4521" i="59"/>
  <c r="E4521" i="59"/>
  <c r="C4521" i="59"/>
  <c r="B4521" i="59"/>
  <c r="G4521" i="59"/>
  <c r="A4522" i="59"/>
  <c r="D4522" i="59" l="1"/>
  <c r="F4522" i="59"/>
  <c r="B4522" i="59"/>
  <c r="E4522" i="59"/>
  <c r="C4522" i="59"/>
  <c r="G4522" i="59"/>
  <c r="A4523" i="59"/>
  <c r="D4523" i="59" l="1"/>
  <c r="F4523" i="59"/>
  <c r="C4523" i="59"/>
  <c r="A4524" i="59"/>
  <c r="B4523" i="59"/>
  <c r="E4523" i="59"/>
  <c r="G4523" i="59"/>
  <c r="D4524" i="59" l="1"/>
  <c r="C4524" i="59"/>
  <c r="F4524" i="59"/>
  <c r="E4524" i="59"/>
  <c r="B4524" i="59"/>
  <c r="A4525" i="59"/>
  <c r="G4524" i="59"/>
  <c r="D4525" i="59" l="1"/>
  <c r="F4525" i="59"/>
  <c r="G4525" i="59"/>
  <c r="E4525" i="59"/>
  <c r="C4525" i="59"/>
  <c r="B4525" i="59"/>
  <c r="A4526" i="59"/>
  <c r="D4526" i="59" l="1"/>
  <c r="E4526" i="59"/>
  <c r="F4526" i="59"/>
  <c r="C4526" i="59"/>
  <c r="A4527" i="59"/>
  <c r="B4526" i="59"/>
  <c r="G4526" i="59"/>
  <c r="D4527" i="59" l="1"/>
  <c r="C4527" i="59"/>
  <c r="F4527" i="59"/>
  <c r="E4527" i="59"/>
  <c r="A4528" i="59"/>
  <c r="B4527" i="59"/>
  <c r="G4527" i="59"/>
  <c r="D4528" i="59" l="1"/>
  <c r="E4528" i="59"/>
  <c r="F4528" i="59"/>
  <c r="C4528" i="59"/>
  <c r="B4528" i="59"/>
  <c r="A4529" i="59"/>
  <c r="G4528" i="59"/>
  <c r="D4529" i="59" l="1"/>
  <c r="C4529" i="59"/>
  <c r="F4529" i="59"/>
  <c r="B4529" i="59"/>
  <c r="E4529" i="59"/>
  <c r="A4530" i="59"/>
  <c r="G4529" i="59"/>
  <c r="D4530" i="59" l="1"/>
  <c r="C4530" i="59"/>
  <c r="E4530" i="59"/>
  <c r="F4530" i="59"/>
  <c r="A4531" i="59"/>
  <c r="B4530" i="59"/>
  <c r="G4530" i="59"/>
  <c r="D4531" i="59" l="1"/>
  <c r="E4531" i="59"/>
  <c r="F4531" i="59"/>
  <c r="B4531" i="59"/>
  <c r="A4532" i="59"/>
  <c r="C4531" i="59"/>
  <c r="G4531" i="59"/>
  <c r="D4532" i="59" l="1"/>
  <c r="E4532" i="59"/>
  <c r="B4532" i="59"/>
  <c r="F4532" i="59"/>
  <c r="A4533" i="59"/>
  <c r="C4532" i="59"/>
  <c r="G4532" i="59"/>
  <c r="D4533" i="59" l="1"/>
  <c r="F4533" i="59"/>
  <c r="C4533" i="59"/>
  <c r="B4533" i="59"/>
  <c r="E4533" i="59"/>
  <c r="A4534" i="59"/>
  <c r="G4533" i="59"/>
  <c r="F4534" i="59" l="1"/>
  <c r="C4534" i="59"/>
  <c r="A4535" i="59"/>
  <c r="B4534" i="59"/>
  <c r="E4534" i="59"/>
  <c r="G4534" i="59"/>
  <c r="D4534" i="59"/>
  <c r="D4535" i="59" l="1"/>
  <c r="F4535" i="59"/>
  <c r="B4535" i="59"/>
  <c r="G4535" i="59"/>
  <c r="C4535" i="59"/>
  <c r="E4535" i="59"/>
  <c r="A4536" i="59"/>
  <c r="D4536" i="59" l="1"/>
  <c r="F4536" i="59"/>
  <c r="B4536" i="59"/>
  <c r="E4536" i="59"/>
  <c r="C4536" i="59"/>
  <c r="A4537" i="59"/>
  <c r="G4536" i="59"/>
  <c r="D4537" i="59" l="1"/>
  <c r="F4537" i="59"/>
  <c r="C4537" i="59"/>
  <c r="E4537" i="59"/>
  <c r="B4537" i="59"/>
  <c r="A4538" i="59"/>
  <c r="G4537" i="59"/>
  <c r="D4538" i="59" l="1"/>
  <c r="C4538" i="59"/>
  <c r="B4538" i="59"/>
  <c r="E4538" i="59"/>
  <c r="F4538" i="59"/>
  <c r="G4538" i="59"/>
  <c r="A4539" i="59"/>
  <c r="D4539" i="59" l="1"/>
  <c r="F4539" i="59"/>
  <c r="A4540" i="59"/>
  <c r="C4539" i="59"/>
  <c r="E4539" i="59"/>
  <c r="G4539" i="59"/>
  <c r="B4539" i="59"/>
  <c r="D4540" i="59" l="1"/>
  <c r="F4540" i="59"/>
  <c r="C4540" i="59"/>
  <c r="A4541" i="59"/>
  <c r="E4540" i="59"/>
  <c r="B4540" i="59"/>
  <c r="G4540" i="59"/>
  <c r="D4541" i="59" l="1"/>
  <c r="F4541" i="59"/>
  <c r="A4542" i="59"/>
  <c r="C4541" i="59"/>
  <c r="B4541" i="59"/>
  <c r="E4541" i="59"/>
  <c r="G4541" i="59"/>
  <c r="D4542" i="59" l="1"/>
  <c r="C4542" i="59"/>
  <c r="F4542" i="59"/>
  <c r="E4542" i="59"/>
  <c r="B4542" i="59"/>
  <c r="A4543" i="59"/>
  <c r="G4542" i="59"/>
  <c r="D4543" i="59" l="1"/>
  <c r="C4543" i="59"/>
  <c r="F4543" i="59"/>
  <c r="B4543" i="59"/>
  <c r="E4543" i="59"/>
  <c r="A4544" i="59"/>
  <c r="G4543" i="59"/>
  <c r="D4544" i="59" l="1"/>
  <c r="C4544" i="59"/>
  <c r="B4544" i="59"/>
  <c r="E4544" i="59"/>
  <c r="F4544" i="59"/>
  <c r="A4545" i="59"/>
  <c r="G4544" i="59"/>
  <c r="D4545" i="59" l="1"/>
  <c r="C4545" i="59"/>
  <c r="B4545" i="59"/>
  <c r="F4545" i="59"/>
  <c r="E4545" i="59"/>
  <c r="A4546" i="59"/>
  <c r="G4545" i="59"/>
  <c r="D4546" i="59" l="1"/>
  <c r="C4546" i="59"/>
  <c r="E4546" i="59"/>
  <c r="F4546" i="59"/>
  <c r="B4546" i="59"/>
  <c r="A4547" i="59"/>
  <c r="G4546" i="59"/>
  <c r="D4547" i="59" l="1"/>
  <c r="C4547" i="59"/>
  <c r="B4547" i="59"/>
  <c r="A4548" i="59"/>
  <c r="F4547" i="59"/>
  <c r="E4547" i="59"/>
  <c r="G4547" i="59"/>
  <c r="D4548" i="59" l="1"/>
  <c r="C4548" i="59"/>
  <c r="F4548" i="59"/>
  <c r="B4548" i="59"/>
  <c r="E4548" i="59"/>
  <c r="A4549" i="59"/>
  <c r="G4548" i="59"/>
  <c r="D4549" i="59" l="1"/>
  <c r="E4549" i="59"/>
  <c r="F4549" i="59"/>
  <c r="C4549" i="59"/>
  <c r="B4549" i="59"/>
  <c r="A4550" i="59"/>
  <c r="G4549" i="59"/>
  <c r="D4550" i="59" l="1"/>
  <c r="C4550" i="59"/>
  <c r="E4550" i="59"/>
  <c r="F4550" i="59"/>
  <c r="B4550" i="59"/>
  <c r="A4551" i="59"/>
  <c r="G4550" i="59"/>
  <c r="D4551" i="59" l="1"/>
  <c r="E4551" i="59"/>
  <c r="F4551" i="59"/>
  <c r="C4551" i="59"/>
  <c r="B4551" i="59"/>
  <c r="A4552" i="59"/>
  <c r="G4551" i="59"/>
  <c r="D4552" i="59" l="1"/>
  <c r="C4552" i="59"/>
  <c r="B4552" i="59"/>
  <c r="A4553" i="59"/>
  <c r="F4552" i="59"/>
  <c r="E4552" i="59"/>
  <c r="G4552" i="59"/>
  <c r="D4553" i="59" l="1"/>
  <c r="B4553" i="59"/>
  <c r="A4554" i="59"/>
  <c r="F4553" i="59"/>
  <c r="C4553" i="59"/>
  <c r="G4553" i="59"/>
  <c r="E4553" i="59"/>
  <c r="D4554" i="59" l="1"/>
  <c r="C4554" i="59"/>
  <c r="F4554" i="59"/>
  <c r="B4554" i="59"/>
  <c r="E4554" i="59"/>
  <c r="A4555" i="59"/>
  <c r="G4554" i="59"/>
  <c r="D4555" i="59" l="1"/>
  <c r="C4555" i="59"/>
  <c r="B4555" i="59"/>
  <c r="E4555" i="59"/>
  <c r="F4555" i="59"/>
  <c r="A4556" i="59"/>
  <c r="G4555" i="59"/>
  <c r="D4556" i="59" l="1"/>
  <c r="C4556" i="59"/>
  <c r="G4556" i="59"/>
  <c r="F4556" i="59"/>
  <c r="B4556" i="59"/>
  <c r="A4557" i="59"/>
  <c r="E4556" i="59"/>
  <c r="D4557" i="59" l="1"/>
  <c r="C4557" i="59"/>
  <c r="F4557" i="59"/>
  <c r="B4557" i="59"/>
  <c r="E4557" i="59"/>
  <c r="A4558" i="59"/>
  <c r="G4557" i="59"/>
  <c r="D4558" i="59" l="1"/>
  <c r="C4558" i="59"/>
  <c r="A4559" i="59"/>
  <c r="F4558" i="59"/>
  <c r="B4558" i="59"/>
  <c r="G4558" i="59"/>
  <c r="E4558" i="59"/>
  <c r="D4559" i="59" l="1"/>
  <c r="C4559" i="59"/>
  <c r="A4560" i="59"/>
  <c r="F4559" i="59"/>
  <c r="G4559" i="59"/>
  <c r="B4559" i="59"/>
  <c r="E4559" i="59"/>
  <c r="D4560" i="59" l="1"/>
  <c r="C4560" i="59"/>
  <c r="B4560" i="59"/>
  <c r="A4561" i="59"/>
  <c r="F4560" i="59"/>
  <c r="E4560" i="59"/>
  <c r="G4560" i="59"/>
  <c r="D4561" i="59" l="1"/>
  <c r="C4561" i="59"/>
  <c r="E4561" i="59"/>
  <c r="F4561" i="59"/>
  <c r="B4561" i="59"/>
  <c r="A4562" i="59"/>
  <c r="G4561" i="59"/>
  <c r="D4562" i="59" l="1"/>
  <c r="C4562" i="59"/>
  <c r="F4562" i="59"/>
  <c r="B4562" i="59"/>
  <c r="E4562" i="59"/>
  <c r="G4562" i="59"/>
  <c r="A4563" i="59"/>
  <c r="D4563" i="59" l="1"/>
  <c r="C4563" i="59"/>
  <c r="F4563" i="59"/>
  <c r="B4563" i="59"/>
  <c r="E4563" i="59"/>
  <c r="G4563" i="59"/>
  <c r="A4564" i="59"/>
  <c r="D4564" i="59" l="1"/>
  <c r="C4564" i="59"/>
  <c r="F4564" i="59"/>
  <c r="B4564" i="59"/>
  <c r="A4565" i="59"/>
  <c r="E4564" i="59"/>
  <c r="G4564" i="59"/>
  <c r="D4565" i="59" l="1"/>
  <c r="C4565" i="59"/>
  <c r="E4565" i="59"/>
  <c r="F4565" i="59"/>
  <c r="B4565" i="59"/>
  <c r="A4566" i="59"/>
  <c r="G4565" i="59"/>
  <c r="D4566" i="59" l="1"/>
  <c r="C4566" i="59"/>
  <c r="E4566" i="59"/>
  <c r="F4566" i="59"/>
  <c r="B4566" i="59"/>
  <c r="A4567" i="59"/>
  <c r="G4566" i="59"/>
  <c r="D4567" i="59" l="1"/>
  <c r="C4567" i="59"/>
  <c r="F4567" i="59"/>
  <c r="B4567" i="59"/>
  <c r="E4567" i="59"/>
  <c r="A4568" i="59"/>
  <c r="G4567" i="59"/>
  <c r="D4568" i="59" l="1"/>
  <c r="F4568" i="59"/>
  <c r="C4568" i="59"/>
  <c r="B4568" i="59"/>
  <c r="A4569" i="59"/>
  <c r="E4568" i="59"/>
  <c r="G4568" i="59"/>
  <c r="D4569" i="59" l="1"/>
  <c r="C4569" i="59"/>
  <c r="A4570" i="59"/>
  <c r="F4569" i="59"/>
  <c r="E4569" i="59"/>
  <c r="B4569" i="59"/>
  <c r="G4569" i="59"/>
  <c r="D4570" i="59" l="1"/>
  <c r="C4570" i="59"/>
  <c r="B4570" i="59"/>
  <c r="F4570" i="59"/>
  <c r="A4571" i="59"/>
  <c r="E4570" i="59"/>
  <c r="G4570" i="59"/>
  <c r="D4571" i="59" l="1"/>
  <c r="C4571" i="59"/>
  <c r="E4571" i="59"/>
  <c r="F4571" i="59"/>
  <c r="B4571" i="59"/>
  <c r="A4572" i="59"/>
  <c r="G4571" i="59"/>
  <c r="D4572" i="59" l="1"/>
  <c r="C4572" i="59"/>
  <c r="E4572" i="59"/>
  <c r="F4572" i="59"/>
  <c r="B4572" i="59"/>
  <c r="A4573" i="59"/>
  <c r="G4572" i="59"/>
  <c r="D4573" i="59" l="1"/>
  <c r="F4573" i="59"/>
  <c r="C4573" i="59"/>
  <c r="B4573" i="59"/>
  <c r="A4574" i="59"/>
  <c r="E4573" i="59"/>
  <c r="G4573" i="59"/>
  <c r="D4574" i="59" l="1"/>
  <c r="C4574" i="59"/>
  <c r="F4574" i="59"/>
  <c r="E4574" i="59"/>
  <c r="B4574" i="59"/>
  <c r="A4575" i="59"/>
  <c r="G4574" i="59"/>
  <c r="D4575" i="59" l="1"/>
  <c r="F4575" i="59"/>
  <c r="B4575" i="59"/>
  <c r="C4575" i="59"/>
  <c r="E4575" i="59"/>
  <c r="A4576" i="59"/>
  <c r="G4575" i="59"/>
  <c r="D4576" i="59" l="1"/>
  <c r="C4576" i="59"/>
  <c r="B4576" i="59"/>
  <c r="F4576" i="59"/>
  <c r="A4577" i="59"/>
  <c r="E4576" i="59"/>
  <c r="G4576" i="59"/>
  <c r="D4577" i="59" l="1"/>
  <c r="F4577" i="59"/>
  <c r="B4577" i="59"/>
  <c r="G4577" i="59"/>
  <c r="C4577" i="59"/>
  <c r="E4577" i="59"/>
  <c r="A4578" i="59"/>
  <c r="D4578" i="59" l="1"/>
  <c r="F4578" i="59"/>
  <c r="A4579" i="59"/>
  <c r="B4578" i="59"/>
  <c r="E4578" i="59"/>
  <c r="C4578" i="59"/>
  <c r="G4578" i="59"/>
  <c r="D4579" i="59" l="1"/>
  <c r="F4579" i="59"/>
  <c r="E4579" i="59"/>
  <c r="C4579" i="59"/>
  <c r="B4579" i="59"/>
  <c r="A4580" i="59"/>
  <c r="G4579" i="59"/>
  <c r="D4580" i="59" l="1"/>
  <c r="F4580" i="59"/>
  <c r="B4580" i="59"/>
  <c r="E4580" i="59"/>
  <c r="C4580" i="59"/>
  <c r="G4580" i="59"/>
  <c r="A4581" i="59"/>
  <c r="D4581" i="59" l="1"/>
  <c r="F4581" i="59"/>
  <c r="B4581" i="59"/>
  <c r="C4581" i="59"/>
  <c r="A4582" i="59"/>
  <c r="E4581" i="59"/>
  <c r="G4581" i="59"/>
  <c r="D4582" i="59" l="1"/>
  <c r="F4582" i="59"/>
  <c r="B4582" i="59"/>
  <c r="C4582" i="59"/>
  <c r="E4582" i="59"/>
  <c r="A4583" i="59"/>
  <c r="G4582" i="59"/>
  <c r="D4583" i="59" l="1"/>
  <c r="F4583" i="59"/>
  <c r="B4583" i="59"/>
  <c r="E4583" i="59"/>
  <c r="C4583" i="59"/>
  <c r="A4584" i="59"/>
  <c r="G4583" i="59"/>
  <c r="D4584" i="59" l="1"/>
  <c r="F4584" i="59"/>
  <c r="B4584" i="59"/>
  <c r="G4584" i="59"/>
  <c r="C4584" i="59"/>
  <c r="A4585" i="59"/>
  <c r="E4584" i="59"/>
  <c r="F4585" i="59" l="1"/>
  <c r="B4585" i="59"/>
  <c r="C4585" i="59"/>
  <c r="G4585" i="59"/>
  <c r="E4585" i="59"/>
  <c r="A4586" i="59"/>
  <c r="D4585" i="59"/>
  <c r="D4586" i="59" l="1"/>
  <c r="F4586" i="59"/>
  <c r="B4586" i="59"/>
  <c r="G4586" i="59"/>
  <c r="C4586" i="59"/>
  <c r="E4586" i="59"/>
  <c r="A4587" i="59"/>
  <c r="D4587" i="59" l="1"/>
  <c r="F4587" i="59"/>
  <c r="C4587" i="59"/>
  <c r="E4587" i="59"/>
  <c r="B4587" i="59"/>
  <c r="A4588" i="59"/>
  <c r="G4587" i="59"/>
  <c r="D4588" i="59" l="1"/>
  <c r="F4588" i="59"/>
  <c r="E4588" i="59"/>
  <c r="B4588" i="59"/>
  <c r="C4588" i="59"/>
  <c r="A4589" i="59"/>
  <c r="G4588" i="59"/>
  <c r="D4589" i="59" l="1"/>
  <c r="F4589" i="59"/>
  <c r="B4589" i="59"/>
  <c r="A4590" i="59"/>
  <c r="G4589" i="59"/>
  <c r="C4589" i="59"/>
  <c r="E4589" i="59"/>
  <c r="D4590" i="59" l="1"/>
  <c r="F4590" i="59"/>
  <c r="B4590" i="59"/>
  <c r="A4591" i="59"/>
  <c r="G4590" i="59"/>
  <c r="C4590" i="59"/>
  <c r="E4590" i="59"/>
  <c r="D4591" i="59" l="1"/>
  <c r="F4591" i="59"/>
  <c r="C4591" i="59"/>
  <c r="B4591" i="59"/>
  <c r="E4591" i="59"/>
  <c r="G4591" i="59"/>
  <c r="A4592" i="59"/>
  <c r="D4592" i="59" l="1"/>
  <c r="F4592" i="59"/>
  <c r="C4592" i="59"/>
  <c r="B4592" i="59"/>
  <c r="E4592" i="59"/>
  <c r="A4593" i="59"/>
  <c r="G4592" i="59"/>
  <c r="D4593" i="59" l="1"/>
  <c r="C4593" i="59"/>
  <c r="E4593" i="59"/>
  <c r="F4593" i="59"/>
  <c r="B4593" i="59"/>
  <c r="A4594" i="59"/>
  <c r="G4593" i="59"/>
  <c r="D4594" i="59" l="1"/>
  <c r="C4594" i="59"/>
  <c r="B4594" i="59"/>
  <c r="E4594" i="59"/>
  <c r="F4594" i="59"/>
  <c r="A4595" i="59"/>
  <c r="G4594" i="59"/>
  <c r="D4595" i="59" l="1"/>
  <c r="B4595" i="59"/>
  <c r="C4595" i="59"/>
  <c r="F4595" i="59"/>
  <c r="E4595" i="59"/>
  <c r="A4596" i="59"/>
  <c r="G4595" i="59"/>
  <c r="D4596" i="59" l="1"/>
  <c r="E4596" i="59"/>
  <c r="F4596" i="59"/>
  <c r="B4596" i="59"/>
  <c r="C4596" i="59"/>
  <c r="A4597" i="59"/>
  <c r="G4596" i="59"/>
  <c r="F4597" i="59" l="1"/>
  <c r="C4597" i="59"/>
  <c r="A4598" i="59"/>
  <c r="E4597" i="59"/>
  <c r="B4597" i="59"/>
  <c r="D4597" i="59"/>
  <c r="G4597" i="59"/>
  <c r="D4598" i="59" l="1"/>
  <c r="C4598" i="59"/>
  <c r="G4598" i="59"/>
  <c r="F4598" i="59"/>
  <c r="B4598" i="59"/>
  <c r="A4599" i="59"/>
  <c r="E4598" i="59"/>
  <c r="D4599" i="59" l="1"/>
  <c r="C4599" i="59"/>
  <c r="B4599" i="59"/>
  <c r="F4599" i="59"/>
  <c r="E4599" i="59"/>
  <c r="A4600" i="59"/>
  <c r="G4599" i="59"/>
  <c r="D4600" i="59" l="1"/>
  <c r="F4600" i="59"/>
  <c r="C4600" i="59"/>
  <c r="B4600" i="59"/>
  <c r="E4600" i="59"/>
  <c r="A4601" i="59"/>
  <c r="G4600" i="59"/>
  <c r="D4601" i="59" l="1"/>
  <c r="F4601" i="59"/>
  <c r="A4602" i="59"/>
  <c r="C4601" i="59"/>
  <c r="G4601" i="59"/>
  <c r="B4601" i="59"/>
  <c r="E4601" i="59"/>
  <c r="D4602" i="59" l="1"/>
  <c r="F4602" i="59"/>
  <c r="C4602" i="59"/>
  <c r="B4602" i="59"/>
  <c r="A4603" i="59"/>
  <c r="E4602" i="59"/>
  <c r="G4602" i="59"/>
  <c r="D4603" i="59" l="1"/>
  <c r="C4603" i="59"/>
  <c r="B4603" i="59"/>
  <c r="A4604" i="59"/>
  <c r="F4603" i="59"/>
  <c r="E4603" i="59"/>
  <c r="G4603" i="59"/>
  <c r="D4604" i="59" l="1"/>
  <c r="C4604" i="59"/>
  <c r="E4604" i="59"/>
  <c r="F4604" i="59"/>
  <c r="B4604" i="59"/>
  <c r="A4605" i="59"/>
  <c r="G4604" i="59"/>
  <c r="D4605" i="59" l="1"/>
  <c r="C4605" i="59"/>
  <c r="B4605" i="59"/>
  <c r="E4605" i="59"/>
  <c r="F4605" i="59"/>
  <c r="A4606" i="59"/>
  <c r="G4605" i="59"/>
  <c r="D4606" i="59" l="1"/>
  <c r="C4606" i="59"/>
  <c r="B4606" i="59"/>
  <c r="E4606" i="59"/>
  <c r="F4606" i="59"/>
  <c r="A4607" i="59"/>
  <c r="G4606" i="59"/>
  <c r="D4607" i="59" l="1"/>
  <c r="C4607" i="59"/>
  <c r="B4607" i="59"/>
  <c r="E4607" i="59"/>
  <c r="F4607" i="59"/>
  <c r="A4608" i="59"/>
  <c r="G4607" i="59"/>
  <c r="D4608" i="59" l="1"/>
  <c r="C4608" i="59"/>
  <c r="F4608" i="59"/>
  <c r="A4609" i="59"/>
  <c r="G4608" i="59"/>
  <c r="B4608" i="59"/>
  <c r="E4608" i="59"/>
  <c r="D4609" i="59" l="1"/>
  <c r="E4609" i="59"/>
  <c r="F4609" i="59"/>
  <c r="A4610" i="59"/>
  <c r="C4609" i="59"/>
  <c r="B4609" i="59"/>
  <c r="G4609" i="59"/>
  <c r="D4610" i="59" l="1"/>
  <c r="F4610" i="59"/>
  <c r="E4610" i="59"/>
  <c r="C4610" i="59"/>
  <c r="A4611" i="59"/>
  <c r="B4610" i="59"/>
  <c r="G4610" i="59"/>
  <c r="D4611" i="59" l="1"/>
  <c r="F4611" i="59"/>
  <c r="C4611" i="59"/>
  <c r="B4611" i="59"/>
  <c r="E4611" i="59"/>
  <c r="G4611" i="59"/>
  <c r="A4612" i="59"/>
  <c r="D4612" i="59" l="1"/>
  <c r="E4612" i="59"/>
  <c r="F4612" i="59"/>
  <c r="C4612" i="59"/>
  <c r="B4612" i="59"/>
  <c r="A4613" i="59"/>
  <c r="G4612" i="59"/>
  <c r="D4613" i="59" l="1"/>
  <c r="F4613" i="59"/>
  <c r="C4613" i="59"/>
  <c r="A4614" i="59"/>
  <c r="E4613" i="59"/>
  <c r="B4613" i="59"/>
  <c r="G4613" i="59"/>
  <c r="D4614" i="59" l="1"/>
  <c r="C4614" i="59"/>
  <c r="B4614" i="59"/>
  <c r="A4615" i="59"/>
  <c r="F4614" i="59"/>
  <c r="E4614" i="59"/>
  <c r="G4614" i="59"/>
  <c r="D4615" i="59" l="1"/>
  <c r="F4615" i="59"/>
  <c r="E4615" i="59"/>
  <c r="C4615" i="59"/>
  <c r="B4615" i="59"/>
  <c r="A4616" i="59"/>
  <c r="G4615" i="59"/>
  <c r="D4616" i="59" l="1"/>
  <c r="B4616" i="59"/>
  <c r="F4616" i="59"/>
  <c r="E4616" i="59"/>
  <c r="C4616" i="59"/>
  <c r="A4617" i="59"/>
  <c r="G4616" i="59"/>
  <c r="D4617" i="59" l="1"/>
  <c r="F4617" i="59"/>
  <c r="C4617" i="59"/>
  <c r="B4617" i="59"/>
  <c r="G4617" i="59"/>
  <c r="E4617" i="59"/>
  <c r="A4618" i="59"/>
  <c r="D4618" i="59" l="1"/>
  <c r="C4618" i="59"/>
  <c r="B4618" i="59"/>
  <c r="F4618" i="59"/>
  <c r="E4618" i="59"/>
  <c r="A4619" i="59"/>
  <c r="G4618" i="59"/>
  <c r="D4619" i="59" l="1"/>
  <c r="F4619" i="59"/>
  <c r="A4620" i="59"/>
  <c r="C4619" i="59"/>
  <c r="B4619" i="59"/>
  <c r="G4619" i="59"/>
  <c r="E4619" i="59"/>
  <c r="D4620" i="59" l="1"/>
  <c r="F4620" i="59"/>
  <c r="A4621" i="59"/>
  <c r="G4620" i="59"/>
  <c r="E4620" i="59"/>
  <c r="C4620" i="59"/>
  <c r="B4620" i="59"/>
  <c r="D4621" i="59" l="1"/>
  <c r="F4621" i="59"/>
  <c r="A4622" i="59"/>
  <c r="G4621" i="59"/>
  <c r="B4621" i="59"/>
  <c r="C4621" i="59"/>
  <c r="E4621" i="59"/>
  <c r="D4622" i="59" l="1"/>
  <c r="C4622" i="59"/>
  <c r="E4622" i="59"/>
  <c r="F4622" i="59"/>
  <c r="G4622" i="59"/>
  <c r="B4622" i="59"/>
  <c r="A4623" i="59"/>
  <c r="D4623" i="59" l="1"/>
  <c r="F4623" i="59"/>
  <c r="B4623" i="59"/>
  <c r="C4623" i="59"/>
  <c r="G4623" i="59"/>
  <c r="A4624" i="59"/>
  <c r="E4623" i="59"/>
  <c r="D4624" i="59" l="1"/>
  <c r="E4624" i="59"/>
  <c r="F4624" i="59"/>
  <c r="B4624" i="59"/>
  <c r="C4624" i="59"/>
  <c r="A4625" i="59"/>
  <c r="G4624" i="59"/>
  <c r="D4625" i="59" l="1"/>
  <c r="B4625" i="59"/>
  <c r="F4625" i="59"/>
  <c r="C4625" i="59"/>
  <c r="E4625" i="59"/>
  <c r="A4626" i="59"/>
  <c r="G4625" i="59"/>
  <c r="D4626" i="59" l="1"/>
  <c r="C4626" i="59"/>
  <c r="E4626" i="59"/>
  <c r="F4626" i="59"/>
  <c r="A4627" i="59"/>
  <c r="B4626" i="59"/>
  <c r="G4626" i="59"/>
  <c r="D4627" i="59" l="1"/>
  <c r="C4627" i="59"/>
  <c r="A4628" i="59"/>
  <c r="E4627" i="59"/>
  <c r="F4627" i="59"/>
  <c r="B4627" i="59"/>
  <c r="G4627" i="59"/>
  <c r="D4628" i="59" l="1"/>
  <c r="F4628" i="59"/>
  <c r="E4628" i="59"/>
  <c r="A4629" i="59"/>
  <c r="G4628" i="59"/>
  <c r="C4628" i="59"/>
  <c r="B4628" i="59"/>
  <c r="D4629" i="59" l="1"/>
  <c r="F4629" i="59"/>
  <c r="E4629" i="59"/>
  <c r="C4629" i="59"/>
  <c r="B4629" i="59"/>
  <c r="G4629" i="59"/>
  <c r="A4630" i="59"/>
  <c r="F4630" i="59" l="1"/>
  <c r="B4630" i="59"/>
  <c r="C4630" i="59"/>
  <c r="E4630" i="59"/>
  <c r="D4630" i="59"/>
  <c r="A4631" i="59"/>
  <c r="G4630" i="59"/>
  <c r="D4631" i="59" l="1"/>
  <c r="C4631" i="59"/>
  <c r="B4631" i="59"/>
  <c r="E4631" i="59"/>
  <c r="F4631" i="59"/>
  <c r="A4632" i="59"/>
  <c r="G4631" i="59"/>
  <c r="D4632" i="59" l="1"/>
  <c r="F4632" i="59"/>
  <c r="E4632" i="59"/>
  <c r="C4632" i="59"/>
  <c r="G4632" i="59"/>
  <c r="B4632" i="59"/>
  <c r="A4633" i="59"/>
  <c r="D4633" i="59" l="1"/>
  <c r="C4633" i="59"/>
  <c r="E4633" i="59"/>
  <c r="F4633" i="59"/>
  <c r="A4634" i="59"/>
  <c r="G4633" i="59"/>
  <c r="B4633" i="59"/>
  <c r="D4634" i="59" l="1"/>
  <c r="F4634" i="59"/>
  <c r="A4635" i="59"/>
  <c r="C4634" i="59"/>
  <c r="E4634" i="59"/>
  <c r="B4634" i="59"/>
  <c r="G4634" i="59"/>
  <c r="D4635" i="59" l="1"/>
  <c r="E4635" i="59"/>
  <c r="C4635" i="59"/>
  <c r="F4635" i="59"/>
  <c r="B4635" i="59"/>
  <c r="G4635" i="59"/>
  <c r="A4636" i="59"/>
  <c r="D4636" i="59" l="1"/>
  <c r="F4636" i="59"/>
  <c r="C4636" i="59"/>
  <c r="B4636" i="59"/>
  <c r="E4636" i="59"/>
  <c r="A4637" i="59"/>
  <c r="G4636" i="59"/>
  <c r="D4637" i="59" l="1"/>
  <c r="F4637" i="59"/>
  <c r="C4637" i="59"/>
  <c r="B4637" i="59"/>
  <c r="A4638" i="59"/>
  <c r="G4637" i="59"/>
  <c r="E4637" i="59"/>
  <c r="D4638" i="59" l="1"/>
  <c r="E4638" i="59"/>
  <c r="F4638" i="59"/>
  <c r="C4638" i="59"/>
  <c r="A4639" i="59"/>
  <c r="B4638" i="59"/>
  <c r="G4638" i="59"/>
  <c r="D4639" i="59" l="1"/>
  <c r="E4639" i="59"/>
  <c r="F4639" i="59"/>
  <c r="G4639" i="59"/>
  <c r="C4639" i="59"/>
  <c r="B4639" i="59"/>
  <c r="A4640" i="59"/>
  <c r="D4640" i="59" l="1"/>
  <c r="F4640" i="59"/>
  <c r="C4640" i="59"/>
  <c r="G4640" i="59"/>
  <c r="E4640" i="59"/>
  <c r="B4640" i="59"/>
  <c r="A4641" i="59"/>
  <c r="D4641" i="59" l="1"/>
  <c r="B4641" i="59"/>
  <c r="E4641" i="59"/>
  <c r="F4641" i="59"/>
  <c r="C4641" i="59"/>
  <c r="A4642" i="59"/>
  <c r="G4641" i="59"/>
  <c r="D4642" i="59" l="1"/>
  <c r="F4642" i="59"/>
  <c r="C4642" i="59"/>
  <c r="E4642" i="59"/>
  <c r="A4643" i="59"/>
  <c r="G4642" i="59"/>
  <c r="B4642" i="59"/>
  <c r="D4643" i="59" l="1"/>
  <c r="C4643" i="59"/>
  <c r="F4643" i="59"/>
  <c r="E4643" i="59"/>
  <c r="B4643" i="59"/>
  <c r="G4643" i="59"/>
  <c r="A4644" i="59"/>
  <c r="D4644" i="59" l="1"/>
  <c r="B4644" i="59"/>
  <c r="F4644" i="59"/>
  <c r="G4644" i="59"/>
  <c r="E4644" i="59"/>
  <c r="C4644" i="59"/>
  <c r="A4645" i="59"/>
  <c r="D4645" i="59" l="1"/>
  <c r="E4645" i="59"/>
  <c r="G4645" i="59"/>
  <c r="F4645" i="59"/>
  <c r="C4645" i="59"/>
  <c r="A4646" i="59"/>
  <c r="B4645" i="59"/>
  <c r="D4646" i="59" l="1"/>
  <c r="F4646" i="59"/>
  <c r="C4646" i="59"/>
  <c r="B4646" i="59"/>
  <c r="G4646" i="59"/>
  <c r="A4647" i="59"/>
  <c r="E4646" i="59"/>
  <c r="D4647" i="59" l="1"/>
  <c r="B4647" i="59"/>
  <c r="C4647" i="59"/>
  <c r="F4647" i="59"/>
  <c r="G4647" i="59"/>
  <c r="A4648" i="59"/>
  <c r="E4647" i="59"/>
  <c r="D4648" i="59" l="1"/>
  <c r="E4648" i="59"/>
  <c r="F4648" i="59"/>
  <c r="B4648" i="59"/>
  <c r="C4648" i="59"/>
  <c r="A4649" i="59"/>
  <c r="G4648" i="59"/>
  <c r="D4649" i="59" l="1"/>
  <c r="F4649" i="59"/>
  <c r="C4649" i="59"/>
  <c r="E4649" i="59"/>
  <c r="A4650" i="59"/>
  <c r="G4649" i="59"/>
  <c r="B4649" i="59"/>
  <c r="D4650" i="59" l="1"/>
  <c r="E4650" i="59"/>
  <c r="B4650" i="59"/>
  <c r="F4650" i="59"/>
  <c r="C4650" i="59"/>
  <c r="G4650" i="59"/>
  <c r="A4651" i="59"/>
  <c r="D4651" i="59" l="1"/>
  <c r="B4651" i="59"/>
  <c r="F4651" i="59"/>
  <c r="C4651" i="59"/>
  <c r="E4651" i="59"/>
  <c r="A4652" i="59"/>
  <c r="G4651" i="59"/>
  <c r="D4652" i="59" l="1"/>
  <c r="C4652" i="59"/>
  <c r="B4652" i="59"/>
  <c r="F4652" i="59"/>
  <c r="G4652" i="59"/>
  <c r="E4652" i="59"/>
  <c r="A4653" i="59"/>
  <c r="D4653" i="59" l="1"/>
  <c r="F4653" i="59"/>
  <c r="B4653" i="59"/>
  <c r="E4653" i="59"/>
  <c r="C4653" i="59"/>
  <c r="G4653" i="59"/>
  <c r="A4654" i="59"/>
  <c r="D4654" i="59" l="1"/>
  <c r="C4654" i="59"/>
  <c r="F4654" i="59"/>
  <c r="B4654" i="59"/>
  <c r="E4654" i="59"/>
  <c r="A4655" i="59"/>
  <c r="G4654" i="59"/>
  <c r="D4655" i="59" l="1"/>
  <c r="C4655" i="59"/>
  <c r="A4656" i="59"/>
  <c r="G4655" i="59"/>
  <c r="F4655" i="59"/>
  <c r="E4655" i="59"/>
  <c r="B4655" i="59"/>
  <c r="D4656" i="59" l="1"/>
  <c r="E4656" i="59"/>
  <c r="B4656" i="59"/>
  <c r="F4656" i="59"/>
  <c r="C4656" i="59"/>
  <c r="A4657" i="59"/>
  <c r="G4656" i="59"/>
  <c r="D4657" i="59" l="1"/>
  <c r="F4657" i="59"/>
  <c r="A4658" i="59"/>
  <c r="B4657" i="59"/>
  <c r="C4657" i="59"/>
  <c r="E4657" i="59"/>
  <c r="G4657" i="59"/>
  <c r="D4658" i="59" l="1"/>
  <c r="C4658" i="59"/>
  <c r="F4658" i="59"/>
  <c r="A4659" i="59"/>
  <c r="G4658" i="59"/>
  <c r="B4658" i="59"/>
  <c r="E4658" i="59"/>
  <c r="D4659" i="59" l="1"/>
  <c r="F4659" i="59"/>
  <c r="E4659" i="59"/>
  <c r="A4660" i="59"/>
  <c r="G4659" i="59"/>
  <c r="C4659" i="59"/>
  <c r="B4659" i="59"/>
  <c r="D4660" i="59" l="1"/>
  <c r="F4660" i="59"/>
  <c r="E4660" i="59"/>
  <c r="B4660" i="59"/>
  <c r="C4660" i="59"/>
  <c r="G4660" i="59"/>
  <c r="A4661" i="59"/>
  <c r="D4661" i="59" l="1"/>
  <c r="F4661" i="59"/>
  <c r="E4661" i="59"/>
  <c r="C4661" i="59"/>
  <c r="G4661" i="59"/>
  <c r="B4661" i="59"/>
  <c r="A4662" i="59"/>
  <c r="D4662" i="59" l="1"/>
  <c r="C4662" i="59"/>
  <c r="A4663" i="59"/>
  <c r="F4662" i="59"/>
  <c r="B4662" i="59"/>
  <c r="E4662" i="59"/>
  <c r="G4662" i="59"/>
  <c r="D4663" i="59" l="1"/>
  <c r="F4663" i="59"/>
  <c r="B4663" i="59"/>
  <c r="A4664" i="59"/>
  <c r="E4663" i="59"/>
  <c r="C4663" i="59"/>
  <c r="G4663" i="59"/>
  <c r="D4664" i="59" l="1"/>
  <c r="F4664" i="59"/>
  <c r="E4664" i="59"/>
  <c r="C4664" i="59"/>
  <c r="G4664" i="59"/>
  <c r="B4664" i="59"/>
  <c r="A4665" i="59"/>
  <c r="D4665" i="59" l="1"/>
  <c r="F4665" i="59"/>
  <c r="E4665" i="59"/>
  <c r="C4665" i="59"/>
  <c r="B4665" i="59"/>
  <c r="G4665" i="59"/>
  <c r="A4666" i="59"/>
  <c r="D4666" i="59" l="1"/>
  <c r="C4666" i="59"/>
  <c r="B4666" i="59"/>
  <c r="F4666" i="59"/>
  <c r="A4667" i="59"/>
  <c r="G4666" i="59"/>
  <c r="E4666" i="59"/>
  <c r="D4667" i="59" l="1"/>
  <c r="F4667" i="59"/>
  <c r="B4667" i="59"/>
  <c r="G4667" i="59"/>
  <c r="E4667" i="59"/>
  <c r="C4667" i="59"/>
  <c r="A4668" i="59"/>
  <c r="D4668" i="59" l="1"/>
  <c r="F4668" i="59"/>
  <c r="G4668" i="59"/>
  <c r="C4668" i="59"/>
  <c r="E4668" i="59"/>
  <c r="B4668" i="59"/>
  <c r="A4669" i="59"/>
  <c r="D4669" i="59" l="1"/>
  <c r="F4669" i="59"/>
  <c r="C4669" i="59"/>
  <c r="A4670" i="59"/>
  <c r="B4669" i="59"/>
  <c r="E4669" i="59"/>
  <c r="G4669" i="59"/>
  <c r="D4670" i="59" l="1"/>
  <c r="C4670" i="59"/>
  <c r="F4670" i="59"/>
  <c r="G4670" i="59"/>
  <c r="B4670" i="59"/>
  <c r="E4670" i="59"/>
  <c r="A4671" i="59"/>
  <c r="D4671" i="59" l="1"/>
  <c r="A4672" i="59"/>
  <c r="F4671" i="59"/>
  <c r="G4671" i="59"/>
  <c r="C4671" i="59"/>
  <c r="E4671" i="59"/>
  <c r="B4671" i="59"/>
  <c r="D4672" i="59" l="1"/>
  <c r="F4672" i="59"/>
  <c r="A4673" i="59"/>
  <c r="G4672" i="59"/>
  <c r="B4672" i="59"/>
  <c r="C4672" i="59"/>
  <c r="E4672" i="59"/>
  <c r="D4673" i="59" l="1"/>
  <c r="C4673" i="59"/>
  <c r="F4673" i="59"/>
  <c r="A4674" i="59"/>
  <c r="G4673" i="59"/>
  <c r="B4673" i="59"/>
  <c r="E4673" i="59"/>
  <c r="D4674" i="59" l="1"/>
  <c r="A4675" i="59"/>
  <c r="F4674" i="59"/>
  <c r="E4674" i="59"/>
  <c r="C4674" i="59"/>
  <c r="B4674" i="59"/>
  <c r="G4674" i="59"/>
  <c r="D4675" i="59" l="1"/>
  <c r="B4675" i="59"/>
  <c r="G4675" i="59"/>
  <c r="F4675" i="59"/>
  <c r="C4675" i="59"/>
  <c r="E4675" i="59"/>
  <c r="A4676" i="59"/>
  <c r="D4676" i="59" l="1"/>
  <c r="E4676" i="59"/>
  <c r="F4676" i="59"/>
  <c r="G4676" i="59"/>
  <c r="C4676" i="59"/>
  <c r="B4676" i="59"/>
  <c r="A4677" i="59"/>
  <c r="D4677" i="59" l="1"/>
  <c r="E4677" i="59"/>
  <c r="F4677" i="59"/>
  <c r="A4678" i="59"/>
  <c r="G4677" i="59"/>
  <c r="C4677" i="59"/>
  <c r="B4677" i="59"/>
  <c r="D4678" i="59" l="1"/>
  <c r="C4678" i="59"/>
  <c r="B4678" i="59"/>
  <c r="F4678" i="59"/>
  <c r="E4678" i="59"/>
  <c r="A4679" i="59"/>
  <c r="G4678" i="59"/>
  <c r="D4679" i="59" l="1"/>
  <c r="B4679" i="59"/>
  <c r="F4679" i="59"/>
  <c r="C4679" i="59"/>
  <c r="E4679" i="59"/>
  <c r="G4679" i="59"/>
  <c r="A4680" i="59"/>
  <c r="D4680" i="59" l="1"/>
  <c r="F4680" i="59"/>
  <c r="B4680" i="59"/>
  <c r="C4680" i="59"/>
  <c r="E4680" i="59"/>
  <c r="A4681" i="59"/>
  <c r="G4680" i="59"/>
  <c r="D4681" i="59" l="1"/>
  <c r="F4681" i="59"/>
  <c r="C4681" i="59"/>
  <c r="B4681" i="59"/>
  <c r="E4681" i="59"/>
  <c r="A4682" i="59"/>
  <c r="G4681" i="59"/>
  <c r="D4682" i="59" l="1"/>
  <c r="F4682" i="59"/>
  <c r="G4682" i="59"/>
  <c r="B4682" i="59"/>
  <c r="C4682" i="59"/>
  <c r="A4683" i="59"/>
  <c r="E4682" i="59"/>
  <c r="D4683" i="59" l="1"/>
  <c r="F4683" i="59"/>
  <c r="E4683" i="59"/>
  <c r="B4683" i="59"/>
  <c r="C4683" i="59"/>
  <c r="A4684" i="59"/>
  <c r="G4683" i="59"/>
  <c r="D4684" i="59" l="1"/>
  <c r="F4684" i="59"/>
  <c r="C4684" i="59"/>
  <c r="B4684" i="59"/>
  <c r="A4685" i="59"/>
  <c r="G4684" i="59"/>
  <c r="E4684" i="59"/>
  <c r="D4685" i="59" l="1"/>
  <c r="F4685" i="59"/>
  <c r="C4685" i="59"/>
  <c r="B4685" i="59"/>
  <c r="A4686" i="59"/>
  <c r="E4685" i="59"/>
  <c r="G4685" i="59"/>
  <c r="D4686" i="59" l="1"/>
  <c r="F4686" i="59"/>
  <c r="E4686" i="59"/>
  <c r="C4686" i="59"/>
  <c r="B4686" i="59"/>
  <c r="G4686" i="59"/>
  <c r="A4687" i="59"/>
  <c r="D4687" i="59" l="1"/>
  <c r="F4687" i="59"/>
  <c r="C4687" i="59"/>
  <c r="B4687" i="59"/>
  <c r="G4687" i="59"/>
  <c r="A4688" i="59"/>
  <c r="E4687" i="59"/>
  <c r="D4688" i="59" l="1"/>
  <c r="F4688" i="59"/>
  <c r="E4688" i="59"/>
  <c r="C4688" i="59"/>
  <c r="A4689" i="59"/>
  <c r="G4688" i="59"/>
  <c r="B4688" i="59"/>
  <c r="D4689" i="59" l="1"/>
  <c r="C4689" i="59"/>
  <c r="F4689" i="59"/>
  <c r="E4689" i="59"/>
  <c r="B4689" i="59"/>
  <c r="A4690" i="59"/>
  <c r="G4689" i="59"/>
  <c r="D4690" i="59" l="1"/>
  <c r="C4690" i="59"/>
  <c r="A4691" i="59"/>
  <c r="F4690" i="59"/>
  <c r="B4690" i="59"/>
  <c r="G4690" i="59"/>
  <c r="E4690" i="59"/>
  <c r="D4691" i="59" l="1"/>
  <c r="F4691" i="59"/>
  <c r="C4691" i="59"/>
  <c r="B4691" i="59"/>
  <c r="G4691" i="59"/>
  <c r="A4692" i="59"/>
  <c r="E4691" i="59"/>
  <c r="D4692" i="59" l="1"/>
  <c r="F4692" i="59"/>
  <c r="B4692" i="59"/>
  <c r="G4692" i="59"/>
  <c r="C4692" i="59"/>
  <c r="E4692" i="59"/>
  <c r="A4693" i="59"/>
  <c r="D4693" i="59" l="1"/>
  <c r="F4693" i="59"/>
  <c r="B4693" i="59"/>
  <c r="A4694" i="59"/>
  <c r="C4693" i="59"/>
  <c r="E4693" i="59"/>
  <c r="G4693" i="59"/>
  <c r="D4694" i="59" l="1"/>
  <c r="C4694" i="59"/>
  <c r="F4694" i="59"/>
  <c r="A4695" i="59"/>
  <c r="B4694" i="59"/>
  <c r="G4694" i="59"/>
  <c r="E4694" i="59"/>
  <c r="D4695" i="59" l="1"/>
  <c r="F4695" i="59"/>
  <c r="C4695" i="59"/>
  <c r="B4695" i="59"/>
  <c r="E4695" i="59"/>
  <c r="A4696" i="59"/>
  <c r="G4695" i="59"/>
  <c r="D4696" i="59" l="1"/>
  <c r="E4696" i="59"/>
  <c r="C4696" i="59"/>
  <c r="G4696" i="59"/>
  <c r="B4696" i="59"/>
  <c r="A4697" i="59"/>
  <c r="F4696" i="59"/>
  <c r="D4697" i="59" l="1"/>
  <c r="E4697" i="59"/>
  <c r="F4697" i="59"/>
  <c r="B4697" i="59"/>
  <c r="G4697" i="59"/>
  <c r="C4697" i="59"/>
  <c r="A4698" i="59"/>
  <c r="D4698" i="59" l="1"/>
  <c r="F4698" i="59"/>
  <c r="G4698" i="59"/>
  <c r="C4698" i="59"/>
  <c r="B4698" i="59"/>
  <c r="E4698" i="59"/>
  <c r="A4699" i="59"/>
  <c r="D4699" i="59" l="1"/>
  <c r="E4699" i="59"/>
  <c r="F4699" i="59"/>
  <c r="C4699" i="59"/>
  <c r="B4699" i="59"/>
  <c r="G4699" i="59"/>
  <c r="A4700" i="59"/>
  <c r="D4700" i="59" l="1"/>
  <c r="C4700" i="59"/>
  <c r="F4700" i="59"/>
  <c r="E4700" i="59"/>
  <c r="B4700" i="59"/>
  <c r="G4700" i="59"/>
  <c r="A4701" i="59"/>
  <c r="D4701" i="59" l="1"/>
  <c r="E4701" i="59"/>
  <c r="F4701" i="59"/>
  <c r="C4701" i="59"/>
  <c r="A4702" i="59"/>
  <c r="B4701" i="59"/>
  <c r="G4701" i="59"/>
  <c r="D4702" i="59" l="1"/>
  <c r="F4702" i="59"/>
  <c r="C4702" i="59"/>
  <c r="B4702" i="59"/>
  <c r="G4702" i="59"/>
  <c r="E4702" i="59"/>
  <c r="A4703" i="59"/>
  <c r="D4703" i="59" l="1"/>
  <c r="F4703" i="59"/>
  <c r="A4704" i="59"/>
  <c r="G4703" i="59"/>
  <c r="E4703" i="59"/>
  <c r="C4703" i="59"/>
  <c r="B4703" i="59"/>
  <c r="D4704" i="59" l="1"/>
  <c r="E4704" i="59"/>
  <c r="F4704" i="59"/>
  <c r="C4704" i="59"/>
  <c r="G4704" i="59"/>
  <c r="B4704" i="59"/>
  <c r="A4705" i="59"/>
  <c r="D4705" i="59" l="1"/>
  <c r="C4705" i="59"/>
  <c r="F4705" i="59"/>
  <c r="B4705" i="59"/>
  <c r="A4706" i="59"/>
  <c r="G4705" i="59"/>
  <c r="E4705" i="59"/>
  <c r="D4706" i="59" l="1"/>
  <c r="F4706" i="59"/>
  <c r="E4706" i="59"/>
  <c r="C4706" i="59"/>
  <c r="A4707" i="59"/>
  <c r="G4706" i="59"/>
  <c r="B4706" i="59"/>
  <c r="D4707" i="59" l="1"/>
  <c r="F4707" i="59"/>
  <c r="E4707" i="59"/>
  <c r="C4707" i="59"/>
  <c r="G4707" i="59"/>
  <c r="A4708" i="59"/>
  <c r="B4707" i="59"/>
  <c r="D4708" i="59" l="1"/>
  <c r="C4708" i="59"/>
  <c r="B4708" i="59"/>
  <c r="F4708" i="59"/>
  <c r="E4708" i="59"/>
  <c r="A4709" i="59"/>
  <c r="G4708" i="59"/>
  <c r="D4709" i="59" l="1"/>
  <c r="E4709" i="59"/>
  <c r="G4709" i="59"/>
  <c r="F4709" i="59"/>
  <c r="C4709" i="59"/>
  <c r="A4710" i="59"/>
  <c r="B4709" i="59"/>
  <c r="D4710" i="59" l="1"/>
  <c r="F4710" i="59"/>
  <c r="E4710" i="59"/>
  <c r="C4710" i="59"/>
  <c r="B4710" i="59"/>
  <c r="A4711" i="59"/>
  <c r="G4710" i="59"/>
  <c r="D4711" i="59" l="1"/>
  <c r="F4711" i="59"/>
  <c r="C4711" i="59"/>
  <c r="A4712" i="59"/>
  <c r="G4711" i="59"/>
  <c r="E4711" i="59"/>
  <c r="B4711" i="59"/>
  <c r="D4712" i="59" l="1"/>
  <c r="A4713" i="59"/>
  <c r="B4712" i="59"/>
  <c r="F4712" i="59"/>
  <c r="G4712" i="59"/>
  <c r="E4712" i="59"/>
  <c r="C4712" i="59"/>
  <c r="D4713" i="59" l="1"/>
  <c r="E4713" i="59"/>
  <c r="F4713" i="59"/>
  <c r="A4714" i="59"/>
  <c r="G4713" i="59"/>
  <c r="C4713" i="59"/>
  <c r="B4713" i="59"/>
  <c r="D4714" i="59" l="1"/>
  <c r="F4714" i="59"/>
  <c r="A4715" i="59"/>
  <c r="C4714" i="59"/>
  <c r="B4714" i="59"/>
  <c r="E4714" i="59"/>
  <c r="G4714" i="59"/>
  <c r="D4715" i="59" l="1"/>
  <c r="B4715" i="59"/>
  <c r="F4715" i="59"/>
  <c r="E4715" i="59"/>
  <c r="G4715" i="59"/>
  <c r="C4715" i="59"/>
  <c r="A4716" i="59"/>
  <c r="D4716" i="59" l="1"/>
  <c r="A4717" i="59"/>
  <c r="G4716" i="59"/>
  <c r="F4716" i="59"/>
  <c r="B4716" i="59"/>
  <c r="C4716" i="59"/>
  <c r="E4716" i="59"/>
  <c r="D4717" i="59" l="1"/>
  <c r="B4717" i="59"/>
  <c r="F4717" i="59"/>
  <c r="C4717" i="59"/>
  <c r="A4718" i="59"/>
  <c r="E4717" i="59"/>
  <c r="G4717" i="59"/>
  <c r="D4718" i="59" l="1"/>
  <c r="F4718" i="59"/>
  <c r="E4718" i="59"/>
  <c r="G4718" i="59"/>
  <c r="A4719" i="59"/>
  <c r="B4718" i="59"/>
  <c r="C4718" i="59"/>
  <c r="D4719" i="59" l="1"/>
  <c r="F4719" i="59"/>
  <c r="E4719" i="59"/>
  <c r="C4719" i="59"/>
  <c r="B4719" i="59"/>
  <c r="A4720" i="59"/>
  <c r="G4719" i="59"/>
  <c r="D4720" i="59" l="1"/>
  <c r="F4720" i="59"/>
  <c r="E4720" i="59"/>
  <c r="C4720" i="59"/>
  <c r="A4721" i="59"/>
  <c r="B4720" i="59"/>
  <c r="G4720" i="59"/>
  <c r="D4721" i="59" l="1"/>
  <c r="F4721" i="59"/>
  <c r="A4722" i="59"/>
  <c r="G4721" i="59"/>
  <c r="E4721" i="59"/>
  <c r="C4721" i="59"/>
  <c r="B4721" i="59"/>
  <c r="D4722" i="59" l="1"/>
  <c r="F4722" i="59"/>
  <c r="C4722" i="59"/>
  <c r="B4722" i="59"/>
  <c r="E4722" i="59"/>
  <c r="A4723" i="59"/>
  <c r="G4722" i="59"/>
  <c r="D4723" i="59" l="1"/>
  <c r="F4723" i="59"/>
  <c r="E4723" i="59"/>
  <c r="B4723" i="59"/>
  <c r="A4724" i="59"/>
  <c r="G4723" i="59"/>
  <c r="C4723" i="59"/>
  <c r="D4724" i="59" l="1"/>
  <c r="C4724" i="59"/>
  <c r="G4724" i="59"/>
  <c r="F4724" i="59"/>
  <c r="A4725" i="59"/>
  <c r="E4724" i="59"/>
  <c r="B4724" i="59"/>
  <c r="D4725" i="59" l="1"/>
  <c r="C4725" i="59"/>
  <c r="A4726" i="59"/>
  <c r="F4725" i="59"/>
  <c r="G4725" i="59"/>
  <c r="B4725" i="59"/>
  <c r="E4725" i="59"/>
  <c r="D4726" i="59" l="1"/>
  <c r="F4726" i="59"/>
  <c r="A4727" i="59"/>
  <c r="G4726" i="59"/>
  <c r="E4726" i="59"/>
  <c r="C4726" i="59"/>
  <c r="B4726" i="59"/>
  <c r="D4727" i="59" l="1"/>
  <c r="C4727" i="59"/>
  <c r="E4727" i="59"/>
  <c r="F4727" i="59"/>
  <c r="A4728" i="59"/>
  <c r="G4727" i="59"/>
  <c r="B4727" i="59"/>
  <c r="D4728" i="59" l="1"/>
  <c r="F4728" i="59"/>
  <c r="A4729" i="59"/>
  <c r="C4728" i="59"/>
  <c r="G4728" i="59"/>
  <c r="E4728" i="59"/>
  <c r="B4728" i="59"/>
  <c r="D4729" i="59" l="1"/>
  <c r="F4729" i="59"/>
  <c r="C4729" i="59"/>
  <c r="E4729" i="59"/>
  <c r="B4729" i="59"/>
  <c r="A4730" i="59"/>
  <c r="G4729" i="59"/>
  <c r="D4730" i="59" l="1"/>
  <c r="F4730" i="59"/>
  <c r="A4731" i="59"/>
  <c r="G4730" i="59"/>
  <c r="E4730" i="59"/>
  <c r="C4730" i="59"/>
  <c r="B4730" i="59"/>
  <c r="D4731" i="59" l="1"/>
  <c r="E4731" i="59"/>
  <c r="F4731" i="59"/>
  <c r="C4731" i="59"/>
  <c r="B4731" i="59"/>
  <c r="G4731" i="59"/>
  <c r="A4732" i="59"/>
  <c r="D4732" i="59" l="1"/>
  <c r="G4732" i="59"/>
  <c r="F4732" i="59"/>
  <c r="E4732" i="59"/>
  <c r="C4732" i="59"/>
  <c r="A4733" i="59"/>
  <c r="B4732" i="59"/>
  <c r="D4733" i="59" l="1"/>
  <c r="F4733" i="59"/>
  <c r="C4733" i="59"/>
  <c r="E4733" i="59"/>
  <c r="B4733" i="59"/>
  <c r="A4734" i="59"/>
  <c r="G4733" i="59"/>
  <c r="D4734" i="59" l="1"/>
  <c r="E4734" i="59"/>
  <c r="C4734" i="59"/>
  <c r="F4734" i="59"/>
  <c r="B4734" i="59"/>
  <c r="A4735" i="59"/>
  <c r="G4734" i="59"/>
  <c r="D4735" i="59" l="1"/>
  <c r="E4735" i="59"/>
  <c r="B4735" i="59"/>
  <c r="F4735" i="59"/>
  <c r="C4735" i="59"/>
  <c r="A4736" i="59"/>
  <c r="G4735" i="59"/>
  <c r="D4736" i="59" l="1"/>
  <c r="B4736" i="59"/>
  <c r="E4736" i="59"/>
  <c r="F4736" i="59"/>
  <c r="G4736" i="59"/>
  <c r="C4736" i="59"/>
  <c r="A4737" i="59"/>
  <c r="D4737" i="59" l="1"/>
  <c r="F4737" i="59"/>
  <c r="C4737" i="59"/>
  <c r="A4738" i="59"/>
  <c r="E4737" i="59"/>
  <c r="G4737" i="59"/>
  <c r="B4737" i="59"/>
  <c r="D4738" i="59" l="1"/>
  <c r="F4738" i="59"/>
  <c r="A4739" i="59"/>
  <c r="B4738" i="59"/>
  <c r="E4738" i="59"/>
  <c r="C4738" i="59"/>
  <c r="G4738" i="59"/>
  <c r="D4739" i="59" l="1"/>
  <c r="F4739" i="59"/>
  <c r="A4740" i="59"/>
  <c r="G4739" i="59"/>
  <c r="E4739" i="59"/>
  <c r="C4739" i="59"/>
  <c r="B4739" i="59"/>
  <c r="D4740" i="59" l="1"/>
  <c r="F4740" i="59"/>
  <c r="A4741" i="59"/>
  <c r="G4740" i="59"/>
  <c r="B4740" i="59"/>
  <c r="C4740" i="59"/>
  <c r="E4740" i="59"/>
  <c r="D4741" i="59" l="1"/>
  <c r="F4741" i="59"/>
  <c r="C4741" i="59"/>
  <c r="B4741" i="59"/>
  <c r="G4741" i="59"/>
  <c r="E4741" i="59"/>
  <c r="A4742" i="59"/>
  <c r="D4742" i="59" l="1"/>
  <c r="F4742" i="59"/>
  <c r="A4743" i="59"/>
  <c r="G4742" i="59"/>
  <c r="C4742" i="59"/>
  <c r="B4742" i="59"/>
  <c r="E4742" i="59"/>
  <c r="D4743" i="59" l="1"/>
  <c r="C4743" i="59"/>
  <c r="E4743" i="59"/>
  <c r="F4743" i="59"/>
  <c r="A4744" i="59"/>
  <c r="G4743" i="59"/>
  <c r="B4743" i="59"/>
  <c r="D4744" i="59" l="1"/>
  <c r="A4745" i="59"/>
  <c r="F4744" i="59"/>
  <c r="G4744" i="59"/>
  <c r="C4744" i="59"/>
  <c r="E4744" i="59"/>
  <c r="B4744" i="59"/>
  <c r="D4745" i="59" l="1"/>
  <c r="F4745" i="59"/>
  <c r="G4745" i="59"/>
  <c r="A4746" i="59"/>
  <c r="E4745" i="59"/>
  <c r="C4745" i="59"/>
  <c r="B4745" i="59"/>
  <c r="D4746" i="59" l="1"/>
  <c r="F4746" i="59"/>
  <c r="G4746" i="59"/>
  <c r="C4746" i="59"/>
  <c r="A4747" i="59"/>
  <c r="E4746" i="59"/>
  <c r="B4746" i="59"/>
  <c r="D4747" i="59" l="1"/>
  <c r="F4747" i="59"/>
  <c r="B4747" i="59"/>
  <c r="C4747" i="59"/>
  <c r="G4747" i="59"/>
  <c r="E4747" i="59"/>
  <c r="A4748" i="59"/>
  <c r="D4748" i="59" l="1"/>
  <c r="F4748" i="59"/>
  <c r="E4748" i="59"/>
  <c r="B4748" i="59"/>
  <c r="A4749" i="59"/>
  <c r="G4748" i="59"/>
  <c r="C4748" i="59"/>
  <c r="D4749" i="59" l="1"/>
  <c r="F4749" i="59"/>
  <c r="G4749" i="59"/>
  <c r="B4749" i="59"/>
  <c r="A4750" i="59"/>
  <c r="C4749" i="59"/>
  <c r="E4749" i="59"/>
  <c r="D4750" i="59" l="1"/>
  <c r="F4750" i="59"/>
  <c r="E4750" i="59"/>
  <c r="C4750" i="59"/>
  <c r="A4751" i="59"/>
  <c r="B4750" i="59"/>
  <c r="G4750" i="59"/>
  <c r="D4751" i="59" l="1"/>
  <c r="F4751" i="59"/>
  <c r="E4751" i="59"/>
  <c r="B4751" i="59"/>
  <c r="C4751" i="59"/>
  <c r="A4752" i="59"/>
  <c r="G4751" i="59"/>
  <c r="D4752" i="59" l="1"/>
  <c r="F4752" i="59"/>
  <c r="B4752" i="59"/>
  <c r="C4752" i="59"/>
  <c r="A4753" i="59"/>
  <c r="G4752" i="59"/>
  <c r="E4752" i="59"/>
  <c r="D4753" i="59" l="1"/>
  <c r="F4753" i="59"/>
  <c r="E4753" i="59"/>
  <c r="C4753" i="59"/>
  <c r="G4753" i="59"/>
  <c r="B4753" i="59"/>
  <c r="A4754" i="59"/>
  <c r="D4754" i="59" l="1"/>
  <c r="F4754" i="59"/>
  <c r="E4754" i="59"/>
  <c r="B4754" i="59"/>
  <c r="C4754" i="59"/>
  <c r="G4754" i="59"/>
  <c r="A4755" i="59"/>
  <c r="D4755" i="59" l="1"/>
  <c r="F4755" i="59"/>
  <c r="B4755" i="59"/>
  <c r="C4755" i="59"/>
  <c r="E4755" i="59"/>
  <c r="A4756" i="59"/>
  <c r="G4755" i="59"/>
  <c r="D4756" i="59" l="1"/>
  <c r="F4756" i="59"/>
  <c r="B4756" i="59"/>
  <c r="C4756" i="59"/>
  <c r="E4756" i="59"/>
  <c r="A4757" i="59"/>
  <c r="G4756" i="59"/>
  <c r="D4757" i="59" l="1"/>
  <c r="F4757" i="59"/>
  <c r="E4757" i="59"/>
  <c r="C4757" i="59"/>
  <c r="A4758" i="59"/>
  <c r="B4757" i="59"/>
  <c r="G4757" i="59"/>
  <c r="D4758" i="59" l="1"/>
  <c r="F4758" i="59"/>
  <c r="A4759" i="59"/>
  <c r="G4758" i="59"/>
  <c r="E4758" i="59"/>
  <c r="C4758" i="59"/>
  <c r="B4758" i="59"/>
  <c r="D4759" i="59" l="1"/>
  <c r="F4759" i="59"/>
  <c r="E4759" i="59"/>
  <c r="A4760" i="59"/>
  <c r="C4759" i="59"/>
  <c r="B4759" i="59"/>
  <c r="G4759" i="59"/>
  <c r="D4760" i="59" l="1"/>
  <c r="F4760" i="59"/>
  <c r="E4760" i="59"/>
  <c r="B4760" i="59"/>
  <c r="C4760" i="59"/>
  <c r="A4761" i="59"/>
  <c r="G4760" i="59"/>
  <c r="D4761" i="59" l="1"/>
  <c r="F4761" i="59"/>
  <c r="C4761" i="59"/>
  <c r="A4762" i="59"/>
  <c r="G4761" i="59"/>
  <c r="E4761" i="59"/>
  <c r="B4761" i="59"/>
  <c r="D4762" i="59" l="1"/>
  <c r="C4762" i="59"/>
  <c r="B4762" i="59"/>
  <c r="A4763" i="59"/>
  <c r="F4762" i="59"/>
  <c r="G4762" i="59"/>
  <c r="E4762" i="59"/>
  <c r="D4763" i="59" l="1"/>
  <c r="C4763" i="59"/>
  <c r="F4763" i="59"/>
  <c r="B4763" i="59"/>
  <c r="A4764" i="59"/>
  <c r="G4763" i="59"/>
  <c r="E4763" i="59"/>
  <c r="D4764" i="59" l="1"/>
  <c r="F4764" i="59"/>
  <c r="G4764" i="59"/>
  <c r="C4764" i="59"/>
  <c r="A4765" i="59"/>
  <c r="B4764" i="59"/>
  <c r="E4764" i="59"/>
  <c r="D4765" i="59" l="1"/>
  <c r="F4765" i="59"/>
  <c r="B4765" i="59"/>
  <c r="C4765" i="59"/>
  <c r="A4766" i="59"/>
  <c r="E4765" i="59"/>
  <c r="G4765" i="59"/>
  <c r="D4766" i="59" l="1"/>
  <c r="F4766" i="59"/>
  <c r="B4766" i="59"/>
  <c r="C4766" i="59"/>
  <c r="A4767" i="59"/>
  <c r="E4766" i="59"/>
  <c r="G4766" i="59"/>
  <c r="D4767" i="59" l="1"/>
  <c r="C4767" i="59"/>
  <c r="B4767" i="59"/>
  <c r="A4768" i="59"/>
  <c r="F4767" i="59"/>
  <c r="G4767" i="59"/>
  <c r="E4767" i="59"/>
  <c r="D4768" i="59" l="1"/>
  <c r="A4769" i="59"/>
  <c r="F4768" i="59"/>
  <c r="G4768" i="59"/>
  <c r="C4768" i="59"/>
  <c r="B4768" i="59"/>
  <c r="E4768" i="59"/>
  <c r="D4769" i="59" l="1"/>
  <c r="C4769" i="59"/>
  <c r="A4770" i="59"/>
  <c r="F4769" i="59"/>
  <c r="B4769" i="59"/>
  <c r="G4769" i="59"/>
  <c r="E4769" i="59"/>
  <c r="D4770" i="59" l="1"/>
  <c r="F4770" i="59"/>
  <c r="B4770" i="59"/>
  <c r="E4770" i="59"/>
  <c r="C4770" i="59"/>
  <c r="A4771" i="59"/>
  <c r="G4770" i="59"/>
  <c r="D4771" i="59" l="1"/>
  <c r="C4771" i="59"/>
  <c r="B4771" i="59"/>
  <c r="F4771" i="59"/>
  <c r="A4772" i="59"/>
  <c r="G4771" i="59"/>
  <c r="E4771" i="59"/>
  <c r="D4772" i="59" l="1"/>
  <c r="F4772" i="59"/>
  <c r="A4773" i="59"/>
  <c r="E4772" i="59"/>
  <c r="B4772" i="59"/>
  <c r="C4772" i="59"/>
  <c r="G4772" i="59"/>
  <c r="D4773" i="59" l="1"/>
  <c r="F4773" i="59"/>
  <c r="B4773" i="59"/>
  <c r="A4774" i="59"/>
  <c r="E4773" i="59"/>
  <c r="C4773" i="59"/>
  <c r="G4773" i="59"/>
  <c r="D4774" i="59" l="1"/>
  <c r="B4774" i="59"/>
  <c r="F4774" i="59"/>
  <c r="A4775" i="59"/>
  <c r="G4774" i="59"/>
  <c r="C4774" i="59"/>
  <c r="E4774" i="59"/>
  <c r="D4775" i="59" l="1"/>
  <c r="F4775" i="59"/>
  <c r="G4775" i="59"/>
  <c r="A4776" i="59"/>
  <c r="E4775" i="59"/>
  <c r="C4775" i="59"/>
  <c r="B4775" i="59"/>
  <c r="D4776" i="59" l="1"/>
  <c r="F4776" i="59"/>
  <c r="C4776" i="59"/>
  <c r="E4776" i="59"/>
  <c r="G4776" i="59"/>
  <c r="A4777" i="59"/>
  <c r="B4776" i="59"/>
  <c r="D4777" i="59" l="1"/>
  <c r="F4777" i="59"/>
  <c r="A4778" i="59"/>
  <c r="E4777" i="59"/>
  <c r="C4777" i="59"/>
  <c r="B4777" i="59"/>
  <c r="G4777" i="59"/>
  <c r="D4778" i="59" l="1"/>
  <c r="F4778" i="59"/>
  <c r="E4778" i="59"/>
  <c r="B4778" i="59"/>
  <c r="C4778" i="59"/>
  <c r="A4779" i="59"/>
  <c r="G4778" i="59"/>
  <c r="D4779" i="59" l="1"/>
  <c r="C4779" i="59"/>
  <c r="E4779" i="59"/>
  <c r="F4779" i="59"/>
  <c r="A4780" i="59"/>
  <c r="B4779" i="59"/>
  <c r="G4779" i="59"/>
  <c r="D4780" i="59" l="1"/>
  <c r="C4780" i="59"/>
  <c r="F4780" i="59"/>
  <c r="A4781" i="59"/>
  <c r="B4780" i="59"/>
  <c r="G4780" i="59"/>
  <c r="E4780" i="59"/>
  <c r="D4781" i="59" l="1"/>
  <c r="E4781" i="59"/>
  <c r="F4781" i="59"/>
  <c r="G4781" i="59"/>
  <c r="B4781" i="59"/>
  <c r="C4781" i="59"/>
  <c r="A4782" i="59"/>
  <c r="D4782" i="59" l="1"/>
  <c r="C4782" i="59"/>
  <c r="F4782" i="59"/>
  <c r="G4782" i="59"/>
  <c r="E4782" i="59"/>
  <c r="B4782" i="59"/>
  <c r="A4783" i="59"/>
  <c r="D4783" i="59" l="1"/>
  <c r="F4783" i="59"/>
  <c r="E4783" i="59"/>
  <c r="A4784" i="59"/>
  <c r="B4783" i="59"/>
  <c r="C4783" i="59"/>
  <c r="G4783" i="59"/>
  <c r="D4784" i="59" l="1"/>
  <c r="F4784" i="59"/>
  <c r="E4784" i="59"/>
  <c r="C4784" i="59"/>
  <c r="B4784" i="59"/>
  <c r="G4784" i="59"/>
  <c r="A4785" i="59"/>
  <c r="D4785" i="59" l="1"/>
  <c r="F4785" i="59"/>
  <c r="A4786" i="59"/>
  <c r="E4785" i="59"/>
  <c r="C4785" i="59"/>
  <c r="G4785" i="59"/>
  <c r="B4785" i="59"/>
  <c r="D4786" i="59" l="1"/>
  <c r="C4786" i="59"/>
  <c r="F4786" i="59"/>
  <c r="A4787" i="59"/>
  <c r="B4786" i="59"/>
  <c r="E4786" i="59"/>
  <c r="G4786" i="59"/>
  <c r="D4787" i="59" l="1"/>
  <c r="B4787" i="59"/>
  <c r="E4787" i="59"/>
  <c r="G4787" i="59"/>
  <c r="F4787" i="59"/>
  <c r="C4787" i="59"/>
  <c r="A4788" i="59"/>
  <c r="D4788" i="59" l="1"/>
  <c r="F4788" i="59"/>
  <c r="A4789" i="59"/>
  <c r="E4788" i="59"/>
  <c r="C4788" i="59"/>
  <c r="G4788" i="59"/>
  <c r="B4788" i="59"/>
  <c r="D4789" i="59" l="1"/>
  <c r="F4789" i="59"/>
  <c r="E4789" i="59"/>
  <c r="A4790" i="59"/>
  <c r="B4789" i="59"/>
  <c r="C4789" i="59"/>
  <c r="G4789" i="59"/>
  <c r="D4790" i="59" l="1"/>
  <c r="F4790" i="59"/>
  <c r="A4791" i="59"/>
  <c r="E4790" i="59"/>
  <c r="C4790" i="59"/>
  <c r="B4790" i="59"/>
  <c r="G4790" i="59"/>
  <c r="D4791" i="59" l="1"/>
  <c r="F4791" i="59"/>
  <c r="A4792" i="59"/>
  <c r="G4791" i="59"/>
  <c r="B4791" i="59"/>
  <c r="E4791" i="59"/>
  <c r="C4791" i="59"/>
  <c r="D4792" i="59" l="1"/>
  <c r="F4792" i="59"/>
  <c r="E4792" i="59"/>
  <c r="C4792" i="59"/>
  <c r="B4792" i="59"/>
  <c r="A4793" i="59"/>
  <c r="G4792" i="59"/>
  <c r="D4793" i="59" l="1"/>
  <c r="F4793" i="59"/>
  <c r="C4793" i="59"/>
  <c r="A4794" i="59"/>
  <c r="B4793" i="59"/>
  <c r="G4793" i="59"/>
  <c r="E4793" i="59"/>
  <c r="D4794" i="59" l="1"/>
  <c r="F4794" i="59"/>
  <c r="E4794" i="59"/>
  <c r="G4794" i="59"/>
  <c r="B4794" i="59"/>
  <c r="C4794" i="59"/>
  <c r="A4795" i="59"/>
  <c r="D4795" i="59" l="1"/>
  <c r="F4795" i="59"/>
  <c r="B4795" i="59"/>
  <c r="E4795" i="59"/>
  <c r="C4795" i="59"/>
  <c r="A4796" i="59"/>
  <c r="G4795" i="59"/>
  <c r="D4796" i="59" l="1"/>
  <c r="F4796" i="59"/>
  <c r="E4796" i="59"/>
  <c r="G4796" i="59"/>
  <c r="C4796" i="59"/>
  <c r="B4796" i="59"/>
  <c r="A4797" i="59"/>
  <c r="D4797" i="59" l="1"/>
  <c r="F4797" i="59"/>
  <c r="C4797" i="59"/>
  <c r="G4797" i="59"/>
  <c r="E4797" i="59"/>
  <c r="B4797" i="59"/>
  <c r="A4798" i="59"/>
  <c r="D4798" i="59" l="1"/>
  <c r="F4798" i="59"/>
  <c r="E4798" i="59"/>
  <c r="A4799" i="59"/>
  <c r="G4798" i="59"/>
  <c r="C4798" i="59"/>
  <c r="B4798" i="59"/>
  <c r="D4799" i="59" l="1"/>
  <c r="F4799" i="59"/>
  <c r="C4799" i="59"/>
  <c r="E4799" i="59"/>
  <c r="A4800" i="59"/>
  <c r="G4799" i="59"/>
  <c r="B4799" i="59"/>
  <c r="D4800" i="59" l="1"/>
  <c r="F4800" i="59"/>
  <c r="C4800" i="59"/>
  <c r="B4800" i="59"/>
  <c r="E4800" i="59"/>
  <c r="G4800" i="59"/>
  <c r="A4801" i="59"/>
  <c r="D4801" i="59" l="1"/>
  <c r="E4801" i="59"/>
  <c r="B4801" i="59"/>
  <c r="F4801" i="59"/>
  <c r="A4802" i="59"/>
  <c r="C4801" i="59"/>
  <c r="G4801" i="59"/>
  <c r="D4802" i="59" l="1"/>
  <c r="C4802" i="59"/>
  <c r="F4802" i="59"/>
  <c r="A4803" i="59"/>
  <c r="B4802" i="59"/>
  <c r="G4802" i="59"/>
  <c r="E4802" i="59"/>
  <c r="D4803" i="59" l="1"/>
  <c r="F4803" i="59"/>
  <c r="C4803" i="59"/>
  <c r="B4803" i="59"/>
  <c r="E4803" i="59"/>
  <c r="A4804" i="59"/>
  <c r="G4803" i="59"/>
  <c r="D4804" i="59" l="1"/>
  <c r="F4804" i="59"/>
  <c r="B4804" i="59"/>
  <c r="E4804" i="59"/>
  <c r="C4804" i="59"/>
  <c r="A4805" i="59"/>
  <c r="G4804" i="59"/>
  <c r="D4805" i="59" l="1"/>
  <c r="F4805" i="59"/>
  <c r="E4805" i="59"/>
  <c r="B4805" i="59"/>
  <c r="C4805" i="59"/>
  <c r="G4805" i="59"/>
  <c r="A4806" i="59"/>
  <c r="D4806" i="59" l="1"/>
  <c r="C4806" i="59"/>
  <c r="B4806" i="59"/>
  <c r="F4806" i="59"/>
  <c r="E4806" i="59"/>
  <c r="A4807" i="59"/>
  <c r="G4806" i="59"/>
  <c r="D4807" i="59" l="1"/>
  <c r="F4807" i="59"/>
  <c r="A4808" i="59"/>
  <c r="B4807" i="59"/>
  <c r="C4807" i="59"/>
  <c r="E4807" i="59"/>
  <c r="G4807" i="59"/>
  <c r="D4808" i="59" l="1"/>
  <c r="F4808" i="59"/>
  <c r="B4808" i="59"/>
  <c r="C4808" i="59"/>
  <c r="G4808" i="59"/>
  <c r="A4809" i="59"/>
  <c r="E4808" i="59"/>
  <c r="D4809" i="59" l="1"/>
  <c r="F4809" i="59"/>
  <c r="B4809" i="59"/>
  <c r="E4809" i="59"/>
  <c r="A4810" i="59"/>
  <c r="G4809" i="59"/>
  <c r="C4809" i="59"/>
  <c r="D4810" i="59" l="1"/>
  <c r="C4810" i="59"/>
  <c r="G4810" i="59"/>
  <c r="F4810" i="59"/>
  <c r="A4811" i="59"/>
  <c r="E4810" i="59"/>
  <c r="B4810" i="59"/>
  <c r="D4811" i="59" l="1"/>
  <c r="F4811" i="59"/>
  <c r="E4811" i="59"/>
  <c r="A4812" i="59"/>
  <c r="B4811" i="59"/>
  <c r="G4811" i="59"/>
  <c r="C4811" i="59"/>
  <c r="D4812" i="59" l="1"/>
  <c r="F4812" i="59"/>
  <c r="C4812" i="59"/>
  <c r="E4812" i="59"/>
  <c r="B4812" i="59"/>
  <c r="A4813" i="59"/>
  <c r="G4812" i="59"/>
  <c r="D4813" i="59" l="1"/>
  <c r="C4813" i="59"/>
  <c r="B4813" i="59"/>
  <c r="A4814" i="59"/>
  <c r="F4813" i="59"/>
  <c r="E4813" i="59"/>
  <c r="G4813" i="59"/>
  <c r="D4814" i="59" l="1"/>
  <c r="F4814" i="59"/>
  <c r="E4814" i="59"/>
  <c r="C4814" i="59"/>
  <c r="A4815" i="59"/>
  <c r="B4814" i="59"/>
  <c r="G4814" i="59"/>
  <c r="D4815" i="59" l="1"/>
  <c r="B4815" i="59"/>
  <c r="E4815" i="59"/>
  <c r="F4815" i="59"/>
  <c r="A4816" i="59"/>
  <c r="C4815" i="59"/>
  <c r="G4815" i="59"/>
  <c r="D4816" i="59" l="1"/>
  <c r="F4816" i="59"/>
  <c r="C4816" i="59"/>
  <c r="B4816" i="59"/>
  <c r="A4817" i="59"/>
  <c r="G4816" i="59"/>
  <c r="E4816" i="59"/>
  <c r="D4817" i="59" l="1"/>
  <c r="C4817" i="59"/>
  <c r="B4817" i="59"/>
  <c r="G4817" i="59"/>
  <c r="F4817" i="59"/>
  <c r="A4818" i="59"/>
  <c r="E4817" i="59"/>
  <c r="D4818" i="59" l="1"/>
  <c r="F4818" i="59"/>
  <c r="B4818" i="59"/>
  <c r="A4819" i="59"/>
  <c r="E4818" i="59"/>
  <c r="C4818" i="59"/>
  <c r="G4818" i="59"/>
  <c r="D4819" i="59" l="1"/>
  <c r="F4819" i="59"/>
  <c r="C4819" i="59"/>
  <c r="B4819" i="59"/>
  <c r="A4820" i="59"/>
  <c r="G4819" i="59"/>
  <c r="E4819" i="59"/>
  <c r="D4820" i="59" l="1"/>
  <c r="B4820" i="59"/>
  <c r="G4820" i="59"/>
  <c r="F4820" i="59"/>
  <c r="A4821" i="59"/>
  <c r="E4820" i="59"/>
  <c r="C4820" i="59"/>
  <c r="D4821" i="59" l="1"/>
  <c r="E4821" i="59"/>
  <c r="F4821" i="59"/>
  <c r="B4821" i="59"/>
  <c r="G4821" i="59"/>
  <c r="C4821" i="59"/>
  <c r="A4822" i="59"/>
  <c r="D4822" i="59" l="1"/>
  <c r="F4822" i="59"/>
  <c r="B4822" i="59"/>
  <c r="E4822" i="59"/>
  <c r="C4822" i="59"/>
  <c r="A4823" i="59"/>
  <c r="G4822" i="59"/>
  <c r="D4823" i="59" l="1"/>
  <c r="F4823" i="59"/>
  <c r="A4824" i="59"/>
  <c r="C4823" i="59"/>
  <c r="B4823" i="59"/>
  <c r="E4823" i="59"/>
  <c r="G4823" i="59"/>
  <c r="D4824" i="59" l="1"/>
  <c r="F4824" i="59"/>
  <c r="E4824" i="59"/>
  <c r="C4824" i="59"/>
  <c r="A4825" i="59"/>
  <c r="B4824" i="59"/>
  <c r="G4824" i="59"/>
  <c r="D4825" i="59" l="1"/>
  <c r="E4825" i="59"/>
  <c r="A4826" i="59"/>
  <c r="G4825" i="59"/>
  <c r="F4825" i="59"/>
  <c r="B4825" i="59"/>
  <c r="C4825" i="59"/>
  <c r="D4826" i="59" l="1"/>
  <c r="A4827" i="59"/>
  <c r="E4826" i="59"/>
  <c r="F4826" i="59"/>
  <c r="G4826" i="59"/>
  <c r="B4826" i="59"/>
  <c r="C4826" i="59"/>
  <c r="D4827" i="59" l="1"/>
  <c r="F4827" i="59"/>
  <c r="B4827" i="59"/>
  <c r="C4827" i="59"/>
  <c r="E4827" i="59"/>
  <c r="A4828" i="59"/>
  <c r="G4827" i="59"/>
  <c r="D4828" i="59" l="1"/>
  <c r="F4828" i="59"/>
  <c r="E4828" i="59"/>
  <c r="B4828" i="59"/>
  <c r="G4828" i="59"/>
  <c r="A4829" i="59"/>
  <c r="C4828" i="59"/>
  <c r="D4829" i="59" l="1"/>
  <c r="C4829" i="59"/>
  <c r="E4829" i="59"/>
  <c r="F4829" i="59"/>
  <c r="B4829" i="59"/>
  <c r="G4829" i="59"/>
  <c r="A4830" i="59"/>
  <c r="D4830" i="59" l="1"/>
  <c r="F4830" i="59"/>
  <c r="A4831" i="59"/>
  <c r="E4830" i="59"/>
  <c r="C4830" i="59"/>
  <c r="G4830" i="59"/>
  <c r="B4830" i="59"/>
  <c r="D4831" i="59" l="1"/>
  <c r="F4831" i="59"/>
  <c r="C4831" i="59"/>
  <c r="B4831" i="59"/>
  <c r="E4831" i="59"/>
  <c r="A4832" i="59"/>
  <c r="G4831" i="59"/>
  <c r="D4832" i="59" l="1"/>
  <c r="A4833" i="59"/>
  <c r="G4832" i="59"/>
  <c r="F4832" i="59"/>
  <c r="E4832" i="59"/>
  <c r="C4832" i="59"/>
  <c r="B4832" i="59"/>
  <c r="D4833" i="59" l="1"/>
  <c r="F4833" i="59"/>
  <c r="B4833" i="59"/>
  <c r="A4834" i="59"/>
  <c r="C4833" i="59"/>
  <c r="G4833" i="59"/>
  <c r="E4833" i="59"/>
  <c r="D4834" i="59" l="1"/>
  <c r="E4834" i="59"/>
  <c r="G4834" i="59"/>
  <c r="F4834" i="59"/>
  <c r="B4834" i="59"/>
  <c r="C4834" i="59"/>
  <c r="A4835" i="59"/>
  <c r="D4835" i="59" l="1"/>
  <c r="E4835" i="59"/>
  <c r="F4835" i="59"/>
  <c r="B4835" i="59"/>
  <c r="C4835" i="59"/>
  <c r="G4835" i="59"/>
  <c r="A4836" i="59"/>
  <c r="D4836" i="59" l="1"/>
  <c r="C4836" i="59"/>
  <c r="G4836" i="59"/>
  <c r="F4836" i="59"/>
  <c r="B4836" i="59"/>
  <c r="E4836" i="59"/>
  <c r="A4837" i="59"/>
  <c r="D4837" i="59" l="1"/>
  <c r="B4837" i="59"/>
  <c r="C4837" i="59"/>
  <c r="F4837" i="59"/>
  <c r="G4837" i="59"/>
  <c r="A4838" i="59"/>
  <c r="E4837" i="59"/>
  <c r="D4838" i="59" l="1"/>
  <c r="F4838" i="59"/>
  <c r="G4838" i="59"/>
  <c r="E4838" i="59"/>
  <c r="C4838" i="59"/>
  <c r="B4838" i="59"/>
  <c r="A4839" i="59"/>
  <c r="D4839" i="59" l="1"/>
  <c r="B4839" i="59"/>
  <c r="E4839" i="59"/>
  <c r="F4839" i="59"/>
  <c r="A4840" i="59"/>
  <c r="G4839" i="59"/>
  <c r="C4839" i="59"/>
  <c r="D4840" i="59" l="1"/>
  <c r="F4840" i="59"/>
  <c r="C4840" i="59"/>
  <c r="A4841" i="59"/>
  <c r="E4840" i="59"/>
  <c r="B4840" i="59"/>
  <c r="G4840" i="59"/>
  <c r="D4841" i="59" l="1"/>
  <c r="F4841" i="59"/>
  <c r="B4841" i="59"/>
  <c r="G4841" i="59"/>
  <c r="E4841" i="59"/>
  <c r="C4841" i="59"/>
  <c r="A4842" i="59"/>
  <c r="D4842" i="59" l="1"/>
  <c r="F4842" i="59"/>
  <c r="C4842" i="59"/>
  <c r="G4842" i="59"/>
  <c r="E4842" i="59"/>
  <c r="B4842" i="59"/>
  <c r="A4843" i="59"/>
  <c r="D4843" i="59" l="1"/>
  <c r="F4843" i="59"/>
  <c r="B4843" i="59"/>
  <c r="G4843" i="59"/>
  <c r="E4843" i="59"/>
  <c r="A4844" i="59"/>
  <c r="C4843" i="59"/>
  <c r="D4844" i="59" l="1"/>
  <c r="F4844" i="59"/>
  <c r="B4844" i="59"/>
  <c r="E4844" i="59"/>
  <c r="A4845" i="59"/>
  <c r="G4844" i="59"/>
  <c r="C4844" i="59"/>
  <c r="D4845" i="59" l="1"/>
  <c r="E4845" i="59"/>
  <c r="F4845" i="59"/>
  <c r="G4845" i="59"/>
  <c r="B4845" i="59"/>
  <c r="C4845" i="59"/>
  <c r="A4846" i="59"/>
  <c r="D4846" i="59" l="1"/>
  <c r="F4846" i="59"/>
  <c r="B4846" i="59"/>
  <c r="C4846" i="59"/>
  <c r="E4846" i="59"/>
  <c r="A4847" i="59"/>
  <c r="G4846" i="59"/>
  <c r="D4847" i="59" l="1"/>
  <c r="C4847" i="59"/>
  <c r="E4847" i="59"/>
  <c r="F4847" i="59"/>
  <c r="B4847" i="59"/>
  <c r="G4847" i="59"/>
  <c r="A4848" i="59"/>
  <c r="D4848" i="59" l="1"/>
  <c r="E4848" i="59"/>
  <c r="A4849" i="59"/>
  <c r="F4848" i="59"/>
  <c r="C4848" i="59"/>
  <c r="G4848" i="59"/>
  <c r="B4848" i="59"/>
  <c r="D4849" i="59" l="1"/>
  <c r="F4849" i="59"/>
  <c r="C4849" i="59"/>
  <c r="B4849" i="59"/>
  <c r="E4849" i="59"/>
  <c r="A4850" i="59"/>
  <c r="G4849" i="59"/>
  <c r="D4850" i="59" l="1"/>
  <c r="F4850" i="59"/>
  <c r="C4850" i="59"/>
  <c r="G4850" i="59"/>
  <c r="E4850" i="59"/>
  <c r="A4851" i="59"/>
  <c r="B4850" i="59"/>
  <c r="D4851" i="59" l="1"/>
  <c r="E4851" i="59"/>
  <c r="F4851" i="59"/>
  <c r="C4851" i="59"/>
  <c r="B4851" i="59"/>
  <c r="G4851" i="59"/>
  <c r="A4852" i="59"/>
  <c r="D4852" i="59" l="1"/>
  <c r="F4852" i="59"/>
  <c r="B4852" i="59"/>
  <c r="G4852" i="59"/>
  <c r="C4852" i="59"/>
  <c r="A4853" i="59"/>
  <c r="E4852" i="59"/>
  <c r="D4853" i="59" l="1"/>
  <c r="F4853" i="59"/>
  <c r="A4854" i="59"/>
  <c r="C4853" i="59"/>
  <c r="E4853" i="59"/>
  <c r="B4853" i="59"/>
  <c r="G4853" i="59"/>
  <c r="D4854" i="59" l="1"/>
  <c r="F4854" i="59"/>
  <c r="C4854" i="59"/>
  <c r="A4855" i="59"/>
  <c r="E4854" i="59"/>
  <c r="B4854" i="59"/>
  <c r="G4854" i="59"/>
  <c r="D4855" i="59" l="1"/>
  <c r="E4855" i="59"/>
  <c r="F4855" i="59"/>
  <c r="C4855" i="59"/>
  <c r="A4856" i="59"/>
  <c r="B4855" i="59"/>
  <c r="G4855" i="59"/>
  <c r="D4856" i="59" l="1"/>
  <c r="F4856" i="59"/>
  <c r="B4856" i="59"/>
  <c r="C4856" i="59"/>
  <c r="A4857" i="59"/>
  <c r="G4856" i="59"/>
  <c r="E4856" i="59"/>
  <c r="D4857" i="59" l="1"/>
  <c r="F4857" i="59"/>
  <c r="E4857" i="59"/>
  <c r="C4857" i="59"/>
  <c r="B4857" i="59"/>
  <c r="A4858" i="59"/>
  <c r="G4857" i="59"/>
  <c r="D4858" i="59" l="1"/>
  <c r="B4858" i="59"/>
  <c r="C4858" i="59"/>
  <c r="A4859" i="59"/>
  <c r="G4858" i="59"/>
  <c r="F4858" i="59"/>
  <c r="E4858" i="59"/>
  <c r="D4859" i="59" l="1"/>
  <c r="C4859" i="59"/>
  <c r="E4859" i="59"/>
  <c r="F4859" i="59"/>
  <c r="A4860" i="59"/>
  <c r="G4859" i="59"/>
  <c r="B4859" i="59"/>
  <c r="D4860" i="59" l="1"/>
  <c r="F4860" i="59"/>
  <c r="C4860" i="59"/>
  <c r="E4860" i="59"/>
  <c r="B4860" i="59"/>
  <c r="A4861" i="59"/>
  <c r="G4860" i="59"/>
  <c r="D4861" i="59" l="1"/>
  <c r="F4861" i="59"/>
  <c r="E4861" i="59"/>
  <c r="B4861" i="59"/>
  <c r="C4861" i="59"/>
  <c r="A4862" i="59"/>
  <c r="G4861" i="59"/>
  <c r="D4862" i="59" l="1"/>
  <c r="F4862" i="59"/>
  <c r="E4862" i="59"/>
  <c r="C4862" i="59"/>
  <c r="G4862" i="59"/>
  <c r="B4862" i="59"/>
  <c r="A4863" i="59"/>
  <c r="D4863" i="59" l="1"/>
  <c r="F4863" i="59"/>
  <c r="C4863" i="59"/>
  <c r="B4863" i="59"/>
  <c r="E4863" i="59"/>
  <c r="A4864" i="59"/>
  <c r="G4863" i="59"/>
  <c r="D4864" i="59" l="1"/>
  <c r="F4864" i="59"/>
  <c r="C4864" i="59"/>
  <c r="E4864" i="59"/>
  <c r="B4864" i="59"/>
  <c r="A4865" i="59"/>
  <c r="G4864" i="59"/>
  <c r="F4865" i="59" l="1"/>
  <c r="G4865" i="59"/>
  <c r="C4865" i="59"/>
  <c r="E4865" i="59"/>
  <c r="D4865" i="59"/>
  <c r="B4865" i="59"/>
  <c r="A4866" i="59"/>
  <c r="D4866" i="59" l="1"/>
  <c r="F4866" i="59"/>
  <c r="E4866" i="59"/>
  <c r="B4866" i="59"/>
  <c r="C4866" i="59"/>
  <c r="A4867" i="59"/>
  <c r="G4866" i="59"/>
  <c r="D4867" i="59" l="1"/>
  <c r="E4867" i="59"/>
  <c r="C4867" i="59"/>
  <c r="B4867" i="59"/>
  <c r="A4868" i="59"/>
  <c r="F4867" i="59"/>
  <c r="G4867" i="59"/>
  <c r="D4868" i="59" l="1"/>
  <c r="F4868" i="59"/>
  <c r="B4868" i="59"/>
  <c r="G4868" i="59"/>
  <c r="E4868" i="59"/>
  <c r="A4869" i="59"/>
  <c r="C4868" i="59"/>
  <c r="D4869" i="59" l="1"/>
  <c r="F4869" i="59"/>
  <c r="B4869" i="59"/>
  <c r="G4869" i="59"/>
  <c r="C4869" i="59"/>
  <c r="E4869" i="59"/>
  <c r="A4870" i="59"/>
  <c r="D4870" i="59" l="1"/>
  <c r="F4870" i="59"/>
  <c r="C4870" i="59"/>
  <c r="E4870" i="59"/>
  <c r="B4870" i="59"/>
  <c r="A4871" i="59"/>
  <c r="G4870" i="59"/>
  <c r="D4871" i="59" l="1"/>
  <c r="F4871" i="59"/>
  <c r="G4871" i="59"/>
  <c r="B4871" i="59"/>
  <c r="A4872" i="59"/>
  <c r="C4871" i="59"/>
  <c r="E4871" i="59"/>
  <c r="D4872" i="59" l="1"/>
  <c r="F4872" i="59"/>
  <c r="B4872" i="59"/>
  <c r="E4872" i="59"/>
  <c r="C4872" i="59"/>
  <c r="A4873" i="59"/>
  <c r="G4872" i="59"/>
  <c r="D4873" i="59" l="1"/>
  <c r="F4873" i="59"/>
  <c r="C4873" i="59"/>
  <c r="B4873" i="59"/>
  <c r="E4873" i="59"/>
  <c r="A4874" i="59"/>
  <c r="G4873" i="59"/>
  <c r="D4874" i="59" l="1"/>
  <c r="F4874" i="59"/>
  <c r="C4874" i="59"/>
  <c r="B4874" i="59"/>
  <c r="E4874" i="59"/>
  <c r="A4875" i="59"/>
  <c r="G4874" i="59"/>
  <c r="D4875" i="59" l="1"/>
  <c r="F4875" i="59"/>
  <c r="E4875" i="59"/>
  <c r="B4875" i="59"/>
  <c r="C4875" i="59"/>
  <c r="G4875" i="59"/>
  <c r="A4876" i="59"/>
  <c r="D4876" i="59" l="1"/>
  <c r="F4876" i="59"/>
  <c r="E4876" i="59"/>
  <c r="C4876" i="59"/>
  <c r="G4876" i="59"/>
  <c r="A4877" i="59"/>
  <c r="B4876" i="59"/>
  <c r="D4877" i="59" l="1"/>
  <c r="F4877" i="59"/>
  <c r="C4877" i="59"/>
  <c r="B4877" i="59"/>
  <c r="G4877" i="59"/>
  <c r="E4877" i="59"/>
  <c r="A4878" i="59"/>
  <c r="D4878" i="59" l="1"/>
  <c r="F4878" i="59"/>
  <c r="A4879" i="59"/>
  <c r="E4878" i="59"/>
  <c r="C4878" i="59"/>
  <c r="G4878" i="59"/>
  <c r="B4878" i="59"/>
  <c r="D4879" i="59" l="1"/>
  <c r="F4879" i="59"/>
  <c r="A4880" i="59"/>
  <c r="G4879" i="59"/>
  <c r="E4879" i="59"/>
  <c r="C4879" i="59"/>
  <c r="B4879" i="59"/>
  <c r="D4880" i="59" l="1"/>
  <c r="F4880" i="59"/>
  <c r="C4880" i="59"/>
  <c r="E4880" i="59"/>
  <c r="B4880" i="59"/>
  <c r="G4880" i="59"/>
  <c r="A4881" i="59"/>
  <c r="D4881" i="59" l="1"/>
  <c r="F4881" i="59"/>
  <c r="C4881" i="59"/>
  <c r="E4881" i="59"/>
  <c r="A4882" i="59"/>
  <c r="B4881" i="59"/>
  <c r="G4881" i="59"/>
  <c r="D4882" i="59" l="1"/>
  <c r="F4882" i="59"/>
  <c r="E4882" i="59"/>
  <c r="A4883" i="59"/>
  <c r="B4882" i="59"/>
  <c r="C4882" i="59"/>
  <c r="G4882" i="59"/>
  <c r="D4883" i="59" l="1"/>
  <c r="F4883" i="59"/>
  <c r="E4883" i="59"/>
  <c r="A4884" i="59"/>
  <c r="C4883" i="59"/>
  <c r="G4883" i="59"/>
  <c r="B4883" i="59"/>
  <c r="D4884" i="59" l="1"/>
  <c r="F4884" i="59"/>
  <c r="E4884" i="59"/>
  <c r="C4884" i="59"/>
  <c r="B4884" i="59"/>
  <c r="A4885" i="59"/>
  <c r="G4884" i="59"/>
  <c r="D4885" i="59" l="1"/>
  <c r="F4885" i="59"/>
  <c r="C4885" i="59"/>
  <c r="E4885" i="59"/>
  <c r="A4886" i="59"/>
  <c r="B4885" i="59"/>
  <c r="G4885" i="59"/>
  <c r="D4886" i="59" l="1"/>
  <c r="F4886" i="59"/>
  <c r="E4886" i="59"/>
  <c r="B4886" i="59"/>
  <c r="C4886" i="59"/>
  <c r="G4886" i="59"/>
  <c r="A4887" i="59"/>
  <c r="D4887" i="59" l="1"/>
  <c r="F4887" i="59"/>
  <c r="E4887" i="59"/>
  <c r="C4887" i="59"/>
  <c r="A4888" i="59"/>
  <c r="G4887" i="59"/>
  <c r="B4887" i="59"/>
  <c r="D4888" i="59" l="1"/>
  <c r="F4888" i="59"/>
  <c r="C4888" i="59"/>
  <c r="B4888" i="59"/>
  <c r="G4888" i="59"/>
  <c r="E4888" i="59"/>
  <c r="A4889" i="59"/>
  <c r="D4889" i="59" l="1"/>
  <c r="F4889" i="59"/>
  <c r="C4889" i="59"/>
  <c r="B4889" i="59"/>
  <c r="G4889" i="59"/>
  <c r="E4889" i="59"/>
  <c r="A4890" i="59"/>
  <c r="D4890" i="59" l="1"/>
  <c r="F4890" i="59"/>
  <c r="E4890" i="59"/>
  <c r="C4890" i="59"/>
  <c r="A4891" i="59"/>
  <c r="B4890" i="59"/>
  <c r="G4890" i="59"/>
  <c r="D4891" i="59" l="1"/>
  <c r="F4891" i="59"/>
  <c r="E4891" i="59"/>
  <c r="C4891" i="59"/>
  <c r="B4891" i="59"/>
  <c r="G4891" i="59"/>
  <c r="A4892" i="59"/>
  <c r="D4892" i="59" l="1"/>
  <c r="F4892" i="59"/>
  <c r="E4892" i="59"/>
  <c r="C4892" i="59"/>
  <c r="A4893" i="59"/>
  <c r="G4892" i="59"/>
  <c r="B4892" i="59"/>
  <c r="D4893" i="59" l="1"/>
  <c r="E4893" i="59"/>
  <c r="F4893" i="59"/>
  <c r="C4893" i="59"/>
  <c r="B4893" i="59"/>
  <c r="A4894" i="59"/>
  <c r="G4893" i="59"/>
  <c r="D4894" i="59" l="1"/>
  <c r="F4894" i="59"/>
  <c r="B4894" i="59"/>
  <c r="C4894" i="59"/>
  <c r="E4894" i="59"/>
  <c r="A4895" i="59"/>
  <c r="G4894" i="59"/>
  <c r="D4895" i="59" l="1"/>
  <c r="F4895" i="59"/>
  <c r="C4895" i="59"/>
  <c r="E4895" i="59"/>
  <c r="B4895" i="59"/>
  <c r="G4895" i="59"/>
  <c r="A4896" i="59"/>
  <c r="D4896" i="59" l="1"/>
  <c r="C4896" i="59"/>
  <c r="A4897" i="59"/>
  <c r="G4896" i="59"/>
  <c r="F4896" i="59"/>
  <c r="B4896" i="59"/>
  <c r="E4896" i="59"/>
  <c r="D4897" i="59" l="1"/>
  <c r="F4897" i="59"/>
  <c r="A4898" i="59"/>
  <c r="G4897" i="59"/>
  <c r="B4897" i="59"/>
  <c r="C4897" i="59"/>
  <c r="E4897" i="59"/>
  <c r="D4898" i="59" l="1"/>
  <c r="F4898" i="59"/>
  <c r="E4898" i="59"/>
  <c r="C4898" i="59"/>
  <c r="A4899" i="59"/>
  <c r="B4898" i="59"/>
  <c r="G4898" i="59"/>
  <c r="D4899" i="59" l="1"/>
  <c r="F4899" i="59"/>
  <c r="E4899" i="59"/>
  <c r="C4899" i="59"/>
  <c r="B4899" i="59"/>
  <c r="A4900" i="59"/>
  <c r="G4899" i="59"/>
  <c r="D4900" i="59" l="1"/>
  <c r="F4900" i="59"/>
  <c r="E4900" i="59"/>
  <c r="C4900" i="59"/>
  <c r="A4901" i="59"/>
  <c r="B4900" i="59"/>
  <c r="G4900" i="59"/>
  <c r="F4901" i="59" l="1"/>
  <c r="B4901" i="59"/>
  <c r="D4901" i="59"/>
  <c r="C4901" i="59"/>
  <c r="E4901" i="59"/>
  <c r="A4902" i="59"/>
  <c r="G4901" i="59"/>
  <c r="D4902" i="59" l="1"/>
  <c r="E4902" i="59"/>
  <c r="G4902" i="59"/>
  <c r="C4902" i="59"/>
  <c r="A4903" i="59"/>
  <c r="F4902" i="59"/>
  <c r="B4902" i="59"/>
  <c r="D4903" i="59" l="1"/>
  <c r="C4903" i="59"/>
  <c r="G4903" i="59"/>
  <c r="F4903" i="59"/>
  <c r="E4903" i="59"/>
  <c r="A4904" i="59"/>
  <c r="B4903" i="59"/>
  <c r="D4904" i="59" l="1"/>
  <c r="F4904" i="59"/>
  <c r="A4905" i="59"/>
  <c r="C4904" i="59"/>
  <c r="G4904" i="59"/>
  <c r="B4904" i="59"/>
  <c r="E4904" i="59"/>
  <c r="D4905" i="59" l="1"/>
  <c r="F4905" i="59"/>
  <c r="B4905" i="59"/>
  <c r="E4905" i="59"/>
  <c r="A4906" i="59"/>
  <c r="G4905" i="59"/>
  <c r="C4905" i="59"/>
  <c r="D4906" i="59" l="1"/>
  <c r="F4906" i="59"/>
  <c r="C4906" i="59"/>
  <c r="G4906" i="59"/>
  <c r="A4907" i="59"/>
  <c r="B4906" i="59"/>
  <c r="E4906" i="59"/>
  <c r="D4907" i="59" l="1"/>
  <c r="F4907" i="59"/>
  <c r="B4907" i="59"/>
  <c r="A4908" i="59"/>
  <c r="C4907" i="59"/>
  <c r="E4907" i="59"/>
  <c r="G4907" i="59"/>
  <c r="D4908" i="59" l="1"/>
  <c r="E4908" i="59"/>
  <c r="F4908" i="59"/>
  <c r="C4908" i="59"/>
  <c r="A4909" i="59"/>
  <c r="B4908" i="59"/>
  <c r="G4908" i="59"/>
  <c r="D4909" i="59" l="1"/>
  <c r="C4909" i="59"/>
  <c r="A4910" i="59"/>
  <c r="F4909" i="59"/>
  <c r="E4909" i="59"/>
  <c r="B4909" i="59"/>
  <c r="G4909" i="59"/>
  <c r="D4910" i="59" l="1"/>
  <c r="C4910" i="59"/>
  <c r="E4910" i="59"/>
  <c r="F4910" i="59"/>
  <c r="A4911" i="59"/>
  <c r="B4910" i="59"/>
  <c r="G4910" i="59"/>
  <c r="D4911" i="59" l="1"/>
  <c r="E4911" i="59"/>
  <c r="F4911" i="59"/>
  <c r="C4911" i="59"/>
  <c r="B4911" i="59"/>
  <c r="A4912" i="59"/>
  <c r="G4911" i="59"/>
  <c r="D4912" i="59" l="1"/>
  <c r="C4912" i="59"/>
  <c r="B4912" i="59"/>
  <c r="E4912" i="59"/>
  <c r="F4912" i="59"/>
  <c r="A4913" i="59"/>
  <c r="G4912" i="59"/>
  <c r="D4913" i="59" l="1"/>
  <c r="C4913" i="59"/>
  <c r="F4913" i="59"/>
  <c r="B4913" i="59"/>
  <c r="E4913" i="59"/>
  <c r="A4914" i="59"/>
  <c r="G4913" i="59"/>
  <c r="D4914" i="59" l="1"/>
  <c r="C4914" i="59"/>
  <c r="B4914" i="59"/>
  <c r="E4914" i="59"/>
  <c r="F4914" i="59"/>
  <c r="A4915" i="59"/>
  <c r="G4914" i="59"/>
  <c r="D4915" i="59" l="1"/>
  <c r="C4915" i="59"/>
  <c r="E4915" i="59"/>
  <c r="F4915" i="59"/>
  <c r="B4915" i="59"/>
  <c r="A4916" i="59"/>
  <c r="G4915" i="59"/>
  <c r="D4916" i="59" l="1"/>
  <c r="C4916" i="59"/>
  <c r="E4916" i="59"/>
  <c r="F4916" i="59"/>
  <c r="B4916" i="59"/>
  <c r="A4917" i="59"/>
  <c r="G4916" i="59"/>
  <c r="D4917" i="59" l="1"/>
  <c r="C4917" i="59"/>
  <c r="B4917" i="59"/>
  <c r="F4917" i="59"/>
  <c r="E4917" i="59"/>
  <c r="A4918" i="59"/>
  <c r="G4917" i="59"/>
  <c r="D4918" i="59" l="1"/>
  <c r="F4918" i="59"/>
  <c r="C4918" i="59"/>
  <c r="G4918" i="59"/>
  <c r="B4918" i="59"/>
  <c r="E4918" i="59"/>
  <c r="A4919" i="59"/>
  <c r="D4919" i="59" l="1"/>
  <c r="F4919" i="59"/>
  <c r="A4920" i="59"/>
  <c r="C4919" i="59"/>
  <c r="G4919" i="59"/>
  <c r="B4919" i="59"/>
  <c r="E4919" i="59"/>
  <c r="D4920" i="59" l="1"/>
  <c r="C4920" i="59"/>
  <c r="A4921" i="59"/>
  <c r="G4920" i="59"/>
  <c r="F4920" i="59"/>
  <c r="B4920" i="59"/>
  <c r="E4920" i="59"/>
  <c r="D4921" i="59" l="1"/>
  <c r="F4921" i="59"/>
  <c r="A4922" i="59"/>
  <c r="C4921" i="59"/>
  <c r="G4921" i="59"/>
  <c r="E4921" i="59"/>
  <c r="B4921" i="59"/>
  <c r="D4922" i="59" l="1"/>
  <c r="C4922" i="59"/>
  <c r="B4922" i="59"/>
  <c r="A4923" i="59"/>
  <c r="G4922" i="59"/>
  <c r="E4922" i="59"/>
  <c r="F4922" i="59"/>
  <c r="D4923" i="59" l="1"/>
  <c r="F4923" i="59"/>
  <c r="B4923" i="59"/>
  <c r="E4923" i="59"/>
  <c r="C4923" i="59"/>
  <c r="A4924" i="59"/>
  <c r="G4923" i="59"/>
  <c r="D4924" i="59" l="1"/>
  <c r="F4924" i="59"/>
  <c r="B4924" i="59"/>
  <c r="G4924" i="59"/>
  <c r="C4924" i="59"/>
  <c r="E4924" i="59"/>
  <c r="A4925" i="59"/>
  <c r="D4925" i="59" l="1"/>
  <c r="F4925" i="59"/>
  <c r="G4925" i="59"/>
  <c r="C4925" i="59"/>
  <c r="A4926" i="59"/>
  <c r="B4925" i="59"/>
  <c r="E4925" i="59"/>
  <c r="D4926" i="59" l="1"/>
  <c r="F4926" i="59"/>
  <c r="E4926" i="59"/>
  <c r="G4926" i="59"/>
  <c r="C4926" i="59"/>
  <c r="B4926" i="59"/>
  <c r="A4927" i="59"/>
  <c r="D4927" i="59" l="1"/>
  <c r="F4927" i="59"/>
  <c r="A4928" i="59"/>
  <c r="C4927" i="59"/>
  <c r="G4927" i="59"/>
  <c r="B4927" i="59"/>
  <c r="E4927" i="59"/>
  <c r="D4928" i="59" l="1"/>
  <c r="F4928" i="59"/>
  <c r="A4929" i="59"/>
  <c r="C4928" i="59"/>
  <c r="B4928" i="59"/>
  <c r="E4928" i="59"/>
  <c r="G4928" i="59"/>
  <c r="D4929" i="59" l="1"/>
  <c r="F4929" i="59"/>
  <c r="B4929" i="59"/>
  <c r="G4929" i="59"/>
  <c r="C4929" i="59"/>
  <c r="A4930" i="59"/>
  <c r="E4929" i="59"/>
  <c r="D4930" i="59" l="1"/>
  <c r="F4930" i="59"/>
  <c r="C4930" i="59"/>
  <c r="B4930" i="59"/>
  <c r="E4930" i="59"/>
  <c r="G4930" i="59"/>
  <c r="A4931" i="59"/>
  <c r="D4931" i="59" l="1"/>
  <c r="B4931" i="59"/>
  <c r="A4932" i="59"/>
  <c r="G4931" i="59"/>
  <c r="F4931" i="59"/>
  <c r="C4931" i="59"/>
  <c r="E4931" i="59"/>
  <c r="D4932" i="59" l="1"/>
  <c r="F4932" i="59"/>
  <c r="E4932" i="59"/>
  <c r="C4932" i="59"/>
  <c r="A4933" i="59"/>
  <c r="G4932" i="59"/>
  <c r="B4932" i="59"/>
  <c r="D4933" i="59" l="1"/>
  <c r="C4933" i="59"/>
  <c r="B4933" i="59"/>
  <c r="E4933" i="59"/>
  <c r="F4933" i="59"/>
  <c r="G4933" i="59"/>
  <c r="A4934" i="59"/>
  <c r="D4934" i="59" l="1"/>
  <c r="G4934" i="59"/>
  <c r="F4934" i="59"/>
  <c r="C4934" i="59"/>
  <c r="B4934" i="59"/>
  <c r="A4935" i="59"/>
  <c r="E4934" i="59"/>
  <c r="D4935" i="59" l="1"/>
  <c r="C4935" i="59"/>
  <c r="A4936" i="59"/>
  <c r="F4935" i="59"/>
  <c r="E4935" i="59"/>
  <c r="B4935" i="59"/>
  <c r="G4935" i="59"/>
  <c r="D4936" i="59" l="1"/>
  <c r="F4936" i="59"/>
  <c r="B4936" i="59"/>
  <c r="E4936" i="59"/>
  <c r="C4936" i="59"/>
  <c r="A4937" i="59"/>
  <c r="G4936" i="59"/>
  <c r="D4937" i="59" l="1"/>
  <c r="F4937" i="59"/>
  <c r="A4938" i="59"/>
  <c r="B4937" i="59"/>
  <c r="C4937" i="59"/>
  <c r="E4937" i="59"/>
  <c r="G4937" i="59"/>
  <c r="D4938" i="59" l="1"/>
  <c r="F4938" i="59"/>
  <c r="E4938" i="59"/>
  <c r="C4938" i="59"/>
  <c r="B4938" i="59"/>
  <c r="A4939" i="59"/>
  <c r="G4938" i="59"/>
  <c r="D4939" i="59" l="1"/>
  <c r="F4939" i="59"/>
  <c r="B4939" i="59"/>
  <c r="E4939" i="59"/>
  <c r="C4939" i="59"/>
  <c r="A4940" i="59"/>
  <c r="G4939" i="59"/>
  <c r="D4940" i="59" l="1"/>
  <c r="F4940" i="59"/>
  <c r="E4940" i="59"/>
  <c r="B4940" i="59"/>
  <c r="G4940" i="59"/>
  <c r="C4940" i="59"/>
  <c r="A4941" i="59"/>
  <c r="D4941" i="59" l="1"/>
  <c r="F4941" i="59"/>
  <c r="C4941" i="59"/>
  <c r="B4941" i="59"/>
  <c r="G4941" i="59"/>
  <c r="E4941" i="59"/>
  <c r="A4942" i="59"/>
  <c r="D4942" i="59" l="1"/>
  <c r="F4942" i="59"/>
  <c r="B4942" i="59"/>
  <c r="C4942" i="59"/>
  <c r="E4942" i="59"/>
  <c r="A4943" i="59"/>
  <c r="G4942" i="59"/>
  <c r="D4943" i="59" l="1"/>
  <c r="F4943" i="59"/>
  <c r="B4943" i="59"/>
  <c r="C4943" i="59"/>
  <c r="E4943" i="59"/>
  <c r="A4944" i="59"/>
  <c r="G4943" i="59"/>
  <c r="D4944" i="59" l="1"/>
  <c r="C4944" i="59"/>
  <c r="E4944" i="59"/>
  <c r="F4944" i="59"/>
  <c r="A4945" i="59"/>
  <c r="G4944" i="59"/>
  <c r="B4944" i="59"/>
  <c r="D4945" i="59" l="1"/>
  <c r="C4945" i="59"/>
  <c r="E4945" i="59"/>
  <c r="F4945" i="59"/>
  <c r="B4945" i="59"/>
  <c r="A4946" i="59"/>
  <c r="G4945" i="59"/>
  <c r="D4946" i="59" l="1"/>
  <c r="F4946" i="59"/>
  <c r="E4946" i="59"/>
  <c r="C4946" i="59"/>
  <c r="B4946" i="59"/>
  <c r="A4947" i="59"/>
  <c r="G4946" i="59"/>
  <c r="D4947" i="59" l="1"/>
  <c r="C4947" i="59"/>
  <c r="F4947" i="59"/>
  <c r="A4948" i="59"/>
  <c r="E4947" i="59"/>
  <c r="G4947" i="59"/>
  <c r="B4947" i="59"/>
  <c r="D4948" i="59" l="1"/>
  <c r="C4948" i="59"/>
  <c r="E4948" i="59"/>
  <c r="F4948" i="59"/>
  <c r="A4949" i="59"/>
  <c r="B4948" i="59"/>
  <c r="G4948" i="59"/>
  <c r="D4949" i="59" l="1"/>
  <c r="C4949" i="59"/>
  <c r="E4949" i="59"/>
  <c r="F4949" i="59"/>
  <c r="A4950" i="59"/>
  <c r="B4949" i="59"/>
  <c r="G4949" i="59"/>
  <c r="D4950" i="59" l="1"/>
  <c r="A4951" i="59"/>
  <c r="E4950" i="59"/>
  <c r="F4950" i="59"/>
  <c r="C4950" i="59"/>
  <c r="B4950" i="59"/>
  <c r="G4950" i="59"/>
  <c r="D4951" i="59" l="1"/>
  <c r="C4951" i="59"/>
  <c r="E4951" i="59"/>
  <c r="F4951" i="59"/>
  <c r="B4951" i="59"/>
  <c r="A4952" i="59"/>
  <c r="G4951" i="59"/>
  <c r="D4952" i="59" l="1"/>
  <c r="C4952" i="59"/>
  <c r="F4952" i="59"/>
  <c r="E4952" i="59"/>
  <c r="A4953" i="59"/>
  <c r="B4952" i="59"/>
  <c r="G4952" i="59"/>
  <c r="D4953" i="59" l="1"/>
  <c r="C4953" i="59"/>
  <c r="E4953" i="59"/>
  <c r="F4953" i="59"/>
  <c r="A4954" i="59"/>
  <c r="B4953" i="59"/>
  <c r="G4953" i="59"/>
  <c r="D4954" i="59" l="1"/>
  <c r="C4954" i="59"/>
  <c r="E4954" i="59"/>
  <c r="B4954" i="59"/>
  <c r="A4955" i="59"/>
  <c r="F4954" i="59"/>
  <c r="G4954" i="59"/>
  <c r="D4955" i="59" l="1"/>
  <c r="C4955" i="59"/>
  <c r="E4955" i="59"/>
  <c r="F4955" i="59"/>
  <c r="B4955" i="59"/>
  <c r="A4956" i="59"/>
  <c r="G4955" i="59"/>
  <c r="D4956" i="59" l="1"/>
  <c r="C4956" i="59"/>
  <c r="E4956" i="59"/>
  <c r="F4956" i="59"/>
  <c r="A4957" i="59"/>
  <c r="B4956" i="59"/>
  <c r="G4956" i="59"/>
  <c r="D4957" i="59" l="1"/>
  <c r="C4957" i="59"/>
  <c r="E4957" i="59"/>
  <c r="F4957" i="59"/>
  <c r="B4957" i="59"/>
  <c r="A4958" i="59"/>
  <c r="G4957" i="59"/>
  <c r="D4958" i="59" l="1"/>
  <c r="C4958" i="59"/>
  <c r="E4958" i="59"/>
  <c r="F4958" i="59"/>
  <c r="A4959" i="59"/>
  <c r="B4958" i="59"/>
  <c r="G4958" i="59"/>
  <c r="F4959" i="59" l="1"/>
  <c r="C4959" i="59"/>
  <c r="B4959" i="59"/>
  <c r="D4959" i="59"/>
  <c r="A4960" i="59"/>
  <c r="E4959" i="59"/>
  <c r="G4959" i="59"/>
  <c r="D4960" i="59" l="1"/>
  <c r="F4960" i="59"/>
  <c r="E4960" i="59"/>
  <c r="C4960" i="59"/>
  <c r="B4960" i="59"/>
  <c r="A4961" i="59"/>
  <c r="G4960" i="59"/>
  <c r="D4961" i="59" l="1"/>
  <c r="F4961" i="59"/>
  <c r="G4961" i="59"/>
  <c r="B4961" i="59"/>
  <c r="C4961" i="59"/>
  <c r="E4961" i="59"/>
  <c r="A4962" i="59"/>
  <c r="D4962" i="59" l="1"/>
  <c r="C4962" i="59"/>
  <c r="E4962" i="59"/>
  <c r="A4963" i="59"/>
  <c r="F4962" i="59"/>
  <c r="B4962" i="59"/>
  <c r="G4962" i="59"/>
  <c r="D4963" i="59" l="1"/>
  <c r="F4963" i="59"/>
  <c r="E4963" i="59"/>
  <c r="C4963" i="59"/>
  <c r="G4963" i="59"/>
  <c r="B4963" i="59"/>
  <c r="A4964" i="59"/>
  <c r="D4964" i="59" l="1"/>
  <c r="F4964" i="59"/>
  <c r="E4964" i="59"/>
  <c r="C4964" i="59"/>
  <c r="B4964" i="59"/>
  <c r="A4965" i="59"/>
  <c r="G4964" i="59"/>
  <c r="D4965" i="59" l="1"/>
  <c r="F4965" i="59"/>
  <c r="E4965" i="59"/>
  <c r="C4965" i="59"/>
  <c r="G4965" i="59"/>
  <c r="B4965" i="59"/>
  <c r="A4966" i="59"/>
  <c r="D4966" i="59" l="1"/>
  <c r="F4966" i="59"/>
  <c r="C4966" i="59"/>
  <c r="B4966" i="59"/>
  <c r="E4966" i="59"/>
  <c r="A4967" i="59"/>
  <c r="G4966" i="59"/>
  <c r="D4967" i="59" l="1"/>
  <c r="F4967" i="59"/>
  <c r="C4967" i="59"/>
  <c r="E4967" i="59"/>
  <c r="G4967" i="59"/>
  <c r="B4967" i="59"/>
  <c r="A4968" i="59"/>
  <c r="D4968" i="59" l="1"/>
  <c r="F4968" i="59"/>
  <c r="A4969" i="59"/>
  <c r="B4968" i="59"/>
  <c r="C4968" i="59"/>
  <c r="G4968" i="59"/>
  <c r="E4968" i="59"/>
  <c r="D4969" i="59" l="1"/>
  <c r="C4969" i="59"/>
  <c r="B4969" i="59"/>
  <c r="A4970" i="59"/>
  <c r="F4969" i="59"/>
  <c r="E4969" i="59"/>
  <c r="G4969" i="59"/>
  <c r="D4970" i="59" l="1"/>
  <c r="F4970" i="59"/>
  <c r="A4971" i="59"/>
  <c r="C4970" i="59"/>
  <c r="B4970" i="59"/>
  <c r="E4970" i="59"/>
  <c r="G4970" i="59"/>
  <c r="D4971" i="59" l="1"/>
  <c r="A4972" i="59"/>
  <c r="G4971" i="59"/>
  <c r="F4971" i="59"/>
  <c r="C4971" i="59"/>
  <c r="B4971" i="59"/>
  <c r="E4971" i="59"/>
  <c r="A5" i="24"/>
  <c r="F5" i="24"/>
  <c r="O5" i="24"/>
  <c r="K5" i="24"/>
  <c r="D4972" i="59" l="1"/>
  <c r="B4972" i="59"/>
  <c r="F4972" i="59"/>
  <c r="C4972" i="59"/>
  <c r="G4972" i="59"/>
  <c r="A4973" i="59"/>
  <c r="E4972" i="59"/>
  <c r="D4973" i="59" l="1"/>
  <c r="E4973" i="59"/>
  <c r="F4973" i="59"/>
  <c r="B4973" i="59"/>
  <c r="C4973" i="59"/>
  <c r="A4974" i="59"/>
  <c r="G4973" i="59"/>
  <c r="D4974" i="59" l="1"/>
  <c r="F4974" i="59"/>
  <c r="E4974" i="59"/>
  <c r="C4974" i="59"/>
  <c r="B4974" i="59"/>
  <c r="A4975" i="59"/>
  <c r="G4974" i="59"/>
  <c r="D4975" i="59" l="1"/>
  <c r="F4975" i="59"/>
  <c r="A4976" i="59"/>
  <c r="B4975" i="59"/>
  <c r="C4975" i="59"/>
  <c r="G4975" i="59"/>
  <c r="E4975" i="59"/>
  <c r="D4976" i="59" l="1"/>
  <c r="C4976" i="59"/>
  <c r="E4976" i="59"/>
  <c r="F4976" i="59"/>
  <c r="G4976" i="59"/>
  <c r="B4976" i="59"/>
  <c r="A4977" i="59"/>
  <c r="D4977" i="59" l="1"/>
  <c r="C4977" i="59"/>
  <c r="E4977" i="59"/>
  <c r="F4977" i="59"/>
  <c r="G4977" i="59"/>
  <c r="A4978" i="59"/>
  <c r="B4977" i="59"/>
  <c r="D4978" i="59" l="1"/>
  <c r="F4978" i="59"/>
  <c r="G4978" i="59"/>
  <c r="C4978" i="59"/>
  <c r="B4978" i="59"/>
  <c r="E4978" i="59"/>
  <c r="A4979" i="59"/>
  <c r="D4979" i="59" l="1"/>
  <c r="F4979" i="59"/>
  <c r="B4979" i="59"/>
  <c r="A4980" i="59"/>
  <c r="G4979" i="59"/>
  <c r="C4979" i="59"/>
  <c r="E4979" i="59"/>
  <c r="D4980" i="59" l="1"/>
  <c r="F4980" i="59"/>
  <c r="C4980" i="59"/>
  <c r="E4980" i="59"/>
  <c r="B4980" i="59"/>
  <c r="A4981" i="59"/>
  <c r="G4980" i="59"/>
  <c r="C4981" i="59" l="1"/>
  <c r="D4981" i="59"/>
  <c r="B4981" i="59"/>
  <c r="A4982" i="59"/>
  <c r="G4981" i="59"/>
  <c r="F4981" i="59"/>
  <c r="E4981" i="59"/>
  <c r="G4982" i="59" l="1"/>
  <c r="D4982" i="59"/>
  <c r="E4982" i="59"/>
  <c r="B4982" i="59"/>
  <c r="F4982" i="59"/>
  <c r="C4982" i="59"/>
  <c r="A4983" i="59"/>
  <c r="F4983" i="59" l="1"/>
  <c r="C4983" i="59"/>
  <c r="E4983" i="59"/>
  <c r="D4983" i="59"/>
  <c r="B4983" i="59"/>
  <c r="A4984" i="59"/>
  <c r="G4983" i="59"/>
  <c r="D4984" i="59" l="1"/>
  <c r="F4984" i="59"/>
  <c r="E4984" i="59"/>
  <c r="C4984" i="59"/>
  <c r="B4984" i="59"/>
  <c r="A4985" i="59"/>
  <c r="G4984" i="59"/>
  <c r="G4985" i="59" l="1"/>
  <c r="D4985" i="59"/>
  <c r="B4985" i="59"/>
  <c r="F4985" i="59"/>
  <c r="A4986" i="59"/>
  <c r="C4985" i="59"/>
  <c r="E4985" i="59"/>
  <c r="D4986" i="59" l="1"/>
  <c r="G4986" i="59"/>
  <c r="F4986" i="59"/>
  <c r="C4986" i="59"/>
  <c r="E4986" i="59"/>
  <c r="B4986" i="59"/>
  <c r="A4987" i="59"/>
  <c r="D4987" i="59" l="1"/>
  <c r="G4987" i="59"/>
  <c r="F4987" i="59"/>
  <c r="C4987" i="59"/>
  <c r="B4987" i="59"/>
  <c r="A4988" i="59"/>
  <c r="E4987" i="59"/>
  <c r="A4989" i="59" l="1"/>
  <c r="C4988" i="59"/>
  <c r="B4988" i="59"/>
  <c r="F4988" i="59"/>
  <c r="E4988" i="59"/>
  <c r="G4988" i="59"/>
  <c r="D4988" i="59"/>
  <c r="E4989" i="59" l="1"/>
  <c r="D4989" i="59"/>
  <c r="A4990" i="59"/>
  <c r="C4989" i="59"/>
  <c r="F4989" i="59"/>
  <c r="B4989" i="59"/>
  <c r="G4989" i="59"/>
  <c r="G4990" i="59" l="1"/>
  <c r="D4990" i="59"/>
  <c r="E4990" i="59"/>
  <c r="F4990" i="59"/>
  <c r="C4990" i="59"/>
  <c r="B4990" i="59"/>
  <c r="A4991" i="59"/>
  <c r="G4991" i="59" l="1"/>
  <c r="A4992" i="59"/>
  <c r="E4991" i="59"/>
  <c r="D4991" i="59"/>
  <c r="C4991" i="59"/>
  <c r="F4991" i="59"/>
  <c r="B4991" i="59"/>
  <c r="D4992" i="59" l="1"/>
  <c r="F4992" i="59"/>
  <c r="C4992" i="59"/>
  <c r="B4992" i="59"/>
  <c r="G4992" i="59"/>
  <c r="E4992" i="59"/>
  <c r="A4993" i="59"/>
  <c r="F4993" i="59" l="1"/>
  <c r="C4993" i="59"/>
  <c r="E4993" i="59"/>
  <c r="A4994" i="59"/>
  <c r="B4993" i="59"/>
  <c r="G4993" i="59"/>
  <c r="D4993" i="59"/>
  <c r="D4994" i="59" l="1"/>
  <c r="E4994" i="59"/>
  <c r="F4994" i="59"/>
  <c r="B4994" i="59"/>
  <c r="C4994" i="59"/>
  <c r="A4995" i="59"/>
  <c r="G4994" i="59"/>
  <c r="A4996" i="59" l="1"/>
  <c r="C4995" i="59"/>
  <c r="G4995" i="59"/>
  <c r="D4995" i="59"/>
  <c r="F4995" i="59"/>
  <c r="E4995" i="59"/>
  <c r="B4995" i="59"/>
  <c r="F4996" i="59" l="1"/>
  <c r="C4996" i="59"/>
  <c r="A4997" i="59"/>
  <c r="E4996" i="59"/>
  <c r="G4996" i="59"/>
  <c r="D4996" i="59"/>
  <c r="B4996" i="59"/>
  <c r="D4997" i="59" l="1"/>
  <c r="C4997" i="59"/>
  <c r="B4997" i="59"/>
  <c r="E4997" i="59"/>
  <c r="A4998" i="59"/>
  <c r="G4997" i="59"/>
  <c r="F4997" i="59"/>
  <c r="D4998" i="59" l="1"/>
  <c r="C4998" i="59"/>
  <c r="E4998" i="59"/>
  <c r="B4998" i="59"/>
  <c r="A4999" i="59"/>
  <c r="F4998" i="59"/>
  <c r="G4998" i="59"/>
  <c r="D4999" i="59" l="1"/>
  <c r="F4999" i="59"/>
  <c r="C4999" i="59"/>
  <c r="B4999" i="59"/>
  <c r="A5000" i="59"/>
  <c r="G4999" i="59"/>
  <c r="E4999" i="59"/>
  <c r="F5000" i="59" l="1"/>
  <c r="E5000" i="59"/>
  <c r="D5000" i="59"/>
  <c r="G5000" i="59"/>
  <c r="B5000" i="59"/>
  <c r="C5000" i="59"/>
  <c r="E6" i="5" l="1"/>
  <c r="D6" i="5"/>
  <c r="F2" i="5"/>
  <c r="C23" i="60" s="1"/>
  <c r="D2" i="5"/>
  <c r="G2" i="5"/>
  <c r="E2" i="5"/>
  <c r="N4855" i="59"/>
  <c r="O4275" i="59"/>
  <c r="M2418" i="59"/>
  <c r="L3579" i="59"/>
  <c r="Q3579" i="59" s="1"/>
  <c r="M2470" i="59"/>
  <c r="M1466" i="59"/>
  <c r="N3048" i="59"/>
  <c r="M4073" i="59"/>
  <c r="N2930" i="59"/>
  <c r="N2152" i="59"/>
  <c r="N4031" i="59"/>
  <c r="O2277" i="59"/>
  <c r="N3001" i="59"/>
  <c r="N1124" i="59"/>
  <c r="N3561" i="59"/>
  <c r="M4492" i="59"/>
  <c r="M1826" i="59"/>
  <c r="N2801" i="59"/>
  <c r="M3874" i="59"/>
  <c r="O2232" i="59"/>
  <c r="O1707" i="59"/>
  <c r="N248" i="59"/>
  <c r="M3733" i="59"/>
  <c r="M558" i="59"/>
  <c r="L4492" i="59"/>
  <c r="Q4492" i="59" s="1"/>
  <c r="M1551" i="59"/>
  <c r="M3765" i="59"/>
  <c r="M770" i="59"/>
  <c r="M397" i="59"/>
  <c r="L4978" i="59"/>
  <c r="Q4978" i="59" s="1"/>
  <c r="N4404" i="59"/>
  <c r="N2700" i="59"/>
  <c r="L3398" i="59"/>
  <c r="Q3398" i="59" s="1"/>
  <c r="L3018" i="59"/>
  <c r="Q3018" i="59" s="1"/>
  <c r="N497" i="59"/>
  <c r="N2067" i="59"/>
  <c r="O2564" i="59"/>
  <c r="M3094" i="59"/>
  <c r="N2877" i="59"/>
  <c r="L554" i="59"/>
  <c r="Q554" i="59" s="1"/>
  <c r="N2848" i="59"/>
  <c r="M2906" i="59"/>
  <c r="N671" i="59"/>
  <c r="L1860" i="59"/>
  <c r="Q1860" i="59" s="1"/>
  <c r="O504" i="59"/>
  <c r="M3523" i="59"/>
  <c r="N3412" i="59"/>
  <c r="N4398" i="59"/>
  <c r="N594" i="59"/>
  <c r="L618" i="59"/>
  <c r="Q618" i="59" s="1"/>
  <c r="M2944" i="59"/>
  <c r="O2580" i="59"/>
  <c r="L1974" i="59"/>
  <c r="Q1974" i="59" s="1"/>
  <c r="N804" i="59"/>
  <c r="L3135" i="59"/>
  <c r="Q3135" i="59" s="1"/>
  <c r="L4757" i="59"/>
  <c r="Q4757" i="59" s="1"/>
  <c r="N2413" i="59"/>
  <c r="L534" i="59"/>
  <c r="Q534" i="59" s="1"/>
  <c r="O558" i="59"/>
  <c r="M4509" i="59"/>
  <c r="N921" i="59"/>
  <c r="M2476" i="59"/>
  <c r="N2456" i="59"/>
  <c r="M320" i="59"/>
  <c r="L726" i="59"/>
  <c r="Q726" i="59" s="1"/>
  <c r="M3145" i="59"/>
  <c r="L1583" i="59"/>
  <c r="Q1583" i="59" s="1"/>
  <c r="O4156" i="59"/>
  <c r="L1180" i="59"/>
  <c r="Q1180" i="59" s="1"/>
  <c r="N1810" i="59"/>
  <c r="L3995" i="59"/>
  <c r="Q3995" i="59" s="1"/>
  <c r="N3634" i="59"/>
  <c r="M3835" i="59"/>
  <c r="N1569" i="59"/>
  <c r="N1311" i="59"/>
  <c r="M615" i="59"/>
  <c r="L2202" i="59"/>
  <c r="Q2202" i="59" s="1"/>
  <c r="O4773" i="59"/>
  <c r="N3778" i="59"/>
  <c r="L3854" i="59"/>
  <c r="Q3854" i="59" s="1"/>
  <c r="O1658" i="59"/>
  <c r="N4608" i="59"/>
  <c r="N3636" i="59"/>
  <c r="N3136" i="59"/>
  <c r="M4417" i="59"/>
  <c r="L1936" i="59"/>
  <c r="Q1936" i="59" s="1"/>
  <c r="M1821" i="59"/>
  <c r="M306" i="59"/>
  <c r="M1529" i="59"/>
  <c r="M1958" i="59"/>
  <c r="M2474" i="59"/>
  <c r="L3524" i="59"/>
  <c r="Q3524" i="59" s="1"/>
  <c r="O1982" i="59"/>
  <c r="N3541" i="59"/>
  <c r="L708" i="59"/>
  <c r="Q708" i="59" s="1"/>
  <c r="M2260" i="59"/>
  <c r="L3863" i="59"/>
  <c r="Q3863" i="59" s="1"/>
  <c r="M321" i="59"/>
  <c r="M4821" i="59"/>
  <c r="M1594" i="59"/>
  <c r="O4488" i="59"/>
  <c r="O2492" i="59"/>
  <c r="M2101" i="59"/>
  <c r="N3293" i="59"/>
  <c r="M515" i="59"/>
  <c r="N2128" i="59"/>
  <c r="N4807" i="59"/>
  <c r="M3766" i="59"/>
  <c r="O2918" i="59"/>
  <c r="L3629" i="59"/>
  <c r="Q3629" i="59" s="1"/>
  <c r="N4313" i="59"/>
  <c r="N1047" i="59"/>
  <c r="O3353" i="59"/>
  <c r="N3099" i="59"/>
  <c r="O1699" i="59"/>
  <c r="O3148" i="59"/>
  <c r="O3795" i="59"/>
  <c r="N566" i="59"/>
  <c r="M1621" i="59"/>
  <c r="N83" i="59"/>
  <c r="M4869" i="59"/>
  <c r="O4536" i="59"/>
  <c r="M1704" i="59"/>
  <c r="N4991" i="59"/>
  <c r="M4847" i="59"/>
  <c r="L936" i="59"/>
  <c r="Q936" i="59" s="1"/>
  <c r="L1484" i="59"/>
  <c r="Q1484" i="59" s="1"/>
  <c r="L4468" i="59"/>
  <c r="Q4468" i="59" s="1"/>
  <c r="N4444" i="59"/>
  <c r="N3815" i="59"/>
  <c r="M3065" i="59"/>
  <c r="M4012" i="59"/>
  <c r="M2570" i="59"/>
  <c r="O947" i="59"/>
  <c r="N1294" i="59"/>
  <c r="O3711" i="59"/>
  <c r="N3258" i="59"/>
  <c r="L2967" i="59"/>
  <c r="Q2967" i="59" s="1"/>
  <c r="O4746" i="59"/>
  <c r="O2599" i="59"/>
  <c r="M4273" i="59"/>
  <c r="O4596" i="59"/>
  <c r="M4309" i="59"/>
  <c r="M4212" i="59"/>
  <c r="O1962" i="59"/>
  <c r="M4179" i="59"/>
  <c r="N2035" i="59"/>
  <c r="O4456" i="59"/>
  <c r="N3419" i="59"/>
  <c r="N2462" i="59"/>
  <c r="O4949" i="59"/>
  <c r="M2998" i="59"/>
  <c r="M3639" i="59"/>
  <c r="O2525" i="59"/>
  <c r="O4301" i="59"/>
  <c r="L2021" i="59"/>
  <c r="Q2021" i="59" s="1"/>
  <c r="N1375" i="59"/>
  <c r="L84" i="59"/>
  <c r="Q84" i="59" s="1"/>
  <c r="M4150" i="59"/>
  <c r="L2495" i="59"/>
  <c r="Q2495" i="59" s="1"/>
  <c r="N3238" i="59"/>
  <c r="O1657" i="59"/>
  <c r="O4937" i="59"/>
  <c r="L4976" i="59"/>
  <c r="Q4976" i="59" s="1"/>
  <c r="L4839" i="59"/>
  <c r="Q4839" i="59" s="1"/>
  <c r="L3086" i="59"/>
  <c r="Q3086" i="59" s="1"/>
  <c r="M4521" i="59"/>
  <c r="M2986" i="59"/>
  <c r="O2064" i="59"/>
  <c r="M654" i="59"/>
  <c r="N1340" i="59"/>
  <c r="O466" i="59"/>
  <c r="M3576" i="59"/>
  <c r="O4825" i="59"/>
  <c r="N3731" i="59"/>
  <c r="L1525" i="59"/>
  <c r="Q1525" i="59" s="1"/>
  <c r="O975" i="59"/>
  <c r="O593" i="59"/>
  <c r="O4610" i="59"/>
  <c r="L2489" i="59"/>
  <c r="Q2489" i="59" s="1"/>
  <c r="L3661" i="59"/>
  <c r="Q3661" i="59" s="1"/>
  <c r="L557" i="59"/>
  <c r="Q557" i="59" s="1"/>
  <c r="M3990" i="59"/>
  <c r="N4009" i="59"/>
  <c r="N2049" i="59"/>
  <c r="O4830" i="59"/>
  <c r="L4676" i="59"/>
  <c r="Q4676" i="59" s="1"/>
  <c r="O2099" i="59"/>
  <c r="M3871" i="59"/>
  <c r="N3542" i="59"/>
  <c r="M4956" i="59"/>
  <c r="M2965" i="59"/>
  <c r="O4671" i="59"/>
  <c r="O3570" i="59"/>
  <c r="L1088" i="59"/>
  <c r="Q1088" i="59" s="1"/>
  <c r="N4887" i="59"/>
  <c r="O109" i="59"/>
  <c r="L3543" i="59"/>
  <c r="Q3543" i="59" s="1"/>
  <c r="L2603" i="59"/>
  <c r="Q2603" i="59" s="1"/>
  <c r="L101" i="59"/>
  <c r="Q101" i="59" s="1"/>
  <c r="M1205" i="59"/>
  <c r="M1307" i="59"/>
  <c r="O2387" i="59"/>
  <c r="O2629" i="59"/>
  <c r="M2520" i="59"/>
  <c r="M3830" i="59"/>
  <c r="L1138" i="59"/>
  <c r="Q1138" i="59" s="1"/>
  <c r="O4577" i="59"/>
  <c r="M243" i="59"/>
  <c r="N3552" i="59"/>
  <c r="O3453" i="59"/>
  <c r="N1732" i="59"/>
  <c r="O3885" i="59"/>
  <c r="M1112" i="59"/>
  <c r="L447" i="59"/>
  <c r="Q447" i="59" s="1"/>
  <c r="O2926" i="59"/>
  <c r="O147" i="59"/>
  <c r="N3549" i="59"/>
  <c r="M1194" i="59"/>
  <c r="O4428" i="59"/>
  <c r="L1591" i="59"/>
  <c r="Q1591" i="59" s="1"/>
  <c r="O3252" i="59"/>
  <c r="M2162" i="59"/>
  <c r="O1621" i="59"/>
  <c r="N4338" i="59"/>
  <c r="N2219" i="59"/>
  <c r="N2083" i="59"/>
  <c r="O2244" i="59"/>
  <c r="O3761" i="59"/>
  <c r="M2367" i="59"/>
  <c r="O3855" i="59"/>
  <c r="L3092" i="59"/>
  <c r="Q3092" i="59" s="1"/>
  <c r="N2666" i="59"/>
  <c r="M981" i="59"/>
  <c r="N914" i="59"/>
  <c r="M2980" i="59"/>
  <c r="O1014" i="59"/>
  <c r="O3409" i="59"/>
  <c r="L2326" i="59"/>
  <c r="Q2326" i="59" s="1"/>
  <c r="L1868" i="59"/>
  <c r="Q1868" i="59" s="1"/>
  <c r="M244" i="59"/>
  <c r="O3393" i="59"/>
  <c r="M4503" i="59"/>
  <c r="O107" i="59"/>
  <c r="N1508" i="59"/>
  <c r="L418" i="59"/>
  <c r="Q418" i="59" s="1"/>
  <c r="O3088" i="59"/>
  <c r="L4817" i="59"/>
  <c r="Q4817" i="59" s="1"/>
  <c r="L1282" i="59"/>
  <c r="Q1282" i="59" s="1"/>
  <c r="M656" i="59"/>
  <c r="N3548" i="59"/>
  <c r="O4766" i="59"/>
  <c r="N1402" i="59"/>
  <c r="M1844" i="59"/>
  <c r="N4781" i="59"/>
  <c r="N2517" i="59"/>
  <c r="O3970" i="59"/>
  <c r="N1623" i="59"/>
  <c r="O3383" i="59"/>
  <c r="O72" i="59"/>
  <c r="N2969" i="59"/>
  <c r="O3671" i="59"/>
  <c r="N4392" i="59"/>
  <c r="M1591" i="59"/>
  <c r="O502" i="59"/>
  <c r="M4161" i="59"/>
  <c r="O278" i="59"/>
  <c r="N782" i="59"/>
  <c r="L2184" i="59"/>
  <c r="Q2184" i="59" s="1"/>
  <c r="L3171" i="59"/>
  <c r="Q3171" i="59" s="1"/>
  <c r="O1307" i="59"/>
  <c r="O4364" i="59"/>
  <c r="O3147" i="59"/>
  <c r="L1040" i="59"/>
  <c r="Q1040" i="59" s="1"/>
  <c r="L3921" i="59"/>
  <c r="Q3921" i="59" s="1"/>
  <c r="N494" i="59"/>
  <c r="L693" i="59"/>
  <c r="Q693" i="59" s="1"/>
  <c r="N1300" i="59"/>
  <c r="O274" i="59"/>
  <c r="M1967" i="59"/>
  <c r="L1542" i="59"/>
  <c r="Q1542" i="59" s="1"/>
  <c r="M3823" i="59"/>
  <c r="M181" i="59"/>
  <c r="O4862" i="59"/>
  <c r="M1644" i="59"/>
  <c r="L1751" i="59"/>
  <c r="Q1751" i="59" s="1"/>
  <c r="M2511" i="59"/>
  <c r="L2158" i="59"/>
  <c r="Q2158" i="59" s="1"/>
  <c r="O1604" i="59"/>
  <c r="O2987" i="59"/>
  <c r="M3458" i="59"/>
  <c r="N4937" i="59"/>
  <c r="M4315" i="59"/>
  <c r="L80" i="59"/>
  <c r="Q80" i="59" s="1"/>
  <c r="L4342" i="59"/>
  <c r="Q4342" i="59" s="1"/>
  <c r="O546" i="59"/>
  <c r="O2682" i="59"/>
  <c r="M1870" i="59"/>
  <c r="N1725" i="59"/>
  <c r="M226" i="59"/>
  <c r="N2907" i="59"/>
  <c r="L4293" i="59"/>
  <c r="Q4293" i="59" s="1"/>
  <c r="O15" i="59"/>
  <c r="M3553" i="59"/>
  <c r="N4538" i="59"/>
  <c r="O3163" i="59"/>
  <c r="L1195" i="59"/>
  <c r="Q1195" i="59" s="1"/>
  <c r="M4539" i="59"/>
  <c r="O2168" i="59"/>
  <c r="L4093" i="59"/>
  <c r="Q4093" i="59" s="1"/>
  <c r="L3806" i="59"/>
  <c r="Q3806" i="59" s="1"/>
  <c r="N2252" i="59"/>
  <c r="N4120" i="59"/>
  <c r="O4041" i="59"/>
  <c r="M3272" i="59"/>
  <c r="M1953" i="59"/>
  <c r="N4808" i="59"/>
  <c r="N114" i="59"/>
  <c r="N2250" i="59"/>
  <c r="L1345" i="59"/>
  <c r="Q1345" i="59" s="1"/>
  <c r="L141" i="59"/>
  <c r="Q141" i="59" s="1"/>
  <c r="L921" i="59"/>
  <c r="Q921" i="59" s="1"/>
  <c r="L2165" i="59"/>
  <c r="Q2165" i="59" s="1"/>
  <c r="O4532" i="59"/>
  <c r="L4356" i="59"/>
  <c r="Q4356" i="59" s="1"/>
  <c r="N605" i="59"/>
  <c r="M3852" i="59"/>
  <c r="M3692" i="59"/>
  <c r="L2337" i="59"/>
  <c r="Q2337" i="59" s="1"/>
  <c r="N1700" i="59"/>
  <c r="O2871" i="59"/>
  <c r="L2520" i="59"/>
  <c r="Q2520" i="59" s="1"/>
  <c r="O88" i="59"/>
  <c r="N2213" i="59"/>
  <c r="M1270" i="59"/>
  <c r="N1483" i="59"/>
  <c r="O4855" i="59"/>
  <c r="N4661" i="59"/>
  <c r="N2289" i="59"/>
  <c r="N1016" i="59"/>
  <c r="L2584" i="59"/>
  <c r="Q2584" i="59" s="1"/>
  <c r="O4924" i="59"/>
  <c r="L4294" i="59"/>
  <c r="Q4294" i="59" s="1"/>
  <c r="N2080" i="59"/>
  <c r="N1332" i="59"/>
  <c r="N4065" i="59"/>
  <c r="O3128" i="59"/>
  <c r="M534" i="59"/>
  <c r="M3751" i="59"/>
  <c r="L266" i="59"/>
  <c r="Q266" i="59" s="1"/>
  <c r="O4273" i="59"/>
  <c r="O1995" i="59"/>
  <c r="L2419" i="59"/>
  <c r="Q2419" i="59" s="1"/>
  <c r="N4407" i="59"/>
  <c r="M2096" i="59"/>
  <c r="L2414" i="59"/>
  <c r="Q2414" i="59" s="1"/>
  <c r="L340" i="59"/>
  <c r="Q340" i="59" s="1"/>
  <c r="N2253" i="59"/>
  <c r="M3544" i="59"/>
  <c r="M2994" i="59"/>
  <c r="N1256" i="59"/>
  <c r="M880" i="59"/>
  <c r="O2767" i="59"/>
  <c r="N1832" i="59"/>
  <c r="O4272" i="59"/>
  <c r="L260" i="59"/>
  <c r="Q260" i="59" s="1"/>
  <c r="O539" i="59"/>
  <c r="L3167" i="59"/>
  <c r="Q3167" i="59" s="1"/>
  <c r="M1370" i="59"/>
  <c r="N3672" i="59"/>
  <c r="M2734" i="59"/>
  <c r="L1742" i="59"/>
  <c r="Q1742" i="59" s="1"/>
  <c r="M2473" i="59"/>
  <c r="N3747" i="59"/>
  <c r="L1263" i="59"/>
  <c r="Q1263" i="59" s="1"/>
  <c r="L1606" i="59"/>
  <c r="Q1606" i="59" s="1"/>
  <c r="O4052" i="59"/>
  <c r="N90" i="59"/>
  <c r="N4100" i="59"/>
  <c r="O3846" i="59"/>
  <c r="O1045" i="59"/>
  <c r="L1270" i="59"/>
  <c r="Q1270" i="59" s="1"/>
  <c r="O4683" i="59"/>
  <c r="M4092" i="59"/>
  <c r="L3758" i="59"/>
  <c r="Q3758" i="59" s="1"/>
  <c r="O844" i="59"/>
  <c r="O3968" i="59"/>
  <c r="O4891" i="59"/>
  <c r="L2246" i="59"/>
  <c r="Q2246" i="59" s="1"/>
  <c r="N1957" i="59"/>
  <c r="N4572" i="59"/>
  <c r="L3574" i="59"/>
  <c r="Q3574" i="59" s="1"/>
  <c r="L879" i="59"/>
  <c r="Q879" i="59" s="1"/>
  <c r="N3619" i="59"/>
  <c r="L3913" i="59"/>
  <c r="Q3913" i="59" s="1"/>
  <c r="O4594" i="59"/>
  <c r="M4592" i="59"/>
  <c r="N2415" i="59"/>
  <c r="O965" i="59"/>
  <c r="N1257" i="59"/>
  <c r="O4135" i="59"/>
  <c r="M4557" i="59"/>
  <c r="L1850" i="59"/>
  <c r="Q1850" i="59" s="1"/>
  <c r="L2939" i="59"/>
  <c r="Q2939" i="59" s="1"/>
  <c r="M3350" i="59"/>
  <c r="L3506" i="59"/>
  <c r="Q3506" i="59" s="1"/>
  <c r="O343" i="59"/>
  <c r="M1873" i="59"/>
  <c r="N2392" i="59"/>
  <c r="L2527" i="59"/>
  <c r="Q2527" i="59" s="1"/>
  <c r="L1014" i="59"/>
  <c r="Q1014" i="59" s="1"/>
  <c r="M1358" i="59"/>
  <c r="O4792" i="59"/>
  <c r="L3663" i="59"/>
  <c r="Q3663" i="59" s="1"/>
  <c r="O2514" i="59"/>
  <c r="L2752" i="59"/>
  <c r="Q2752" i="59" s="1"/>
  <c r="N1470" i="59"/>
  <c r="N4678" i="59"/>
  <c r="N788" i="59"/>
  <c r="L158" i="59"/>
  <c r="Q158" i="59" s="1"/>
  <c r="L4159" i="59"/>
  <c r="Q4159" i="59" s="1"/>
  <c r="O4317" i="59"/>
  <c r="L1694" i="59"/>
  <c r="Q1694" i="59" s="1"/>
  <c r="M4046" i="59"/>
  <c r="N1679" i="59"/>
  <c r="O1770" i="59"/>
  <c r="N2901" i="59"/>
  <c r="L325" i="59"/>
  <c r="Q325" i="59" s="1"/>
  <c r="N461" i="59"/>
  <c r="N1974" i="59"/>
  <c r="M3192" i="59"/>
  <c r="M4743" i="59"/>
  <c r="O4175" i="59"/>
  <c r="O3326" i="59"/>
  <c r="L4304" i="59"/>
  <c r="Q4304" i="59" s="1"/>
  <c r="O837" i="59"/>
  <c r="O2333" i="59"/>
  <c r="L4181" i="59"/>
  <c r="Q4181" i="59" s="1"/>
  <c r="O3282" i="59"/>
  <c r="M1771" i="59"/>
  <c r="M2109" i="59"/>
  <c r="M4455" i="59"/>
  <c r="M4571" i="59"/>
  <c r="M3289" i="59"/>
  <c r="N4814" i="59"/>
  <c r="M275" i="59"/>
  <c r="M4750" i="59"/>
  <c r="M1241" i="59"/>
  <c r="O2380" i="59"/>
  <c r="M3995" i="59"/>
  <c r="L3393" i="59"/>
  <c r="Q3393" i="59" s="1"/>
  <c r="N680" i="59"/>
  <c r="M2546" i="59"/>
  <c r="O2545" i="59"/>
  <c r="O649" i="59"/>
  <c r="M385" i="59"/>
  <c r="N3572" i="59"/>
  <c r="O3720" i="59"/>
  <c r="N3902" i="59"/>
  <c r="O4347" i="59"/>
  <c r="O3338" i="59"/>
  <c r="L2610" i="59"/>
  <c r="Q2610" i="59" s="1"/>
  <c r="M4133" i="59"/>
  <c r="M1583" i="59"/>
  <c r="L3837" i="59"/>
  <c r="Q3837" i="59" s="1"/>
  <c r="N492" i="59"/>
  <c r="O3682" i="59"/>
  <c r="M4562" i="59"/>
  <c r="L4063" i="59"/>
  <c r="Q4063" i="59" s="1"/>
  <c r="L3475" i="59"/>
  <c r="Q3475" i="59" s="1"/>
  <c r="O3816" i="59"/>
  <c r="L2795" i="59"/>
  <c r="Q2795" i="59" s="1"/>
  <c r="L419" i="59"/>
  <c r="Q419" i="59" s="1"/>
  <c r="N1325" i="59"/>
  <c r="M4831" i="59"/>
  <c r="M1690" i="59"/>
  <c r="N368" i="59"/>
  <c r="L4950" i="59"/>
  <c r="Q4950" i="59" s="1"/>
  <c r="L4623" i="59"/>
  <c r="Q4623" i="59" s="1"/>
  <c r="O1064" i="59"/>
  <c r="L1215" i="59"/>
  <c r="Q1215" i="59" s="1"/>
  <c r="O4361" i="59"/>
  <c r="L814" i="59"/>
  <c r="Q814" i="59" s="1"/>
  <c r="O3196" i="59"/>
  <c r="O3504" i="59"/>
  <c r="M1315" i="59"/>
  <c r="N1171" i="59"/>
  <c r="O3901" i="59"/>
  <c r="M393" i="59"/>
  <c r="N4921" i="59"/>
  <c r="O1481" i="59"/>
  <c r="O550" i="59"/>
  <c r="N4437" i="59"/>
  <c r="O1032" i="59"/>
  <c r="N4584" i="59"/>
  <c r="L3845" i="59"/>
  <c r="Q3845" i="59" s="1"/>
  <c r="L916" i="59"/>
  <c r="Q916" i="59" s="1"/>
  <c r="L1181" i="59"/>
  <c r="Q1181" i="59" s="1"/>
  <c r="L2774" i="59"/>
  <c r="Q2774" i="59" s="1"/>
  <c r="L3337" i="59"/>
  <c r="Q3337" i="59" s="1"/>
  <c r="N3176" i="59"/>
  <c r="M4900" i="59"/>
  <c r="O1033" i="59"/>
  <c r="N2051" i="59"/>
  <c r="O1931" i="59"/>
  <c r="L1142" i="59"/>
  <c r="Q1142" i="59" s="1"/>
  <c r="L2545" i="59"/>
  <c r="Q2545" i="59" s="1"/>
  <c r="L1833" i="59"/>
  <c r="Q1833" i="59" s="1"/>
  <c r="O352" i="59"/>
  <c r="O4120" i="59"/>
  <c r="N3508" i="59"/>
  <c r="N1491" i="59"/>
  <c r="N3377" i="59"/>
  <c r="N182" i="59"/>
  <c r="L4458" i="59"/>
  <c r="Q4458" i="59" s="1"/>
  <c r="M3320" i="59"/>
  <c r="M3327" i="59"/>
  <c r="O1035" i="59"/>
  <c r="L724" i="59"/>
  <c r="Q724" i="59" s="1"/>
  <c r="M3686" i="59"/>
  <c r="N4783" i="59"/>
  <c r="O3806" i="59"/>
  <c r="L113" i="59"/>
  <c r="Q113" i="59" s="1"/>
  <c r="L1183" i="59"/>
  <c r="Q1183" i="59" s="1"/>
  <c r="M1302" i="59"/>
  <c r="L3753" i="59"/>
  <c r="Q3753" i="59" s="1"/>
  <c r="L4914" i="59"/>
  <c r="Q4914" i="59" s="1"/>
  <c r="M1354" i="59"/>
  <c r="M1913" i="59"/>
  <c r="L2783" i="59"/>
  <c r="Q2783" i="59" s="1"/>
  <c r="N1305" i="59"/>
  <c r="L237" i="59"/>
  <c r="Q237" i="59" s="1"/>
  <c r="M2396" i="59"/>
  <c r="O4977" i="59"/>
  <c r="L1009" i="59"/>
  <c r="Q1009" i="59" s="1"/>
  <c r="M2073" i="59"/>
  <c r="L4904" i="59"/>
  <c r="Q4904" i="59" s="1"/>
  <c r="N2977" i="59"/>
  <c r="M1263" i="59"/>
  <c r="M3273" i="59"/>
  <c r="N4601" i="59"/>
  <c r="M47" i="59"/>
  <c r="O3800" i="59"/>
  <c r="O1229" i="59"/>
  <c r="M2047" i="59"/>
  <c r="N4620" i="59"/>
  <c r="O1204" i="59"/>
  <c r="O227" i="59"/>
  <c r="M3776" i="59"/>
  <c r="O1390" i="59"/>
  <c r="N2767" i="59"/>
  <c r="N2676" i="59"/>
  <c r="M4780" i="59"/>
  <c r="M2178" i="59"/>
  <c r="M3867" i="59"/>
  <c r="M691" i="59"/>
  <c r="N4024" i="59"/>
  <c r="O2814" i="59"/>
  <c r="O4740" i="59"/>
  <c r="O1409" i="59"/>
  <c r="L4216" i="59"/>
  <c r="Q4216" i="59" s="1"/>
  <c r="N2144" i="59"/>
  <c r="N4095" i="59"/>
  <c r="O2312" i="59"/>
  <c r="O1491" i="59"/>
  <c r="L2432" i="59"/>
  <c r="Q2432" i="59" s="1"/>
  <c r="M1721" i="59"/>
  <c r="O1301" i="59"/>
  <c r="N2908" i="59"/>
  <c r="N809" i="59"/>
  <c r="O3589" i="59"/>
  <c r="O2914" i="59"/>
  <c r="M2642" i="59"/>
  <c r="M2113" i="59"/>
  <c r="M2197" i="59"/>
  <c r="O1273" i="59"/>
  <c r="M3385" i="59"/>
  <c r="N2775" i="59"/>
  <c r="N981" i="59"/>
  <c r="O4237" i="59"/>
  <c r="M4836" i="59"/>
  <c r="M3155" i="59"/>
  <c r="L4909" i="59"/>
  <c r="Q4909" i="59" s="1"/>
  <c r="O4837" i="59"/>
  <c r="M1898" i="59"/>
  <c r="N1981" i="59"/>
  <c r="L777" i="59"/>
  <c r="Q777" i="59" s="1"/>
  <c r="N75" i="59"/>
  <c r="O4721" i="59"/>
  <c r="O1864" i="59"/>
  <c r="M3954" i="59"/>
  <c r="M858" i="59"/>
  <c r="N2924" i="59"/>
  <c r="N4094" i="59"/>
  <c r="O1113" i="59"/>
  <c r="M4053" i="59"/>
  <c r="L868" i="59"/>
  <c r="Q868" i="59" s="1"/>
  <c r="O2011" i="59"/>
  <c r="L4264" i="59"/>
  <c r="Q4264" i="59" s="1"/>
  <c r="M4439" i="59"/>
  <c r="O1143" i="59"/>
  <c r="L714" i="59"/>
  <c r="Q714" i="59" s="1"/>
  <c r="O798" i="59"/>
  <c r="O1618" i="59"/>
  <c r="M4808" i="59"/>
  <c r="M2151" i="59"/>
  <c r="N2540" i="59"/>
  <c r="O3803" i="59"/>
  <c r="O4006" i="59"/>
  <c r="O3150" i="59"/>
  <c r="O1993" i="59"/>
  <c r="M1902" i="59"/>
  <c r="N4405" i="59"/>
  <c r="M3934" i="59"/>
  <c r="O2014" i="59"/>
  <c r="L1127" i="59"/>
  <c r="Q1127" i="59" s="1"/>
  <c r="L3351" i="59"/>
  <c r="Q3351" i="59" s="1"/>
  <c r="M4372" i="59"/>
  <c r="M2911" i="59"/>
  <c r="L3831" i="59"/>
  <c r="Q3831" i="59" s="1"/>
  <c r="L299" i="59"/>
  <c r="Q299" i="59" s="1"/>
  <c r="N4721" i="59"/>
  <c r="M2971" i="59"/>
  <c r="N316" i="59"/>
  <c r="L4912" i="59"/>
  <c r="Q4912" i="59" s="1"/>
  <c r="N3095" i="59"/>
  <c r="M847" i="59"/>
  <c r="O421" i="59"/>
  <c r="O4136" i="59"/>
  <c r="O2053" i="59"/>
  <c r="N223" i="59"/>
  <c r="N2344" i="59"/>
  <c r="L321" i="59"/>
  <c r="Q321" i="59" s="1"/>
  <c r="N4573" i="59"/>
  <c r="M812" i="59"/>
  <c r="N2391" i="59"/>
  <c r="N3697" i="59"/>
  <c r="N3486" i="59"/>
  <c r="M941" i="59"/>
  <c r="M4741" i="59"/>
  <c r="L1602" i="59"/>
  <c r="Q1602" i="59" s="1"/>
  <c r="M3159" i="59"/>
  <c r="N3945" i="59"/>
  <c r="O3267" i="59"/>
  <c r="L1124" i="59"/>
  <c r="Q1124" i="59" s="1"/>
  <c r="M3967" i="59"/>
  <c r="N1369" i="59"/>
  <c r="M4757" i="59"/>
  <c r="N1153" i="59"/>
  <c r="L4019" i="59"/>
  <c r="Q4019" i="59" s="1"/>
  <c r="L4560" i="59"/>
  <c r="Q4560" i="59" s="1"/>
  <c r="N3648" i="59"/>
  <c r="N998" i="59"/>
  <c r="O4245" i="59"/>
  <c r="O1854" i="59"/>
  <c r="N2193" i="59"/>
  <c r="O4574" i="59"/>
  <c r="N4075" i="59"/>
  <c r="L950" i="59"/>
  <c r="Q950" i="59" s="1"/>
  <c r="N978" i="59"/>
  <c r="M2057" i="59"/>
  <c r="M256" i="59"/>
  <c r="N3039" i="59"/>
  <c r="M4394" i="59"/>
  <c r="M207" i="59"/>
  <c r="M3235" i="59"/>
  <c r="O1496" i="59"/>
  <c r="N1938" i="59"/>
  <c r="M2925" i="59"/>
  <c r="O2728" i="59"/>
  <c r="L3791" i="59"/>
  <c r="Q3791" i="59" s="1"/>
  <c r="N378" i="59"/>
  <c r="L118" i="59"/>
  <c r="Q118" i="59" s="1"/>
  <c r="N3800" i="59"/>
  <c r="N2466" i="59"/>
  <c r="O2819" i="59"/>
  <c r="L4388" i="59"/>
  <c r="Q4388" i="59" s="1"/>
  <c r="L389" i="59"/>
  <c r="Q389" i="59" s="1"/>
  <c r="N2256" i="59"/>
  <c r="L2007" i="59"/>
  <c r="Q2007" i="59" s="1"/>
  <c r="O1091" i="59"/>
  <c r="M4512" i="59"/>
  <c r="M796" i="59"/>
  <c r="N4570" i="59"/>
  <c r="L3125" i="59"/>
  <c r="Q3125" i="59" s="1"/>
  <c r="L2683" i="59"/>
  <c r="Q2683" i="59" s="1"/>
  <c r="L3585" i="59"/>
  <c r="Q3585" i="59" s="1"/>
  <c r="L341" i="59"/>
  <c r="Q341" i="59" s="1"/>
  <c r="M3258" i="59"/>
  <c r="L1558" i="59"/>
  <c r="Q1558" i="59" s="1"/>
  <c r="L1503" i="59"/>
  <c r="Q1503" i="59" s="1"/>
  <c r="M4513" i="59"/>
  <c r="M1470" i="59"/>
  <c r="N831" i="59"/>
  <c r="L4878" i="59"/>
  <c r="Q4878" i="59" s="1"/>
  <c r="M921" i="59"/>
  <c r="N1531" i="59"/>
  <c r="O1967" i="59"/>
  <c r="N2533" i="59"/>
  <c r="L4624" i="59"/>
  <c r="Q4624" i="59" s="1"/>
  <c r="N3344" i="59"/>
  <c r="M2799" i="59"/>
  <c r="L522" i="59"/>
  <c r="Q522" i="59" s="1"/>
  <c r="N4532" i="59"/>
  <c r="N2165" i="59"/>
  <c r="N202" i="59"/>
  <c r="M131" i="59"/>
  <c r="L645" i="59"/>
  <c r="Q645" i="59" s="1"/>
  <c r="N4395" i="59"/>
  <c r="M452" i="59"/>
  <c r="M2098" i="59"/>
  <c r="O4633" i="59"/>
  <c r="M4796" i="59"/>
  <c r="N908" i="59"/>
  <c r="N2028" i="59"/>
  <c r="N3407" i="59"/>
  <c r="N1089" i="59"/>
  <c r="N3380" i="59"/>
  <c r="N568" i="59"/>
  <c r="O4562" i="59"/>
  <c r="O2338" i="59"/>
  <c r="M2808" i="59"/>
  <c r="L1355" i="59"/>
  <c r="Q1355" i="59" s="1"/>
  <c r="M2046" i="59"/>
  <c r="N1634" i="59"/>
  <c r="L2468" i="59"/>
  <c r="Q2468" i="59" s="1"/>
  <c r="M830" i="59"/>
  <c r="N1699" i="59"/>
  <c r="L1489" i="59"/>
  <c r="Q1489" i="59" s="1"/>
  <c r="N1262" i="59"/>
  <c r="M1932" i="59"/>
  <c r="L200" i="59"/>
  <c r="Q200" i="59" s="1"/>
  <c r="M3033" i="59"/>
  <c r="L3979" i="59"/>
  <c r="Q3979" i="59" s="1"/>
  <c r="L920" i="59"/>
  <c r="Q920" i="59" s="1"/>
  <c r="O62" i="59"/>
  <c r="O3479" i="59"/>
  <c r="M850" i="59"/>
  <c r="N1663" i="59"/>
  <c r="N3959" i="59"/>
  <c r="L1025" i="59"/>
  <c r="Q1025" i="59" s="1"/>
  <c r="M3015" i="59"/>
  <c r="N2409" i="59"/>
  <c r="N3905" i="59"/>
  <c r="N4364" i="59"/>
  <c r="L2891" i="59"/>
  <c r="Q2891" i="59" s="1"/>
  <c r="M2648" i="59"/>
  <c r="O4946" i="59"/>
  <c r="O3886" i="59"/>
  <c r="M4014" i="59"/>
  <c r="L4841" i="59"/>
  <c r="Q4841" i="59" s="1"/>
  <c r="O4899" i="59"/>
  <c r="O701" i="59"/>
  <c r="M3778" i="59"/>
  <c r="N2835" i="59"/>
  <c r="L555" i="59"/>
  <c r="Q555" i="59" s="1"/>
  <c r="O3771" i="59"/>
  <c r="M1848" i="59"/>
  <c r="M2459" i="59"/>
  <c r="L931" i="59"/>
  <c r="Q931" i="59" s="1"/>
  <c r="O2574" i="59"/>
  <c r="O1493" i="59"/>
  <c r="O856" i="59"/>
  <c r="N2159" i="59"/>
  <c r="N3284" i="59"/>
  <c r="O2350" i="59"/>
  <c r="L3465" i="59"/>
  <c r="Q3465" i="59" s="1"/>
  <c r="L4489" i="59"/>
  <c r="Q4489" i="59" s="1"/>
  <c r="L1275" i="59"/>
  <c r="Q1275" i="59" s="1"/>
  <c r="M2406" i="59"/>
  <c r="L1517" i="59"/>
  <c r="Q1517" i="59" s="1"/>
  <c r="M4281" i="59"/>
  <c r="L367" i="59"/>
  <c r="Q367" i="59" s="1"/>
  <c r="M253" i="59"/>
  <c r="N1190" i="59"/>
  <c r="O4148" i="59"/>
  <c r="L668" i="59"/>
  <c r="Q668" i="59" s="1"/>
  <c r="O3694" i="59"/>
  <c r="O146" i="59"/>
  <c r="M2641" i="59"/>
  <c r="O4717" i="59"/>
  <c r="L1312" i="59"/>
  <c r="Q1312" i="59" s="1"/>
  <c r="N3408" i="59"/>
  <c r="N4109" i="59"/>
  <c r="O4022" i="59"/>
  <c r="O4868" i="59"/>
  <c r="L2592" i="59"/>
  <c r="Q2592" i="59" s="1"/>
  <c r="M2195" i="59"/>
  <c r="M1702" i="59"/>
  <c r="N1897" i="59"/>
  <c r="O4614" i="59"/>
  <c r="O3491" i="59"/>
  <c r="L4031" i="59"/>
  <c r="Q4031" i="59" s="1"/>
  <c r="N3145" i="59"/>
  <c r="L3211" i="59"/>
  <c r="Q3211" i="59" s="1"/>
  <c r="O4374" i="59"/>
  <c r="O203" i="59"/>
  <c r="M849" i="59"/>
  <c r="M3292" i="59"/>
  <c r="N2794" i="59"/>
  <c r="L356" i="59"/>
  <c r="Q356" i="59" s="1"/>
  <c r="M1787" i="59"/>
  <c r="O873" i="59"/>
  <c r="O4259" i="59"/>
  <c r="L3128" i="59"/>
  <c r="Q3128" i="59" s="1"/>
  <c r="M3513" i="59"/>
  <c r="M2207" i="59"/>
  <c r="N643" i="59"/>
  <c r="L3811" i="59"/>
  <c r="Q3811" i="59" s="1"/>
  <c r="L3051" i="59"/>
  <c r="Q3051" i="59" s="1"/>
  <c r="O4432" i="59"/>
  <c r="O3861" i="59"/>
  <c r="M3658" i="59"/>
  <c r="N2892" i="59"/>
  <c r="N1099" i="59"/>
  <c r="O1255" i="59"/>
  <c r="M3878" i="59"/>
  <c r="L2604" i="59"/>
  <c r="Q2604" i="59" s="1"/>
  <c r="O3856" i="59"/>
  <c r="M4715" i="59"/>
  <c r="M3602" i="59"/>
  <c r="M3836" i="59"/>
  <c r="O3055" i="59"/>
  <c r="O4190" i="59"/>
  <c r="O1757" i="59"/>
  <c r="N2149" i="59"/>
  <c r="M2751" i="59"/>
  <c r="M4296" i="59"/>
  <c r="M4643" i="59"/>
  <c r="O3740" i="59"/>
  <c r="O4329" i="59"/>
  <c r="M590" i="59"/>
  <c r="O3889" i="59"/>
  <c r="M4518" i="59"/>
  <c r="N638" i="59"/>
  <c r="M2035" i="59"/>
  <c r="N2085" i="59"/>
  <c r="N4454" i="59"/>
  <c r="M4689" i="59"/>
  <c r="M155" i="59"/>
  <c r="N1639" i="59"/>
  <c r="M2555" i="59"/>
  <c r="O4703" i="59"/>
  <c r="M4744" i="59"/>
  <c r="O4098" i="59"/>
  <c r="L4110" i="59"/>
  <c r="Q4110" i="59" s="1"/>
  <c r="O1600" i="59"/>
  <c r="N3780" i="59"/>
  <c r="M2870" i="59"/>
  <c r="N1128" i="59"/>
  <c r="N716" i="59"/>
  <c r="L2091" i="59"/>
  <c r="Q2091" i="59" s="1"/>
  <c r="L2018" i="59"/>
  <c r="Q2018" i="59" s="1"/>
  <c r="L2934" i="59"/>
  <c r="Q2934" i="59" s="1"/>
  <c r="N3164" i="59"/>
  <c r="M2175" i="59"/>
  <c r="M3637" i="59"/>
  <c r="O3938" i="59"/>
  <c r="M510" i="59"/>
  <c r="M1752" i="59"/>
  <c r="L1322" i="59"/>
  <c r="Q1322" i="59" s="1"/>
  <c r="L592" i="59"/>
  <c r="Q592" i="59" s="1"/>
  <c r="N489" i="59"/>
  <c r="L4947" i="59"/>
  <c r="Q4947" i="59" s="1"/>
  <c r="L1713" i="59"/>
  <c r="Q1713" i="59" s="1"/>
  <c r="M2791" i="59"/>
  <c r="N4242" i="59"/>
  <c r="N2959" i="59"/>
  <c r="L1066" i="59"/>
  <c r="Q1066" i="59" s="1"/>
  <c r="N2336" i="59"/>
  <c r="N2814" i="59"/>
  <c r="O621" i="59"/>
  <c r="N613" i="59"/>
  <c r="O3937" i="59"/>
  <c r="M422" i="59"/>
  <c r="M4248" i="59"/>
  <c r="O2593" i="59"/>
  <c r="O3701" i="59"/>
  <c r="L4554" i="59"/>
  <c r="Q4554" i="59" s="1"/>
  <c r="L4194" i="59"/>
  <c r="Q4194" i="59" s="1"/>
  <c r="O2928" i="59"/>
  <c r="L3798" i="59"/>
  <c r="Q3798" i="59" s="1"/>
  <c r="O1216" i="59"/>
  <c r="N1444" i="59"/>
  <c r="M2127" i="59"/>
  <c r="M462" i="59"/>
  <c r="O3698" i="59"/>
  <c r="O1058" i="59"/>
  <c r="M2086" i="59"/>
  <c r="L2567" i="59"/>
  <c r="Q2567" i="59" s="1"/>
  <c r="M46" i="59"/>
  <c r="L214" i="59"/>
  <c r="Q214" i="59" s="1"/>
  <c r="N1818" i="59"/>
  <c r="O1101" i="59"/>
  <c r="L4409" i="59"/>
  <c r="Q4409" i="59" s="1"/>
  <c r="N1783" i="59"/>
  <c r="N1562" i="59"/>
  <c r="M3560" i="59"/>
  <c r="N684" i="59"/>
  <c r="L335" i="59"/>
  <c r="Q335" i="59" s="1"/>
  <c r="M4106" i="59"/>
  <c r="L1895" i="59"/>
  <c r="Q1895" i="59" s="1"/>
  <c r="O1450" i="59"/>
  <c r="N1264" i="59"/>
  <c r="O213" i="59"/>
  <c r="L3356" i="59"/>
  <c r="Q3356" i="59" s="1"/>
  <c r="O3637" i="59"/>
  <c r="L2811" i="59"/>
  <c r="Q2811" i="59" s="1"/>
  <c r="L4674" i="59"/>
  <c r="Q4674" i="59" s="1"/>
  <c r="L848" i="59"/>
  <c r="Q848" i="59" s="1"/>
  <c r="O2542" i="59"/>
  <c r="L4982" i="59"/>
  <c r="Q4982" i="59" s="1"/>
  <c r="O1557" i="59"/>
  <c r="O2752" i="59"/>
  <c r="L3509" i="59"/>
  <c r="Q3509" i="59" s="1"/>
  <c r="O4804" i="59"/>
  <c r="N3286" i="59"/>
  <c r="M706" i="59"/>
  <c r="O3704" i="59"/>
  <c r="O4219" i="59"/>
  <c r="M353" i="59"/>
  <c r="O378" i="59"/>
  <c r="N1994" i="59"/>
  <c r="L1080" i="59"/>
  <c r="Q1080" i="59" s="1"/>
  <c r="N2649" i="59"/>
  <c r="L1568" i="59"/>
  <c r="Q1568" i="59" s="1"/>
  <c r="O3499" i="59"/>
  <c r="L3217" i="59"/>
  <c r="Q3217" i="59" s="1"/>
  <c r="N1567" i="59"/>
  <c r="L4184" i="59"/>
  <c r="Q4184" i="59" s="1"/>
  <c r="M870" i="59"/>
  <c r="N181" i="59"/>
  <c r="N2723" i="59"/>
  <c r="N3209" i="59"/>
  <c r="M4075" i="59"/>
  <c r="M4601" i="59"/>
  <c r="M2062" i="59"/>
  <c r="L1616" i="59"/>
  <c r="Q1616" i="59" s="1"/>
  <c r="L2175" i="59"/>
  <c r="Q2175" i="59" s="1"/>
  <c r="L2166" i="59"/>
  <c r="Q2166" i="59" s="1"/>
  <c r="L3253" i="59"/>
  <c r="Q3253" i="59" s="1"/>
  <c r="O4203" i="59"/>
  <c r="O888" i="59"/>
  <c r="L293" i="59"/>
  <c r="Q293" i="59" s="1"/>
  <c r="O4099" i="59"/>
  <c r="M597" i="59"/>
  <c r="L21" i="59"/>
  <c r="Q21" i="59" s="1"/>
  <c r="M893" i="59"/>
  <c r="N488" i="59"/>
  <c r="N57" i="59"/>
  <c r="M4385" i="59"/>
  <c r="M3816" i="59"/>
  <c r="L1685" i="59"/>
  <c r="Q1685" i="59" s="1"/>
  <c r="N3746" i="59"/>
  <c r="O2061" i="59"/>
  <c r="N4515" i="59"/>
  <c r="L1640" i="59"/>
  <c r="Q1640" i="59" s="1"/>
  <c r="N2729" i="59"/>
  <c r="N3578" i="59"/>
  <c r="L4273" i="59"/>
  <c r="Q4273" i="59" s="1"/>
  <c r="N3282" i="59"/>
  <c r="M4925" i="59"/>
  <c r="L1548" i="59"/>
  <c r="Q1548" i="59" s="1"/>
  <c r="O33" i="59"/>
  <c r="L216" i="59"/>
  <c r="Q216" i="59" s="1"/>
  <c r="M1231" i="59"/>
  <c r="O434" i="59"/>
  <c r="M2212" i="59"/>
  <c r="N4441" i="59"/>
  <c r="N2302" i="59"/>
  <c r="L1495" i="59"/>
  <c r="Q1495" i="59" s="1"/>
  <c r="N1135" i="59"/>
  <c r="M4843" i="59"/>
  <c r="L4295" i="59"/>
  <c r="Q4295" i="59" s="1"/>
  <c r="N2412" i="59"/>
  <c r="L4061" i="59"/>
  <c r="Q4061" i="59" s="1"/>
  <c r="N3850" i="59"/>
  <c r="M2562" i="59"/>
  <c r="L3162" i="59"/>
  <c r="Q3162" i="59" s="1"/>
  <c r="O2453" i="59"/>
  <c r="O1292" i="59"/>
  <c r="M3317" i="59"/>
  <c r="O3021" i="59"/>
  <c r="N1437" i="59"/>
  <c r="O877" i="59"/>
  <c r="N2116" i="59"/>
  <c r="O198" i="59"/>
  <c r="M3371" i="59"/>
  <c r="L2115" i="59"/>
  <c r="Q2115" i="59" s="1"/>
  <c r="L4932" i="59"/>
  <c r="Q4932" i="59" s="1"/>
  <c r="M3526" i="59"/>
  <c r="M269" i="59"/>
  <c r="L4949" i="59"/>
  <c r="Q4949" i="59" s="1"/>
  <c r="M3964" i="59"/>
  <c r="O4758" i="59"/>
  <c r="L3748" i="59"/>
  <c r="Q3748" i="59" s="1"/>
  <c r="N2613" i="59"/>
  <c r="M4120" i="59"/>
  <c r="M4814" i="59"/>
  <c r="M1181" i="59"/>
  <c r="O4439" i="59"/>
  <c r="N111" i="59"/>
  <c r="L3800" i="59"/>
  <c r="Q3800" i="59" s="1"/>
  <c r="L4246" i="59"/>
  <c r="Q4246" i="59" s="1"/>
  <c r="O2009" i="59"/>
  <c r="N3610" i="59"/>
  <c r="N2543" i="59"/>
  <c r="M1449" i="59"/>
  <c r="O4047" i="59"/>
  <c r="M4149" i="59"/>
  <c r="L1432" i="59"/>
  <c r="Q1432" i="59" s="1"/>
  <c r="O1249" i="59"/>
  <c r="N3144" i="59"/>
  <c r="O1800" i="59"/>
  <c r="O1640" i="59"/>
  <c r="M2245" i="59"/>
  <c r="L4681" i="59"/>
  <c r="Q4681" i="59" s="1"/>
  <c r="O2820" i="59"/>
  <c r="M3207" i="59"/>
  <c r="L4099" i="59"/>
  <c r="Q4099" i="59" s="1"/>
  <c r="N1114" i="59"/>
  <c r="M1427" i="59"/>
  <c r="N3279" i="59"/>
  <c r="O617" i="59"/>
  <c r="O3617" i="59"/>
  <c r="M2022" i="59"/>
  <c r="O2278" i="59"/>
  <c r="L3269" i="59"/>
  <c r="Q3269" i="59" s="1"/>
  <c r="O3389" i="59"/>
  <c r="N3954" i="59"/>
  <c r="L4241" i="59"/>
  <c r="Q4241" i="59" s="1"/>
  <c r="L791" i="59"/>
  <c r="Q791" i="59" s="1"/>
  <c r="L88" i="59"/>
  <c r="Q88" i="59" s="1"/>
  <c r="O2370" i="59"/>
  <c r="L3993" i="59"/>
  <c r="Q3993" i="59" s="1"/>
  <c r="N681" i="59"/>
  <c r="O817" i="59"/>
  <c r="N4152" i="59"/>
  <c r="L2182" i="59"/>
  <c r="Q2182" i="59" s="1"/>
  <c r="N143" i="59"/>
  <c r="M1115" i="59"/>
  <c r="N14" i="59"/>
  <c r="M1770" i="59"/>
  <c r="M2214" i="59"/>
  <c r="L1994" i="59"/>
  <c r="Q1994" i="59" s="1"/>
  <c r="N2762" i="59"/>
  <c r="O4821" i="59"/>
  <c r="N1077" i="59"/>
  <c r="M1641" i="59"/>
  <c r="L605" i="59"/>
  <c r="Q605" i="59" s="1"/>
  <c r="O1613" i="59"/>
  <c r="M1533" i="59"/>
  <c r="L181" i="59"/>
  <c r="Q181" i="59" s="1"/>
  <c r="L729" i="59"/>
  <c r="Q729" i="59" s="1"/>
  <c r="M4832" i="59"/>
  <c r="M3968" i="59"/>
  <c r="M867" i="59"/>
  <c r="M1342" i="59"/>
  <c r="M3306" i="59"/>
  <c r="O1848" i="59"/>
  <c r="M4224" i="59"/>
  <c r="O2975" i="59"/>
  <c r="O3749" i="59"/>
  <c r="L2978" i="59"/>
  <c r="Q2978" i="59" s="1"/>
  <c r="M1424" i="59"/>
  <c r="M363" i="59"/>
  <c r="M3860" i="59"/>
  <c r="L1414" i="59"/>
  <c r="Q1414" i="59" s="1"/>
  <c r="L227" i="59"/>
  <c r="Q227" i="59" s="1"/>
  <c r="L1986" i="59"/>
  <c r="Q1986" i="59" s="1"/>
  <c r="O3225" i="59"/>
  <c r="L3098" i="59"/>
  <c r="Q3098" i="59" s="1"/>
  <c r="O2264" i="59"/>
  <c r="O1992" i="59"/>
  <c r="N4812" i="59"/>
  <c r="O4952" i="59"/>
  <c r="L3100" i="59"/>
  <c r="Q3100" i="59" s="1"/>
  <c r="L4245" i="59"/>
  <c r="Q4245" i="59" s="1"/>
  <c r="M1264" i="59"/>
  <c r="N910" i="59"/>
  <c r="M4055" i="59"/>
  <c r="N3473" i="59"/>
  <c r="M2434" i="59"/>
  <c r="N1199" i="59"/>
  <c r="L2093" i="59"/>
  <c r="Q2093" i="59" s="1"/>
  <c r="N2573" i="59"/>
  <c r="N4873" i="59"/>
  <c r="L1010" i="59"/>
  <c r="Q1010" i="59" s="1"/>
  <c r="N2183" i="59"/>
  <c r="L4930" i="59"/>
  <c r="Q4930" i="59" s="1"/>
  <c r="L1417" i="59"/>
  <c r="Q1417" i="59" s="1"/>
  <c r="O509" i="59"/>
  <c r="N1764" i="59"/>
  <c r="O633" i="59"/>
  <c r="N4217" i="59"/>
  <c r="O351" i="59"/>
  <c r="M3386" i="59"/>
  <c r="O4670" i="59"/>
  <c r="M135" i="59"/>
  <c r="L477" i="59"/>
  <c r="Q477" i="59" s="1"/>
  <c r="O1275" i="59"/>
  <c r="N790" i="59"/>
  <c r="L2347" i="59"/>
  <c r="Q2347" i="59" s="1"/>
  <c r="M3093" i="59"/>
  <c r="M38" i="59"/>
  <c r="O4121" i="59"/>
  <c r="N2871" i="59"/>
  <c r="M520" i="59"/>
  <c r="O2597" i="59"/>
  <c r="M282" i="59"/>
  <c r="O3231" i="59"/>
  <c r="L76" i="59"/>
  <c r="Q76" i="59" s="1"/>
  <c r="L334" i="59"/>
  <c r="Q334" i="59" s="1"/>
  <c r="N1063" i="59"/>
  <c r="O1259" i="59"/>
  <c r="M3963" i="59"/>
  <c r="N2210" i="59"/>
  <c r="O2886" i="59"/>
  <c r="N4629" i="59"/>
  <c r="L1641" i="59"/>
  <c r="Q1641" i="59" s="1"/>
  <c r="M3025" i="59"/>
  <c r="O1149" i="59"/>
  <c r="L4510" i="59"/>
  <c r="Q4510" i="59" s="1"/>
  <c r="L2276" i="59"/>
  <c r="Q2276" i="59" s="1"/>
  <c r="O997" i="59"/>
  <c r="O559" i="59"/>
  <c r="O4182" i="59"/>
  <c r="N4563" i="59"/>
  <c r="O2336" i="59"/>
  <c r="N3259" i="59"/>
  <c r="M2622" i="59"/>
  <c r="N3759" i="59"/>
  <c r="N4207" i="59"/>
  <c r="O94" i="59"/>
  <c r="N2784" i="59"/>
  <c r="L4802" i="59"/>
  <c r="Q4802" i="59" s="1"/>
  <c r="M1539" i="59"/>
  <c r="N954" i="59"/>
  <c r="N700" i="59"/>
  <c r="L1851" i="59"/>
  <c r="Q1851" i="59" s="1"/>
  <c r="O394" i="59"/>
  <c r="L4466" i="59"/>
  <c r="Q4466" i="59" s="1"/>
  <c r="L4106" i="59"/>
  <c r="Q4106" i="59" s="1"/>
  <c r="M3795" i="59"/>
  <c r="N2099" i="59"/>
  <c r="O2052" i="59"/>
  <c r="L4042" i="59"/>
  <c r="Q4042" i="59" s="1"/>
  <c r="L3445" i="59"/>
  <c r="Q3445" i="59" s="1"/>
  <c r="M1531" i="59"/>
  <c r="N1632" i="59"/>
  <c r="M2582" i="59"/>
  <c r="M2314" i="59"/>
  <c r="L3536" i="59"/>
  <c r="Q3536" i="59" s="1"/>
  <c r="N2527" i="59"/>
  <c r="M652" i="59"/>
  <c r="N1007" i="59"/>
  <c r="L3333" i="59"/>
  <c r="Q3333" i="59" s="1"/>
  <c r="N2125" i="59"/>
  <c r="L973" i="59"/>
  <c r="Q973" i="59" s="1"/>
  <c r="O1077" i="59"/>
  <c r="M3399" i="59"/>
  <c r="M400" i="59"/>
  <c r="O2379" i="59"/>
  <c r="L3318" i="59"/>
  <c r="Q3318" i="59" s="1"/>
  <c r="N2314" i="59"/>
  <c r="L1031" i="59"/>
  <c r="Q1031" i="59" s="1"/>
  <c r="N456" i="59"/>
  <c r="L4910" i="59"/>
  <c r="Q4910" i="59" s="1"/>
  <c r="M359" i="59"/>
  <c r="O2896" i="59"/>
  <c r="M4762" i="59"/>
  <c r="N4857" i="59"/>
  <c r="L2807" i="59"/>
  <c r="Q2807" i="59" s="1"/>
  <c r="N2652" i="59"/>
  <c r="O2131" i="59"/>
  <c r="M2897" i="59"/>
  <c r="N233" i="59"/>
  <c r="N3244" i="59"/>
  <c r="M4564" i="59"/>
  <c r="M1095" i="59"/>
  <c r="N3055" i="59"/>
  <c r="O1564" i="59"/>
  <c r="O55" i="59"/>
  <c r="O1669" i="59"/>
  <c r="N4429" i="59"/>
  <c r="M4922" i="59"/>
  <c r="N1267" i="59"/>
  <c r="N3894" i="59"/>
  <c r="M4618" i="59"/>
  <c r="O3333" i="59"/>
  <c r="O2107" i="59"/>
  <c r="L3429" i="59"/>
  <c r="Q3429" i="59" s="1"/>
  <c r="L4631" i="59"/>
  <c r="Q4631" i="59" s="1"/>
  <c r="M1451" i="59"/>
  <c r="N1754" i="59"/>
  <c r="N2153" i="59"/>
  <c r="L880" i="59"/>
  <c r="Q880" i="59" s="1"/>
  <c r="M1437" i="59"/>
  <c r="L1931" i="59"/>
  <c r="Q1931" i="59" s="1"/>
  <c r="L4101" i="59"/>
  <c r="Q4101" i="59" s="1"/>
  <c r="M4279" i="59"/>
  <c r="M708" i="59"/>
  <c r="M1914" i="59"/>
  <c r="O2864" i="59"/>
  <c r="L2466" i="59"/>
  <c r="Q2466" i="59" s="1"/>
  <c r="O4581" i="59"/>
  <c r="L3764" i="59"/>
  <c r="Q3764" i="59" s="1"/>
  <c r="N1565" i="59"/>
  <c r="L910" i="59"/>
  <c r="Q910" i="59" s="1"/>
  <c r="N629" i="59"/>
  <c r="L307" i="59"/>
  <c r="Q307" i="59" s="1"/>
  <c r="L3874" i="59"/>
  <c r="Q3874" i="59" s="1"/>
  <c r="N1197" i="59"/>
  <c r="O4569" i="59"/>
  <c r="N3650" i="59"/>
  <c r="O369" i="59"/>
  <c r="N863" i="59"/>
  <c r="L4666" i="59"/>
  <c r="Q4666" i="59" s="1"/>
  <c r="O2916" i="59"/>
  <c r="M1123" i="59"/>
  <c r="M4992" i="59"/>
  <c r="M4970" i="59"/>
  <c r="N602" i="59"/>
  <c r="M4804" i="59"/>
  <c r="N697" i="59"/>
  <c r="N797" i="59"/>
  <c r="N468" i="59"/>
  <c r="O528" i="59"/>
  <c r="N4556" i="59"/>
  <c r="O4402" i="59"/>
  <c r="L971" i="59"/>
  <c r="Q971" i="59" s="1"/>
  <c r="M3460" i="59"/>
  <c r="M808" i="59"/>
  <c r="M1892" i="59"/>
  <c r="L1223" i="59"/>
  <c r="Q1223" i="59" s="1"/>
  <c r="L3770" i="59"/>
  <c r="Q3770" i="59" s="1"/>
  <c r="N495" i="59"/>
  <c r="O2397" i="59"/>
  <c r="O2042" i="59"/>
  <c r="O3807" i="59"/>
  <c r="L816" i="59"/>
  <c r="Q816" i="59" s="1"/>
  <c r="N3240" i="59"/>
  <c r="M430" i="59"/>
  <c r="N2060" i="59"/>
  <c r="O1863" i="59"/>
  <c r="L4796" i="59"/>
  <c r="Q4796" i="59" s="1"/>
  <c r="N1657" i="59"/>
  <c r="L4862" i="59"/>
  <c r="Q4862" i="59" s="1"/>
  <c r="O4835" i="59"/>
  <c r="O4762" i="59"/>
  <c r="O121" i="59"/>
  <c r="O3442" i="59"/>
  <c r="L2336" i="59"/>
  <c r="Q2336" i="59" s="1"/>
  <c r="L2927" i="59"/>
  <c r="Q2927" i="59" s="1"/>
  <c r="L1339" i="59"/>
  <c r="Q1339" i="59" s="1"/>
  <c r="L288" i="59"/>
  <c r="Q288" i="59" s="1"/>
  <c r="L1297" i="59"/>
  <c r="Q1297" i="59" s="1"/>
  <c r="O2057" i="59"/>
  <c r="O544" i="59"/>
  <c r="N3081" i="59"/>
  <c r="N1827" i="59"/>
  <c r="L678" i="59"/>
  <c r="Q678" i="59" s="1"/>
  <c r="M950" i="59"/>
  <c r="M4868" i="59"/>
  <c r="M815" i="59"/>
  <c r="O4940" i="59"/>
  <c r="L204" i="59"/>
  <c r="Q204" i="59" s="1"/>
  <c r="M3338" i="59"/>
  <c r="M3803" i="59"/>
  <c r="N2702" i="59"/>
  <c r="N1011" i="59"/>
  <c r="M93" i="59"/>
  <c r="M3684" i="59"/>
  <c r="N667" i="59"/>
  <c r="N2570" i="59"/>
  <c r="M379" i="59"/>
  <c r="O1818" i="59"/>
  <c r="N4492" i="59"/>
  <c r="O53" i="59"/>
  <c r="N4986" i="59"/>
  <c r="N1734" i="59"/>
  <c r="M640" i="59"/>
  <c r="O264" i="59"/>
  <c r="L1853" i="59"/>
  <c r="Q1853" i="59" s="1"/>
  <c r="M2755" i="59"/>
  <c r="L3668" i="59"/>
  <c r="Q3668" i="59" s="1"/>
  <c r="O3750" i="59"/>
  <c r="M3863" i="59"/>
  <c r="L1752" i="59"/>
  <c r="Q1752" i="59" s="1"/>
  <c r="N3817" i="59"/>
  <c r="N1757" i="59"/>
  <c r="L2871" i="59"/>
  <c r="Q2871" i="59" s="1"/>
  <c r="N1802" i="59"/>
  <c r="O3086" i="59"/>
  <c r="O2824" i="59"/>
  <c r="N924" i="59"/>
  <c r="O2286" i="59"/>
  <c r="L3931" i="59"/>
  <c r="Q3931" i="59" s="1"/>
  <c r="O1964" i="59"/>
  <c r="N234" i="59"/>
  <c r="M1245" i="59"/>
  <c r="O170" i="59"/>
  <c r="N4831" i="59"/>
  <c r="L2968" i="59"/>
  <c r="Q2968" i="59" s="1"/>
  <c r="O2910" i="59"/>
  <c r="M2505" i="59"/>
  <c r="O142" i="59"/>
  <c r="M1114" i="59"/>
  <c r="O1734" i="59"/>
  <c r="M3278" i="59"/>
  <c r="O2235" i="59"/>
  <c r="O499" i="59"/>
  <c r="L1704" i="59"/>
  <c r="Q1704" i="59" s="1"/>
  <c r="L69" i="59"/>
  <c r="Q69" i="59" s="1"/>
  <c r="L3961" i="59"/>
  <c r="Q3961" i="59" s="1"/>
  <c r="N4713" i="59"/>
  <c r="M4507" i="59"/>
  <c r="N2980" i="59"/>
  <c r="M2730" i="59"/>
  <c r="M3707" i="59"/>
  <c r="M4862" i="59"/>
  <c r="L4951" i="59"/>
  <c r="Q4951" i="59" s="1"/>
  <c r="O4838" i="59"/>
  <c r="L1444" i="59"/>
  <c r="Q1444" i="59" s="1"/>
  <c r="N4860" i="59"/>
  <c r="O3896" i="59"/>
  <c r="L699" i="59"/>
  <c r="Q699" i="59" s="1"/>
  <c r="M4551" i="59"/>
  <c r="O4954" i="59"/>
  <c r="M2619" i="59"/>
  <c r="O2691" i="59"/>
  <c r="L4699" i="59"/>
  <c r="Q4699" i="59" s="1"/>
  <c r="N1221" i="59"/>
  <c r="L420" i="59"/>
  <c r="Q420" i="59" s="1"/>
  <c r="M2549" i="59"/>
  <c r="N2661" i="59"/>
  <c r="O875" i="59"/>
  <c r="L1034" i="59"/>
  <c r="Q1034" i="59" s="1"/>
  <c r="N1922" i="59"/>
  <c r="M816" i="59"/>
  <c r="M607" i="59"/>
  <c r="M2674" i="59"/>
  <c r="N4329" i="59"/>
  <c r="N620" i="59"/>
  <c r="M4740" i="59"/>
  <c r="L1950" i="59"/>
  <c r="Q1950" i="59" s="1"/>
  <c r="N2920" i="59"/>
  <c r="N3854" i="59"/>
  <c r="N1222" i="59"/>
  <c r="L1890" i="59"/>
  <c r="Q1890" i="59" s="1"/>
  <c r="O2924" i="59"/>
  <c r="N774" i="59"/>
  <c r="M4991" i="59"/>
  <c r="O503" i="59"/>
  <c r="L3544" i="59"/>
  <c r="Q3544" i="59" s="1"/>
  <c r="M1046" i="59"/>
  <c r="M4920" i="59"/>
  <c r="N1909" i="59"/>
  <c r="N2857" i="59"/>
  <c r="L799" i="59"/>
  <c r="Q799" i="59" s="1"/>
  <c r="N3218" i="59"/>
  <c r="N4685" i="59"/>
  <c r="M2252" i="59"/>
  <c r="L4613" i="59"/>
  <c r="Q4613" i="59" s="1"/>
  <c r="M1866" i="59"/>
  <c r="N2202" i="59"/>
  <c r="L137" i="59"/>
  <c r="Q137" i="59" s="1"/>
  <c r="N4784" i="59"/>
  <c r="L3994" i="59"/>
  <c r="Q3994" i="59" s="1"/>
  <c r="L2006" i="59"/>
  <c r="Q2006" i="59" s="1"/>
  <c r="M3883" i="59"/>
  <c r="N3811" i="59"/>
  <c r="M1744" i="59"/>
  <c r="L3642" i="59"/>
  <c r="Q3642" i="59" s="1"/>
  <c r="O4685" i="59"/>
  <c r="M4738" i="59"/>
  <c r="O2404" i="59"/>
  <c r="M3179" i="59"/>
  <c r="N4289" i="59"/>
  <c r="O1857" i="59"/>
  <c r="M648" i="59"/>
  <c r="M3409" i="59"/>
  <c r="N3880" i="59"/>
  <c r="M4333" i="59"/>
  <c r="O446" i="59"/>
  <c r="L344" i="59"/>
  <c r="Q344" i="59" s="1"/>
  <c r="M257" i="59"/>
  <c r="M333" i="59"/>
  <c r="L3934" i="59"/>
  <c r="Q3934" i="59" s="1"/>
  <c r="L748" i="59"/>
  <c r="Q748" i="59" s="1"/>
  <c r="L1651" i="59"/>
  <c r="Q1651" i="59" s="1"/>
  <c r="M734" i="59"/>
  <c r="N1654" i="59"/>
  <c r="L2311" i="59"/>
  <c r="Q2311" i="59" s="1"/>
  <c r="M159" i="59"/>
  <c r="N4859" i="59"/>
  <c r="N1146" i="59"/>
  <c r="L2118" i="59"/>
  <c r="Q2118" i="59" s="1"/>
  <c r="O2604" i="59"/>
  <c r="N2733" i="59"/>
  <c r="N3262" i="59"/>
  <c r="N3091" i="59"/>
  <c r="N947" i="59"/>
  <c r="M1167" i="59"/>
  <c r="L1573" i="59"/>
  <c r="Q1573" i="59" s="1"/>
  <c r="M1961" i="59"/>
  <c r="M1944" i="59"/>
  <c r="L1789" i="59"/>
  <c r="Q1789" i="59" s="1"/>
  <c r="O1489" i="59"/>
  <c r="M3855" i="59"/>
  <c r="L3168" i="59"/>
  <c r="Q3168" i="59" s="1"/>
  <c r="N3146" i="59"/>
  <c r="L2651" i="59"/>
  <c r="Q2651" i="59" s="1"/>
  <c r="N1456" i="59"/>
  <c r="M4766" i="59"/>
  <c r="N3016" i="59"/>
  <c r="L2411" i="59"/>
  <c r="Q2411" i="59" s="1"/>
  <c r="M2482" i="59"/>
  <c r="N1932" i="59"/>
  <c r="M575" i="59"/>
  <c r="O3880" i="59"/>
  <c r="L429" i="59"/>
  <c r="Q429" i="59" s="1"/>
  <c r="L2746" i="59"/>
  <c r="Q2746" i="59" s="1"/>
  <c r="L3156" i="59"/>
  <c r="Q3156" i="59" s="1"/>
  <c r="M280" i="59"/>
  <c r="L698" i="59"/>
  <c r="Q698" i="59" s="1"/>
  <c r="O4794" i="59"/>
  <c r="N918" i="59"/>
  <c r="N414" i="59"/>
  <c r="O3304" i="59"/>
  <c r="L4228" i="59"/>
  <c r="Q4228" i="59" s="1"/>
  <c r="N293" i="59"/>
  <c r="O405" i="59"/>
  <c r="N4566" i="59"/>
  <c r="L2438" i="59"/>
  <c r="Q2438" i="59" s="1"/>
  <c r="M3004" i="59"/>
  <c r="O3824" i="59"/>
  <c r="O13" i="59"/>
  <c r="L1301" i="59"/>
  <c r="Q1301" i="59" s="1"/>
  <c r="M423" i="59"/>
  <c r="O1860" i="59"/>
  <c r="O1327" i="59"/>
  <c r="M4230" i="59"/>
  <c r="L1082" i="59"/>
  <c r="Q1082" i="59" s="1"/>
  <c r="O1541" i="59"/>
  <c r="L1073" i="59"/>
  <c r="Q1073" i="59" s="1"/>
  <c r="L2037" i="59"/>
  <c r="Q2037" i="59" s="1"/>
  <c r="N127" i="59"/>
  <c r="N3078" i="59"/>
  <c r="L3281" i="59"/>
  <c r="Q3281" i="59" s="1"/>
  <c r="L2613" i="59"/>
  <c r="Q2613" i="59" s="1"/>
  <c r="L4515" i="59"/>
  <c r="Q4515" i="59" s="1"/>
  <c r="M3174" i="59"/>
  <c r="L3617" i="59"/>
  <c r="Q3617" i="59" s="1"/>
  <c r="M3483" i="59"/>
  <c r="O599" i="59"/>
  <c r="O3811" i="59"/>
  <c r="N1454" i="59"/>
  <c r="N608" i="59"/>
  <c r="L903" i="59"/>
  <c r="Q903" i="59" s="1"/>
  <c r="O4544" i="59"/>
  <c r="O1498" i="59"/>
  <c r="L2297" i="59"/>
  <c r="Q2297" i="59" s="1"/>
  <c r="M2876" i="59"/>
  <c r="O1780" i="59"/>
  <c r="L265" i="59"/>
  <c r="Q265" i="59" s="1"/>
  <c r="L50" i="59"/>
  <c r="Q50" i="59" s="1"/>
  <c r="L2685" i="59"/>
  <c r="Q2685" i="59" s="1"/>
  <c r="M581" i="59"/>
  <c r="M4480" i="59"/>
  <c r="L2363" i="59"/>
  <c r="Q2363" i="59" s="1"/>
  <c r="M1145" i="59"/>
  <c r="O4143" i="59"/>
  <c r="M3480" i="59"/>
  <c r="O3123" i="59"/>
  <c r="M863" i="59"/>
  <c r="L109" i="59"/>
  <c r="Q109" i="59" s="1"/>
  <c r="O2394" i="59"/>
  <c r="M3974" i="59"/>
  <c r="L1026" i="59"/>
  <c r="Q1026" i="59" s="1"/>
  <c r="N4568" i="59"/>
  <c r="N4038" i="59"/>
  <c r="O4253" i="59"/>
  <c r="L4749" i="59"/>
  <c r="Q4749" i="59" s="1"/>
  <c r="N1481" i="59"/>
  <c r="L2092" i="59"/>
  <c r="Q2092" i="59" s="1"/>
  <c r="L1921" i="59"/>
  <c r="Q1921" i="59" s="1"/>
  <c r="N1317" i="59"/>
  <c r="L3452" i="59"/>
  <c r="Q3452" i="59" s="1"/>
  <c r="O2961" i="59"/>
  <c r="L3641" i="59"/>
  <c r="Q3641" i="59" s="1"/>
  <c r="M2554" i="59"/>
  <c r="N1243" i="59"/>
  <c r="L3190" i="59"/>
  <c r="Q3190" i="59" s="1"/>
  <c r="L1925" i="59"/>
  <c r="Q1925" i="59" s="1"/>
  <c r="O2170" i="59"/>
  <c r="N2870" i="59"/>
  <c r="N757" i="59"/>
  <c r="L2544" i="59"/>
  <c r="Q2544" i="59" s="1"/>
  <c r="O3408" i="59"/>
  <c r="O2945" i="59"/>
  <c r="N3703" i="59"/>
  <c r="N4335" i="59"/>
  <c r="M369" i="59"/>
  <c r="L2688" i="59"/>
  <c r="Q2688" i="59" s="1"/>
  <c r="L464" i="59"/>
  <c r="Q464" i="59" s="1"/>
  <c r="N4223" i="59"/>
  <c r="L3522" i="59"/>
  <c r="Q3522" i="59" s="1"/>
  <c r="M2005" i="59"/>
  <c r="L3411" i="59"/>
  <c r="Q3411" i="59" s="1"/>
  <c r="M827" i="59"/>
  <c r="L675" i="59"/>
  <c r="Q675" i="59" s="1"/>
  <c r="M1251" i="59"/>
  <c r="M4891" i="59"/>
  <c r="M3843" i="59"/>
  <c r="M4793" i="59"/>
  <c r="O1933" i="59"/>
  <c r="O118" i="59"/>
  <c r="M4436" i="59"/>
  <c r="L2150" i="59"/>
  <c r="Q2150" i="59" s="1"/>
  <c r="O3494" i="59"/>
  <c r="M3966" i="59"/>
  <c r="L4581" i="59"/>
  <c r="Q4581" i="59" s="1"/>
  <c r="M3177" i="59"/>
  <c r="M2267" i="59"/>
  <c r="O2327" i="59"/>
  <c r="O3425" i="59"/>
  <c r="O4889" i="59"/>
  <c r="N1359" i="59"/>
  <c r="N4743" i="59"/>
  <c r="L2798" i="59"/>
  <c r="Q2798" i="59" s="1"/>
  <c r="N3498" i="59"/>
  <c r="O3547" i="59"/>
  <c r="N2966" i="59"/>
  <c r="L3824" i="59"/>
  <c r="Q3824" i="59" s="1"/>
  <c r="N2383" i="59"/>
  <c r="L3593" i="59"/>
  <c r="Q3593" i="59" s="1"/>
  <c r="N2437" i="59"/>
  <c r="O4180" i="59"/>
  <c r="O3498" i="59"/>
  <c r="N3090" i="59"/>
  <c r="L1241" i="59"/>
  <c r="Q1241" i="59" s="1"/>
  <c r="O2087" i="59"/>
  <c r="O4537" i="59"/>
  <c r="N49" i="59"/>
  <c r="N2589" i="59"/>
  <c r="N3405" i="59"/>
  <c r="L4447" i="59"/>
  <c r="Q4447" i="59" s="1"/>
  <c r="N2101" i="59"/>
  <c r="O1838" i="59"/>
  <c r="N4598" i="59"/>
  <c r="L2264" i="59"/>
  <c r="Q2264" i="59" s="1"/>
  <c r="L3989" i="59"/>
  <c r="Q3989" i="59" s="1"/>
  <c r="L671" i="59"/>
  <c r="Q671" i="59" s="1"/>
  <c r="L3425" i="59"/>
  <c r="Q3425" i="59" s="1"/>
  <c r="N1347" i="59"/>
  <c r="M2654" i="59"/>
  <c r="L4012" i="59"/>
  <c r="Q4012" i="59" s="1"/>
  <c r="L3248" i="59"/>
  <c r="Q3248" i="59" s="1"/>
  <c r="N2424" i="59"/>
  <c r="O4620" i="59"/>
  <c r="L4652" i="59"/>
  <c r="Q4652" i="59" s="1"/>
  <c r="O2044" i="59"/>
  <c r="L1655" i="59"/>
  <c r="Q1655" i="59" s="1"/>
  <c r="L2223" i="59"/>
  <c r="Q2223" i="59" s="1"/>
  <c r="L2136" i="59"/>
  <c r="Q2136" i="59" s="1"/>
  <c r="N42" i="59"/>
  <c r="M4652" i="59"/>
  <c r="L2114" i="59"/>
  <c r="Q2114" i="59" s="1"/>
  <c r="N273" i="59"/>
  <c r="N3187" i="59"/>
  <c r="O3781" i="59"/>
  <c r="O2705" i="59"/>
  <c r="L758" i="59"/>
  <c r="Q758" i="59" s="1"/>
  <c r="L2660" i="59"/>
  <c r="Q2660" i="59" s="1"/>
  <c r="M2130" i="59"/>
  <c r="O1389" i="59"/>
  <c r="L838" i="59"/>
  <c r="Q838" i="59" s="1"/>
  <c r="N4379" i="59"/>
  <c r="M2851" i="59"/>
  <c r="M3757" i="59"/>
  <c r="O666" i="59"/>
  <c r="L3459" i="59"/>
  <c r="Q3459" i="59" s="1"/>
  <c r="M3302" i="59"/>
  <c r="N3652" i="59"/>
  <c r="L780" i="59"/>
  <c r="Q780" i="59" s="1"/>
  <c r="N2459" i="59"/>
  <c r="N3389" i="59"/>
  <c r="L4965" i="59"/>
  <c r="Q4965" i="59" s="1"/>
  <c r="L575" i="59"/>
  <c r="Q575" i="59" s="1"/>
  <c r="L957" i="59"/>
  <c r="Q957" i="59" s="1"/>
  <c r="N581" i="59"/>
  <c r="M556" i="59"/>
  <c r="L1577" i="59"/>
  <c r="Q1577" i="59" s="1"/>
  <c r="L2299" i="59"/>
  <c r="Q2299" i="59" s="1"/>
  <c r="M3164" i="59"/>
  <c r="N2161" i="59"/>
  <c r="M1962" i="59"/>
  <c r="O1919" i="59"/>
  <c r="L989" i="59"/>
  <c r="Q989" i="59" s="1"/>
  <c r="L384" i="59"/>
  <c r="Q384" i="59" s="1"/>
  <c r="L2881" i="59"/>
  <c r="Q2881" i="59" s="1"/>
  <c r="N2062" i="59"/>
  <c r="O296" i="59"/>
  <c r="M2203" i="59"/>
  <c r="N3115" i="59"/>
  <c r="O1359" i="59"/>
  <c r="M2720" i="59"/>
  <c r="N235" i="59"/>
  <c r="M1321" i="59"/>
  <c r="N2707" i="59"/>
  <c r="N4561" i="59"/>
  <c r="O3140" i="59"/>
  <c r="L788" i="59"/>
  <c r="Q788" i="59" s="1"/>
  <c r="L1046" i="59"/>
  <c r="Q1046" i="59" s="1"/>
  <c r="N1823" i="59"/>
  <c r="M2633" i="59"/>
  <c r="N619" i="59"/>
  <c r="N1371" i="59"/>
  <c r="L3880" i="59"/>
  <c r="Q3880" i="59" s="1"/>
  <c r="O2908" i="59"/>
  <c r="O4748" i="59"/>
  <c r="O885" i="59"/>
  <c r="L4210" i="59"/>
  <c r="Q4210" i="59" s="1"/>
  <c r="L4784" i="59"/>
  <c r="Q4784" i="59" s="1"/>
  <c r="O1700" i="59"/>
  <c r="N4971" i="59"/>
  <c r="N564" i="59"/>
  <c r="N1729" i="59"/>
  <c r="L4804" i="59"/>
  <c r="Q4804" i="59" s="1"/>
  <c r="M5000" i="59"/>
  <c r="N2795" i="59"/>
  <c r="O3063" i="59"/>
  <c r="L4406" i="59"/>
  <c r="Q4406" i="59" s="1"/>
  <c r="O2234" i="59"/>
  <c r="O4448" i="59"/>
  <c r="N2196" i="59"/>
  <c r="O968" i="59"/>
  <c r="L2124" i="59"/>
  <c r="Q2124" i="59" s="1"/>
  <c r="O3067" i="59"/>
  <c r="N2015" i="59"/>
  <c r="M1405" i="59"/>
  <c r="M905" i="59"/>
  <c r="N1776" i="59"/>
  <c r="M3364" i="59"/>
  <c r="O2247" i="59"/>
  <c r="O3089" i="59"/>
  <c r="L941" i="59"/>
  <c r="Q941" i="59" s="1"/>
  <c r="O2204" i="59"/>
  <c r="O3520" i="59"/>
  <c r="O609" i="59"/>
  <c r="L2131" i="59"/>
  <c r="Q2131" i="59" s="1"/>
  <c r="N2804" i="59"/>
  <c r="O4822" i="59"/>
  <c r="N325" i="59"/>
  <c r="N3795" i="59"/>
  <c r="N3202" i="59"/>
  <c r="L1672" i="59"/>
  <c r="Q1672" i="59" s="1"/>
  <c r="M4615" i="59"/>
  <c r="M2043" i="59"/>
  <c r="O4037" i="59"/>
  <c r="O1416" i="59"/>
  <c r="L969" i="59"/>
  <c r="Q969" i="59" s="1"/>
  <c r="O743" i="59"/>
  <c r="M4450" i="59"/>
  <c r="O4662" i="59"/>
  <c r="O4338" i="59"/>
  <c r="N3915" i="59"/>
  <c r="M2400" i="59"/>
  <c r="N4414" i="59"/>
  <c r="L2960" i="59"/>
  <c r="Q2960" i="59" s="1"/>
  <c r="L1998" i="59"/>
  <c r="Q1998" i="59" s="1"/>
  <c r="L4685" i="59"/>
  <c r="Q4685" i="59" s="1"/>
  <c r="N505" i="59"/>
  <c r="N4762" i="59"/>
  <c r="L2661" i="59"/>
  <c r="Q2661" i="59" s="1"/>
  <c r="L1055" i="59"/>
  <c r="Q1055" i="59" s="1"/>
  <c r="L4800" i="59"/>
  <c r="Q4800" i="59" s="1"/>
  <c r="L2102" i="59"/>
  <c r="Q2102" i="59" s="1"/>
  <c r="N2823" i="59"/>
  <c r="L3339" i="59"/>
  <c r="Q3339" i="59" s="1"/>
  <c r="L4248" i="59"/>
  <c r="Q4248" i="59" s="1"/>
  <c r="M1169" i="59"/>
  <c r="O4444" i="59"/>
  <c r="O492" i="59"/>
  <c r="M3109" i="59"/>
  <c r="N1169" i="59"/>
  <c r="M792" i="59"/>
  <c r="N4166" i="59"/>
  <c r="N3745" i="59"/>
  <c r="M3124" i="59"/>
  <c r="M1782" i="59"/>
  <c r="L168" i="59"/>
  <c r="Q168" i="59" s="1"/>
  <c r="N2631" i="59"/>
  <c r="L1405" i="59"/>
  <c r="Q1405" i="59" s="1"/>
  <c r="L4119" i="59"/>
  <c r="Q4119" i="59" s="1"/>
  <c r="L2317" i="59"/>
  <c r="Q2317" i="59" s="1"/>
  <c r="N4813" i="59"/>
  <c r="O2127" i="59"/>
  <c r="M3699" i="59"/>
  <c r="L59" i="59"/>
  <c r="Q59" i="59" s="1"/>
  <c r="O4995" i="59"/>
  <c r="N2830" i="59"/>
  <c r="O534" i="59"/>
  <c r="N3969" i="59"/>
  <c r="N1637" i="59"/>
  <c r="M3724" i="59"/>
  <c r="O1424" i="59"/>
  <c r="N4688" i="59"/>
  <c r="O663" i="59"/>
  <c r="M1523" i="59"/>
  <c r="M4565" i="59"/>
  <c r="O2702" i="59"/>
  <c r="O3107" i="59"/>
  <c r="O3731" i="59"/>
  <c r="M3889" i="59"/>
  <c r="M4995" i="59"/>
  <c r="O4710" i="59"/>
  <c r="M4473" i="59"/>
  <c r="L2894" i="59"/>
  <c r="Q2894" i="59" s="1"/>
  <c r="O3214" i="59"/>
  <c r="L4775" i="59"/>
  <c r="Q4775" i="59" s="1"/>
  <c r="M2311" i="59"/>
  <c r="O1937" i="59"/>
  <c r="N3449" i="59"/>
  <c r="N1405" i="59"/>
  <c r="L2237" i="59"/>
  <c r="Q2237" i="59" s="1"/>
  <c r="N1469" i="59"/>
  <c r="O2010" i="59"/>
  <c r="L1870" i="59"/>
  <c r="Q1870" i="59" s="1"/>
  <c r="L2441" i="59"/>
  <c r="Q2441" i="59" s="1"/>
  <c r="L3953" i="59"/>
  <c r="Q3953" i="59" s="1"/>
  <c r="N2891" i="59"/>
  <c r="L3965" i="59"/>
  <c r="Q3965" i="59" s="1"/>
  <c r="O4854" i="59"/>
  <c r="M3138" i="59"/>
  <c r="L3319" i="59"/>
  <c r="Q3319" i="59" s="1"/>
  <c r="N1688" i="59"/>
  <c r="L2042" i="59"/>
  <c r="Q2042" i="59" s="1"/>
  <c r="M4805" i="59"/>
  <c r="O1215" i="59"/>
  <c r="M4954" i="59"/>
  <c r="O3369" i="59"/>
  <c r="O2412" i="59"/>
  <c r="L195" i="59"/>
  <c r="Q195" i="59" s="1"/>
  <c r="L1166" i="59"/>
  <c r="Q1166" i="59" s="1"/>
  <c r="O96" i="59"/>
  <c r="M268" i="59"/>
  <c r="L1754" i="59"/>
  <c r="Q1754" i="59" s="1"/>
  <c r="M956" i="59"/>
  <c r="L3132" i="59"/>
  <c r="Q3132" i="59" s="1"/>
  <c r="O360" i="59"/>
  <c r="O4249" i="59"/>
  <c r="M3070" i="59"/>
  <c r="M948" i="59"/>
  <c r="N2657" i="59"/>
  <c r="M2733" i="59"/>
  <c r="O1922" i="59"/>
  <c r="M2881" i="59"/>
  <c r="M910" i="59"/>
  <c r="N3712" i="59"/>
  <c r="N3223" i="59"/>
  <c r="O3446" i="59"/>
  <c r="N3180" i="59"/>
  <c r="M3325" i="59"/>
  <c r="O4265" i="59"/>
  <c r="L3287" i="59"/>
  <c r="Q3287" i="59" s="1"/>
  <c r="N4793" i="59"/>
  <c r="O527" i="59"/>
  <c r="L451" i="59"/>
  <c r="Q451" i="59" s="1"/>
  <c r="N3690" i="59"/>
  <c r="L189" i="59"/>
  <c r="Q189" i="59" s="1"/>
  <c r="M2063" i="59"/>
  <c r="L3447" i="59"/>
  <c r="Q3447" i="59" s="1"/>
  <c r="O4584" i="59"/>
  <c r="O2596" i="59"/>
  <c r="N4625" i="59"/>
  <c r="O3787" i="59"/>
  <c r="L2359" i="59"/>
  <c r="Q2359" i="59" s="1"/>
  <c r="N3341" i="59"/>
  <c r="L4261" i="59"/>
  <c r="Q4261" i="59" s="1"/>
  <c r="M720" i="59"/>
  <c r="O2690" i="59"/>
  <c r="M845" i="59"/>
  <c r="M4083" i="59"/>
  <c r="M1235" i="59"/>
  <c r="L4206" i="59"/>
  <c r="Q4206" i="59" s="1"/>
  <c r="L395" i="59"/>
  <c r="Q395" i="59" s="1"/>
  <c r="L3053" i="59"/>
  <c r="Q3053" i="59" s="1"/>
  <c r="M714" i="59"/>
  <c r="N4633" i="59"/>
  <c r="L4958" i="59"/>
  <c r="Q4958" i="59" s="1"/>
  <c r="M4153" i="59"/>
  <c r="M4319" i="59"/>
  <c r="O276" i="59"/>
  <c r="L4225" i="59"/>
  <c r="Q4225" i="59" s="1"/>
  <c r="O2048" i="59"/>
  <c r="N4250" i="59"/>
  <c r="M4529" i="59"/>
  <c r="L2248" i="59"/>
  <c r="Q2248" i="59" s="1"/>
  <c r="O1426" i="59"/>
  <c r="L4232" i="59"/>
  <c r="Q4232" i="59" s="1"/>
  <c r="N218" i="59"/>
  <c r="L3735" i="59"/>
  <c r="Q3735" i="59" s="1"/>
  <c r="O8" i="59"/>
  <c r="N450" i="59"/>
  <c r="M4777" i="59"/>
  <c r="N1206" i="59"/>
  <c r="L4767" i="59"/>
  <c r="Q4767" i="59" s="1"/>
  <c r="M1778" i="59"/>
  <c r="L3525" i="59"/>
  <c r="Q3525" i="59" s="1"/>
  <c r="N1180" i="59"/>
  <c r="L1237" i="59"/>
  <c r="Q1237" i="59" s="1"/>
  <c r="L805" i="59"/>
  <c r="Q805" i="59" s="1"/>
  <c r="O4646" i="59"/>
  <c r="M4520" i="59"/>
  <c r="N547" i="59"/>
  <c r="N4353" i="59"/>
  <c r="O653" i="59"/>
  <c r="N2106" i="59"/>
  <c r="M3423" i="59"/>
  <c r="M1954" i="59"/>
  <c r="N4351" i="59"/>
  <c r="O674" i="59"/>
  <c r="O2821" i="59"/>
  <c r="N178" i="59"/>
  <c r="O455" i="59"/>
  <c r="L2814" i="59"/>
  <c r="Q2814" i="59" s="1"/>
  <c r="L3868" i="59"/>
  <c r="Q3868" i="59" s="1"/>
  <c r="O1530" i="59"/>
  <c r="O3611" i="59"/>
  <c r="N708" i="59"/>
  <c r="M4415" i="59"/>
  <c r="N4456" i="59"/>
  <c r="O2817" i="59"/>
  <c r="O1765" i="59"/>
  <c r="N3026" i="59"/>
  <c r="L130" i="59"/>
  <c r="Q130" i="59" s="1"/>
  <c r="N2646" i="59"/>
  <c r="N3810" i="59"/>
  <c r="N2298" i="59"/>
  <c r="L2313" i="59"/>
  <c r="Q2313" i="59" s="1"/>
  <c r="M2853" i="59"/>
  <c r="O835" i="59"/>
  <c r="O4312" i="59"/>
  <c r="M877" i="59"/>
  <c r="L3704" i="59"/>
  <c r="Q3704" i="59" s="1"/>
  <c r="M1790" i="59"/>
  <c r="N3165" i="59"/>
  <c r="L1313" i="59"/>
  <c r="Q1313" i="59" s="1"/>
  <c r="N2681" i="59"/>
  <c r="N377" i="59"/>
  <c r="O4551" i="59"/>
  <c r="O1687" i="59"/>
  <c r="M1609" i="59"/>
  <c r="L2938" i="59"/>
  <c r="Q2938" i="59" s="1"/>
  <c r="M2349" i="59"/>
  <c r="O819" i="59"/>
  <c r="M1689" i="59"/>
  <c r="M4779" i="59"/>
  <c r="L1612" i="59"/>
  <c r="Q1612" i="59" s="1"/>
  <c r="O1855" i="59"/>
  <c r="M825" i="59"/>
  <c r="M1822" i="59"/>
  <c r="L3384" i="59"/>
  <c r="Q3384" i="59" s="1"/>
  <c r="L4649" i="59"/>
  <c r="Q4649" i="59" s="1"/>
  <c r="O3696" i="59"/>
  <c r="M4895" i="59"/>
  <c r="M4231" i="59"/>
  <c r="L1681" i="59"/>
  <c r="Q1681" i="59" s="1"/>
  <c r="M2760" i="59"/>
  <c r="L16" i="59"/>
  <c r="Q16" i="59" s="1"/>
  <c r="O4595" i="59"/>
  <c r="L404" i="59"/>
  <c r="Q404" i="59" s="1"/>
  <c r="O4310" i="59"/>
  <c r="O1220" i="59"/>
  <c r="O4678" i="59"/>
  <c r="M2661" i="59"/>
  <c r="M542" i="59"/>
  <c r="M2450" i="59"/>
  <c r="L2383" i="59"/>
  <c r="Q2383" i="59" s="1"/>
  <c r="M1223" i="59"/>
  <c r="L4003" i="59"/>
  <c r="Q4003" i="59" s="1"/>
  <c r="M2340" i="59"/>
  <c r="O4968" i="59"/>
  <c r="N1156" i="59"/>
  <c r="L2455" i="59"/>
  <c r="Q2455" i="59" s="1"/>
  <c r="N1490" i="59"/>
  <c r="M1312" i="59"/>
  <c r="O1536" i="59"/>
  <c r="L3315" i="59"/>
  <c r="Q3315" i="59" s="1"/>
  <c r="M4068" i="59"/>
  <c r="O2844" i="59"/>
  <c r="L2648" i="59"/>
  <c r="Q2648" i="59" s="1"/>
  <c r="L1643" i="59"/>
  <c r="Q1643" i="59" s="1"/>
  <c r="O4702" i="59"/>
  <c r="O306" i="59"/>
  <c r="M1889" i="59"/>
  <c r="O129" i="59"/>
  <c r="L4752" i="59"/>
  <c r="Q4752" i="59" s="1"/>
  <c r="L4450" i="59"/>
  <c r="Q4450" i="59" s="1"/>
  <c r="M153" i="59"/>
  <c r="M3599" i="59"/>
  <c r="N2357" i="59"/>
  <c r="L2259" i="59"/>
  <c r="Q2259" i="59" s="1"/>
  <c r="M3226" i="59"/>
  <c r="O71" i="59"/>
  <c r="N2496" i="59"/>
  <c r="N1741" i="59"/>
  <c r="L3107" i="59"/>
  <c r="Q3107" i="59" s="1"/>
  <c r="M1464" i="59"/>
  <c r="O4005" i="59"/>
  <c r="M627" i="59"/>
  <c r="O4008" i="59"/>
  <c r="O1155" i="59"/>
  <c r="M2210" i="59"/>
  <c r="M2592" i="59"/>
  <c r="N2656" i="59"/>
  <c r="L854" i="59"/>
  <c r="Q854" i="59" s="1"/>
  <c r="O1819" i="59"/>
  <c r="N626" i="59"/>
  <c r="N2812" i="59"/>
  <c r="M3389" i="59"/>
  <c r="L454" i="59"/>
  <c r="Q454" i="59" s="1"/>
  <c r="L1343" i="59"/>
  <c r="Q1343" i="59" s="1"/>
  <c r="N4720" i="59"/>
  <c r="M1479" i="59"/>
  <c r="L4177" i="59"/>
  <c r="Q4177" i="59" s="1"/>
  <c r="N550" i="59"/>
  <c r="O4326" i="59"/>
  <c r="L4990" i="59"/>
  <c r="Q4990" i="59" s="1"/>
  <c r="L273" i="59"/>
  <c r="Q273" i="59" s="1"/>
  <c r="O1037" i="59"/>
  <c r="L925" i="59"/>
  <c r="Q925" i="59" s="1"/>
  <c r="O828" i="59"/>
  <c r="L3226" i="59"/>
  <c r="Q3226" i="59" s="1"/>
  <c r="M692" i="59"/>
  <c r="L160" i="59"/>
  <c r="Q160" i="59" s="1"/>
  <c r="O824" i="59"/>
  <c r="L3179" i="59"/>
  <c r="Q3179" i="59" s="1"/>
  <c r="M3897" i="59"/>
  <c r="O3017" i="59"/>
  <c r="N807" i="59"/>
  <c r="M4635" i="59"/>
  <c r="O161" i="59"/>
  <c r="M255" i="59"/>
  <c r="M281" i="59"/>
  <c r="L4032" i="59"/>
  <c r="Q4032" i="59" s="1"/>
  <c r="M4752" i="59"/>
  <c r="O3462" i="59"/>
  <c r="L2576" i="59"/>
  <c r="Q2576" i="59" s="1"/>
  <c r="O1775" i="59"/>
  <c r="L2898" i="59"/>
  <c r="Q2898" i="59" s="1"/>
  <c r="M676" i="59"/>
  <c r="M1606" i="59"/>
  <c r="L4147" i="59"/>
  <c r="Q4147" i="59" s="1"/>
  <c r="N692" i="59"/>
  <c r="N3466" i="59"/>
  <c r="M2626" i="59"/>
  <c r="N4165" i="59"/>
  <c r="N3640" i="59"/>
  <c r="O4097" i="59"/>
  <c r="L2349" i="59"/>
  <c r="Q2349" i="59" s="1"/>
  <c r="O987" i="59"/>
  <c r="N1237" i="59"/>
  <c r="N4318" i="59"/>
  <c r="N2406" i="59"/>
  <c r="N1837" i="59"/>
  <c r="N154" i="59"/>
  <c r="M697" i="59"/>
  <c r="M2707" i="59"/>
  <c r="L4723" i="59"/>
  <c r="Q4723" i="59" s="1"/>
  <c r="L3711" i="59"/>
  <c r="Q3711" i="59" s="1"/>
  <c r="O981" i="59"/>
  <c r="O1941" i="59"/>
  <c r="O1376" i="59"/>
  <c r="O1565" i="59"/>
  <c r="L2409" i="59"/>
  <c r="Q2409" i="59" s="1"/>
  <c r="M2430" i="59"/>
  <c r="L4335" i="59"/>
  <c r="Q4335" i="59" s="1"/>
  <c r="L4498" i="59"/>
  <c r="Q4498" i="59" s="1"/>
  <c r="O2996" i="59"/>
  <c r="L3353" i="59"/>
  <c r="Q3353" i="59" s="1"/>
  <c r="M4587" i="59"/>
  <c r="N2979" i="59"/>
  <c r="N1737" i="59"/>
  <c r="O3044" i="59"/>
  <c r="L2230" i="59"/>
  <c r="Q2230" i="59" s="1"/>
  <c r="M4134" i="59"/>
  <c r="L202" i="59"/>
  <c r="Q202" i="59" s="1"/>
  <c r="N791" i="59"/>
  <c r="O217" i="59"/>
  <c r="N1636" i="59"/>
  <c r="M4875" i="59"/>
  <c r="L2709" i="59"/>
  <c r="Q2709" i="59" s="1"/>
  <c r="O3584" i="59"/>
  <c r="L3971" i="59"/>
  <c r="Q3971" i="59" s="1"/>
  <c r="M1504" i="59"/>
  <c r="M4190" i="59"/>
  <c r="O1622" i="59"/>
  <c r="O4565" i="59"/>
  <c r="O3668" i="59"/>
  <c r="O2535" i="59"/>
  <c r="L2974" i="59"/>
  <c r="Q2974" i="59" s="1"/>
  <c r="M328" i="59"/>
  <c r="N80" i="59"/>
  <c r="M489" i="59"/>
  <c r="M4960" i="59"/>
  <c r="N2322" i="59"/>
  <c r="N4198" i="59"/>
  <c r="L1564" i="59"/>
  <c r="Q1564" i="59" s="1"/>
  <c r="O2594" i="59"/>
  <c r="O2804" i="59"/>
  <c r="M389" i="59"/>
  <c r="M4408" i="59"/>
  <c r="M4685" i="59"/>
  <c r="N4160" i="59"/>
  <c r="M3771" i="59"/>
  <c r="M439" i="59"/>
  <c r="L4037" i="59"/>
  <c r="Q4037" i="59" s="1"/>
  <c r="O2586" i="59"/>
  <c r="N1211" i="59"/>
  <c r="M3084" i="59"/>
  <c r="N485" i="59"/>
  <c r="L1272" i="59"/>
  <c r="Q1272" i="59" s="1"/>
  <c r="O1803" i="59"/>
  <c r="L2611" i="59"/>
  <c r="Q2611" i="59" s="1"/>
  <c r="O517" i="59"/>
  <c r="O1551" i="59"/>
  <c r="L1485" i="59"/>
  <c r="Q1485" i="59" s="1"/>
  <c r="M3690" i="59"/>
  <c r="N792" i="59"/>
  <c r="L2287" i="59"/>
  <c r="Q2287" i="59" s="1"/>
  <c r="N4908" i="59"/>
  <c r="O2344" i="59"/>
  <c r="L2572" i="59"/>
  <c r="Q2572" i="59" s="1"/>
  <c r="N2923" i="59"/>
  <c r="L201" i="59"/>
  <c r="Q201" i="59" s="1"/>
  <c r="N1728" i="59"/>
  <c r="O1090" i="59"/>
  <c r="M2386" i="59"/>
  <c r="M4144" i="59"/>
  <c r="M3669" i="59"/>
  <c r="L624" i="59"/>
  <c r="Q624" i="59" s="1"/>
  <c r="L1717" i="59"/>
  <c r="Q1717" i="59" s="1"/>
  <c r="O4512" i="59"/>
  <c r="L4383" i="59"/>
  <c r="Q4383" i="59" s="1"/>
  <c r="L1627" i="59"/>
  <c r="Q1627" i="59" s="1"/>
  <c r="O4028" i="59"/>
  <c r="M2620" i="59"/>
  <c r="M4638" i="59"/>
  <c r="M2573" i="59"/>
  <c r="M760" i="59"/>
  <c r="L3330" i="59"/>
  <c r="Q3330" i="59" s="1"/>
  <c r="O1668" i="59"/>
  <c r="O1138" i="59"/>
  <c r="O3624" i="59"/>
  <c r="N2693" i="59"/>
  <c r="N379" i="59"/>
  <c r="N748" i="59"/>
  <c r="O4795" i="59"/>
  <c r="L382" i="59"/>
  <c r="Q382" i="59" s="1"/>
  <c r="N4399" i="59"/>
  <c r="N454" i="59"/>
  <c r="L4289" i="59"/>
  <c r="Q4289" i="59" s="1"/>
  <c r="N3756" i="59"/>
  <c r="L4112" i="59"/>
  <c r="Q4112" i="59" s="1"/>
  <c r="M358" i="59"/>
  <c r="M3151" i="59"/>
  <c r="N950" i="59"/>
  <c r="L511" i="59"/>
  <c r="Q511" i="59" s="1"/>
  <c r="N2282" i="59"/>
  <c r="O2909" i="59"/>
  <c r="L4855" i="59"/>
  <c r="Q4855" i="59" s="1"/>
  <c r="M4646" i="59"/>
  <c r="O3236" i="59"/>
  <c r="O1726" i="59"/>
  <c r="M2738" i="59"/>
  <c r="N3913" i="59"/>
  <c r="M4662" i="59"/>
  <c r="N2708" i="59"/>
  <c r="N3221" i="59"/>
  <c r="L2744" i="59"/>
  <c r="Q2744" i="59" s="1"/>
  <c r="O3289" i="59"/>
  <c r="L3676" i="59"/>
  <c r="Q3676" i="59" s="1"/>
  <c r="L2053" i="59"/>
  <c r="Q2053" i="59" s="1"/>
  <c r="L3213" i="59"/>
  <c r="Q3213" i="59" s="1"/>
  <c r="O3127" i="59"/>
  <c r="L3408" i="59"/>
  <c r="Q3408" i="59" s="1"/>
  <c r="L3957" i="59"/>
  <c r="Q3957" i="59" s="1"/>
  <c r="O3238" i="59"/>
  <c r="N2644" i="59"/>
  <c r="M2423" i="59"/>
  <c r="O2489" i="59"/>
  <c r="O2818" i="59"/>
  <c r="M4160" i="59"/>
  <c r="M565" i="59"/>
  <c r="O18" i="59"/>
  <c r="N1580" i="59"/>
  <c r="O1902" i="59"/>
  <c r="L1764" i="59"/>
  <c r="Q1764" i="59" s="1"/>
  <c r="M3077" i="59"/>
  <c r="O2519" i="59"/>
  <c r="L2693" i="59"/>
  <c r="Q2693" i="59" s="1"/>
  <c r="M434" i="59"/>
  <c r="O4731" i="59"/>
  <c r="M710" i="59"/>
  <c r="O1401" i="59"/>
  <c r="N4499" i="59"/>
  <c r="N904" i="59"/>
  <c r="L1437" i="59"/>
  <c r="Q1437" i="59" s="1"/>
  <c r="L1965" i="59"/>
  <c r="Q1965" i="59" s="1"/>
  <c r="O327" i="59"/>
  <c r="N4978" i="59"/>
  <c r="O2576" i="59"/>
  <c r="M4036" i="59"/>
  <c r="N1087" i="59"/>
  <c r="M952" i="59"/>
  <c r="O2270" i="59"/>
  <c r="O1160" i="59"/>
  <c r="L4193" i="59"/>
  <c r="Q4193" i="59" s="1"/>
  <c r="O2149" i="59"/>
  <c r="N32" i="59"/>
  <c r="N1980" i="59"/>
  <c r="N1117" i="59"/>
  <c r="M4961" i="59"/>
  <c r="M882" i="59"/>
  <c r="L3507" i="59"/>
  <c r="Q3507" i="59" s="1"/>
  <c r="L974" i="59"/>
  <c r="Q974" i="59" s="1"/>
  <c r="L2721" i="59"/>
  <c r="Q2721" i="59" s="1"/>
  <c r="N4560" i="59"/>
  <c r="L3078" i="59"/>
  <c r="Q3078" i="59" s="1"/>
  <c r="L2340" i="59"/>
  <c r="Q2340" i="59" s="1"/>
  <c r="L1090" i="59"/>
  <c r="Q1090" i="59" s="1"/>
  <c r="O4742" i="59"/>
  <c r="M3556" i="59"/>
  <c r="M1366" i="59"/>
  <c r="N3684" i="59"/>
  <c r="L1498" i="59"/>
  <c r="Q1498" i="59" s="1"/>
  <c r="M4171" i="59"/>
  <c r="N174" i="59"/>
  <c r="M1871" i="59"/>
  <c r="M2121" i="59"/>
  <c r="L1021" i="59"/>
  <c r="Q1021" i="59" s="1"/>
  <c r="O441" i="59"/>
  <c r="O566" i="59"/>
  <c r="O3036" i="59"/>
  <c r="N370" i="59"/>
  <c r="O4102" i="59"/>
  <c r="O2859" i="59"/>
  <c r="L1617" i="59"/>
  <c r="Q1617" i="59" s="1"/>
  <c r="O1934" i="59"/>
  <c r="O2947" i="59"/>
  <c r="L83" i="59"/>
  <c r="Q83" i="59" s="1"/>
  <c r="M2389" i="59"/>
  <c r="O3954" i="59"/>
  <c r="N2225" i="59"/>
  <c r="N4225" i="59"/>
  <c r="L2427" i="59"/>
  <c r="Q2427" i="59" s="1"/>
  <c r="N1362" i="59"/>
  <c r="M3487" i="59"/>
  <c r="O2822" i="59"/>
  <c r="O4612" i="59"/>
  <c r="N1241" i="59"/>
  <c r="O3119" i="59"/>
  <c r="N1841" i="59"/>
  <c r="L4580" i="59"/>
  <c r="Q4580" i="59" s="1"/>
  <c r="M631" i="59"/>
  <c r="N2211" i="59"/>
  <c r="L1044" i="59"/>
  <c r="Q1044" i="59" s="1"/>
  <c r="O3914" i="59"/>
  <c r="M4374" i="59"/>
  <c r="M2559" i="59"/>
  <c r="N118" i="59"/>
  <c r="L390" i="59"/>
  <c r="Q390" i="59" s="1"/>
  <c r="M1777" i="59"/>
  <c r="L2880" i="59"/>
  <c r="Q2880" i="59" s="1"/>
  <c r="N1673" i="59"/>
  <c r="O690" i="59"/>
  <c r="L422" i="59"/>
  <c r="Q422" i="59" s="1"/>
  <c r="M4758" i="59"/>
  <c r="M3696" i="59"/>
  <c r="L2481" i="59"/>
  <c r="Q2481" i="59" s="1"/>
  <c r="O50" i="59"/>
  <c r="M1463" i="59"/>
  <c r="L358" i="59"/>
  <c r="Q358" i="59" s="1"/>
  <c r="L4404" i="59"/>
  <c r="Q4404" i="59" s="1"/>
  <c r="L2954" i="59"/>
  <c r="Q2954" i="59" s="1"/>
  <c r="N3613" i="59"/>
  <c r="N4206" i="59"/>
  <c r="M1002" i="59"/>
  <c r="O159" i="59"/>
  <c r="O3470" i="59"/>
  <c r="N3961" i="59"/>
  <c r="M2623" i="59"/>
  <c r="L4432" i="59"/>
  <c r="Q4432" i="59" s="1"/>
  <c r="N3729" i="59"/>
  <c r="O4199" i="59"/>
  <c r="O2999" i="59"/>
  <c r="M3078" i="59"/>
  <c r="M16" i="59"/>
  <c r="L1388" i="59"/>
  <c r="Q1388" i="59" s="1"/>
  <c r="N1045" i="59"/>
  <c r="N1248" i="59"/>
  <c r="O3242" i="59"/>
  <c r="N3381" i="59"/>
  <c r="O3620" i="59"/>
  <c r="N133" i="59"/>
  <c r="M4314" i="59"/>
  <c r="L643" i="59"/>
  <c r="Q643" i="59" s="1"/>
  <c r="O1387" i="59"/>
  <c r="M1573" i="59"/>
  <c r="N4510" i="59"/>
  <c r="N3735" i="59"/>
  <c r="L2695" i="59"/>
  <c r="Q2695" i="59" s="1"/>
  <c r="O3533" i="59"/>
  <c r="O549" i="59"/>
  <c r="M3607" i="59"/>
  <c r="L2560" i="59"/>
  <c r="Q2560" i="59" s="1"/>
  <c r="M814" i="59"/>
  <c r="N4742" i="59"/>
  <c r="O1779" i="59"/>
  <c r="O371" i="59"/>
  <c r="N783" i="59"/>
  <c r="O1762" i="59"/>
  <c r="M3588" i="59"/>
  <c r="L2465" i="59"/>
  <c r="Q2465" i="59" s="1"/>
  <c r="L2225" i="59"/>
  <c r="Q2225" i="59" s="1"/>
  <c r="L2957" i="59"/>
  <c r="Q2957" i="59" s="1"/>
  <c r="N3061" i="59"/>
  <c r="N1098" i="59"/>
  <c r="L2089" i="59"/>
  <c r="Q2089" i="59" s="1"/>
  <c r="O622" i="59"/>
  <c r="M2448" i="59"/>
  <c r="M3432" i="59"/>
  <c r="N247" i="59"/>
  <c r="L4163" i="59"/>
  <c r="Q4163" i="59" s="1"/>
  <c r="N3749" i="59"/>
  <c r="L526" i="59"/>
  <c r="Q526" i="59" s="1"/>
  <c r="N167" i="59"/>
  <c r="L1266" i="59"/>
  <c r="Q1266" i="59" s="1"/>
  <c r="O583" i="59"/>
  <c r="M1204" i="59"/>
  <c r="L362" i="59"/>
  <c r="Q362" i="59" s="1"/>
  <c r="N1840" i="59"/>
  <c r="O1261" i="59"/>
  <c r="M935" i="59"/>
  <c r="M661" i="59"/>
  <c r="N4051" i="59"/>
  <c r="O4132" i="59"/>
  <c r="N4421" i="59"/>
  <c r="L4068" i="59"/>
  <c r="Q4068" i="59" s="1"/>
  <c r="L3696" i="59"/>
  <c r="Q3696" i="59" s="1"/>
  <c r="N2900" i="59"/>
  <c r="O2301" i="59"/>
  <c r="O2352" i="59"/>
  <c r="M4972" i="59"/>
  <c r="L94" i="59"/>
  <c r="Q94" i="59" s="1"/>
  <c r="L2918" i="59"/>
  <c r="Q2918" i="59" s="1"/>
  <c r="N3595" i="59"/>
  <c r="O3430" i="59"/>
  <c r="N740" i="59"/>
  <c r="L1802" i="59"/>
  <c r="Q1802" i="59" s="1"/>
  <c r="O461" i="59"/>
  <c r="O3439" i="59"/>
  <c r="O3992" i="59"/>
  <c r="N2749" i="59"/>
  <c r="M4975" i="59"/>
  <c r="N3492" i="59"/>
  <c r="O3157" i="59"/>
  <c r="L2029" i="59"/>
  <c r="Q2029" i="59" s="1"/>
  <c r="L1837" i="59"/>
  <c r="Q1837" i="59" s="1"/>
  <c r="M2682" i="59"/>
  <c r="M683" i="59"/>
  <c r="M1743" i="59"/>
  <c r="L319" i="59"/>
  <c r="Q319" i="59" s="1"/>
  <c r="N2307" i="59"/>
  <c r="O3227" i="59"/>
  <c r="L545" i="59"/>
  <c r="Q545" i="59" s="1"/>
  <c r="O2365" i="59"/>
  <c r="M3547" i="59"/>
  <c r="M3339" i="59"/>
  <c r="N3909" i="59"/>
  <c r="N3232" i="59"/>
  <c r="M1282" i="59"/>
  <c r="M4105" i="59"/>
  <c r="M2628" i="59"/>
  <c r="N4950" i="59"/>
  <c r="O3228" i="59"/>
  <c r="O397" i="59"/>
  <c r="N736" i="59"/>
  <c r="M1290" i="59"/>
  <c r="L3999" i="59"/>
  <c r="Q3999" i="59" s="1"/>
  <c r="L3016" i="59"/>
  <c r="Q3016" i="59" s="1"/>
  <c r="M555" i="59"/>
  <c r="O4106" i="59"/>
  <c r="O1237" i="59"/>
  <c r="N3593" i="59"/>
  <c r="L3587" i="59"/>
  <c r="Q3587" i="59" s="1"/>
  <c r="O68" i="59"/>
  <c r="O4768" i="59"/>
  <c r="L3805" i="59"/>
  <c r="Q3805" i="59" s="1"/>
  <c r="L3386" i="59"/>
  <c r="Q3386" i="59" s="1"/>
  <c r="L993" i="59"/>
  <c r="Q993" i="59" s="1"/>
  <c r="O2983" i="59"/>
  <c r="M2752" i="59"/>
  <c r="M1130" i="59"/>
  <c r="O3459" i="59"/>
  <c r="L4081" i="59"/>
  <c r="Q4081" i="59" s="1"/>
  <c r="M3555" i="59"/>
  <c r="O1549" i="59"/>
  <c r="N1269" i="59"/>
  <c r="M1377" i="59"/>
  <c r="O3604" i="59"/>
  <c r="O2231" i="59"/>
  <c r="N4259" i="59"/>
  <c r="O4422" i="59"/>
  <c r="O3932" i="59"/>
  <c r="O3135" i="59"/>
  <c r="N893" i="59"/>
  <c r="O3172" i="59"/>
  <c r="M1238" i="59"/>
  <c r="N2243" i="59"/>
  <c r="O2805" i="59"/>
  <c r="O4978" i="59"/>
  <c r="O3489" i="59"/>
  <c r="L3635" i="59"/>
  <c r="Q3635" i="59" s="1"/>
  <c r="O4327" i="59"/>
  <c r="L1153" i="59"/>
  <c r="Q1153" i="59" s="1"/>
  <c r="M3218" i="59"/>
  <c r="O4057" i="59"/>
  <c r="L4103" i="59"/>
  <c r="Q4103" i="59" s="1"/>
  <c r="M312" i="59"/>
  <c r="L3219" i="59"/>
  <c r="Q3219" i="59" s="1"/>
  <c r="N1752" i="59"/>
  <c r="O4626" i="59"/>
  <c r="O163" i="59"/>
  <c r="M4540" i="59"/>
  <c r="M3337" i="59"/>
  <c r="O1309" i="59"/>
  <c r="M817" i="59"/>
  <c r="L4579" i="59"/>
  <c r="Q4579" i="59" s="1"/>
  <c r="O1177" i="59"/>
  <c r="O4346" i="59"/>
  <c r="O3546" i="59"/>
  <c r="N2479" i="59"/>
  <c r="M177" i="59"/>
  <c r="N1066" i="59"/>
  <c r="L3109" i="59"/>
  <c r="Q3109" i="59" s="1"/>
  <c r="N441" i="59"/>
  <c r="N2349" i="59"/>
  <c r="N3699" i="59"/>
  <c r="N3851" i="59"/>
  <c r="N4896" i="59"/>
  <c r="L1960" i="59"/>
  <c r="Q1960" i="59" s="1"/>
  <c r="O4218" i="59"/>
  <c r="O4086" i="59"/>
  <c r="L1788" i="59"/>
  <c r="Q1788" i="59" s="1"/>
  <c r="N768" i="59"/>
  <c r="M1247" i="59"/>
  <c r="O1723" i="59"/>
  <c r="L850" i="59"/>
  <c r="Q850" i="59" s="1"/>
  <c r="O2369" i="59"/>
  <c r="L1539" i="59"/>
  <c r="Q1539" i="59" s="1"/>
  <c r="O2779" i="59"/>
  <c r="L930" i="59"/>
  <c r="Q930" i="59" s="1"/>
  <c r="O2374" i="59"/>
  <c r="O2472" i="59"/>
  <c r="M2145" i="59"/>
  <c r="M2999" i="59"/>
  <c r="L4460" i="59"/>
  <c r="Q4460" i="59" s="1"/>
  <c r="N1749" i="59"/>
  <c r="M1877" i="59"/>
  <c r="N2634" i="59"/>
  <c r="N4475" i="59"/>
  <c r="M2048" i="59"/>
  <c r="N2058" i="59"/>
  <c r="O3920" i="59"/>
  <c r="N4326" i="59"/>
  <c r="N3394" i="59"/>
  <c r="N4393" i="59"/>
  <c r="O4130" i="59"/>
  <c r="O3676" i="59"/>
  <c r="M2136" i="59"/>
  <c r="O4644" i="59"/>
  <c r="O577" i="59"/>
  <c r="N1534" i="59"/>
  <c r="O4673" i="59"/>
  <c r="N3667" i="59"/>
  <c r="N4689" i="59"/>
  <c r="L1720" i="59"/>
  <c r="Q1720" i="59" s="1"/>
  <c r="M2590" i="59"/>
  <c r="O4545" i="59"/>
  <c r="O3384" i="59"/>
  <c r="L4783" i="59"/>
  <c r="Q4783" i="59" s="1"/>
  <c r="M3674" i="59"/>
  <c r="M1033" i="59"/>
  <c r="O192" i="59"/>
  <c r="L255" i="59"/>
  <c r="Q255" i="59" s="1"/>
  <c r="N3289" i="59"/>
  <c r="M1133" i="59"/>
  <c r="O212" i="59"/>
  <c r="L339" i="59"/>
  <c r="Q339" i="59" s="1"/>
  <c r="O2827" i="59"/>
  <c r="M2739" i="59"/>
  <c r="M4459" i="59"/>
  <c r="L3041" i="59"/>
  <c r="Q3041" i="59" s="1"/>
  <c r="O1310" i="59"/>
  <c r="L4399" i="59"/>
  <c r="Q4399" i="59" s="1"/>
  <c r="O4974" i="59"/>
  <c r="L870" i="59"/>
  <c r="Q870" i="59" s="1"/>
  <c r="N926" i="59"/>
  <c r="L2921" i="59"/>
  <c r="Q2921" i="59" s="1"/>
  <c r="N600" i="59"/>
  <c r="M3725" i="59"/>
  <c r="O1646" i="59"/>
  <c r="O2287" i="59"/>
  <c r="L330" i="59"/>
  <c r="Q330" i="59" s="1"/>
  <c r="L1854" i="59"/>
  <c r="Q1854" i="59" s="1"/>
  <c r="M3202" i="59"/>
  <c r="N3705" i="59"/>
  <c r="L1296" i="59"/>
  <c r="Q1296" i="59" s="1"/>
  <c r="O3472" i="59"/>
  <c r="N4718" i="59"/>
  <c r="M772" i="59"/>
  <c r="L732" i="59"/>
  <c r="Q732" i="59" s="1"/>
  <c r="O4776" i="59"/>
  <c r="M2816" i="59"/>
  <c r="N942" i="59"/>
  <c r="L4269" i="59"/>
  <c r="Q4269" i="59" s="1"/>
  <c r="O3079" i="59"/>
  <c r="O2501" i="59"/>
  <c r="O1163" i="59"/>
  <c r="N1384" i="59"/>
  <c r="L4170" i="59"/>
  <c r="Q4170" i="59" s="1"/>
  <c r="L4495" i="59"/>
  <c r="Q4495" i="59" s="1"/>
  <c r="L2241" i="59"/>
  <c r="Q2241" i="59" s="1"/>
  <c r="M2165" i="59"/>
  <c r="N3695" i="59"/>
  <c r="L3771" i="59"/>
  <c r="Q3771" i="59" s="1"/>
  <c r="M247" i="59"/>
  <c r="N2090" i="59"/>
  <c r="O3209" i="59"/>
  <c r="N3580" i="59"/>
  <c r="N3292" i="59"/>
  <c r="N487" i="59"/>
  <c r="L4337" i="59"/>
  <c r="Q4337" i="59" s="1"/>
  <c r="L2393" i="59"/>
  <c r="Q2393" i="59" s="1"/>
  <c r="M1978" i="59"/>
  <c r="M4918" i="59"/>
  <c r="O2866" i="59"/>
  <c r="N4017" i="59"/>
  <c r="N2074" i="59"/>
  <c r="O3909" i="59"/>
  <c r="L2040" i="59"/>
  <c r="Q2040" i="59" s="1"/>
  <c r="O3239" i="59"/>
  <c r="L4557" i="59"/>
  <c r="Q4557" i="59" s="1"/>
  <c r="N665" i="59"/>
  <c r="O2711" i="59"/>
  <c r="N1417" i="59"/>
  <c r="L3922" i="59"/>
  <c r="Q3922" i="59" s="1"/>
  <c r="M2348" i="59"/>
  <c r="N498" i="59"/>
  <c r="L4894" i="59"/>
  <c r="Q4894" i="59" s="1"/>
  <c r="L3469" i="59"/>
  <c r="Q3469" i="59" s="1"/>
  <c r="N3297" i="59"/>
  <c r="N335" i="59"/>
  <c r="M1973" i="59"/>
  <c r="L3063" i="59"/>
  <c r="Q3063" i="59" s="1"/>
  <c r="O1586" i="59"/>
  <c r="L1338" i="59"/>
  <c r="Q1338" i="59" s="1"/>
  <c r="L4961" i="59"/>
  <c r="Q4961" i="59" s="1"/>
  <c r="M4953" i="59"/>
  <c r="N746" i="59"/>
  <c r="N3869" i="59"/>
  <c r="M1865" i="59"/>
  <c r="L4395" i="59"/>
  <c r="Q4395" i="59" s="1"/>
  <c r="M1383" i="59"/>
  <c r="N3674" i="59"/>
  <c r="O2757" i="59"/>
  <c r="M4404" i="59"/>
  <c r="N585" i="59"/>
  <c r="O2190" i="59"/>
  <c r="M2414" i="59"/>
  <c r="M1951" i="59"/>
  <c r="L2519" i="59"/>
  <c r="Q2519" i="59" s="1"/>
  <c r="N4025" i="59"/>
  <c r="M26" i="59"/>
  <c r="L1519" i="59"/>
  <c r="Q1519" i="59" s="1"/>
  <c r="O2806" i="59"/>
  <c r="N4990" i="59"/>
  <c r="L4604" i="59"/>
  <c r="Q4604" i="59" s="1"/>
  <c r="N3231" i="59"/>
  <c r="N4679" i="59"/>
  <c r="L391" i="59"/>
  <c r="Q391" i="59" s="1"/>
  <c r="M4458" i="59"/>
  <c r="O2758" i="59"/>
  <c r="O307" i="59"/>
  <c r="N635" i="59"/>
  <c r="M3530" i="59"/>
  <c r="O178" i="59"/>
  <c r="N4018" i="59"/>
  <c r="M4816" i="59"/>
  <c r="N4593" i="59"/>
  <c r="N2054" i="59"/>
  <c r="M2736" i="59"/>
  <c r="O3476" i="59"/>
  <c r="M805" i="59"/>
  <c r="O3537" i="59"/>
  <c r="M4069" i="59"/>
  <c r="M1313" i="59"/>
  <c r="N289" i="59"/>
  <c r="M909" i="59"/>
  <c r="O1107" i="59"/>
  <c r="N4544" i="59"/>
  <c r="M1977" i="59"/>
  <c r="N2380" i="59"/>
  <c r="O2029" i="59"/>
  <c r="M3448" i="59"/>
  <c r="O4781" i="59"/>
  <c r="O936" i="59"/>
  <c r="O2438" i="59"/>
  <c r="N837" i="59"/>
  <c r="N1635" i="59"/>
  <c r="N1658" i="59"/>
  <c r="L572" i="59"/>
  <c r="Q572" i="59" s="1"/>
  <c r="N2255" i="59"/>
  <c r="O513" i="59"/>
  <c r="N3566" i="59"/>
  <c r="O1243" i="59"/>
  <c r="M4054" i="59"/>
  <c r="N1983" i="59"/>
  <c r="O1943" i="59"/>
  <c r="N1985" i="59"/>
  <c r="O4913" i="59"/>
  <c r="N3716" i="59"/>
  <c r="M1825" i="59"/>
  <c r="N4667" i="59"/>
  <c r="M592" i="59"/>
  <c r="N544" i="59"/>
  <c r="L4693" i="59"/>
  <c r="Q4693" i="59" s="1"/>
  <c r="N2032" i="59"/>
  <c r="L2578" i="59"/>
  <c r="Q2578" i="59" s="1"/>
  <c r="O2747" i="59"/>
  <c r="M516" i="59"/>
  <c r="O796" i="59"/>
  <c r="O2726" i="59"/>
  <c r="M2403" i="59"/>
  <c r="O1835" i="59"/>
  <c r="M2381" i="59"/>
  <c r="N4033" i="59"/>
  <c r="L4773" i="59"/>
  <c r="Q4773" i="59" s="1"/>
  <c r="N1482" i="59"/>
  <c r="M1528" i="59"/>
  <c r="O3485" i="59"/>
  <c r="O229" i="59"/>
  <c r="N690" i="59"/>
  <c r="L2251" i="59"/>
  <c r="Q2251" i="59" s="1"/>
  <c r="L1669" i="59"/>
  <c r="Q1669" i="59" s="1"/>
  <c r="N4940" i="59"/>
  <c r="O1832" i="59"/>
  <c r="M1991" i="59"/>
  <c r="L883" i="59"/>
  <c r="Q883" i="59" s="1"/>
  <c r="L3223" i="59"/>
  <c r="Q3223" i="59" s="1"/>
  <c r="M2516" i="59"/>
  <c r="N1866" i="59"/>
  <c r="O3925" i="59"/>
  <c r="N291" i="59"/>
  <c r="M1471" i="59"/>
  <c r="M1189" i="59"/>
  <c r="O2698" i="59"/>
  <c r="O4213" i="59"/>
  <c r="L3002" i="59"/>
  <c r="Q3002" i="59" s="1"/>
  <c r="L2973" i="59"/>
  <c r="Q2973" i="59" s="1"/>
  <c r="N1964" i="59"/>
  <c r="N3789" i="59"/>
  <c r="M1774" i="59"/>
  <c r="L1779" i="59"/>
  <c r="Q1779" i="59" s="1"/>
  <c r="N4471" i="59"/>
  <c r="O2331" i="59"/>
  <c r="L2682" i="59"/>
  <c r="Q2682" i="59" s="1"/>
  <c r="O2317" i="59"/>
  <c r="L2315" i="59"/>
  <c r="Q2315" i="59" s="1"/>
  <c r="L4191" i="59"/>
  <c r="Q4191" i="59" s="1"/>
  <c r="M2190" i="59"/>
  <c r="N618" i="59"/>
  <c r="L4069" i="59"/>
  <c r="Q4069" i="59" s="1"/>
  <c r="O1977" i="59"/>
  <c r="N3833" i="59"/>
  <c r="L3577" i="59"/>
  <c r="Q3577" i="59" s="1"/>
  <c r="N3721" i="59"/>
  <c r="L1048" i="59"/>
  <c r="Q1048" i="59" s="1"/>
  <c r="M2329" i="59"/>
  <c r="M1511" i="59"/>
  <c r="O3521" i="59"/>
  <c r="N4791" i="59"/>
  <c r="O2385" i="59"/>
  <c r="N1867" i="59"/>
  <c r="L174" i="59"/>
  <c r="Q174" i="59" s="1"/>
  <c r="O2307" i="59"/>
  <c r="M3713" i="59"/>
  <c r="L3158" i="59"/>
  <c r="Q3158" i="59" s="1"/>
  <c r="M3061" i="59"/>
  <c r="L4968" i="59"/>
  <c r="Q4968" i="59" s="1"/>
  <c r="N3266" i="59"/>
  <c r="L3159" i="59"/>
  <c r="Q3159" i="59" s="1"/>
  <c r="M1918" i="59"/>
  <c r="L4544" i="59"/>
  <c r="Q4544" i="59" s="1"/>
  <c r="M1684" i="59"/>
  <c r="M4578" i="59"/>
  <c r="N3663" i="59"/>
  <c r="M39" i="59"/>
  <c r="L2725" i="59"/>
  <c r="Q2725" i="59" s="1"/>
  <c r="M761" i="59"/>
  <c r="N1799" i="59"/>
  <c r="N2394" i="59"/>
  <c r="N2025" i="59"/>
  <c r="N3137" i="59"/>
  <c r="M4494" i="59"/>
  <c r="M1126" i="59"/>
  <c r="O3477" i="59"/>
  <c r="L486" i="59"/>
  <c r="Q486" i="59" s="1"/>
  <c r="O2707" i="59"/>
  <c r="N2682" i="59"/>
  <c r="N966" i="59"/>
  <c r="O821" i="59"/>
  <c r="N2782" i="59"/>
  <c r="L1999" i="59"/>
  <c r="Q1999" i="59" s="1"/>
  <c r="L4853" i="59"/>
  <c r="Q4853" i="59" s="1"/>
  <c r="N4696" i="59"/>
  <c r="M3410" i="59"/>
  <c r="O2251" i="59"/>
  <c r="M2745" i="59"/>
  <c r="M3022" i="59"/>
  <c r="M198" i="59"/>
  <c r="O1439" i="59"/>
  <c r="O4443" i="59"/>
  <c r="L2408" i="59"/>
  <c r="Q2408" i="59" s="1"/>
  <c r="O1246" i="59"/>
  <c r="M1206" i="59"/>
  <c r="M4182" i="59"/>
  <c r="L1689" i="59"/>
  <c r="Q1689" i="59" s="1"/>
  <c r="M2080" i="59"/>
  <c r="N582" i="59"/>
  <c r="M4196" i="59"/>
  <c r="O2419" i="59"/>
  <c r="L3956" i="59"/>
  <c r="Q3956" i="59" s="1"/>
  <c r="O1071" i="59"/>
  <c r="M122" i="59"/>
  <c r="N1879" i="59"/>
  <c r="M3525" i="59"/>
  <c r="N2746" i="59"/>
  <c r="N3397" i="59"/>
  <c r="N7" i="59"/>
  <c r="M3741" i="59"/>
  <c r="N1049" i="59"/>
  <c r="L2606" i="59"/>
  <c r="Q2606" i="59" s="1"/>
  <c r="M1038" i="59"/>
  <c r="N4799" i="59"/>
  <c r="M2784" i="59"/>
  <c r="L2073" i="59"/>
  <c r="Q2073" i="59" s="1"/>
  <c r="N427" i="59"/>
  <c r="N4929" i="59"/>
  <c r="O2862" i="59"/>
  <c r="L1847" i="59"/>
  <c r="Q1847" i="59" s="1"/>
  <c r="O3721" i="59"/>
  <c r="O923" i="59"/>
  <c r="L2997" i="59"/>
  <c r="Q2997" i="59" s="1"/>
  <c r="N2862" i="59"/>
  <c r="N508" i="59"/>
  <c r="N3390" i="59"/>
  <c r="M1856" i="59"/>
  <c r="L3915" i="59"/>
  <c r="Q3915" i="59" s="1"/>
  <c r="N1133" i="59"/>
  <c r="L4486" i="59"/>
  <c r="Q4486" i="59" s="1"/>
  <c r="N79" i="59"/>
  <c r="N1001" i="59"/>
  <c r="O365" i="59"/>
  <c r="N168" i="59"/>
  <c r="N2190" i="59"/>
  <c r="M1860" i="59"/>
  <c r="O3110" i="59"/>
  <c r="L2770" i="59"/>
  <c r="Q2770" i="59" s="1"/>
  <c r="L4940" i="59"/>
  <c r="Q4940" i="59" s="1"/>
  <c r="N2280" i="59"/>
  <c r="M4034" i="59"/>
  <c r="N30" i="59"/>
  <c r="O1480" i="59"/>
  <c r="N1779" i="59"/>
  <c r="M1840" i="59"/>
  <c r="O269" i="59"/>
  <c r="O4112" i="59"/>
  <c r="O3687" i="59"/>
  <c r="N4639" i="59"/>
  <c r="L1039" i="59"/>
  <c r="Q1039" i="59" s="1"/>
  <c r="L157" i="59"/>
  <c r="Q157" i="59" s="1"/>
  <c r="L521" i="59"/>
  <c r="Q521" i="59" s="1"/>
  <c r="M790" i="59"/>
  <c r="O137" i="59"/>
  <c r="O1947" i="59"/>
  <c r="M4089" i="59"/>
  <c r="O386" i="59"/>
  <c r="L198" i="59"/>
  <c r="Q198" i="59" s="1"/>
  <c r="M4389" i="59"/>
  <c r="L4219" i="59"/>
  <c r="Q4219" i="59" s="1"/>
  <c r="O4399" i="59"/>
  <c r="L2976" i="59"/>
  <c r="Q2976" i="59" s="1"/>
  <c r="N4339" i="59"/>
  <c r="O2966" i="59"/>
  <c r="M86" i="59"/>
  <c r="N634" i="59"/>
  <c r="L1172" i="59"/>
  <c r="Q1172" i="59" s="1"/>
  <c r="N4836" i="59"/>
  <c r="O941" i="59"/>
  <c r="M362" i="59"/>
  <c r="L4008" i="59"/>
  <c r="Q4008" i="59" s="1"/>
  <c r="N3853" i="59"/>
  <c r="M4720" i="59"/>
  <c r="L4280" i="59"/>
  <c r="Q4280" i="59" s="1"/>
  <c r="M1242" i="59"/>
  <c r="N4116" i="59"/>
  <c r="O2741" i="59"/>
  <c r="O3922" i="59"/>
  <c r="N1872" i="59"/>
  <c r="M4378" i="59"/>
  <c r="N1271" i="59"/>
  <c r="O3679" i="59"/>
  <c r="N2529" i="59"/>
  <c r="N2052" i="59"/>
  <c r="O4483" i="59"/>
  <c r="L4283" i="59"/>
  <c r="Q4283" i="59" s="1"/>
  <c r="N4548" i="59"/>
  <c r="L1097" i="59"/>
  <c r="Q1097" i="59" s="1"/>
  <c r="M4029" i="59"/>
  <c r="O281" i="59"/>
  <c r="O464" i="59"/>
  <c r="N777" i="59"/>
  <c r="N850" i="59"/>
  <c r="M2743" i="59"/>
  <c r="N145" i="59"/>
  <c r="N4621" i="59"/>
  <c r="N2582" i="59"/>
  <c r="O2856" i="59"/>
  <c r="N4396" i="59"/>
  <c r="L720" i="59"/>
  <c r="Q720" i="59" s="1"/>
  <c r="M2075" i="59"/>
  <c r="M3675" i="59"/>
  <c r="N925" i="59"/>
  <c r="N4630" i="59"/>
  <c r="L1939" i="59"/>
  <c r="Q1939" i="59" s="1"/>
  <c r="M483" i="59"/>
  <c r="N4930" i="59"/>
  <c r="L3883" i="59"/>
  <c r="Q3883" i="59" s="1"/>
  <c r="N2522" i="59"/>
  <c r="N2055" i="59"/>
  <c r="N967" i="59"/>
  <c r="M943" i="59"/>
  <c r="M442" i="59"/>
  <c r="N2982" i="59"/>
  <c r="M3769" i="59"/>
  <c r="O3529" i="59"/>
  <c r="L318" i="59"/>
  <c r="Q318" i="59" s="1"/>
  <c r="L4481" i="59"/>
  <c r="Q4481" i="59" s="1"/>
  <c r="L3592" i="59"/>
  <c r="Q3592" i="59" s="1"/>
  <c r="M3681" i="59"/>
  <c r="L4195" i="59"/>
  <c r="Q4195" i="59" s="1"/>
  <c r="N1512" i="59"/>
  <c r="M1183" i="59"/>
  <c r="N1570" i="59"/>
  <c r="O3288" i="59"/>
  <c r="O1576" i="59"/>
  <c r="L3982" i="59"/>
  <c r="Q3982" i="59" s="1"/>
  <c r="O3318" i="59"/>
  <c r="M3610" i="59"/>
  <c r="N155" i="59"/>
  <c r="L613" i="59"/>
  <c r="Q613" i="59" s="1"/>
  <c r="N1625" i="59"/>
  <c r="O3132" i="59"/>
  <c r="M33" i="59"/>
  <c r="M638" i="59"/>
  <c r="N1984" i="59"/>
  <c r="N3597" i="59"/>
  <c r="M1134" i="59"/>
  <c r="L2664" i="59"/>
  <c r="Q2664" i="59" s="1"/>
  <c r="M2407" i="59"/>
  <c r="N3191" i="59"/>
  <c r="O2873" i="59"/>
  <c r="M4678" i="59"/>
  <c r="M1438" i="59"/>
  <c r="N4852" i="59"/>
  <c r="N1263" i="59"/>
  <c r="N2898" i="59"/>
  <c r="N1605" i="59"/>
  <c r="M2942" i="59"/>
  <c r="O569" i="59"/>
  <c r="O157" i="59"/>
  <c r="N2751" i="59"/>
  <c r="L512" i="59"/>
  <c r="Q512" i="59" s="1"/>
  <c r="N2075" i="59"/>
  <c r="N4818" i="59"/>
  <c r="N4993" i="59"/>
  <c r="M3659" i="59"/>
  <c r="M4009" i="59"/>
  <c r="N2834" i="59"/>
  <c r="M1557" i="59"/>
  <c r="M2364" i="59"/>
  <c r="O2517" i="59"/>
  <c r="L1771" i="59"/>
  <c r="Q1771" i="59" s="1"/>
  <c r="N3485" i="59"/>
  <c r="O286" i="59"/>
  <c r="O2346" i="59"/>
  <c r="N2192" i="59"/>
  <c r="N4615" i="59"/>
  <c r="L2757" i="59"/>
  <c r="Q2757" i="59" s="1"/>
  <c r="M947" i="59"/>
  <c r="N321" i="59"/>
  <c r="L3334" i="59"/>
  <c r="Q3334" i="59" s="1"/>
  <c r="O27" i="59"/>
  <c r="M4572" i="59"/>
  <c r="L2638" i="59"/>
  <c r="Q2638" i="59" s="1"/>
  <c r="M4671" i="59"/>
  <c r="M4874" i="59"/>
  <c r="O2288" i="59"/>
  <c r="N3354" i="59"/>
  <c r="L2887" i="59"/>
  <c r="Q2887" i="59" s="1"/>
  <c r="N135" i="59"/>
  <c r="M2578" i="59"/>
  <c r="L1105" i="59"/>
  <c r="Q1105" i="59" s="1"/>
  <c r="O2920" i="59"/>
  <c r="N2550" i="59"/>
  <c r="M408" i="59"/>
  <c r="O4754" i="59"/>
  <c r="L1881" i="59"/>
  <c r="Q1881" i="59" s="1"/>
  <c r="M3162" i="59"/>
  <c r="L1271" i="59"/>
  <c r="Q1271" i="59" s="1"/>
  <c r="N2566" i="59"/>
  <c r="N4430" i="59"/>
  <c r="N102" i="59"/>
  <c r="L626" i="59"/>
  <c r="Q626" i="59" s="1"/>
  <c r="N662" i="59"/>
  <c r="O4878" i="59"/>
  <c r="L122" i="59"/>
  <c r="Q122" i="59" s="1"/>
  <c r="N1184" i="59"/>
  <c r="M2009" i="59"/>
  <c r="N4804" i="59"/>
  <c r="N1380" i="59"/>
  <c r="N4176" i="59"/>
  <c r="L4085" i="59"/>
  <c r="Q4085" i="59" s="1"/>
  <c r="N3676" i="59"/>
  <c r="N4072" i="59"/>
  <c r="M4825" i="59"/>
  <c r="L1431" i="59"/>
  <c r="Q1431" i="59" s="1"/>
  <c r="M625" i="59"/>
  <c r="N678" i="59"/>
  <c r="M2117" i="59"/>
  <c r="O4165" i="59"/>
  <c r="M2189" i="59"/>
  <c r="L3293" i="59"/>
  <c r="Q3293" i="59" s="1"/>
  <c r="N607" i="59"/>
  <c r="O3170" i="59"/>
  <c r="O3047" i="59"/>
  <c r="O1449" i="59"/>
  <c r="O901" i="59"/>
  <c r="M381" i="59"/>
  <c r="N2553" i="59"/>
  <c r="N192" i="59"/>
  <c r="M2565" i="59"/>
  <c r="N2079" i="59"/>
  <c r="O4168" i="59"/>
  <c r="N1242" i="59"/>
  <c r="O1353" i="59"/>
  <c r="O3406" i="59"/>
  <c r="L169" i="59"/>
  <c r="Q169" i="59" s="1"/>
  <c r="N4010" i="59"/>
  <c r="L3838" i="59"/>
  <c r="Q3838" i="59" s="1"/>
  <c r="L4908" i="59"/>
  <c r="Q4908" i="59" s="1"/>
  <c r="L4479" i="59"/>
  <c r="Q4479" i="59" s="1"/>
  <c r="L3972" i="59"/>
  <c r="Q3972" i="59" s="1"/>
  <c r="O3203" i="59"/>
  <c r="N2604" i="59"/>
  <c r="M4812" i="59"/>
  <c r="N2471" i="59"/>
  <c r="O2795" i="59"/>
  <c r="O4914" i="59"/>
  <c r="N3139" i="59"/>
  <c r="O4943" i="59"/>
  <c r="M2630" i="59"/>
  <c r="O265" i="59"/>
  <c r="O3253" i="59"/>
  <c r="L527" i="59"/>
  <c r="Q527" i="59" s="1"/>
  <c r="M3598" i="59"/>
  <c r="O4277" i="59"/>
  <c r="M2807" i="59"/>
  <c r="L4465" i="59"/>
  <c r="Q4465" i="59" s="1"/>
  <c r="L1662" i="59"/>
  <c r="Q1662" i="59" s="1"/>
  <c r="M329" i="59"/>
  <c r="L673" i="59"/>
  <c r="Q673" i="59" s="1"/>
  <c r="N1139" i="59"/>
  <c r="O2055" i="59"/>
  <c r="L4942" i="59"/>
  <c r="Q4942" i="59" s="1"/>
  <c r="M1521" i="59"/>
  <c r="M2036" i="59"/>
  <c r="L360" i="59"/>
  <c r="Q360" i="59" s="1"/>
  <c r="L948" i="59"/>
  <c r="Q948" i="59" s="1"/>
  <c r="L4128" i="59"/>
  <c r="Q4128" i="59" s="1"/>
  <c r="O1365" i="59"/>
  <c r="N3890" i="59"/>
  <c r="O1062" i="59"/>
  <c r="O3187" i="59"/>
  <c r="N1670" i="59"/>
  <c r="L1629" i="59"/>
  <c r="Q1629" i="59" s="1"/>
  <c r="O3608" i="59"/>
  <c r="L2245" i="59"/>
  <c r="Q2245" i="59" s="1"/>
  <c r="M2316" i="59"/>
  <c r="L1555" i="59"/>
  <c r="Q1555" i="59" s="1"/>
  <c r="M3228" i="59"/>
  <c r="M2534" i="59"/>
  <c r="N4231" i="59"/>
  <c r="M4091" i="59"/>
  <c r="O3198" i="59"/>
  <c r="O1425" i="59"/>
  <c r="M3358" i="59"/>
  <c r="L107" i="59"/>
  <c r="Q107" i="59" s="1"/>
  <c r="L2217" i="59"/>
  <c r="Q2217" i="59" s="1"/>
  <c r="N3713" i="59"/>
  <c r="O4495" i="59"/>
  <c r="N1962" i="59"/>
  <c r="M1202" i="59"/>
  <c r="N416" i="59"/>
  <c r="O3407" i="59"/>
  <c r="M4346" i="59"/>
  <c r="O2634" i="59"/>
  <c r="L3238" i="59"/>
  <c r="Q3238" i="59" s="1"/>
  <c r="M283" i="59"/>
  <c r="L2512" i="59"/>
  <c r="Q2512" i="59" s="1"/>
  <c r="O1879" i="59"/>
  <c r="M3150" i="59"/>
  <c r="M87" i="59"/>
  <c r="N3527" i="59"/>
  <c r="L946" i="59"/>
  <c r="Q946" i="59" s="1"/>
  <c r="N2440" i="59"/>
  <c r="M2600" i="59"/>
  <c r="M2987" i="59"/>
  <c r="M3227" i="59"/>
  <c r="L466" i="59"/>
  <c r="Q466" i="59" s="1"/>
  <c r="M1218" i="59"/>
  <c r="L4199" i="59"/>
  <c r="Q4199" i="59" s="1"/>
  <c r="O2865" i="59"/>
  <c r="L4738" i="59"/>
  <c r="Q4738" i="59" s="1"/>
  <c r="L3600" i="59"/>
  <c r="Q3600" i="59" s="1"/>
  <c r="N4653" i="59"/>
  <c r="O956" i="59"/>
  <c r="M1150" i="59"/>
  <c r="M1285" i="59"/>
  <c r="L1472" i="59"/>
  <c r="Q1472" i="59" s="1"/>
  <c r="M2604" i="59"/>
  <c r="L4801" i="59"/>
  <c r="Q4801" i="59" s="1"/>
  <c r="M2193" i="59"/>
  <c r="N1967" i="59"/>
  <c r="O3337" i="59"/>
  <c r="N4467" i="59"/>
  <c r="O1338" i="59"/>
  <c r="O1670" i="59"/>
  <c r="M4946" i="59"/>
  <c r="O4805" i="59"/>
  <c r="O4261" i="59"/>
  <c r="M2957" i="59"/>
  <c r="M3882" i="59"/>
  <c r="M2206" i="59"/>
  <c r="N4956" i="59"/>
  <c r="M69" i="59"/>
  <c r="N3298" i="59"/>
  <c r="M1308" i="59"/>
  <c r="N4891" i="59"/>
  <c r="O4631" i="59"/>
  <c r="L1369" i="59"/>
  <c r="Q1369" i="59" s="1"/>
  <c r="N2490" i="59"/>
  <c r="M729" i="59"/>
  <c r="O1752" i="59"/>
  <c r="M1713" i="59"/>
  <c r="N2206" i="59"/>
  <c r="M180" i="59"/>
  <c r="N4943" i="59"/>
  <c r="N3420" i="59"/>
  <c r="L4387" i="59"/>
  <c r="Q4387" i="59" s="1"/>
  <c r="O4939" i="59"/>
  <c r="M232" i="59"/>
  <c r="N2957" i="59"/>
  <c r="M2782" i="59"/>
  <c r="M490" i="59"/>
  <c r="N2167" i="59"/>
  <c r="L601" i="59"/>
  <c r="Q601" i="59" s="1"/>
  <c r="L4062" i="59"/>
  <c r="Q4062" i="59" s="1"/>
  <c r="L2581" i="59"/>
  <c r="Q2581" i="59" s="1"/>
  <c r="L459" i="59"/>
  <c r="Q459" i="59" s="1"/>
  <c r="N4212" i="59"/>
  <c r="N4982" i="59"/>
  <c r="O2788" i="59"/>
  <c r="L1631" i="59"/>
  <c r="Q1631" i="59" s="1"/>
  <c r="M665" i="59"/>
  <c r="M2299" i="59"/>
  <c r="O2437" i="59"/>
  <c r="M2141" i="59"/>
  <c r="M2852" i="59"/>
  <c r="L4615" i="59"/>
  <c r="Q4615" i="59" s="1"/>
  <c r="O460" i="59"/>
  <c r="N4981" i="59"/>
  <c r="O2614" i="59"/>
  <c r="M1597" i="59"/>
  <c r="N682" i="59"/>
  <c r="O1739" i="59"/>
  <c r="L1611" i="59"/>
  <c r="Q1611" i="59" s="1"/>
  <c r="L587" i="59"/>
  <c r="Q587" i="59" s="1"/>
  <c r="N3348" i="59"/>
  <c r="O705" i="59"/>
  <c r="O4980" i="59"/>
  <c r="L2977" i="59"/>
  <c r="Q2977" i="59" s="1"/>
  <c r="L1773" i="59"/>
  <c r="Q1773" i="59" s="1"/>
  <c r="O2413" i="59"/>
  <c r="O3785" i="59"/>
  <c r="O3832" i="59"/>
  <c r="L773" i="59"/>
  <c r="Q773" i="59" s="1"/>
  <c r="L1425" i="59"/>
  <c r="Q1425" i="59" s="1"/>
  <c r="M2977" i="59"/>
  <c r="O728" i="59"/>
  <c r="O3716" i="59"/>
  <c r="O2521" i="59"/>
  <c r="N559" i="59"/>
  <c r="N2105" i="59"/>
  <c r="O589" i="59"/>
  <c r="O3641" i="59"/>
  <c r="L1865" i="59"/>
  <c r="Q1865" i="59" s="1"/>
  <c r="M4545" i="59"/>
  <c r="O3448" i="59"/>
  <c r="L4398" i="59"/>
  <c r="Q4398" i="59" s="1"/>
  <c r="L460" i="59"/>
  <c r="Q460" i="59" s="1"/>
  <c r="O4738" i="59"/>
  <c r="M2653" i="59"/>
  <c r="L170" i="59"/>
  <c r="Q170" i="59" s="1"/>
  <c r="N1503" i="59"/>
  <c r="N3779" i="59"/>
  <c r="O867" i="59"/>
  <c r="O2637" i="59"/>
  <c r="L2505" i="59"/>
  <c r="Q2505" i="59" s="1"/>
  <c r="N1467" i="59"/>
  <c r="L3470" i="59"/>
  <c r="Q3470" i="59" s="1"/>
  <c r="L1072" i="59"/>
  <c r="Q1072" i="59" s="1"/>
  <c r="O65" i="59"/>
  <c r="N195" i="59"/>
  <c r="N3933" i="59"/>
  <c r="N3301" i="59"/>
  <c r="M4048" i="59"/>
  <c r="O3000" i="59"/>
  <c r="O2630" i="59"/>
  <c r="O3986" i="59"/>
  <c r="O250" i="59"/>
  <c r="L1455" i="59"/>
  <c r="Q1455" i="59" s="1"/>
  <c r="O3753" i="59"/>
  <c r="M4023" i="59"/>
  <c r="N3123" i="59"/>
  <c r="L2602" i="59"/>
  <c r="Q2602" i="59" s="1"/>
  <c r="O297" i="59"/>
  <c r="O4384" i="59"/>
  <c r="O3842" i="59"/>
  <c r="O4125" i="59"/>
  <c r="N2408" i="59"/>
  <c r="M4524" i="59"/>
  <c r="L1645" i="59"/>
  <c r="Q1645" i="59" s="1"/>
  <c r="L2988" i="59"/>
  <c r="Q2988" i="59" s="1"/>
  <c r="M1153" i="59"/>
  <c r="M1586" i="59"/>
  <c r="L323" i="59"/>
  <c r="Q323" i="59" s="1"/>
  <c r="L4946" i="59"/>
  <c r="Q4946" i="59" s="1"/>
  <c r="N1745" i="59"/>
  <c r="O2566" i="59"/>
  <c r="M2996" i="59"/>
  <c r="L3377" i="59"/>
  <c r="Q3377" i="59" s="1"/>
  <c r="L1351" i="59"/>
  <c r="Q1351" i="59" s="1"/>
  <c r="O1602" i="59"/>
  <c r="O4650" i="59"/>
  <c r="M284" i="59"/>
  <c r="N1880" i="59"/>
  <c r="O2683" i="59"/>
  <c r="M4359" i="59"/>
  <c r="N1046" i="59"/>
  <c r="N862" i="59"/>
  <c r="N4347" i="59"/>
  <c r="M2222" i="59"/>
  <c r="L3227" i="59"/>
  <c r="Q3227" i="59" s="1"/>
  <c r="N320" i="59"/>
  <c r="O3056" i="59"/>
  <c r="M1894" i="59"/>
  <c r="N4821" i="59"/>
  <c r="M2749" i="59"/>
  <c r="N2698" i="59"/>
  <c r="N3271" i="59"/>
  <c r="M3532" i="59"/>
  <c r="L3703" i="59"/>
  <c r="Q3703" i="59" s="1"/>
  <c r="N3189" i="59"/>
  <c r="O1824" i="59"/>
  <c r="N2755" i="59"/>
  <c r="L3437" i="59"/>
  <c r="Q3437" i="59" s="1"/>
  <c r="M1396" i="59"/>
  <c r="M4369" i="59"/>
  <c r="L3094" i="59"/>
  <c r="Q3094" i="59" s="1"/>
  <c r="O2332" i="59"/>
  <c r="O4241" i="59"/>
  <c r="L909" i="59"/>
  <c r="Q909" i="59" s="1"/>
  <c r="M2527" i="59"/>
  <c r="O189" i="59"/>
  <c r="O2656" i="59"/>
  <c r="L2676" i="59"/>
  <c r="Q2676" i="59" s="1"/>
  <c r="O1834" i="59"/>
  <c r="M2239" i="59"/>
  <c r="L3454" i="59"/>
  <c r="Q3454" i="59" s="1"/>
  <c r="L4995" i="59"/>
  <c r="Q4995" i="59" s="1"/>
  <c r="M646" i="59"/>
  <c r="N3689" i="59"/>
  <c r="O1578" i="59"/>
  <c r="M309" i="59"/>
  <c r="O2582" i="59"/>
  <c r="M4427" i="59"/>
  <c r="M3533" i="59"/>
  <c r="L4408" i="59"/>
  <c r="Q4408" i="59" s="1"/>
  <c r="L1449" i="59"/>
  <c r="Q1449" i="59" s="1"/>
  <c r="L1966" i="59"/>
  <c r="Q1966" i="59" s="1"/>
  <c r="M3379" i="59"/>
  <c r="N3875" i="59"/>
  <c r="M3614" i="59"/>
  <c r="O3261" i="59"/>
  <c r="O336" i="59"/>
  <c r="N2650" i="59"/>
  <c r="N3570" i="59"/>
  <c r="O3156" i="59"/>
  <c r="M3188" i="59"/>
  <c r="M1101" i="59"/>
  <c r="L3795" i="59"/>
  <c r="Q3795" i="59" s="1"/>
  <c r="L4300" i="59"/>
  <c r="Q4300" i="59" s="1"/>
  <c r="O2616" i="59"/>
  <c r="M1324" i="59"/>
  <c r="M3287" i="59"/>
  <c r="M4305" i="59"/>
  <c r="L696" i="59"/>
  <c r="Q696" i="59" s="1"/>
  <c r="M1378" i="59"/>
  <c r="L4530" i="59"/>
  <c r="Q4530" i="59" s="1"/>
  <c r="N2623" i="59"/>
  <c r="N4502" i="59"/>
  <c r="M1058" i="59"/>
  <c r="O2483" i="59"/>
  <c r="O2771" i="59"/>
  <c r="M1139" i="59"/>
  <c r="M2785" i="59"/>
  <c r="O811" i="59"/>
  <c r="N1982" i="59"/>
  <c r="L3193" i="59"/>
  <c r="Q3193" i="59" s="1"/>
  <c r="O2937" i="59"/>
  <c r="N3307" i="59"/>
  <c r="N715" i="59"/>
  <c r="O4204" i="59"/>
  <c r="N4539" i="59"/>
  <c r="N4706" i="59"/>
  <c r="N1848" i="59"/>
  <c r="O4890" i="59"/>
  <c r="L1052" i="59"/>
  <c r="Q1052" i="59" s="1"/>
  <c r="M3709" i="59"/>
  <c r="L4249" i="59"/>
  <c r="Q4249" i="59" s="1"/>
  <c r="M633" i="59"/>
  <c r="M4966" i="59"/>
  <c r="O1903" i="59"/>
  <c r="M1584" i="59"/>
  <c r="O957" i="59"/>
  <c r="O2792" i="59"/>
  <c r="N2738" i="59"/>
  <c r="O2226" i="59"/>
  <c r="N2515" i="59"/>
  <c r="M3700" i="59"/>
  <c r="M4049" i="59"/>
  <c r="L2367" i="59"/>
  <c r="Q2367" i="59" s="1"/>
  <c r="N3784" i="59"/>
  <c r="N4922" i="59"/>
  <c r="O893" i="59"/>
  <c r="L1991" i="59"/>
  <c r="Q1991" i="59" s="1"/>
  <c r="M4897" i="59"/>
  <c r="M4399" i="59"/>
  <c r="M3784" i="59"/>
  <c r="M2490" i="59"/>
  <c r="N1738" i="59"/>
  <c r="L3024" i="59"/>
  <c r="Q3024" i="59" s="1"/>
  <c r="O3026" i="59"/>
  <c r="O2905" i="59"/>
  <c r="O4654" i="59"/>
  <c r="O3792" i="59"/>
  <c r="N1702" i="59"/>
  <c r="M3840" i="59"/>
  <c r="N1337" i="59"/>
  <c r="L3844" i="59"/>
  <c r="Q3844" i="59" s="1"/>
  <c r="M524" i="59"/>
  <c r="L3105" i="59"/>
  <c r="Q3105" i="59" s="1"/>
  <c r="M3023" i="59"/>
  <c r="N3633" i="59"/>
  <c r="N4994" i="59"/>
  <c r="O1192" i="59"/>
  <c r="L2680" i="59"/>
  <c r="Q2680" i="59" s="1"/>
  <c r="N2185" i="59"/>
  <c r="L658" i="59"/>
  <c r="Q658" i="59" s="1"/>
  <c r="O2500" i="59"/>
  <c r="L3460" i="59"/>
  <c r="Q3460" i="59" s="1"/>
  <c r="M4056" i="59"/>
  <c r="N4835" i="59"/>
  <c r="O4833" i="59"/>
  <c r="L4421" i="59"/>
  <c r="Q4421" i="59" s="1"/>
  <c r="N2452" i="59"/>
  <c r="O1528" i="59"/>
  <c r="O1268" i="59"/>
  <c r="N854" i="59"/>
  <c r="N993" i="59"/>
  <c r="O2777" i="59"/>
  <c r="N1694" i="59"/>
  <c r="N442" i="59"/>
  <c r="N1876" i="59"/>
  <c r="N2287" i="59"/>
  <c r="L2699" i="59"/>
  <c r="Q2699" i="59" s="1"/>
  <c r="O4538" i="59"/>
  <c r="N4121" i="59"/>
  <c r="M1013" i="59"/>
  <c r="O852" i="59"/>
  <c r="L3031" i="59"/>
  <c r="Q3031" i="59" s="1"/>
  <c r="M1220" i="59"/>
  <c r="N3013" i="59"/>
  <c r="M1301" i="59"/>
  <c r="N3225" i="59"/>
  <c r="O180" i="59"/>
  <c r="O501" i="59"/>
  <c r="N1354" i="59"/>
  <c r="M360" i="59"/>
  <c r="L1051" i="59"/>
  <c r="Q1051" i="59" s="1"/>
  <c r="O4379" i="59"/>
  <c r="N120" i="59"/>
  <c r="M2288" i="59"/>
  <c r="M361" i="59"/>
  <c r="L1716" i="59"/>
  <c r="Q1716" i="59" s="1"/>
  <c r="L3066" i="59"/>
  <c r="Q3066" i="59" s="1"/>
  <c r="O2636" i="59"/>
  <c r="L2841" i="59"/>
  <c r="Q2841" i="59" s="1"/>
  <c r="N4668" i="59"/>
  <c r="O1764" i="59"/>
  <c r="N4186" i="59"/>
  <c r="M10" i="59"/>
  <c r="L1119" i="59"/>
  <c r="Q1119" i="59" s="1"/>
  <c r="N4016" i="59"/>
  <c r="N4724" i="59"/>
  <c r="L2826" i="59"/>
  <c r="Q2826" i="59" s="1"/>
  <c r="M2475" i="59"/>
  <c r="M3693" i="59"/>
  <c r="N4559" i="59"/>
  <c r="L4816" i="59"/>
  <c r="Q4816" i="59" s="1"/>
  <c r="L528" i="59"/>
  <c r="Q528" i="59" s="1"/>
  <c r="O1270" i="59"/>
  <c r="O4871" i="59"/>
  <c r="O260" i="59"/>
  <c r="M1097" i="59"/>
  <c r="O1577" i="59"/>
  <c r="M1162" i="59"/>
  <c r="O1217" i="59"/>
  <c r="O4072" i="59"/>
  <c r="O3416" i="59"/>
  <c r="O2523" i="59"/>
  <c r="N3560" i="59"/>
  <c r="M1360" i="59"/>
  <c r="M2051" i="59"/>
  <c r="L3023" i="59"/>
  <c r="Q3023" i="59" s="1"/>
  <c r="L2221" i="59"/>
  <c r="Q2221" i="59" s="1"/>
  <c r="M4268" i="59"/>
  <c r="O1926" i="59"/>
  <c r="L4843" i="59"/>
  <c r="Q4843" i="59" s="1"/>
  <c r="L4130" i="59"/>
  <c r="Q4130" i="59" s="1"/>
  <c r="O3180" i="59"/>
  <c r="N2961" i="59"/>
  <c r="L2932" i="59"/>
  <c r="Q2932" i="59" s="1"/>
  <c r="O3175" i="59"/>
  <c r="M3380" i="59"/>
  <c r="O117" i="59"/>
  <c r="L2981" i="59"/>
  <c r="Q2981" i="59" s="1"/>
  <c r="M2351" i="59"/>
  <c r="N3364" i="59"/>
  <c r="N3911" i="59"/>
  <c r="N4362" i="59"/>
  <c r="N1314" i="59"/>
  <c r="L2139" i="59"/>
  <c r="Q2139" i="59" s="1"/>
  <c r="M1064" i="59"/>
  <c r="M2451" i="59"/>
  <c r="L4196" i="59"/>
  <c r="Q4196" i="59" s="1"/>
  <c r="L1663" i="59"/>
  <c r="Q1663" i="59" s="1"/>
  <c r="M391" i="59"/>
  <c r="L4856" i="59"/>
  <c r="Q4856" i="59" s="1"/>
  <c r="O4382" i="59"/>
  <c r="O3279" i="59"/>
  <c r="N2810" i="59"/>
  <c r="M3987" i="59"/>
  <c r="M1916" i="59"/>
  <c r="L721" i="59"/>
  <c r="Q721" i="59" s="1"/>
  <c r="L1906" i="59"/>
  <c r="Q1906" i="59" s="1"/>
  <c r="N2539" i="59"/>
  <c r="M195" i="59"/>
  <c r="L2863" i="59"/>
  <c r="Q2863" i="59" s="1"/>
  <c r="L4352" i="59"/>
  <c r="Q4352" i="59" s="1"/>
  <c r="O2211" i="59"/>
  <c r="O2020" i="59"/>
  <c r="N4251" i="59"/>
  <c r="L2612" i="59"/>
  <c r="Q2612" i="59" s="1"/>
  <c r="M1413" i="59"/>
  <c r="M3948" i="59"/>
  <c r="M2868" i="59"/>
  <c r="M4659" i="59"/>
  <c r="L3736" i="59"/>
  <c r="Q3736" i="59" s="1"/>
  <c r="L2417" i="59"/>
  <c r="Q2417" i="59" s="1"/>
  <c r="L4956" i="59"/>
  <c r="Q4956" i="59" s="1"/>
  <c r="N4802" i="59"/>
  <c r="L1876" i="59"/>
  <c r="Q1876" i="59" s="1"/>
  <c r="M1067" i="59"/>
  <c r="L2152" i="59"/>
  <c r="Q2152" i="59" s="1"/>
  <c r="L2633" i="59"/>
  <c r="Q2633" i="59" s="1"/>
  <c r="O237" i="59"/>
  <c r="L684" i="59"/>
  <c r="Q684" i="59" s="1"/>
  <c r="N707" i="59"/>
  <c r="O1846" i="59"/>
  <c r="M919" i="59"/>
  <c r="M1872" i="59"/>
  <c r="L1163" i="59"/>
  <c r="Q1163" i="59" s="1"/>
  <c r="L1982" i="59"/>
  <c r="Q1982" i="59" s="1"/>
  <c r="M1956" i="59"/>
  <c r="L493" i="59"/>
  <c r="Q493" i="59" s="1"/>
  <c r="O101" i="59"/>
  <c r="L3450" i="59"/>
  <c r="Q3450" i="59" s="1"/>
  <c r="M745" i="59"/>
  <c r="O1526" i="59"/>
  <c r="M1736" i="59"/>
  <c r="N4314" i="59"/>
  <c r="M42" i="59"/>
  <c r="L4730" i="59"/>
  <c r="Q4730" i="59" s="1"/>
  <c r="N2484" i="59"/>
  <c r="M4003" i="59"/>
  <c r="O1737" i="59"/>
  <c r="N4675" i="59"/>
  <c r="L342" i="59"/>
  <c r="Q342" i="59" s="1"/>
  <c r="M20" i="59"/>
  <c r="M4222" i="59"/>
  <c r="L3389" i="59"/>
  <c r="Q3389" i="59" s="1"/>
  <c r="O2400" i="59"/>
  <c r="L705" i="59"/>
  <c r="Q705" i="59" s="1"/>
  <c r="N4425" i="59"/>
  <c r="O226" i="59"/>
  <c r="M3316" i="59"/>
  <c r="L424" i="59"/>
  <c r="Q424" i="59" s="1"/>
  <c r="L4609" i="59"/>
  <c r="Q4609" i="59" s="1"/>
  <c r="L1544" i="59"/>
  <c r="Q1544" i="59" s="1"/>
  <c r="O4809" i="59"/>
  <c r="N929" i="59"/>
  <c r="L3232" i="59"/>
  <c r="Q3232" i="59" s="1"/>
  <c r="L564" i="59"/>
  <c r="Q564" i="59" s="1"/>
  <c r="L3849" i="59"/>
  <c r="Q3849" i="59" s="1"/>
  <c r="O4711" i="59"/>
  <c r="M443" i="59"/>
  <c r="O3471" i="59"/>
  <c r="O3978" i="59"/>
  <c r="L4358" i="59"/>
  <c r="Q4358" i="59" s="1"/>
  <c r="L1442" i="59"/>
  <c r="Q1442" i="59" s="1"/>
  <c r="O1539" i="59"/>
  <c r="M4043" i="59"/>
  <c r="L1364" i="59"/>
  <c r="Q1364" i="59" s="1"/>
  <c r="L3482" i="59"/>
  <c r="Q3482" i="59" s="1"/>
  <c r="M231" i="59"/>
  <c r="O1823" i="59"/>
  <c r="M610" i="59"/>
  <c r="L1273" i="59"/>
  <c r="Q1273" i="59" s="1"/>
  <c r="M2111" i="59"/>
  <c r="L1157" i="59"/>
  <c r="Q1157" i="59" s="1"/>
  <c r="L3116" i="59"/>
  <c r="Q3116" i="59" s="1"/>
  <c r="O4389" i="59"/>
  <c r="O669" i="59"/>
  <c r="N4681" i="59"/>
  <c r="N877" i="59"/>
  <c r="M2269" i="59"/>
  <c r="N4420" i="59"/>
  <c r="O4568" i="59"/>
  <c r="L383" i="59"/>
  <c r="Q383" i="59" s="1"/>
  <c r="N1790" i="59"/>
  <c r="M368" i="59"/>
  <c r="L2415" i="59"/>
  <c r="Q2415" i="59" s="1"/>
  <c r="L2345" i="59"/>
  <c r="Q2345" i="59" s="1"/>
  <c r="M2887" i="59"/>
  <c r="L2506" i="59"/>
  <c r="Q2506" i="59" s="1"/>
  <c r="O2842" i="59"/>
  <c r="L2267" i="59"/>
  <c r="Q2267" i="59" s="1"/>
  <c r="N4535" i="59"/>
  <c r="O859" i="59"/>
  <c r="L1224" i="59"/>
  <c r="Q1224" i="59" s="1"/>
  <c r="O3322" i="59"/>
  <c r="M1081" i="59"/>
  <c r="O1703" i="59"/>
  <c r="L516" i="59"/>
  <c r="Q516" i="59" s="1"/>
  <c r="L366" i="59"/>
  <c r="Q366" i="59" s="1"/>
  <c r="O3376" i="59"/>
  <c r="L4891" i="59"/>
  <c r="Q4891" i="59" s="1"/>
  <c r="M3656" i="59"/>
  <c r="L1118" i="59"/>
  <c r="Q1118" i="59" s="1"/>
  <c r="N975" i="59"/>
  <c r="M1623" i="59"/>
  <c r="L1559" i="59"/>
  <c r="Q1559" i="59" s="1"/>
  <c r="O4692" i="59"/>
  <c r="L4252" i="59"/>
  <c r="Q4252" i="59" s="1"/>
  <c r="O2515" i="59"/>
  <c r="N4222" i="59"/>
  <c r="O3860" i="59"/>
  <c r="M3710" i="59"/>
  <c r="O3113" i="59"/>
  <c r="O3924" i="59"/>
  <c r="N957" i="59"/>
  <c r="M4850" i="59"/>
  <c r="O10" i="59"/>
  <c r="M1090" i="59"/>
  <c r="O1842" i="59"/>
  <c r="M3347" i="59"/>
  <c r="M1258" i="59"/>
  <c r="N4710" i="59"/>
  <c r="O900" i="59"/>
  <c r="M3715" i="59"/>
  <c r="N731" i="59"/>
  <c r="M349" i="59"/>
  <c r="N2071" i="59"/>
  <c r="L3152" i="59"/>
  <c r="Q3152" i="59" s="1"/>
  <c r="O1553" i="59"/>
  <c r="O4215" i="59"/>
  <c r="M378" i="59"/>
  <c r="M3459" i="59"/>
  <c r="O2689" i="59"/>
  <c r="O3755" i="59"/>
  <c r="N282" i="59"/>
  <c r="L1632" i="59"/>
  <c r="Q1632" i="59" s="1"/>
  <c r="O3348" i="59"/>
  <c r="L908" i="59"/>
  <c r="Q908" i="59" s="1"/>
  <c r="L977" i="59"/>
  <c r="Q977" i="59" s="1"/>
  <c r="L2376" i="59"/>
  <c r="Q2376" i="59" s="1"/>
  <c r="M2884" i="59"/>
  <c r="M4186" i="59"/>
  <c r="O2148" i="59"/>
  <c r="L3007" i="59"/>
  <c r="Q3007" i="59" s="1"/>
  <c r="M3127" i="59"/>
  <c r="O1482" i="59"/>
  <c r="M2773" i="59"/>
  <c r="N1966" i="59"/>
  <c r="N3033" i="59"/>
  <c r="L4320" i="59"/>
  <c r="Q4320" i="59" s="1"/>
  <c r="O4069" i="59"/>
  <c r="N2414" i="59"/>
  <c r="L1580" i="59"/>
  <c r="Q1580" i="59" s="1"/>
  <c r="L628" i="59"/>
  <c r="Q628" i="59" s="1"/>
  <c r="M2567" i="59"/>
  <c r="M741" i="59"/>
  <c r="M2457" i="59"/>
  <c r="N3993" i="59"/>
  <c r="O3401" i="59"/>
  <c r="M1178" i="59"/>
  <c r="M1128" i="59"/>
  <c r="N2507" i="59"/>
  <c r="L1581" i="59"/>
  <c r="Q1581" i="59" s="1"/>
  <c r="O1084" i="59"/>
  <c r="N1581" i="59"/>
  <c r="N734" i="59"/>
  <c r="M2890" i="59"/>
  <c r="M4236" i="59"/>
  <c r="O3204" i="59"/>
  <c r="L1137" i="59"/>
  <c r="Q1137" i="59" s="1"/>
  <c r="L2886" i="59"/>
  <c r="Q2886" i="59" s="1"/>
  <c r="O1763" i="59"/>
  <c r="N951" i="59"/>
  <c r="L820" i="59"/>
  <c r="Q820" i="59" s="1"/>
  <c r="M3072" i="59"/>
  <c r="L2882" i="59"/>
  <c r="Q2882" i="59" s="1"/>
  <c r="M1859" i="59"/>
  <c r="L2342" i="59"/>
  <c r="Q2342" i="59" s="1"/>
  <c r="N4011" i="59"/>
  <c r="O4579" i="59"/>
  <c r="N432" i="59"/>
  <c r="L4602" i="59"/>
  <c r="Q4602" i="59" s="1"/>
  <c r="M2375" i="59"/>
  <c r="N3768" i="59"/>
  <c r="M4086" i="59"/>
  <c r="N502" i="59"/>
  <c r="M4667" i="59"/>
  <c r="N3600" i="59"/>
  <c r="O1291" i="59"/>
  <c r="O41" i="59"/>
  <c r="N3788" i="59"/>
  <c r="L2399" i="59"/>
  <c r="Q2399" i="59" s="1"/>
  <c r="O1442" i="59"/>
  <c r="L553" i="59"/>
  <c r="Q553" i="59" s="1"/>
  <c r="N3333" i="59"/>
  <c r="L1562" i="59"/>
  <c r="Q1562" i="59" s="1"/>
  <c r="O2858" i="59"/>
  <c r="M1211" i="59"/>
  <c r="N4751" i="59"/>
  <c r="L940" i="59"/>
  <c r="Q940" i="59" s="1"/>
  <c r="L4346" i="59"/>
  <c r="Q4346" i="59" s="1"/>
  <c r="M2605" i="59"/>
  <c r="N157" i="59"/>
  <c r="M1614" i="59"/>
  <c r="L4366" i="59"/>
  <c r="Q4366" i="59" s="1"/>
  <c r="N3198" i="59"/>
  <c r="M3455" i="59"/>
  <c r="O2763" i="59"/>
  <c r="O86" i="59"/>
  <c r="O2219" i="59"/>
  <c r="O784" i="59"/>
  <c r="M3069" i="59"/>
  <c r="L4842" i="59"/>
  <c r="Q4842" i="59" s="1"/>
  <c r="M1710" i="59"/>
  <c r="L2888" i="59"/>
  <c r="Q2888" i="59" s="1"/>
  <c r="O3173" i="59"/>
  <c r="N4384" i="59"/>
  <c r="N1434" i="59"/>
  <c r="L1037" i="59"/>
  <c r="Q1037" i="59" s="1"/>
  <c r="O1589" i="59"/>
  <c r="L2510" i="59"/>
  <c r="Q2510" i="59" s="1"/>
  <c r="L4594" i="59"/>
  <c r="Q4594" i="59" s="1"/>
  <c r="N4155" i="59"/>
  <c r="L1882" i="59"/>
  <c r="Q1882" i="59" s="1"/>
  <c r="M4739" i="59"/>
  <c r="N4792" i="59"/>
  <c r="N1750" i="59"/>
  <c r="O3705" i="59"/>
  <c r="N4321" i="59"/>
  <c r="L1191" i="59"/>
  <c r="Q1191" i="59" s="1"/>
  <c r="L3335" i="59"/>
  <c r="Q3335" i="59" s="1"/>
  <c r="N4432" i="59"/>
  <c r="O570" i="59"/>
  <c r="M3921" i="59"/>
  <c r="O4247" i="59"/>
  <c r="O354" i="59"/>
  <c r="L2269" i="59"/>
  <c r="Q2269" i="59" s="1"/>
  <c r="N4105" i="59"/>
  <c r="O4017" i="59"/>
  <c r="O4181" i="59"/>
  <c r="L1996" i="59"/>
  <c r="Q1996" i="59" s="1"/>
  <c r="M2525" i="59"/>
  <c r="M1712" i="59"/>
  <c r="N997" i="59"/>
  <c r="M1863" i="59"/>
  <c r="L992" i="59"/>
  <c r="Q992" i="59" s="1"/>
  <c r="M977" i="59"/>
  <c r="N99" i="59"/>
  <c r="L4770" i="59"/>
  <c r="Q4770" i="59" s="1"/>
  <c r="M2575" i="59"/>
  <c r="N3395" i="59"/>
  <c r="N4843" i="59"/>
  <c r="N2172" i="59"/>
  <c r="N40" i="59"/>
  <c r="M4955" i="59"/>
  <c r="O350" i="59"/>
  <c r="N4127" i="59"/>
  <c r="O3404" i="59"/>
  <c r="L2086" i="59"/>
  <c r="Q2086" i="59" s="1"/>
  <c r="N3059" i="59"/>
  <c r="N70" i="59"/>
  <c r="L275" i="59"/>
  <c r="Q275" i="59" s="1"/>
  <c r="L1320" i="59"/>
  <c r="Q1320" i="59" s="1"/>
  <c r="L1134" i="59"/>
  <c r="Q1134" i="59" s="1"/>
  <c r="N2508" i="59"/>
  <c r="O3675" i="59"/>
  <c r="L4779" i="59"/>
  <c r="Q4779" i="59" s="1"/>
  <c r="M4684" i="59"/>
  <c r="N1540" i="59"/>
  <c r="O3593" i="59"/>
  <c r="N1626" i="59"/>
  <c r="O3382" i="59"/>
  <c r="M4517" i="59"/>
  <c r="O996" i="59"/>
  <c r="N407" i="59"/>
  <c r="M1845" i="59"/>
  <c r="N2941" i="59"/>
  <c r="N2318" i="59"/>
  <c r="N176" i="59"/>
  <c r="O4921" i="59"/>
  <c r="N3411" i="59"/>
  <c r="O1682" i="59"/>
  <c r="M1177" i="59"/>
  <c r="N4232" i="59"/>
  <c r="N2425" i="59"/>
  <c r="O4886" i="59"/>
  <c r="M4341" i="59"/>
  <c r="N2402" i="59"/>
  <c r="M4127" i="59"/>
  <c r="M1720" i="59"/>
  <c r="O3197" i="59"/>
  <c r="M3745" i="59"/>
  <c r="N4406" i="59"/>
  <c r="M3943" i="59"/>
  <c r="O4621" i="59"/>
  <c r="O1484" i="59"/>
  <c r="M4251" i="59"/>
  <c r="M1160" i="59"/>
  <c r="N92" i="59"/>
  <c r="L2901" i="59"/>
  <c r="Q2901" i="59" s="1"/>
  <c r="M3573" i="59"/>
  <c r="O4323" i="59"/>
  <c r="M721" i="59"/>
  <c r="M3063" i="59"/>
  <c r="M3401" i="59"/>
  <c r="M4710" i="59"/>
  <c r="M3870" i="59"/>
  <c r="N528" i="59"/>
  <c r="O4649" i="59"/>
  <c r="N112" i="59"/>
  <c r="O3411" i="59"/>
  <c r="O1554" i="59"/>
  <c r="M65" i="59"/>
  <c r="L311" i="59"/>
  <c r="Q311" i="59" s="1"/>
  <c r="N2934" i="59"/>
  <c r="M4197" i="59"/>
  <c r="N457" i="59"/>
  <c r="L3768" i="59"/>
  <c r="Q3768" i="59" s="1"/>
  <c r="M1581" i="59"/>
  <c r="N4883" i="59"/>
  <c r="O2028" i="59"/>
  <c r="M300" i="59"/>
  <c r="O1661" i="59"/>
  <c r="N108" i="59"/>
  <c r="L1693" i="59"/>
  <c r="Q1693" i="59" s="1"/>
  <c r="L3939" i="59"/>
  <c r="Q3939" i="59" s="1"/>
  <c r="O4429" i="59"/>
  <c r="L4605" i="59"/>
  <c r="Q4605" i="59" s="1"/>
  <c r="L3897" i="59"/>
  <c r="Q3897" i="59" s="1"/>
  <c r="O908" i="59"/>
  <c r="N227" i="59"/>
  <c r="L2823" i="59"/>
  <c r="Q2823" i="59" s="1"/>
  <c r="M4969" i="59"/>
  <c r="M1216" i="59"/>
  <c r="M3275" i="59"/>
  <c r="N4167" i="59"/>
  <c r="L3912" i="59"/>
  <c r="Q3912" i="59" s="1"/>
  <c r="L2964" i="59"/>
  <c r="Q2964" i="59" s="1"/>
  <c r="L3434" i="59"/>
  <c r="Q3434" i="59" s="1"/>
  <c r="N286" i="59"/>
  <c r="L1062" i="59"/>
  <c r="Q1062" i="59" s="1"/>
  <c r="M1332" i="59"/>
  <c r="L290" i="59"/>
  <c r="Q290" i="59" s="1"/>
  <c r="M437" i="59"/>
  <c r="M1096" i="59"/>
  <c r="M916" i="59"/>
  <c r="M356" i="59"/>
  <c r="L4582" i="59"/>
  <c r="Q4582" i="59" s="1"/>
  <c r="M2531" i="59"/>
  <c r="N4287" i="59"/>
  <c r="M1629" i="59"/>
  <c r="L3222" i="59"/>
  <c r="Q3222" i="59" s="1"/>
  <c r="L2193" i="59"/>
  <c r="Q2193" i="59" s="1"/>
  <c r="N3659" i="59"/>
  <c r="L3033" i="59"/>
  <c r="Q3033" i="59" s="1"/>
  <c r="L1747" i="59"/>
  <c r="Q1747" i="59" s="1"/>
  <c r="N3160" i="59"/>
  <c r="O2470" i="59"/>
  <c r="M1695" i="59"/>
  <c r="N4230" i="59"/>
  <c r="N3274" i="59"/>
  <c r="N3210" i="59"/>
  <c r="L3114" i="59"/>
  <c r="Q3114" i="59" s="1"/>
  <c r="N953" i="59"/>
  <c r="N4737" i="59"/>
  <c r="N3477" i="59"/>
  <c r="M2131" i="59"/>
  <c r="N969" i="59"/>
  <c r="O4686" i="59"/>
  <c r="N4363" i="59"/>
  <c r="L3322" i="59"/>
  <c r="Q3322" i="59" s="1"/>
  <c r="L153" i="59"/>
  <c r="Q153" i="59" s="1"/>
  <c r="M2521" i="59"/>
  <c r="M2387" i="59"/>
  <c r="O164" i="59"/>
  <c r="N2332" i="59"/>
  <c r="L1684" i="59"/>
  <c r="Q1684" i="59" s="1"/>
  <c r="N4424" i="59"/>
  <c r="L1344" i="59"/>
  <c r="Q1344" i="59" s="1"/>
  <c r="O1959" i="59"/>
  <c r="N627" i="59"/>
  <c r="N4503" i="59"/>
  <c r="N4196" i="59"/>
  <c r="N3017" i="59"/>
  <c r="M51" i="59"/>
  <c r="N1889" i="59"/>
  <c r="O4764" i="59"/>
  <c r="O2486" i="59"/>
  <c r="O85" i="59"/>
  <c r="L3175" i="59"/>
  <c r="Q3175" i="59" s="1"/>
  <c r="L1276" i="59"/>
  <c r="Q1276" i="59" s="1"/>
  <c r="N1393" i="59"/>
  <c r="L3436" i="59"/>
  <c r="Q3436" i="59" s="1"/>
  <c r="L2865" i="59"/>
  <c r="Q2865" i="59" s="1"/>
  <c r="N1538" i="59"/>
  <c r="L3792" i="59"/>
  <c r="Q3792" i="59" s="1"/>
  <c r="L2743" i="59"/>
  <c r="Q2743" i="59" s="1"/>
  <c r="O4970" i="59"/>
  <c r="O4377" i="59"/>
  <c r="L2582" i="59"/>
  <c r="Q2582" i="59" s="1"/>
  <c r="O4104" i="59"/>
  <c r="O1378" i="59"/>
  <c r="M2410" i="59"/>
  <c r="L3145" i="59"/>
  <c r="Q3145" i="59" s="1"/>
  <c r="O567" i="59"/>
  <c r="L3323" i="59"/>
  <c r="Q3323" i="59" s="1"/>
  <c r="O3159" i="59"/>
  <c r="O909" i="59"/>
  <c r="N587" i="59"/>
  <c r="L3744" i="59"/>
  <c r="Q3744" i="59" s="1"/>
  <c r="N4495" i="59"/>
  <c r="M334" i="59"/>
  <c r="L4899" i="59"/>
  <c r="Q4899" i="59" s="1"/>
  <c r="M2247" i="59"/>
  <c r="N1690" i="59"/>
  <c r="M4815" i="59"/>
  <c r="L3858" i="59"/>
  <c r="Q3858" i="59" s="1"/>
  <c r="L1722" i="59"/>
  <c r="Q1722" i="59" s="1"/>
  <c r="L4704" i="59"/>
  <c r="Q4704" i="59" s="1"/>
  <c r="M2798" i="59"/>
  <c r="M2232" i="59"/>
  <c r="N3837" i="59"/>
  <c r="N2629" i="59"/>
  <c r="N614" i="59"/>
  <c r="L1077" i="59"/>
  <c r="Q1077" i="59" s="1"/>
  <c r="M1783" i="59"/>
  <c r="O3524" i="59"/>
  <c r="M3100" i="59"/>
  <c r="L3372" i="59"/>
  <c r="Q3372" i="59" s="1"/>
  <c r="N992" i="59"/>
  <c r="M4527" i="59"/>
  <c r="M3116" i="59"/>
  <c r="N2902" i="59"/>
  <c r="N2697" i="59"/>
  <c r="N2827" i="59"/>
  <c r="N2541" i="59"/>
  <c r="N1179" i="59"/>
  <c r="L4427" i="59"/>
  <c r="Q4427" i="59" s="1"/>
  <c r="M134" i="59"/>
  <c r="M3449" i="59"/>
  <c r="O3808" i="59"/>
  <c r="O3621" i="59"/>
  <c r="O2640" i="59"/>
  <c r="M3744" i="59"/>
  <c r="L3173" i="59"/>
  <c r="Q3173" i="59" s="1"/>
  <c r="M1765" i="59"/>
  <c r="O1672" i="59"/>
  <c r="O2241" i="59"/>
  <c r="L4865" i="59"/>
  <c r="Q4865" i="59" s="1"/>
  <c r="L3304" i="59"/>
  <c r="Q3304" i="59" s="1"/>
  <c r="O451" i="59"/>
  <c r="O2750" i="59"/>
  <c r="L1528" i="59"/>
  <c r="Q1528" i="59" s="1"/>
  <c r="L2148" i="59"/>
  <c r="Q2148" i="59" s="1"/>
  <c r="L3589" i="59"/>
  <c r="Q3589" i="59" s="1"/>
  <c r="M3246" i="59"/>
  <c r="N2065" i="59"/>
  <c r="N4610" i="59"/>
  <c r="L4156" i="59"/>
  <c r="Q4156" i="59" s="1"/>
  <c r="O2444" i="59"/>
  <c r="O2700" i="59"/>
  <c r="L3812" i="59"/>
  <c r="Q3812" i="59" s="1"/>
  <c r="L839" i="59"/>
  <c r="Q839" i="59" s="1"/>
  <c r="L1274" i="59"/>
  <c r="Q1274" i="59" s="1"/>
  <c r="O876" i="59"/>
  <c r="O4170" i="59"/>
  <c r="L569" i="59"/>
  <c r="Q569" i="59" s="1"/>
  <c r="M3081" i="59"/>
  <c r="L1962" i="59"/>
  <c r="Q1962" i="59" s="1"/>
  <c r="L1340" i="59"/>
  <c r="Q1340" i="59" s="1"/>
  <c r="N717" i="59"/>
  <c r="O3486" i="59"/>
  <c r="L4459" i="59"/>
  <c r="Q4459" i="59" s="1"/>
  <c r="L3602" i="59"/>
  <c r="Q3602" i="59" s="1"/>
  <c r="L3907" i="59"/>
  <c r="Q3907" i="59" s="1"/>
  <c r="L2931" i="59"/>
  <c r="Q2931" i="59" s="1"/>
  <c r="N2281" i="59"/>
  <c r="N1136" i="59"/>
  <c r="L55" i="59"/>
  <c r="Q55" i="59" s="1"/>
  <c r="M2366" i="59"/>
  <c r="M3515" i="59"/>
  <c r="O911" i="59"/>
  <c r="O3513" i="59"/>
  <c r="L774" i="59"/>
  <c r="Q774" i="59" s="1"/>
  <c r="O4546" i="59"/>
  <c r="L2636" i="59"/>
  <c r="Q2636" i="59" s="1"/>
  <c r="L3244" i="59"/>
  <c r="Q3244" i="59" s="1"/>
  <c r="L1827" i="59"/>
  <c r="Q1827" i="59" s="1"/>
  <c r="M2090" i="59"/>
  <c r="O1647" i="59"/>
  <c r="L2999" i="59"/>
  <c r="Q2999" i="59" s="1"/>
  <c r="L1610" i="59"/>
  <c r="Q1610" i="59" s="1"/>
  <c r="L2281" i="59"/>
  <c r="Q2281" i="59" s="1"/>
  <c r="N631" i="59"/>
  <c r="O99" i="59"/>
  <c r="N1920" i="59"/>
  <c r="M3735" i="59"/>
  <c r="L1780" i="59"/>
  <c r="Q1780" i="59" s="1"/>
  <c r="O1636" i="59"/>
  <c r="M666" i="59"/>
  <c r="O90" i="59"/>
  <c r="N1322" i="59"/>
  <c r="N3805" i="59"/>
  <c r="N1698" i="59"/>
  <c r="L1873" i="59"/>
  <c r="Q1873" i="59" s="1"/>
  <c r="O1194" i="59"/>
  <c r="M3236" i="59"/>
  <c r="M222" i="59"/>
  <c r="N483" i="59"/>
  <c r="M101" i="59"/>
  <c r="O4590" i="59"/>
  <c r="L33" i="59"/>
  <c r="Q33" i="59" s="1"/>
  <c r="N3373" i="59"/>
  <c r="M1409" i="59"/>
  <c r="M3609" i="59"/>
  <c r="M3225" i="59"/>
  <c r="N2089" i="59"/>
  <c r="M1809" i="59"/>
  <c r="M4395" i="59"/>
  <c r="O132" i="59"/>
  <c r="M730" i="59"/>
  <c r="N2696" i="59"/>
  <c r="L4143" i="59"/>
  <c r="Q4143" i="59" s="1"/>
  <c r="M3383" i="59"/>
  <c r="L2374" i="59"/>
  <c r="Q2374" i="59" s="1"/>
  <c r="N3220" i="59"/>
  <c r="L4948" i="59"/>
  <c r="Q4948" i="59" s="1"/>
  <c r="M204" i="59"/>
  <c r="O4523" i="59"/>
  <c r="N2572" i="59"/>
  <c r="N4711" i="59"/>
  <c r="L4848" i="59"/>
  <c r="Q4848" i="59" s="1"/>
  <c r="O3268" i="59"/>
  <c r="O3715" i="59"/>
  <c r="O1607" i="59"/>
  <c r="M3064" i="59"/>
  <c r="N4296" i="59"/>
  <c r="M2574" i="59"/>
  <c r="L4075" i="59"/>
  <c r="Q4075" i="59" s="1"/>
  <c r="O4695" i="59"/>
  <c r="M4282" i="59"/>
  <c r="L4700" i="59"/>
  <c r="Q4700" i="59" s="1"/>
  <c r="N1295" i="59"/>
  <c r="O2291" i="59"/>
  <c r="N139" i="59"/>
  <c r="O4718" i="59"/>
  <c r="M2444" i="59"/>
  <c r="L1806" i="59"/>
  <c r="Q1806" i="59" s="1"/>
  <c r="M3955" i="59"/>
  <c r="N1230" i="59"/>
  <c r="O3117" i="59"/>
  <c r="O1170" i="59"/>
  <c r="O14" i="59"/>
  <c r="N1795" i="59"/>
  <c r="L3044" i="59"/>
  <c r="Q3044" i="59" s="1"/>
  <c r="M1513" i="59"/>
  <c r="L2445" i="59"/>
  <c r="Q2445" i="59" s="1"/>
  <c r="O3405" i="59"/>
  <c r="M4211" i="59"/>
  <c r="L295" i="59"/>
  <c r="Q295" i="59" s="1"/>
  <c r="O3327" i="59"/>
  <c r="O1096" i="59"/>
  <c r="M2718" i="59"/>
  <c r="M1323" i="59"/>
  <c r="M2220" i="59"/>
  <c r="N393" i="59"/>
  <c r="L3673" i="59"/>
  <c r="Q3673" i="59" s="1"/>
  <c r="L3369" i="59"/>
  <c r="Q3369" i="59" s="1"/>
  <c r="O2510" i="59"/>
  <c r="O3561" i="59"/>
  <c r="M1677" i="59"/>
  <c r="N211" i="59"/>
  <c r="N4235" i="59"/>
  <c r="O187" i="59"/>
  <c r="N984" i="59"/>
  <c r="N4811" i="59"/>
  <c r="M25" i="59"/>
  <c r="L2069" i="59"/>
  <c r="Q2069" i="59" s="1"/>
  <c r="M421" i="59"/>
  <c r="O1896" i="59"/>
  <c r="O1134" i="59"/>
  <c r="M4077" i="59"/>
  <c r="O1825" i="59"/>
  <c r="M357" i="59"/>
  <c r="M41" i="59"/>
  <c r="L2788" i="59"/>
  <c r="Q2788" i="59" s="1"/>
  <c r="N3368" i="59"/>
  <c r="N2747" i="59"/>
  <c r="N2897" i="59"/>
  <c r="L4407" i="59"/>
  <c r="Q4407" i="59" s="1"/>
  <c r="L3977" i="59"/>
  <c r="Q3977" i="59" s="1"/>
  <c r="M4402" i="59"/>
  <c r="L1917" i="59"/>
  <c r="Q1917" i="59" s="1"/>
  <c r="O773" i="59"/>
  <c r="N3285" i="59"/>
  <c r="L4169" i="59"/>
  <c r="Q4169" i="59" s="1"/>
  <c r="N4935" i="59"/>
  <c r="O1681" i="59"/>
  <c r="M3923" i="59"/>
  <c r="N2800" i="59"/>
  <c r="M2903" i="59"/>
  <c r="N3051" i="59"/>
  <c r="M4099" i="59"/>
  <c r="O259" i="59"/>
  <c r="M3932" i="59"/>
  <c r="N4949" i="59"/>
  <c r="M3381" i="59"/>
  <c r="L1500" i="59"/>
  <c r="Q1500" i="59" s="1"/>
  <c r="L1151" i="59"/>
  <c r="Q1151" i="59" s="1"/>
  <c r="O4514" i="59"/>
  <c r="L3733" i="59"/>
  <c r="Q3733" i="59" s="1"/>
  <c r="M1976" i="59"/>
  <c r="O339" i="59"/>
  <c r="L1836" i="59"/>
  <c r="Q1836" i="59" s="1"/>
  <c r="O1147" i="59"/>
  <c r="N4409" i="59"/>
  <c r="N2381" i="59"/>
  <c r="M4481" i="59"/>
  <c r="M3193" i="59"/>
  <c r="M2704" i="59"/>
  <c r="L3034" i="59"/>
  <c r="Q3034" i="59" s="1"/>
  <c r="O2765" i="59"/>
  <c r="M3601" i="59"/>
  <c r="M3282" i="59"/>
  <c r="N3589" i="59"/>
  <c r="M884" i="59"/>
  <c r="M2968" i="59"/>
  <c r="O1628" i="59"/>
  <c r="O2678" i="59"/>
  <c r="N1450" i="59"/>
  <c r="N94" i="59"/>
  <c r="N4739" i="59"/>
  <c r="L922" i="59"/>
  <c r="Q922" i="59" s="1"/>
  <c r="O3151" i="59"/>
  <c r="M2401" i="59"/>
  <c r="N1203" i="59"/>
  <c r="N1252" i="59"/>
  <c r="L937" i="59"/>
  <c r="Q937" i="59" s="1"/>
  <c r="O2026" i="59"/>
  <c r="N4291" i="59"/>
  <c r="O1350" i="59"/>
  <c r="N1836" i="59"/>
  <c r="N1492" i="59"/>
  <c r="N4649" i="59"/>
  <c r="N1865" i="59"/>
  <c r="N1042" i="59"/>
  <c r="M2095" i="59"/>
  <c r="O4354" i="59"/>
  <c r="L837" i="59"/>
  <c r="Q837" i="59" s="1"/>
  <c r="O4733" i="59"/>
  <c r="O4074" i="59"/>
  <c r="L1413" i="59"/>
  <c r="Q1413" i="59" s="1"/>
  <c r="L4022" i="59"/>
  <c r="Q4022" i="59" s="1"/>
  <c r="O3917" i="59"/>
  <c r="L2012" i="59"/>
  <c r="Q2012" i="59" s="1"/>
  <c r="O3881" i="59"/>
  <c r="M2257" i="59"/>
  <c r="O447" i="59"/>
  <c r="L3754" i="59"/>
  <c r="Q3754" i="59" s="1"/>
  <c r="N2715" i="59"/>
  <c r="M2065" i="59"/>
  <c r="N1885" i="59"/>
  <c r="L1027" i="59"/>
  <c r="Q1027" i="59" s="1"/>
  <c r="M559" i="59"/>
  <c r="N2867" i="59"/>
  <c r="O1474" i="59"/>
  <c r="M377" i="59"/>
  <c r="L4935" i="59"/>
  <c r="Q4935" i="59" s="1"/>
  <c r="M3907" i="59"/>
  <c r="N4509" i="59"/>
  <c r="L2915" i="59"/>
  <c r="Q2915" i="59" s="1"/>
  <c r="L475" i="59"/>
  <c r="Q475" i="59" s="1"/>
  <c r="M1050" i="59"/>
  <c r="O3418" i="59"/>
  <c r="N265" i="59"/>
  <c r="N386" i="59"/>
  <c r="M750" i="59"/>
  <c r="O3035" i="59"/>
  <c r="O1153" i="59"/>
  <c r="L4091" i="59"/>
  <c r="Q4091" i="59" s="1"/>
  <c r="O4200" i="59"/>
  <c r="M3622" i="59"/>
  <c r="O3950" i="59"/>
  <c r="M672" i="59"/>
  <c r="O334" i="59"/>
  <c r="M4569" i="59"/>
  <c r="M1739" i="59"/>
  <c r="N1466" i="59"/>
  <c r="O4015" i="59"/>
  <c r="N4507" i="59"/>
  <c r="L3910" i="59"/>
  <c r="Q3910" i="59" s="1"/>
  <c r="N1619" i="59"/>
  <c r="O1761" i="59"/>
  <c r="M1663" i="59"/>
  <c r="N1518" i="59"/>
  <c r="L3462" i="59"/>
  <c r="Q3462" i="59" s="1"/>
  <c r="N3883" i="59"/>
  <c r="L4505" i="59"/>
  <c r="Q4505" i="59" s="1"/>
  <c r="L640" i="59"/>
  <c r="Q640" i="59" s="1"/>
  <c r="N3370" i="59"/>
  <c r="O3575" i="59"/>
  <c r="L550" i="59"/>
  <c r="Q550" i="59" s="1"/>
  <c r="L623" i="59"/>
  <c r="Q623" i="59" s="1"/>
  <c r="O1122" i="59"/>
  <c r="M1158" i="59"/>
  <c r="L3693" i="59"/>
  <c r="Q3693" i="59" s="1"/>
  <c r="O568" i="59"/>
  <c r="L3229" i="59"/>
  <c r="Q3229" i="59" s="1"/>
  <c r="N1751" i="59"/>
  <c r="O574" i="59"/>
  <c r="L2876" i="59"/>
  <c r="Q2876" i="59" s="1"/>
  <c r="O2088" i="59"/>
  <c r="N4734" i="59"/>
  <c r="N2833" i="59"/>
  <c r="N4190" i="59"/>
  <c r="N1514" i="59"/>
  <c r="O4645" i="59"/>
  <c r="O3349" i="59"/>
  <c r="L1249" i="59"/>
  <c r="Q1249" i="59" s="1"/>
  <c r="L134" i="59"/>
  <c r="Q134" i="59" s="1"/>
  <c r="L4556" i="59"/>
  <c r="Q4556" i="59" s="1"/>
  <c r="N4216" i="59"/>
  <c r="M4135" i="59"/>
  <c r="L2507" i="59"/>
  <c r="Q2507" i="59" s="1"/>
  <c r="N3607" i="59"/>
  <c r="O3813" i="59"/>
  <c r="L4782" i="59"/>
  <c r="Q4782" i="59" s="1"/>
  <c r="M4673" i="59"/>
  <c r="N1105" i="59"/>
  <c r="O207" i="59"/>
  <c r="O1631" i="59"/>
  <c r="O1575" i="59"/>
  <c r="N1178" i="59"/>
  <c r="L3412" i="59"/>
  <c r="Q3412" i="59" s="1"/>
  <c r="N2487" i="59"/>
  <c r="L4564" i="59"/>
  <c r="Q4564" i="59" s="1"/>
  <c r="M2974" i="59"/>
  <c r="O2031" i="59"/>
  <c r="O1258" i="59"/>
  <c r="M800" i="59"/>
  <c r="N1283" i="59"/>
  <c r="O4598" i="59"/>
  <c r="O2703" i="59"/>
  <c r="N3516" i="59"/>
  <c r="L2856" i="59"/>
  <c r="Q2856" i="59" s="1"/>
  <c r="M2185" i="59"/>
  <c r="O3667" i="59"/>
  <c r="L206" i="59"/>
  <c r="Q206" i="59" s="1"/>
  <c r="M273" i="59"/>
  <c r="O3350" i="59"/>
  <c r="L430" i="59"/>
  <c r="Q430" i="59" s="1"/>
  <c r="L453" i="59"/>
  <c r="Q453" i="59" s="1"/>
  <c r="M4598" i="59"/>
  <c r="N1919" i="59"/>
  <c r="O2533" i="59"/>
  <c r="L3144" i="59"/>
  <c r="Q3144" i="59" s="1"/>
  <c r="O3663" i="59"/>
  <c r="M3375" i="59"/>
  <c r="L4596" i="59"/>
  <c r="Q4596" i="59" s="1"/>
  <c r="O3101" i="59"/>
  <c r="M2" i="59"/>
  <c r="L1214" i="59"/>
  <c r="Q1214" i="59" s="1"/>
  <c r="N4089" i="59"/>
  <c r="M2254" i="59"/>
  <c r="N562" i="59"/>
  <c r="O4571" i="59"/>
  <c r="M3592" i="59"/>
  <c r="M4174" i="59"/>
  <c r="M3687" i="59"/>
  <c r="O1655" i="59"/>
  <c r="O2200" i="59"/>
  <c r="O3847" i="59"/>
  <c r="M1274" i="59"/>
  <c r="L3532" i="59"/>
  <c r="Q3532" i="59" s="1"/>
  <c r="N1926" i="59"/>
  <c r="O3106" i="59"/>
  <c r="L3851" i="59"/>
  <c r="Q3851" i="59" s="1"/>
  <c r="L4218" i="59"/>
  <c r="Q4218" i="59" s="1"/>
  <c r="O2891" i="59"/>
  <c r="M689" i="59"/>
  <c r="N3453" i="59"/>
  <c r="M2271" i="59"/>
  <c r="O2151" i="59"/>
  <c r="N4923" i="59"/>
  <c r="M1185" i="59"/>
  <c r="N2781" i="59"/>
  <c r="N4972" i="59"/>
  <c r="N4247" i="59"/>
  <c r="L2444" i="59"/>
  <c r="Q2444" i="59" s="1"/>
  <c r="O1219" i="59"/>
  <c r="N2849" i="59"/>
  <c r="L1845" i="59"/>
  <c r="Q1845" i="59" s="1"/>
  <c r="O4375" i="59"/>
  <c r="O3836" i="59"/>
  <c r="N2761" i="59"/>
  <c r="N3938" i="59"/>
  <c r="L717" i="59"/>
  <c r="Q717" i="59" s="1"/>
  <c r="L2022" i="59"/>
  <c r="Q2022" i="59" s="1"/>
  <c r="M4526" i="59"/>
  <c r="N391" i="59"/>
  <c r="O949" i="59"/>
  <c r="O2050" i="59"/>
  <c r="L4819" i="59"/>
  <c r="Q4819" i="59" s="1"/>
  <c r="N425" i="59"/>
  <c r="O1164" i="59"/>
  <c r="M4472" i="59"/>
  <c r="L2933" i="59"/>
  <c r="Q2933" i="59" s="1"/>
  <c r="M2550" i="59"/>
  <c r="M4813" i="59"/>
  <c r="L4469" i="59"/>
  <c r="Q4469" i="59" s="1"/>
  <c r="L2712" i="59"/>
  <c r="Q2712" i="59" s="1"/>
  <c r="O1814" i="59"/>
  <c r="M223" i="59"/>
  <c r="M3245" i="59"/>
  <c r="O3821" i="59"/>
  <c r="M172" i="59"/>
  <c r="L4316" i="59"/>
  <c r="Q4316" i="59" s="1"/>
  <c r="N2358" i="59"/>
  <c r="O2458" i="59"/>
  <c r="N3448" i="59"/>
  <c r="O2739" i="59"/>
  <c r="O4202" i="59"/>
  <c r="L258" i="59"/>
  <c r="Q258" i="59" s="1"/>
  <c r="O402" i="59"/>
  <c r="M3140" i="59"/>
  <c r="N4894" i="59"/>
  <c r="L4105" i="59"/>
  <c r="Q4105" i="59" s="1"/>
  <c r="O3955" i="59"/>
  <c r="O1616" i="59"/>
  <c r="N4583" i="59"/>
  <c r="N2514" i="59"/>
  <c r="N1086" i="59"/>
  <c r="M2595" i="59"/>
  <c r="N3050" i="59"/>
  <c r="L849" i="59"/>
  <c r="Q849" i="59" s="1"/>
  <c r="N530" i="59"/>
  <c r="M4986" i="59"/>
  <c r="O3778" i="59"/>
  <c r="N3015" i="59"/>
  <c r="N327" i="59"/>
  <c r="L4559" i="59"/>
  <c r="Q4559" i="59" s="1"/>
  <c r="M1868" i="59"/>
  <c r="L1188" i="59"/>
  <c r="Q1188" i="59" s="1"/>
  <c r="L1125" i="59"/>
  <c r="Q1125" i="59" s="1"/>
  <c r="M4631" i="59"/>
  <c r="L1207" i="59"/>
  <c r="Q1207" i="59" s="1"/>
  <c r="L3984" i="59"/>
  <c r="Q3984" i="59" s="1"/>
  <c r="L3359" i="59"/>
  <c r="Q3359" i="59" s="1"/>
  <c r="N3849" i="59"/>
  <c r="M1379" i="59"/>
  <c r="N3211" i="59"/>
  <c r="O2557" i="59"/>
  <c r="L401" i="59"/>
  <c r="Q401" i="59" s="1"/>
  <c r="O2694" i="59"/>
  <c r="O2954" i="59"/>
  <c r="O3899" i="59"/>
  <c r="L520" i="59"/>
  <c r="Q520" i="59" s="1"/>
  <c r="N1775" i="59"/>
  <c r="O400" i="59"/>
  <c r="N3441" i="59"/>
  <c r="L98" i="59"/>
  <c r="Q98" i="59" s="1"/>
  <c r="M1404" i="59"/>
  <c r="L1352" i="59"/>
  <c r="Q1352" i="59" s="1"/>
  <c r="N2103" i="59"/>
  <c r="O4691" i="59"/>
  <c r="L1084" i="59"/>
  <c r="Q1084" i="59" s="1"/>
  <c r="N2976" i="59"/>
  <c r="N2387" i="59"/>
  <c r="M3831" i="59"/>
  <c r="L4217" i="59"/>
  <c r="Q4217" i="59" s="1"/>
  <c r="M138" i="59"/>
  <c r="N4518" i="59"/>
  <c r="M4799" i="59"/>
  <c r="N4607" i="59"/>
  <c r="N796" i="59"/>
  <c r="M478" i="59"/>
  <c r="M4915" i="59"/>
  <c r="L1123" i="59"/>
  <c r="Q1123" i="59" s="1"/>
  <c r="M4321" i="59"/>
  <c r="N4716" i="59"/>
  <c r="M1316" i="59"/>
  <c r="L3765" i="59"/>
  <c r="Q3765" i="59" s="1"/>
  <c r="M2002" i="59"/>
  <c r="N1225" i="59"/>
  <c r="O4194" i="59"/>
  <c r="N2160" i="59"/>
  <c r="O4397" i="59"/>
  <c r="M239" i="59"/>
  <c r="M2866" i="59"/>
  <c r="N1986" i="59"/>
  <c r="M1687" i="59"/>
  <c r="N4779" i="59"/>
  <c r="L1462" i="59"/>
  <c r="Q1462" i="59" s="1"/>
  <c r="M436" i="59"/>
  <c r="M824" i="59"/>
  <c r="N2642" i="59"/>
  <c r="O4911" i="59"/>
  <c r="O4900" i="59"/>
  <c r="L4565" i="59"/>
  <c r="Q4565" i="59" s="1"/>
  <c r="O890" i="59"/>
  <c r="O1283" i="59"/>
  <c r="M3382" i="59"/>
  <c r="M4511" i="59"/>
  <c r="O1049" i="59"/>
  <c r="M3262" i="59"/>
  <c r="O4846" i="59"/>
  <c r="N897" i="59"/>
  <c r="O152" i="59"/>
  <c r="M3761" i="59"/>
  <c r="M152" i="59"/>
  <c r="N107" i="59"/>
  <c r="M1460" i="59"/>
  <c r="M1893" i="59"/>
  <c r="O4961" i="59"/>
  <c r="M4443" i="59"/>
  <c r="N2209" i="59"/>
  <c r="O3602" i="59"/>
  <c r="M3365" i="59"/>
  <c r="N2139" i="59"/>
  <c r="N575" i="59"/>
  <c r="N3873" i="59"/>
  <c r="L2105" i="59"/>
  <c r="Q2105" i="59" s="1"/>
  <c r="M1841" i="59"/>
  <c r="M1155" i="59"/>
  <c r="O1998" i="59"/>
  <c r="N3765" i="59"/>
  <c r="L2316" i="59"/>
  <c r="Q2316" i="59" s="1"/>
  <c r="M841" i="59"/>
  <c r="M758" i="59"/>
  <c r="N3018" i="59"/>
  <c r="L784" i="59"/>
  <c r="Q784" i="59" s="1"/>
  <c r="N4" i="59"/>
  <c r="O3438" i="59"/>
  <c r="N4236" i="59"/>
  <c r="O858" i="59"/>
  <c r="M4284" i="59"/>
  <c r="O4877" i="59"/>
  <c r="L4057" i="59"/>
  <c r="Q4057" i="59" s="1"/>
  <c r="M4531" i="59"/>
  <c r="L672" i="59"/>
  <c r="Q672" i="59" s="1"/>
  <c r="M202" i="59"/>
  <c r="O4173" i="59"/>
  <c r="M248" i="59"/>
  <c r="L2765" i="59"/>
  <c r="Q2765" i="59" s="1"/>
  <c r="L3850" i="59"/>
  <c r="Q3850" i="59" s="1"/>
  <c r="O1985" i="59"/>
  <c r="N2556" i="59"/>
  <c r="O3461" i="59"/>
  <c r="M2854" i="59"/>
  <c r="N249" i="59"/>
  <c r="O2067" i="59"/>
  <c r="N3970" i="59"/>
  <c r="L2448" i="59"/>
  <c r="Q2448" i="59" s="1"/>
  <c r="M173" i="59"/>
  <c r="O2172" i="59"/>
  <c r="O4468" i="59"/>
  <c r="N4736" i="59"/>
  <c r="N2468" i="59"/>
  <c r="M2242" i="59"/>
  <c r="L3553" i="59"/>
  <c r="Q3553" i="59" s="1"/>
  <c r="O144" i="59"/>
  <c r="M168" i="59"/>
  <c r="M2510" i="59"/>
  <c r="L1531" i="59"/>
  <c r="Q1531" i="59" s="1"/>
  <c r="L4336" i="59"/>
  <c r="Q4336" i="59" s="1"/>
  <c r="L365" i="59"/>
  <c r="Q365" i="59" s="1"/>
  <c r="O916" i="59"/>
  <c r="O81" i="59"/>
  <c r="O2479" i="59"/>
  <c r="N4796" i="59"/>
  <c r="M1132" i="59"/>
  <c r="N1191" i="59"/>
  <c r="L1064" i="59"/>
  <c r="Q1064" i="59" s="1"/>
  <c r="M4727" i="59"/>
  <c r="L3959" i="59"/>
  <c r="Q3959" i="59" s="1"/>
  <c r="N2341" i="59"/>
  <c r="O1028" i="59"/>
  <c r="N2373" i="59"/>
  <c r="O3948" i="59"/>
  <c r="M3352" i="59"/>
  <c r="M4350" i="59"/>
  <c r="L2159" i="59"/>
  <c r="Q2159" i="59" s="1"/>
  <c r="N518" i="59"/>
  <c r="M4645" i="59"/>
  <c r="L1159" i="59"/>
  <c r="Q1159" i="59" s="1"/>
  <c r="M868" i="59"/>
  <c r="O4441" i="59"/>
  <c r="N129" i="59"/>
  <c r="M737" i="59"/>
  <c r="L1782" i="59"/>
  <c r="Q1782" i="59" s="1"/>
  <c r="M1103" i="59"/>
  <c r="M681" i="59"/>
  <c r="O2912" i="59"/>
  <c r="M2339" i="59"/>
  <c r="O4957" i="59"/>
  <c r="O2709" i="59"/>
  <c r="M55" i="59"/>
  <c r="L2819" i="59"/>
  <c r="Q2819" i="59" s="1"/>
  <c r="O2210" i="59"/>
  <c r="M254" i="59"/>
  <c r="L4777" i="59"/>
  <c r="Q4777" i="59" s="1"/>
  <c r="M3438" i="59"/>
  <c r="N301" i="59"/>
  <c r="O3344" i="59"/>
  <c r="M2750" i="59"/>
  <c r="O782" i="59"/>
  <c r="N1888" i="59"/>
  <c r="L2742" i="59"/>
  <c r="Q2742" i="59" s="1"/>
  <c r="L1287" i="59"/>
  <c r="Q1287" i="59" s="1"/>
  <c r="L716" i="59"/>
  <c r="Q716" i="59" s="1"/>
  <c r="N4911" i="59"/>
  <c r="L2133" i="59"/>
  <c r="Q2133" i="59" s="1"/>
  <c r="N2608" i="59"/>
  <c r="M3548" i="59"/>
  <c r="L3072" i="59"/>
  <c r="Q3072" i="59" s="1"/>
  <c r="N3046" i="59"/>
  <c r="L1718" i="59"/>
  <c r="Q1718" i="59" s="1"/>
  <c r="M4032" i="59"/>
  <c r="L4423" i="59"/>
  <c r="Q4423" i="59" s="1"/>
  <c r="N2417" i="59"/>
  <c r="O1815" i="59"/>
  <c r="N4580" i="59"/>
  <c r="O3554" i="59"/>
  <c r="M4633" i="59"/>
  <c r="O1132" i="59"/>
  <c r="N4074" i="59"/>
  <c r="O2464" i="59"/>
  <c r="M2253" i="59"/>
  <c r="O363" i="59"/>
  <c r="M4406" i="59"/>
  <c r="O1650" i="59"/>
  <c r="O4410" i="59"/>
  <c r="M270" i="59"/>
  <c r="O1617" i="59"/>
  <c r="L3283" i="59"/>
  <c r="Q3283" i="59" s="1"/>
  <c r="L2623" i="59"/>
  <c r="Q2623" i="59" s="1"/>
  <c r="O3746" i="59"/>
  <c r="M4905" i="59"/>
  <c r="O4043" i="59"/>
  <c r="O594" i="59"/>
  <c r="M4691" i="59"/>
  <c r="N258" i="59"/>
  <c r="M3497" i="59"/>
  <c r="O2770" i="59"/>
  <c r="O73" i="59"/>
  <c r="M1278" i="59"/>
  <c r="O3535" i="59"/>
  <c r="N2869" i="59"/>
  <c r="M1410" i="59"/>
  <c r="N422" i="59"/>
  <c r="N4979" i="59"/>
  <c r="M4245" i="59"/>
  <c r="N2043" i="59"/>
  <c r="O3302" i="59"/>
  <c r="M4835" i="59"/>
  <c r="N50" i="59"/>
  <c r="O4368" i="59"/>
  <c r="N4214" i="59"/>
  <c r="L4750" i="59"/>
  <c r="Q4750" i="59" s="1"/>
  <c r="N2919" i="59"/>
  <c r="O4065" i="59"/>
  <c r="L653" i="59"/>
  <c r="Q653" i="59" s="1"/>
  <c r="L4452" i="59"/>
  <c r="Q4452" i="59" s="1"/>
  <c r="M2462" i="59"/>
  <c r="N3774" i="59"/>
  <c r="L1056" i="59"/>
  <c r="Q1056" i="59" s="1"/>
  <c r="N849" i="59"/>
  <c r="O9" i="59"/>
  <c r="L1300" i="59"/>
  <c r="Q1300" i="59" s="1"/>
  <c r="N1505" i="59"/>
  <c r="N2856" i="59"/>
  <c r="N3822" i="59"/>
  <c r="M4379" i="59"/>
  <c r="L4360" i="59"/>
  <c r="Q4360" i="59" s="1"/>
  <c r="N351" i="59"/>
  <c r="N2951" i="59"/>
  <c r="L121" i="59"/>
  <c r="Q121" i="59" s="1"/>
  <c r="L37" i="59"/>
  <c r="Q37" i="59" s="1"/>
  <c r="L4525" i="59"/>
  <c r="Q4525" i="59" s="1"/>
  <c r="O1020" i="59"/>
  <c r="O2646" i="59"/>
  <c r="M444" i="59"/>
  <c r="M860" i="59"/>
  <c r="M3263" i="59"/>
  <c r="O4342" i="59"/>
  <c r="L2104" i="59"/>
  <c r="Q2104" i="59" s="1"/>
  <c r="M2740" i="59"/>
  <c r="M2856" i="59"/>
  <c r="O4522" i="59"/>
  <c r="N43" i="59"/>
  <c r="O2505" i="59"/>
  <c r="M3648" i="59"/>
  <c r="L1005" i="59"/>
  <c r="Q1005" i="59" s="1"/>
  <c r="M3214" i="59"/>
  <c r="M4469" i="59"/>
  <c r="L2549" i="59"/>
  <c r="Q2549" i="59" s="1"/>
  <c r="L2684" i="59"/>
  <c r="Q2684" i="59" s="1"/>
  <c r="O4352" i="59"/>
  <c r="N1446" i="59"/>
  <c r="L2324" i="59"/>
  <c r="Q2324" i="59" s="1"/>
  <c r="L4122" i="59"/>
  <c r="Q4122" i="59" s="1"/>
  <c r="L4518" i="59"/>
  <c r="Q4518" i="59" s="1"/>
  <c r="N660" i="59"/>
  <c r="L2628" i="59"/>
  <c r="Q2628" i="59" s="1"/>
  <c r="O673" i="59"/>
  <c r="O2923" i="59"/>
  <c r="O635" i="59"/>
  <c r="L3185" i="59"/>
  <c r="Q3185" i="59" s="1"/>
  <c r="M2031" i="59"/>
  <c r="M2369" i="59"/>
  <c r="N3085" i="59"/>
  <c r="N3665" i="59"/>
  <c r="O768" i="59"/>
  <c r="O3313" i="59"/>
  <c r="L1574" i="59"/>
  <c r="Q1574" i="59" s="1"/>
  <c r="O4412" i="59"/>
  <c r="O2187" i="59"/>
  <c r="O951" i="59"/>
  <c r="N1383" i="59"/>
  <c r="L1907" i="59"/>
  <c r="Q1907" i="59" s="1"/>
  <c r="O1705" i="59"/>
  <c r="M1186" i="59"/>
  <c r="N2390" i="59"/>
  <c r="N941" i="59"/>
  <c r="O458" i="59"/>
  <c r="L2710" i="59"/>
  <c r="Q2710" i="59" s="1"/>
  <c r="L585" i="59"/>
  <c r="Q585" i="59" s="1"/>
  <c r="M2138" i="59"/>
  <c r="N231" i="59"/>
  <c r="N1343" i="59"/>
  <c r="O4345" i="59"/>
  <c r="L617" i="59"/>
  <c r="Q617" i="59" s="1"/>
  <c r="M3514" i="59"/>
  <c r="N3235" i="59"/>
  <c r="O3905" i="59"/>
  <c r="M1476" i="59"/>
  <c r="N4445" i="59"/>
  <c r="M929" i="59"/>
  <c r="N4279" i="59"/>
  <c r="O1756" i="59"/>
  <c r="O1533" i="59"/>
  <c r="O2838" i="59"/>
  <c r="O2964" i="59"/>
  <c r="L2741" i="59"/>
  <c r="Q2741" i="59" s="1"/>
  <c r="O4408" i="59"/>
  <c r="N991" i="59"/>
  <c r="M1931" i="59"/>
  <c r="O3707" i="59"/>
  <c r="O783" i="59"/>
  <c r="M3834" i="59"/>
  <c r="N4145" i="59"/>
  <c r="M746" i="59"/>
  <c r="L1150" i="59"/>
  <c r="Q1150" i="59" s="1"/>
  <c r="M1236" i="59"/>
  <c r="M3147" i="59"/>
  <c r="O3966" i="59"/>
  <c r="N4333" i="59"/>
  <c r="M166" i="59"/>
  <c r="L1304" i="59"/>
  <c r="Q1304" i="59" s="1"/>
  <c r="M3075" i="59"/>
  <c r="L1972" i="59"/>
  <c r="Q1972" i="59" s="1"/>
  <c r="M2221" i="59"/>
  <c r="M2681" i="59"/>
  <c r="N2217" i="59"/>
  <c r="O2038" i="59"/>
  <c r="L1145" i="59"/>
  <c r="Q1145" i="59" s="1"/>
  <c r="N60" i="59"/>
  <c r="O2299" i="59"/>
  <c r="M3508" i="59"/>
  <c r="N2170" i="59"/>
  <c r="O304" i="59"/>
  <c r="N576" i="59"/>
  <c r="M3175" i="59"/>
  <c r="M2140" i="59"/>
  <c r="O4919" i="59"/>
  <c r="M1407" i="59"/>
  <c r="O3009" i="59"/>
  <c r="N484" i="59"/>
  <c r="N300" i="59"/>
  <c r="O3436" i="59"/>
  <c r="O1252" i="59"/>
  <c r="M982" i="59"/>
  <c r="O3681" i="59"/>
  <c r="N4442" i="59"/>
  <c r="L4179" i="59"/>
  <c r="Q4179" i="59" s="1"/>
  <c r="M3667" i="59"/>
  <c r="O684" i="59"/>
  <c r="N1881" i="59"/>
  <c r="L1466" i="59"/>
  <c r="Q1466" i="59" s="1"/>
  <c r="O221" i="59"/>
  <c r="N39" i="59"/>
  <c r="L3364" i="59"/>
  <c r="Q3364" i="59" s="1"/>
  <c r="N340" i="59"/>
  <c r="O279" i="59"/>
  <c r="L3239" i="59"/>
  <c r="Q3239" i="59" s="1"/>
  <c r="M3496" i="59"/>
  <c r="O3347" i="59"/>
  <c r="N4974" i="59"/>
  <c r="M4505" i="59"/>
  <c r="O1265" i="59"/>
  <c r="M4552" i="59"/>
  <c r="O1299" i="59"/>
  <c r="L4064" i="59"/>
  <c r="Q4064" i="59" s="1"/>
  <c r="O246" i="59"/>
  <c r="N1769" i="59"/>
  <c r="L166" i="59"/>
  <c r="Q166" i="59" s="1"/>
  <c r="M3540" i="59"/>
  <c r="M618" i="59"/>
  <c r="M3928" i="59"/>
  <c r="O4816" i="59"/>
  <c r="N4816" i="59"/>
  <c r="L4205" i="59"/>
  <c r="Q4205" i="59" s="1"/>
  <c r="L81" i="59"/>
  <c r="Q81" i="59" s="1"/>
  <c r="L3664" i="59"/>
  <c r="Q3664" i="59" s="1"/>
  <c r="L2984" i="59"/>
  <c r="Q2984" i="59" s="1"/>
  <c r="O128" i="59"/>
  <c r="M3979" i="59"/>
  <c r="M4778" i="59"/>
  <c r="M3307" i="59"/>
  <c r="O3672" i="59"/>
  <c r="M1969" i="59"/>
  <c r="M3605" i="59"/>
  <c r="L4712" i="59"/>
  <c r="Q4712" i="59" s="1"/>
  <c r="L4017" i="59"/>
  <c r="Q4017" i="59" s="1"/>
  <c r="M4870" i="59"/>
  <c r="O3858" i="59"/>
  <c r="O4732" i="59"/>
  <c r="L462" i="59"/>
  <c r="Q462" i="59" s="1"/>
  <c r="M616" i="59"/>
  <c r="M3929" i="59"/>
  <c r="O4031" i="59"/>
  <c r="O1050" i="59"/>
  <c r="L2352" i="59"/>
  <c r="Q2352" i="59" s="1"/>
  <c r="N1212" i="59"/>
  <c r="M3767" i="59"/>
  <c r="N504" i="59"/>
  <c r="O3186" i="59"/>
  <c r="L4250" i="59"/>
  <c r="Q4250" i="59" s="1"/>
  <c r="O793" i="59"/>
  <c r="L228" i="59"/>
  <c r="Q228" i="59" s="1"/>
  <c r="M4600" i="59"/>
  <c r="O4227" i="59"/>
  <c r="M1458" i="59"/>
  <c r="O1152" i="59"/>
  <c r="L3787" i="59"/>
  <c r="Q3787" i="59" s="1"/>
  <c r="O4657" i="59"/>
  <c r="N2863" i="59"/>
  <c r="N4170" i="59"/>
  <c r="O4858" i="59"/>
  <c r="N4947" i="59"/>
  <c r="O1351" i="59"/>
  <c r="M3723" i="59"/>
  <c r="N2356" i="59"/>
  <c r="N2592" i="59"/>
  <c r="M1501" i="59"/>
  <c r="O3851" i="59"/>
  <c r="N1645" i="59"/>
  <c r="N3362" i="59"/>
  <c r="M206" i="59"/>
  <c r="L1565" i="59"/>
  <c r="Q1565" i="59" s="1"/>
  <c r="O4390" i="59"/>
  <c r="L294" i="59"/>
  <c r="Q294" i="59" s="1"/>
  <c r="M826" i="59"/>
  <c r="M2404" i="59"/>
  <c r="N3852" i="59"/>
  <c r="N3260" i="59"/>
  <c r="M2787" i="59"/>
  <c r="N4349" i="59"/>
  <c r="M1911" i="59"/>
  <c r="M2229" i="59"/>
  <c r="O2300" i="59"/>
  <c r="M4206" i="59"/>
  <c r="M6" i="59"/>
  <c r="O1212" i="59"/>
  <c r="M960" i="59"/>
  <c r="L3539" i="59"/>
  <c r="Q3539" i="59" s="1"/>
  <c r="N1669" i="59"/>
  <c r="M703" i="59"/>
  <c r="M3393" i="59"/>
  <c r="N1977" i="59"/>
  <c r="L1701" i="59"/>
  <c r="Q1701" i="59" s="1"/>
  <c r="L45" i="59"/>
  <c r="Q45" i="59" s="1"/>
  <c r="L2373" i="59"/>
  <c r="Q2373" i="59" s="1"/>
  <c r="N1739" i="59"/>
  <c r="L2832" i="59"/>
  <c r="Q2832" i="59" s="1"/>
  <c r="N115" i="59"/>
  <c r="L1115" i="59"/>
  <c r="Q1115" i="59" s="1"/>
  <c r="M649" i="59"/>
  <c r="M4603" i="59"/>
  <c r="O1611" i="59"/>
  <c r="O4617" i="59"/>
  <c r="L3672" i="59"/>
  <c r="Q3672" i="59" s="1"/>
  <c r="O435" i="59"/>
  <c r="M3972" i="59"/>
  <c r="N1202" i="59"/>
  <c r="L932" i="59"/>
  <c r="Q932" i="59" s="1"/>
  <c r="N3547" i="59"/>
  <c r="N3171" i="59"/>
  <c r="O4073" i="59"/>
  <c r="L239" i="59"/>
  <c r="Q239" i="59" s="1"/>
  <c r="L2095" i="59"/>
  <c r="Q2095" i="59" s="1"/>
  <c r="O3419" i="59"/>
  <c r="M1266" i="59"/>
  <c r="O3908" i="59"/>
  <c r="N3999" i="59"/>
  <c r="N2677" i="59"/>
  <c r="M1237" i="59"/>
  <c r="L1204" i="59"/>
  <c r="Q1204" i="59" s="1"/>
  <c r="L4647" i="59"/>
  <c r="Q4647" i="59" s="1"/>
  <c r="N4052" i="59"/>
  <c r="N2142" i="59"/>
  <c r="O1400" i="59"/>
  <c r="O825" i="59"/>
  <c r="M4255" i="59"/>
  <c r="O3250" i="59"/>
  <c r="O3139" i="59"/>
  <c r="M4276" i="59"/>
  <c r="M2179" i="59"/>
  <c r="O2377" i="59"/>
  <c r="M2393" i="59"/>
  <c r="N3921" i="59"/>
  <c r="N4241" i="59"/>
  <c r="L2242" i="59"/>
  <c r="Q2242" i="59" s="1"/>
  <c r="M4907" i="59"/>
  <c r="M1443" i="59"/>
  <c r="O3392" i="59"/>
  <c r="L2872" i="59"/>
  <c r="Q2872" i="59" s="1"/>
  <c r="M614" i="59"/>
  <c r="M1445" i="59"/>
  <c r="O1821" i="59"/>
  <c r="O4572" i="59"/>
  <c r="M4280" i="59"/>
  <c r="O4281" i="59"/>
  <c r="O761" i="59"/>
  <c r="N4977" i="59"/>
  <c r="N2537" i="59"/>
  <c r="O498" i="59"/>
  <c r="N1589" i="59"/>
  <c r="O1911" i="59"/>
  <c r="L2522" i="59"/>
  <c r="Q2522" i="59" s="1"/>
  <c r="N3427" i="59"/>
  <c r="N4238" i="59"/>
  <c r="N2069" i="59"/>
  <c r="M3524" i="59"/>
  <c r="L3920" i="59"/>
  <c r="Q3920" i="59" s="1"/>
  <c r="O3422" i="59"/>
  <c r="N186" i="59"/>
  <c r="N2583" i="59"/>
  <c r="N1187" i="59"/>
  <c r="M747" i="59"/>
  <c r="O2047" i="59"/>
  <c r="N2758" i="59"/>
  <c r="L1682" i="59"/>
  <c r="Q1682" i="59" s="1"/>
  <c r="L2117" i="59"/>
  <c r="Q2117" i="59" s="1"/>
  <c r="O1162" i="59"/>
  <c r="M4242" i="59"/>
  <c r="N4201" i="59"/>
  <c r="L2692" i="59"/>
  <c r="Q2692" i="59" s="1"/>
  <c r="L4703" i="59"/>
  <c r="Q4703" i="59" s="1"/>
  <c r="O4344" i="59"/>
  <c r="O3742" i="59"/>
  <c r="L2778" i="59"/>
  <c r="Q2778" i="59" s="1"/>
  <c r="M1779" i="59"/>
  <c r="L736" i="59"/>
  <c r="Q736" i="59" s="1"/>
  <c r="O3335" i="59"/>
  <c r="O3961" i="59"/>
  <c r="L1557" i="59"/>
  <c r="Q1557" i="59" s="1"/>
  <c r="M3926" i="59"/>
  <c r="M4617" i="59"/>
  <c r="O4243" i="59"/>
  <c r="M4454" i="59"/>
  <c r="N3929" i="59"/>
  <c r="N3162" i="59"/>
  <c r="M4655" i="59"/>
  <c r="O2534" i="59"/>
  <c r="O3891" i="59"/>
  <c r="M336" i="59"/>
  <c r="L392" i="59"/>
  <c r="Q392" i="59" s="1"/>
  <c r="L1451" i="59"/>
  <c r="Q1451" i="59" s="1"/>
  <c r="N1387" i="59"/>
  <c r="L4538" i="59"/>
  <c r="Q4538" i="59" s="1"/>
  <c r="L1582" i="59"/>
  <c r="Q1582" i="59" s="1"/>
  <c r="L2078" i="59"/>
  <c r="Q2078" i="59" s="1"/>
  <c r="O4455" i="59"/>
  <c r="L3200" i="59"/>
  <c r="Q3200" i="59" s="1"/>
  <c r="N1532" i="59"/>
  <c r="N1825" i="59"/>
  <c r="N3621" i="59"/>
  <c r="M3055" i="59"/>
  <c r="M765" i="59"/>
  <c r="L60" i="59"/>
  <c r="Q60" i="59" s="1"/>
  <c r="O3251" i="59"/>
  <c r="M465" i="59"/>
  <c r="L4945" i="59"/>
  <c r="Q4945" i="59" s="1"/>
  <c r="M755" i="59"/>
  <c r="M2114" i="59"/>
  <c r="M855" i="59"/>
  <c r="L4203" i="59"/>
  <c r="Q4203" i="59" s="1"/>
  <c r="L3358" i="59"/>
  <c r="Q3358" i="59" s="1"/>
  <c r="M4746" i="59"/>
  <c r="L3409" i="59"/>
  <c r="Q3409" i="59" s="1"/>
  <c r="O2696" i="59"/>
  <c r="L3518" i="59"/>
  <c r="Q3518" i="59" s="1"/>
  <c r="O2903" i="59"/>
  <c r="O688" i="59"/>
  <c r="N82" i="59"/>
  <c r="L2534" i="59"/>
  <c r="Q2534" i="59" s="1"/>
  <c r="M2060" i="59"/>
  <c r="N443" i="59"/>
  <c r="O2992" i="59"/>
  <c r="L4739" i="59"/>
  <c r="Q4739" i="59" s="1"/>
  <c r="O4964" i="59"/>
  <c r="N2168" i="59"/>
  <c r="O4739" i="59"/>
  <c r="M3068" i="59"/>
  <c r="L765" i="59"/>
  <c r="Q765" i="59" s="1"/>
  <c r="O1025" i="59"/>
  <c r="N1892" i="59"/>
  <c r="N994" i="59"/>
  <c r="O38" i="59"/>
  <c r="L4886" i="59"/>
  <c r="Q4886" i="59" s="1"/>
  <c r="O1214" i="59"/>
  <c r="N2023" i="59"/>
  <c r="N871" i="59"/>
  <c r="L877" i="59"/>
  <c r="Q877" i="59" s="1"/>
  <c r="O2246" i="59"/>
  <c r="L1781" i="59"/>
  <c r="Q1781" i="59" s="1"/>
  <c r="M4500" i="59"/>
  <c r="N2319" i="59"/>
  <c r="M1750" i="59"/>
  <c r="M1985" i="59"/>
  <c r="L2327" i="59"/>
  <c r="Q2327" i="59" s="1"/>
  <c r="L1288" i="59"/>
  <c r="Q1288" i="59" s="1"/>
  <c r="O1133" i="59"/>
  <c r="M3114" i="59"/>
  <c r="N419" i="59"/>
  <c r="O1198" i="59"/>
  <c r="N2964" i="59"/>
  <c r="O3565" i="59"/>
  <c r="O2360" i="59"/>
  <c r="M1305" i="59"/>
  <c r="O148" i="59"/>
  <c r="L435" i="59"/>
  <c r="Q435" i="59" s="1"/>
  <c r="O3828" i="59"/>
  <c r="O2829" i="59"/>
  <c r="O3532" i="59"/>
  <c r="M1670" i="59"/>
  <c r="O4134" i="59"/>
  <c r="M17" i="59"/>
  <c r="O2943" i="59"/>
  <c r="O4189" i="59"/>
  <c r="N4644" i="59"/>
  <c r="O1945" i="59"/>
  <c r="O3930" i="59"/>
  <c r="M2010" i="59"/>
  <c r="N3744" i="59"/>
  <c r="M2097" i="59"/>
  <c r="L1551" i="59"/>
  <c r="Q1551" i="59" s="1"/>
  <c r="O2879" i="59"/>
  <c r="N2763" i="59"/>
  <c r="O868" i="59"/>
  <c r="L3346" i="59"/>
  <c r="Q3346" i="59" s="1"/>
  <c r="M150" i="59"/>
  <c r="L3898" i="59"/>
  <c r="Q3898" i="59" s="1"/>
  <c r="O1472" i="59"/>
  <c r="M1209" i="59"/>
  <c r="L1280" i="59"/>
  <c r="Q1280" i="59" s="1"/>
  <c r="M1059" i="59"/>
  <c r="M148" i="59"/>
  <c r="O1061" i="59"/>
  <c r="N2688" i="59"/>
  <c r="N285" i="59"/>
  <c r="O2395" i="59"/>
  <c r="N3076" i="59"/>
  <c r="N305" i="59"/>
  <c r="N4319" i="59"/>
  <c r="O2562" i="59"/>
  <c r="N4882" i="59"/>
  <c r="M4745" i="59"/>
  <c r="L1688" i="59"/>
  <c r="Q1688" i="59" s="1"/>
  <c r="L1041" i="59"/>
  <c r="Q1041" i="59" s="1"/>
  <c r="L1389" i="59"/>
  <c r="Q1389" i="59" s="1"/>
  <c r="N3532" i="59"/>
  <c r="O2659" i="59"/>
  <c r="L1091" i="59"/>
  <c r="Q1091" i="59" s="1"/>
  <c r="N3682" i="59"/>
  <c r="O4922" i="59"/>
  <c r="O1809" i="59"/>
  <c r="N3863" i="59"/>
  <c r="N4664" i="59"/>
  <c r="L662" i="59"/>
  <c r="Q662" i="59" s="1"/>
  <c r="O4451" i="59"/>
  <c r="N3855" i="59"/>
  <c r="N3257" i="59"/>
  <c r="N2694" i="59"/>
  <c r="M3564" i="59"/>
  <c r="M2487" i="59"/>
  <c r="N1789" i="59"/>
  <c r="L4504" i="59"/>
  <c r="Q4504" i="59" s="1"/>
  <c r="N4107" i="59"/>
  <c r="L811" i="59"/>
  <c r="Q811" i="59" s="1"/>
  <c r="L4944" i="59"/>
  <c r="Q4944" i="59" s="1"/>
  <c r="M4677" i="59"/>
  <c r="L891" i="59"/>
  <c r="Q891" i="59" s="1"/>
  <c r="N2500" i="59"/>
  <c r="M4339" i="59"/>
  <c r="L4571" i="59"/>
  <c r="Q4571" i="59" s="1"/>
  <c r="L2019" i="59"/>
  <c r="Q2019" i="59" s="1"/>
  <c r="N172" i="59"/>
  <c r="L686" i="59"/>
  <c r="Q686" i="59" s="1"/>
  <c r="N1847" i="59"/>
  <c r="L2418" i="59"/>
  <c r="Q2418" i="59" s="1"/>
  <c r="N2602" i="59"/>
  <c r="O3730" i="59"/>
  <c r="N4803" i="59"/>
  <c r="M3251" i="59"/>
  <c r="L1000" i="59"/>
  <c r="Q1000" i="59" s="1"/>
  <c r="M4330" i="59"/>
  <c r="N4277" i="59"/>
  <c r="L2401" i="59"/>
  <c r="Q2401" i="59" s="1"/>
  <c r="N3686" i="59"/>
  <c r="N3751" i="59"/>
  <c r="L577" i="59"/>
  <c r="Q577" i="59" s="1"/>
  <c r="N1140" i="59"/>
  <c r="O387" i="59"/>
  <c r="N126" i="59"/>
  <c r="M2687" i="59"/>
  <c r="L2647" i="59"/>
  <c r="Q2647" i="59" s="1"/>
  <c r="O3556" i="59"/>
  <c r="O3965" i="59"/>
  <c r="L4113" i="59"/>
  <c r="Q4113" i="59" s="1"/>
  <c r="L4788" i="59"/>
  <c r="Q4788" i="59" s="1"/>
  <c r="M413" i="59"/>
  <c r="O960" i="59"/>
  <c r="L2802" i="59"/>
  <c r="Q2802" i="59" s="1"/>
  <c r="N4704" i="59"/>
  <c r="L3126" i="59"/>
  <c r="Q3126" i="59" s="1"/>
  <c r="N3626" i="59"/>
  <c r="M1000" i="59"/>
  <c r="O678" i="59"/>
  <c r="O4304" i="59"/>
  <c r="L514" i="59"/>
  <c r="Q514" i="59" s="1"/>
  <c r="L2390" i="59"/>
  <c r="Q2390" i="59" s="1"/>
  <c r="O2982" i="59"/>
  <c r="O3528" i="59"/>
  <c r="O2956" i="59"/>
  <c r="L4603" i="59"/>
  <c r="Q4603" i="59" s="1"/>
  <c r="L4043" i="59"/>
  <c r="Q4043" i="59" s="1"/>
  <c r="L3511" i="59"/>
  <c r="Q3511" i="59" s="1"/>
  <c r="L3207" i="59"/>
  <c r="Q3207" i="59" s="1"/>
  <c r="L2125" i="59"/>
  <c r="Q2125" i="59" s="1"/>
  <c r="L3104" i="59"/>
  <c r="Q3104" i="59" s="1"/>
  <c r="N4462" i="59"/>
  <c r="L1887" i="59"/>
  <c r="Q1887" i="59" s="1"/>
  <c r="L4897" i="59"/>
  <c r="Q4897" i="59" s="1"/>
  <c r="L3079" i="59"/>
  <c r="Q3079" i="59" s="1"/>
  <c r="L2167" i="59"/>
  <c r="Q2167" i="59" s="1"/>
  <c r="M4059" i="59"/>
  <c r="L1805" i="59"/>
  <c r="Q1805" i="59" s="1"/>
  <c r="M577" i="59"/>
  <c r="O3040" i="59"/>
  <c r="O4246" i="59"/>
  <c r="L2622" i="59"/>
  <c r="Q2622" i="59" s="1"/>
  <c r="N4569" i="59"/>
  <c r="M3309" i="59"/>
  <c r="M2071" i="59"/>
  <c r="N1777" i="59"/>
  <c r="O4948" i="59"/>
  <c r="L4035" i="59"/>
  <c r="Q4035" i="59" s="1"/>
  <c r="N3384" i="59"/>
  <c r="M996" i="59"/>
  <c r="M3522" i="59"/>
  <c r="M2961" i="59"/>
  <c r="M2627" i="59"/>
  <c r="O2271" i="59"/>
  <c r="M3991" i="59"/>
  <c r="O727" i="59"/>
  <c r="N3777" i="59"/>
  <c r="M396" i="59"/>
  <c r="L4326" i="59"/>
  <c r="Q4326" i="59" s="1"/>
  <c r="O3373" i="59"/>
  <c r="M1811" i="59"/>
  <c r="L1665" i="59"/>
  <c r="Q1665" i="59" s="1"/>
  <c r="M2833" i="59"/>
  <c r="O3635" i="59"/>
  <c r="L4297" i="59"/>
  <c r="Q4297" i="59" s="1"/>
  <c r="N1008" i="59"/>
  <c r="O4490" i="59"/>
  <c r="N1386" i="59"/>
  <c r="O792" i="59"/>
  <c r="O1516" i="59"/>
  <c r="M2074" i="59"/>
  <c r="M416" i="59"/>
  <c r="O1456" i="59"/>
  <c r="M3291" i="59"/>
  <c r="M2139" i="59"/>
  <c r="M394" i="59"/>
  <c r="N1110" i="59"/>
  <c r="N1390" i="59"/>
  <c r="M3584" i="59"/>
  <c r="O2434" i="59"/>
  <c r="O437" i="59"/>
  <c r="M401" i="59"/>
  <c r="M1009" i="59"/>
  <c r="M4423" i="59"/>
  <c r="L4331" i="59"/>
  <c r="Q4331" i="59" s="1"/>
  <c r="O4024" i="59"/>
  <c r="N2716" i="59"/>
  <c r="N2803" i="59"/>
  <c r="M2105" i="59"/>
  <c r="M2391" i="59"/>
  <c r="O4635" i="59"/>
  <c r="N1057" i="59"/>
  <c r="L1110" i="59"/>
  <c r="Q1110" i="59" s="1"/>
  <c r="O3623" i="59"/>
  <c r="M2817" i="59"/>
  <c r="L287" i="59"/>
  <c r="Q287" i="59" s="1"/>
  <c r="M3007" i="59"/>
  <c r="O1329" i="59"/>
  <c r="N4119" i="59"/>
  <c r="N1815" i="59"/>
  <c r="O4157" i="59"/>
  <c r="N2066" i="59"/>
  <c r="M853" i="59"/>
  <c r="O2720" i="59"/>
  <c r="L602" i="59"/>
  <c r="Q602" i="59" s="1"/>
  <c r="L4636" i="59"/>
  <c r="Q4636" i="59" s="1"/>
  <c r="O689" i="59"/>
  <c r="L4255" i="59"/>
  <c r="Q4255" i="59" s="1"/>
  <c r="N2238" i="59"/>
  <c r="N1163" i="59"/>
  <c r="L1590" i="59"/>
  <c r="Q1590" i="59" s="1"/>
  <c r="O3587" i="59"/>
  <c r="O1792" i="59"/>
  <c r="O1334" i="59"/>
  <c r="O4025" i="59"/>
  <c r="N2559" i="59"/>
  <c r="M1426" i="59"/>
  <c r="L2597" i="59"/>
  <c r="Q2597" i="59" s="1"/>
  <c r="O3246" i="59"/>
  <c r="N3661" i="59"/>
  <c r="O3497" i="59"/>
  <c r="O58" i="59"/>
  <c r="N4709" i="59"/>
  <c r="O1572" i="59"/>
  <c r="L2260" i="59"/>
  <c r="Q2260" i="59" s="1"/>
  <c r="N4587" i="59"/>
  <c r="L4893" i="59"/>
  <c r="Q4893" i="59" s="1"/>
  <c r="N2078" i="59"/>
  <c r="M3567" i="59"/>
  <c r="L3541" i="59"/>
  <c r="Q3541" i="59" s="1"/>
  <c r="L1777" i="59"/>
  <c r="Q1777" i="59" s="1"/>
  <c r="N522" i="59"/>
  <c r="M4763" i="59"/>
  <c r="M2433" i="59"/>
  <c r="L3826" i="59"/>
  <c r="Q3826" i="59" s="1"/>
  <c r="M4327" i="59"/>
  <c r="L349" i="59"/>
  <c r="Q349" i="59" s="1"/>
  <c r="L3068" i="59"/>
  <c r="Q3068" i="59" s="1"/>
  <c r="N323" i="59"/>
  <c r="N1247" i="59"/>
  <c r="M2976" i="59"/>
  <c r="L4140" i="59"/>
  <c r="Q4140" i="59" s="1"/>
  <c r="O112" i="59"/>
  <c r="M3425" i="59"/>
  <c r="L427" i="59"/>
  <c r="Q427" i="59" s="1"/>
  <c r="O3659" i="59"/>
  <c r="N4464" i="59"/>
  <c r="O2192" i="59"/>
  <c r="O4493" i="59"/>
  <c r="N2057" i="59"/>
  <c r="O1435" i="59"/>
  <c r="M4942" i="59"/>
  <c r="N2621" i="59"/>
  <c r="L351" i="59"/>
  <c r="Q351" i="59" s="1"/>
  <c r="N2669" i="59"/>
  <c r="O604" i="59"/>
  <c r="M2806" i="59"/>
  <c r="N964" i="59"/>
  <c r="O4147" i="59"/>
  <c r="N4985" i="59"/>
  <c r="O3396" i="59"/>
  <c r="M3324" i="59"/>
  <c r="L597" i="59"/>
  <c r="Q597" i="59" s="1"/>
  <c r="M802" i="59"/>
  <c r="M27" i="59"/>
  <c r="M3512" i="59"/>
  <c r="M2982" i="59"/>
  <c r="L3249" i="59"/>
  <c r="Q3249" i="59" s="1"/>
  <c r="N3670" i="59"/>
  <c r="M2312" i="59"/>
  <c r="M1029" i="59"/>
  <c r="O3033" i="59"/>
  <c r="L3917" i="59"/>
  <c r="Q3917" i="59" s="1"/>
  <c r="L3426" i="59"/>
  <c r="Q3426" i="59" s="1"/>
  <c r="O1396" i="59"/>
  <c r="L4890" i="59"/>
  <c r="Q4890" i="59" s="1"/>
  <c r="M1170" i="59"/>
  <c r="N1451" i="59"/>
  <c r="M1869" i="59"/>
  <c r="M2362" i="59"/>
  <c r="N109" i="59"/>
  <c r="L2861" i="59"/>
  <c r="Q2861" i="59" s="1"/>
  <c r="N1954" i="59"/>
  <c r="N2544" i="59"/>
  <c r="O1727" i="59"/>
  <c r="N2046" i="59"/>
  <c r="N4595" i="59"/>
  <c r="N3116" i="59"/>
  <c r="N4881" i="59"/>
  <c r="O2418" i="59"/>
  <c r="N3802" i="59"/>
  <c r="N2145" i="59"/>
  <c r="O2266" i="59"/>
  <c r="L4845" i="59"/>
  <c r="Q4845" i="59" s="1"/>
  <c r="M1534" i="59"/>
  <c r="M1723" i="59"/>
  <c r="L1400" i="59"/>
  <c r="Q1400" i="59" s="1"/>
  <c r="O2384" i="59"/>
  <c r="M1938" i="59"/>
  <c r="L3799" i="59"/>
  <c r="Q3799" i="59" s="1"/>
  <c r="O648" i="59"/>
  <c r="O3754" i="59"/>
  <c r="O2759" i="59"/>
  <c r="O319" i="59"/>
  <c r="N4138" i="59"/>
  <c r="O1184" i="59"/>
  <c r="O2942" i="59"/>
  <c r="M1051" i="59"/>
  <c r="O740" i="59"/>
  <c r="N2207" i="59"/>
  <c r="L468" i="59"/>
  <c r="Q468" i="59" s="1"/>
  <c r="M2453" i="59"/>
  <c r="N1288" i="59"/>
  <c r="M732" i="59"/>
  <c r="M3775" i="59"/>
  <c r="O4632" i="59"/>
  <c r="L548" i="59"/>
  <c r="Q548" i="59" s="1"/>
  <c r="M4530" i="59"/>
  <c r="O795" i="59"/>
  <c r="L4626" i="59"/>
  <c r="Q4626" i="59" s="1"/>
  <c r="L4124" i="59"/>
  <c r="Q4124" i="59" s="1"/>
  <c r="N4592" i="59"/>
  <c r="N1107" i="59"/>
  <c r="L474" i="59"/>
  <c r="Q474" i="59" s="1"/>
  <c r="N4427" i="59"/>
  <c r="N4181" i="59"/>
  <c r="N2595" i="59"/>
  <c r="M3074" i="59"/>
  <c r="N4966" i="59"/>
  <c r="N4431" i="59"/>
  <c r="N4481" i="59"/>
  <c r="M1368" i="59"/>
  <c r="L1914" i="59"/>
  <c r="Q1914" i="59" s="1"/>
  <c r="L1491" i="59"/>
  <c r="Q1491" i="59" s="1"/>
  <c r="N526" i="59"/>
  <c r="M4038" i="59"/>
  <c r="O2648" i="59"/>
  <c r="L3021" i="59"/>
  <c r="Q3021" i="59" s="1"/>
  <c r="O3767" i="59"/>
  <c r="N2840" i="59"/>
  <c r="O3249" i="59"/>
  <c r="L467" i="59"/>
  <c r="Q467" i="59" s="1"/>
  <c r="N726" i="59"/>
  <c r="L1194" i="59"/>
  <c r="Q1194" i="59" s="1"/>
  <c r="L3567" i="59"/>
  <c r="Q3567" i="59" s="1"/>
  <c r="N1644" i="59"/>
  <c r="M748" i="59"/>
  <c r="O1988" i="59"/>
  <c r="L1592" i="59"/>
  <c r="Q1592" i="59" s="1"/>
  <c r="O4420" i="59"/>
  <c r="M3416" i="59"/>
  <c r="M2432" i="59"/>
  <c r="L2141" i="59"/>
  <c r="Q2141" i="59" s="1"/>
  <c r="M1434" i="59"/>
  <c r="N2178" i="59"/>
  <c r="L3153" i="59"/>
  <c r="Q3153" i="59" s="1"/>
  <c r="M4218" i="59"/>
  <c r="O1501" i="59"/>
  <c r="O4062" i="59"/>
  <c r="N2176" i="59"/>
  <c r="L2548" i="59"/>
  <c r="Q2548" i="59" s="1"/>
  <c r="O3014" i="59"/>
  <c r="N4141" i="59"/>
  <c r="M4041" i="59"/>
  <c r="O3566" i="59"/>
  <c r="M3746" i="59"/>
  <c r="M3166" i="59"/>
  <c r="O2238" i="59"/>
  <c r="O4967" i="59"/>
  <c r="L2702" i="59"/>
  <c r="Q2702" i="59" s="1"/>
  <c r="M4582" i="59"/>
  <c r="M3488" i="59"/>
  <c r="N1973" i="59"/>
  <c r="M2248" i="59"/>
  <c r="L2312" i="59"/>
  <c r="Q2312" i="59" s="1"/>
  <c r="M957" i="59"/>
  <c r="N3550" i="59"/>
  <c r="O2289" i="59"/>
  <c r="L2813" i="59"/>
  <c r="Q2813" i="59" s="1"/>
  <c r="N2960" i="59"/>
  <c r="M1094" i="59"/>
  <c r="M1340" i="59"/>
  <c r="M1408" i="59"/>
  <c r="L1673" i="59"/>
  <c r="Q1673" i="59" s="1"/>
  <c r="M1854" i="59"/>
  <c r="L73" i="59"/>
  <c r="Q73" i="59" s="1"/>
  <c r="M3146" i="59"/>
  <c r="M4841" i="59"/>
  <c r="O2130" i="59"/>
  <c r="M1203" i="59"/>
  <c r="L2738" i="59"/>
  <c r="Q2738" i="59" s="1"/>
  <c r="N2847" i="59"/>
  <c r="L1835" i="59"/>
  <c r="Q1835" i="59" s="1"/>
  <c r="M946" i="59"/>
  <c r="N1547" i="59"/>
  <c r="N4657" i="59"/>
  <c r="O999" i="59"/>
  <c r="L403" i="59"/>
  <c r="Q403" i="59" s="1"/>
  <c r="L3557" i="59"/>
  <c r="Q3557" i="59" s="1"/>
  <c r="L186" i="59"/>
  <c r="Q186" i="59" s="1"/>
  <c r="L3378" i="59"/>
  <c r="Q3378" i="59" s="1"/>
  <c r="M4462" i="59"/>
  <c r="N3893" i="59"/>
  <c r="M3099" i="59"/>
  <c r="L503" i="59"/>
  <c r="Q503" i="59" s="1"/>
  <c r="L869" i="59"/>
  <c r="Q869" i="59" s="1"/>
  <c r="M3453" i="59"/>
  <c r="L4365" i="59"/>
  <c r="Q4365" i="59" s="1"/>
  <c r="M1906" i="59"/>
  <c r="M4307" i="59"/>
  <c r="M2585" i="59"/>
  <c r="M2716" i="59"/>
  <c r="L224" i="59"/>
  <c r="Q224" i="59" s="1"/>
  <c r="N62" i="59"/>
  <c r="N1200" i="59"/>
  <c r="N806" i="59"/>
  <c r="L861" i="59"/>
  <c r="Q861" i="59" s="1"/>
  <c r="N4622" i="59"/>
  <c r="M3500" i="59"/>
  <c r="L4519" i="59"/>
  <c r="Q4519" i="59" s="1"/>
  <c r="L4771" i="59"/>
  <c r="Q4771" i="59" s="1"/>
  <c r="O110" i="59"/>
  <c r="N3985" i="59"/>
  <c r="N17" i="59"/>
  <c r="L3623" i="59"/>
  <c r="Q3623" i="59" s="1"/>
  <c r="M4114" i="59"/>
  <c r="O3264" i="59"/>
  <c r="L3059" i="59"/>
  <c r="Q3059" i="59" s="1"/>
  <c r="N2963" i="59"/>
  <c r="O2203" i="59"/>
  <c r="M1833" i="59"/>
  <c r="O2296" i="59"/>
  <c r="M4839" i="59"/>
  <c r="O4860" i="59"/>
  <c r="L3350" i="59"/>
  <c r="Q3350" i="59" s="1"/>
  <c r="M3019" i="59"/>
  <c r="N4278" i="59"/>
  <c r="L4926" i="59"/>
  <c r="Q4926" i="59" s="1"/>
  <c r="N2617" i="59"/>
  <c r="O2774" i="59"/>
  <c r="L1317" i="59"/>
  <c r="Q1317" i="59" s="1"/>
  <c r="L1556" i="59"/>
  <c r="Q1556" i="59" s="1"/>
  <c r="L697" i="59"/>
  <c r="Q697" i="59" s="1"/>
  <c r="M398" i="59"/>
  <c r="L1674" i="59"/>
  <c r="Q1674" i="59" s="1"/>
  <c r="O1885" i="59"/>
  <c r="M2499" i="59"/>
  <c r="N399" i="59"/>
  <c r="M1462" i="59"/>
  <c r="L3738" i="59"/>
  <c r="Q3738" i="59" s="1"/>
  <c r="L4827" i="59"/>
  <c r="Q4827" i="59" s="1"/>
  <c r="L71" i="59"/>
  <c r="Q71" i="59" s="1"/>
  <c r="N3347" i="59"/>
  <c r="L3127" i="59"/>
  <c r="Q3127" i="59" s="1"/>
  <c r="O3394" i="59"/>
  <c r="M786" i="59"/>
  <c r="M4999" i="59"/>
  <c r="O1483" i="59"/>
  <c r="O1431" i="59"/>
  <c r="M1243" i="59"/>
  <c r="O3638" i="59"/>
  <c r="L1753" i="59"/>
  <c r="Q1753" i="59" s="1"/>
  <c r="O2382" i="59"/>
  <c r="L1481" i="59"/>
  <c r="Q1481" i="59" s="1"/>
  <c r="M4090" i="59"/>
  <c r="L915" i="59"/>
  <c r="Q915" i="59" s="1"/>
  <c r="N1245" i="59"/>
  <c r="O1095" i="59"/>
  <c r="M2697" i="59"/>
  <c r="N303" i="59"/>
  <c r="O1282" i="59"/>
  <c r="N895" i="59"/>
  <c r="M831" i="59"/>
  <c r="O4084" i="59"/>
  <c r="O1336" i="59"/>
  <c r="N1925" i="59"/>
  <c r="O4611" i="59"/>
  <c r="N519" i="59"/>
  <c r="L3862" i="59"/>
  <c r="Q3862" i="59" s="1"/>
  <c r="N2675" i="59"/>
  <c r="O1288" i="59"/>
  <c r="O4990" i="59"/>
  <c r="O4332" i="59"/>
  <c r="O1913" i="59"/>
  <c r="N2230" i="59"/>
  <c r="L4104" i="59"/>
  <c r="Q4104" i="59" s="1"/>
  <c r="L4552" i="59"/>
  <c r="Q4552" i="59" s="1"/>
  <c r="L3432" i="59"/>
  <c r="Q3432" i="59" s="1"/>
  <c r="L4967" i="59"/>
  <c r="Q4967" i="59" s="1"/>
  <c r="N3511" i="59"/>
  <c r="N3433" i="59"/>
  <c r="N2560" i="59"/>
  <c r="O4588" i="59"/>
  <c r="L2558" i="59"/>
  <c r="Q2558" i="59" s="1"/>
  <c r="N1134" i="59"/>
  <c r="N1999" i="59"/>
  <c r="L2953" i="59"/>
  <c r="Q2953" i="59" s="1"/>
  <c r="L3415" i="59"/>
  <c r="Q3415" i="59" s="1"/>
  <c r="M4856" i="59"/>
  <c r="L2950" i="59"/>
  <c r="Q2950" i="59" s="1"/>
  <c r="N284" i="59"/>
  <c r="N842" i="59"/>
  <c r="N3799" i="59"/>
  <c r="M3047" i="59"/>
  <c r="L990" i="59"/>
  <c r="Q990" i="59" s="1"/>
  <c r="N2797" i="59"/>
  <c r="M4152" i="59"/>
  <c r="O3729" i="59"/>
  <c r="O3773" i="59"/>
  <c r="L1668" i="59"/>
  <c r="Q1668" i="59" s="1"/>
  <c r="O4151" i="59"/>
  <c r="L4284" i="59"/>
  <c r="Q4284" i="59" s="1"/>
  <c r="M4773" i="59"/>
  <c r="O4687" i="59"/>
  <c r="L2000" i="59"/>
  <c r="Q2000" i="59" s="1"/>
  <c r="O4705" i="59"/>
  <c r="M2771" i="59"/>
  <c r="N4666" i="59"/>
  <c r="N1253" i="59"/>
  <c r="M899" i="59"/>
  <c r="N4048" i="59"/>
  <c r="L1386" i="59"/>
  <c r="Q1386" i="59" s="1"/>
  <c r="O2402" i="59"/>
  <c r="L171" i="59"/>
  <c r="Q171" i="59" s="1"/>
  <c r="M4216" i="59"/>
  <c r="N2580" i="59"/>
  <c r="O4046" i="59"/>
  <c r="N1095" i="59"/>
  <c r="O3287" i="59"/>
  <c r="L1757" i="59"/>
  <c r="Q1757" i="59" s="1"/>
  <c r="N532" i="59"/>
  <c r="O596" i="59"/>
  <c r="N3858" i="59"/>
  <c r="L2153" i="59"/>
  <c r="Q2153" i="59" s="1"/>
  <c r="N20" i="59"/>
  <c r="N2915" i="59"/>
  <c r="L2649" i="59"/>
  <c r="Q2649" i="59" s="1"/>
  <c r="L2403" i="59"/>
  <c r="Q2403" i="59" s="1"/>
  <c r="O385" i="59"/>
  <c r="L1569" i="59"/>
  <c r="Q1569" i="59" s="1"/>
  <c r="O2089" i="59"/>
  <c r="O4476" i="59"/>
  <c r="L2593" i="59"/>
  <c r="Q2593" i="59" s="1"/>
  <c r="N2741" i="59"/>
  <c r="M2392" i="59"/>
  <c r="N4980" i="59"/>
  <c r="L1607" i="59"/>
  <c r="Q1607" i="59" s="1"/>
  <c r="M3740" i="59"/>
  <c r="L3968" i="59"/>
  <c r="Q3968" i="59" s="1"/>
  <c r="L2883" i="59"/>
  <c r="Q2883" i="59" s="1"/>
  <c r="N2921" i="59"/>
  <c r="O763" i="59"/>
  <c r="M2580" i="59"/>
  <c r="L268" i="59"/>
  <c r="Q268" i="59" s="1"/>
  <c r="M4400" i="59"/>
  <c r="L4972" i="59"/>
  <c r="Q4972" i="59" s="1"/>
  <c r="O1375" i="59"/>
  <c r="O2" i="59"/>
  <c r="N2271" i="59"/>
  <c r="N2154" i="59"/>
  <c r="L1852" i="59"/>
  <c r="Q1852" i="59" s="1"/>
  <c r="O2753" i="59"/>
  <c r="O293" i="59"/>
  <c r="N1850" i="59"/>
  <c r="O449" i="59"/>
  <c r="N163" i="59"/>
  <c r="L2840" i="59"/>
  <c r="Q2840" i="59" s="1"/>
  <c r="O1861" i="59"/>
  <c r="N3685" i="59"/>
  <c r="N4332" i="59"/>
  <c r="O3854" i="59"/>
  <c r="L3990" i="59"/>
  <c r="Q3990" i="59" s="1"/>
  <c r="M4974" i="59"/>
  <c r="O3126" i="59"/>
  <c r="L289" i="59"/>
  <c r="Q289" i="59" s="1"/>
  <c r="N1439" i="59"/>
  <c r="O1167" i="59"/>
  <c r="L681" i="59"/>
  <c r="Q681" i="59" s="1"/>
  <c r="O2807" i="59"/>
  <c r="L827" i="59"/>
  <c r="Q827" i="59" s="1"/>
  <c r="L3039" i="59"/>
  <c r="Q3039" i="59" s="1"/>
  <c r="L2563" i="59"/>
  <c r="Q2563" i="59" s="1"/>
  <c r="O4038" i="59"/>
  <c r="M2177" i="59"/>
  <c r="L2677" i="59"/>
  <c r="Q2677" i="59" s="1"/>
  <c r="L4168" i="59"/>
  <c r="Q4168" i="59" s="1"/>
  <c r="L4528" i="59"/>
  <c r="Q4528" i="59" s="1"/>
  <c r="O2242" i="59"/>
  <c r="O2036" i="59"/>
  <c r="L4928" i="59"/>
  <c r="Q4928" i="59" s="1"/>
  <c r="O2731" i="59"/>
  <c r="O3655" i="59"/>
  <c r="O3616" i="59"/>
  <c r="N2955" i="59"/>
  <c r="L1549" i="59"/>
  <c r="Q1549" i="59" s="1"/>
  <c r="N1671" i="59"/>
  <c r="N2267" i="59"/>
  <c r="N2971" i="59"/>
  <c r="N1409" i="59"/>
  <c r="O457" i="59"/>
  <c r="N2899" i="59"/>
  <c r="N3044" i="59"/>
  <c r="M3173" i="59"/>
  <c r="N2793" i="59"/>
  <c r="N2312" i="59"/>
  <c r="N2845" i="59"/>
  <c r="N4494" i="59"/>
  <c r="L4795" i="59"/>
  <c r="Q4795" i="59" s="1"/>
  <c r="N4484" i="59"/>
  <c r="N1149" i="59"/>
  <c r="O3015" i="59"/>
  <c r="O597" i="59"/>
  <c r="O3952" i="59"/>
  <c r="O1750" i="59"/>
  <c r="O922" i="59"/>
  <c r="M1344" i="59"/>
  <c r="L2460" i="59"/>
  <c r="Q2460" i="59" s="1"/>
  <c r="O990" i="59"/>
  <c r="L286" i="59"/>
  <c r="Q286" i="59" s="1"/>
  <c r="L1002" i="59"/>
  <c r="Q1002" i="59" s="1"/>
  <c r="O3080" i="59"/>
  <c r="O2784" i="59"/>
  <c r="L2049" i="59"/>
  <c r="Q2049" i="59" s="1"/>
  <c r="L4584" i="59"/>
  <c r="Q4584" i="59" s="1"/>
  <c r="L536" i="59"/>
  <c r="Q536" i="59" s="1"/>
  <c r="O3796" i="59"/>
  <c r="M895" i="59"/>
  <c r="L3122" i="59"/>
  <c r="Q3122" i="59" s="1"/>
  <c r="M3748" i="59"/>
  <c r="M4538" i="59"/>
  <c r="M2498" i="59"/>
  <c r="M525" i="59"/>
  <c r="L1120" i="59"/>
  <c r="Q1120" i="59" s="1"/>
  <c r="N1299" i="59"/>
  <c r="L77" i="59"/>
  <c r="Q77" i="59" s="1"/>
  <c r="O1323" i="59"/>
  <c r="M3931" i="59"/>
  <c r="L43" i="59"/>
  <c r="Q43" i="59" s="1"/>
  <c r="N4900" i="59"/>
  <c r="N4611" i="59"/>
  <c r="M1568" i="59"/>
  <c r="O4114" i="59"/>
  <c r="L2980" i="59"/>
  <c r="Q2980" i="59" s="1"/>
  <c r="N4907" i="59"/>
  <c r="N2668" i="59"/>
  <c r="M3479" i="59"/>
  <c r="M2584" i="59"/>
  <c r="L972" i="59"/>
  <c r="Q972" i="59" s="1"/>
  <c r="L1205" i="59"/>
  <c r="Q1205" i="59" s="1"/>
  <c r="L3952" i="59"/>
  <c r="Q3952" i="59" s="1"/>
  <c r="M2481" i="59"/>
  <c r="O978" i="59"/>
  <c r="L2113" i="59"/>
  <c r="Q2113" i="59" s="1"/>
  <c r="L2488" i="59"/>
  <c r="Q2488" i="59" s="1"/>
  <c r="N4701" i="59"/>
  <c r="M4200" i="59"/>
  <c r="N836" i="59"/>
  <c r="N1647" i="59"/>
  <c r="M1478" i="59"/>
  <c r="O4320" i="59"/>
  <c r="L3115" i="59"/>
  <c r="Q3115" i="59" s="1"/>
  <c r="O1363" i="59"/>
  <c r="M3994" i="59"/>
  <c r="N3359" i="59"/>
  <c r="L2194" i="59"/>
  <c r="Q2194" i="59" s="1"/>
  <c r="N3226" i="59"/>
  <c r="M266" i="59"/>
  <c r="L2860" i="59"/>
  <c r="Q2860" i="59" s="1"/>
  <c r="N3010" i="59"/>
  <c r="L3930" i="59"/>
  <c r="Q3930" i="59" s="1"/>
  <c r="L1741" i="59"/>
  <c r="Q1741" i="59" s="1"/>
  <c r="M340" i="59"/>
  <c r="N3416" i="59"/>
  <c r="O4535" i="59"/>
  <c r="L1454" i="59"/>
  <c r="Q1454" i="59" s="1"/>
  <c r="M2307" i="59"/>
  <c r="L4790" i="59"/>
  <c r="Q4790" i="59" s="1"/>
  <c r="N356" i="59"/>
  <c r="N2362" i="59"/>
  <c r="O2111" i="59"/>
  <c r="N835" i="59"/>
  <c r="L3046" i="59"/>
  <c r="Q3046" i="59" s="1"/>
  <c r="M3415" i="59"/>
  <c r="M651" i="59"/>
  <c r="O4708" i="59"/>
  <c r="O3508" i="59"/>
  <c r="M2230" i="59"/>
  <c r="M2685" i="59"/>
  <c r="N304" i="59"/>
  <c r="N1784" i="59"/>
  <c r="O3084" i="59"/>
  <c r="O4093" i="59"/>
  <c r="O3475" i="59"/>
  <c r="O2617" i="59"/>
  <c r="L4880" i="59"/>
  <c r="Q4880" i="59" s="1"/>
  <c r="M2855" i="59"/>
  <c r="M3623" i="59"/>
  <c r="O4552" i="59"/>
  <c r="O2522" i="59"/>
  <c r="N3035" i="59"/>
  <c r="O3505" i="59"/>
  <c r="M4584" i="59"/>
  <c r="N4684" i="59"/>
  <c r="M4286" i="59"/>
  <c r="O2063" i="59"/>
  <c r="M3787" i="59"/>
  <c r="L560" i="59"/>
  <c r="Q560" i="59" s="1"/>
  <c r="N3598" i="59"/>
  <c r="N1161" i="59"/>
  <c r="O3070" i="59"/>
  <c r="M3427" i="59"/>
  <c r="O756" i="59"/>
  <c r="L4710" i="59"/>
  <c r="Q4710" i="59" s="1"/>
  <c r="L3856" i="59"/>
  <c r="Q3856" i="59" s="1"/>
  <c r="N2109" i="59"/>
  <c r="M4620" i="59"/>
  <c r="M795" i="59"/>
  <c r="M1630" i="59"/>
  <c r="O790" i="59"/>
  <c r="N4049" i="59"/>
  <c r="O1754" i="59"/>
  <c r="O34" i="59"/>
  <c r="O3244" i="59"/>
  <c r="M3788" i="59"/>
  <c r="O2497" i="59"/>
  <c r="N1036" i="59"/>
  <c r="M1542" i="59"/>
  <c r="O693" i="59"/>
  <c r="L3286" i="59"/>
  <c r="Q3286" i="59" s="1"/>
  <c r="N3606" i="59"/>
  <c r="M2514" i="59"/>
  <c r="O216" i="59"/>
  <c r="N2385" i="59"/>
  <c r="L3627" i="59"/>
  <c r="Q3627" i="59" s="1"/>
  <c r="M4451" i="59"/>
  <c r="L2639" i="59"/>
  <c r="Q2639" i="59" s="1"/>
  <c r="O2794" i="59"/>
  <c r="N2140" i="59"/>
  <c r="L509" i="59"/>
  <c r="Q509" i="59" s="1"/>
  <c r="L3654" i="59"/>
  <c r="Q3654" i="59" s="1"/>
  <c r="L4980" i="59"/>
  <c r="Q4980" i="59" s="1"/>
  <c r="N1125" i="59"/>
  <c r="N900" i="59"/>
  <c r="M528" i="59"/>
  <c r="N4800" i="59"/>
  <c r="N889" i="59"/>
  <c r="O1875" i="59"/>
  <c r="M2577" i="59"/>
  <c r="O6" i="59"/>
  <c r="M1256" i="59"/>
  <c r="N2325" i="59"/>
  <c r="L1068" i="59"/>
  <c r="Q1068" i="59" s="1"/>
  <c r="L4208" i="59"/>
  <c r="Q4208" i="59" s="1"/>
  <c r="M3168" i="59"/>
  <c r="O1774" i="59"/>
  <c r="O3652" i="59"/>
  <c r="O2764" i="59"/>
  <c r="O3355" i="59"/>
  <c r="O4297" i="59"/>
  <c r="M167" i="59"/>
  <c r="N565" i="59"/>
  <c r="L2208" i="59"/>
  <c r="Q2208" i="59" s="1"/>
  <c r="L1920" i="59"/>
  <c r="Q1920" i="59" s="1"/>
  <c r="L3366" i="59"/>
  <c r="Q3366" i="59" s="1"/>
  <c r="N4586" i="59"/>
  <c r="O1364" i="59"/>
  <c r="L1184" i="59"/>
  <c r="Q1184" i="59" s="1"/>
  <c r="O2775" i="59"/>
  <c r="M4525" i="59"/>
  <c r="O3991" i="59"/>
  <c r="M2551" i="59"/>
  <c r="L2919" i="59"/>
  <c r="Q2919" i="59" s="1"/>
  <c r="O2073" i="59"/>
  <c r="N3816" i="59"/>
  <c r="L2322" i="59"/>
  <c r="Q2322" i="59" s="1"/>
  <c r="M1921" i="59"/>
  <c r="N1597" i="59"/>
  <c r="L3609" i="59"/>
  <c r="Q3609" i="59" s="1"/>
  <c r="L4754" i="59"/>
  <c r="Q4754" i="59" s="1"/>
  <c r="N1803" i="59"/>
  <c r="L741" i="59"/>
  <c r="Q741" i="59" s="1"/>
  <c r="O1535" i="59"/>
  <c r="N4645" i="59"/>
  <c r="N61" i="59"/>
  <c r="M3031" i="59"/>
  <c r="O2079" i="59"/>
  <c r="N267" i="59"/>
  <c r="L161" i="59"/>
  <c r="Q161" i="59" s="1"/>
  <c r="M2205" i="59"/>
  <c r="O3852" i="59"/>
  <c r="M451" i="59"/>
  <c r="O4849" i="59"/>
  <c r="M820" i="59"/>
  <c r="O4166" i="59"/>
  <c r="N4693" i="59"/>
  <c r="M3873" i="59"/>
  <c r="N1830" i="59"/>
  <c r="L31" i="59"/>
  <c r="Q31" i="59" s="1"/>
  <c r="L1003" i="59"/>
  <c r="Q1003" i="59" s="1"/>
  <c r="O3184" i="59"/>
  <c r="L2818" i="59"/>
  <c r="Q2818" i="59" s="1"/>
  <c r="O4667" i="59"/>
  <c r="L4330" i="59"/>
  <c r="Q4330" i="59" s="1"/>
  <c r="M3810" i="59"/>
  <c r="L3514" i="59"/>
  <c r="Q3514" i="59" s="1"/>
  <c r="O1561" i="59"/>
  <c r="N1372" i="59"/>
  <c r="L4806" i="59"/>
  <c r="Q4806" i="59" s="1"/>
  <c r="L398" i="59"/>
  <c r="Q398" i="59" s="1"/>
  <c r="O40" i="59"/>
  <c r="N3417" i="59"/>
  <c r="L600" i="59"/>
  <c r="Q600" i="59" s="1"/>
  <c r="L1008" i="59"/>
  <c r="Q1008" i="59" s="1"/>
  <c r="N1681" i="59"/>
  <c r="N808" i="59"/>
  <c r="L3355" i="59"/>
  <c r="Q3355" i="59" s="1"/>
  <c r="O2017" i="59"/>
  <c r="O1928" i="59"/>
  <c r="N3421" i="59"/>
  <c r="N2879" i="59"/>
  <c r="N1334" i="59"/>
  <c r="N4700" i="59"/>
  <c r="L213" i="59"/>
  <c r="Q213" i="59" s="1"/>
  <c r="L3552" i="59"/>
  <c r="Q3552" i="59" s="1"/>
  <c r="N2171" i="59"/>
  <c r="N4646" i="59"/>
  <c r="N2615" i="59"/>
  <c r="N2423" i="59"/>
  <c r="M1701" i="59"/>
  <c r="L3665" i="59"/>
  <c r="Q3665" i="59" s="1"/>
  <c r="L980" i="59"/>
  <c r="Q980" i="59" s="1"/>
  <c r="N827" i="59"/>
  <c r="O1412" i="59"/>
  <c r="L2402" i="59"/>
  <c r="Q2402" i="59" s="1"/>
  <c r="L2513" i="59"/>
  <c r="Q2513" i="59" s="1"/>
  <c r="M4357" i="59"/>
  <c r="L3314" i="59"/>
  <c r="Q3314" i="59" s="1"/>
  <c r="L562" i="59"/>
  <c r="Q562" i="59" s="1"/>
  <c r="M1369" i="59"/>
  <c r="M1830" i="59"/>
  <c r="L542" i="59"/>
  <c r="Q542" i="59" s="1"/>
  <c r="N1023" i="59"/>
  <c r="L860" i="59"/>
  <c r="Q860" i="59" s="1"/>
  <c r="L3422" i="59"/>
  <c r="Q3422" i="59" s="1"/>
  <c r="L4073" i="59"/>
  <c r="Q4073" i="59" s="1"/>
  <c r="M2440" i="59"/>
  <c r="M2278" i="59"/>
  <c r="M3345" i="59"/>
  <c r="O2950" i="59"/>
  <c r="N1366" i="59"/>
  <c r="L3236" i="59"/>
  <c r="Q3236" i="59" s="1"/>
  <c r="M2993" i="59"/>
  <c r="N840" i="59"/>
  <c r="N4045" i="59"/>
  <c r="N521" i="59"/>
  <c r="M1981" i="59"/>
  <c r="M922" i="59"/>
  <c r="N2942" i="59"/>
  <c r="N3450" i="59"/>
  <c r="L1801" i="59"/>
  <c r="Q1801" i="59" s="1"/>
  <c r="M1664" i="59"/>
  <c r="L3631" i="59"/>
  <c r="Q3631" i="59" s="1"/>
  <c r="L3262" i="59"/>
  <c r="Q3262" i="59" s="1"/>
  <c r="L3919" i="59"/>
  <c r="Q3919" i="59" s="1"/>
  <c r="M927" i="59"/>
  <c r="L3099" i="59"/>
  <c r="Q3099" i="59" s="1"/>
  <c r="N472" i="59"/>
  <c r="O2797" i="59"/>
  <c r="M1005" i="59"/>
  <c r="L3872" i="59"/>
  <c r="Q3872" i="59" s="1"/>
  <c r="O1986" i="59"/>
  <c r="M1691" i="59"/>
  <c r="N2868" i="59"/>
  <c r="L961" i="59"/>
  <c r="Q961" i="59" s="1"/>
  <c r="M4708" i="59"/>
  <c r="L4048" i="59"/>
  <c r="Q4048" i="59" s="1"/>
  <c r="O1715" i="59"/>
  <c r="L1690" i="59"/>
  <c r="Q1690" i="59" s="1"/>
  <c r="O252" i="59"/>
  <c r="L1177" i="59"/>
  <c r="Q1177" i="59" s="1"/>
  <c r="O1382" i="59"/>
  <c r="L2517" i="59"/>
  <c r="Q2517" i="59" s="1"/>
  <c r="O2249" i="59"/>
  <c r="N3637" i="59"/>
  <c r="O196" i="59"/>
  <c r="L1776" i="59"/>
  <c r="Q1776" i="59" s="1"/>
  <c r="O2165" i="59"/>
  <c r="M4354" i="59"/>
  <c r="M4928" i="59"/>
  <c r="O1349" i="59"/>
  <c r="L4157" i="59"/>
  <c r="Q4157" i="59" s="1"/>
  <c r="N2917" i="59"/>
  <c r="M1106" i="59"/>
  <c r="O3458" i="59"/>
  <c r="N4505" i="59"/>
  <c r="M3559" i="59"/>
  <c r="M973" i="59"/>
  <c r="N1743" i="59"/>
  <c r="N2182" i="59"/>
  <c r="O2440" i="59"/>
  <c r="O3377" i="59"/>
  <c r="L1406" i="59"/>
  <c r="Q1406" i="59" s="1"/>
  <c r="O3629" i="59"/>
  <c r="L2126" i="59"/>
  <c r="Q2126" i="59" s="1"/>
  <c r="M4534" i="59"/>
  <c r="L1435" i="59"/>
  <c r="Q1435" i="59" s="1"/>
  <c r="N2624" i="59"/>
  <c r="O619" i="59"/>
  <c r="O3082" i="59"/>
  <c r="N3812" i="59"/>
  <c r="M3133" i="59"/>
  <c r="N2705" i="59"/>
  <c r="O3708" i="59"/>
  <c r="N4368" i="59"/>
  <c r="O1915" i="59"/>
  <c r="M2537" i="59"/>
  <c r="O1181" i="59"/>
  <c r="N2886" i="59"/>
  <c r="L3520" i="59"/>
  <c r="Q3520" i="59" s="1"/>
  <c r="N1355" i="59"/>
  <c r="M3418" i="59"/>
  <c r="O1608" i="59"/>
  <c r="L2703" i="59"/>
  <c r="Q2703" i="59" s="1"/>
  <c r="N3203" i="59"/>
  <c r="O687" i="59"/>
  <c r="L1822" i="59"/>
  <c r="Q1822" i="59" s="1"/>
  <c r="N996" i="59"/>
  <c r="O3345" i="59"/>
  <c r="L4736" i="59"/>
  <c r="Q4736" i="59" s="1"/>
  <c r="M1793" i="59"/>
  <c r="O2507" i="59"/>
  <c r="N2639" i="59"/>
  <c r="O1059" i="59"/>
  <c r="L1255" i="59"/>
  <c r="Q1255" i="59" s="1"/>
  <c r="L359" i="59"/>
  <c r="Q359" i="59" s="1"/>
  <c r="M719" i="59"/>
  <c r="L4740" i="59"/>
  <c r="Q4740" i="59" s="1"/>
  <c r="N4777" i="59"/>
  <c r="L518" i="59"/>
  <c r="Q518" i="59" s="1"/>
  <c r="O2895" i="59"/>
  <c r="O3254" i="59"/>
  <c r="N1076" i="59"/>
  <c r="L4874" i="59"/>
  <c r="Q4874" i="59" s="1"/>
  <c r="O4505" i="59"/>
  <c r="M386" i="59"/>
  <c r="M995" i="59"/>
  <c r="M1847" i="59"/>
  <c r="L3547" i="59"/>
  <c r="Q3547" i="59" s="1"/>
  <c r="M3729" i="59"/>
  <c r="L2168" i="59"/>
  <c r="Q2168" i="59" s="1"/>
  <c r="O995" i="59"/>
  <c r="L3373" i="59"/>
  <c r="Q3373" i="59" s="1"/>
  <c r="O776" i="59"/>
  <c r="L1436" i="59"/>
  <c r="Q1436" i="59" s="1"/>
  <c r="M1665" i="59"/>
  <c r="O1302" i="59"/>
  <c r="M4421" i="59"/>
  <c r="M1530" i="59"/>
  <c r="M3947" i="59"/>
  <c r="L4334" i="59"/>
  <c r="Q4334" i="59" s="1"/>
  <c r="O725" i="59"/>
  <c r="O3215" i="59"/>
  <c r="O3987" i="59"/>
  <c r="O4756" i="59"/>
  <c r="N137" i="59"/>
  <c r="M3756" i="59"/>
  <c r="N3956" i="59"/>
  <c r="L1222" i="59"/>
  <c r="Q1222" i="59" s="1"/>
  <c r="M3794" i="59"/>
  <c r="M2672" i="59"/>
  <c r="O1676" i="59"/>
  <c r="O4780" i="59"/>
  <c r="N3656" i="59"/>
  <c r="L1457" i="59"/>
  <c r="Q1457" i="59" s="1"/>
  <c r="L1678" i="59"/>
  <c r="Q1678" i="59" s="1"/>
  <c r="O1746" i="59"/>
  <c r="M3885" i="59"/>
  <c r="L2480" i="59"/>
  <c r="Q2480" i="59" s="1"/>
  <c r="N2050" i="59"/>
  <c r="O4728" i="59"/>
  <c r="M3694" i="59"/>
  <c r="L513" i="59"/>
  <c r="Q513" i="59" s="1"/>
  <c r="M980" i="59"/>
  <c r="L105" i="59"/>
  <c r="Q105" i="59" s="1"/>
  <c r="L3951" i="59"/>
  <c r="Q3951" i="59" s="1"/>
  <c r="L1621" i="59"/>
  <c r="Q1621" i="59" s="1"/>
  <c r="L4397" i="59"/>
  <c r="Q4397" i="59" s="1"/>
  <c r="L4720" i="59"/>
  <c r="Q4720" i="59" s="1"/>
  <c r="L82" i="59"/>
  <c r="Q82" i="59" s="1"/>
  <c r="N2212" i="59"/>
  <c r="M787" i="59"/>
  <c r="N1915" i="59"/>
  <c r="O3902" i="59"/>
  <c r="O1923" i="59"/>
  <c r="N1642" i="59"/>
  <c r="N3314" i="59"/>
  <c r="L2291" i="59"/>
  <c r="Q2291" i="59" s="1"/>
  <c r="L30" i="59"/>
  <c r="Q30" i="59" s="1"/>
  <c r="O1884" i="59"/>
  <c r="L2041" i="59"/>
  <c r="Q2041" i="59" s="1"/>
  <c r="N4168" i="59"/>
  <c r="M3520" i="59"/>
  <c r="N3707" i="59"/>
  <c r="N3960" i="59"/>
  <c r="N2986" i="59"/>
  <c r="O3272" i="59"/>
  <c r="L1497" i="59"/>
  <c r="Q1497" i="59" s="1"/>
  <c r="N1697" i="59"/>
  <c r="L1774" i="59"/>
  <c r="Q1774" i="59" s="1"/>
  <c r="L3394" i="59"/>
  <c r="Q3394" i="59" s="1"/>
  <c r="L4302" i="59"/>
  <c r="Q4302" i="59" s="1"/>
  <c r="M2530" i="59"/>
  <c r="L3443" i="59"/>
  <c r="Q3443" i="59" s="1"/>
  <c r="L2289" i="59"/>
  <c r="Q2289" i="59" s="1"/>
  <c r="N4643" i="59"/>
  <c r="L4885" i="59"/>
  <c r="Q4885" i="59" s="1"/>
  <c r="O967" i="59"/>
  <c r="O77" i="59"/>
  <c r="N3877" i="59"/>
  <c r="L4695" i="59"/>
  <c r="Q4695" i="59" s="1"/>
  <c r="N101" i="59"/>
  <c r="M1696" i="59"/>
  <c r="M4207" i="59"/>
  <c r="L40" i="59"/>
  <c r="Q40" i="59" s="1"/>
  <c r="N2036" i="59"/>
  <c r="M794" i="59"/>
  <c r="O2216" i="59"/>
  <c r="N1329" i="59"/>
  <c r="M4982" i="59"/>
  <c r="L2020" i="59"/>
  <c r="Q2020" i="59" s="1"/>
  <c r="M4145" i="59"/>
  <c r="M3506" i="59"/>
  <c r="M58" i="59"/>
  <c r="L2827" i="59"/>
  <c r="Q2827" i="59" s="1"/>
  <c r="N230" i="59"/>
  <c r="O4250" i="59"/>
  <c r="L1699" i="59"/>
  <c r="Q1699" i="59" s="1"/>
  <c r="M107" i="59"/>
  <c r="M1275" i="59"/>
  <c r="O745" i="59"/>
  <c r="M2669" i="59"/>
  <c r="M2169" i="59"/>
  <c r="L2308" i="59"/>
  <c r="Q2308" i="59" s="1"/>
  <c r="M325" i="59"/>
  <c r="N1261" i="59"/>
  <c r="N4350" i="59"/>
  <c r="M647" i="59"/>
  <c r="N4281" i="59"/>
  <c r="O3574" i="59"/>
  <c r="N1529" i="59"/>
  <c r="L4706" i="59"/>
  <c r="Q4706" i="59" s="1"/>
  <c r="N3968" i="59"/>
  <c r="N1138" i="59"/>
  <c r="M2058" i="59"/>
  <c r="O2608" i="59"/>
  <c r="O4116" i="59"/>
  <c r="O3642" i="59"/>
  <c r="O1850" i="59"/>
  <c r="N229" i="59"/>
  <c r="M1959" i="59"/>
  <c r="L968" i="59"/>
  <c r="Q968" i="59" s="1"/>
  <c r="L2890" i="59"/>
  <c r="Q2890" i="59" s="1"/>
  <c r="O4915" i="59"/>
  <c r="L2652" i="59"/>
  <c r="Q2652" i="59" s="1"/>
  <c r="O706" i="59"/>
  <c r="N41" i="59"/>
  <c r="M3280" i="59"/>
  <c r="L4826" i="59"/>
  <c r="Q4826" i="59" s="1"/>
  <c r="L1739" i="59"/>
  <c r="Q1739" i="59" s="1"/>
  <c r="M2184" i="59"/>
  <c r="M2438" i="59"/>
  <c r="O1320" i="59"/>
  <c r="N266" i="59"/>
  <c r="N1168" i="59"/>
  <c r="N896" i="59"/>
  <c r="O2008" i="59"/>
  <c r="M3105" i="59"/>
  <c r="M1949" i="59"/>
  <c r="N148" i="59"/>
  <c r="M2614" i="59"/>
  <c r="M2067" i="59"/>
  <c r="L3669" i="59"/>
  <c r="Q3669" i="59" s="1"/>
  <c r="L3517" i="59"/>
  <c r="Q3517" i="59" s="1"/>
  <c r="M1682" i="59"/>
  <c r="M1924" i="59"/>
  <c r="L2509" i="59"/>
  <c r="Q2509" i="59" s="1"/>
  <c r="O829" i="59"/>
  <c r="N1972" i="59"/>
  <c r="N3323" i="59"/>
  <c r="O4930" i="59"/>
  <c r="L1955" i="59"/>
  <c r="Q1955" i="59" s="1"/>
  <c r="O1772" i="59"/>
  <c r="L3542" i="59"/>
  <c r="Q3542" i="59" s="1"/>
  <c r="L999" i="59"/>
  <c r="Q999" i="59" s="1"/>
  <c r="L2756" i="59"/>
  <c r="Q2756" i="59" s="1"/>
  <c r="L978" i="59"/>
  <c r="Q978" i="59" s="1"/>
  <c r="M4132" i="59"/>
  <c r="M4840" i="59"/>
  <c r="L2810" i="59"/>
  <c r="Q2810" i="59" s="1"/>
  <c r="O2743" i="59"/>
  <c r="M1429" i="59"/>
  <c r="O140" i="59"/>
  <c r="M1718" i="59"/>
  <c r="L2442" i="59"/>
  <c r="Q2442" i="59" s="1"/>
  <c r="N1902" i="59"/>
  <c r="O939" i="59"/>
  <c r="M1339" i="59"/>
  <c r="O2078" i="59"/>
  <c r="M1028" i="59"/>
  <c r="L2011" i="59"/>
  <c r="Q2011" i="59" s="1"/>
  <c r="O4707" i="59"/>
  <c r="M658" i="59"/>
  <c r="M3634" i="59"/>
  <c r="N1349" i="59"/>
  <c r="M3450" i="59"/>
  <c r="O4580" i="59"/>
  <c r="O1362" i="59"/>
  <c r="L3529" i="59"/>
  <c r="Q3529" i="59" s="1"/>
  <c r="O76" i="59"/>
  <c r="O1714" i="59"/>
  <c r="O3363" i="59"/>
  <c r="N1164" i="59"/>
  <c r="N2936" i="59"/>
  <c r="L4881" i="59"/>
  <c r="Q4881" i="59" s="1"/>
  <c r="N3069" i="59"/>
  <c r="M419" i="59"/>
  <c r="M2294" i="59"/>
  <c r="M1034" i="59"/>
  <c r="O2123" i="59"/>
  <c r="L3659" i="59"/>
  <c r="Q3659" i="59" s="1"/>
  <c r="L3866" i="59"/>
  <c r="Q3866" i="59" s="1"/>
  <c r="N1438" i="59"/>
  <c r="M1923" i="59"/>
  <c r="M3719" i="59"/>
  <c r="L3267" i="59"/>
  <c r="Q3267" i="59" s="1"/>
  <c r="L683" i="59"/>
  <c r="Q683" i="59" s="1"/>
  <c r="N1233" i="59"/>
  <c r="N1165" i="59"/>
  <c r="M4360" i="59"/>
  <c r="O581" i="59"/>
  <c r="L4429" i="59"/>
  <c r="Q4429" i="59" s="1"/>
  <c r="M660" i="59"/>
  <c r="N3917" i="59"/>
  <c r="N3422" i="59"/>
  <c r="L1225" i="59"/>
  <c r="Q1225" i="59" s="1"/>
  <c r="O3445" i="59"/>
  <c r="O1844" i="59"/>
  <c r="M2077" i="59"/>
  <c r="N467" i="59"/>
  <c r="O3455" i="59"/>
  <c r="N3522" i="59"/>
  <c r="M3986" i="59"/>
  <c r="N3546" i="59"/>
  <c r="L855" i="59"/>
  <c r="Q855" i="59" s="1"/>
  <c r="O4763" i="59"/>
  <c r="N4725" i="59"/>
  <c r="M1643" i="59"/>
  <c r="L1160" i="59"/>
  <c r="Q1160" i="59" s="1"/>
  <c r="L2486" i="59"/>
  <c r="Q2486" i="59" s="1"/>
  <c r="M4867" i="59"/>
  <c r="M508" i="59"/>
  <c r="M983" i="59"/>
  <c r="N2245" i="59"/>
  <c r="N4386" i="59"/>
  <c r="O536" i="59"/>
  <c r="L2900" i="59"/>
  <c r="Q2900" i="59" s="1"/>
  <c r="M4921" i="59"/>
  <c r="L3955" i="59"/>
  <c r="Q3955" i="59" s="1"/>
  <c r="O1488" i="59"/>
  <c r="L1794" i="59"/>
  <c r="Q1794" i="59" s="1"/>
  <c r="O2986" i="59"/>
  <c r="O3125" i="59"/>
  <c r="M3847" i="59"/>
  <c r="M3892" i="59"/>
  <c r="O230" i="59"/>
  <c r="O2811" i="59"/>
  <c r="N917" i="59"/>
  <c r="O3379" i="59"/>
  <c r="M4467" i="59"/>
  <c r="O4393" i="59"/>
  <c r="N2451" i="59"/>
  <c r="O473" i="59"/>
  <c r="N1468" i="59"/>
  <c r="O4016" i="59"/>
  <c r="M2068" i="59"/>
  <c r="L4561" i="59"/>
  <c r="Q4561" i="59" s="1"/>
  <c r="L4090" i="59"/>
  <c r="Q4090" i="59" s="1"/>
  <c r="L1660" i="59"/>
  <c r="Q1660" i="59" s="1"/>
  <c r="L2766" i="59"/>
  <c r="Q2766" i="59" s="1"/>
  <c r="N1898" i="59"/>
  <c r="M959" i="59"/>
  <c r="L3936" i="59"/>
  <c r="Q3936" i="59" s="1"/>
  <c r="L637" i="59"/>
  <c r="Q637" i="59" s="1"/>
  <c r="M2873" i="59"/>
  <c r="N843" i="59"/>
  <c r="L2618" i="59"/>
  <c r="Q2618" i="59" s="1"/>
  <c r="N1040" i="59"/>
  <c r="M4156" i="59"/>
  <c r="M694" i="59"/>
  <c r="N297" i="59"/>
  <c r="M1506" i="59"/>
  <c r="M3683" i="59"/>
  <c r="M4084" i="59"/>
  <c r="L754" i="59"/>
  <c r="Q754" i="59" s="1"/>
  <c r="O478" i="59"/>
  <c r="M4873" i="59"/>
  <c r="L3468" i="59"/>
  <c r="Q3468" i="59" s="1"/>
  <c r="L314" i="59"/>
  <c r="Q314" i="59" s="1"/>
  <c r="N596" i="59"/>
  <c r="N1494" i="59"/>
  <c r="N3568" i="59"/>
  <c r="O4894" i="59"/>
  <c r="L1714" i="59"/>
  <c r="Q1714" i="59" s="1"/>
  <c r="M3090" i="59"/>
  <c r="O2991" i="59"/>
  <c r="M496" i="59"/>
  <c r="N24" i="59"/>
  <c r="L4933" i="59"/>
  <c r="Q4933" i="59" s="1"/>
  <c r="N319" i="59"/>
  <c r="M1157" i="59"/>
  <c r="M2007" i="59"/>
  <c r="L4986" i="59"/>
  <c r="Q4986" i="59" s="1"/>
  <c r="M2979" i="59"/>
  <c r="M2293" i="59"/>
  <c r="O2551" i="59"/>
  <c r="O2467" i="59"/>
  <c r="O4770" i="59"/>
  <c r="O945" i="59"/>
  <c r="O754" i="59"/>
  <c r="O1510" i="59"/>
  <c r="N3505" i="59"/>
  <c r="M1802" i="59"/>
  <c r="L4818" i="59"/>
  <c r="Q4818" i="59" s="1"/>
  <c r="L183" i="59"/>
  <c r="Q183" i="59" s="1"/>
  <c r="O4477" i="59"/>
  <c r="O3674" i="59"/>
  <c r="N2828" i="59"/>
  <c r="M4642" i="59"/>
  <c r="N330" i="59"/>
  <c r="L4477" i="59"/>
  <c r="Q4477" i="59" s="1"/>
  <c r="N1603" i="59"/>
  <c r="M2181" i="59"/>
  <c r="N4092" i="59"/>
  <c r="M2158" i="59"/>
  <c r="L2869" i="59"/>
  <c r="Q2869" i="59" s="1"/>
  <c r="M1174" i="59"/>
  <c r="M4830" i="59"/>
  <c r="M199" i="59"/>
  <c r="N4096" i="59"/>
  <c r="N3361" i="59"/>
  <c r="M803" i="59"/>
  <c r="L4991" i="59"/>
  <c r="Q4991" i="59" s="1"/>
  <c r="O4709" i="59"/>
  <c r="M197" i="59"/>
  <c r="L1336" i="59"/>
  <c r="Q1336" i="59" s="1"/>
  <c r="L3869" i="59"/>
  <c r="Q3869" i="59" s="1"/>
  <c r="O970" i="59"/>
  <c r="N116" i="59"/>
  <c r="O366" i="59"/>
  <c r="O444" i="59"/>
  <c r="O4195" i="59"/>
  <c r="L4573" i="59"/>
  <c r="Q4573" i="59" s="1"/>
  <c r="N2007" i="59"/>
  <c r="M2156" i="59"/>
  <c r="L3095" i="59"/>
  <c r="Q3095" i="59" s="1"/>
  <c r="L700" i="59"/>
  <c r="Q700" i="59" s="1"/>
  <c r="L4572" i="59"/>
  <c r="Q4572" i="59" s="1"/>
  <c r="O494" i="59"/>
  <c r="O897" i="59"/>
  <c r="N2958" i="59"/>
  <c r="N4324" i="59"/>
  <c r="M348" i="59"/>
  <c r="L2231" i="59"/>
  <c r="Q2231" i="59" s="1"/>
  <c r="O2699" i="59"/>
  <c r="N3764" i="59"/>
  <c r="N1229" i="59"/>
  <c r="N4044" i="59"/>
  <c r="M3053" i="59"/>
  <c r="O2890" i="59"/>
  <c r="L1724" i="59"/>
  <c r="Q1724" i="59" s="1"/>
  <c r="N878" i="59"/>
  <c r="O1441" i="59"/>
  <c r="N2926" i="59"/>
  <c r="M887" i="59"/>
  <c r="N481" i="59"/>
  <c r="O905" i="59"/>
  <c r="L595" i="59"/>
  <c r="Q595" i="59" s="1"/>
  <c r="M1525" i="59"/>
  <c r="M3985" i="59"/>
  <c r="L3416" i="59"/>
  <c r="Q3416" i="59" s="1"/>
  <c r="L2790" i="59"/>
  <c r="Q2790" i="59" s="1"/>
  <c r="L3601" i="59"/>
  <c r="Q3601" i="59" s="1"/>
  <c r="M2693" i="59"/>
  <c r="L3327" i="59"/>
  <c r="Q3327" i="59" s="1"/>
  <c r="O2661" i="59"/>
  <c r="L2749" i="59"/>
  <c r="Q2749" i="59" s="1"/>
  <c r="M4312" i="59"/>
  <c r="M4602" i="59"/>
  <c r="M1733" i="59"/>
  <c r="N4945" i="59"/>
  <c r="N2422" i="59"/>
  <c r="M399" i="59"/>
  <c r="L438" i="59"/>
  <c r="Q438" i="59" s="1"/>
  <c r="N4790" i="59"/>
  <c r="L4656" i="59"/>
  <c r="Q4656" i="59" s="1"/>
  <c r="L1377" i="59"/>
  <c r="Q1377" i="59" s="1"/>
  <c r="N3415" i="59"/>
  <c r="M3680" i="59"/>
  <c r="O2897" i="59"/>
  <c r="O723" i="59"/>
  <c r="N3006" i="59"/>
  <c r="N911" i="59"/>
  <c r="O4601" i="59"/>
  <c r="N2792" i="59"/>
  <c r="L3080" i="59"/>
  <c r="Q3080" i="59" s="1"/>
  <c r="L4321" i="59"/>
  <c r="Q4321" i="59" s="1"/>
  <c r="N841" i="59"/>
  <c r="O4288" i="59"/>
  <c r="O4808" i="59"/>
  <c r="O2605" i="59"/>
  <c r="L2099" i="59"/>
  <c r="Q2099" i="59" s="1"/>
  <c r="O4883" i="59"/>
  <c r="O556" i="59"/>
  <c r="L4060" i="59"/>
  <c r="Q4060" i="59" s="1"/>
  <c r="O3857" i="59"/>
  <c r="M3655" i="59"/>
  <c r="L2303" i="59"/>
  <c r="Q2303" i="59" s="1"/>
  <c r="L2333" i="59"/>
  <c r="Q2333" i="59" s="1"/>
  <c r="L3028" i="59"/>
  <c r="Q3028" i="59" s="1"/>
  <c r="N2873" i="59"/>
  <c r="O4929" i="59"/>
  <c r="N1339" i="59"/>
  <c r="M4851" i="59"/>
  <c r="L1721" i="59"/>
  <c r="Q1721" i="59" s="1"/>
  <c r="L4959" i="59"/>
  <c r="Q4959" i="59" s="1"/>
  <c r="N3243" i="59"/>
  <c r="M3664" i="59"/>
  <c r="N2021" i="59"/>
  <c r="N4562" i="59"/>
  <c r="L4311" i="59"/>
  <c r="Q4311" i="59" s="1"/>
  <c r="M4919" i="59"/>
  <c r="N1572" i="59"/>
  <c r="N317" i="59"/>
  <c r="O2907" i="59"/>
  <c r="N1091" i="59"/>
  <c r="O1798" i="59"/>
  <c r="M2102" i="59"/>
  <c r="N1022" i="59"/>
  <c r="O4403" i="59"/>
  <c r="L744" i="59"/>
  <c r="Q744" i="59" s="1"/>
  <c r="L1353" i="59"/>
  <c r="Q1353" i="59" s="1"/>
  <c r="L4424" i="59"/>
  <c r="Q4424" i="59" s="1"/>
  <c r="L3894" i="59"/>
  <c r="Q3894" i="59" s="1"/>
  <c r="O1241" i="59"/>
  <c r="O4791" i="59"/>
  <c r="O3862" i="59"/>
  <c r="M1207" i="59"/>
  <c r="N2730" i="59"/>
  <c r="N965" i="59"/>
  <c r="L2061" i="59"/>
  <c r="Q2061" i="59" s="1"/>
  <c r="O2110" i="59"/>
  <c r="M3000" i="59"/>
  <c r="L2768" i="59"/>
  <c r="Q2768" i="59" s="1"/>
  <c r="M3888" i="59"/>
  <c r="L4989" i="59"/>
  <c r="Q4989" i="59" s="1"/>
  <c r="N185" i="59"/>
  <c r="M3344" i="59"/>
  <c r="N2887" i="59"/>
  <c r="O3661" i="59"/>
  <c r="L4840" i="59"/>
  <c r="Q4840" i="59" s="1"/>
  <c r="N548" i="59"/>
  <c r="L4165" i="59"/>
  <c r="Q4165" i="59" s="1"/>
  <c r="O4575" i="59"/>
  <c r="O1562" i="59"/>
  <c r="M1556" i="59"/>
  <c r="N1370" i="59"/>
  <c r="O2888" i="59"/>
  <c r="L2034" i="59"/>
  <c r="Q2034" i="59" s="1"/>
  <c r="L593" i="59"/>
  <c r="Q593" i="59" s="1"/>
  <c r="L1841" i="59"/>
  <c r="Q1841" i="59" s="1"/>
  <c r="M2978" i="59"/>
  <c r="M115" i="59"/>
  <c r="N540" i="59"/>
  <c r="N2233" i="59"/>
  <c r="N4729" i="59"/>
  <c r="L2993" i="59"/>
  <c r="Q2993" i="59" s="1"/>
  <c r="L636" i="59"/>
  <c r="Q636" i="59" s="1"/>
  <c r="O2612" i="59"/>
  <c r="O2059" i="59"/>
  <c r="N2470" i="59"/>
  <c r="O4847" i="59"/>
  <c r="L2822" i="59"/>
  <c r="Q2822" i="59" s="1"/>
  <c r="L3130" i="59"/>
  <c r="Q3130" i="59" s="1"/>
  <c r="M2454" i="59"/>
  <c r="O2590" i="59"/>
  <c r="M4370" i="59"/>
  <c r="L728" i="59"/>
  <c r="Q728" i="59" s="1"/>
  <c r="M2302" i="59"/>
  <c r="M4239" i="59"/>
  <c r="N2611" i="59"/>
  <c r="M1737" i="59"/>
  <c r="L2631" i="59"/>
  <c r="Q2631" i="59" s="1"/>
  <c r="L2443" i="59"/>
  <c r="Q2443" i="59" s="1"/>
  <c r="L2857" i="59"/>
  <c r="Q2857" i="59" s="1"/>
  <c r="L1898" i="59"/>
  <c r="Q1898" i="59" s="1"/>
  <c r="O3963" i="59"/>
  <c r="M2483" i="59"/>
  <c r="N1426" i="59"/>
  <c r="M3802" i="59"/>
  <c r="O3660" i="59"/>
  <c r="M1837" i="59"/>
  <c r="L3962" i="59"/>
  <c r="Q3962" i="59" s="1"/>
  <c r="N1798" i="59"/>
  <c r="L4197" i="59"/>
  <c r="Q4197" i="59" s="1"/>
  <c r="M3335" i="59"/>
  <c r="M4688" i="59"/>
  <c r="N3856" i="59"/>
  <c r="O3012" i="59"/>
  <c r="O1106" i="59"/>
  <c r="N398" i="59"/>
  <c r="N3698" i="59"/>
  <c r="N3122" i="59"/>
  <c r="M4121" i="59"/>
  <c r="N46" i="59"/>
  <c r="O2671" i="59"/>
  <c r="M1505" i="59"/>
  <c r="L3466" i="59"/>
  <c r="Q3466" i="59" s="1"/>
  <c r="L66" i="59"/>
  <c r="Q66" i="59" s="1"/>
  <c r="L4599" i="59"/>
  <c r="Q4599" i="59" s="1"/>
  <c r="L1821" i="59"/>
  <c r="Q1821" i="59" s="1"/>
  <c r="N733" i="59"/>
  <c r="N4599" i="59"/>
  <c r="O2184" i="59"/>
  <c r="O2372" i="59"/>
  <c r="L3216" i="59"/>
  <c r="Q3216" i="59" s="1"/>
  <c r="M1403" i="59"/>
  <c r="M913" i="59"/>
  <c r="L4729" i="59"/>
  <c r="Q4729" i="59" s="1"/>
  <c r="N4879" i="59"/>
  <c r="N2367" i="59"/>
  <c r="L4401" i="59"/>
  <c r="Q4401" i="59" s="1"/>
  <c r="O3097" i="59"/>
  <c r="M2172" i="59"/>
  <c r="M3875" i="59"/>
  <c r="M4713" i="59"/>
  <c r="M2913" i="59"/>
  <c r="N2974" i="59"/>
  <c r="O3840" i="59"/>
  <c r="N3632" i="59"/>
  <c r="L2806" i="59"/>
  <c r="Q2806" i="59" s="1"/>
  <c r="N365" i="59"/>
  <c r="N1031" i="59"/>
  <c r="O2431" i="59"/>
  <c r="M2539" i="59"/>
  <c r="N1304" i="59"/>
  <c r="M1415" i="59"/>
  <c r="M3377" i="59"/>
  <c r="M3569" i="59"/>
  <c r="O747" i="59"/>
  <c r="L3516" i="59"/>
  <c r="Q3516" i="59" s="1"/>
  <c r="M1041" i="59"/>
  <c r="M2376" i="59"/>
  <c r="O4885" i="59"/>
  <c r="M1613" i="59"/>
  <c r="O662" i="59"/>
  <c r="O1558" i="59"/>
  <c r="O3657" i="59"/>
  <c r="O1110" i="59"/>
  <c r="L4275" i="59"/>
  <c r="Q4275" i="59" s="1"/>
  <c r="L1579" i="59"/>
  <c r="Q1579" i="59" s="1"/>
  <c r="O615" i="59"/>
  <c r="O1029" i="59"/>
  <c r="M1611" i="59"/>
  <c r="M2826" i="59"/>
  <c r="N2131" i="59"/>
  <c r="O1559" i="59"/>
  <c r="M1375" i="59"/>
  <c r="M1891" i="59"/>
  <c r="O2256" i="59"/>
  <c r="O2398" i="59"/>
  <c r="M4742" i="59"/>
  <c r="O4274" i="59"/>
  <c r="M2747" i="59"/>
  <c r="N4998" i="59"/>
  <c r="M2129" i="59"/>
  <c r="O1503" i="59"/>
  <c r="O4925" i="59"/>
  <c r="N3885" i="59"/>
  <c r="N3396" i="59"/>
  <c r="L3488" i="59"/>
  <c r="Q3488" i="59" s="1"/>
  <c r="M2363" i="59"/>
  <c r="N4377" i="59"/>
  <c r="N4473" i="59"/>
  <c r="M4630" i="59"/>
  <c r="M373" i="59"/>
  <c r="N1215" i="59"/>
  <c r="O3361" i="59"/>
  <c r="O645" i="59"/>
  <c r="L2108" i="59"/>
  <c r="Q2108" i="59" s="1"/>
  <c r="O2518" i="59"/>
  <c r="L755" i="59"/>
  <c r="Q755" i="59" s="1"/>
  <c r="L3154" i="59"/>
  <c r="Q3154" i="59" s="1"/>
  <c r="L1546" i="59"/>
  <c r="Q1546" i="59" s="1"/>
  <c r="M3136" i="59"/>
  <c r="N4938" i="59"/>
  <c r="M112" i="59"/>
  <c r="L4882" i="59"/>
  <c r="Q4882" i="59" s="1"/>
  <c r="O4775" i="59"/>
  <c r="N220" i="59"/>
  <c r="O4564" i="59"/>
  <c r="L3473" i="59"/>
  <c r="Q3473" i="59" s="1"/>
  <c r="L1691" i="59"/>
  <c r="Q1691" i="59" s="1"/>
  <c r="L4462" i="59"/>
  <c r="Q4462" i="59" s="1"/>
  <c r="L1614" i="59"/>
  <c r="Q1614" i="59" s="1"/>
  <c r="O984" i="59"/>
  <c r="N4346" i="59"/>
  <c r="N1159" i="59"/>
  <c r="O4548" i="59"/>
  <c r="O2113" i="59"/>
  <c r="N763" i="59"/>
  <c r="M1474" i="59"/>
  <c r="L4870" i="59"/>
  <c r="Q4870" i="59" s="1"/>
  <c r="O4561" i="59"/>
  <c r="O3514" i="59"/>
  <c r="M4764" i="59"/>
  <c r="N1462" i="59"/>
  <c r="N3114" i="59"/>
  <c r="L2051" i="59"/>
  <c r="Q2051" i="59" s="1"/>
  <c r="L110" i="59"/>
  <c r="Q110" i="59" s="1"/>
  <c r="M507" i="59"/>
  <c r="N2321" i="59"/>
  <c r="L2671" i="59"/>
  <c r="Q2671" i="59" s="1"/>
  <c r="M4782" i="59"/>
  <c r="M411" i="59"/>
  <c r="L4546" i="59"/>
  <c r="Q4546" i="59" s="1"/>
  <c r="N1978" i="59"/>
  <c r="M1480" i="59"/>
  <c r="N3881" i="59"/>
  <c r="O1581" i="59"/>
  <c r="O4371" i="59"/>
  <c r="O1675" i="59"/>
  <c r="M2576" i="59"/>
  <c r="O1311" i="59"/>
  <c r="O3213" i="59"/>
  <c r="N2991" i="59"/>
  <c r="M34" i="59"/>
  <c r="N4174" i="59"/>
  <c r="M1832" i="59"/>
  <c r="L1740" i="59"/>
  <c r="Q1740" i="59" s="1"/>
  <c r="M2142" i="59"/>
  <c r="O729" i="59"/>
  <c r="M3089" i="59"/>
  <c r="N2530" i="59"/>
  <c r="O2182" i="59"/>
  <c r="O4302" i="59"/>
  <c r="N4691" i="59"/>
  <c r="N1612" i="59"/>
  <c r="N686" i="59"/>
  <c r="L4568" i="59"/>
  <c r="Q4568" i="59" s="1"/>
  <c r="O2733" i="59"/>
  <c r="M2894" i="59"/>
  <c r="L421" i="59"/>
  <c r="Q421" i="59" s="1"/>
  <c r="O3120" i="59"/>
  <c r="O2401" i="59"/>
  <c r="M4334" i="59"/>
  <c r="N2039" i="59"/>
  <c r="L2227" i="59"/>
  <c r="Q2227" i="59" s="1"/>
  <c r="O4503" i="59"/>
  <c r="L3165" i="59"/>
  <c r="Q3165" i="59" s="1"/>
  <c r="M1817" i="59"/>
  <c r="M1698" i="59"/>
  <c r="M1876" i="59"/>
  <c r="L2700" i="59"/>
  <c r="Q2700" i="59" s="1"/>
  <c r="O3160" i="59"/>
  <c r="L3430" i="59"/>
  <c r="Q3430" i="59" s="1"/>
  <c r="N3752" i="59"/>
  <c r="N1917" i="59"/>
  <c r="L270" i="59"/>
  <c r="Q270" i="59" s="1"/>
  <c r="N1088" i="59"/>
  <c r="M4959" i="59"/>
  <c r="O4516" i="59"/>
  <c r="L3877" i="59"/>
  <c r="Q3877" i="59" s="1"/>
  <c r="O1208" i="59"/>
  <c r="M2779" i="59"/>
  <c r="O4255" i="59"/>
  <c r="N4070" i="59"/>
  <c r="N2215" i="59"/>
  <c r="L4708" i="59"/>
  <c r="Q4708" i="59" s="1"/>
  <c r="O283" i="59"/>
  <c r="N1691" i="59"/>
  <c r="L492" i="59"/>
  <c r="Q492" i="59" s="1"/>
  <c r="M3405" i="59"/>
  <c r="O1840" i="59"/>
  <c r="M1304" i="59"/>
  <c r="L3161" i="59"/>
  <c r="Q3161" i="59" s="1"/>
  <c r="N3537" i="59"/>
  <c r="N1497" i="59"/>
  <c r="L1359" i="59"/>
  <c r="Q1359" i="59" s="1"/>
  <c r="O2197" i="59"/>
  <c r="M88" i="59"/>
  <c r="L664" i="59"/>
  <c r="Q664" i="59" s="1"/>
  <c r="L3645" i="59"/>
  <c r="Q3645" i="59" s="1"/>
  <c r="M1842" i="59"/>
  <c r="M723" i="59"/>
  <c r="L3606" i="59"/>
  <c r="Q3606" i="59" s="1"/>
  <c r="O1492" i="59"/>
  <c r="N3771" i="59"/>
  <c r="N2011" i="59"/>
  <c r="M441" i="59"/>
  <c r="M1147" i="59"/>
  <c r="O1671" i="59"/>
  <c r="O486" i="59"/>
  <c r="M1941" i="59"/>
  <c r="O4105" i="59"/>
  <c r="M3059" i="59"/>
  <c r="O961" i="59"/>
  <c r="M3632" i="59"/>
  <c r="M23" i="59"/>
  <c r="N4285" i="59"/>
  <c r="L2598" i="59"/>
  <c r="Q2598" i="59" s="1"/>
  <c r="N3950" i="59"/>
  <c r="L2924" i="59"/>
  <c r="Q2924" i="59" s="1"/>
  <c r="N3385" i="59"/>
  <c r="M4209" i="59"/>
  <c r="O2439" i="59"/>
  <c r="N1067" i="59"/>
  <c r="O4335" i="59"/>
  <c r="O4020" i="59"/>
  <c r="N3503" i="59"/>
  <c r="O4264" i="59"/>
  <c r="L4642" i="59"/>
  <c r="Q4642" i="59" s="1"/>
  <c r="M4444" i="59"/>
  <c r="N977" i="59"/>
  <c r="L3731" i="59"/>
  <c r="Q3731" i="59" s="1"/>
  <c r="N1333" i="59"/>
  <c r="N4237" i="59"/>
  <c r="M944" i="59"/>
  <c r="L2050" i="59"/>
  <c r="Q2050" i="59" s="1"/>
  <c r="M1714" i="59"/>
  <c r="M1212" i="59"/>
  <c r="N4483" i="59"/>
  <c r="M1214" i="59"/>
  <c r="O4599" i="59"/>
  <c r="L3476" i="59"/>
  <c r="Q3476" i="59" s="1"/>
  <c r="N959" i="59"/>
  <c r="M470" i="59"/>
  <c r="M3232" i="59"/>
  <c r="L1144" i="59"/>
  <c r="Q1144" i="59" s="1"/>
  <c r="L1323" i="59"/>
  <c r="Q1323" i="59" s="1"/>
  <c r="O1262" i="59"/>
  <c r="O1027" i="59"/>
  <c r="N1363" i="59"/>
  <c r="L1378" i="59"/>
  <c r="Q1378" i="59" s="1"/>
  <c r="M4202" i="59"/>
  <c r="L3004" i="59"/>
  <c r="Q3004" i="59" s="1"/>
  <c r="O67" i="59"/>
  <c r="L64" i="59"/>
  <c r="Q64" i="59" s="1"/>
  <c r="N3878" i="59"/>
  <c r="N2156" i="59"/>
  <c r="N353" i="59"/>
  <c r="L2334" i="59"/>
  <c r="Q2334" i="59" s="1"/>
  <c r="M2188" i="59"/>
  <c r="N1770" i="59"/>
  <c r="N563" i="59"/>
  <c r="L4098" i="59"/>
  <c r="Q4098" i="59" s="1"/>
  <c r="N4912" i="59"/>
  <c r="N3300" i="59"/>
  <c r="M3277" i="59"/>
  <c r="N3898" i="59"/>
  <c r="L3817" i="59"/>
  <c r="Q3817" i="59" s="1"/>
  <c r="N204" i="59"/>
  <c r="O3045" i="59"/>
  <c r="L3964" i="59"/>
  <c r="Q3964" i="59" s="1"/>
  <c r="N3034" i="59"/>
  <c r="L3056" i="59"/>
  <c r="Q3056" i="59" s="1"/>
  <c r="L385" i="59"/>
  <c r="Q385" i="59" s="1"/>
  <c r="M3154" i="59"/>
  <c r="O3334" i="59"/>
  <c r="L1302" i="59"/>
  <c r="Q1302" i="59" s="1"/>
  <c r="M4776" i="59"/>
  <c r="M290" i="59"/>
  <c r="M2801" i="59"/>
  <c r="N3413" i="59"/>
  <c r="N3625" i="59"/>
  <c r="L2286" i="59"/>
  <c r="Q2286" i="59" s="1"/>
  <c r="L2589" i="59"/>
  <c r="Q2589" i="59" s="1"/>
  <c r="N1774" i="59"/>
  <c r="L3121" i="59"/>
  <c r="Q3121" i="59" s="1"/>
  <c r="O3625" i="59"/>
  <c r="N1951" i="59"/>
  <c r="O4447" i="59"/>
  <c r="L3001" i="59"/>
  <c r="Q3001" i="59" s="1"/>
  <c r="N846" i="59"/>
  <c r="O1499" i="59"/>
  <c r="O3199" i="59"/>
  <c r="N3291" i="59"/>
  <c r="L353" i="59"/>
  <c r="Q353" i="59" s="1"/>
  <c r="L247" i="59"/>
  <c r="Q247" i="59" s="1"/>
  <c r="O980" i="59"/>
  <c r="M4460" i="59"/>
  <c r="N3465" i="59"/>
  <c r="M3328" i="59"/>
  <c r="N4365" i="59"/>
  <c r="L1216" i="59"/>
  <c r="Q1216" i="59" s="1"/>
  <c r="N188" i="59"/>
  <c r="L4746" i="59"/>
  <c r="Q4746" i="59" s="1"/>
  <c r="L1259" i="59"/>
  <c r="Q1259" i="59" s="1"/>
  <c r="N2474" i="59"/>
  <c r="N2903" i="59"/>
  <c r="L2906" i="59"/>
  <c r="Q2906" i="59" s="1"/>
  <c r="N1707" i="59"/>
  <c r="N1265" i="59"/>
  <c r="N3152" i="59"/>
  <c r="M4076" i="59"/>
  <c r="O3739" i="59"/>
  <c r="M3467" i="59"/>
  <c r="O4622" i="59"/>
  <c r="N852" i="59"/>
  <c r="O355" i="59"/>
  <c r="N2283" i="59"/>
  <c r="O4865" i="59"/>
  <c r="N1079" i="59"/>
  <c r="O605" i="59"/>
  <c r="L146" i="59"/>
  <c r="Q146" i="59" s="1"/>
  <c r="L4727" i="59"/>
  <c r="Q4727" i="59" s="1"/>
  <c r="N739" i="59"/>
  <c r="O551" i="59"/>
  <c r="N385" i="59"/>
  <c r="L3687" i="59"/>
  <c r="Q3687" i="59" s="1"/>
  <c r="N3476" i="59"/>
  <c r="M354" i="59"/>
  <c r="L394" i="59"/>
  <c r="Q394" i="59" s="1"/>
  <c r="N3680" i="59"/>
  <c r="M4155" i="59"/>
  <c r="M293" i="59"/>
  <c r="O4668" i="59"/>
  <c r="M2240" i="59"/>
  <c r="M3096" i="59"/>
  <c r="O4238" i="59"/>
  <c r="N4053" i="59"/>
  <c r="O1352" i="59"/>
  <c r="N2990" i="59"/>
  <c r="O808" i="59"/>
  <c r="M3274" i="59"/>
  <c r="O4693" i="59"/>
  <c r="O4291" i="59"/>
  <c r="N3214" i="59"/>
  <c r="O2001" i="59"/>
  <c r="M4912" i="59"/>
  <c r="L230" i="59"/>
  <c r="Q230" i="59" s="1"/>
  <c r="M1755" i="59"/>
  <c r="N1396" i="59"/>
  <c r="L1706" i="59"/>
  <c r="Q1706" i="59" s="1"/>
  <c r="N794" i="59"/>
  <c r="L1649" i="59"/>
  <c r="Q1649" i="59" s="1"/>
  <c r="M736" i="59"/>
  <c r="L1433" i="59"/>
  <c r="Q1433" i="59" s="1"/>
  <c r="L1167" i="59"/>
  <c r="Q1167" i="59" s="1"/>
  <c r="L2862" i="59"/>
  <c r="Q2862" i="59" s="1"/>
  <c r="N4516" i="59"/>
  <c r="M1402" i="59"/>
  <c r="O2367" i="59"/>
  <c r="M2769" i="59"/>
  <c r="M1885" i="59"/>
  <c r="M3905" i="59"/>
  <c r="O766" i="59"/>
  <c r="L3973" i="59"/>
  <c r="Q3973" i="59" s="1"/>
  <c r="M1373" i="59"/>
  <c r="M2187" i="59"/>
  <c r="M3793" i="59"/>
  <c r="M3394" i="59"/>
  <c r="N2087" i="59"/>
  <c r="N4426" i="59"/>
  <c r="L3650" i="59"/>
  <c r="Q3650" i="59" s="1"/>
  <c r="L4145" i="59"/>
  <c r="Q4145" i="59" s="1"/>
  <c r="L1755" i="59"/>
  <c r="Q1755" i="59" s="1"/>
  <c r="M3898" i="59"/>
  <c r="L2681" i="59"/>
  <c r="Q2681" i="59" s="1"/>
  <c r="M2100" i="59"/>
  <c r="O3982" i="59"/>
  <c r="M3141" i="59"/>
  <c r="O4" i="59"/>
  <c r="L2956" i="59"/>
  <c r="Q2956" i="59" s="1"/>
  <c r="M4484" i="59"/>
  <c r="M2767" i="59"/>
  <c r="N4161" i="59"/>
  <c r="N949" i="59"/>
  <c r="L1585" i="59"/>
  <c r="Q1585" i="59" s="1"/>
  <c r="L4632" i="59"/>
  <c r="Q4632" i="59" s="1"/>
  <c r="O4735" i="59"/>
  <c r="M4827" i="59"/>
  <c r="L1042" i="59"/>
  <c r="Q1042" i="59" s="1"/>
  <c r="M1061" i="59"/>
  <c r="M1875" i="59"/>
  <c r="N2850" i="59"/>
  <c r="M111" i="59"/>
  <c r="M1075" i="59"/>
  <c r="O1597" i="59"/>
  <c r="O845" i="59"/>
  <c r="N3996" i="59"/>
  <c r="M4487" i="59"/>
  <c r="N4137" i="59"/>
  <c r="L4299" i="59"/>
  <c r="Q4299" i="59" s="1"/>
  <c r="N974" i="59"/>
  <c r="N4389" i="59"/>
  <c r="N4847" i="59"/>
  <c r="N4253" i="59"/>
  <c r="O463" i="59"/>
  <c r="N1507" i="59"/>
  <c r="L1428" i="59"/>
  <c r="Q1428" i="59" s="1"/>
  <c r="L4125" i="59"/>
  <c r="Q4125" i="59" s="1"/>
  <c r="L718" i="59"/>
  <c r="Q718" i="59" s="1"/>
  <c r="O1157" i="59"/>
  <c r="O48" i="59"/>
  <c r="M2420" i="59"/>
  <c r="O3645" i="59"/>
  <c r="O4079" i="59"/>
  <c r="N976" i="59"/>
  <c r="O3683" i="59"/>
  <c r="M463" i="59"/>
  <c r="N1931" i="59"/>
  <c r="L1843" i="59"/>
  <c r="Q1843" i="59" s="1"/>
  <c r="M4441" i="59"/>
  <c r="L857" i="59"/>
  <c r="Q857" i="59" s="1"/>
  <c r="L4097" i="59"/>
  <c r="Q4097" i="59" s="1"/>
  <c r="N1260" i="59"/>
  <c r="L2265" i="59"/>
  <c r="Q2265" i="59" s="1"/>
  <c r="M4128" i="59"/>
  <c r="N1285" i="59"/>
  <c r="L551" i="59"/>
  <c r="Q551" i="59" s="1"/>
  <c r="M4980" i="59"/>
  <c r="N1554" i="59"/>
  <c r="N2684" i="59"/>
  <c r="M3437" i="59"/>
  <c r="N2488" i="59"/>
  <c r="L2044" i="59"/>
  <c r="Q2044" i="59" s="1"/>
  <c r="N1935" i="59"/>
  <c r="N3383" i="59"/>
  <c r="N2807" i="59"/>
  <c r="O2451" i="59"/>
  <c r="L954" i="59"/>
  <c r="Q954" i="59" s="1"/>
  <c r="N3658" i="59"/>
  <c r="O2932" i="59"/>
  <c r="N4264" i="59"/>
  <c r="N189" i="59"/>
  <c r="L104" i="59"/>
  <c r="Q104" i="59" s="1"/>
  <c r="L912" i="59"/>
  <c r="Q912" i="59" s="1"/>
  <c r="L1526" i="59"/>
  <c r="Q1526" i="59" s="1"/>
  <c r="L4889" i="59"/>
  <c r="Q4889" i="59" s="1"/>
  <c r="M1709" i="59"/>
  <c r="N1912" i="59"/>
  <c r="O2140" i="59"/>
  <c r="O4019" i="59"/>
  <c r="M3253" i="59"/>
  <c r="M3244" i="59"/>
  <c r="L1210" i="59"/>
  <c r="Q1210" i="59" s="1"/>
  <c r="N883" i="59"/>
  <c r="L669" i="59"/>
  <c r="Q669" i="59" s="1"/>
  <c r="O2701" i="59"/>
  <c r="N3919" i="59"/>
  <c r="N4034" i="59"/>
  <c r="N402" i="59"/>
  <c r="L3052" i="59"/>
  <c r="Q3052" i="59" s="1"/>
  <c r="N3331" i="59"/>
  <c r="O2237" i="59"/>
  <c r="L3113" i="59"/>
  <c r="Q3113" i="59" s="1"/>
  <c r="O248" i="59"/>
  <c r="M2264" i="59"/>
  <c r="N2473" i="59"/>
  <c r="M211" i="59"/>
  <c r="O364" i="59"/>
  <c r="L1984" i="59"/>
  <c r="Q1984" i="59" s="1"/>
  <c r="L3785" i="59"/>
  <c r="Q3785" i="59" s="1"/>
  <c r="O4437" i="59"/>
  <c r="O3331" i="59"/>
  <c r="O4307" i="59"/>
  <c r="N1216" i="59"/>
  <c r="N507" i="59"/>
  <c r="L3042" i="59"/>
  <c r="Q3042" i="59" s="1"/>
  <c r="M4429" i="59"/>
  <c r="N2678" i="59"/>
  <c r="O476" i="59"/>
  <c r="O2399" i="59"/>
  <c r="N1249" i="59"/>
  <c r="O3019" i="59"/>
  <c r="O4343" i="59"/>
  <c r="M1411" i="59"/>
  <c r="M1725" i="59"/>
  <c r="L3730" i="59"/>
  <c r="Q3730" i="59" s="1"/>
  <c r="M3941" i="59"/>
  <c r="L3751" i="59"/>
  <c r="Q3751" i="59" s="1"/>
  <c r="M2059" i="59"/>
  <c r="M3220" i="59"/>
  <c r="N553" i="59"/>
  <c r="N556" i="59"/>
  <c r="O2046" i="59"/>
  <c r="M3762" i="59"/>
  <c r="O1087" i="59"/>
  <c r="N3627" i="59"/>
  <c r="O3588" i="59"/>
  <c r="N2720" i="59"/>
  <c r="L96" i="59"/>
  <c r="Q96" i="59" s="1"/>
  <c r="O4154" i="59"/>
  <c r="O318" i="59"/>
  <c r="M2291" i="59"/>
  <c r="N3538" i="59"/>
  <c r="L28" i="59"/>
  <c r="Q28" i="59" s="1"/>
  <c r="L2911" i="59"/>
  <c r="Q2911" i="59" s="1"/>
  <c r="L3882" i="59"/>
  <c r="Q3882" i="59" s="1"/>
  <c r="M3509" i="59"/>
  <c r="N4658" i="59"/>
  <c r="M4194" i="59"/>
  <c r="L619" i="59"/>
  <c r="Q619" i="59" s="1"/>
  <c r="L4370" i="59"/>
  <c r="Q4370" i="59" s="1"/>
  <c r="M1040" i="59"/>
  <c r="M1055" i="59"/>
  <c r="L2249" i="59"/>
  <c r="Q2249" i="59" s="1"/>
  <c r="N1553" i="59"/>
  <c r="N4180" i="59"/>
  <c r="L1452" i="59"/>
  <c r="Q1452" i="59" s="1"/>
  <c r="N2875" i="59"/>
  <c r="O2780" i="59"/>
  <c r="M4227" i="59"/>
  <c r="L1380" i="59"/>
  <c r="Q1380" i="59" s="1"/>
  <c r="O3211" i="59"/>
  <c r="N2549" i="59"/>
  <c r="M4116" i="59"/>
  <c r="N3174" i="59"/>
  <c r="M4425" i="59"/>
  <c r="L4116" i="59"/>
  <c r="Q4116" i="59" s="1"/>
  <c r="L3381" i="59"/>
  <c r="Q3381" i="59" s="1"/>
  <c r="N4228" i="59"/>
  <c r="M370" i="59"/>
  <c r="M229" i="59"/>
  <c r="O1458" i="59"/>
  <c r="N1857" i="59"/>
  <c r="L3418" i="59"/>
  <c r="Q3418" i="59" s="1"/>
  <c r="L1800" i="59"/>
  <c r="Q1800" i="59" s="1"/>
  <c r="O816" i="59"/>
  <c r="N4060" i="59"/>
  <c r="L86" i="59"/>
  <c r="Q86" i="59" s="1"/>
  <c r="N146" i="59"/>
  <c r="N3629" i="59"/>
  <c r="O1383" i="59"/>
  <c r="N477" i="59"/>
  <c r="L507" i="59"/>
  <c r="Q507" i="59" s="1"/>
  <c r="M2287" i="59"/>
  <c r="N1121" i="59"/>
  <c r="N873" i="59"/>
  <c r="N4496" i="59"/>
  <c r="L3927" i="59"/>
  <c r="Q3927" i="59" s="1"/>
  <c r="L4076" i="59"/>
  <c r="Q4076" i="59" s="1"/>
  <c r="N1588" i="59"/>
  <c r="M3917" i="59"/>
  <c r="M4906" i="59"/>
  <c r="N1346" i="59"/>
  <c r="L2753" i="59"/>
  <c r="Q2753" i="59" s="1"/>
  <c r="M406" i="59"/>
  <c r="M829" i="59"/>
  <c r="O2619" i="59"/>
  <c r="M1829" i="59"/>
  <c r="O4251" i="59"/>
  <c r="N3281" i="59"/>
  <c r="L2017" i="59"/>
  <c r="Q2017" i="59" s="1"/>
  <c r="M3002" i="59"/>
  <c r="L3225" i="59"/>
  <c r="Q3225" i="59" s="1"/>
  <c r="M2192" i="59"/>
  <c r="M2012" i="59"/>
  <c r="N4697" i="59"/>
  <c r="N434" i="59"/>
  <c r="O4720" i="59"/>
  <c r="M756" i="59"/>
  <c r="L3453" i="59"/>
  <c r="Q3453" i="59" s="1"/>
  <c r="N3930" i="59"/>
  <c r="M365" i="59"/>
  <c r="O4741" i="59"/>
  <c r="L3291" i="59"/>
  <c r="Q3291" i="59" s="1"/>
  <c r="M3501" i="59"/>
  <c r="N4029" i="59"/>
  <c r="M4802" i="59"/>
  <c r="O1319" i="59"/>
  <c r="O1462" i="59"/>
  <c r="O2938" i="59"/>
  <c r="L1480" i="59"/>
  <c r="Q1480" i="59" s="1"/>
  <c r="L4013" i="59"/>
  <c r="Q4013" i="59" s="1"/>
  <c r="N755" i="59"/>
  <c r="N2354" i="59"/>
  <c r="M1632" i="59"/>
  <c r="M1496" i="59"/>
  <c r="N2928" i="59"/>
  <c r="M4581" i="59"/>
  <c r="O3759" i="59"/>
  <c r="M4349" i="59"/>
  <c r="O3549" i="59"/>
  <c r="M2176" i="59"/>
  <c r="L1203" i="59"/>
  <c r="Q1203" i="59" s="1"/>
  <c r="O863" i="59"/>
  <c r="N2444" i="59"/>
  <c r="O3893" i="59"/>
  <c r="L4430" i="59"/>
  <c r="Q4430" i="59" s="1"/>
  <c r="M2087" i="59"/>
  <c r="L4825" i="59"/>
  <c r="Q4825" i="59" s="1"/>
  <c r="L412" i="59"/>
  <c r="Q412" i="59" s="1"/>
  <c r="M3583" i="59"/>
  <c r="O4910" i="59"/>
  <c r="O172" i="59"/>
  <c r="N2994" i="59"/>
  <c r="M2170" i="59"/>
  <c r="O1733" i="59"/>
  <c r="O2334" i="59"/>
  <c r="M2947" i="59"/>
  <c r="N4817" i="59"/>
  <c r="O3560" i="59"/>
  <c r="N828" i="59"/>
  <c r="L2295" i="59"/>
  <c r="Q2295" i="59" s="1"/>
  <c r="L1243" i="59"/>
  <c r="Q1243" i="59" s="1"/>
  <c r="M4681" i="59"/>
  <c r="N3027" i="59"/>
  <c r="L4977" i="59"/>
  <c r="Q4977" i="59" s="1"/>
  <c r="L3970" i="59"/>
  <c r="Q3970" i="59" s="1"/>
  <c r="N1666" i="59"/>
  <c r="O2328" i="59"/>
  <c r="M612" i="59"/>
  <c r="O1588" i="59"/>
  <c r="L2100" i="59"/>
  <c r="Q2100" i="59" s="1"/>
  <c r="N1048" i="59"/>
  <c r="L3675" i="59"/>
  <c r="Q3675" i="59" s="1"/>
  <c r="M2729" i="59"/>
  <c r="L3980" i="59"/>
  <c r="Q3980" i="59" s="1"/>
  <c r="N3047" i="59"/>
  <c r="M2219" i="59"/>
  <c r="L4405" i="59"/>
  <c r="Q4405" i="59" s="1"/>
  <c r="L1978" i="59"/>
  <c r="Q1978" i="59" s="1"/>
  <c r="M3801" i="59"/>
  <c r="M196" i="59"/>
  <c r="N4061" i="59"/>
  <c r="M4737" i="59"/>
  <c r="L4595" i="59"/>
  <c r="Q4595" i="59" s="1"/>
  <c r="L2518" i="59"/>
  <c r="Q2518" i="59" s="1"/>
  <c r="O4481" i="59"/>
  <c r="L1366" i="59"/>
  <c r="Q1366" i="59" s="1"/>
  <c r="O2364" i="59"/>
  <c r="O3553" i="59"/>
  <c r="N1015" i="59"/>
  <c r="N4888" i="59"/>
  <c r="L1502" i="59"/>
  <c r="Q1502" i="59" s="1"/>
  <c r="N2825" i="59"/>
  <c r="N4869" i="59"/>
  <c r="O160" i="59"/>
  <c r="L832" i="59"/>
  <c r="Q832" i="59" s="1"/>
  <c r="O2615" i="59"/>
  <c r="N1432" i="59"/>
  <c r="N722" i="59"/>
  <c r="O854" i="59"/>
  <c r="L2382" i="59"/>
  <c r="Q2382" i="59" s="1"/>
  <c r="L1412" i="59"/>
  <c r="Q1412" i="59" s="1"/>
  <c r="O4853" i="59"/>
  <c r="M1113" i="59"/>
  <c r="O3830" i="59"/>
  <c r="M4768" i="59"/>
  <c r="O2915" i="59"/>
  <c r="L3776" i="59"/>
  <c r="Q3776" i="59" s="1"/>
  <c r="O2635" i="59"/>
  <c r="O4355" i="59"/>
  <c r="L3581" i="59"/>
  <c r="Q3581" i="59" s="1"/>
  <c r="N1780" i="59"/>
  <c r="L4537" i="59"/>
  <c r="Q4537" i="59" s="1"/>
  <c r="N3899" i="59"/>
  <c r="M1776" i="59"/>
  <c r="O3626" i="59"/>
  <c r="N3263" i="59"/>
  <c r="O4034" i="59"/>
  <c r="L3101" i="59"/>
  <c r="Q3101" i="59" s="1"/>
  <c r="N3827" i="59"/>
  <c r="O3725" i="59"/>
  <c r="L3492" i="59"/>
  <c r="Q3492" i="59" s="1"/>
  <c r="O177" i="59"/>
  <c r="M1399" i="59"/>
  <c r="M914" i="59"/>
  <c r="M1555" i="59"/>
  <c r="M2717" i="59"/>
  <c r="N371" i="59"/>
  <c r="O2310" i="59"/>
  <c r="M366" i="59"/>
  <c r="O2552" i="59"/>
  <c r="N222" i="59"/>
  <c r="N4983" i="59"/>
  <c r="M2266" i="59"/>
  <c r="M2021" i="59"/>
  <c r="L3724" i="59"/>
  <c r="Q3724" i="59" s="1"/>
  <c r="M136" i="59"/>
  <c r="O267" i="59"/>
  <c r="L3928" i="59"/>
  <c r="Q3928" i="59" s="1"/>
  <c r="M2497" i="59"/>
  <c r="O3658" i="59"/>
  <c r="N3830" i="59"/>
  <c r="O4959" i="59"/>
  <c r="N3824" i="59"/>
  <c r="L1642" i="59"/>
  <c r="Q1642" i="59" s="1"/>
  <c r="M3201" i="59"/>
  <c r="N4798" i="59"/>
  <c r="N2003" i="59"/>
  <c r="O2174" i="59"/>
  <c r="M2827" i="59"/>
  <c r="L4755" i="59"/>
  <c r="Q4755" i="59" s="1"/>
  <c r="M1108" i="59"/>
  <c r="M1334" i="59"/>
  <c r="M4087" i="59"/>
  <c r="L4115" i="59"/>
  <c r="Q4115" i="59" s="1"/>
  <c r="O4661" i="59"/>
  <c r="O2436" i="59"/>
  <c r="N3614" i="59"/>
  <c r="O4749" i="59"/>
  <c r="O4844" i="59"/>
  <c r="L2846" i="59"/>
  <c r="Q2846" i="59" s="1"/>
  <c r="M4019" i="59"/>
  <c r="O4258" i="59"/>
  <c r="N376" i="59"/>
  <c r="N3208" i="59"/>
  <c r="N503" i="59"/>
  <c r="L167" i="59"/>
  <c r="Q167" i="59" s="1"/>
  <c r="L4766" i="59"/>
  <c r="Q4766" i="59" s="1"/>
  <c r="O4502" i="59"/>
  <c r="O1230" i="59"/>
  <c r="L4464" i="59"/>
  <c r="Q4464" i="59" s="1"/>
  <c r="O2768" i="59"/>
  <c r="L1211" i="59"/>
  <c r="Q1211" i="59" s="1"/>
  <c r="M3435" i="59"/>
  <c r="O1664" i="59"/>
  <c r="L4212" i="59"/>
  <c r="Q4212" i="59" s="1"/>
  <c r="L571" i="59"/>
  <c r="Q571" i="59" s="1"/>
  <c r="O880" i="59"/>
  <c r="L2761" i="59"/>
  <c r="Q2761" i="59" s="1"/>
  <c r="N2922" i="59"/>
  <c r="M2937" i="59"/>
  <c r="L3199" i="59"/>
  <c r="Q3199" i="59" s="1"/>
  <c r="L1086" i="59"/>
  <c r="Q1086" i="59" s="1"/>
  <c r="L1560" i="59"/>
  <c r="Q1560" i="59" s="1"/>
  <c r="L862" i="59"/>
  <c r="Q862" i="59" s="1"/>
  <c r="M1565" i="59"/>
  <c r="N1838" i="59"/>
  <c r="O158" i="59"/>
  <c r="O1245" i="59"/>
  <c r="O2631" i="59"/>
  <c r="M3079" i="59"/>
  <c r="M1390" i="59"/>
  <c r="L164" i="59"/>
  <c r="Q164" i="59" s="1"/>
  <c r="M3321" i="59"/>
  <c r="O1583" i="59"/>
  <c r="N193" i="59"/>
  <c r="O519" i="59"/>
  <c r="N3325" i="59"/>
  <c r="L1711" i="59"/>
  <c r="Q1711" i="59" s="1"/>
  <c r="M595" i="59"/>
  <c r="L1808" i="59"/>
  <c r="Q1808" i="59" s="1"/>
  <c r="N4457" i="59"/>
  <c r="N2633" i="59"/>
  <c r="M1675" i="59"/>
  <c r="O518" i="59"/>
  <c r="N144" i="59"/>
  <c r="L4844" i="59"/>
  <c r="Q4844" i="59" s="1"/>
  <c r="L2310" i="59"/>
  <c r="Q2310" i="59" s="1"/>
  <c r="O529" i="59"/>
  <c r="M1527" i="59"/>
  <c r="M3554" i="59"/>
  <c r="O3734" i="59"/>
  <c r="N3249" i="59"/>
  <c r="L4536" i="59"/>
  <c r="Q4536" i="59" s="1"/>
  <c r="M2568" i="59"/>
  <c r="N2551" i="59"/>
  <c r="M2970" i="59"/>
  <c r="L1944" i="59"/>
  <c r="Q1944" i="59" s="1"/>
  <c r="O3078" i="59"/>
  <c r="L1393" i="59"/>
  <c r="Q1393" i="59" s="1"/>
  <c r="O4155" i="59"/>
  <c r="N3624" i="59"/>
  <c r="O23" i="59"/>
  <c r="L2110" i="59"/>
  <c r="Q2110" i="59" s="1"/>
  <c r="L1533" i="59"/>
  <c r="Q1533" i="59" s="1"/>
  <c r="N995" i="59"/>
  <c r="O1452" i="59"/>
  <c r="N2108" i="59"/>
  <c r="O2164" i="59"/>
  <c r="M4903" i="59"/>
  <c r="N4884" i="59"/>
  <c r="L801" i="59"/>
  <c r="Q801" i="59" s="1"/>
  <c r="L1987" i="59"/>
  <c r="Q1987" i="59" s="1"/>
  <c r="O1771" i="59"/>
  <c r="O4727" i="59"/>
  <c r="N3472" i="59"/>
  <c r="N3848" i="59"/>
  <c r="N4824" i="59"/>
  <c r="N437" i="59"/>
  <c r="O2855" i="59"/>
  <c r="O522" i="59"/>
  <c r="M699" i="59"/>
  <c r="L688" i="59"/>
  <c r="Q688" i="59" s="1"/>
  <c r="N3719" i="59"/>
  <c r="M2593" i="59"/>
  <c r="O1317" i="59"/>
  <c r="M2719" i="59"/>
  <c r="O3025" i="59"/>
  <c r="M1003" i="59"/>
  <c r="O2825" i="59"/>
  <c r="O298" i="59"/>
  <c r="M3209" i="59"/>
  <c r="N3901" i="59"/>
  <c r="O1663" i="59"/>
  <c r="N4853" i="59"/>
  <c r="N272" i="59"/>
  <c r="O1563" i="59"/>
  <c r="N3375" i="59"/>
  <c r="N3704" i="59"/>
  <c r="L2177" i="59"/>
  <c r="Q2177" i="59" s="1"/>
  <c r="N3588" i="59"/>
  <c r="N3664" i="59"/>
  <c r="M2411" i="59"/>
  <c r="O45" i="59"/>
  <c r="O17" i="59"/>
  <c r="L2579" i="59"/>
  <c r="Q2579" i="59" s="1"/>
  <c r="O1406" i="59"/>
  <c r="L1356" i="59"/>
  <c r="Q1356" i="59" s="1"/>
  <c r="M695" i="59"/>
  <c r="N2435" i="59"/>
  <c r="O2875" i="59"/>
  <c r="M886" i="59"/>
  <c r="L4542" i="59"/>
  <c r="Q4542" i="59" s="1"/>
  <c r="O840" i="59"/>
  <c r="M4698" i="59"/>
  <c r="M2471" i="59"/>
  <c r="O2082" i="59"/>
  <c r="O2611" i="59"/>
  <c r="N4520" i="59"/>
  <c r="M2272" i="59"/>
  <c r="M1810" i="59"/>
  <c r="O4280" i="59"/>
  <c r="N3206" i="59"/>
  <c r="L2897" i="59"/>
  <c r="Q2897" i="59" s="1"/>
  <c r="N4356" i="59"/>
  <c r="M4721" i="59"/>
  <c r="L4445" i="59"/>
  <c r="Q4445" i="59" s="1"/>
  <c r="N1928" i="59"/>
  <c r="N3562" i="59"/>
  <c r="M797" i="59"/>
  <c r="N4493" i="59"/>
  <c r="O2495" i="59"/>
  <c r="N4885" i="59"/>
  <c r="O3100" i="59"/>
  <c r="L4422" i="59"/>
  <c r="Q4422" i="59" s="1"/>
  <c r="N2988" i="59"/>
  <c r="O4316" i="59"/>
  <c r="O1830" i="59"/>
  <c r="M4772" i="59"/>
  <c r="N4551" i="59"/>
  <c r="O963" i="59"/>
  <c r="M1722" i="59"/>
  <c r="O1719" i="59"/>
  <c r="L41" i="59"/>
  <c r="Q41" i="59" s="1"/>
  <c r="L3463" i="59"/>
  <c r="Q3463" i="59" s="1"/>
  <c r="M2166" i="59"/>
  <c r="L4454" i="59"/>
  <c r="Q4454" i="59" s="1"/>
  <c r="N3726" i="59"/>
  <c r="N1923" i="59"/>
  <c r="N928" i="59"/>
  <c r="L229" i="59"/>
  <c r="Q229" i="59" s="1"/>
  <c r="N1183" i="59"/>
  <c r="L4922" i="59"/>
  <c r="Q4922" i="59" s="1"/>
  <c r="O955" i="59"/>
  <c r="L994" i="59"/>
  <c r="Q994" i="59" s="1"/>
  <c r="M1006" i="59"/>
  <c r="O3512" i="59"/>
  <c r="M2695" i="59"/>
  <c r="L4418" i="59"/>
  <c r="Q4418" i="59" s="1"/>
  <c r="N1929" i="59"/>
  <c r="L3575" i="59"/>
  <c r="Q3575" i="59" s="1"/>
  <c r="M2480" i="59"/>
  <c r="M628" i="59"/>
  <c r="L3510" i="59"/>
  <c r="Q3510" i="59" s="1"/>
  <c r="L2026" i="59"/>
  <c r="Q2026" i="59" s="1"/>
  <c r="M3734" i="59"/>
  <c r="M4947" i="59"/>
  <c r="M2154" i="59"/>
  <c r="N3207" i="59"/>
  <c r="M4008" i="59"/>
  <c r="L1571" i="59"/>
  <c r="Q1571" i="59" s="1"/>
  <c r="L140" i="59"/>
  <c r="Q140" i="59" s="1"/>
  <c r="O1909" i="59"/>
  <c r="N34" i="59"/>
  <c r="M1395" i="59"/>
  <c r="M967" i="59"/>
  <c r="M425" i="59"/>
  <c r="O4416" i="59"/>
  <c r="L2306" i="59"/>
  <c r="Q2306" i="59" s="1"/>
  <c r="O2260" i="59"/>
  <c r="O625" i="59"/>
  <c r="M2052" i="59"/>
  <c r="L2696" i="59"/>
  <c r="Q2696" i="59" s="1"/>
  <c r="N3309" i="59"/>
  <c r="O2894" i="59"/>
  <c r="L378" i="59"/>
  <c r="Q378" i="59" s="1"/>
  <c r="L1268" i="59"/>
  <c r="Q1268" i="59" s="1"/>
  <c r="O4286" i="59"/>
  <c r="L598" i="59"/>
  <c r="Q598" i="59" s="1"/>
  <c r="M2702" i="59"/>
  <c r="M3975" i="59"/>
  <c r="O4185" i="59"/>
  <c r="O1971" i="59"/>
  <c r="M2950" i="59"/>
  <c r="O4318" i="59"/>
  <c r="M1732" i="59"/>
  <c r="L3865" i="59"/>
  <c r="Q3865" i="59" s="1"/>
  <c r="N3903" i="59"/>
  <c r="O4233" i="59"/>
  <c r="L4485" i="59"/>
  <c r="Q4485" i="59" s="1"/>
  <c r="L902" i="59"/>
  <c r="Q902" i="59" s="1"/>
  <c r="M997" i="59"/>
  <c r="L2412" i="59"/>
  <c r="Q2412" i="59" s="1"/>
  <c r="O4655" i="59"/>
  <c r="N3130" i="59"/>
  <c r="O4563" i="59"/>
  <c r="N1969" i="59"/>
  <c r="O367" i="59"/>
  <c r="M1467" i="59"/>
  <c r="N3943" i="59"/>
  <c r="N2429" i="59"/>
  <c r="O2326" i="59"/>
  <c r="O4124" i="59"/>
  <c r="O2585" i="59"/>
  <c r="N2497" i="59"/>
  <c r="L2137" i="59"/>
  <c r="Q2137" i="59" s="1"/>
  <c r="M3466" i="59"/>
  <c r="O490" i="59"/>
  <c r="N617" i="59"/>
  <c r="M3886" i="59"/>
  <c r="M4474" i="59"/>
  <c r="O2494" i="59"/>
  <c r="M501" i="59"/>
  <c r="N2486" i="59"/>
  <c r="N1006" i="59"/>
  <c r="O1370" i="59"/>
  <c r="M3642" i="59"/>
  <c r="O4209" i="59"/>
  <c r="O4266" i="59"/>
  <c r="N749" i="59"/>
  <c r="L2629" i="59"/>
  <c r="Q2629" i="59" s="1"/>
  <c r="N1345" i="59"/>
  <c r="M3254" i="59"/>
  <c r="O4513" i="59"/>
  <c r="N4019" i="59"/>
  <c r="M1986" i="59"/>
  <c r="N342" i="59"/>
  <c r="N1223" i="59"/>
  <c r="L847" i="59"/>
  <c r="Q847" i="59" s="1"/>
  <c r="N1185" i="59"/>
  <c r="M1176" i="59"/>
  <c r="O4162" i="59"/>
  <c r="O4048" i="59"/>
  <c r="L4516" i="59"/>
  <c r="Q4516" i="59" s="1"/>
  <c r="O765" i="59"/>
  <c r="L4046" i="59"/>
  <c r="Q4046" i="59" s="1"/>
  <c r="O797" i="59"/>
  <c r="N672" i="59"/>
  <c r="M1027" i="59"/>
  <c r="L4265" i="59"/>
  <c r="Q4265" i="59" s="1"/>
  <c r="O2591" i="59"/>
  <c r="O1938" i="59"/>
  <c r="M4024" i="59"/>
  <c r="O2407" i="59"/>
  <c r="O2430" i="59"/>
  <c r="O3738" i="59"/>
  <c r="M3518" i="59"/>
  <c r="O664" i="59"/>
  <c r="L1968" i="59"/>
  <c r="Q1968" i="59" s="1"/>
  <c r="L864" i="59"/>
  <c r="Q864" i="59" s="1"/>
  <c r="O3201" i="59"/>
  <c r="N1327" i="59"/>
  <c r="O1161" i="59"/>
  <c r="M3786" i="59"/>
  <c r="N4001" i="59"/>
  <c r="N4731" i="59"/>
  <c r="O4328" i="59"/>
  <c r="M32" i="59"/>
  <c r="O3744" i="59"/>
  <c r="M4164" i="59"/>
  <c r="M2983" i="59"/>
  <c r="O1595" i="59"/>
  <c r="N3366" i="59"/>
  <c r="M364" i="59"/>
  <c r="M1138" i="59"/>
  <c r="O749" i="59"/>
  <c r="L3451" i="59"/>
  <c r="Q3451" i="59" s="1"/>
  <c r="N4097" i="59"/>
  <c r="N624" i="59"/>
  <c r="O2893" i="59"/>
  <c r="M1735" i="59"/>
  <c r="M89" i="59"/>
  <c r="N1610" i="59"/>
  <c r="O1169" i="59"/>
  <c r="M474" i="59"/>
  <c r="M480" i="59"/>
  <c r="N2612" i="59"/>
  <c r="O800" i="59"/>
  <c r="L1570" i="59"/>
  <c r="Q1570" i="59" s="1"/>
  <c r="L244" i="59"/>
  <c r="Q244" i="59" s="1"/>
  <c r="O4884" i="59"/>
  <c r="M3231" i="59"/>
  <c r="M3984" i="59"/>
  <c r="M2223" i="59"/>
  <c r="N531" i="59"/>
  <c r="L4309" i="59"/>
  <c r="Q4309" i="59" s="1"/>
  <c r="N261" i="59"/>
  <c r="L1695" i="59"/>
  <c r="Q1695" i="59" s="1"/>
  <c r="O56" i="59"/>
  <c r="L1830" i="59"/>
  <c r="Q1830" i="59" s="1"/>
  <c r="N4125" i="59"/>
  <c r="M780" i="59"/>
  <c r="O3194" i="59"/>
  <c r="L2824" i="59"/>
  <c r="Q2824" i="59" s="1"/>
  <c r="M1335" i="59"/>
  <c r="L2526" i="59"/>
  <c r="Q2526" i="59" s="1"/>
  <c r="O681" i="59"/>
  <c r="N4090" i="59"/>
  <c r="N1113" i="59"/>
  <c r="M4978" i="59"/>
  <c r="N729" i="59"/>
  <c r="L409" i="59"/>
  <c r="Q409" i="59" s="1"/>
  <c r="M1353" i="59"/>
  <c r="L4473" i="59"/>
  <c r="Q4473" i="59" s="1"/>
  <c r="N2094" i="59"/>
  <c r="O3372" i="59"/>
  <c r="O2836" i="59"/>
  <c r="M2896" i="59"/>
  <c r="M3965" i="59"/>
  <c r="N4674" i="59"/>
  <c r="O289" i="59"/>
  <c r="L3196" i="59"/>
  <c r="Q3196" i="59" s="1"/>
  <c r="L4850" i="59"/>
  <c r="Q4850" i="59" s="1"/>
  <c r="M1994" i="59"/>
  <c r="N4026" i="59"/>
  <c r="O4625" i="59"/>
  <c r="M4203" i="59"/>
  <c r="M3774" i="59"/>
  <c r="O2776" i="59"/>
  <c r="O120" i="59"/>
  <c r="O3878" i="59"/>
  <c r="M1706" i="59"/>
  <c r="O2186" i="59"/>
  <c r="N2534" i="59"/>
  <c r="M3827" i="59"/>
  <c r="M3613" i="59"/>
  <c r="L3341" i="59"/>
  <c r="Q3341" i="59" s="1"/>
  <c r="N3840" i="59"/>
  <c r="L1857" i="59"/>
  <c r="Q1857" i="59" s="1"/>
  <c r="L1981" i="59"/>
  <c r="Q1981" i="59" s="1"/>
  <c r="M1488" i="59"/>
  <c r="N3011" i="59"/>
  <c r="L2469" i="59"/>
  <c r="Q2469" i="59" s="1"/>
  <c r="L938" i="59"/>
  <c r="Q938" i="59" s="1"/>
  <c r="M2794" i="59"/>
  <c r="N571" i="59"/>
  <c r="L3832" i="59"/>
  <c r="Q3832" i="59" s="1"/>
  <c r="L2958" i="59"/>
  <c r="Q2958" i="59" s="1"/>
  <c r="N4383" i="59"/>
  <c r="M3627" i="59"/>
  <c r="O2102" i="59"/>
  <c r="M4803" i="59"/>
  <c r="O884" i="59"/>
  <c r="O2826" i="59"/>
  <c r="L4396" i="59"/>
  <c r="Q4396" i="59" s="1"/>
  <c r="L659" i="59"/>
  <c r="Q659" i="59" s="1"/>
  <c r="M3311" i="59"/>
  <c r="M7" i="59"/>
  <c r="N3491" i="59"/>
  <c r="M585" i="59"/>
  <c r="L3290" i="59"/>
  <c r="Q3290" i="59" s="1"/>
  <c r="M2435" i="59"/>
  <c r="M862" i="59"/>
  <c r="L3985" i="59"/>
  <c r="Q3985" i="59" s="1"/>
  <c r="N784" i="59"/>
  <c r="N4069" i="59"/>
  <c r="M728" i="59"/>
  <c r="N3005" i="59"/>
  <c r="M4001" i="59"/>
  <c r="N814" i="59"/>
  <c r="O3417" i="59"/>
  <c r="N260" i="59"/>
  <c r="L3491" i="59"/>
  <c r="Q3491" i="59" s="1"/>
  <c r="O4471" i="59"/>
  <c r="M518" i="59"/>
  <c r="O3232" i="59"/>
  <c r="L829" i="59"/>
  <c r="Q829" i="59" s="1"/>
  <c r="N3539" i="59"/>
  <c r="N3484" i="59"/>
  <c r="M4542" i="59"/>
  <c r="O2408" i="59"/>
  <c r="N1793" i="59"/>
  <c r="O4225" i="59"/>
  <c r="M2684" i="59"/>
  <c r="N868" i="59"/>
  <c r="N821" i="59"/>
  <c r="N459" i="59"/>
  <c r="N2042" i="59"/>
  <c r="O60" i="59"/>
  <c r="O1271" i="59"/>
  <c r="N3004" i="59"/>
  <c r="N3060" i="59"/>
  <c r="O4869" i="59"/>
  <c r="M1636" i="59"/>
  <c r="N3988" i="59"/>
  <c r="O2785" i="59"/>
  <c r="M2419" i="59"/>
  <c r="O3669" i="59"/>
  <c r="M4453" i="59"/>
  <c r="L786" i="59"/>
  <c r="Q786" i="59" s="1"/>
  <c r="M1433" i="59"/>
  <c r="M1031" i="59"/>
  <c r="N4809" i="59"/>
  <c r="M3566" i="59"/>
  <c r="O2125" i="59"/>
  <c r="M3510" i="59"/>
  <c r="O1381" i="59"/>
  <c r="M3711" i="59"/>
  <c r="N551" i="59"/>
  <c r="N3229" i="59"/>
  <c r="M1287" i="59"/>
  <c r="L4558" i="59"/>
  <c r="Q4558" i="59" s="1"/>
  <c r="O564" i="59"/>
  <c r="O3572" i="59"/>
  <c r="O1610" i="59"/>
  <c r="N2162" i="59"/>
  <c r="L1995" i="59"/>
  <c r="Q1995" i="59" s="1"/>
  <c r="L368" i="59"/>
  <c r="Q368" i="59" s="1"/>
  <c r="M4122" i="59"/>
  <c r="O2449" i="59"/>
  <c r="M4790" i="59"/>
  <c r="O548" i="59"/>
  <c r="O4712" i="59"/>
  <c r="O511" i="59"/>
  <c r="O4353" i="59"/>
  <c r="O3303" i="59"/>
  <c r="N4268" i="59"/>
  <c r="O2579" i="59"/>
  <c r="L1187" i="59"/>
  <c r="Q1187" i="59" s="1"/>
  <c r="L4183" i="59"/>
  <c r="Q4183" i="59" s="1"/>
  <c r="M3537" i="59"/>
  <c r="O3240" i="59"/>
  <c r="O2308" i="59"/>
  <c r="N1101" i="59"/>
  <c r="O2790" i="59"/>
  <c r="O3400" i="59"/>
  <c r="O958" i="59"/>
  <c r="L3176" i="59"/>
  <c r="Q3176" i="59" s="1"/>
  <c r="O4367" i="59"/>
  <c r="M2543" i="59"/>
  <c r="M781" i="59"/>
  <c r="L1463" i="59"/>
  <c r="Q1463" i="59" s="1"/>
  <c r="N3556" i="59"/>
  <c r="L1874" i="59"/>
  <c r="Q1874" i="59" s="1"/>
  <c r="N637" i="59"/>
  <c r="O201" i="59"/>
  <c r="N4199" i="59"/>
  <c r="O1579" i="59"/>
  <c r="O3193" i="59"/>
  <c r="L2775" i="59"/>
  <c r="Q2775" i="59" s="1"/>
  <c r="N4833" i="59"/>
  <c r="L3888" i="59"/>
  <c r="Q3888" i="59" s="1"/>
  <c r="L242" i="59"/>
  <c r="Q242" i="59" s="1"/>
  <c r="N242" i="59"/>
  <c r="L1473" i="59"/>
  <c r="Q1473" i="59" s="1"/>
  <c r="N517" i="59"/>
  <c r="M4393" i="59"/>
  <c r="L1946" i="59"/>
  <c r="Q1946" i="59" s="1"/>
  <c r="L78" i="59"/>
  <c r="Q78" i="59" s="1"/>
  <c r="M2081" i="59"/>
  <c r="N2680" i="59"/>
  <c r="L2122" i="59"/>
  <c r="Q2122" i="59" s="1"/>
  <c r="N2237" i="59"/>
  <c r="O2532" i="59"/>
  <c r="M4984" i="59"/>
  <c r="N3792" i="59"/>
  <c r="M438" i="59"/>
  <c r="N3324" i="59"/>
  <c r="N1568" i="59"/>
  <c r="M936" i="59"/>
  <c r="M3436" i="59"/>
  <c r="L4135" i="59"/>
  <c r="Q4135" i="59" s="1"/>
  <c r="N3818" i="59"/>
  <c r="N3813" i="59"/>
  <c r="N3495" i="59"/>
  <c r="N3049" i="59"/>
  <c r="N3513" i="59"/>
  <c r="N1201" i="59"/>
  <c r="L2929" i="59"/>
  <c r="Q2929" i="59" s="1"/>
  <c r="N2313" i="59"/>
  <c r="N1421" i="59"/>
  <c r="O1524" i="59"/>
  <c r="M1756" i="59"/>
  <c r="O3703" i="59"/>
  <c r="L3707" i="59"/>
  <c r="Q3707" i="59" s="1"/>
  <c r="N4513" i="59"/>
  <c r="N4309" i="59"/>
  <c r="O495" i="59"/>
  <c r="O3133" i="59"/>
  <c r="N3438" i="59"/>
  <c r="M2712" i="59"/>
  <c r="N2040" i="59"/>
  <c r="L4607" i="59"/>
  <c r="Q4607" i="59" s="1"/>
  <c r="L4227" i="59"/>
  <c r="Q4227" i="59" s="1"/>
  <c r="N801" i="59"/>
  <c r="N3907" i="59"/>
  <c r="L3855" i="59"/>
  <c r="Q3855" i="59" s="1"/>
  <c r="M3996" i="59"/>
  <c r="O585" i="59"/>
  <c r="N2895" i="59"/>
  <c r="L1487" i="59"/>
  <c r="Q1487" i="59" s="1"/>
  <c r="O2446" i="59"/>
  <c r="L116" i="59"/>
  <c r="Q116" i="59" s="1"/>
  <c r="M4088" i="59"/>
  <c r="M923" i="59"/>
  <c r="L3859" i="59"/>
  <c r="Q3859" i="59" s="1"/>
  <c r="M4767" i="59"/>
  <c r="N4132" i="59"/>
  <c r="N593" i="59"/>
  <c r="M1338" i="59"/>
  <c r="N253" i="59"/>
  <c r="L1006" i="59"/>
  <c r="Q1006" i="59" s="1"/>
  <c r="M1012" i="59"/>
  <c r="O2106" i="59"/>
  <c r="O1264" i="59"/>
  <c r="N4390" i="59"/>
  <c r="N2020" i="59"/>
  <c r="O4870" i="59"/>
  <c r="M1927" i="59"/>
  <c r="M2518" i="59"/>
  <c r="L4488" i="59"/>
  <c r="Q4488" i="59" s="1"/>
  <c r="L4852" i="59"/>
  <c r="Q4852" i="59" s="1"/>
  <c r="L4808" i="59"/>
  <c r="Q4808" i="59" s="1"/>
  <c r="N12" i="59"/>
  <c r="O732" i="59"/>
  <c r="N2095" i="59"/>
  <c r="L3140" i="59"/>
  <c r="Q3140" i="59" s="1"/>
  <c r="O4359" i="59"/>
  <c r="L2828" i="59"/>
  <c r="Q2828" i="59" s="1"/>
  <c r="N4871" i="59"/>
  <c r="N3574" i="59"/>
  <c r="L510" i="59"/>
  <c r="Q510" i="59" s="1"/>
  <c r="O176" i="59"/>
  <c r="O1777" i="59"/>
  <c r="N1341" i="59"/>
  <c r="L1219" i="59"/>
  <c r="Q1219" i="59" s="1"/>
  <c r="N744" i="59"/>
  <c r="M1188" i="59"/>
  <c r="N4613" i="59"/>
  <c r="M61" i="59"/>
  <c r="L249" i="59"/>
  <c r="Q249" i="59" s="1"/>
  <c r="N2278" i="59"/>
  <c r="N406" i="59"/>
  <c r="N3352" i="59"/>
  <c r="M879" i="59"/>
  <c r="M1516" i="59"/>
  <c r="L2607" i="59"/>
  <c r="Q2607" i="59" s="1"/>
  <c r="O1656" i="59"/>
  <c r="O1445" i="59"/>
  <c r="O3072" i="59"/>
  <c r="O3639" i="59"/>
  <c r="O2322" i="59"/>
  <c r="N3823" i="59"/>
  <c r="N859" i="59"/>
  <c r="M62" i="59"/>
  <c r="M3899" i="59"/>
  <c r="L4901" i="59"/>
  <c r="Q4901" i="59" s="1"/>
  <c r="N2739" i="59"/>
  <c r="L4240" i="59"/>
  <c r="Q4240" i="59" s="1"/>
  <c r="O1569" i="59"/>
  <c r="L2575" i="59"/>
  <c r="Q2575" i="59" s="1"/>
  <c r="N4058" i="59"/>
  <c r="N1944" i="59"/>
  <c r="O2027" i="59"/>
  <c r="O4050" i="59"/>
  <c r="O1393" i="59"/>
  <c r="O704" i="59"/>
  <c r="M1453" i="59"/>
  <c r="L4691" i="59"/>
  <c r="Q4691" i="59" s="1"/>
  <c r="M4074" i="59"/>
  <c r="M103" i="59"/>
  <c r="L3294" i="59"/>
  <c r="Q3294" i="59" s="1"/>
  <c r="L2594" i="59"/>
  <c r="Q2594" i="59" s="1"/>
  <c r="N2428" i="59"/>
  <c r="L282" i="59"/>
  <c r="Q282" i="59" s="1"/>
  <c r="L2917" i="59"/>
  <c r="Q2917" i="59" s="1"/>
  <c r="M3887" i="59"/>
  <c r="L4434" i="59"/>
  <c r="Q4434" i="59" s="1"/>
  <c r="O4999" i="59"/>
  <c r="M2325" i="59"/>
  <c r="O3996" i="59"/>
  <c r="O3162" i="59"/>
  <c r="N2436" i="59"/>
  <c r="M147" i="59"/>
  <c r="M1671" i="59"/>
  <c r="L1967" i="59"/>
  <c r="Q1967" i="59" s="1"/>
  <c r="L1078" i="59"/>
  <c r="Q1078" i="59" s="1"/>
  <c r="L1022" i="59"/>
  <c r="Q1022" i="59" s="1"/>
  <c r="O2848" i="59"/>
  <c r="M460" i="59"/>
  <c r="O1357" i="59"/>
  <c r="O254" i="59"/>
  <c r="L3178" i="59"/>
  <c r="Q3178" i="59" s="1"/>
  <c r="L695" i="59"/>
  <c r="Q695" i="59" s="1"/>
  <c r="N331" i="59"/>
  <c r="O1004" i="59"/>
  <c r="M1588" i="59"/>
  <c r="L4900" i="59"/>
  <c r="Q4900" i="59" s="1"/>
  <c r="O1871" i="59"/>
  <c r="L2176" i="59"/>
  <c r="Q2176" i="59" s="1"/>
  <c r="N436" i="59"/>
  <c r="O4159" i="59"/>
  <c r="M2618" i="59"/>
  <c r="O3" i="59"/>
  <c r="M1699" i="59"/>
  <c r="L3670" i="59"/>
  <c r="Q3670" i="59" s="1"/>
  <c r="L3401" i="59"/>
  <c r="Q3401" i="59" s="1"/>
  <c r="N4124" i="59"/>
  <c r="N4722" i="59"/>
  <c r="M1804" i="59"/>
  <c r="L3526" i="59"/>
  <c r="Q3526" i="59" s="1"/>
  <c r="N2759" i="59"/>
  <c r="L4953" i="59"/>
  <c r="Q4953" i="59" s="1"/>
  <c r="O734" i="59"/>
  <c r="O1961" i="59"/>
  <c r="M4654" i="59"/>
  <c r="L3823" i="59"/>
  <c r="Q3823" i="59" s="1"/>
  <c r="N3860" i="59"/>
  <c r="N939" i="59"/>
  <c r="N1988" i="59"/>
  <c r="N511" i="59"/>
  <c r="L261" i="59"/>
  <c r="Q261" i="59" s="1"/>
  <c r="M94" i="59"/>
  <c r="L725" i="59"/>
  <c r="Q725" i="59" s="1"/>
  <c r="M1574" i="59"/>
  <c r="N1365" i="59"/>
  <c r="M1089" i="59"/>
  <c r="O3178" i="59"/>
  <c r="O3601" i="59"/>
  <c r="M1135" i="59"/>
  <c r="L4154" i="59"/>
  <c r="Q4154" i="59" s="1"/>
  <c r="N3233" i="59"/>
  <c r="O506" i="59"/>
  <c r="O1130" i="59"/>
  <c r="M2488" i="59"/>
  <c r="O3423" i="59"/>
  <c r="L4052" i="59"/>
  <c r="Q4052" i="59" s="1"/>
  <c r="M2157" i="59"/>
  <c r="M2596" i="59"/>
  <c r="N2999" i="59"/>
  <c r="N246" i="59"/>
  <c r="L178" i="59"/>
  <c r="Q178" i="59" s="1"/>
  <c r="M2032" i="59"/>
  <c r="O2561" i="59"/>
  <c r="L2283" i="59"/>
  <c r="Q2283" i="59" s="1"/>
  <c r="O2978" i="59"/>
  <c r="O2846" i="59"/>
  <c r="L4089" i="59"/>
  <c r="Q4089" i="59" s="1"/>
  <c r="N3554" i="59"/>
  <c r="N2005" i="59"/>
  <c r="O2851" i="59"/>
  <c r="M4910" i="59"/>
  <c r="L2052" i="59"/>
  <c r="Q2052" i="59" s="1"/>
  <c r="L2970" i="59"/>
  <c r="Q2970" i="59" s="1"/>
  <c r="N766" i="59"/>
  <c r="N3141" i="59"/>
  <c r="N961" i="59"/>
  <c r="O489" i="59"/>
  <c r="O2304" i="59"/>
  <c r="N2872" i="59"/>
  <c r="L3778" i="59"/>
  <c r="Q3778" i="59" s="1"/>
  <c r="M866" i="59"/>
  <c r="M2001" i="59"/>
  <c r="N2647" i="59"/>
  <c r="N1845" i="59"/>
  <c r="N3261" i="59"/>
  <c r="N1392" i="59"/>
  <c r="N1704" i="59"/>
  <c r="M822" i="59"/>
  <c r="N4110" i="59"/>
  <c r="N4046" i="59"/>
  <c r="L3963" i="59"/>
  <c r="Q3963" i="59" s="1"/>
  <c r="L3472" i="59"/>
  <c r="Q3472" i="59" s="1"/>
  <c r="M2735" i="59"/>
  <c r="N228" i="59"/>
  <c r="O830" i="59"/>
  <c r="O3243" i="59"/>
  <c r="N2579" i="59"/>
  <c r="L727" i="59"/>
  <c r="Q727" i="59" s="1"/>
  <c r="O2313" i="59"/>
  <c r="N4850" i="59"/>
  <c r="L4918" i="59"/>
  <c r="Q4918" i="59" s="1"/>
  <c r="L3240" i="59"/>
  <c r="Q3240" i="59" s="1"/>
  <c r="N1735" i="59"/>
  <c r="N4848" i="59"/>
  <c r="M4123" i="59"/>
  <c r="L1737" i="59"/>
  <c r="Q1737" i="59" s="1"/>
  <c r="N2041" i="59"/>
  <c r="O2845" i="59"/>
  <c r="L3904" i="59"/>
  <c r="Q3904" i="59" s="1"/>
  <c r="L4686" i="59"/>
  <c r="Q4686" i="59" s="1"/>
  <c r="O1475" i="59"/>
  <c r="M2931" i="59"/>
  <c r="N663" i="59"/>
  <c r="M4277" i="59"/>
  <c r="M1367" i="59"/>
  <c r="O742" i="59"/>
  <c r="O3454" i="59"/>
  <c r="L4153" i="59"/>
  <c r="Q4153" i="59" s="1"/>
  <c r="N123" i="59"/>
  <c r="O1392" i="59"/>
  <c r="M380" i="59"/>
  <c r="O1545" i="59"/>
  <c r="M2270" i="59"/>
  <c r="O2485" i="59"/>
  <c r="N4087" i="59"/>
  <c r="O412" i="59"/>
  <c r="L2659" i="59"/>
  <c r="Q2659" i="59" s="1"/>
  <c r="O4425" i="59"/>
  <c r="N615" i="59"/>
  <c r="N2632" i="59"/>
  <c r="O1227" i="59"/>
  <c r="N2308" i="59"/>
  <c r="O1345" i="59"/>
  <c r="M4300" i="59"/>
  <c r="M2395" i="59"/>
  <c r="M3111" i="59"/>
  <c r="L1122" i="59"/>
  <c r="Q1122" i="59" s="1"/>
  <c r="M3045" i="59"/>
  <c r="N2799" i="59"/>
  <c r="M367" i="59"/>
  <c r="O2529" i="59"/>
  <c r="O1502" i="59"/>
  <c r="N3304" i="59"/>
  <c r="M3738" i="59"/>
  <c r="L3097" i="59"/>
  <c r="Q3097" i="59" s="1"/>
  <c r="N4083" i="59"/>
  <c r="M2893" i="59"/>
  <c r="N2888" i="59"/>
  <c r="L4237" i="59"/>
  <c r="Q4237" i="59" s="1"/>
  <c r="N701" i="59"/>
  <c r="N867" i="59"/>
  <c r="O1630" i="59"/>
  <c r="M3475" i="59"/>
  <c r="L12" i="59"/>
  <c r="Q12" i="59" s="1"/>
  <c r="N3524" i="59"/>
  <c r="M712" i="59"/>
  <c r="N2181" i="59"/>
  <c r="M4770" i="59"/>
  <c r="M2951" i="59"/>
  <c r="O1371" i="59"/>
  <c r="M2689" i="59"/>
  <c r="M3348" i="59"/>
  <c r="M4624" i="59"/>
  <c r="L2433" i="59"/>
  <c r="Q2433" i="59" s="1"/>
  <c r="M79" i="59"/>
  <c r="O4424" i="59"/>
  <c r="N2953" i="59"/>
  <c r="N537" i="59"/>
  <c r="N1908" i="59"/>
  <c r="M3037" i="59"/>
  <c r="N644" i="59"/>
  <c r="L3774" i="59"/>
  <c r="Q3774" i="59" s="1"/>
  <c r="N1487" i="59"/>
  <c r="N4825" i="59"/>
  <c r="L1307" i="59"/>
  <c r="Q1307" i="59" s="1"/>
  <c r="L3941" i="59"/>
  <c r="Q3941" i="59" s="1"/>
  <c r="L3674" i="59"/>
  <c r="Q3674" i="59" s="1"/>
  <c r="M4696" i="59"/>
  <c r="O627" i="59"/>
  <c r="M175" i="59"/>
  <c r="O4659" i="59"/>
  <c r="N1418" i="59"/>
  <c r="N982" i="59"/>
  <c r="O2936" i="59"/>
  <c r="N4193" i="59"/>
  <c r="M2106" i="59"/>
  <c r="N3363" i="59"/>
  <c r="M2679" i="59"/>
  <c r="L3202" i="59"/>
  <c r="Q3202" i="59" s="1"/>
  <c r="N2575" i="59"/>
  <c r="O4467" i="59"/>
  <c r="N4925" i="59"/>
  <c r="M2631" i="59"/>
  <c r="L4907" i="59"/>
  <c r="Q4907" i="59" s="1"/>
  <c r="N811" i="59"/>
  <c r="N512" i="59"/>
  <c r="N1598" i="59"/>
  <c r="M543" i="59"/>
  <c r="M2180" i="59"/>
  <c r="O1380" i="59"/>
  <c r="O1868" i="59"/>
  <c r="N2467" i="59"/>
  <c r="O2960" i="59"/>
  <c r="L29" i="59"/>
  <c r="Q29" i="59" s="1"/>
  <c r="L4828" i="59"/>
  <c r="Q4828" i="59" s="1"/>
  <c r="O54" i="59"/>
  <c r="N2734" i="59"/>
  <c r="N81" i="59"/>
  <c r="N2984" i="59"/>
  <c r="O3542" i="59"/>
  <c r="L4711" i="59"/>
  <c r="Q4711" i="59" s="1"/>
  <c r="M1498" i="59"/>
  <c r="L1547" i="59"/>
  <c r="Q1547" i="59" s="1"/>
  <c r="N3350" i="59"/>
  <c r="L3616" i="59"/>
  <c r="Q3616" i="59" s="1"/>
  <c r="N63" i="59"/>
  <c r="L128" i="59"/>
  <c r="Q128" i="59" s="1"/>
  <c r="N2552" i="59"/>
  <c r="N1905" i="59"/>
  <c r="M4213" i="59"/>
  <c r="N4226" i="59"/>
  <c r="N3454" i="59"/>
  <c r="N583" i="59"/>
  <c r="M1960" i="59"/>
  <c r="N3997" i="59"/>
  <c r="M4037" i="59"/>
  <c r="L3763" i="59"/>
  <c r="Q3763" i="59" s="1"/>
  <c r="O886" i="59"/>
  <c r="O4369" i="59"/>
  <c r="L4381" i="59"/>
  <c r="Q4381" i="59" s="1"/>
  <c r="L278" i="59"/>
  <c r="Q278" i="59" s="1"/>
  <c r="N3371" i="59"/>
  <c r="O3919" i="59"/>
  <c r="M991" i="59"/>
  <c r="N209" i="59"/>
  <c r="M3036" i="59"/>
  <c r="L4857" i="59"/>
  <c r="Q4857" i="59" s="1"/>
  <c r="O4055" i="59"/>
  <c r="O2541" i="59"/>
  <c r="M1947" i="59"/>
  <c r="O1683" i="59"/>
  <c r="L1257" i="59"/>
  <c r="Q1257" i="59" s="1"/>
  <c r="M2783" i="59"/>
  <c r="N3339" i="59"/>
  <c r="N471" i="59"/>
  <c r="M4914" i="59"/>
  <c r="L531" i="59"/>
  <c r="Q531" i="59" s="1"/>
  <c r="N3935" i="59"/>
  <c r="O1591" i="59"/>
  <c r="L1702" i="59"/>
  <c r="Q1702" i="59" s="1"/>
  <c r="N2757" i="59"/>
  <c r="L3198" i="59"/>
  <c r="Q3198" i="59" s="1"/>
  <c r="M1164" i="59"/>
  <c r="M4311" i="59"/>
  <c r="L4100" i="59"/>
  <c r="Q4100" i="59" s="1"/>
  <c r="O3158" i="59"/>
  <c r="N2710" i="59"/>
  <c r="L1849" i="59"/>
  <c r="Q1849" i="59" s="1"/>
  <c r="L4895" i="59"/>
  <c r="Q4895" i="59" s="1"/>
  <c r="N3127" i="59"/>
  <c r="M2542" i="59"/>
  <c r="M494" i="59"/>
  <c r="N4694" i="59"/>
  <c r="O2550" i="59"/>
  <c r="L2392" i="59"/>
  <c r="Q2392" i="59" s="1"/>
  <c r="O200" i="59"/>
  <c r="L1050" i="59"/>
  <c r="Q1050" i="59" s="1"/>
  <c r="M4913" i="59"/>
  <c r="L4254" i="59"/>
  <c r="Q4254" i="59" s="1"/>
  <c r="L2635" i="59"/>
  <c r="Q2635" i="59" s="1"/>
  <c r="L976" i="59"/>
  <c r="Q976" i="59" s="1"/>
  <c r="O83" i="59"/>
  <c r="L4619" i="59"/>
  <c r="Q4619" i="59" s="1"/>
  <c r="O1544" i="59"/>
  <c r="N2286" i="59"/>
  <c r="M1394" i="59"/>
  <c r="L2192" i="59"/>
  <c r="Q2192" i="59" s="1"/>
  <c r="L1575" i="59"/>
  <c r="Q1575" i="59" s="1"/>
  <c r="M2460" i="59"/>
  <c r="L2952" i="59"/>
  <c r="Q2952" i="59" s="1"/>
  <c r="M4931" i="59"/>
  <c r="O4608" i="59"/>
  <c r="M2553" i="59"/>
  <c r="O1207" i="59"/>
  <c r="N2727" i="59"/>
  <c r="L2815" i="59"/>
  <c r="Q2815" i="59" s="1"/>
  <c r="N876" i="59"/>
  <c r="L1350" i="59"/>
  <c r="Q1350" i="59" s="1"/>
  <c r="M3706" i="59"/>
  <c r="L1554" i="59"/>
  <c r="Q1554" i="59" s="1"/>
  <c r="N2836" i="59"/>
  <c r="N3043" i="59"/>
  <c r="M3233" i="59"/>
  <c r="L3608" i="59"/>
  <c r="Q3608" i="59" s="1"/>
  <c r="O2649" i="59"/>
  <c r="M2668" i="59"/>
  <c r="N2098" i="59"/>
  <c r="N1196" i="59"/>
  <c r="O3732" i="59"/>
  <c r="L2162" i="59"/>
  <c r="Q2162" i="59" s="1"/>
  <c r="N215" i="59"/>
  <c r="O4414" i="59"/>
  <c r="M774" i="59"/>
  <c r="O4578" i="59"/>
  <c r="M3842" i="59"/>
  <c r="N3020" i="59"/>
  <c r="N4385" i="59"/>
  <c r="O1379" i="59"/>
  <c r="L3903" i="59"/>
  <c r="Q3903" i="59" s="1"/>
  <c r="O613" i="59"/>
  <c r="L4190" i="59"/>
  <c r="Q4190" i="59" s="1"/>
  <c r="M1741" i="59"/>
  <c r="M1435" i="59"/>
  <c r="M4687" i="59"/>
  <c r="N955" i="59"/>
  <c r="L17" i="59"/>
  <c r="Q17" i="59" s="1"/>
  <c r="N3567" i="59"/>
  <c r="M783" i="59"/>
  <c r="N1293" i="59"/>
  <c r="M341" i="59"/>
  <c r="L2473" i="59"/>
  <c r="Q2473" i="59" s="1"/>
  <c r="L3071" i="59"/>
  <c r="Q3071" i="59" s="1"/>
  <c r="M4626" i="59"/>
  <c r="L1916" i="59"/>
  <c r="Q1916" i="59" s="1"/>
  <c r="N313" i="59"/>
  <c r="M2690" i="59"/>
  <c r="N3374" i="59"/>
  <c r="L2330" i="59"/>
  <c r="Q2330" i="59" s="1"/>
  <c r="M897" i="59"/>
  <c r="L305" i="59"/>
  <c r="Q305" i="59" s="1"/>
  <c r="N1942" i="59"/>
  <c r="M3222" i="59"/>
  <c r="N3442" i="59"/>
  <c r="L3390" i="59"/>
  <c r="Q3390" i="59" s="1"/>
  <c r="L894" i="59"/>
  <c r="Q894" i="59" s="1"/>
  <c r="O2191" i="59"/>
  <c r="L4298" i="59"/>
  <c r="Q4298" i="59" s="1"/>
  <c r="L4357" i="59"/>
  <c r="Q4357" i="59" s="1"/>
  <c r="N3592" i="59"/>
  <c r="M3276" i="59"/>
  <c r="L226" i="59"/>
  <c r="Q226" i="59" s="1"/>
  <c r="N1526" i="59"/>
  <c r="O2812" i="59"/>
  <c r="O4486" i="59"/>
  <c r="N53" i="59"/>
  <c r="O2735" i="59"/>
  <c r="M4383" i="59"/>
  <c r="N833" i="59"/>
  <c r="N4369" i="59"/>
  <c r="N3345" i="59"/>
  <c r="M2874" i="59"/>
  <c r="L2463" i="59"/>
  <c r="Q2463" i="59" s="1"/>
  <c r="O273" i="59"/>
  <c r="M113" i="59"/>
  <c r="N2186" i="59"/>
  <c r="N4889" i="59"/>
  <c r="M1318" i="59"/>
  <c r="L1958" i="59"/>
  <c r="Q1958" i="59" s="1"/>
  <c r="M4278" i="59"/>
  <c r="M3813" i="59"/>
  <c r="O3509" i="59"/>
  <c r="N851" i="59"/>
  <c r="N52" i="59"/>
  <c r="M1297" i="59"/>
  <c r="M993" i="59"/>
  <c r="N1004" i="59"/>
  <c r="M4957" i="59"/>
  <c r="M3224" i="59"/>
  <c r="N2352" i="59"/>
  <c r="O2424" i="59"/>
  <c r="L3064" i="59"/>
  <c r="Q3064" i="59" s="1"/>
  <c r="L2478" i="59"/>
  <c r="Q2478" i="59" s="1"/>
  <c r="M1110" i="59"/>
  <c r="M2456" i="59"/>
  <c r="O2181" i="59"/>
  <c r="O698" i="59"/>
  <c r="O1226" i="59"/>
  <c r="O4313" i="59"/>
  <c r="M3646" i="59"/>
  <c r="O290" i="59"/>
  <c r="L4725" i="59"/>
  <c r="Q4725" i="59" s="1"/>
  <c r="O2007" i="59"/>
  <c r="O3071" i="59"/>
  <c r="M2797" i="59"/>
  <c r="O1297" i="59"/>
  <c r="M2037" i="59"/>
  <c r="N2893" i="59"/>
  <c r="L2539" i="59"/>
  <c r="Q2539" i="59" s="1"/>
  <c r="N3590" i="59"/>
  <c r="M499" i="59"/>
  <c r="M4287" i="59"/>
  <c r="M2186" i="59"/>
  <c r="M4292" i="59"/>
  <c r="L408" i="59"/>
  <c r="Q408" i="59" s="1"/>
  <c r="M4386" i="59"/>
  <c r="L1360" i="59"/>
  <c r="Q1360" i="59" s="1"/>
  <c r="L3442" i="59"/>
  <c r="Q3442" i="59" s="1"/>
  <c r="N4636" i="59"/>
  <c r="L1468" i="59"/>
  <c r="Q1468" i="59" s="1"/>
  <c r="L2789" i="59"/>
  <c r="Q2789" i="59" s="1"/>
  <c r="O3016" i="59"/>
  <c r="L1476" i="59"/>
  <c r="Q1476" i="59" s="1"/>
  <c r="L505" i="59"/>
  <c r="Q505" i="59" s="1"/>
  <c r="M2699" i="59"/>
  <c r="M218" i="59"/>
  <c r="L1942" i="59"/>
  <c r="Q1942" i="59" s="1"/>
  <c r="L2191" i="59"/>
  <c r="Q2191" i="59" s="1"/>
  <c r="M3880" i="59"/>
  <c r="M3685" i="59"/>
  <c r="O1856" i="59"/>
  <c r="L75" i="59"/>
  <c r="Q75" i="59" s="1"/>
  <c r="O1440" i="59"/>
  <c r="N2740" i="59"/>
  <c r="O510" i="59"/>
  <c r="L3562" i="59"/>
  <c r="Q3562" i="59" s="1"/>
  <c r="L3680" i="59"/>
  <c r="Q3680" i="59" s="1"/>
  <c r="M4674" i="59"/>
  <c r="N4942" i="59"/>
  <c r="N4631" i="59"/>
  <c r="L2238" i="59"/>
  <c r="Q2238" i="59" s="1"/>
  <c r="M2952" i="59"/>
  <c r="N3790" i="59"/>
  <c r="M3504" i="59"/>
  <c r="L97" i="59"/>
  <c r="Q97" i="59" s="1"/>
  <c r="L808" i="59"/>
  <c r="Q808" i="59" s="1"/>
  <c r="M457" i="59"/>
  <c r="M3087" i="59"/>
  <c r="L4563" i="59"/>
  <c r="Q4563" i="59" s="1"/>
  <c r="M1815" i="59"/>
  <c r="N2366" i="59"/>
  <c r="M68" i="59"/>
  <c r="M3270" i="59"/>
  <c r="O2688" i="59"/>
  <c r="O2549" i="59"/>
  <c r="L2179" i="59"/>
  <c r="Q2179" i="59" s="1"/>
  <c r="M4256" i="59"/>
  <c r="N1010" i="59"/>
  <c r="L3759" i="59"/>
  <c r="Q3759" i="59" s="1"/>
  <c r="N2561" i="59"/>
  <c r="O1070" i="59"/>
  <c r="N2395" i="59"/>
  <c r="N2004" i="59"/>
  <c r="L1692" i="59"/>
  <c r="Q1692" i="59" s="1"/>
  <c r="O2347" i="59"/>
  <c r="N4284" i="59"/>
  <c r="L4226" i="59"/>
  <c r="Q4226" i="59" s="1"/>
  <c r="N2594" i="59"/>
  <c r="N1033" i="59"/>
  <c r="M554" i="59"/>
  <c r="O1747" i="59"/>
  <c r="N3791" i="59"/>
  <c r="O2339" i="59"/>
  <c r="N3986" i="59"/>
  <c r="L312" i="59"/>
  <c r="Q312" i="59" s="1"/>
  <c r="O1068" i="59"/>
  <c r="M1970" i="59"/>
  <c r="N2117" i="59"/>
  <c r="O2730" i="59"/>
  <c r="N647" i="59"/>
  <c r="L890" i="59"/>
  <c r="Q890" i="59" s="1"/>
  <c r="N2618" i="59"/>
  <c r="O3539" i="59"/>
  <c r="O3102" i="59"/>
  <c r="N2472" i="59"/>
  <c r="L4937" i="59"/>
  <c r="Q4937" i="59" s="1"/>
  <c r="L4107" i="59"/>
  <c r="Q4107" i="59" s="1"/>
  <c r="L655" i="59"/>
  <c r="Q655" i="59" s="1"/>
  <c r="N4387" i="59"/>
  <c r="L1438" i="59"/>
  <c r="Q1438" i="59" s="1"/>
  <c r="M4475" i="59"/>
  <c r="N4953" i="59"/>
  <c r="O2423" i="59"/>
  <c r="O4091" i="59"/>
  <c r="O1659" i="59"/>
  <c r="M3431" i="59"/>
  <c r="M4466" i="59"/>
  <c r="L2096" i="59"/>
  <c r="Q2096" i="59" s="1"/>
  <c r="O3752" i="59"/>
  <c r="O448" i="59"/>
  <c r="O545" i="59"/>
  <c r="N2277" i="59"/>
  <c r="O2627" i="59"/>
  <c r="L2543" i="59"/>
  <c r="Q2543" i="59" s="1"/>
  <c r="L4815" i="59"/>
  <c r="Q4815" i="59" s="1"/>
  <c r="L2436" i="59"/>
  <c r="Q2436" i="59" s="1"/>
  <c r="M4497" i="59"/>
  <c r="N2597" i="59"/>
  <c r="M2003" i="59"/>
  <c r="O752" i="59"/>
  <c r="M2449" i="59"/>
  <c r="M3378" i="59"/>
  <c r="M2909" i="59"/>
  <c r="M2939" i="59"/>
  <c r="O4080" i="59"/>
  <c r="O2101" i="59"/>
  <c r="M4994" i="59"/>
  <c r="M2941" i="59"/>
  <c r="N3829" i="59"/>
  <c r="O3640" i="59"/>
  <c r="L2621" i="59"/>
  <c r="Q2621" i="59" s="1"/>
  <c r="N4863" i="59"/>
  <c r="L2358" i="59"/>
  <c r="Q2358" i="59" s="1"/>
  <c r="N5" i="59"/>
  <c r="L519" i="59"/>
  <c r="Q519" i="59" s="1"/>
  <c r="L3360" i="59"/>
  <c r="Q3360" i="59" s="1"/>
  <c r="L4030" i="59"/>
  <c r="Q4030" i="59" s="1"/>
  <c r="L4854" i="59"/>
  <c r="Q4854" i="59" s="1"/>
  <c r="L2369" i="59"/>
  <c r="Q2369" i="59" s="1"/>
  <c r="L4084" i="59"/>
  <c r="Q4084" i="59" s="1"/>
  <c r="L1563" i="59"/>
  <c r="Q1563" i="59" s="1"/>
  <c r="N28" i="59"/>
  <c r="N2226" i="59"/>
  <c r="O2513" i="59"/>
  <c r="O2716" i="59"/>
  <c r="O2626" i="59"/>
  <c r="N3305" i="59"/>
  <c r="L1521" i="59"/>
  <c r="Q1521" i="59" s="1"/>
  <c r="O1633" i="59"/>
  <c r="O755" i="59"/>
  <c r="L32" i="59"/>
  <c r="Q32" i="59" s="1"/>
  <c r="N4171" i="59"/>
  <c r="M2603" i="59"/>
  <c r="N595" i="59"/>
  <c r="N1504" i="59"/>
  <c r="M1569" i="59"/>
  <c r="N1940" i="59"/>
  <c r="M3922" i="59"/>
  <c r="O3784" i="59"/>
  <c r="M2726" i="59"/>
  <c r="N3097" i="59"/>
  <c r="N2442" i="59"/>
  <c r="O331" i="59"/>
  <c r="L4001" i="59"/>
  <c r="Q4001" i="59" s="1"/>
  <c r="L3533" i="59"/>
  <c r="Q3533" i="59" s="1"/>
  <c r="L1888" i="59"/>
  <c r="Q1888" i="59" s="1"/>
  <c r="O4796" i="59"/>
  <c r="O1625" i="59"/>
  <c r="N2651" i="59"/>
  <c r="O1225" i="59"/>
  <c r="O4214" i="59"/>
  <c r="N4969" i="59"/>
  <c r="L2064" i="59"/>
  <c r="Q2064" i="59" s="1"/>
  <c r="M3818" i="59"/>
  <c r="L4490" i="59"/>
  <c r="Q4490" i="59" s="1"/>
  <c r="N986" i="59"/>
  <c r="M4308" i="59"/>
  <c r="L3191" i="59"/>
  <c r="Q3191" i="59" s="1"/>
  <c r="L1427" i="59"/>
  <c r="Q1427" i="59" s="1"/>
  <c r="L1103" i="59"/>
  <c r="Q1103" i="59" s="1"/>
  <c r="N513" i="59"/>
  <c r="L3332" i="59"/>
  <c r="Q3332" i="59" s="1"/>
  <c r="N832" i="59"/>
  <c r="L8" i="59"/>
  <c r="Q8" i="59" s="1"/>
  <c r="N2526" i="59"/>
  <c r="M2199" i="59"/>
  <c r="L4733" i="59"/>
  <c r="Q4733" i="59" s="1"/>
  <c r="O3233" i="59"/>
  <c r="N4459" i="59"/>
  <c r="N1668" i="59"/>
  <c r="O1097" i="59"/>
  <c r="N706" i="59"/>
  <c r="L3058" i="59"/>
  <c r="Q3058" i="59" s="1"/>
  <c r="L3231" i="59"/>
  <c r="Q3231" i="59" s="1"/>
  <c r="L1357" i="59"/>
  <c r="Q1357" i="59" s="1"/>
  <c r="O202" i="59"/>
  <c r="M4700" i="59"/>
  <c r="M1248" i="59"/>
  <c r="M3217" i="59"/>
  <c r="L1615" i="59"/>
  <c r="Q1615" i="59" s="1"/>
  <c r="O228" i="59"/>
  <c r="O4603" i="59"/>
  <c r="N3741" i="59"/>
  <c r="O3709" i="59"/>
  <c r="N3481" i="59"/>
  <c r="O2823" i="59"/>
  <c r="N1740" i="59"/>
  <c r="N4280" i="59"/>
  <c r="O4743" i="59"/>
  <c r="M3086" i="59"/>
  <c r="N270" i="59"/>
  <c r="O1356" i="59"/>
  <c r="M1972" i="59"/>
  <c r="M4435" i="59"/>
  <c r="O28" i="59"/>
  <c r="M1384" i="59"/>
  <c r="M3825" i="59"/>
  <c r="M3957" i="59"/>
  <c r="L1065" i="59"/>
  <c r="Q1065" i="59" s="1"/>
  <c r="O3192" i="59"/>
  <c r="L779" i="59"/>
  <c r="Q779" i="59" s="1"/>
  <c r="L1089" i="59"/>
  <c r="Q1089" i="59" s="1"/>
  <c r="N4135" i="59"/>
  <c r="M502" i="59"/>
  <c r="O123" i="59"/>
  <c r="L209" i="59"/>
  <c r="Q209" i="59" s="1"/>
  <c r="N2743" i="59"/>
  <c r="M621" i="59"/>
  <c r="M3507" i="59"/>
  <c r="O1485" i="59"/>
  <c r="N417" i="59"/>
  <c r="O243" i="59"/>
  <c r="L2817" i="59"/>
  <c r="Q2817" i="59" s="1"/>
  <c r="O4311" i="59"/>
  <c r="O4836" i="59"/>
  <c r="O2555" i="59"/>
  <c r="N4714" i="59"/>
  <c r="O1386" i="59"/>
  <c r="N4845" i="59"/>
  <c r="O4373" i="59"/>
  <c r="M4705" i="59"/>
  <c r="M2723" i="59"/>
  <c r="L3352" i="59"/>
  <c r="Q3352" i="59" s="1"/>
  <c r="N243" i="59"/>
  <c r="N2445" i="59"/>
  <c r="L1601" i="59"/>
  <c r="Q1601" i="59" s="1"/>
  <c r="N156" i="59"/>
  <c r="L3082" i="59"/>
  <c r="Q3082" i="59" s="1"/>
  <c r="M4701" i="59"/>
  <c r="N1882" i="59"/>
  <c r="O2540" i="59"/>
  <c r="N1279" i="59"/>
  <c r="O262" i="59"/>
  <c r="N4401" i="59"/>
  <c r="N4067" i="59"/>
  <c r="N3500" i="59"/>
  <c r="M2425" i="59"/>
  <c r="L3464" i="59"/>
  <c r="Q3464" i="59" s="1"/>
  <c r="O3116" i="59"/>
  <c r="L4439" i="59"/>
  <c r="Q4439" i="59" s="1"/>
  <c r="N3973" i="59"/>
  <c r="M2216" i="59"/>
  <c r="N3335" i="59"/>
  <c r="N709" i="59"/>
  <c r="O4944" i="59"/>
  <c r="M4080" i="59"/>
  <c r="M4479" i="59"/>
  <c r="O4206" i="59"/>
  <c r="N161" i="59"/>
  <c r="N3183" i="59"/>
  <c r="M3351" i="59"/>
  <c r="L2421" i="59"/>
  <c r="Q2421" i="59" s="1"/>
  <c r="L4376" i="59"/>
  <c r="Q4376" i="59" s="1"/>
  <c r="N3215" i="59"/>
  <c r="M1082" i="59"/>
  <c r="N4890" i="59"/>
  <c r="O4689" i="59"/>
  <c r="O2476" i="59"/>
  <c r="O1942" i="59"/>
  <c r="O1105" i="59"/>
  <c r="L1174" i="59"/>
  <c r="Q1174" i="59" s="1"/>
  <c r="N725" i="59"/>
  <c r="L1430" i="59"/>
  <c r="Q1430" i="59" s="1"/>
  <c r="M15" i="59"/>
  <c r="O2953" i="59"/>
  <c r="O2528" i="59"/>
  <c r="N51" i="59"/>
  <c r="N683" i="59"/>
  <c r="N4537" i="59"/>
  <c r="M2788" i="59"/>
  <c r="O658" i="59"/>
  <c r="M3210" i="59"/>
  <c r="L1058" i="59"/>
  <c r="Q1058" i="59" s="1"/>
  <c r="L1208" i="59"/>
  <c r="Q1208" i="59" s="1"/>
  <c r="O2488" i="59"/>
  <c r="M1520" i="59"/>
  <c r="N1801" i="59"/>
  <c r="L2550" i="59"/>
  <c r="Q2550" i="59" s="1"/>
  <c r="M3785" i="59"/>
  <c r="M3318" i="59"/>
  <c r="N1131" i="59"/>
  <c r="L3591" i="59"/>
  <c r="Q3591" i="59" s="1"/>
  <c r="O623" i="59"/>
  <c r="N855" i="59"/>
  <c r="N2299" i="59"/>
  <c r="L1540" i="59"/>
  <c r="Q1540" i="59" s="1"/>
  <c r="N4304" i="59"/>
  <c r="L3594" i="59"/>
  <c r="Q3594" i="59" s="1"/>
  <c r="N4546" i="59"/>
  <c r="N3583" i="59"/>
  <c r="O4494" i="59"/>
  <c r="L1250" i="59"/>
  <c r="Q1250" i="59" s="1"/>
  <c r="N1109" i="59"/>
  <c r="M3617" i="59"/>
  <c r="L4687" i="59"/>
  <c r="Q4687" i="59" s="1"/>
  <c r="N1970" i="59"/>
  <c r="O1529" i="59"/>
  <c r="N4619" i="59"/>
  <c r="N2379" i="59"/>
  <c r="M4288" i="59"/>
  <c r="O2452" i="59"/>
  <c r="L3782" i="59"/>
  <c r="Q3782" i="59" s="1"/>
  <c r="M2378" i="59"/>
  <c r="M4728" i="59"/>
  <c r="N1358" i="59"/>
  <c r="N3814" i="59"/>
  <c r="N2244" i="59"/>
  <c r="L635" i="59"/>
  <c r="Q635" i="59" s="1"/>
  <c r="N1873" i="59"/>
  <c r="O3090" i="59"/>
  <c r="L2424" i="59"/>
  <c r="Q2424" i="59" s="1"/>
  <c r="N4298" i="59"/>
  <c r="L2275" i="59"/>
  <c r="Q2275" i="59" s="1"/>
  <c r="M1879" i="59"/>
  <c r="M4210" i="59"/>
  <c r="N1924" i="59"/>
  <c r="L517" i="59"/>
  <c r="Q517" i="59" s="1"/>
  <c r="L4618" i="59"/>
  <c r="Q4618" i="59" s="1"/>
  <c r="N659" i="59"/>
  <c r="N4899" i="59"/>
  <c r="N1018" i="59"/>
  <c r="N2227" i="59"/>
  <c r="N4081" i="59"/>
  <c r="O453" i="59"/>
  <c r="L3891" i="59"/>
  <c r="Q3891" i="59" s="1"/>
  <c r="O2033" i="59"/>
  <c r="L4745" i="59"/>
  <c r="Q4745" i="59" s="1"/>
  <c r="O188" i="59"/>
  <c r="N4746" i="59"/>
  <c r="O1289" i="59"/>
  <c r="O3263" i="59"/>
  <c r="M3341" i="59"/>
  <c r="M498" i="59"/>
  <c r="N574" i="59"/>
  <c r="N3694" i="59"/>
  <c r="N2372" i="59"/>
  <c r="O1523" i="59"/>
  <c r="L1553" i="59"/>
  <c r="Q1553" i="59" s="1"/>
  <c r="N2725" i="59"/>
  <c r="L1861" i="59"/>
  <c r="Q1861" i="59" s="1"/>
  <c r="N3351" i="59"/>
  <c r="O1210" i="59"/>
  <c r="L436" i="59"/>
  <c r="Q436" i="59" s="1"/>
  <c r="O4201" i="59"/>
  <c r="L2197" i="59"/>
  <c r="Q2197" i="59" s="1"/>
  <c r="O2669" i="59"/>
  <c r="N3166" i="59"/>
  <c r="O4848" i="59"/>
  <c r="N2576" i="59"/>
  <c r="L2388" i="59"/>
  <c r="Q2388" i="59" s="1"/>
  <c r="O3341" i="59"/>
  <c r="O1451" i="59"/>
  <c r="M602" i="59"/>
  <c r="O4419" i="59"/>
  <c r="O333" i="59"/>
  <c r="O3994" i="59"/>
  <c r="M907" i="59"/>
  <c r="O208" i="59"/>
  <c r="L4276" i="59"/>
  <c r="Q4276" i="59" s="1"/>
  <c r="N3728" i="59"/>
  <c r="O4191" i="59"/>
  <c r="L4860" i="59"/>
  <c r="Q4860" i="59" s="1"/>
  <c r="O2173" i="59"/>
  <c r="L713" i="59"/>
  <c r="Q713" i="59" s="1"/>
  <c r="N1422" i="59"/>
  <c r="M3628" i="59"/>
  <c r="L4367" i="59"/>
  <c r="Q4367" i="59" s="1"/>
  <c r="N2564" i="59"/>
  <c r="O4366" i="59"/>
  <c r="N4146" i="59"/>
  <c r="L4138" i="59"/>
  <c r="Q4138" i="59" s="1"/>
  <c r="L4382" i="59"/>
  <c r="Q4382" i="59" s="1"/>
  <c r="O3020" i="59"/>
  <c r="L4778" i="59"/>
  <c r="Q4778" i="59" s="1"/>
  <c r="O3814" i="59"/>
  <c r="O322" i="59"/>
  <c r="O2717" i="59"/>
  <c r="N1714" i="59"/>
  <c r="M2495" i="59"/>
  <c r="L4341" i="59"/>
  <c r="Q4341" i="59" s="1"/>
  <c r="N3525" i="59"/>
  <c r="M3191" i="59"/>
  <c r="M1726" i="59"/>
  <c r="O3964" i="59"/>
  <c r="M3869" i="59"/>
  <c r="L2845" i="59"/>
  <c r="Q2845" i="59" s="1"/>
  <c r="M2691" i="59"/>
  <c r="M2892" i="59"/>
  <c r="N1017" i="59"/>
  <c r="N3720" i="59"/>
  <c r="O3906" i="59"/>
  <c r="L2893" i="59"/>
  <c r="Q2893" i="59" s="1"/>
  <c r="M3288" i="59"/>
  <c r="L958" i="59"/>
  <c r="Q958" i="59" s="1"/>
  <c r="O1042" i="59"/>
  <c r="L4540" i="59"/>
  <c r="Q4540" i="59" s="1"/>
  <c r="O1260" i="59"/>
  <c r="L4354" i="59"/>
  <c r="Q4354" i="59" s="1"/>
  <c r="N3156" i="59"/>
  <c r="M2491" i="59"/>
  <c r="O994" i="59"/>
  <c r="O4501" i="59"/>
  <c r="O1342" i="59"/>
  <c r="L1937" i="59"/>
  <c r="Q1937" i="59" s="1"/>
  <c r="M2153" i="59"/>
  <c r="L2616" i="59"/>
  <c r="Q2616" i="59" s="1"/>
  <c r="O1200" i="59"/>
  <c r="M2815" i="59"/>
  <c r="L2708" i="59"/>
  <c r="Q2708" i="59" s="1"/>
  <c r="O3457" i="59"/>
  <c r="O2754" i="59"/>
  <c r="N2427" i="59"/>
  <c r="O1053" i="59"/>
  <c r="N466" i="59"/>
  <c r="L2453" i="59"/>
  <c r="Q2453" i="59" s="1"/>
  <c r="L4231" i="59"/>
  <c r="Q4231" i="59" s="1"/>
  <c r="L4472" i="59"/>
  <c r="Q4472" i="59" s="1"/>
  <c r="O4010" i="59"/>
  <c r="M573" i="59"/>
  <c r="L225" i="59"/>
  <c r="Q225" i="59" s="1"/>
  <c r="O2727" i="59"/>
  <c r="M2045" i="59"/>
  <c r="M864" i="59"/>
  <c r="M221" i="59"/>
  <c r="N3108" i="59"/>
  <c r="M553" i="59"/>
  <c r="O1874" i="59"/>
  <c r="O4330" i="59"/>
  <c r="O1078" i="59"/>
  <c r="M609" i="59"/>
  <c r="N4007" i="59"/>
  <c r="M4044" i="59"/>
  <c r="N3444" i="59"/>
  <c r="N1360" i="59"/>
  <c r="M1485" i="59"/>
  <c r="L222" i="59"/>
  <c r="Q222" i="59" s="1"/>
  <c r="N2567" i="59"/>
  <c r="N1817" i="59"/>
  <c r="L1490" i="59"/>
  <c r="Q1490" i="59" s="1"/>
  <c r="M1252" i="59"/>
  <c r="O1886" i="59"/>
  <c r="O973" i="59"/>
  <c r="M4461" i="59"/>
  <c r="O1877" i="59"/>
  <c r="M4929" i="59"/>
  <c r="M1748" i="59"/>
  <c r="M954" i="59"/>
  <c r="N4842" i="59"/>
  <c r="L65" i="59"/>
  <c r="Q65" i="59" s="1"/>
  <c r="N1620" i="59"/>
  <c r="L3717" i="59"/>
  <c r="Q3717" i="59" s="1"/>
  <c r="M675" i="59"/>
  <c r="M3989" i="59"/>
  <c r="O1339" i="59"/>
  <c r="M3082" i="59"/>
  <c r="L147" i="59"/>
  <c r="Q147" i="59" s="1"/>
  <c r="L1894" i="59"/>
  <c r="Q1894" i="59" s="1"/>
  <c r="M2666" i="59"/>
  <c r="L1992" i="59"/>
  <c r="Q1992" i="59" s="1"/>
  <c r="N590" i="59"/>
  <c r="N3755" i="59"/>
  <c r="O3433" i="59"/>
  <c r="O1188" i="59"/>
  <c r="M2255" i="59"/>
  <c r="M2020" i="59"/>
  <c r="M4158" i="59"/>
  <c r="M2119" i="59"/>
  <c r="O1582" i="59"/>
  <c r="L1915" i="59"/>
  <c r="Q1915" i="59" s="1"/>
  <c r="O1213" i="59"/>
  <c r="N1910" i="59"/>
  <c r="O2442" i="59"/>
  <c r="L2079" i="59"/>
  <c r="Q2079" i="59" s="1"/>
  <c r="O1117" i="59"/>
  <c r="O879" i="59"/>
  <c r="O3168" i="59"/>
  <c r="M4015" i="59"/>
  <c r="O1146" i="59"/>
  <c r="L2494" i="59"/>
  <c r="Q2494" i="59" s="1"/>
  <c r="L3527" i="59"/>
  <c r="Q3527" i="59" s="1"/>
  <c r="L2229" i="59"/>
  <c r="Q2229" i="59" s="1"/>
  <c r="M3403" i="59"/>
  <c r="O786" i="59"/>
  <c r="L364" i="59"/>
  <c r="Q364" i="59" s="1"/>
  <c r="O1007" i="59"/>
  <c r="O2832" i="59"/>
  <c r="N4255" i="59"/>
  <c r="L494" i="59"/>
  <c r="Q494" i="59" s="1"/>
  <c r="L1513" i="59"/>
  <c r="Q1513" i="59" s="1"/>
  <c r="N696" i="59"/>
  <c r="L3057" i="59"/>
  <c r="Q3057" i="59" s="1"/>
  <c r="O3467" i="59"/>
  <c r="L1111" i="59"/>
  <c r="Q1111" i="59" s="1"/>
  <c r="M3949" i="59"/>
  <c r="M3527" i="59"/>
  <c r="O4118" i="59"/>
  <c r="N825" i="59"/>
  <c r="N3819" i="59"/>
  <c r="M4463" i="59"/>
  <c r="M2964" i="59"/>
  <c r="N2275" i="59"/>
  <c r="N4043" i="59"/>
  <c r="O2475" i="59"/>
  <c r="O2639" i="59"/>
  <c r="L1932" i="59"/>
  <c r="Q1932" i="59" s="1"/>
  <c r="O266" i="59"/>
  <c r="N1618" i="59"/>
  <c r="O4324" i="59"/>
  <c r="L1891" i="59"/>
  <c r="Q1891" i="59" s="1"/>
  <c r="O4263" i="59"/>
  <c r="N3530" i="59"/>
  <c r="O1952" i="59"/>
  <c r="L2138" i="59"/>
  <c r="Q2138" i="59" s="1"/>
  <c r="L1880" i="59"/>
  <c r="Q1880" i="59" s="1"/>
  <c r="O3007" i="59"/>
  <c r="N9" i="59"/>
  <c r="N3321" i="59"/>
  <c r="L2266" i="59"/>
  <c r="Q2266" i="59" s="1"/>
  <c r="L4027" i="59"/>
  <c r="Q4027" i="59" s="1"/>
  <c r="L3889" i="59"/>
  <c r="Q3889" i="59" s="1"/>
  <c r="M955" i="59"/>
  <c r="N2638" i="59"/>
  <c r="N2300" i="59"/>
  <c r="L3045" i="59"/>
  <c r="Q3045" i="59" s="1"/>
  <c r="N1952" i="59"/>
  <c r="M1582" i="59"/>
  <c r="L4449" i="59"/>
  <c r="Q4449" i="59" s="1"/>
  <c r="N4276" i="59"/>
  <c r="L2309" i="59"/>
  <c r="Q2309" i="59" s="1"/>
  <c r="N2811" i="59"/>
  <c r="M1919" i="59"/>
  <c r="N2701" i="59"/>
  <c r="L4748" i="59"/>
  <c r="Q4748" i="59" s="1"/>
  <c r="N1231" i="59"/>
  <c r="O3543" i="59"/>
  <c r="O1632" i="59"/>
  <c r="M1412" i="59"/>
  <c r="L4643" i="59"/>
  <c r="Q4643" i="59" s="1"/>
  <c r="L4192" i="59"/>
  <c r="Q4192" i="59" s="1"/>
  <c r="N333" i="59"/>
  <c r="L763" i="59"/>
  <c r="Q763" i="59" s="1"/>
  <c r="O1500" i="59"/>
  <c r="M3641" i="59"/>
  <c r="M605" i="59"/>
  <c r="L2377" i="59"/>
  <c r="Q2377" i="59" s="1"/>
  <c r="L4021" i="59"/>
  <c r="Q4021" i="59" s="1"/>
  <c r="N4651" i="59"/>
  <c r="M146" i="59"/>
  <c r="O2969" i="59"/>
  <c r="M3426" i="59"/>
  <c r="M3865" i="59"/>
  <c r="N4173" i="59"/>
  <c r="L2035" i="59"/>
  <c r="Q2035" i="59" s="1"/>
  <c r="N4331" i="59"/>
  <c r="L1589" i="59"/>
  <c r="Q1589" i="59" s="1"/>
  <c r="N1298" i="59"/>
  <c r="O898" i="59"/>
  <c r="L581" i="59"/>
  <c r="Q581" i="59" s="1"/>
  <c r="N2885" i="59"/>
  <c r="O3578" i="59"/>
  <c r="O2800" i="59"/>
  <c r="L1131" i="59"/>
  <c r="Q1131" i="59" s="1"/>
  <c r="N343" i="59"/>
  <c r="M4047" i="59"/>
  <c r="L4150" i="59"/>
  <c r="Q4150" i="59" s="1"/>
  <c r="O4861" i="59"/>
  <c r="N4249" i="59"/>
  <c r="N1834" i="59"/>
  <c r="N2671" i="59"/>
  <c r="L3822" i="59"/>
  <c r="Q3822" i="59" s="1"/>
  <c r="N4243" i="59"/>
  <c r="L979" i="59"/>
  <c r="Q979" i="59" s="1"/>
  <c r="L1785" i="59"/>
  <c r="Q1785" i="59" s="1"/>
  <c r="N1633" i="59"/>
  <c r="O4109" i="59"/>
  <c r="L199" i="59"/>
  <c r="Q199" i="59" s="1"/>
  <c r="O2208" i="59"/>
  <c r="O538" i="59"/>
  <c r="N4521" i="59"/>
  <c r="O145" i="59"/>
  <c r="L2135" i="59"/>
  <c r="Q2135" i="59" s="1"/>
  <c r="M583" i="59"/>
  <c r="O2013" i="59"/>
  <c r="O2571" i="59"/>
  <c r="L2213" i="59"/>
  <c r="Q2213" i="59" s="1"/>
  <c r="O1515" i="59"/>
  <c r="O2221" i="59"/>
  <c r="N2860" i="59"/>
  <c r="L1897" i="59"/>
  <c r="Q1897" i="59" s="1"/>
  <c r="N3334" i="59"/>
  <c r="N4263" i="59"/>
  <c r="M3662" i="59"/>
  <c r="O2839" i="59"/>
  <c r="N989" i="59"/>
  <c r="L4785" i="59"/>
  <c r="Q4785" i="59" s="1"/>
  <c r="N3517" i="59"/>
  <c r="O3434" i="59"/>
  <c r="M743" i="59"/>
  <c r="M1017" i="59"/>
  <c r="L111" i="59"/>
  <c r="Q111" i="59" s="1"/>
  <c r="L558" i="59"/>
  <c r="Q558" i="59" s="1"/>
  <c r="L240" i="59"/>
  <c r="Q240" i="59" s="1"/>
  <c r="N4839" i="59"/>
  <c r="L144" i="59"/>
  <c r="Q144" i="59" s="1"/>
  <c r="L1507" i="59"/>
  <c r="Q1507" i="59" s="1"/>
  <c r="O3719" i="59"/>
  <c r="O4071" i="59"/>
  <c r="L1902" i="59"/>
  <c r="Q1902" i="59" s="1"/>
  <c r="O1978" i="59"/>
  <c r="O382" i="59"/>
  <c r="M799" i="59"/>
  <c r="O1509" i="59"/>
  <c r="M343" i="59"/>
  <c r="M2981" i="59"/>
  <c r="L926" i="59"/>
  <c r="Q926" i="59" s="1"/>
  <c r="M1326" i="59"/>
  <c r="O3266" i="59"/>
  <c r="M1299" i="59"/>
  <c r="M54" i="59"/>
  <c r="M1281" i="59"/>
  <c r="M4522" i="59"/>
  <c r="N2505" i="59"/>
  <c r="L3484" i="59"/>
  <c r="Q3484" i="59" s="1"/>
  <c r="L1675" i="59"/>
  <c r="Q1675" i="59" s="1"/>
  <c r="N1219" i="59"/>
  <c r="M685" i="59"/>
  <c r="M3652" i="59"/>
  <c r="O726" i="59"/>
  <c r="L875" i="59"/>
  <c r="Q875" i="59" s="1"/>
  <c r="N132" i="59"/>
  <c r="L919" i="59"/>
  <c r="Q919" i="59" s="1"/>
  <c r="M1337" i="59"/>
  <c r="O2658" i="59"/>
  <c r="N761" i="59"/>
  <c r="L126" i="59"/>
  <c r="Q126" i="59" s="1"/>
  <c r="M4352" i="59"/>
  <c r="O1680" i="59"/>
  <c r="N256" i="59"/>
  <c r="O1651" i="59"/>
  <c r="M1799" i="59"/>
  <c r="N396" i="59"/>
  <c r="N4957" i="59"/>
  <c r="O3706" i="59"/>
  <c r="O2096" i="59"/>
  <c r="N1578" i="59"/>
  <c r="L23" i="59"/>
  <c r="Q23" i="59" s="1"/>
  <c r="L4446" i="59"/>
  <c r="Q4446" i="59" s="1"/>
  <c r="M3747" i="59"/>
  <c r="N2447" i="59"/>
  <c r="N2925" i="59"/>
  <c r="O2979" i="59"/>
  <c r="L301" i="59"/>
  <c r="Q301" i="59" s="1"/>
  <c r="N2221" i="59"/>
  <c r="L3719" i="59"/>
  <c r="Q3719" i="59" s="1"/>
  <c r="N4973" i="59"/>
  <c r="M4594" i="59"/>
  <c r="L387" i="59"/>
  <c r="Q387" i="59" s="1"/>
  <c r="L2912" i="59"/>
  <c r="Q2912" i="59" s="1"/>
  <c r="O4955" i="59"/>
  <c r="O4529" i="59"/>
  <c r="O2122" i="59"/>
  <c r="N339" i="59"/>
  <c r="L487" i="59"/>
  <c r="Q487" i="59" s="1"/>
  <c r="L782" i="59"/>
  <c r="Q782" i="59" s="1"/>
  <c r="O3336" i="59"/>
  <c r="M798" i="59"/>
  <c r="O1098" i="59"/>
  <c r="N35" i="59"/>
  <c r="L3550" i="59"/>
  <c r="Q3550" i="59" s="1"/>
  <c r="N4878" i="59"/>
  <c r="O2973" i="59"/>
  <c r="N509" i="59"/>
  <c r="L3090" i="59"/>
  <c r="Q3090" i="59" s="1"/>
  <c r="N4987" i="59"/>
  <c r="N490" i="59"/>
  <c r="N288" i="59"/>
  <c r="O1514" i="59"/>
  <c r="O1895" i="59"/>
  <c r="N3182" i="59"/>
  <c r="O1366" i="59"/>
  <c r="O3562" i="59"/>
  <c r="O1542" i="59"/>
  <c r="L913" i="59"/>
  <c r="Q913" i="59" s="1"/>
  <c r="N1682" i="59"/>
  <c r="N822" i="59"/>
  <c r="L3228" i="59"/>
  <c r="Q3228" i="59" s="1"/>
  <c r="M994" i="59"/>
  <c r="M3800" i="59"/>
  <c r="M3461" i="59"/>
  <c r="O2980" i="59"/>
  <c r="O4934" i="59"/>
  <c r="O4348" i="59"/>
  <c r="M1651" i="59"/>
  <c r="N2359" i="59"/>
  <c r="L4751" i="59"/>
  <c r="Q4751" i="59" s="1"/>
  <c r="N3106" i="59"/>
  <c r="O1284" i="59"/>
  <c r="N1831" i="59"/>
  <c r="N3846" i="59"/>
  <c r="M3562" i="59"/>
  <c r="L1295" i="59"/>
  <c r="Q1295" i="59" s="1"/>
  <c r="N3760" i="59"/>
  <c r="O1142" i="59"/>
  <c r="M1654" i="59"/>
  <c r="N232" i="59"/>
  <c r="M2054" i="59"/>
  <c r="O211" i="59"/>
  <c r="L3261" i="59"/>
  <c r="Q3261" i="59" s="1"/>
  <c r="N3992" i="59"/>
  <c r="N2940" i="59"/>
  <c r="L2666" i="59"/>
  <c r="Q2666" i="59" s="1"/>
  <c r="M2591" i="59"/>
  <c r="O1817" i="59"/>
  <c r="L3103" i="59"/>
  <c r="Q3103" i="59" s="1"/>
  <c r="L2014" i="59"/>
  <c r="Q2014" i="59" s="1"/>
  <c r="N1236" i="59"/>
  <c r="L1279" i="59"/>
  <c r="Q1279" i="59" s="1"/>
  <c r="N4372" i="59"/>
  <c r="L4888" i="59"/>
  <c r="Q4888" i="59" s="1"/>
  <c r="M4819" i="59"/>
  <c r="L561" i="59"/>
  <c r="Q561" i="59" s="1"/>
  <c r="O2202" i="59"/>
  <c r="M2337" i="59"/>
  <c r="N3150" i="59"/>
  <c r="M2092" i="59"/>
  <c r="L3371" i="59"/>
  <c r="Q3371" i="59" s="1"/>
  <c r="L4095" i="59"/>
  <c r="Q4095" i="59" s="1"/>
  <c r="L2987" i="59"/>
  <c r="Q2987" i="59" s="1"/>
  <c r="M653" i="59"/>
  <c r="O3684" i="59"/>
  <c r="O1234" i="59"/>
  <c r="O340" i="59"/>
  <c r="L3421" i="59"/>
  <c r="Q3421" i="59" s="1"/>
  <c r="M3981" i="59"/>
  <c r="N1460" i="59"/>
  <c r="M3579" i="59"/>
  <c r="N4447" i="59"/>
  <c r="O1404" i="59"/>
  <c r="L4053" i="59"/>
  <c r="Q4053" i="59" s="1"/>
  <c r="M24" i="59"/>
  <c r="M2502" i="59"/>
  <c r="M3229" i="59"/>
  <c r="M778" i="59"/>
  <c r="L3035" i="59"/>
  <c r="Q3035" i="59" s="1"/>
  <c r="N3167" i="59"/>
  <c r="O869" i="59"/>
  <c r="N4143" i="59"/>
  <c r="L3900" i="59"/>
  <c r="Q3900" i="59" s="1"/>
  <c r="L1202" i="59"/>
  <c r="Q1202" i="59" s="1"/>
  <c r="N2904" i="59"/>
  <c r="L2686" i="59"/>
  <c r="Q2686" i="59" s="1"/>
  <c r="M3357" i="59"/>
  <c r="O1702" i="59"/>
  <c r="N3092" i="59"/>
  <c r="M4272" i="59"/>
  <c r="M123" i="59"/>
  <c r="O2884" i="59"/>
  <c r="L2914" i="59"/>
  <c r="Q2914" i="59" s="1"/>
  <c r="L2120" i="59"/>
  <c r="Q2120" i="59" s="1"/>
  <c r="O4341" i="59"/>
  <c r="L1647" i="59"/>
  <c r="Q1647" i="59" s="1"/>
  <c r="M1688" i="59"/>
  <c r="L3309" i="59"/>
  <c r="Q3309" i="59" s="1"/>
  <c r="O4360" i="59"/>
  <c r="O1322" i="59"/>
  <c r="L1878" i="59"/>
  <c r="Q1878" i="59" s="1"/>
  <c r="N1906" i="59"/>
  <c r="L3827" i="59"/>
  <c r="Q3827" i="59" s="1"/>
  <c r="L952" i="59"/>
  <c r="Q952" i="59" s="1"/>
  <c r="M56" i="59"/>
  <c r="M2201" i="59"/>
  <c r="O3869" i="59"/>
  <c r="L4180" i="59"/>
  <c r="Q4180" i="59" s="1"/>
  <c r="O3077" i="59"/>
  <c r="O1584" i="59"/>
  <c r="M170" i="59"/>
  <c r="M299" i="59"/>
  <c r="O4600" i="59"/>
  <c r="N2655" i="59"/>
  <c r="N1145" i="59"/>
  <c r="O4782" i="59"/>
  <c r="N3981" i="59"/>
  <c r="O149" i="59"/>
  <c r="M3936" i="59"/>
  <c r="M1590" i="59"/>
  <c r="N3276" i="59"/>
  <c r="L4545" i="59"/>
  <c r="Q4545" i="59" s="1"/>
  <c r="L2899" i="59"/>
  <c r="Q2899" i="59" s="1"/>
  <c r="L205" i="59"/>
  <c r="Q205" i="59" s="1"/>
  <c r="L1419" i="59"/>
  <c r="Q1419" i="59" s="1"/>
  <c r="N3197" i="59"/>
  <c r="N4549" i="59"/>
  <c r="O4926" i="59"/>
  <c r="L3816" i="59"/>
  <c r="Q3816" i="59" s="1"/>
  <c r="O4508" i="59"/>
  <c r="O700" i="59"/>
  <c r="L2485" i="59"/>
  <c r="Q2485" i="59" s="1"/>
  <c r="N4123" i="59"/>
  <c r="L4898" i="59"/>
  <c r="Q4898" i="59" s="1"/>
  <c r="O2722" i="59"/>
  <c r="O4698" i="59"/>
  <c r="L2004" i="59"/>
  <c r="Q2004" i="59" s="1"/>
  <c r="L543" i="59"/>
  <c r="Q543" i="59" s="1"/>
  <c r="M420" i="59"/>
  <c r="N4822" i="59"/>
  <c r="O2429" i="59"/>
  <c r="M3551" i="59"/>
  <c r="N1549" i="59"/>
  <c r="M459" i="59"/>
  <c r="L2163" i="59"/>
  <c r="Q2163" i="59" s="1"/>
  <c r="O620" i="59"/>
  <c r="O4021" i="59"/>
  <c r="O683" i="59"/>
  <c r="N2568" i="59"/>
  <c r="M261" i="59"/>
  <c r="O4110" i="59"/>
  <c r="N389" i="59"/>
  <c r="N1275" i="59"/>
  <c r="O4976" i="59"/>
  <c r="N538" i="59"/>
  <c r="O4337" i="59"/>
  <c r="O4257" i="59"/>
  <c r="L4151" i="59"/>
  <c r="Q4151" i="59" s="1"/>
  <c r="O2729" i="59"/>
  <c r="O1720" i="59"/>
  <c r="M4586" i="59"/>
  <c r="N1306" i="59"/>
  <c r="O4152" i="59"/>
  <c r="O1716" i="59"/>
  <c r="N2268" i="59"/>
  <c r="N3024" i="59"/>
  <c r="M1762" i="59"/>
  <c r="L1012" i="59"/>
  <c r="Q1012" i="59" s="1"/>
  <c r="L4873" i="59"/>
  <c r="Q4873" i="59" s="1"/>
  <c r="N1590" i="59"/>
  <c r="O3591" i="59"/>
  <c r="O2445" i="59"/>
  <c r="N476" i="59"/>
  <c r="O4852" i="59"/>
  <c r="L3357" i="59"/>
  <c r="Q3357" i="59" s="1"/>
  <c r="O3733" i="59"/>
  <c r="O2878" i="59"/>
  <c r="L1979" i="59"/>
  <c r="Q1979" i="59" s="1"/>
  <c r="L1628" i="59"/>
  <c r="Q1628" i="59" s="1"/>
  <c r="N491" i="59"/>
  <c r="N775" i="59"/>
  <c r="N4478" i="59"/>
  <c r="M4070" i="59"/>
  <c r="L2941" i="59"/>
  <c r="Q2941" i="59" s="1"/>
  <c r="L594" i="59"/>
  <c r="Q594" i="59" s="1"/>
  <c r="O127" i="59"/>
  <c r="L1330" i="59"/>
  <c r="Q1330" i="59" s="1"/>
  <c r="M1168" i="59"/>
  <c r="N3087" i="59"/>
  <c r="O3613" i="59"/>
  <c r="N1151" i="59"/>
  <c r="L2" i="59"/>
  <c r="Q2" i="59" s="1"/>
  <c r="M4191" i="59"/>
  <c r="O3912" i="59"/>
  <c r="M4936" i="59"/>
  <c r="N1382" i="59"/>
  <c r="M842" i="59"/>
  <c r="L2293" i="59"/>
  <c r="Q2293" i="59" s="1"/>
  <c r="O2618" i="59"/>
  <c r="M1992" i="59"/>
  <c r="M4958" i="59"/>
  <c r="N2861" i="59"/>
  <c r="L3376" i="59"/>
  <c r="Q3376" i="59" s="1"/>
  <c r="L481" i="59"/>
  <c r="Q481" i="59" s="1"/>
  <c r="M3971" i="59"/>
  <c r="O3481" i="59"/>
  <c r="M1380" i="59"/>
  <c r="N1819" i="59"/>
  <c r="O702" i="59"/>
  <c r="M4543" i="59"/>
  <c r="M2533" i="59"/>
  <c r="N4913" i="59"/>
  <c r="O1277" i="59"/>
  <c r="M3304" i="59"/>
  <c r="N1431" i="59"/>
  <c r="M481" i="59"/>
  <c r="L3582" i="59"/>
  <c r="Q3582" i="59" s="1"/>
  <c r="N4158" i="59"/>
  <c r="N1992" i="59"/>
  <c r="M1585" i="59"/>
  <c r="L3538" i="59"/>
  <c r="Q3538" i="59" s="1"/>
  <c r="O4983" i="59"/>
  <c r="L3307" i="59"/>
  <c r="Q3307" i="59" s="1"/>
  <c r="M323" i="59"/>
  <c r="O3205" i="59"/>
  <c r="O2376" i="59"/>
  <c r="N2360" i="59"/>
  <c r="L769" i="59"/>
  <c r="Q769" i="59" s="1"/>
  <c r="O3176" i="59"/>
  <c r="O308" i="59"/>
  <c r="M2956" i="59"/>
  <c r="L3561" i="59"/>
  <c r="Q3561" i="59" s="1"/>
  <c r="N3120" i="59"/>
  <c r="M4422" i="59"/>
  <c r="L3444" i="59"/>
  <c r="Q3444" i="59" s="1"/>
  <c r="M288" i="59"/>
  <c r="N3787" i="59"/>
  <c r="L3025" i="59"/>
  <c r="Q3025" i="59" s="1"/>
  <c r="M591" i="59"/>
  <c r="O2303" i="59"/>
  <c r="L120" i="59"/>
  <c r="Q120" i="59" s="1"/>
  <c r="O1144" i="59"/>
  <c r="O1186" i="59"/>
  <c r="L4109" i="59"/>
  <c r="Q4109" i="59" s="1"/>
  <c r="L4348" i="59"/>
  <c r="Q4348" i="59" s="1"/>
  <c r="O104" i="59"/>
  <c r="N3404" i="59"/>
  <c r="N3612" i="59"/>
  <c r="O4138" i="59"/>
  <c r="O3815" i="59"/>
  <c r="O1013" i="59"/>
  <c r="O2100" i="59"/>
  <c r="L859" i="59"/>
  <c r="Q859" i="59" s="1"/>
  <c r="N1309" i="59"/>
  <c r="L1618" i="59"/>
  <c r="Q1618" i="59" s="1"/>
  <c r="M4064" i="59"/>
  <c r="L4148" i="59"/>
  <c r="Q4148" i="59" s="1"/>
  <c r="N2557" i="59"/>
  <c r="N3346" i="59"/>
  <c r="N4828" i="59"/>
  <c r="N4272" i="59"/>
  <c r="L1745" i="59"/>
  <c r="Q1745" i="59" s="1"/>
  <c r="M2049" i="59"/>
  <c r="L4313" i="59"/>
  <c r="Q4313" i="59" s="1"/>
  <c r="N3529" i="59"/>
  <c r="M4331" i="59"/>
  <c r="L2487" i="59"/>
  <c r="Q2487" i="59" s="1"/>
  <c r="O1690" i="59"/>
  <c r="L995" i="59"/>
  <c r="Q995" i="59" s="1"/>
  <c r="L3728" i="59"/>
  <c r="Q3728" i="59" s="1"/>
  <c r="L2837" i="59"/>
  <c r="Q2837" i="59" s="1"/>
  <c r="M2645" i="59"/>
  <c r="M2244" i="59"/>
  <c r="M1080" i="59"/>
  <c r="N3889" i="59"/>
  <c r="L1748" i="59"/>
  <c r="Q1748" i="59" s="1"/>
  <c r="N4785" i="59"/>
  <c r="L2537" i="59"/>
  <c r="Q2537" i="59" s="1"/>
  <c r="M2331" i="59"/>
  <c r="L4380" i="59"/>
  <c r="Q4380" i="59" s="1"/>
  <c r="O4975" i="59"/>
  <c r="N2764" i="59"/>
  <c r="N2229" i="59"/>
  <c r="M1835" i="59"/>
  <c r="L3298" i="59"/>
  <c r="Q3298" i="59" s="1"/>
  <c r="O707" i="59"/>
  <c r="N122" i="59"/>
  <c r="N238" i="59"/>
  <c r="N3994" i="59"/>
  <c r="M3414" i="59"/>
  <c r="M3832" i="59"/>
  <c r="N3077" i="59"/>
  <c r="N3429" i="59"/>
  <c r="L1346" i="59"/>
  <c r="Q1346" i="59" s="1"/>
  <c r="O842" i="59"/>
  <c r="N4650" i="59"/>
  <c r="L4661" i="59"/>
  <c r="Q4661" i="59" s="1"/>
  <c r="M1461" i="59"/>
  <c r="M1656" i="59"/>
  <c r="L3205" i="59"/>
  <c r="Q3205" i="59" s="1"/>
  <c r="O3443" i="59"/>
  <c r="O1022" i="59"/>
  <c r="O381" i="59"/>
  <c r="N1012" i="59"/>
  <c r="N1674" i="59"/>
  <c r="M4609" i="59"/>
  <c r="N2774" i="59"/>
  <c r="N771" i="59"/>
  <c r="M371" i="59"/>
  <c r="L1347" i="59"/>
  <c r="Q1347" i="59" s="1"/>
  <c r="O3277" i="59"/>
  <c r="N1035" i="59"/>
  <c r="M412" i="59"/>
  <c r="M4010" i="59"/>
  <c r="M4656" i="59"/>
  <c r="N134" i="59"/>
  <c r="O403" i="59"/>
  <c r="L1374" i="59"/>
  <c r="Q1374" i="59" s="1"/>
  <c r="N1377" i="59"/>
  <c r="N322" i="59"/>
  <c r="M2273" i="59"/>
  <c r="L3743" i="59"/>
  <c r="Q3743" i="59" s="1"/>
  <c r="N4914" i="59"/>
  <c r="O4122" i="59"/>
  <c r="M2066" i="59"/>
  <c r="M680" i="59"/>
  <c r="O1645" i="59"/>
  <c r="N4355" i="59"/>
  <c r="M1878" i="59"/>
  <c r="O3839" i="59"/>
  <c r="M3910" i="59"/>
  <c r="N3312" i="59"/>
  <c r="M2256" i="59"/>
  <c r="M4853" i="59"/>
  <c r="N4909" i="59"/>
  <c r="O4734" i="59"/>
  <c r="N2257" i="59"/>
  <c r="N1209" i="59"/>
  <c r="O4077" i="59"/>
  <c r="M3650" i="59"/>
  <c r="N3399" i="59"/>
  <c r="M3704" i="59"/>
  <c r="L2431" i="59"/>
  <c r="Q2431" i="59" s="1"/>
  <c r="N2754" i="59"/>
  <c r="N159" i="59"/>
  <c r="O3875" i="59"/>
  <c r="N4536" i="59"/>
  <c r="O3308" i="59"/>
  <c r="O2255" i="59"/>
  <c r="N1723" i="59"/>
  <c r="M319" i="59"/>
  <c r="N1522" i="59"/>
  <c r="O1653" i="59"/>
  <c r="L2059" i="59"/>
  <c r="Q2059" i="59" s="1"/>
  <c r="M1791" i="59"/>
  <c r="N2397" i="59"/>
  <c r="M2455" i="59"/>
  <c r="O3841" i="59"/>
  <c r="M2967" i="59"/>
  <c r="N2189" i="59"/>
  <c r="L3740" i="59"/>
  <c r="Q3740" i="59" s="1"/>
  <c r="N479" i="59"/>
  <c r="M1615" i="59"/>
  <c r="M4428" i="59"/>
  <c r="L3456" i="59"/>
  <c r="Q3456" i="59" s="1"/>
  <c r="N4059" i="59"/>
  <c r="N2706" i="59"/>
  <c r="M200" i="59"/>
  <c r="L1566" i="59"/>
  <c r="Q1566" i="59" s="1"/>
  <c r="L2228" i="59"/>
  <c r="Q2228" i="59" s="1"/>
  <c r="O1119" i="59"/>
  <c r="N311" i="59"/>
  <c r="N4939" i="59"/>
  <c r="N2404" i="59"/>
  <c r="N4659" i="59"/>
  <c r="L1179" i="59"/>
  <c r="Q1179" i="59" s="1"/>
  <c r="O4916" i="59"/>
  <c r="M4233" i="59"/>
  <c r="O2693" i="59"/>
  <c r="N4946" i="59"/>
  <c r="L3710" i="59"/>
  <c r="Q3710" i="59" s="1"/>
  <c r="O4675" i="59"/>
  <c r="L4259" i="59"/>
  <c r="Q4259" i="59" s="1"/>
  <c r="L1504" i="59"/>
  <c r="Q1504" i="59" s="1"/>
  <c r="L2298" i="59"/>
  <c r="Q2298" i="59" s="1"/>
  <c r="N2068" i="59"/>
  <c r="M4792" i="59"/>
  <c r="M3891" i="59"/>
  <c r="N1948" i="59"/>
  <c r="M1198" i="59"/>
  <c r="M2084" i="59"/>
  <c r="L4735" i="59"/>
  <c r="Q4735" i="59" s="1"/>
  <c r="M1190" i="59"/>
  <c r="M2643" i="59"/>
  <c r="N1731" i="59"/>
  <c r="O4090" i="59"/>
  <c r="L4171" i="59"/>
  <c r="Q4171" i="59" s="1"/>
  <c r="O2677" i="59"/>
  <c r="N3984" i="59"/>
  <c r="O4066" i="59"/>
  <c r="O4208" i="59"/>
  <c r="O3164" i="59"/>
  <c r="O37" i="59"/>
  <c r="O4623" i="59"/>
  <c r="N3687" i="59"/>
  <c r="N803" i="59"/>
  <c r="M1100" i="59"/>
  <c r="M3503" i="59"/>
  <c r="L2491" i="59"/>
  <c r="Q2491" i="59" s="1"/>
  <c r="L352" i="59"/>
  <c r="Q352" i="59" s="1"/>
  <c r="N2796" i="59"/>
  <c r="L2461" i="59"/>
  <c r="Q2461" i="59" s="1"/>
  <c r="O4489" i="59"/>
  <c r="L1016" i="59"/>
  <c r="Q1016" i="59" s="1"/>
  <c r="M1054" i="59"/>
  <c r="N1781" i="59"/>
  <c r="L432" i="59"/>
  <c r="Q432" i="59" s="1"/>
  <c r="N1521" i="59"/>
  <c r="O2587" i="59"/>
  <c r="L2186" i="59"/>
  <c r="Q2186" i="59" s="1"/>
  <c r="M3200" i="59"/>
  <c r="L4288" i="59"/>
  <c r="Q4288" i="59" s="1"/>
  <c r="M642" i="59"/>
  <c r="L1600" i="59"/>
  <c r="Q1600" i="59" s="1"/>
  <c r="O204" i="59"/>
  <c r="O2927" i="59"/>
  <c r="L2650" i="59"/>
  <c r="Q2650" i="59" s="1"/>
  <c r="O4179" i="59"/>
  <c r="N1995" i="59"/>
  <c r="M219" i="59"/>
  <c r="L4960" i="59"/>
  <c r="Q4960" i="59" s="1"/>
  <c r="M3390" i="59"/>
  <c r="M856" i="59"/>
  <c r="M2673" i="59"/>
  <c r="M690" i="59"/>
  <c r="M613" i="59"/>
  <c r="N588" i="59"/>
  <c r="N2463" i="59"/>
  <c r="M3018" i="59"/>
  <c r="N3763" i="59"/>
  <c r="O3995" i="59"/>
  <c r="O857" i="59"/>
  <c r="N2578" i="59"/>
  <c r="O2508" i="59"/>
  <c r="O794" i="59"/>
  <c r="M1983" i="59"/>
  <c r="L72" i="59"/>
  <c r="Q72" i="59" s="1"/>
  <c r="O1075" i="59"/>
  <c r="O1276" i="59"/>
  <c r="N3675" i="59"/>
  <c r="M3850" i="59"/>
  <c r="M3184" i="59"/>
  <c r="N4305" i="59"/>
  <c r="L345" i="59"/>
  <c r="Q345" i="59" s="1"/>
  <c r="M1561" i="59"/>
  <c r="L4137" i="59"/>
  <c r="Q4137" i="59" s="1"/>
  <c r="N2135" i="59"/>
  <c r="M4649" i="59"/>
  <c r="N1791" i="59"/>
  <c r="M45" i="59"/>
  <c r="L4627" i="59"/>
  <c r="Q4627" i="59" s="1"/>
  <c r="L752" i="59"/>
  <c r="Q752" i="59" s="1"/>
  <c r="O813" i="59"/>
  <c r="L817" i="59"/>
  <c r="Q817" i="59" s="1"/>
  <c r="M2529" i="59"/>
  <c r="M2912" i="59"/>
  <c r="M1085" i="59"/>
  <c r="O173" i="59"/>
  <c r="N3467" i="59"/>
  <c r="M2566" i="59"/>
  <c r="N1037" i="59"/>
  <c r="O843" i="59"/>
  <c r="O3903" i="59"/>
  <c r="L1924" i="59"/>
  <c r="Q1924" i="59" s="1"/>
  <c r="N240" i="59"/>
  <c r="O3351" i="59"/>
  <c r="O3897" i="59"/>
  <c r="O2883" i="59"/>
  <c r="N1613" i="59"/>
  <c r="O3085" i="59"/>
  <c r="M2034" i="59"/>
  <c r="L292" i="59"/>
  <c r="Q292" i="59" s="1"/>
  <c r="N3596" i="59"/>
  <c r="M4794" i="59"/>
  <c r="N793" i="59"/>
  <c r="M4371" i="59"/>
  <c r="M4496" i="59"/>
  <c r="O1957" i="59"/>
  <c r="O2565" i="59"/>
  <c r="N4345" i="59"/>
  <c r="M2354" i="59"/>
  <c r="M4736" i="59"/>
  <c r="L3819" i="59"/>
  <c r="Q3819" i="59" s="1"/>
  <c r="O3464" i="59"/>
  <c r="M668" i="59"/>
  <c r="M738" i="59"/>
  <c r="N2809" i="59"/>
  <c r="M4215" i="59"/>
  <c r="O2258" i="59"/>
  <c r="L1326" i="59"/>
  <c r="Q1326" i="59" s="1"/>
  <c r="N1479" i="59"/>
  <c r="L414" i="59"/>
  <c r="Q414" i="59" s="1"/>
  <c r="M949" i="59"/>
  <c r="L2879" i="59"/>
  <c r="Q2879" i="59" s="1"/>
  <c r="L609" i="59"/>
  <c r="Q609" i="59" s="1"/>
  <c r="N1753" i="59"/>
  <c r="L1053" i="59"/>
  <c r="Q1053" i="59" s="1"/>
  <c r="O4269" i="59"/>
  <c r="N3488" i="59"/>
  <c r="M2800" i="59"/>
  <c r="M1349" i="59"/>
  <c r="M674" i="59"/>
  <c r="L2847" i="59"/>
  <c r="Q2847" i="59" s="1"/>
  <c r="L1135" i="59"/>
  <c r="Q1135" i="59" s="1"/>
  <c r="L3485" i="59"/>
  <c r="Q3485" i="59" s="1"/>
  <c r="O1894" i="59"/>
  <c r="O1728" i="59"/>
  <c r="L1510" i="59"/>
  <c r="Q1510" i="59" s="1"/>
  <c r="L2331" i="59"/>
  <c r="Q2331" i="59" s="1"/>
  <c r="N2114" i="59"/>
  <c r="N4485" i="59"/>
  <c r="M4030" i="59"/>
  <c r="O3276" i="59"/>
  <c r="N3406" i="59"/>
  <c r="M4938" i="59"/>
  <c r="N3376" i="59"/>
  <c r="M704" i="59"/>
  <c r="M739" i="59"/>
  <c r="O2417" i="59"/>
  <c r="M865" i="59"/>
  <c r="L1797" i="59"/>
  <c r="Q1797" i="59" s="1"/>
  <c r="M3271" i="59"/>
  <c r="O610" i="59"/>
  <c r="O4969" i="59"/>
  <c r="M1494" i="59"/>
  <c r="M278" i="59"/>
  <c r="N3455" i="59"/>
  <c r="N104" i="59"/>
  <c r="O4442" i="59"/>
  <c r="O2933" i="59"/>
  <c r="M505" i="59"/>
  <c r="M276" i="59"/>
  <c r="M3542" i="59"/>
  <c r="O2411" i="59"/>
  <c r="N1998" i="59"/>
  <c r="N1388" i="59"/>
  <c r="M3406" i="59"/>
  <c r="N1488" i="59"/>
  <c r="L3643" i="59"/>
  <c r="Q3643" i="59" s="1"/>
  <c r="L1775" i="59"/>
  <c r="Q1775" i="59" s="1"/>
  <c r="N3708" i="59"/>
  <c r="O4834" i="59"/>
  <c r="L3648" i="59"/>
  <c r="Q3648" i="59" s="1"/>
  <c r="O116" i="59"/>
  <c r="O3136" i="59"/>
  <c r="O1808" i="59"/>
  <c r="O804" i="59"/>
  <c r="L2252" i="59"/>
  <c r="Q2252" i="59" s="1"/>
  <c r="O4223" i="59"/>
  <c r="L444" i="59"/>
  <c r="Q444" i="59" s="1"/>
  <c r="N4093" i="59"/>
  <c r="O139" i="59"/>
  <c r="M350" i="59"/>
  <c r="N150" i="59"/>
  <c r="N4480" i="59"/>
  <c r="N2545" i="59"/>
  <c r="O292" i="59"/>
  <c r="O488" i="59"/>
  <c r="L1108" i="59"/>
  <c r="Q1108" i="59" s="1"/>
  <c r="O2925" i="59"/>
  <c r="L2716" i="59"/>
  <c r="Q2716" i="59" s="1"/>
  <c r="L1756" i="59"/>
  <c r="Q1756" i="59" s="1"/>
  <c r="O4989" i="59"/>
  <c r="N2648" i="59"/>
  <c r="L231" i="59"/>
  <c r="Q231" i="59" s="1"/>
  <c r="L670" i="59"/>
  <c r="Q670" i="59" s="1"/>
  <c r="M4342" i="59"/>
  <c r="N3117" i="59"/>
  <c r="O1740" i="59"/>
  <c r="O2018" i="59"/>
  <c r="O4745" i="59"/>
  <c r="L815" i="59"/>
  <c r="Q815" i="59" s="1"/>
  <c r="O3801" i="59"/>
  <c r="O2799" i="59"/>
  <c r="O2623" i="59"/>
  <c r="N3270" i="59"/>
  <c r="O2506" i="59"/>
  <c r="L689" i="59"/>
  <c r="Q689" i="59" s="1"/>
  <c r="N275" i="59"/>
  <c r="N86" i="59"/>
  <c r="M3904" i="59"/>
  <c r="O3606" i="59"/>
  <c r="M1552" i="59"/>
  <c r="L722" i="59"/>
  <c r="Q722" i="59" s="1"/>
  <c r="L896" i="59"/>
  <c r="Q896" i="59" s="1"/>
  <c r="O2977" i="59"/>
  <c r="L1415" i="59"/>
  <c r="Q1415" i="59" s="1"/>
  <c r="O1018" i="59"/>
  <c r="N440" i="59"/>
  <c r="L4682" i="59"/>
  <c r="Q4682" i="59" s="1"/>
  <c r="O4541" i="59"/>
  <c r="N310" i="59"/>
  <c r="L489" i="59"/>
  <c r="Q489" i="59" s="1"/>
  <c r="L4813" i="59"/>
  <c r="Q4813" i="59" s="1"/>
  <c r="M2503" i="59"/>
  <c r="L3449" i="59"/>
  <c r="Q3449" i="59" s="1"/>
  <c r="N3772" i="59"/>
  <c r="N2019" i="59"/>
  <c r="M4297" i="59"/>
  <c r="O4150" i="59"/>
  <c r="N1761" i="59"/>
  <c r="M3616" i="59"/>
  <c r="L3220" i="59"/>
  <c r="Q3220" i="59" s="1"/>
  <c r="N2092" i="59"/>
  <c r="M1575" i="59"/>
  <c r="N2590" i="59"/>
  <c r="N2962" i="59"/>
  <c r="L4569" i="59"/>
  <c r="Q4569" i="59" s="1"/>
  <c r="O2857" i="59"/>
  <c r="L2015" i="59"/>
  <c r="Q2015" i="59" s="1"/>
  <c r="O1324" i="59"/>
  <c r="M2891" i="59"/>
  <c r="L4925" i="59"/>
  <c r="Q4925" i="59" s="1"/>
  <c r="L3689" i="59"/>
  <c r="Q3689" i="59" s="1"/>
  <c r="O113" i="59"/>
  <c r="N2337" i="59"/>
  <c r="L1677" i="59"/>
  <c r="Q1677" i="59" s="1"/>
  <c r="O4554" i="59"/>
  <c r="L3681" i="59"/>
  <c r="Q3681" i="59" s="1"/>
  <c r="M4274" i="59"/>
  <c r="M744" i="59"/>
  <c r="N1693" i="59"/>
  <c r="M139" i="59"/>
  <c r="O1837" i="59"/>
  <c r="O330" i="59"/>
  <c r="O315" i="59"/>
  <c r="O2581" i="59"/>
  <c r="M1605" i="59"/>
  <c r="N1308" i="59"/>
  <c r="N3964" i="59"/>
  <c r="M1910" i="59"/>
  <c r="L1233" i="59"/>
  <c r="Q1233" i="59" s="1"/>
  <c r="M4358" i="59"/>
  <c r="O4446" i="59"/>
  <c r="O4452" i="59"/>
  <c r="N905" i="59"/>
  <c r="N3773" i="59"/>
  <c r="O3370" i="59"/>
  <c r="M3135" i="59"/>
  <c r="O4542" i="59"/>
  <c r="O3269" i="59"/>
  <c r="M3153" i="59"/>
  <c r="O3501" i="59"/>
  <c r="N1812" i="59"/>
  <c r="N2760" i="59"/>
  <c r="M3649" i="59"/>
  <c r="L4658" i="59"/>
  <c r="Q4658" i="59" s="1"/>
  <c r="M2015" i="59"/>
  <c r="M4324" i="59"/>
  <c r="N1756" i="59"/>
  <c r="M3541" i="59"/>
  <c r="O256" i="59"/>
  <c r="O4799" i="59"/>
  <c r="N3948" i="59"/>
  <c r="L1599" i="59"/>
  <c r="Q1599" i="59" s="1"/>
  <c r="N4273" i="59"/>
  <c r="M4316" i="59"/>
  <c r="N880" i="59"/>
  <c r="N3518" i="59"/>
  <c r="M533" i="59"/>
  <c r="N603" i="59"/>
  <c r="L411" i="59"/>
  <c r="Q411" i="59" s="1"/>
  <c r="N1515" i="59"/>
  <c r="O3581" i="59"/>
  <c r="O4115" i="59"/>
  <c r="L4322" i="59"/>
  <c r="Q4322" i="59" s="1"/>
  <c r="N4076" i="59"/>
  <c r="M3612" i="59"/>
  <c r="M4759" i="59"/>
  <c r="L433" i="59"/>
  <c r="Q433" i="59" s="1"/>
  <c r="L3246" i="59"/>
  <c r="Q3246" i="59" s="1"/>
  <c r="L471" i="59"/>
  <c r="Q471" i="59" s="1"/>
  <c r="O1156" i="59"/>
  <c r="N4041" i="59"/>
  <c r="N4133" i="59"/>
  <c r="O3118" i="59"/>
  <c r="L3" i="59"/>
  <c r="Q3" i="59" s="1"/>
  <c r="N702" i="59"/>
  <c r="L3720" i="59"/>
  <c r="Q3720" i="59" s="1"/>
  <c r="O4918" i="59"/>
  <c r="L274" i="59"/>
  <c r="Q274" i="59" s="1"/>
  <c r="N2276" i="59"/>
  <c r="L3924" i="59"/>
  <c r="Q3924" i="59" s="1"/>
  <c r="L3005" i="59"/>
  <c r="Q3005" i="59" s="1"/>
  <c r="M2914" i="59"/>
  <c r="M4085" i="59"/>
  <c r="L2127" i="59"/>
  <c r="Q2127" i="59" s="1"/>
  <c r="N1228" i="59"/>
  <c r="M4651" i="59"/>
  <c r="O4060" i="59"/>
  <c r="M2698" i="59"/>
  <c r="L2694" i="59"/>
  <c r="Q2694" i="59" s="1"/>
  <c r="N2258" i="59"/>
  <c r="O4211" i="59"/>
  <c r="N1710" i="59"/>
  <c r="L790" i="59"/>
  <c r="Q790" i="59" s="1"/>
  <c r="L1900" i="59"/>
  <c r="Q1900" i="59" s="1"/>
  <c r="O4985" i="59"/>
  <c r="M4765" i="59"/>
  <c r="M2277" i="59"/>
  <c r="M1610" i="59"/>
  <c r="L3055" i="59"/>
  <c r="Q3055" i="59" s="1"/>
  <c r="O4376" i="59"/>
  <c r="L2959" i="59"/>
  <c r="Q2959" i="59" s="1"/>
  <c r="O2990" i="59"/>
  <c r="M1638" i="59"/>
  <c r="L1136" i="59"/>
  <c r="Q1136" i="59" s="1"/>
  <c r="L3106" i="59"/>
  <c r="Q3106" i="59" s="1"/>
  <c r="N2606" i="59"/>
  <c r="M3161" i="59"/>
  <c r="M130" i="59"/>
  <c r="O2217" i="59"/>
  <c r="N3494" i="59"/>
  <c r="O1385" i="59"/>
  <c r="M2946" i="59"/>
  <c r="O2254" i="59"/>
  <c r="O2952" i="59"/>
  <c r="N1330" i="59"/>
  <c r="L2791" i="59"/>
  <c r="Q2791" i="59" s="1"/>
  <c r="N1550" i="59"/>
  <c r="N2363" i="59"/>
  <c r="L3243" i="59"/>
  <c r="Q3243" i="59" s="1"/>
  <c r="O3647" i="59"/>
  <c r="M678" i="59"/>
  <c r="O571" i="59"/>
  <c r="M4748" i="59"/>
  <c r="L2214" i="59"/>
  <c r="Q2214" i="59" s="1"/>
  <c r="N380" i="59"/>
  <c r="L446" i="59"/>
  <c r="Q446" i="59" s="1"/>
  <c r="O2892" i="59"/>
  <c r="L2262" i="59"/>
  <c r="Q2262" i="59" s="1"/>
  <c r="O3388" i="59"/>
  <c r="L3943" i="59"/>
  <c r="Q3943" i="59" s="1"/>
  <c r="L704" i="59"/>
  <c r="Q704" i="59" s="1"/>
  <c r="N2947" i="59"/>
  <c r="M4071" i="59"/>
  <c r="N567" i="59"/>
  <c r="N2" i="59"/>
  <c r="N2890" i="59"/>
  <c r="N3925" i="59"/>
  <c r="M1032" i="59"/>
  <c r="N1875" i="59"/>
  <c r="L4333" i="59"/>
  <c r="Q4333" i="59" s="1"/>
  <c r="L4453" i="59"/>
  <c r="Q4453" i="59" s="1"/>
  <c r="L3070" i="59"/>
  <c r="Q3070" i="59" s="1"/>
  <c r="O108" i="59"/>
  <c r="L2926" i="59"/>
  <c r="Q2926" i="59" s="1"/>
  <c r="L4229" i="59"/>
  <c r="Q4229" i="59" s="1"/>
  <c r="M3499" i="59"/>
  <c r="N431" i="59"/>
  <c r="M110" i="59"/>
  <c r="M3388" i="59"/>
  <c r="N1478" i="59"/>
  <c r="L3847" i="59"/>
  <c r="Q3847" i="59" s="1"/>
  <c r="O1652" i="59"/>
  <c r="M4680" i="59"/>
  <c r="N1511" i="59"/>
  <c r="N2851" i="59"/>
  <c r="M1595" i="59"/>
  <c r="N4195" i="59"/>
  <c r="L3954" i="59"/>
  <c r="Q3954" i="59" s="1"/>
  <c r="O430" i="59"/>
  <c r="M2333" i="59"/>
  <c r="L3686" i="59"/>
  <c r="Q3686" i="59" s="1"/>
  <c r="M3424" i="59"/>
  <c r="N201" i="59"/>
  <c r="N1082" i="59"/>
  <c r="L1189" i="59"/>
  <c r="Q1189" i="59" s="1"/>
  <c r="M2200" i="59"/>
  <c r="L939" i="59"/>
  <c r="Q939" i="59" s="1"/>
  <c r="O3568" i="59"/>
  <c r="O4059" i="59"/>
  <c r="O764" i="59"/>
  <c r="L4659" i="59"/>
  <c r="Q4659" i="59" s="1"/>
  <c r="N890" i="59"/>
  <c r="O3685" i="59"/>
  <c r="N216" i="59"/>
  <c r="O29" i="59"/>
  <c r="L4133" i="59"/>
  <c r="Q4133" i="59" s="1"/>
  <c r="M2478" i="59"/>
  <c r="O59" i="59"/>
  <c r="L3949" i="59"/>
  <c r="Q3949" i="59" s="1"/>
  <c r="M2606" i="59"/>
  <c r="L702" i="59"/>
  <c r="Q702" i="59" s="1"/>
  <c r="L4123" i="59"/>
  <c r="Q4123" i="59" s="1"/>
  <c r="N1378" i="59"/>
  <c r="O2934" i="59"/>
  <c r="N4002" i="59"/>
  <c r="O2971" i="59"/>
  <c r="L651" i="59"/>
  <c r="Q651" i="59" s="1"/>
  <c r="N4375" i="59"/>
  <c r="O1145" i="59"/>
  <c r="M4228" i="59"/>
  <c r="L2329" i="59"/>
  <c r="Q2329" i="59" s="1"/>
  <c r="O2095" i="59"/>
  <c r="L3074" i="59"/>
  <c r="Q3074" i="59" s="1"/>
  <c r="O4458" i="59"/>
  <c r="M839" i="59"/>
  <c r="M4658" i="59"/>
  <c r="M3283" i="59"/>
  <c r="L4664" i="59"/>
  <c r="Q4664" i="59" s="1"/>
  <c r="M2069" i="59"/>
  <c r="N1611" i="59"/>
  <c r="L1379" i="59"/>
  <c r="Q1379" i="59" s="1"/>
  <c r="N3876" i="59"/>
  <c r="M3657" i="59"/>
  <c r="O735" i="59"/>
  <c r="N341" i="59"/>
  <c r="N2519" i="59"/>
  <c r="M2659" i="59"/>
  <c r="M1117" i="59"/>
  <c r="L3633" i="59"/>
  <c r="Q3633" i="59" s="1"/>
  <c r="O3473" i="59"/>
  <c r="O3788" i="59"/>
  <c r="O2761" i="59"/>
  <c r="N151" i="59"/>
  <c r="M4541" i="59"/>
  <c r="N3769" i="59"/>
  <c r="M2984" i="59"/>
  <c r="O3765" i="59"/>
  <c r="L1596" i="59"/>
  <c r="Q1596" i="59" s="1"/>
  <c r="O411" i="59"/>
  <c r="M3474" i="59"/>
  <c r="L3272" i="59"/>
  <c r="Q3272" i="59" s="1"/>
  <c r="O2906" i="59"/>
  <c r="L3777" i="59"/>
  <c r="Q3777" i="59" s="1"/>
  <c r="L4793" i="59"/>
  <c r="Q4793" i="59" s="1"/>
  <c r="M1933" i="59"/>
  <c r="N3391" i="59"/>
  <c r="N1217" i="59"/>
  <c r="L2157" i="59"/>
  <c r="Q2157" i="59" s="1"/>
  <c r="M3546" i="59"/>
  <c r="M4351" i="59"/>
  <c r="O1470" i="59"/>
  <c r="O3490" i="59"/>
  <c r="M1221" i="59"/>
  <c r="O2223" i="59"/>
  <c r="O2478" i="59"/>
  <c r="M906" i="59"/>
  <c r="N4085" i="59"/>
  <c r="N3096" i="59"/>
  <c r="N3497" i="59"/>
  <c r="N4585" i="59"/>
  <c r="O4308" i="59"/>
  <c r="M3237" i="59"/>
  <c r="N4381" i="59"/>
  <c r="L3515" i="59"/>
  <c r="Q3515" i="59" s="1"/>
  <c r="N2531" i="59"/>
  <c r="O43" i="59"/>
  <c r="L4629" i="59"/>
  <c r="Q4629" i="59" s="1"/>
  <c r="N1374" i="59"/>
  <c r="O1946" i="59"/>
  <c r="M2920" i="59"/>
  <c r="M1267" i="59"/>
  <c r="N2880" i="59"/>
  <c r="M1646" i="59"/>
  <c r="M1928" i="59"/>
  <c r="O913" i="59"/>
  <c r="L544" i="59"/>
  <c r="Q544" i="59" s="1"/>
  <c r="L24" i="59"/>
  <c r="Q24" i="59" s="1"/>
  <c r="L4296" i="59"/>
  <c r="Q4296" i="59" s="1"/>
  <c r="L1244" i="59"/>
  <c r="Q1244" i="59" s="1"/>
  <c r="M4452" i="59"/>
  <c r="O21" i="59"/>
  <c r="M1330" i="59"/>
  <c r="O3179" i="59"/>
  <c r="L1074" i="59"/>
  <c r="Q1074" i="59" s="1"/>
  <c r="N2329" i="59"/>
  <c r="N1579" i="59"/>
  <c r="N3306" i="59"/>
  <c r="M3186" i="59"/>
  <c r="N1968" i="59"/>
  <c r="O284" i="59"/>
  <c r="M3837" i="59"/>
  <c r="O2167" i="59"/>
  <c r="O2108" i="59"/>
  <c r="O395" i="59"/>
  <c r="M1149" i="59"/>
  <c r="L2665" i="59"/>
  <c r="Q2665" i="59" s="1"/>
  <c r="L599" i="59"/>
  <c r="Q599" i="59" s="1"/>
  <c r="M4195" i="59"/>
  <c r="O4123" i="59"/>
  <c r="N1150" i="59"/>
  <c r="N2368" i="59"/>
  <c r="N1921" i="59"/>
  <c r="L315" i="59"/>
  <c r="Q315" i="59" s="1"/>
  <c r="O4841" i="59"/>
  <c r="L1367" i="59"/>
  <c r="Q1367" i="59" s="1"/>
  <c r="M1536" i="59"/>
  <c r="L4457" i="59"/>
  <c r="Q4457" i="59" s="1"/>
  <c r="O377" i="59"/>
  <c r="M3005" i="59"/>
  <c r="O2783" i="59"/>
  <c r="O3971" i="59"/>
  <c r="N2455" i="59"/>
  <c r="L1872" i="59"/>
  <c r="Q1872" i="59" s="1"/>
  <c r="N901" i="59"/>
  <c r="L3586" i="59"/>
  <c r="Q3586" i="59" s="1"/>
  <c r="O2280" i="59"/>
  <c r="M43" i="59"/>
  <c r="O2427" i="59"/>
  <c r="N2297" i="59"/>
  <c r="M117" i="59"/>
  <c r="M2281" i="59"/>
  <c r="O1643" i="59"/>
  <c r="L1375" i="59"/>
  <c r="Q1375" i="59" s="1"/>
  <c r="O1038" i="59"/>
  <c r="M1620" i="59"/>
  <c r="M3194" i="59"/>
  <c r="O2940" i="59"/>
  <c r="N3691" i="59"/>
  <c r="M522" i="59"/>
  <c r="O136" i="59"/>
  <c r="N4589" i="59"/>
  <c r="N1971" i="59"/>
  <c r="N4224" i="59"/>
  <c r="O3011" i="59"/>
  <c r="O3366" i="59"/>
  <c r="N2748" i="59"/>
  <c r="O156" i="59"/>
  <c r="L2247" i="59"/>
  <c r="Q2247" i="59" s="1"/>
  <c r="M11" i="59"/>
  <c r="L3457" i="59"/>
  <c r="Q3457" i="59" s="1"/>
  <c r="N1762" i="59"/>
  <c r="O4945" i="59"/>
  <c r="M4878" i="59"/>
  <c r="M1773" i="59"/>
  <c r="N4564" i="59"/>
  <c r="M2164" i="59"/>
  <c r="L985" i="59"/>
  <c r="Q985" i="59" s="1"/>
  <c r="L1185" i="59"/>
  <c r="Q1185" i="59" s="1"/>
  <c r="L3881" i="59"/>
  <c r="Q3881" i="59" s="1"/>
  <c r="O3769" i="59"/>
  <c r="M50" i="59"/>
  <c r="L4493" i="59"/>
  <c r="Q4493" i="59" s="1"/>
  <c r="N2355" i="59"/>
  <c r="N1717" i="59"/>
  <c r="O2686" i="59"/>
  <c r="L1381" i="59"/>
  <c r="Q1381" i="59" s="1"/>
  <c r="L840" i="59"/>
  <c r="Q840" i="59" s="1"/>
  <c r="N3688" i="59"/>
  <c r="L68" i="59"/>
  <c r="Q68" i="59" s="1"/>
  <c r="N3075" i="59"/>
  <c r="N3507" i="59"/>
  <c r="N2525" i="59"/>
  <c r="M4818" i="59"/>
  <c r="L2762" i="59"/>
  <c r="Q2762" i="59" s="1"/>
  <c r="L1092" i="59"/>
  <c r="Q1092" i="59" s="1"/>
  <c r="M1011" i="59"/>
  <c r="M2370" i="59"/>
  <c r="L4476" i="59"/>
  <c r="Q4476" i="59" s="1"/>
  <c r="M4717" i="59"/>
  <c r="L1212" i="59"/>
  <c r="Q1212" i="59" s="1"/>
  <c r="N920" i="59"/>
  <c r="N4703" i="59"/>
  <c r="L3998" i="59"/>
  <c r="Q3998" i="59" s="1"/>
  <c r="L1908" i="59"/>
  <c r="Q1908" i="59" s="1"/>
  <c r="M1550" i="59"/>
  <c r="O2801" i="59"/>
  <c r="N3914" i="59"/>
  <c r="O3332" i="59"/>
  <c r="M4595" i="59"/>
  <c r="M519" i="59"/>
  <c r="L3815" i="59"/>
  <c r="Q3815" i="59" s="1"/>
  <c r="N773" i="59"/>
  <c r="N4210" i="59"/>
  <c r="O3210" i="59"/>
  <c r="N2279" i="59"/>
  <c r="L4577" i="59"/>
  <c r="Q4577" i="59" s="1"/>
  <c r="M578" i="59"/>
  <c r="L3726" i="59"/>
  <c r="Q3726" i="59" s="1"/>
  <c r="L381" i="59"/>
  <c r="Q381" i="59" s="1"/>
  <c r="N1474" i="59"/>
  <c r="L308" i="59"/>
  <c r="Q308" i="59" s="1"/>
  <c r="O249" i="59"/>
  <c r="O1082" i="59"/>
  <c r="O1828" i="59"/>
  <c r="M4275" i="59"/>
  <c r="M316" i="59"/>
  <c r="L1309" i="59"/>
  <c r="Q1309" i="59" s="1"/>
  <c r="O311" i="59"/>
  <c r="M550" i="59"/>
  <c r="M4729" i="59"/>
  <c r="O4927" i="59"/>
  <c r="L2755" i="59"/>
  <c r="Q2755" i="59" s="1"/>
  <c r="N13" i="59"/>
  <c r="M2728" i="59"/>
  <c r="N85" i="59"/>
  <c r="L2467" i="59"/>
  <c r="Q2467" i="59" s="1"/>
  <c r="L4621" i="59"/>
  <c r="Q4621" i="59" s="1"/>
  <c r="N1447" i="59"/>
  <c r="N460" i="59"/>
  <c r="L4149" i="59"/>
  <c r="Q4149" i="59" s="1"/>
  <c r="L4575" i="59"/>
  <c r="Q4575" i="59" s="1"/>
  <c r="O3174" i="59"/>
  <c r="L3142" i="59"/>
  <c r="Q3142" i="59" s="1"/>
  <c r="O709" i="59"/>
  <c r="O39" i="59"/>
  <c r="O3274" i="59"/>
  <c r="O4701" i="59"/>
  <c r="L2261" i="59"/>
  <c r="Q2261" i="59" s="1"/>
  <c r="L2422" i="59"/>
  <c r="Q2422" i="59" s="1"/>
  <c r="L4524" i="59"/>
  <c r="Q4524" i="59" s="1"/>
  <c r="L3755" i="59"/>
  <c r="Q3755" i="59" s="1"/>
  <c r="N1727" i="59"/>
  <c r="O989" i="59"/>
  <c r="M777" i="59"/>
  <c r="M3961" i="59"/>
  <c r="O998" i="59"/>
  <c r="N1312" i="59"/>
  <c r="O3057" i="59"/>
  <c r="N789" i="59"/>
  <c r="N4501" i="59"/>
  <c r="M4532" i="59"/>
  <c r="L4673" i="59"/>
  <c r="Q4673" i="59" s="1"/>
  <c r="O2443" i="59"/>
  <c r="N4753" i="59"/>
  <c r="L4292" i="59"/>
  <c r="Q4292" i="59" s="1"/>
  <c r="O4030" i="59"/>
  <c r="M322" i="59"/>
  <c r="N561" i="59"/>
  <c r="M2746" i="59"/>
  <c r="M2848" i="59"/>
  <c r="M540" i="59"/>
  <c r="M2208" i="59"/>
  <c r="N410" i="59"/>
  <c r="M3679" i="59"/>
  <c r="M3620" i="59"/>
  <c r="L1664" i="59"/>
  <c r="Q1664" i="59" s="1"/>
  <c r="L1129" i="59"/>
  <c r="Q1129" i="59" s="1"/>
  <c r="L899" i="59"/>
  <c r="Q899" i="59" s="1"/>
  <c r="M2236" i="59"/>
  <c r="L776" i="59"/>
  <c r="Q776" i="59" s="1"/>
  <c r="N1556" i="59"/>
  <c r="N693" i="59"/>
  <c r="O3541" i="59"/>
  <c r="N1546" i="59"/>
  <c r="N4997" i="59"/>
  <c r="O3548" i="59"/>
  <c r="O1889" i="59"/>
  <c r="N1609" i="59"/>
  <c r="M576" i="59"/>
  <c r="L3478" i="59"/>
  <c r="Q3478" i="59" s="1"/>
  <c r="M1514" i="59"/>
  <c r="M4987" i="59"/>
  <c r="N3151" i="59"/>
  <c r="M1336" i="59"/>
  <c r="L4324" i="59"/>
  <c r="Q4324" i="59" s="1"/>
  <c r="M901" i="59"/>
  <c r="L3747" i="59"/>
  <c r="Q3747" i="59" s="1"/>
  <c r="L3047" i="59"/>
  <c r="Q3047" i="59" s="1"/>
  <c r="M102" i="59"/>
  <c r="M318" i="59"/>
  <c r="M184" i="59"/>
  <c r="N4192" i="59"/>
  <c r="N3124" i="59"/>
  <c r="O3582" i="59"/>
  <c r="O2459" i="59"/>
  <c r="O125" i="59"/>
  <c r="O878" i="59"/>
  <c r="L3343" i="59"/>
  <c r="Q3343" i="59" s="1"/>
  <c r="M1784" i="59"/>
  <c r="O3651" i="59"/>
  <c r="N1028" i="59"/>
  <c r="L4038" i="59"/>
  <c r="Q4038" i="59" s="1"/>
  <c r="N3866" i="59"/>
  <c r="O2410" i="59"/>
  <c r="N3168" i="59"/>
  <c r="M287" i="59"/>
  <c r="O4606" i="59"/>
  <c r="N549" i="59"/>
  <c r="L604" i="59"/>
  <c r="Q604" i="59" s="1"/>
  <c r="M2624" i="59"/>
  <c r="L4054" i="59"/>
  <c r="Q4054" i="59" s="1"/>
  <c r="O2531" i="59"/>
  <c r="O3087" i="59"/>
  <c r="N1893" i="59"/>
  <c r="N64" i="59"/>
  <c r="O302" i="59"/>
  <c r="M3148" i="59"/>
  <c r="O3346" i="59"/>
  <c r="M1740" i="59"/>
  <c r="M793" i="59"/>
  <c r="M1838" i="59"/>
  <c r="L4303" i="59"/>
  <c r="Q4303" i="59" s="1"/>
  <c r="M157" i="59"/>
  <c r="O2748" i="59"/>
  <c r="N4343" i="59"/>
  <c r="M3080" i="59"/>
  <c r="O2093" i="59"/>
  <c r="O2213" i="59"/>
  <c r="N3767" i="59"/>
  <c r="L4638" i="59"/>
  <c r="Q4638" i="59" s="1"/>
  <c r="N125" i="59"/>
  <c r="O1654" i="59"/>
  <c r="N4617" i="59"/>
  <c r="N1069" i="59"/>
  <c r="N718" i="59"/>
  <c r="M2813" i="59"/>
  <c r="L1407" i="59"/>
  <c r="Q1407" i="59" s="1"/>
  <c r="N2586" i="59"/>
  <c r="O1197" i="59"/>
  <c r="N1600" i="59"/>
  <c r="O2455" i="59"/>
  <c r="N4763" i="59"/>
  <c r="N1397" i="59"/>
  <c r="M2989" i="59"/>
  <c r="M552" i="59"/>
  <c r="O388" i="59"/>
  <c r="O611" i="59"/>
  <c r="M476" i="59"/>
  <c r="M4754" i="59"/>
  <c r="L399" i="59"/>
  <c r="Q399" i="59" s="1"/>
  <c r="M835" i="59"/>
  <c r="N269" i="59"/>
  <c r="N2073" i="59"/>
  <c r="L3564" i="59"/>
  <c r="Q3564" i="59" s="1"/>
  <c r="O1537" i="59"/>
  <c r="O3804" i="59"/>
  <c r="O3437" i="59"/>
  <c r="M4629" i="59"/>
  <c r="L2561" i="59"/>
  <c r="Q2561" i="59" s="1"/>
  <c r="L580" i="59"/>
  <c r="Q580" i="59" s="1"/>
  <c r="M1180" i="59"/>
  <c r="O4252" i="59"/>
  <c r="O4525" i="59"/>
  <c r="N1484" i="59"/>
  <c r="M4322" i="59"/>
  <c r="L3656" i="59"/>
  <c r="Q3656" i="59" s="1"/>
  <c r="O2383" i="59"/>
  <c r="L336" i="59"/>
  <c r="Q336" i="59" s="1"/>
  <c r="N3330" i="59"/>
  <c r="N3972" i="59"/>
  <c r="L4651" i="59"/>
  <c r="Q4651" i="59" s="1"/>
  <c r="M3608" i="59"/>
  <c r="O3569" i="59"/>
  <c r="O3138" i="59"/>
  <c r="L297" i="59"/>
  <c r="Q297" i="59" s="1"/>
  <c r="N1862" i="59"/>
  <c r="N915" i="59"/>
  <c r="O3972" i="59"/>
  <c r="L3698" i="59"/>
  <c r="Q3698" i="59" s="1"/>
  <c r="L4487" i="59"/>
  <c r="Q4487" i="59" s="1"/>
  <c r="L310" i="59"/>
  <c r="Q310" i="59" s="1"/>
  <c r="M3468" i="59"/>
  <c r="L4797" i="59"/>
  <c r="Q4797" i="59" s="1"/>
  <c r="O4160" i="59"/>
  <c r="O1550" i="59"/>
  <c r="M1440" i="59"/>
  <c r="O3245" i="59"/>
  <c r="L3694" i="59"/>
  <c r="Q3694" i="59" s="1"/>
  <c r="N891" i="59"/>
  <c r="O1427" i="59"/>
  <c r="N328" i="59"/>
  <c r="M767" i="59"/>
  <c r="M3040" i="59"/>
  <c r="L3884" i="59"/>
  <c r="Q3884" i="59" s="1"/>
  <c r="L871" i="59"/>
  <c r="Q871" i="59" s="1"/>
  <c r="N4672" i="59"/>
  <c r="O2356" i="59"/>
  <c r="N750" i="59"/>
  <c r="M2985" i="59"/>
  <c r="L192" i="59"/>
  <c r="Q192" i="59" s="1"/>
  <c r="N203" i="59"/>
  <c r="N4555" i="59"/>
  <c r="L4185" i="59"/>
  <c r="Q4185" i="59" s="1"/>
  <c r="M1371" i="59"/>
  <c r="N4600" i="59"/>
  <c r="O1335" i="59"/>
  <c r="O3478" i="59"/>
  <c r="L4005" i="59"/>
  <c r="Q4005" i="59" s="1"/>
  <c r="O3429" i="59"/>
  <c r="L1182" i="59"/>
  <c r="Q1182" i="59" s="1"/>
  <c r="L4744" i="59"/>
  <c r="Q4744" i="59" s="1"/>
  <c r="O1367" i="59"/>
  <c r="O4240" i="59"/>
  <c r="O4729" i="59"/>
  <c r="N4391" i="59"/>
  <c r="N2264" i="59"/>
  <c r="O1966" i="59"/>
  <c r="N1344" i="59"/>
  <c r="N1559" i="59"/>
  <c r="N4895" i="59"/>
  <c r="O3822" i="59"/>
  <c r="N1826" i="59"/>
  <c r="N268" i="59"/>
  <c r="L4307" i="59"/>
  <c r="Q4307" i="59" s="1"/>
  <c r="M8" i="59"/>
  <c r="N1085" i="59"/>
  <c r="O26" i="59"/>
  <c r="L3177" i="59"/>
  <c r="Q3177" i="59" s="1"/>
  <c r="O3284" i="59"/>
  <c r="N4760" i="59"/>
  <c r="M1047" i="59"/>
  <c r="L2033" i="59"/>
  <c r="Q2033" i="59" s="1"/>
  <c r="O3131" i="59"/>
  <c r="O2869" i="59"/>
  <c r="O2034" i="59"/>
  <c r="M52" i="59"/>
  <c r="N500" i="59"/>
  <c r="L4403" i="59"/>
  <c r="Q4403" i="59" s="1"/>
  <c r="M1073" i="59"/>
  <c r="N2126" i="59"/>
  <c r="L2800" i="59"/>
  <c r="Q2800" i="59" s="1"/>
  <c r="L2475" i="59"/>
  <c r="Q2475" i="59" s="1"/>
  <c r="N1367" i="59"/>
  <c r="L2145" i="59"/>
  <c r="Q2145" i="59" s="1"/>
  <c r="L3382" i="59"/>
  <c r="Q3382" i="59" s="1"/>
  <c r="M497" i="59"/>
  <c r="N1548" i="59"/>
  <c r="N3227" i="59"/>
  <c r="L3682" i="59"/>
  <c r="Q3682" i="59" s="1"/>
  <c r="N4670" i="59"/>
  <c r="L1511" i="59"/>
  <c r="Q1511" i="59" s="1"/>
  <c r="O933" i="59"/>
  <c r="O904" i="59"/>
  <c r="N3172" i="59"/>
  <c r="L1608" i="59"/>
  <c r="Q1608" i="59" s="1"/>
  <c r="O1870" i="59"/>
  <c r="M3252" i="59"/>
  <c r="N1564" i="59"/>
  <c r="N3700" i="59"/>
  <c r="M4893" i="59"/>
  <c r="N418" i="59"/>
  <c r="O676" i="59"/>
  <c r="L3297" i="59"/>
  <c r="Q3297" i="59" s="1"/>
  <c r="O3510" i="59"/>
  <c r="O87" i="59"/>
  <c r="M4235" i="59"/>
  <c r="O4002" i="59"/>
  <c r="L2925" i="59"/>
  <c r="Q2925" i="59" s="1"/>
  <c r="M931" i="59"/>
  <c r="N3868" i="59"/>
  <c r="O5000" i="59"/>
  <c r="M4062" i="59"/>
  <c r="N1849" i="59"/>
  <c r="N874" i="59"/>
  <c r="O4378" i="59"/>
  <c r="M2886" i="59"/>
  <c r="M569" i="59"/>
  <c r="L480" i="59"/>
  <c r="Q480" i="59" s="1"/>
  <c r="O4592" i="59"/>
  <c r="O3762" i="59"/>
  <c r="O3390" i="59"/>
  <c r="L589" i="59"/>
  <c r="Q589" i="59" s="1"/>
  <c r="M220" i="59"/>
  <c r="N1878" i="59"/>
  <c r="N4151" i="59"/>
  <c r="L4969" i="59"/>
  <c r="Q4969" i="59" s="1"/>
  <c r="M4563" i="59"/>
  <c r="O3002" i="59"/>
  <c r="O2719" i="59"/>
  <c r="O2349" i="59"/>
  <c r="L4867" i="59"/>
  <c r="Q4867" i="59" s="1"/>
  <c r="L1653" i="59"/>
  <c r="Q1653" i="59" s="1"/>
  <c r="N4602" i="59"/>
  <c r="O1697" i="59"/>
  <c r="O3414" i="59"/>
  <c r="L1949" i="59"/>
  <c r="Q1949" i="59" s="1"/>
  <c r="M471" i="59"/>
  <c r="O2949" i="59"/>
  <c r="L1057" i="59"/>
  <c r="Q1057" i="59" s="1"/>
  <c r="L3403" i="59"/>
  <c r="Q3403" i="59" s="1"/>
  <c r="L2397" i="59"/>
  <c r="Q2397" i="59" s="1"/>
  <c r="N3528" i="59"/>
  <c r="N1742" i="59"/>
  <c r="L1623" i="59"/>
  <c r="Q1623" i="59" s="1"/>
  <c r="O603" i="59"/>
  <c r="N2495" i="59"/>
  <c r="O3515" i="59"/>
  <c r="O3027" i="59"/>
  <c r="M667" i="59"/>
  <c r="O49" i="59"/>
  <c r="N4113" i="59"/>
  <c r="L1147" i="59"/>
  <c r="Q1147" i="59" s="1"/>
  <c r="L1446" i="59"/>
  <c r="Q1446" i="59" s="1"/>
  <c r="N2064" i="59"/>
  <c r="N543" i="59"/>
  <c r="M3223" i="59"/>
  <c r="O420" i="59"/>
  <c r="N2768" i="59"/>
  <c r="O3340" i="59"/>
  <c r="L4050" i="59"/>
  <c r="Q4050" i="59" s="1"/>
  <c r="L4543" i="59"/>
  <c r="Q4543" i="59" s="1"/>
  <c r="L1240" i="59"/>
  <c r="Q1240" i="59" s="1"/>
  <c r="L1529" i="59"/>
  <c r="Q1529" i="59" s="1"/>
  <c r="L2644" i="59"/>
  <c r="Q2644" i="59" s="1"/>
  <c r="O1202" i="59"/>
  <c r="O644" i="59"/>
  <c r="N888" i="59"/>
  <c r="M1119" i="59"/>
  <c r="N2663" i="59"/>
  <c r="O1306" i="59"/>
  <c r="O4400" i="59"/>
  <c r="L2834" i="59"/>
  <c r="Q2834" i="59" s="1"/>
  <c r="M1693" i="59"/>
  <c r="M871" i="59"/>
  <c r="L1494" i="59"/>
  <c r="Q1494" i="59" s="1"/>
  <c r="O1802" i="59"/>
  <c r="L3424" i="59"/>
  <c r="Q3424" i="59" s="1"/>
  <c r="N1990" i="59"/>
  <c r="M1649" i="59"/>
  <c r="O3081" i="59"/>
  <c r="N4542" i="59"/>
  <c r="L1329" i="59"/>
  <c r="Q1329" i="59" s="1"/>
  <c r="N4728" i="59"/>
  <c r="N3042" i="59"/>
  <c r="L235" i="59"/>
  <c r="Q235" i="59" s="1"/>
  <c r="L36" i="59"/>
  <c r="Q36" i="59" s="1"/>
  <c r="M752" i="59"/>
  <c r="L3395" i="59"/>
  <c r="Q3395" i="59" s="1"/>
  <c r="L590" i="59"/>
  <c r="Q590" i="59" s="1"/>
  <c r="N4300" i="59"/>
  <c r="M40" i="59"/>
  <c r="N4528" i="59"/>
  <c r="L2070" i="59"/>
  <c r="Q2070" i="59" s="1"/>
  <c r="L707" i="59"/>
  <c r="Q707" i="59" s="1"/>
  <c r="M1984" i="59"/>
  <c r="M904" i="59"/>
  <c r="L1154" i="59"/>
  <c r="Q1154" i="59" s="1"/>
  <c r="O1296" i="59"/>
  <c r="O1139" i="59"/>
  <c r="O3763" i="59"/>
  <c r="L2653" i="59"/>
  <c r="Q2653" i="59" s="1"/>
  <c r="M2355" i="59"/>
  <c r="L100" i="59"/>
  <c r="Q100" i="59" s="1"/>
  <c r="L4455" i="59"/>
  <c r="Q4455" i="59" s="1"/>
  <c r="N4519" i="59"/>
  <c r="O3798" i="59"/>
  <c r="O1639" i="59"/>
  <c r="N2110" i="59"/>
  <c r="O3594" i="59"/>
  <c r="L4879" i="59"/>
  <c r="Q4879" i="59" s="1"/>
  <c r="M2123" i="59"/>
  <c r="O2115" i="59"/>
  <c r="M1666" i="59"/>
  <c r="L4007" i="59"/>
  <c r="Q4007" i="59" s="1"/>
  <c r="L257" i="59"/>
  <c r="Q257" i="59" s="1"/>
  <c r="O2620" i="59"/>
  <c r="M2397" i="59"/>
  <c r="N2906" i="59"/>
  <c r="M1729" i="59"/>
  <c r="O3221" i="59"/>
  <c r="L4026" i="59"/>
  <c r="Q4026" i="59" s="1"/>
  <c r="N2547" i="59"/>
  <c r="L2155" i="59"/>
  <c r="Q2155" i="59" s="1"/>
  <c r="L3938" i="59"/>
  <c r="Q3938" i="59" s="1"/>
  <c r="O358" i="59"/>
  <c r="O1979" i="59"/>
  <c r="M2880" i="59"/>
  <c r="O2159" i="59"/>
  <c r="M2756" i="59"/>
  <c r="N4292" i="59"/>
  <c r="O3398" i="59"/>
  <c r="M4291" i="59"/>
  <c r="M4997" i="59"/>
  <c r="L3363" i="59"/>
  <c r="Q3363" i="59" s="1"/>
  <c r="N1528" i="59"/>
  <c r="L4287" i="59"/>
  <c r="Q4287" i="59" s="1"/>
  <c r="N33" i="59"/>
  <c r="L1934" i="59"/>
  <c r="Q1934" i="59" s="1"/>
  <c r="M1678" i="59"/>
  <c r="L148" i="59"/>
  <c r="Q148" i="59" s="1"/>
  <c r="N560" i="59"/>
  <c r="N2571" i="59"/>
  <c r="N3222" i="59"/>
  <c r="N2641" i="59"/>
  <c r="N1652" i="59"/>
  <c r="L3091" i="59"/>
  <c r="Q3091" i="59" s="1"/>
  <c r="O3918" i="59"/>
  <c r="N4975" i="59"/>
  <c r="L1862" i="59"/>
  <c r="Q1862" i="59" s="1"/>
  <c r="N4565" i="59"/>
  <c r="M669" i="59"/>
  <c r="N2008" i="59"/>
  <c r="O1187" i="59"/>
  <c r="M128" i="59"/>
  <c r="O4651" i="59"/>
  <c r="N3058" i="59"/>
  <c r="O4630" i="59"/>
  <c r="N3470" i="59"/>
  <c r="O1781" i="59"/>
  <c r="N252" i="59"/>
  <c r="O3181" i="59"/>
  <c r="M3269" i="59"/>
  <c r="O242" i="59"/>
  <c r="L4400" i="59"/>
  <c r="Q4400" i="59" s="1"/>
  <c r="M1166" i="59"/>
  <c r="M3939" i="59"/>
  <c r="N121" i="59"/>
  <c r="L1087" i="59"/>
  <c r="Q1087" i="59" s="1"/>
  <c r="M179" i="59"/>
  <c r="M768" i="59"/>
  <c r="L208" i="59"/>
  <c r="Q208" i="59" s="1"/>
  <c r="O3967" i="59"/>
  <c r="M4945" i="59"/>
  <c r="L355" i="59"/>
  <c r="Q355" i="59" s="1"/>
  <c r="O4235" i="59"/>
  <c r="N2141" i="59"/>
  <c r="L51" i="59"/>
  <c r="Q51" i="59" s="1"/>
  <c r="M1808" i="59"/>
  <c r="M29" i="59"/>
  <c r="L4954" i="59"/>
  <c r="Q4954" i="59" s="1"/>
  <c r="M2544" i="59"/>
  <c r="M1518" i="59"/>
  <c r="M4018" i="59"/>
  <c r="L591" i="59"/>
  <c r="Q591" i="59" s="1"/>
  <c r="N2201" i="59"/>
  <c r="L1971" i="59"/>
  <c r="Q1971" i="59" s="1"/>
  <c r="O4810" i="59"/>
  <c r="M402" i="59"/>
  <c r="N97" i="59"/>
  <c r="L966" i="59"/>
  <c r="Q966" i="59" s="1"/>
  <c r="M4060" i="59"/>
  <c r="L4055" i="59"/>
  <c r="Q4055" i="59" s="1"/>
  <c r="L1001" i="59"/>
  <c r="Q1001" i="59" s="1"/>
  <c r="N779" i="59"/>
  <c r="N1083" i="59"/>
  <c r="M2647" i="59"/>
  <c r="L3842" i="59"/>
  <c r="Q3842" i="59" s="1"/>
  <c r="L4520" i="59"/>
  <c r="Q4520" i="59" s="1"/>
  <c r="N847" i="59"/>
  <c r="N1965" i="59"/>
  <c r="L4420" i="59"/>
  <c r="Q4420" i="59" s="1"/>
  <c r="M2356" i="59"/>
  <c r="L3230" i="59"/>
  <c r="Q3230" i="59" s="1"/>
  <c r="O2650" i="59"/>
  <c r="L1964" i="59"/>
  <c r="Q1964" i="59" s="1"/>
  <c r="M3909" i="59"/>
  <c r="O3130" i="59"/>
  <c r="O356" i="59"/>
  <c r="N196" i="59"/>
  <c r="M1193" i="59"/>
  <c r="O820" i="59"/>
  <c r="N4654" i="59"/>
  <c r="M4828" i="59"/>
  <c r="M1758" i="59"/>
  <c r="O4938" i="59"/>
  <c r="M4226" i="59"/>
  <c r="M3572" i="59"/>
  <c r="N4837" i="59"/>
  <c r="M687" i="59"/>
  <c r="L559" i="59"/>
  <c r="Q559" i="59" s="1"/>
  <c r="M4670" i="59"/>
  <c r="N191" i="59"/>
  <c r="N2316" i="59"/>
  <c r="L3435" i="59"/>
  <c r="Q3435" i="59" s="1"/>
  <c r="M4148" i="59"/>
  <c r="L4339" i="59"/>
  <c r="Q4339" i="59" s="1"/>
  <c r="M1935" i="59"/>
  <c r="L1254" i="59"/>
  <c r="Q1254" i="59" s="1"/>
  <c r="O4381" i="59"/>
  <c r="O711" i="59"/>
  <c r="N2111" i="59"/>
  <c r="N3871" i="59"/>
  <c r="L1294" i="59"/>
  <c r="Q1294" i="59" s="1"/>
  <c r="O2245" i="59"/>
  <c r="L901" i="59"/>
  <c r="Q901" i="59" s="1"/>
  <c r="O500" i="59"/>
  <c r="N1132" i="59"/>
  <c r="N3179" i="59"/>
  <c r="L1532" i="59"/>
  <c r="Q1532" i="59" s="1"/>
  <c r="M3003" i="59"/>
  <c r="O5" i="59"/>
  <c r="N4789" i="59"/>
  <c r="O4081" i="59"/>
  <c r="M4104" i="59"/>
  <c r="N1182" i="59"/>
  <c r="M2224" i="59"/>
  <c r="L1644" i="59"/>
  <c r="Q1644" i="59" s="1"/>
  <c r="N4182" i="59"/>
  <c r="N3579" i="59"/>
  <c r="M1957" i="59"/>
  <c r="M3349" i="59"/>
  <c r="M2421" i="59"/>
  <c r="N84" i="59"/>
  <c r="L578" i="59"/>
  <c r="Q578" i="59" s="1"/>
  <c r="L4921" i="59"/>
  <c r="Q4921" i="59" s="1"/>
  <c r="L4665" i="59"/>
  <c r="Q4665" i="59" s="1"/>
  <c r="O3783" i="59"/>
  <c r="L2705" i="59"/>
  <c r="Q2705" i="59" s="1"/>
  <c r="N1072" i="59"/>
  <c r="N93" i="59"/>
  <c r="L1609" i="59"/>
  <c r="Q1609" i="59" s="1"/>
  <c r="L2081" i="59"/>
  <c r="Q2081" i="59" s="1"/>
  <c r="M4627" i="59"/>
  <c r="O1892" i="59"/>
  <c r="M2809" i="59"/>
  <c r="M4561" i="59"/>
  <c r="O839" i="59"/>
  <c r="N4254" i="59"/>
  <c r="N278" i="59"/>
  <c r="M3636" i="59"/>
  <c r="L3875" i="59"/>
  <c r="Q3875" i="59" s="1"/>
  <c r="L819" i="59"/>
  <c r="Q819" i="59" s="1"/>
  <c r="L730" i="59"/>
  <c r="Q730" i="59" s="1"/>
  <c r="O31" i="59"/>
  <c r="O3134" i="59"/>
  <c r="N887" i="59"/>
  <c r="O1175" i="59"/>
  <c r="O1223" i="59"/>
  <c r="L2877" i="59"/>
  <c r="Q2877" i="59" s="1"/>
  <c r="M4675" i="59"/>
  <c r="M3073" i="59"/>
  <c r="N860" i="59"/>
  <c r="N1331" i="59"/>
  <c r="L1114" i="59"/>
  <c r="Q1114" i="59" s="1"/>
  <c r="N1701" i="59"/>
  <c r="N4360" i="59"/>
  <c r="O3317" i="59"/>
  <c r="N4963" i="59"/>
  <c r="M1111" i="59"/>
  <c r="M2225" i="59"/>
  <c r="L246" i="59"/>
  <c r="Q246" i="59" s="1"/>
  <c r="N1130" i="59"/>
  <c r="M1286" i="59"/>
  <c r="M594" i="59"/>
  <c r="O3545" i="59"/>
  <c r="O4665" i="59"/>
  <c r="L7" i="59"/>
  <c r="Q7" i="59" s="1"/>
  <c r="M2064" i="59"/>
  <c r="N2949" i="59"/>
  <c r="O2335" i="59"/>
  <c r="N3007" i="59"/>
  <c r="O3043" i="59"/>
  <c r="L794" i="59"/>
  <c r="Q794" i="59" s="1"/>
  <c r="L4756" i="59"/>
  <c r="Q4756" i="59" s="1"/>
  <c r="O1538" i="59"/>
  <c r="O3506" i="59"/>
  <c r="N3758" i="59"/>
  <c r="N3978" i="59"/>
  <c r="O4117" i="59"/>
  <c r="L2257" i="59"/>
  <c r="Q2257" i="59" s="1"/>
  <c r="M1431" i="59"/>
  <c r="N677" i="59"/>
  <c r="L2595" i="59"/>
  <c r="Q2595" i="59" s="1"/>
  <c r="O3879" i="59"/>
  <c r="O1232" i="59"/>
  <c r="M1062" i="59"/>
  <c r="N131" i="59"/>
  <c r="M3596" i="59"/>
  <c r="M619" i="59"/>
  <c r="O931" i="59"/>
  <c r="M2932" i="59"/>
  <c r="M2028" i="59"/>
  <c r="O3469" i="59"/>
  <c r="L14" i="59"/>
  <c r="Q14" i="59" s="1"/>
  <c r="N3892" i="59"/>
  <c r="N3041" i="59"/>
  <c r="O777" i="59"/>
  <c r="L3170" i="59"/>
  <c r="Q3170" i="59" s="1"/>
  <c r="M1172" i="59"/>
  <c r="M2152" i="59"/>
  <c r="O3098" i="59"/>
  <c r="M1469" i="59"/>
  <c r="O445" i="59"/>
  <c r="L1767" i="59"/>
  <c r="Q1767" i="59" s="1"/>
  <c r="M3463" i="59"/>
  <c r="M3951" i="59"/>
  <c r="M3760" i="59"/>
  <c r="M3169" i="59"/>
  <c r="O324" i="59"/>
  <c r="M37" i="59"/>
  <c r="M2443" i="59"/>
  <c r="M2089" i="59"/>
  <c r="L3893" i="59"/>
  <c r="Q3893" i="59" s="1"/>
  <c r="N2059" i="59"/>
  <c r="O210" i="59"/>
  <c r="O2323" i="59"/>
  <c r="O1960" i="59"/>
  <c r="O4984" i="59"/>
  <c r="M3978" i="59"/>
  <c r="M2297" i="59"/>
  <c r="M4220" i="59"/>
  <c r="L3619" i="59"/>
  <c r="Q3619" i="59" s="1"/>
  <c r="O3598" i="59"/>
  <c r="N306" i="59"/>
  <c r="M1439" i="59"/>
  <c r="N2625" i="59"/>
  <c r="O699" i="59"/>
  <c r="M2468" i="59"/>
  <c r="O4715" i="59"/>
  <c r="L1213" i="59"/>
  <c r="Q1213" i="59" s="1"/>
  <c r="O4842" i="59"/>
  <c r="M456" i="59"/>
  <c r="N2821" i="59"/>
  <c r="L3344" i="59"/>
  <c r="Q3344" i="59" s="1"/>
  <c r="N395" i="59"/>
  <c r="N3796" i="59"/>
  <c r="M2343" i="59"/>
  <c r="M3240" i="59"/>
  <c r="N1041" i="59"/>
  <c r="N4609" i="59"/>
  <c r="O4331" i="59"/>
  <c r="L1483" i="59"/>
  <c r="Q1483" i="59" s="1"/>
  <c r="M3016" i="59"/>
  <c r="L4028" i="59"/>
  <c r="Q4028" i="59" s="1"/>
  <c r="O1571" i="59"/>
  <c r="M1624" i="59"/>
  <c r="L1152" i="59"/>
  <c r="Q1152" i="59" s="1"/>
  <c r="N2239" i="59"/>
  <c r="O362" i="59"/>
  <c r="M2194" i="59"/>
  <c r="O409" i="59"/>
  <c r="O1736" i="59"/>
  <c r="M1386" i="59"/>
  <c r="L1365" i="59"/>
  <c r="Q1365" i="59" s="1"/>
  <c r="L627" i="59"/>
  <c r="Q627" i="59" s="1"/>
  <c r="M2594" i="59"/>
  <c r="L641" i="59"/>
  <c r="Q641" i="59" s="1"/>
  <c r="N3891" i="59"/>
  <c r="O964" i="59"/>
  <c r="O2084" i="59"/>
  <c r="N3504" i="59"/>
  <c r="L1670" i="59"/>
  <c r="Q1670" i="59" s="1"/>
  <c r="M1023" i="59"/>
  <c r="N776" i="59"/>
  <c r="N1833" i="59"/>
  <c r="L4410" i="59"/>
  <c r="Q4410" i="59" s="1"/>
  <c r="O1634" i="59"/>
  <c r="N3618" i="59"/>
  <c r="N3928" i="59"/>
  <c r="M210" i="59"/>
  <c r="O4648" i="59"/>
  <c r="M189" i="59"/>
  <c r="O2432" i="59"/>
  <c r="L2523" i="59"/>
  <c r="Q2523" i="59" s="1"/>
  <c r="O2358" i="59"/>
  <c r="M742" i="59"/>
  <c r="O1592" i="59"/>
  <c r="L4971" i="59"/>
  <c r="Q4971" i="59" s="1"/>
  <c r="N1695" i="59"/>
  <c r="O2157" i="59"/>
  <c r="N4786" i="59"/>
  <c r="L2640" i="59"/>
  <c r="Q2640" i="59" s="1"/>
  <c r="M1751" i="59"/>
  <c r="L1985" i="59"/>
  <c r="Q1985" i="59" s="1"/>
  <c r="N1842" i="59"/>
  <c r="O921" i="59"/>
  <c r="M4219" i="59"/>
  <c r="O3699" i="59"/>
  <c r="L3714" i="59"/>
  <c r="Q3714" i="59" s="1"/>
  <c r="L2723" i="59"/>
  <c r="Q2723" i="59" s="1"/>
  <c r="M3574" i="59"/>
  <c r="O1263" i="59"/>
  <c r="N1582" i="59"/>
  <c r="N4826" i="59"/>
  <c r="O1190" i="59"/>
  <c r="N3369" i="59"/>
  <c r="O1228" i="59"/>
  <c r="L2190" i="59"/>
  <c r="Q2190" i="59" s="1"/>
  <c r="N299" i="59"/>
  <c r="O966" i="59"/>
  <c r="L858" i="59"/>
  <c r="Q858" i="59" s="1"/>
  <c r="O1751" i="59"/>
  <c r="M4241" i="59"/>
  <c r="M1230" i="59"/>
  <c r="N4692" i="59"/>
  <c r="O2362" i="59"/>
  <c r="N1792" i="59"/>
  <c r="M4647" i="59"/>
  <c r="N4288" i="59"/>
  <c r="O4405" i="59"/>
  <c r="L3235" i="59"/>
  <c r="Q3235" i="59" s="1"/>
  <c r="O1391" i="59"/>
  <c r="N239" i="59"/>
  <c r="M2821" i="59"/>
  <c r="N956" i="59"/>
  <c r="M447" i="59"/>
  <c r="O416" i="59"/>
  <c r="N1310" i="59"/>
  <c r="O309" i="59"/>
  <c r="L4082" i="59"/>
  <c r="Q4082" i="59" s="1"/>
  <c r="O3895" i="59"/>
  <c r="O1103" i="59"/>
  <c r="N3320" i="59"/>
  <c r="L4713" i="59"/>
  <c r="Q4713" i="59" s="1"/>
  <c r="M2147" i="59"/>
  <c r="M2955" i="59"/>
  <c r="M536" i="59"/>
  <c r="L4315" i="59"/>
  <c r="Q4315" i="59" s="1"/>
  <c r="M3726" i="59"/>
  <c r="O4818" i="59"/>
  <c r="N1435" i="59"/>
  <c r="M1333" i="59"/>
  <c r="N685" i="59"/>
  <c r="M2901" i="59"/>
  <c r="O4801" i="59"/>
  <c r="N1939" i="59"/>
  <c r="L3611" i="59"/>
  <c r="Q3611" i="59" s="1"/>
  <c r="M4124" i="59"/>
  <c r="L465" i="59"/>
  <c r="Q465" i="59" s="1"/>
  <c r="L4238" i="59"/>
  <c r="Q4238" i="59" s="1"/>
  <c r="M1803" i="59"/>
  <c r="N4815" i="59"/>
  <c r="O1009" i="59"/>
  <c r="M3597" i="59"/>
  <c r="M1146" i="59"/>
  <c r="L1784" i="59"/>
  <c r="Q1784" i="59" s="1"/>
  <c r="O1540" i="59"/>
  <c r="O2997" i="59"/>
  <c r="M2883" i="59"/>
  <c r="L3929" i="59"/>
  <c r="Q3929" i="59" s="1"/>
  <c r="N2342" i="59"/>
  <c r="N3581" i="59"/>
  <c r="O1804" i="59"/>
  <c r="L3615" i="59"/>
  <c r="Q3615" i="59" s="1"/>
  <c r="O199" i="59"/>
  <c r="O1826" i="59"/>
  <c r="N762" i="59"/>
  <c r="N4082" i="59"/>
  <c r="L4805" i="59"/>
  <c r="Q4805" i="59" s="1"/>
  <c r="L4066" i="59"/>
  <c r="Q4066" i="59" s="1"/>
  <c r="M2731" i="59"/>
  <c r="L677" i="59"/>
  <c r="Q677" i="59" s="1"/>
  <c r="M2793" i="59"/>
  <c r="M4364" i="59"/>
  <c r="L238" i="59"/>
  <c r="Q238" i="59" s="1"/>
  <c r="O2229" i="59"/>
  <c r="N4906" i="59"/>
  <c r="O2414" i="59"/>
  <c r="N1193" i="59"/>
  <c r="O4823" i="59"/>
  <c r="O4605" i="59"/>
  <c r="N110" i="59"/>
  <c r="N2284" i="59"/>
  <c r="L3489" i="59"/>
  <c r="Q3489" i="59" s="1"/>
  <c r="O3979" i="59"/>
  <c r="N2091" i="59"/>
  <c r="O4604" i="59"/>
  <c r="O977" i="59"/>
  <c r="M504" i="59"/>
  <c r="O3934" i="59"/>
  <c r="N56" i="59"/>
  <c r="L2902" i="59"/>
  <c r="Q2902" i="59" s="1"/>
  <c r="L165" i="59"/>
  <c r="Q165" i="59" s="1"/>
  <c r="M1140" i="59"/>
  <c r="O4518" i="59"/>
  <c r="O401" i="59"/>
  <c r="M4035" i="59"/>
  <c r="M3441" i="59"/>
  <c r="M3930" i="59"/>
  <c r="N4157" i="59"/>
  <c r="M1376" i="59"/>
  <c r="L4039" i="59"/>
  <c r="Q4039" i="59" s="1"/>
  <c r="O4119" i="59"/>
  <c r="N1429" i="59"/>
  <c r="O2069" i="59"/>
  <c r="M3993" i="59"/>
  <c r="N2469" i="59"/>
  <c r="M4414" i="59"/>
  <c r="M4547" i="59"/>
  <c r="O3789" i="59"/>
  <c r="N4936" i="59"/>
  <c r="O1755" i="59"/>
  <c r="M535" i="59"/>
  <c r="M1208" i="59"/>
  <c r="M4299" i="59"/>
  <c r="N1608" i="59"/>
  <c r="M2711" i="59"/>
  <c r="N1760" i="59"/>
  <c r="M4176" i="59"/>
  <c r="O4129" i="59"/>
  <c r="O2685" i="59"/>
  <c r="L3658" i="59"/>
  <c r="Q3658" i="59" s="1"/>
  <c r="O3299" i="59"/>
  <c r="L2101" i="59"/>
  <c r="Q2101" i="59" s="1"/>
  <c r="M4940" i="59"/>
  <c r="M3856" i="59"/>
  <c r="O1430" i="59"/>
  <c r="L1408" i="59"/>
  <c r="Q1408" i="59" s="1"/>
  <c r="L3727" i="59"/>
  <c r="Q3727" i="59" s="1"/>
  <c r="O3949" i="59"/>
  <c r="M3447" i="59"/>
  <c r="O2679" i="59"/>
  <c r="O2162" i="59"/>
  <c r="M4143" i="59"/>
  <c r="N2910" i="59"/>
  <c r="L4428" i="59"/>
  <c r="Q4428" i="59" s="1"/>
  <c r="L682" i="59"/>
  <c r="Q682" i="59" s="1"/>
  <c r="N1166" i="59"/>
  <c r="O1951" i="59"/>
  <c r="O3538" i="59"/>
  <c r="L3310" i="59"/>
  <c r="Q3310" i="59" s="1"/>
  <c r="L1518" i="59"/>
  <c r="Q1518" i="59" s="1"/>
  <c r="L1761" i="59"/>
  <c r="Q1761" i="59" s="1"/>
  <c r="O918" i="59"/>
  <c r="M753" i="59"/>
  <c r="O1738" i="59"/>
  <c r="O103" i="59"/>
  <c r="L3705" i="59"/>
  <c r="Q3705" i="59" s="1"/>
  <c r="N1667" i="59"/>
  <c r="M3208" i="59"/>
  <c r="N979" i="59"/>
  <c r="O4068" i="59"/>
  <c r="N3555" i="59"/>
  <c r="N2831" i="59"/>
  <c r="O1267" i="59"/>
  <c r="L3549" i="59"/>
  <c r="Q3549" i="59" s="1"/>
  <c r="M238" i="59"/>
  <c r="O3976" i="59"/>
  <c r="O3838" i="59"/>
  <c r="N2703" i="59"/>
  <c r="O1034" i="59"/>
  <c r="N4840" i="59"/>
  <c r="O3823" i="59"/>
  <c r="M3469" i="59"/>
  <c r="M903" i="59"/>
  <c r="N3343" i="59"/>
  <c r="N653" i="59"/>
  <c r="N752" i="59"/>
  <c r="N1595" i="59"/>
  <c r="L1817" i="59"/>
  <c r="Q1817" i="59" s="1"/>
  <c r="M2120" i="59"/>
  <c r="N1499" i="59"/>
  <c r="M4348" i="59"/>
  <c r="L3067" i="59"/>
  <c r="Q3067" i="59" s="1"/>
  <c r="N3643" i="59"/>
  <c r="O3248" i="59"/>
  <c r="O4660" i="59"/>
  <c r="L898" i="59"/>
  <c r="Q898" i="59" s="1"/>
  <c r="N1238" i="59"/>
  <c r="M1548" i="59"/>
  <c r="L1248" i="59"/>
  <c r="Q1248" i="59" s="1"/>
  <c r="L3263" i="59"/>
  <c r="Q3263" i="59" s="1"/>
  <c r="O2065" i="59"/>
  <c r="N3714" i="59"/>
  <c r="O2643" i="59"/>
  <c r="O2665" i="59"/>
  <c r="O2396" i="59"/>
  <c r="O3207" i="59"/>
  <c r="O520" i="59"/>
  <c r="L4979" i="59"/>
  <c r="Q4979" i="59" s="1"/>
  <c r="N4590" i="59"/>
  <c r="N4443" i="59"/>
  <c r="L905" i="59"/>
  <c r="Q905" i="59" s="1"/>
  <c r="O2435" i="59"/>
  <c r="N3242" i="59"/>
  <c r="O655" i="59"/>
  <c r="O4803" i="59"/>
  <c r="L4015" i="59"/>
  <c r="Q4015" i="59" s="1"/>
  <c r="L1697" i="59"/>
  <c r="Q1697" i="59" s="1"/>
  <c r="O1897" i="59"/>
  <c r="L1448" i="59"/>
  <c r="Q1448" i="59" s="1"/>
  <c r="L2346" i="59"/>
  <c r="Q2346" i="59" s="1"/>
  <c r="M98" i="59"/>
  <c r="O4056" i="59"/>
  <c r="L3049" i="59"/>
  <c r="Q3049" i="59" s="1"/>
  <c r="M682" i="59"/>
  <c r="L4347" i="59"/>
  <c r="Q4347" i="59" s="1"/>
  <c r="L58" i="59"/>
  <c r="Q58" i="59" s="1"/>
  <c r="O2006" i="59"/>
  <c r="N3861" i="59"/>
  <c r="N3328" i="59"/>
  <c r="L756" i="59"/>
  <c r="Q756" i="59" s="1"/>
  <c r="O3782" i="59"/>
  <c r="O3271" i="59"/>
  <c r="L694" i="59"/>
  <c r="Q694" i="59" s="1"/>
  <c r="N4308" i="59"/>
  <c r="N4330" i="59"/>
  <c r="O2809" i="59"/>
  <c r="M1537" i="59"/>
  <c r="M2602" i="59"/>
  <c r="M3997" i="59"/>
  <c r="L3296" i="59"/>
  <c r="Q3296" i="59" s="1"/>
  <c r="N1068" i="59"/>
  <c r="M1995" i="59"/>
  <c r="N3526" i="59"/>
  <c r="M2227" i="59"/>
  <c r="M298" i="59"/>
  <c r="L2825" i="59"/>
  <c r="Q2825" i="59" s="1"/>
  <c r="O4058" i="59"/>
  <c r="M4756" i="59"/>
  <c r="O438" i="59"/>
  <c r="L4566" i="59"/>
  <c r="Q4566" i="59" s="1"/>
  <c r="O2236" i="59"/>
  <c r="N2569" i="59"/>
  <c r="L4648" i="59"/>
  <c r="Q4648" i="59" s="1"/>
  <c r="O3610" i="59"/>
  <c r="L1875" i="59"/>
  <c r="Q1875" i="59" s="1"/>
  <c r="L4223" i="59"/>
  <c r="Q4223" i="59" s="1"/>
  <c r="O2090" i="59"/>
  <c r="O368" i="59"/>
  <c r="M1532" i="59"/>
  <c r="L2858" i="59"/>
  <c r="Q2858" i="59" s="1"/>
  <c r="L3605" i="59"/>
  <c r="Q3605" i="59" s="1"/>
  <c r="M4188" i="59"/>
  <c r="L3479" i="59"/>
  <c r="Q3479" i="59" s="1"/>
  <c r="O2989" i="59"/>
  <c r="L296" i="59"/>
  <c r="Q296" i="59" s="1"/>
  <c r="N4773" i="59"/>
  <c r="O2468" i="59"/>
  <c r="M4761" i="59"/>
  <c r="O2030" i="59"/>
  <c r="L3991" i="59"/>
  <c r="Q3991" i="59" s="1"/>
  <c r="N4382" i="59"/>
  <c r="M2905" i="59"/>
  <c r="L4523" i="59"/>
  <c r="Q4523" i="59" s="1"/>
  <c r="N2137" i="59"/>
  <c r="L984" i="59"/>
  <c r="Q984" i="59" s="1"/>
  <c r="O4340" i="59"/>
  <c r="N1472" i="59"/>
  <c r="O4322" i="59"/>
  <c r="L3825" i="59"/>
  <c r="Q3825" i="59" s="1"/>
  <c r="L2462" i="59"/>
  <c r="Q2462" i="59" s="1"/>
  <c r="N3958" i="59"/>
  <c r="O1849" i="59"/>
  <c r="N552" i="59"/>
  <c r="L269" i="59"/>
  <c r="Q269" i="59" s="1"/>
  <c r="M801" i="59"/>
  <c r="N4275" i="59"/>
  <c r="L3397" i="59"/>
  <c r="Q3397" i="59" s="1"/>
  <c r="N2026" i="59"/>
  <c r="O4292" i="59"/>
  <c r="L1396" i="59"/>
  <c r="Q1396" i="59" s="1"/>
  <c r="O2712" i="59"/>
  <c r="N1664" i="59"/>
  <c r="N259" i="59"/>
  <c r="M3211" i="59"/>
  <c r="L2670" i="59"/>
  <c r="Q2670" i="59" s="1"/>
  <c r="O4496" i="59"/>
  <c r="N3967" i="59"/>
  <c r="O442" i="59"/>
  <c r="M3728" i="59"/>
  <c r="M1037" i="59"/>
  <c r="L1787" i="59"/>
  <c r="Q1787" i="59" s="1"/>
  <c r="O1428" i="59"/>
  <c r="M1864" i="59"/>
  <c r="N4315" i="59"/>
  <c r="N1949" i="59"/>
  <c r="O4851" i="59"/>
  <c r="M81" i="59"/>
  <c r="M641" i="59"/>
  <c r="M4131" i="59"/>
  <c r="M2076" i="59"/>
  <c r="O1242" i="59"/>
  <c r="L1594" i="59"/>
  <c r="Q1594" i="59" s="1"/>
  <c r="O3770" i="59"/>
  <c r="M2934" i="59"/>
  <c r="M2667" i="59"/>
  <c r="L1727" i="59"/>
  <c r="Q1727" i="59" s="1"/>
  <c r="O422" i="59"/>
  <c r="N1800" i="59"/>
  <c r="O3859" i="59"/>
  <c r="L2065" i="59"/>
  <c r="Q2065" i="59" s="1"/>
  <c r="O2228" i="59"/>
  <c r="M970" i="59"/>
  <c r="O2537" i="59"/>
  <c r="M4568" i="59"/>
  <c r="M3334" i="59"/>
  <c r="O2868" i="59"/>
  <c r="L2357" i="59"/>
  <c r="Q2357" i="59" s="1"/>
  <c r="O1692" i="59"/>
  <c r="M2148" i="59"/>
  <c r="M4838" i="59"/>
  <c r="O4036" i="59"/>
  <c r="N610" i="59"/>
  <c r="O2083" i="59"/>
  <c r="L4694" i="59"/>
  <c r="Q4694" i="59" s="1"/>
  <c r="M3958" i="59"/>
  <c r="M1560" i="59"/>
  <c r="N3356" i="59"/>
  <c r="M3041" i="59"/>
  <c r="M4294" i="59"/>
  <c r="L316" i="59"/>
  <c r="Q316" i="59" s="1"/>
  <c r="M2274" i="59"/>
  <c r="L2457" i="59"/>
  <c r="Q2457" i="59" s="1"/>
  <c r="M4172" i="59"/>
  <c r="M1997" i="59"/>
  <c r="O3171" i="59"/>
  <c r="L1112" i="59"/>
  <c r="Q1112" i="59" s="1"/>
  <c r="M137" i="59"/>
  <c r="N1628" i="59"/>
  <c r="M1192" i="59"/>
  <c r="N290" i="59"/>
  <c r="N698" i="59"/>
  <c r="M3110" i="59"/>
  <c r="L3032" i="59"/>
  <c r="Q3032" i="59" s="1"/>
  <c r="N4754" i="59"/>
  <c r="L2600" i="59"/>
  <c r="Q2600" i="59" s="1"/>
  <c r="N1868" i="59"/>
  <c r="O927" i="59"/>
  <c r="O4960" i="59"/>
  <c r="L2796" i="59"/>
  <c r="Q2796" i="59" s="1"/>
  <c r="L2878" i="59"/>
  <c r="Q2878" i="59" s="1"/>
  <c r="M2528" i="59"/>
  <c r="O4893" i="59"/>
  <c r="N1575" i="59"/>
  <c r="L4974" i="59"/>
  <c r="Q4974" i="59" s="1"/>
  <c r="M4887" i="59"/>
  <c r="N3184" i="59"/>
  <c r="M4253" i="59"/>
  <c r="M4712" i="59"/>
  <c r="N2006" i="59"/>
  <c r="L800" i="59"/>
  <c r="Q800" i="59" s="1"/>
  <c r="N1871" i="59"/>
  <c r="N4322" i="59"/>
  <c r="O3146" i="59"/>
  <c r="N464" i="59"/>
  <c r="L376" i="59"/>
  <c r="Q376" i="59" s="1"/>
  <c r="L4500" i="59"/>
  <c r="Q4500" i="59" s="1"/>
  <c r="O3301" i="59"/>
  <c r="L2171" i="59"/>
  <c r="Q2171" i="59" s="1"/>
  <c r="O2373" i="59"/>
  <c r="M3044" i="59"/>
  <c r="L4551" i="59"/>
  <c r="Q4551" i="59" s="1"/>
  <c r="N95" i="59"/>
  <c r="N673" i="59"/>
  <c r="O4018" i="59"/>
  <c r="M2660" i="59"/>
  <c r="N2771" i="59"/>
  <c r="N2037" i="59"/>
  <c r="O2666" i="59"/>
  <c r="M2263" i="59"/>
  <c r="M3717" i="59"/>
  <c r="L2302" i="59"/>
  <c r="Q2302" i="59" s="1"/>
  <c r="L4308" i="59"/>
  <c r="Q4308" i="59" s="1"/>
  <c r="N2070" i="59"/>
  <c r="L2292" i="59"/>
  <c r="Q2292" i="59" s="1"/>
  <c r="L4608" i="59"/>
  <c r="Q4608" i="59" s="1"/>
  <c r="L3288" i="59"/>
  <c r="Q3288" i="59" s="1"/>
  <c r="L3182" i="59"/>
  <c r="Q3182" i="59" s="1"/>
  <c r="O2490" i="59"/>
  <c r="M3915" i="59"/>
  <c r="N4927" i="59"/>
  <c r="M2670" i="59"/>
  <c r="N2047" i="59"/>
  <c r="M3206" i="59"/>
  <c r="O1235" i="59"/>
  <c r="M2415" i="59"/>
  <c r="L3783" i="59"/>
  <c r="Q3783" i="59" s="1"/>
  <c r="N4794" i="59"/>
  <c r="O439" i="59"/>
  <c r="M289" i="59"/>
  <c r="N3062" i="59"/>
  <c r="O1421" i="59"/>
  <c r="N2044" i="59"/>
  <c r="O4553" i="59"/>
  <c r="O1368" i="59"/>
  <c r="N4164" i="59"/>
  <c r="N3645" i="59"/>
  <c r="O2366" i="59"/>
  <c r="N2997" i="59"/>
  <c r="L4731" i="59"/>
  <c r="Q4731" i="59" s="1"/>
  <c r="M4866" i="59"/>
  <c r="N4680" i="59"/>
  <c r="O393" i="59"/>
  <c r="O3206" i="59"/>
  <c r="M1818" i="59"/>
  <c r="O2421" i="59"/>
  <c r="M2678" i="59"/>
  <c r="O3973" i="59"/>
  <c r="L4506" i="59"/>
  <c r="Q4506" i="59" s="1"/>
  <c r="M3844" i="59"/>
  <c r="O2409" i="59"/>
  <c r="O565" i="59"/>
  <c r="O32" i="59"/>
  <c r="L1133" i="59"/>
  <c r="Q1133" i="59" s="1"/>
  <c r="O2653" i="59"/>
  <c r="L52" i="59"/>
  <c r="Q52" i="59" s="1"/>
  <c r="O3643" i="59"/>
  <c r="N4558" i="59"/>
  <c r="O1635" i="59"/>
  <c r="O4637" i="59"/>
  <c r="N2607" i="59"/>
  <c r="L3808" i="59"/>
  <c r="Q3808" i="59" s="1"/>
  <c r="L1810" i="59"/>
  <c r="Q1810" i="59" s="1"/>
  <c r="L374" i="59"/>
  <c r="Q374" i="59" s="1"/>
  <c r="N1002" i="59"/>
  <c r="N1614" i="59"/>
  <c r="O3121" i="59"/>
  <c r="L3085" i="59"/>
  <c r="Q3085" i="59" s="1"/>
  <c r="M3814" i="59"/>
  <c r="O2843" i="59"/>
  <c r="N4686" i="59"/>
  <c r="O3717" i="59"/>
  <c r="L2771" i="59"/>
  <c r="Q2771" i="59" s="1"/>
  <c r="O2240" i="59"/>
  <c r="N743" i="59"/>
  <c r="M2209" i="59"/>
  <c r="N1649" i="59"/>
  <c r="O582" i="59"/>
  <c r="O2543" i="59"/>
  <c r="O1973" i="59"/>
  <c r="M549" i="59"/>
  <c r="L283" i="59"/>
  <c r="Q283" i="59" s="1"/>
  <c r="M3157" i="59"/>
  <c r="M2137" i="59"/>
  <c r="O2547" i="59"/>
  <c r="M4304" i="59"/>
  <c r="O2477" i="59"/>
  <c r="O4212" i="59"/>
  <c r="M939" i="59"/>
  <c r="N3030" i="59"/>
  <c r="O1612" i="59"/>
  <c r="M4599" i="59"/>
  <c r="O1266" i="59"/>
  <c r="M1628" i="59"/>
  <c r="L3148" i="59"/>
  <c r="Q3148" i="59" s="1"/>
  <c r="L1541" i="59"/>
  <c r="Q1541" i="59" s="1"/>
  <c r="N2260" i="59"/>
  <c r="M1703" i="59"/>
  <c r="O2816" i="59"/>
  <c r="N592" i="59"/>
  <c r="M1731" i="59"/>
  <c r="O639" i="59"/>
  <c r="M2372" i="59"/>
  <c r="N1918" i="59"/>
  <c r="M2703" i="59"/>
  <c r="O2012" i="59"/>
  <c r="O4619" i="59"/>
  <c r="N3054" i="59"/>
  <c r="N2690" i="59"/>
  <c r="O287" i="59"/>
  <c r="O4517" i="59"/>
  <c r="O2274" i="59"/>
  <c r="O316" i="59"/>
  <c r="M3144" i="59"/>
  <c r="M1069" i="59"/>
  <c r="O2128" i="59"/>
  <c r="O3942" i="59"/>
  <c r="O855" i="59"/>
  <c r="L4270" i="59"/>
  <c r="Q4270" i="59" s="1"/>
  <c r="N2199" i="59"/>
  <c r="O865" i="59"/>
  <c r="M1600" i="59"/>
  <c r="L4987" i="59"/>
  <c r="Q4987" i="59" s="1"/>
  <c r="N3365" i="59"/>
  <c r="L2873" i="59"/>
  <c r="Q2873" i="59" s="1"/>
  <c r="L4872" i="59"/>
  <c r="Q4872" i="59" s="1"/>
  <c r="M3355" i="59"/>
  <c r="L502" i="59"/>
  <c r="Q502" i="59" s="1"/>
  <c r="M2309" i="59"/>
  <c r="L1019" i="59"/>
  <c r="Q1019" i="59" s="1"/>
  <c r="M2831" i="59"/>
  <c r="L363" i="59"/>
  <c r="Q363" i="59" s="1"/>
  <c r="O3368" i="59"/>
  <c r="L2452" i="59"/>
  <c r="Q2452" i="59" s="1"/>
  <c r="L4375" i="59"/>
  <c r="Q4375" i="59" s="1"/>
  <c r="L4697" i="59"/>
  <c r="Q4697" i="59" s="1"/>
  <c r="M2547" i="59"/>
  <c r="N225" i="59"/>
  <c r="L1509" i="59"/>
  <c r="Q1509" i="59" s="1"/>
  <c r="O3440" i="59"/>
  <c r="O3235" i="59"/>
  <c r="N1883" i="59"/>
  <c r="L1368" i="59"/>
  <c r="Q1368" i="59" s="1"/>
  <c r="O3888" i="59"/>
  <c r="M4244" i="59"/>
  <c r="L2476" i="59"/>
  <c r="Q2476" i="59" s="1"/>
  <c r="M2818" i="59"/>
  <c r="N1056" i="59"/>
  <c r="L331" i="59"/>
  <c r="Q331" i="59" s="1"/>
  <c r="M4585" i="59"/>
  <c r="M1225" i="59"/>
  <c r="L1948" i="59"/>
  <c r="Q1948" i="59" s="1"/>
  <c r="O4618" i="59"/>
  <c r="L1226" i="59"/>
  <c r="Q1226" i="59" s="1"/>
  <c r="O512" i="59"/>
  <c r="M1922" i="59"/>
  <c r="L2503" i="59"/>
  <c r="Q2503" i="59" s="1"/>
  <c r="M4884" i="59"/>
  <c r="M1912" i="59"/>
  <c r="N128" i="59"/>
  <c r="N4838" i="59"/>
  <c r="L3559" i="59"/>
  <c r="Q3559" i="59" s="1"/>
  <c r="O3195" i="59"/>
  <c r="N1039" i="59"/>
  <c r="L2063" i="59"/>
  <c r="Q2063" i="59" s="1"/>
  <c r="L136" i="59"/>
  <c r="Q136" i="59" s="1"/>
  <c r="L3331" i="59"/>
  <c r="Q3331" i="59" s="1"/>
  <c r="M3495" i="59"/>
  <c r="M4022" i="59"/>
  <c r="O4003" i="59"/>
  <c r="L2797" i="59"/>
  <c r="Q2797" i="59" s="1"/>
  <c r="O1073" i="59"/>
  <c r="L4983" i="59"/>
  <c r="Q4983" i="59" s="1"/>
  <c r="L2583" i="59"/>
  <c r="Q2583" i="59" s="1"/>
  <c r="N4886" i="59"/>
  <c r="M4927" i="59"/>
  <c r="L3188" i="59"/>
  <c r="Q3188" i="59" s="1"/>
  <c r="L1926" i="59"/>
  <c r="Q1926" i="59" s="1"/>
  <c r="M4560" i="59"/>
  <c r="M259" i="59"/>
  <c r="M217" i="59"/>
  <c r="O374" i="59"/>
  <c r="L2423" i="59"/>
  <c r="Q2423" i="59" s="1"/>
  <c r="L2036" i="59"/>
  <c r="Q2036" i="59" s="1"/>
  <c r="M3167" i="59"/>
  <c r="O472" i="59"/>
  <c r="N3662" i="59"/>
  <c r="M305" i="59"/>
  <c r="M387" i="59"/>
  <c r="N2790" i="59"/>
  <c r="L4513" i="59"/>
  <c r="Q4513" i="59" s="1"/>
  <c r="M4826" i="59"/>
  <c r="M446" i="59"/>
  <c r="N4021" i="59"/>
  <c r="O4164" i="59"/>
  <c r="O4217" i="59"/>
  <c r="N1950" i="59"/>
  <c r="O2981" i="59"/>
  <c r="M2754" i="59"/>
  <c r="L3147" i="59"/>
  <c r="Q3147" i="59" s="1"/>
  <c r="N2120" i="59"/>
  <c r="M945" i="59"/>
  <c r="M4570" i="59"/>
  <c r="O1114" i="59"/>
  <c r="M3959" i="59"/>
  <c r="O3278" i="59"/>
  <c r="N3275" i="59"/>
  <c r="M1191" i="59"/>
  <c r="L2076" i="59"/>
  <c r="Q2076" i="59" s="1"/>
  <c r="N390" i="59"/>
  <c r="O2798" i="59"/>
  <c r="M547" i="59"/>
  <c r="M3916" i="59"/>
  <c r="O2674" i="59"/>
  <c r="M2182" i="59"/>
  <c r="O3054" i="59"/>
  <c r="N3770" i="59"/>
  <c r="N1629" i="59"/>
  <c r="L3821" i="59"/>
  <c r="Q3821" i="59" s="1"/>
  <c r="N1594" i="59"/>
  <c r="L1349" i="59"/>
  <c r="Q1349" i="59" s="1"/>
  <c r="O3977" i="59"/>
  <c r="O1340" i="59"/>
  <c r="N480" i="59"/>
  <c r="O1710" i="59"/>
  <c r="N4012" i="59"/>
  <c r="M1381" i="59"/>
  <c r="O1433" i="59"/>
  <c r="M215" i="59"/>
  <c r="M1887" i="59"/>
  <c r="N1297" i="59"/>
  <c r="O2097" i="59"/>
  <c r="M1855" i="59"/>
  <c r="M1131" i="59"/>
  <c r="L4820" i="59"/>
  <c r="Q4820" i="59" s="1"/>
  <c r="O4491" i="59"/>
  <c r="O1253" i="59"/>
  <c r="L354" i="59"/>
  <c r="Q354" i="59" s="1"/>
  <c r="O3115" i="59"/>
  <c r="N1024" i="59"/>
  <c r="M2943" i="59"/>
  <c r="N4227" i="59"/>
  <c r="N2695" i="59"/>
  <c r="M2919" i="59"/>
  <c r="L3417" i="59"/>
  <c r="Q3417" i="59" s="1"/>
  <c r="O1469" i="59"/>
  <c r="M3841" i="59"/>
  <c r="N1719" i="59"/>
  <c r="O4616" i="59"/>
  <c r="M4726" i="59"/>
  <c r="L1047" i="59"/>
  <c r="Q1047" i="59" s="1"/>
  <c r="N3029" i="59"/>
  <c r="O2782" i="59"/>
  <c r="N2077" i="59"/>
  <c r="L2985" i="59"/>
  <c r="Q2985" i="59" s="1"/>
  <c r="L3015" i="59"/>
  <c r="Q3015" i="59" s="1"/>
  <c r="O3864" i="59"/>
  <c r="N3287" i="59"/>
  <c r="M1195" i="59"/>
  <c r="N3290" i="59"/>
  <c r="M1883" i="59"/>
  <c r="M2258" i="59"/>
  <c r="N4128" i="59"/>
  <c r="M2315" i="59"/>
  <c r="N4453" i="59"/>
  <c r="N2978" i="59"/>
  <c r="O4761" i="59"/>
  <c r="M2612" i="59"/>
  <c r="O2546" i="59"/>
  <c r="M3428" i="59"/>
  <c r="O1165" i="59"/>
  <c r="N1414" i="59"/>
  <c r="M1502" i="59"/>
  <c r="L2562" i="59"/>
  <c r="Q2562" i="59" s="1"/>
  <c r="M4189" i="59"/>
  <c r="O4755" i="59"/>
  <c r="O2056" i="59"/>
  <c r="L2074" i="59"/>
  <c r="Q2074" i="59" s="1"/>
  <c r="L483" i="59"/>
  <c r="Q483" i="59" s="1"/>
  <c r="N3288" i="59"/>
  <c r="N1003" i="59"/>
  <c r="L834" i="59"/>
  <c r="Q834" i="59" s="1"/>
  <c r="N4761" i="59"/>
  <c r="L1791" i="59"/>
  <c r="Q1791" i="59" s="1"/>
  <c r="N1364" i="59"/>
  <c r="L4442" i="59"/>
  <c r="Q4442" i="59" s="1"/>
  <c r="L1989" i="59"/>
  <c r="Q1989" i="59" s="1"/>
  <c r="L4178" i="59"/>
  <c r="Q4178" i="59" s="1"/>
  <c r="L549" i="59"/>
  <c r="Q549" i="59" s="1"/>
  <c r="O75" i="59"/>
  <c r="N3186" i="59"/>
  <c r="O806" i="59"/>
  <c r="N2585" i="59"/>
  <c r="L472" i="59"/>
  <c r="Q472" i="59" s="1"/>
  <c r="N2241" i="59"/>
  <c r="L448" i="59"/>
  <c r="Q448" i="59" s="1"/>
  <c r="M3944" i="59"/>
  <c r="M3442" i="59"/>
  <c r="N4870" i="59"/>
  <c r="L3180" i="59"/>
  <c r="Q3180" i="59" s="1"/>
  <c r="N1160" i="59"/>
  <c r="L802" i="59"/>
  <c r="Q802" i="59" s="1"/>
  <c r="O2118" i="59"/>
  <c r="M3083" i="59"/>
  <c r="N824" i="59"/>
  <c r="N4506" i="59"/>
  <c r="N3195" i="59"/>
  <c r="O175" i="59"/>
  <c r="L3828" i="59"/>
  <c r="Q3828" i="59" s="1"/>
  <c r="O2062" i="59"/>
  <c r="N2200" i="59"/>
  <c r="L154" i="59"/>
  <c r="Q154" i="59" s="1"/>
  <c r="M3969" i="59"/>
  <c r="N636" i="59"/>
  <c r="N1552" i="59"/>
  <c r="N3966" i="59"/>
  <c r="M1428" i="59"/>
  <c r="L2492" i="59"/>
  <c r="Q2492" i="59" s="1"/>
  <c r="N2076" i="59"/>
  <c r="O1594" i="59"/>
  <c r="L1578" i="59"/>
  <c r="Q1578" i="59" s="1"/>
  <c r="L4117" i="59"/>
  <c r="Q4117" i="59" s="1"/>
  <c r="N902" i="59"/>
  <c r="M4101" i="59"/>
  <c r="M3942" i="59"/>
  <c r="N4841" i="59"/>
  <c r="O4802" i="59"/>
  <c r="L4539" i="59"/>
  <c r="Q4539" i="59" s="1"/>
  <c r="O4993" i="59"/>
  <c r="N1075" i="59"/>
  <c r="L1286" i="59"/>
  <c r="Q1286" i="59" s="1"/>
  <c r="L2524" i="59"/>
  <c r="Q2524" i="59" s="1"/>
  <c r="N1755" i="59"/>
  <c r="L4390" i="59"/>
  <c r="Q4390" i="59" s="1"/>
  <c r="N4140" i="59"/>
  <c r="N2672" i="59"/>
  <c r="M718" i="59"/>
  <c r="M1823" i="59"/>
  <c r="M1952" i="59"/>
  <c r="M3091" i="59"/>
  <c r="L413" i="59"/>
  <c r="Q413" i="59" s="1"/>
  <c r="N2554" i="59"/>
  <c r="L4514" i="59"/>
  <c r="Q4514" i="59" s="1"/>
  <c r="L1750" i="59"/>
  <c r="Q1750" i="59" s="1"/>
  <c r="N1759" i="59"/>
  <c r="O4996" i="59"/>
  <c r="O1686" i="59"/>
  <c r="N1430" i="59"/>
  <c r="O2606" i="59"/>
  <c r="N1596" i="59"/>
  <c r="M3600" i="59"/>
  <c r="L1196" i="59"/>
  <c r="Q1196" i="59" s="1"/>
  <c r="M4373" i="59"/>
  <c r="M2380" i="59"/>
  <c r="O2881" i="59"/>
  <c r="L1911" i="59"/>
  <c r="Q1911" i="59" s="1"/>
  <c r="M1508" i="59"/>
  <c r="L4004" i="59"/>
  <c r="Q4004" i="59" s="1"/>
  <c r="N1794" i="59"/>
  <c r="M4894" i="59"/>
  <c r="O3877" i="59"/>
  <c r="L942" i="59"/>
  <c r="Q942" i="59" s="1"/>
  <c r="O1093" i="59"/>
  <c r="L2801" i="59"/>
  <c r="Q2801" i="59" s="1"/>
  <c r="O632" i="59"/>
  <c r="O2368" i="59"/>
  <c r="N3535" i="59"/>
  <c r="M3672" i="59"/>
  <c r="L1650" i="59"/>
  <c r="Q1650" i="59" s="1"/>
  <c r="O634" i="59"/>
  <c r="N4446" i="59"/>
  <c r="M4325" i="59"/>
  <c r="N1686" i="59"/>
  <c r="M3697" i="59"/>
  <c r="M445" i="59"/>
  <c r="O4473" i="59"/>
  <c r="M4249" i="59"/>
  <c r="O787" i="59"/>
  <c r="N345" i="59"/>
  <c r="N4244" i="59"/>
  <c r="O2045" i="59"/>
  <c r="L4078" i="59"/>
  <c r="Q4078" i="59" s="1"/>
  <c r="N4954" i="59"/>
  <c r="M3284" i="59"/>
  <c r="L691" i="59"/>
  <c r="Q691" i="59" s="1"/>
  <c r="N4131" i="59"/>
  <c r="O1956" i="59"/>
  <c r="N424" i="59"/>
  <c r="O4305" i="59"/>
  <c r="O214" i="59"/>
  <c r="M242" i="59"/>
  <c r="M918" i="59"/>
  <c r="N1975" i="59"/>
  <c r="M1679" i="59"/>
  <c r="N906" i="59"/>
  <c r="O2647" i="59"/>
  <c r="M3809" i="59"/>
  <c r="M1905" i="59"/>
  <c r="O3062" i="59"/>
  <c r="N3236" i="59"/>
  <c r="N4508" i="59"/>
  <c r="O2294" i="59"/>
  <c r="O1251" i="59"/>
  <c r="M1087" i="59"/>
  <c r="L3622" i="59"/>
  <c r="Q3622" i="59" s="1"/>
  <c r="O887" i="59"/>
  <c r="M2360" i="59"/>
  <c r="N1328" i="59"/>
  <c r="O2160" i="59"/>
  <c r="M1681" i="59"/>
  <c r="M1294" i="59"/>
  <c r="N609" i="59"/>
  <c r="O2282" i="59"/>
  <c r="N1913" i="59"/>
  <c r="O3380" i="59"/>
  <c r="O2745" i="59"/>
  <c r="M1025" i="59"/>
  <c r="L1828" i="59"/>
  <c r="Q1828" i="59" s="1"/>
  <c r="M2328" i="59"/>
  <c r="M664" i="59"/>
  <c r="O3756" i="59"/>
  <c r="M108" i="59"/>
  <c r="N1573" i="59"/>
  <c r="M250" i="59"/>
  <c r="N74" i="59"/>
  <c r="L1465" i="59"/>
  <c r="Q1465" i="59" s="1"/>
  <c r="O389" i="59"/>
  <c r="N654" i="59"/>
  <c r="L2701" i="59"/>
  <c r="Q2701" i="59" s="1"/>
  <c r="N4774" i="59"/>
  <c r="L3073" i="59"/>
  <c r="Q3073" i="59" s="1"/>
  <c r="M4081" i="59"/>
  <c r="N4915" i="59"/>
  <c r="L4917" i="59"/>
  <c r="Q4917" i="59" s="1"/>
  <c r="M1468" i="59"/>
  <c r="M99" i="59"/>
  <c r="O4882" i="59"/>
  <c r="O305" i="59"/>
  <c r="O2509" i="59"/>
  <c r="N632" i="59"/>
  <c r="N4086" i="59"/>
  <c r="O1280" i="59"/>
  <c r="N4856" i="59"/>
  <c r="O325" i="59"/>
  <c r="O4557" i="59"/>
  <c r="O474" i="59"/>
  <c r="M548" i="59"/>
  <c r="L2835" i="59"/>
  <c r="Q2835" i="59" s="1"/>
  <c r="L2853" i="59"/>
  <c r="Q2853" i="59" s="1"/>
  <c r="L4570" i="59"/>
  <c r="Q4570" i="59" s="1"/>
  <c r="N2630" i="59"/>
  <c r="L3706" i="59"/>
  <c r="Q3706" i="59" s="1"/>
  <c r="L2713" i="59"/>
  <c r="Q2713" i="59" s="1"/>
  <c r="O244" i="59"/>
  <c r="N2324" i="59"/>
  <c r="M1899" i="59"/>
  <c r="M4065" i="59"/>
  <c r="M2541" i="59"/>
  <c r="O1691" i="59"/>
  <c r="N2637" i="59"/>
  <c r="M2652" i="59"/>
  <c r="O1667" i="59"/>
  <c r="N1993" i="59"/>
  <c r="L2490" i="59"/>
  <c r="Q2490" i="59" s="1"/>
  <c r="O2133" i="59"/>
  <c r="M3777" i="59"/>
  <c r="O245" i="59"/>
  <c r="N4522" i="59"/>
  <c r="L2868" i="59"/>
  <c r="Q2868" i="59" s="1"/>
  <c r="L2147" i="59"/>
  <c r="Q2147" i="59" s="1"/>
  <c r="L4025" i="59"/>
  <c r="Q4025" i="59" s="1"/>
  <c r="O3956" i="59"/>
  <c r="L3265" i="59"/>
  <c r="Q3265" i="59" s="1"/>
  <c r="N3776" i="59"/>
  <c r="N3181" i="59"/>
  <c r="N4282" i="59"/>
  <c r="N3927" i="59"/>
  <c r="O2484" i="59"/>
  <c r="N3957" i="59"/>
  <c r="O2000" i="59"/>
  <c r="N1901" i="59"/>
  <c r="O95" i="59"/>
  <c r="L4762" i="59"/>
  <c r="Q4762" i="59" s="1"/>
  <c r="N1958" i="59"/>
  <c r="M332" i="59"/>
  <c r="O4234" i="59"/>
  <c r="O2742" i="59"/>
  <c r="O4051" i="59"/>
  <c r="M4890" i="59"/>
  <c r="L3596" i="59"/>
  <c r="Q3596" i="59" s="1"/>
  <c r="N765" i="59"/>
  <c r="M2250" i="59"/>
  <c r="O1735" i="59"/>
  <c r="L2271" i="59"/>
  <c r="Q2271" i="59" s="1"/>
  <c r="N1500" i="59"/>
  <c r="L4662" i="59"/>
  <c r="Q4662" i="59" s="1"/>
  <c r="L828" i="59"/>
  <c r="Q828" i="59" s="1"/>
  <c r="M688" i="59"/>
  <c r="O1882" i="59"/>
  <c r="M3511" i="59"/>
  <c r="O2156" i="59"/>
  <c r="N1385" i="59"/>
  <c r="N1453" i="59"/>
  <c r="M2280" i="59"/>
  <c r="N1284" i="59"/>
  <c r="O2054" i="59"/>
  <c r="M968" i="59"/>
  <c r="M670" i="59"/>
  <c r="O4131" i="59"/>
  <c r="M4536" i="59"/>
  <c r="O3424" i="59"/>
  <c r="O2450" i="59"/>
  <c r="N3224" i="59"/>
  <c r="O1996" i="59"/>
  <c r="M2935" i="59"/>
  <c r="O3590" i="59"/>
  <c r="O2638" i="59"/>
  <c r="N3718" i="59"/>
  <c r="O4932" i="59"/>
  <c r="L1522" i="59"/>
  <c r="Q1522" i="59" s="1"/>
  <c r="M35" i="59"/>
  <c r="O1527" i="59"/>
  <c r="M1627" i="59"/>
  <c r="M4822" i="59"/>
  <c r="N2122" i="59"/>
  <c r="N3080" i="59"/>
  <c r="L622" i="59"/>
  <c r="Q622" i="59" s="1"/>
  <c r="M3914" i="59"/>
  <c r="M1625" i="59"/>
  <c r="N2460" i="59"/>
  <c r="M2352" i="59"/>
  <c r="O1810" i="59"/>
  <c r="L4521" i="59"/>
  <c r="Q4521" i="59" s="1"/>
  <c r="L4919" i="59"/>
  <c r="Q4919" i="59" s="1"/>
  <c r="N1788" i="59"/>
  <c r="N727" i="59"/>
  <c r="L3150" i="59"/>
  <c r="Q3150" i="59" s="1"/>
  <c r="M4390" i="59"/>
  <c r="N2369" i="59"/>
  <c r="M4498" i="59"/>
  <c r="M308" i="59"/>
  <c r="L2277" i="59"/>
  <c r="Q2277" i="59" s="1"/>
  <c r="O4158" i="59"/>
  <c r="M4858" i="59"/>
  <c r="L2564" i="59"/>
  <c r="Q2564" i="59" s="1"/>
  <c r="N4851" i="59"/>
  <c r="M482" i="59"/>
  <c r="O2786" i="59"/>
  <c r="M4885" i="59"/>
  <c r="O3343" i="59"/>
  <c r="L2990" i="59"/>
  <c r="Q2990" i="59" s="1"/>
  <c r="O4719" i="59"/>
  <c r="L95" i="59"/>
  <c r="Q95" i="59" s="1"/>
  <c r="O135" i="59"/>
  <c r="M3808" i="59"/>
  <c r="O4418" i="59"/>
  <c r="O2710" i="59"/>
  <c r="N4747" i="59"/>
  <c r="N1051" i="59"/>
  <c r="O771" i="59"/>
  <c r="O1137" i="59"/>
  <c r="O3286" i="59"/>
  <c r="N578" i="59"/>
  <c r="M3998" i="59"/>
  <c r="O3940" i="59"/>
  <c r="M2243" i="59"/>
  <c r="M1707" i="59"/>
  <c r="L1252" i="59"/>
  <c r="Q1252" i="59" s="1"/>
  <c r="M4028" i="59"/>
  <c r="O3791" i="59"/>
  <c r="L3317" i="59"/>
  <c r="Q3317" i="59" s="1"/>
  <c r="N1448" i="59"/>
  <c r="L2656" i="59"/>
  <c r="Q2656" i="59" s="1"/>
  <c r="L830" i="59"/>
  <c r="Q830" i="59" s="1"/>
  <c r="N1319" i="59"/>
  <c r="M2933" i="59"/>
  <c r="M286" i="59"/>
  <c r="N1198" i="59"/>
  <c r="O462" i="59"/>
  <c r="N3439" i="59"/>
  <c r="L1961" i="59"/>
  <c r="Q1961" i="59" s="1"/>
  <c r="M1452" i="59"/>
  <c r="L1235" i="59"/>
  <c r="Q1235" i="59" s="1"/>
  <c r="N1287" i="59"/>
  <c r="L679" i="59"/>
  <c r="Q679" i="59" s="1"/>
  <c r="L812" i="59"/>
  <c r="Q812" i="59" s="1"/>
  <c r="O2962" i="59"/>
  <c r="N4056" i="59"/>
  <c r="M417" i="59"/>
  <c r="L2429" i="59"/>
  <c r="Q2429" i="59" s="1"/>
  <c r="L4811" i="59"/>
  <c r="Q4811" i="59" s="1"/>
  <c r="O1172" i="59"/>
  <c r="L690" i="59"/>
  <c r="Q690" i="59" s="1"/>
  <c r="N1465" i="59"/>
  <c r="O1081" i="59"/>
  <c r="O626" i="59"/>
  <c r="L4578" i="59"/>
  <c r="Q4578" i="59" s="1"/>
  <c r="O106" i="59"/>
  <c r="O4994" i="59"/>
  <c r="N1539" i="59"/>
  <c r="N1224" i="59"/>
  <c r="M551" i="59"/>
  <c r="M2963" i="59"/>
  <c r="N932" i="59"/>
  <c r="M1156" i="59"/>
  <c r="L1550" i="59"/>
  <c r="Q1550" i="59" s="1"/>
  <c r="O4963" i="59"/>
  <c r="N3793" i="59"/>
  <c r="L2354" i="59"/>
  <c r="Q2354" i="59" s="1"/>
  <c r="N10" i="59"/>
  <c r="L3908" i="59"/>
  <c r="Q3908" i="59" s="1"/>
  <c r="L3311" i="59"/>
  <c r="Q3311" i="59" s="1"/>
  <c r="L2904" i="59"/>
  <c r="Q2904" i="59" s="1"/>
  <c r="L1648" i="59"/>
  <c r="Q1648" i="59" s="1"/>
  <c r="M3755" i="59"/>
  <c r="M2867" i="59"/>
  <c r="O718" i="59"/>
  <c r="L1206" i="59"/>
  <c r="Q1206" i="59" s="1"/>
  <c r="L327" i="59"/>
  <c r="Q327" i="59" s="1"/>
  <c r="O143" i="59"/>
  <c r="L3742" i="59"/>
  <c r="Q3742" i="59" s="1"/>
  <c r="M4269" i="59"/>
  <c r="L2566" i="59"/>
  <c r="Q2566" i="59" s="1"/>
  <c r="L535" i="59"/>
  <c r="Q535" i="59" s="1"/>
  <c r="N3754" i="59"/>
  <c r="M2842" i="59"/>
  <c r="N641" i="59"/>
  <c r="M1858" i="59"/>
  <c r="N1400" i="59"/>
  <c r="M1661" i="59"/>
  <c r="O328" i="59"/>
  <c r="L4033" i="59"/>
  <c r="Q4033" i="59" s="1"/>
  <c r="L1536" i="59"/>
  <c r="Q1536" i="59" s="1"/>
  <c r="M4644" i="59"/>
  <c r="O1048" i="59"/>
  <c r="O3083" i="59"/>
  <c r="N622" i="59"/>
  <c r="M599" i="59"/>
  <c r="O105" i="59"/>
  <c r="L4719" i="59"/>
  <c r="Q4719" i="59" s="1"/>
  <c r="O3484" i="59"/>
  <c r="N1712" i="59"/>
  <c r="L3834" i="59"/>
  <c r="Q3834" i="59" s="1"/>
  <c r="N66" i="59"/>
  <c r="O720" i="59"/>
  <c r="L4438" i="59"/>
  <c r="Q4438" i="59" s="1"/>
  <c r="M811" i="59"/>
  <c r="M3112" i="59"/>
  <c r="L4355" i="59"/>
  <c r="Q4355" i="59" s="1"/>
  <c r="N4772" i="59"/>
  <c r="N1720" i="59"/>
  <c r="O3432" i="59"/>
  <c r="O480" i="59"/>
  <c r="O4859" i="59"/>
  <c r="L3779" i="59"/>
  <c r="Q3779" i="59" s="1"/>
  <c r="L4883" i="59"/>
  <c r="Q4883" i="59" s="1"/>
  <c r="L1866" i="59"/>
  <c r="Q1866" i="59" s="1"/>
  <c r="M3107" i="59"/>
  <c r="N98" i="59"/>
  <c r="N4951" i="59"/>
  <c r="L981" i="59"/>
  <c r="Q981" i="59" s="1"/>
  <c r="O524" i="59"/>
  <c r="O1796" i="59"/>
  <c r="L3551" i="59"/>
  <c r="Q3551" i="59" s="1"/>
  <c r="N4452" i="59"/>
  <c r="N1122" i="59"/>
  <c r="M2875" i="59"/>
  <c r="O1131" i="59"/>
  <c r="O1466" i="59"/>
  <c r="L1913" i="59"/>
  <c r="Q1913" i="59" s="1"/>
  <c r="N2884" i="59"/>
  <c r="M4634" i="59"/>
  <c r="L241" i="59"/>
  <c r="Q241" i="59" s="1"/>
  <c r="N879" i="59"/>
  <c r="O2098" i="59"/>
  <c r="L3521" i="59"/>
  <c r="Q3521" i="59" s="1"/>
  <c r="L1889" i="59"/>
  <c r="Q1889" i="59" s="1"/>
  <c r="L476" i="59"/>
  <c r="Q476" i="59" s="1"/>
  <c r="M2545" i="59"/>
  <c r="M3190" i="59"/>
  <c r="N2752" i="59"/>
  <c r="M3901" i="59"/>
  <c r="L745" i="59"/>
  <c r="Q745" i="59" s="1"/>
  <c r="O3154" i="59"/>
  <c r="M4431" i="59"/>
  <c r="L3160" i="59"/>
  <c r="Q3160" i="59" s="1"/>
  <c r="M1728" i="59"/>
  <c r="N3669" i="59"/>
  <c r="O591" i="59"/>
  <c r="L1310" i="59"/>
  <c r="Q1310" i="59" s="1"/>
  <c r="M4109" i="59"/>
  <c r="O4550" i="59"/>
  <c r="L4029" i="59"/>
  <c r="Q4029" i="59" s="1"/>
  <c r="N2492" i="59"/>
  <c r="M2508" i="59"/>
  <c r="O433" i="59"/>
  <c r="L3391" i="59"/>
  <c r="Q3391" i="59" s="1"/>
  <c r="N2601" i="59"/>
  <c r="N3647" i="59"/>
  <c r="L1390" i="59"/>
  <c r="Q1390" i="59" s="1"/>
  <c r="L1315" i="59"/>
  <c r="Q1315" i="59" s="1"/>
  <c r="M1352" i="59"/>
  <c r="O2850" i="59"/>
  <c r="O4205" i="59"/>
  <c r="L4435" i="59"/>
  <c r="Q4435" i="59" s="1"/>
  <c r="L2111" i="59"/>
  <c r="Q2111" i="59" s="1"/>
  <c r="O2734" i="59"/>
  <c r="L1264" i="59"/>
  <c r="Q1264" i="59" s="1"/>
  <c r="O186" i="59"/>
  <c r="M1219" i="59"/>
  <c r="L4533" i="59"/>
  <c r="Q4533" i="59" s="1"/>
  <c r="O1100" i="59"/>
  <c r="L1469" i="59"/>
  <c r="Q1469" i="59" s="1"/>
  <c r="N2426" i="59"/>
  <c r="L2239" i="59"/>
  <c r="Q2239" i="59" s="1"/>
  <c r="O4478" i="59"/>
  <c r="L2160" i="59"/>
  <c r="Q2160" i="59" s="1"/>
  <c r="N819" i="59"/>
  <c r="O277" i="59"/>
  <c r="L74" i="59"/>
  <c r="Q74" i="59" s="1"/>
  <c r="O739" i="59"/>
  <c r="N4388" i="59"/>
  <c r="L3836" i="59"/>
  <c r="Q3836" i="59" s="1"/>
  <c r="N1254" i="59"/>
  <c r="L3431" i="59"/>
  <c r="Q3431" i="59" s="1"/>
  <c r="O2092" i="59"/>
  <c r="N166" i="59"/>
  <c r="N3602" i="59"/>
  <c r="M310" i="59"/>
  <c r="L115" i="59"/>
  <c r="Q115" i="59" s="1"/>
  <c r="O313" i="59"/>
  <c r="N2593" i="59"/>
  <c r="M1482" i="59"/>
  <c r="M277" i="59"/>
  <c r="N3418" i="59"/>
  <c r="O841" i="59"/>
  <c r="L4258" i="59"/>
  <c r="Q4258" i="59" s="1"/>
  <c r="O2359" i="59"/>
  <c r="L1069" i="59"/>
  <c r="Q1069" i="59" s="1"/>
  <c r="M1465" i="59"/>
  <c r="N1020" i="59"/>
  <c r="O661" i="59"/>
  <c r="N2711" i="59"/>
  <c r="O1102" i="59"/>
  <c r="N958" i="59"/>
  <c r="N4071" i="59"/>
  <c r="M2464" i="59"/>
  <c r="N1622" i="59"/>
  <c r="M1070" i="59"/>
  <c r="O1039" i="59"/>
  <c r="L1763" i="59"/>
  <c r="Q1763" i="59" s="1"/>
  <c r="O3312" i="59"/>
  <c r="M3712" i="59"/>
  <c r="M3668" i="59"/>
  <c r="M4880" i="59"/>
  <c r="O3042" i="59"/>
  <c r="L1290" i="59"/>
  <c r="Q1290" i="59" s="1"/>
  <c r="L4402" i="59"/>
  <c r="Q4402" i="59" s="1"/>
  <c r="M3654" i="59"/>
  <c r="L3060" i="59"/>
  <c r="Q3060" i="59" s="1"/>
  <c r="O2675" i="59"/>
  <c r="O3328" i="59"/>
  <c r="M4666" i="59"/>
  <c r="M4904" i="59"/>
  <c r="O491" i="59"/>
  <c r="M3688" i="59"/>
  <c r="O2944" i="59"/>
  <c r="N688" i="59"/>
  <c r="L770" i="59"/>
  <c r="Q770" i="59" s="1"/>
  <c r="N1864" i="59"/>
  <c r="M2864" i="59"/>
  <c r="O1991" i="59"/>
  <c r="L2764" i="59"/>
  <c r="Q2764" i="59" s="1"/>
  <c r="O2644" i="59"/>
  <c r="M2765" i="59"/>
  <c r="M1510" i="59"/>
  <c r="M1159" i="59"/>
  <c r="L4278" i="59"/>
  <c r="Q4278" i="59" s="1"/>
  <c r="L2328" i="59"/>
  <c r="Q2328" i="59" s="1"/>
  <c r="O4300" i="59"/>
  <c r="N3904" i="59"/>
  <c r="L4625" i="59"/>
  <c r="Q4625" i="59" s="1"/>
  <c r="O263" i="59"/>
  <c r="L259" i="59"/>
  <c r="Q259" i="59" s="1"/>
  <c r="L967" i="59"/>
  <c r="Q967" i="59" s="1"/>
  <c r="N758" i="59"/>
  <c r="O3845" i="59"/>
  <c r="M2819" i="59"/>
  <c r="M1853" i="59"/>
  <c r="M3970" i="59"/>
  <c r="M4113" i="59"/>
  <c r="L1319" i="59"/>
  <c r="Q1319" i="59" s="1"/>
  <c r="N3431" i="59"/>
  <c r="L1715" i="59"/>
  <c r="Q1715" i="59" s="1"/>
  <c r="M227" i="59"/>
  <c r="L2614" i="59"/>
  <c r="Q2614" i="59" s="1"/>
  <c r="M1943" i="59"/>
  <c r="O4229" i="59"/>
  <c r="N2883" i="59"/>
  <c r="M4882" i="59"/>
  <c r="L4108" i="59"/>
  <c r="Q4108" i="59" s="1"/>
  <c r="L523" i="59"/>
  <c r="Q523" i="59" s="1"/>
  <c r="N1835" i="59"/>
  <c r="N4327" i="59"/>
  <c r="L3280" i="59"/>
  <c r="Q3280" i="59" s="1"/>
  <c r="N546" i="59"/>
  <c r="N69" i="59"/>
  <c r="M1579" i="59"/>
  <c r="L4810" i="59"/>
  <c r="Q4810" i="59" s="1"/>
  <c r="N2033" i="59"/>
  <c r="O862" i="59"/>
  <c r="M857" i="59"/>
  <c r="O3323" i="59"/>
  <c r="L1744" i="59"/>
  <c r="Q1744" i="59" s="1"/>
  <c r="L4034" i="59"/>
  <c r="Q4034" i="59" s="1"/>
  <c r="N103" i="59"/>
  <c r="N3073" i="59"/>
  <c r="O3583" i="59"/>
  <c r="O2922" i="59"/>
  <c r="L1342" i="59"/>
  <c r="Q1342" i="59" s="1"/>
  <c r="O3555" i="59"/>
  <c r="N2780" i="59"/>
  <c r="O3843" i="59"/>
  <c r="N1361" i="59"/>
  <c r="M3249" i="59"/>
  <c r="N4677" i="59"/>
  <c r="O280" i="59"/>
  <c r="N387" i="59"/>
  <c r="O3632" i="59"/>
  <c r="L3277" i="59"/>
  <c r="Q3277" i="59" s="1"/>
  <c r="O1829" i="59"/>
  <c r="L4606" i="59"/>
  <c r="Q4606" i="59" s="1"/>
  <c r="L1198" i="59"/>
  <c r="Q1198" i="59" s="1"/>
  <c r="N1143" i="59"/>
  <c r="L1411" i="59"/>
  <c r="Q1411" i="59" s="1"/>
  <c r="M3264" i="59"/>
  <c r="L1516" i="59"/>
  <c r="Q1516" i="59" s="1"/>
  <c r="N2038" i="59"/>
  <c r="L329" i="59"/>
  <c r="Q329" i="59" s="1"/>
  <c r="M2776" i="59"/>
  <c r="M4234" i="59"/>
  <c r="N826" i="59"/>
  <c r="M3052" i="59"/>
  <c r="M3960" i="59"/>
  <c r="N865" i="59"/>
  <c r="M3534" i="59"/>
  <c r="N4197" i="59"/>
  <c r="M1500" i="59"/>
  <c r="N4336" i="59"/>
  <c r="N972" i="59"/>
  <c r="N4153" i="59"/>
  <c r="N882" i="59"/>
  <c r="L1018" i="59"/>
  <c r="Q1018" i="59" s="1"/>
  <c r="O1388" i="59"/>
  <c r="M4345" i="59"/>
  <c r="N2929" i="59"/>
  <c r="O4690" i="59"/>
  <c r="L1230" i="59"/>
  <c r="Q1230" i="59" s="1"/>
  <c r="N47" i="59"/>
  <c r="N2335" i="59"/>
  <c r="L2149" i="59"/>
  <c r="Q2149" i="59" s="1"/>
  <c r="L1816" i="59"/>
  <c r="Q1816" i="59" s="1"/>
  <c r="M722" i="59"/>
  <c r="M920" i="59"/>
  <c r="L4915" i="59"/>
  <c r="Q4915" i="59" s="1"/>
  <c r="M3219" i="59"/>
  <c r="M1946" i="59"/>
  <c r="L4591" i="59"/>
  <c r="Q4591" i="59" s="1"/>
  <c r="O3718" i="59"/>
  <c r="L1638" i="59"/>
  <c r="Q1638" i="59" s="1"/>
  <c r="O1731" i="59"/>
  <c r="L2407" i="59"/>
  <c r="Q2407" i="59" s="1"/>
  <c r="O2305" i="59"/>
  <c r="L3649" i="59"/>
  <c r="Q3649" i="59" s="1"/>
  <c r="L2776" i="59"/>
  <c r="Q2776" i="59" s="1"/>
  <c r="N4832" i="59"/>
  <c r="N96" i="59"/>
  <c r="L2750" i="59"/>
  <c r="Q2750" i="59" s="1"/>
  <c r="O730" i="59"/>
  <c r="L1227" i="59"/>
  <c r="Q1227" i="59" s="1"/>
  <c r="O2214" i="59"/>
  <c r="O1816" i="59"/>
  <c r="O310" i="59"/>
  <c r="L785" i="59"/>
  <c r="Q785" i="59" s="1"/>
  <c r="L1265" i="59"/>
  <c r="Q1265" i="59" s="1"/>
  <c r="N1475" i="59"/>
  <c r="L3709" i="59"/>
  <c r="Q3709" i="59" s="1"/>
  <c r="O1560" i="59"/>
  <c r="M932" i="59"/>
  <c r="M2997" i="59"/>
  <c r="M1831" i="59"/>
  <c r="N2674" i="59"/>
  <c r="O4903" i="59"/>
  <c r="M4376" i="59"/>
  <c r="O4509" i="59"/>
  <c r="N2269" i="59"/>
  <c r="M3118" i="59"/>
  <c r="M911" i="59"/>
  <c r="N2562" i="59"/>
  <c r="O2075" i="59"/>
  <c r="O4920" i="59"/>
  <c r="M18" i="59"/>
  <c r="L99" i="59"/>
  <c r="Q99" i="59" s="1"/>
  <c r="N3255" i="59"/>
  <c r="N4750" i="59"/>
  <c r="N1904" i="59"/>
  <c r="N2261" i="59"/>
  <c r="L884" i="59"/>
  <c r="Q884" i="59" s="1"/>
  <c r="O1862" i="59"/>
  <c r="L3008" i="59"/>
  <c r="Q3008" i="59" s="1"/>
  <c r="N1352" i="59"/>
  <c r="M2377" i="59"/>
  <c r="L163" i="59"/>
  <c r="Q163" i="59" s="1"/>
  <c r="M461" i="59"/>
  <c r="O2732" i="59"/>
  <c r="L3505" i="59"/>
  <c r="Q3505" i="59" s="1"/>
  <c r="M3456" i="59"/>
  <c r="M388" i="59"/>
  <c r="O1287" i="59"/>
  <c r="N3944" i="59"/>
  <c r="L1314" i="59"/>
  <c r="Q1314" i="59" s="1"/>
  <c r="N3219" i="59"/>
  <c r="O1673" i="59"/>
  <c r="N22" i="59"/>
  <c r="N400" i="59"/>
  <c r="L26" i="59"/>
  <c r="Q26" i="59" s="1"/>
  <c r="M1607" i="59"/>
  <c r="N2056" i="59"/>
  <c r="N1227" i="59"/>
  <c r="O803" i="59"/>
  <c r="O2796" i="59"/>
  <c r="O3900" i="59"/>
  <c r="N4988" i="59"/>
  <c r="N3268" i="59"/>
  <c r="M1827" i="59"/>
  <c r="M4355" i="59"/>
  <c r="O346" i="59"/>
  <c r="O2051" i="59"/>
  <c r="M1417" i="59"/>
  <c r="M2805" i="59"/>
  <c r="M4117" i="59"/>
  <c r="M30" i="59"/>
  <c r="L457" i="59"/>
  <c r="Q457" i="59" s="1"/>
  <c r="O4385" i="59"/>
  <c r="M2238" i="59"/>
  <c r="M3076" i="59"/>
  <c r="M3665" i="59"/>
  <c r="O2607" i="59"/>
  <c r="L1883" i="59"/>
  <c r="Q1883" i="59" s="1"/>
  <c r="L2447" i="59"/>
  <c r="Q2447" i="59" s="1"/>
  <c r="N493" i="59"/>
  <c r="O3874" i="59"/>
  <c r="M3682" i="59"/>
  <c r="L1730" i="59"/>
  <c r="Q1730" i="59" s="1"/>
  <c r="M2341" i="59"/>
  <c r="N2403" i="59"/>
  <c r="N4334" i="59"/>
  <c r="N1443" i="59"/>
  <c r="L2477" i="59"/>
  <c r="Q2477" i="59" s="1"/>
  <c r="O4449" i="59"/>
  <c r="N3965" i="59"/>
  <c r="M192" i="59"/>
  <c r="N4758" i="59"/>
  <c r="L3076" i="59"/>
  <c r="Q3076" i="59" s="1"/>
  <c r="N2712" i="59"/>
  <c r="O3155" i="59"/>
  <c r="O4987" i="59"/>
  <c r="O57" i="59"/>
  <c r="O724" i="59"/>
  <c r="N254" i="59"/>
  <c r="L1770" i="59"/>
  <c r="Q1770" i="59" s="1"/>
  <c r="L4799" i="59"/>
  <c r="Q4799" i="59" s="1"/>
  <c r="N4036" i="59"/>
  <c r="N4606" i="59"/>
  <c r="N3445" i="59"/>
  <c r="L3678" i="59"/>
  <c r="Q3678" i="59" s="1"/>
  <c r="M3611" i="59"/>
  <c r="M4407" i="59"/>
  <c r="O2109" i="59"/>
  <c r="M998" i="59"/>
  <c r="O3664" i="59"/>
  <c r="L1376" i="59"/>
  <c r="Q1376" i="59" s="1"/>
  <c r="O3185" i="59"/>
  <c r="N1574" i="59"/>
  <c r="L4437" i="59"/>
  <c r="Q4437" i="59" s="1"/>
  <c r="O769" i="59"/>
  <c r="L2280" i="59"/>
  <c r="Q2280" i="59" s="1"/>
  <c r="L2057" i="59"/>
  <c r="Q2057" i="59" s="1"/>
  <c r="M4760" i="59"/>
  <c r="N2770" i="59"/>
  <c r="N2333" i="59"/>
  <c r="O1688" i="59"/>
  <c r="O2664" i="59"/>
  <c r="N124" i="59"/>
  <c r="M3782" i="59"/>
  <c r="O426" i="59"/>
  <c r="L3902" i="59"/>
  <c r="Q3902" i="59" s="1"/>
  <c r="L2085" i="59"/>
  <c r="Q2085" i="59" s="1"/>
  <c r="O1698" i="59"/>
  <c r="N646" i="59"/>
  <c r="L2916" i="59"/>
  <c r="Q2916" i="59" s="1"/>
  <c r="N4735" i="59"/>
  <c r="M671" i="59"/>
  <c r="L3414" i="59"/>
  <c r="Q3414" i="59" s="1"/>
  <c r="N1828" i="59"/>
  <c r="O942" i="59"/>
  <c r="M2724" i="59"/>
  <c r="O1994" i="59"/>
  <c r="L4684" i="59"/>
  <c r="Q4684" i="59" s="1"/>
  <c r="L1049" i="59"/>
  <c r="Q1049" i="59" s="1"/>
  <c r="L2730" i="59"/>
  <c r="Q2730" i="59" s="1"/>
  <c r="O1017" i="59"/>
  <c r="O4349" i="59"/>
  <c r="O1236" i="59"/>
  <c r="N2389" i="59"/>
  <c r="L2805" i="59"/>
  <c r="Q2805" i="59" s="1"/>
  <c r="L833" i="59"/>
  <c r="Q833" i="59" s="1"/>
  <c r="O575" i="59"/>
  <c r="M161" i="59"/>
  <c r="M517" i="59"/>
  <c r="M3204" i="59"/>
  <c r="O4013" i="59"/>
  <c r="O831" i="59"/>
  <c r="L3259" i="59"/>
  <c r="Q3259" i="59" s="1"/>
  <c r="L2200" i="59"/>
  <c r="Q2200" i="59" s="1"/>
  <c r="N2662" i="59"/>
  <c r="L4747" i="59"/>
  <c r="Q4747" i="59" s="1"/>
  <c r="M2757" i="59"/>
  <c r="M4579" i="59"/>
  <c r="M1538" i="59"/>
  <c r="M1137" i="59"/>
  <c r="M1652" i="59"/>
  <c r="N1763" i="59"/>
  <c r="L53" i="59"/>
  <c r="Q53" i="59" s="1"/>
  <c r="M2014" i="59"/>
  <c r="O2311" i="59"/>
  <c r="N2938" i="59"/>
  <c r="O4684" i="59"/>
  <c r="M3260" i="59"/>
  <c r="O1088" i="59"/>
  <c r="L2471" i="59"/>
  <c r="Q2471" i="59" s="1"/>
  <c r="L2090" i="59"/>
  <c r="Q2090" i="59" s="1"/>
  <c r="L1101" i="59"/>
  <c r="Q1101" i="59" s="1"/>
  <c r="N4876" i="59"/>
  <c r="L4172" i="59"/>
  <c r="Q4172" i="59" s="1"/>
  <c r="N525" i="59"/>
  <c r="N4080" i="59"/>
  <c r="O2448" i="59"/>
  <c r="O456" i="59"/>
  <c r="O3281" i="59"/>
  <c r="O4487" i="59"/>
  <c r="L692" i="59"/>
  <c r="Q692" i="59" s="1"/>
  <c r="L529" i="59"/>
  <c r="Q529" i="59" s="1"/>
  <c r="M4259" i="59"/>
  <c r="L872" i="59"/>
  <c r="Q872" i="59" s="1"/>
  <c r="M789" i="59"/>
  <c r="N1945" i="59"/>
  <c r="O4395" i="59"/>
  <c r="M2513" i="59"/>
  <c r="M1007" i="59"/>
  <c r="L2005" i="59"/>
  <c r="Q2005" i="59" s="1"/>
  <c r="L781" i="59"/>
  <c r="Q781" i="59" s="1"/>
  <c r="N3545" i="59"/>
  <c r="M4797" i="59"/>
  <c r="N336" i="59"/>
  <c r="L621" i="59"/>
  <c r="Q621" i="59" s="1"/>
  <c r="N754" i="59"/>
  <c r="M3743" i="59"/>
  <c r="O1471" i="59"/>
  <c r="L1659" i="59"/>
  <c r="Q1659" i="59" s="1"/>
  <c r="M3149" i="59"/>
  <c r="L2555" i="59"/>
  <c r="Q2555" i="59" s="1"/>
  <c r="O1813" i="59"/>
  <c r="M2027" i="59"/>
  <c r="N2407" i="59"/>
  <c r="M3721" i="59"/>
  <c r="O3960" i="59"/>
  <c r="N367" i="59"/>
  <c r="O1766" i="59"/>
  <c r="L1218" i="59"/>
  <c r="Q1218" i="59" s="1"/>
  <c r="N2222" i="59"/>
  <c r="N1155" i="59"/>
  <c r="O982" i="59"/>
  <c r="O1074" i="59"/>
  <c r="L2219" i="59"/>
  <c r="Q2219" i="59" s="1"/>
  <c r="M345" i="59"/>
  <c r="N2251" i="59"/>
  <c r="N1356" i="59"/>
  <c r="N2824" i="59"/>
  <c r="M2174" i="59"/>
  <c r="N1021" i="59"/>
  <c r="M2732" i="59"/>
  <c r="O3627" i="59"/>
  <c r="O3004" i="59"/>
  <c r="M212" i="59"/>
  <c r="L3048" i="59"/>
  <c r="Q3048" i="59" s="1"/>
  <c r="L1331" i="59"/>
  <c r="Q1331" i="59" s="1"/>
  <c r="N4491" i="59"/>
  <c r="O614" i="59"/>
  <c r="L473" i="59"/>
  <c r="Q473" i="59" s="1"/>
  <c r="O2319" i="59"/>
  <c r="O2076" i="59"/>
  <c r="N3654" i="59"/>
  <c r="L2948" i="59"/>
  <c r="Q2948" i="59" s="1"/>
  <c r="O3941" i="59"/>
  <c r="L2867" i="59"/>
  <c r="Q2867" i="59" s="1"/>
  <c r="O4033" i="59"/>
  <c r="O2538" i="59"/>
  <c r="O1836" i="59"/>
  <c r="L1576" i="59"/>
  <c r="Q1576" i="59" s="1"/>
  <c r="O2194" i="59"/>
  <c r="O4054" i="59"/>
  <c r="O3536" i="59"/>
  <c r="O3468" i="59"/>
  <c r="N639" i="59"/>
  <c r="M696" i="59"/>
  <c r="M3977" i="59"/>
  <c r="L3022" i="59"/>
  <c r="Q3022" i="59" s="1"/>
  <c r="L3531" i="59"/>
  <c r="Q3531" i="59" s="1"/>
  <c r="M1481" i="59"/>
  <c r="M2629" i="59"/>
  <c r="O4560" i="59"/>
  <c r="L2704" i="59"/>
  <c r="Q2704" i="59" s="1"/>
  <c r="L753" i="59"/>
  <c r="Q753" i="59" s="1"/>
  <c r="O697" i="59"/>
  <c r="M3565" i="59"/>
  <c r="O4396" i="59"/>
  <c r="M3354" i="59"/>
  <c r="M3281" i="59"/>
  <c r="M228" i="59"/>
  <c r="L3420" i="59"/>
  <c r="Q3420" i="59" s="1"/>
  <c r="N1797" i="59"/>
  <c r="N3201" i="59"/>
  <c r="O4647" i="59"/>
  <c r="O3516" i="59"/>
  <c r="L876" i="59"/>
  <c r="Q876" i="59" s="1"/>
  <c r="M4409" i="59"/>
  <c r="N8" i="59"/>
  <c r="L4503" i="59"/>
  <c r="Q4503" i="59" s="1"/>
  <c r="N1853" i="59"/>
  <c r="L3486" i="59"/>
  <c r="Q3486" i="59" s="1"/>
  <c r="L4201" i="59"/>
  <c r="Q4201" i="59" s="1"/>
  <c r="M2877" i="59"/>
  <c r="L6" i="59"/>
  <c r="Q6" i="59" s="1"/>
  <c r="N3615" i="59"/>
  <c r="O1099" i="59"/>
  <c r="M873" i="59"/>
  <c r="O4492" i="59"/>
  <c r="M4265" i="59"/>
  <c r="O3092" i="59"/>
  <c r="L4044" i="59"/>
  <c r="Q4044" i="59" s="1"/>
  <c r="O1065" i="59"/>
  <c r="O1429" i="59"/>
  <c r="L851" i="59"/>
  <c r="Q851" i="59" s="1"/>
  <c r="M1761" i="59"/>
  <c r="L841" i="59"/>
  <c r="Q841" i="59" s="1"/>
  <c r="N1025" i="59"/>
  <c r="L3537" i="59"/>
  <c r="Q3537" i="59" s="1"/>
  <c r="L2121" i="59"/>
  <c r="Q2121" i="59" s="1"/>
  <c r="O4000" i="59"/>
  <c r="M2686" i="59"/>
  <c r="M2506" i="59"/>
  <c r="O2456" i="59"/>
  <c r="O940" i="59"/>
  <c r="M4285" i="59"/>
  <c r="L4668" i="59"/>
  <c r="Q4668" i="59" s="1"/>
  <c r="O1180" i="59"/>
  <c r="M335" i="59"/>
  <c r="M4965" i="59"/>
  <c r="N764" i="59"/>
  <c r="O3525" i="59"/>
  <c r="O3931" i="59"/>
  <c r="M1824" i="59"/>
  <c r="N4948" i="59"/>
  <c r="M142" i="59"/>
  <c r="N1859" i="59"/>
  <c r="N3435" i="59"/>
  <c r="M2128" i="59"/>
  <c r="M4420" i="59"/>
  <c r="O3605" i="59"/>
  <c r="O133" i="59"/>
  <c r="L3769" i="59"/>
  <c r="Q3769" i="59" s="1"/>
  <c r="O2357" i="59"/>
  <c r="N2805" i="59"/>
  <c r="O3981" i="59"/>
  <c r="O70" i="59"/>
  <c r="L1139" i="59"/>
  <c r="Q1139" i="59" s="1"/>
  <c r="N4531" i="59"/>
  <c r="O2760" i="59"/>
  <c r="L2066" i="59"/>
  <c r="Q2066" i="59" s="1"/>
  <c r="M3255" i="59"/>
  <c r="L987" i="59"/>
  <c r="Q987" i="59" s="1"/>
  <c r="M3131" i="59"/>
  <c r="O2504" i="59"/>
  <c r="L4590" i="59"/>
  <c r="Q4590" i="59" s="1"/>
  <c r="L175" i="59"/>
  <c r="Q175" i="59" s="1"/>
  <c r="N545" i="59"/>
  <c r="O3488" i="59"/>
  <c r="O4482" i="59"/>
  <c r="L4851" i="59"/>
  <c r="Q4851" i="59" s="1"/>
  <c r="L188" i="59"/>
  <c r="Q188" i="59" s="1"/>
  <c r="L907" i="59"/>
  <c r="Q907" i="59" s="1"/>
  <c r="O3576" i="59"/>
  <c r="L425" i="59"/>
  <c r="Q425" i="59" s="1"/>
  <c r="L3713" i="59"/>
  <c r="Q3713" i="59" s="1"/>
  <c r="O2121" i="59"/>
  <c r="O4454" i="59"/>
  <c r="N3608" i="59"/>
  <c r="M4775" i="59"/>
  <c r="O3208" i="59"/>
  <c r="N444" i="59"/>
  <c r="L1814" i="59"/>
  <c r="Q1814" i="59" s="1"/>
  <c r="O1853" i="59"/>
  <c r="L3595" i="59"/>
  <c r="Q3595" i="59" s="1"/>
  <c r="M4699" i="59"/>
  <c r="O4299" i="59"/>
  <c r="O2766" i="59"/>
  <c r="L2838" i="59"/>
  <c r="Q2838" i="59" s="1"/>
  <c r="L63" i="59"/>
  <c r="Q63" i="59" s="1"/>
  <c r="M1754" i="59"/>
  <c r="L3282" i="59"/>
  <c r="Q3282" i="59" s="1"/>
  <c r="N3794" i="59"/>
  <c r="N381" i="59"/>
  <c r="L3455" i="59"/>
  <c r="Q3455" i="59" s="1"/>
  <c r="L1423" i="59"/>
  <c r="Q1423" i="59" s="1"/>
  <c r="N4932" i="59"/>
  <c r="L2371" i="59"/>
  <c r="Q2371" i="59" s="1"/>
  <c r="N473" i="59"/>
  <c r="N362" i="59"/>
  <c r="M2292" i="59"/>
  <c r="L4484" i="59"/>
  <c r="Q4484" i="59" s="1"/>
  <c r="O443" i="59"/>
  <c r="L3273" i="59"/>
  <c r="Q3273" i="59" s="1"/>
  <c r="M4854" i="59"/>
  <c r="O3618" i="59"/>
  <c r="L1759" i="59"/>
  <c r="Q1759" i="59" s="1"/>
  <c r="M3570" i="59"/>
  <c r="N2967" i="59"/>
  <c r="L1165" i="59"/>
  <c r="Q1165" i="59" s="1"/>
  <c r="L4760" i="59"/>
  <c r="Q4760" i="59" s="1"/>
  <c r="M1915" i="59"/>
  <c r="O4524" i="59"/>
  <c r="O2887" i="59"/>
  <c r="L2282" i="59"/>
  <c r="Q2282" i="59" s="1"/>
  <c r="M1874" i="59"/>
  <c r="O122" i="59"/>
  <c r="O3677" i="59"/>
  <c r="N4512" i="59"/>
  <c r="N2234" i="59"/>
  <c r="L1952" i="59"/>
  <c r="Q1952" i="59" s="1"/>
  <c r="N2745" i="59"/>
  <c r="L3242" i="59"/>
  <c r="Q3242" i="59" s="1"/>
  <c r="O2138" i="59"/>
  <c r="L3245" i="59"/>
  <c r="Q3245" i="59" s="1"/>
  <c r="L2084" i="59"/>
  <c r="Q2084" i="59" s="1"/>
  <c r="M383" i="59"/>
  <c r="O680" i="59"/>
  <c r="L4549" i="59"/>
  <c r="Q4549" i="59" s="1"/>
  <c r="N2778" i="59"/>
  <c r="L1242" i="59"/>
  <c r="Q1242" i="59" s="1"/>
  <c r="N3253" i="59"/>
  <c r="L739" i="59"/>
  <c r="Q739" i="59" s="1"/>
  <c r="L1013" i="59"/>
  <c r="Q1013" i="59" s="1"/>
  <c r="M3498" i="59"/>
  <c r="O1055" i="59"/>
  <c r="M2304" i="59"/>
  <c r="M1759" i="59"/>
  <c r="N2524" i="59"/>
  <c r="M2103" i="59"/>
  <c r="L490" i="59"/>
  <c r="Q490" i="59" s="1"/>
  <c r="N1782" i="59"/>
  <c r="L2112" i="59"/>
  <c r="Q2112" i="59" s="1"/>
  <c r="M2823" i="59"/>
  <c r="O3758" i="59"/>
  <c r="M74" i="59"/>
  <c r="O425" i="59"/>
  <c r="N344" i="59"/>
  <c r="N2401" i="59"/>
  <c r="O1407" i="59"/>
  <c r="N2640" i="59"/>
  <c r="L2123" i="59"/>
  <c r="Q2123" i="59" s="1"/>
  <c r="N664" i="59"/>
  <c r="O4950" i="59"/>
  <c r="N3025" i="59"/>
  <c r="L3523" i="59"/>
  <c r="Q3523" i="59" s="1"/>
  <c r="M1098" i="59"/>
  <c r="M4162" i="59"/>
  <c r="O2834" i="59"/>
  <c r="M4535" i="59"/>
  <c r="L639" i="59"/>
  <c r="Q639" i="59" s="1"/>
  <c r="O4128" i="59"/>
  <c r="O1929" i="59"/>
  <c r="N4490" i="59"/>
  <c r="M4377" i="59"/>
  <c r="L2830" i="59"/>
  <c r="Q2830" i="59" s="1"/>
  <c r="L4634" i="59"/>
  <c r="Q4634" i="59" s="1"/>
  <c r="L3169" i="59"/>
  <c r="Q3169" i="59" s="1"/>
  <c r="O1730" i="59"/>
  <c r="N2932" i="59"/>
  <c r="M3590" i="59"/>
  <c r="N2400" i="59"/>
  <c r="O3200" i="59"/>
  <c r="L3197" i="59"/>
  <c r="Q3197" i="59" s="1"/>
  <c r="N4402" i="59"/>
  <c r="M4619" i="59"/>
  <c r="M3242" i="59"/>
  <c r="L3254" i="59"/>
  <c r="Q3254" i="59" s="1"/>
  <c r="N3951" i="59"/>
  <c r="L719" i="59"/>
  <c r="Q719" i="59" s="1"/>
  <c r="N2502" i="59"/>
  <c r="M1814" i="59"/>
  <c r="L4692" i="59"/>
  <c r="Q4692" i="59" s="1"/>
  <c r="N4567" i="59"/>
  <c r="L1786" i="59"/>
  <c r="Q1786" i="59" s="1"/>
  <c r="N197" i="59"/>
  <c r="O4510" i="59"/>
  <c r="L1903" i="59"/>
  <c r="Q1903" i="59" s="1"/>
  <c r="O1203" i="59"/>
  <c r="M2359" i="59"/>
  <c r="M2625" i="59"/>
  <c r="M1587" i="59"/>
  <c r="O552" i="59"/>
  <c r="L2674" i="59"/>
  <c r="Q2674" i="59" s="1"/>
  <c r="M3804" i="59"/>
  <c r="M4318" i="59"/>
  <c r="O628" i="59"/>
  <c r="M1668" i="59"/>
  <c r="M317" i="59"/>
  <c r="M4990" i="59"/>
  <c r="L4861" i="59"/>
  <c r="Q4861" i="59" s="1"/>
  <c r="N474" i="59"/>
  <c r="N4924" i="59"/>
  <c r="O35" i="59"/>
  <c r="L644" i="59"/>
  <c r="Q644" i="59" s="1"/>
  <c r="O3502" i="59"/>
  <c r="L1658" i="59"/>
  <c r="Q1658" i="59" s="1"/>
  <c r="M472" i="59"/>
  <c r="O3883" i="59"/>
  <c r="N2163" i="59"/>
  <c r="M4573" i="59"/>
  <c r="O4029" i="59"/>
  <c r="M2524" i="59"/>
  <c r="N3387" i="59"/>
  <c r="N4712" i="59"/>
  <c r="L2341" i="59"/>
  <c r="Q2341" i="59" s="1"/>
  <c r="M1244" i="59"/>
  <c r="L4548" i="59"/>
  <c r="Q4548" i="59" s="1"/>
  <c r="O3957" i="59"/>
  <c r="N4229" i="59"/>
  <c r="M2388" i="59"/>
  <c r="N1854" i="59"/>
  <c r="O4063" i="59"/>
  <c r="L3379" i="59"/>
  <c r="Q3379" i="59" s="1"/>
  <c r="N1173" i="59"/>
  <c r="O1768" i="59"/>
  <c r="M4238" i="59"/>
  <c r="N4294" i="59"/>
  <c r="L3796" i="59"/>
  <c r="Q3796" i="59" s="1"/>
  <c r="M3536" i="59"/>
  <c r="N4550" i="59"/>
  <c r="M1026" i="59"/>
  <c r="O4386" i="59"/>
  <c r="N3022" i="59"/>
  <c r="N2842" i="59"/>
  <c r="O935" i="59"/>
  <c r="O2654" i="59"/>
  <c r="M3360" i="59"/>
  <c r="L196" i="59"/>
  <c r="Q196" i="59" s="1"/>
  <c r="M1903" i="59"/>
  <c r="M1993" i="59"/>
  <c r="O2889" i="59"/>
  <c r="M4596" i="59"/>
  <c r="N1073" i="59"/>
  <c r="N5000" i="59"/>
  <c r="N970" i="59"/>
  <c r="L3166" i="59"/>
  <c r="Q3166" i="59" s="1"/>
  <c r="L4368" i="59"/>
  <c r="Q4368" i="59" s="1"/>
  <c r="M4416" i="59"/>
  <c r="M4448" i="59"/>
  <c r="M3644" i="59"/>
  <c r="M1083" i="59"/>
  <c r="N704" i="59"/>
  <c r="N3409" i="59"/>
  <c r="L1567" i="59"/>
  <c r="Q1567" i="59" s="1"/>
  <c r="M635" i="59"/>
  <c r="M4859" i="59"/>
  <c r="M4004" i="59"/>
  <c r="N2365" i="59"/>
  <c r="O1944" i="59"/>
  <c r="M3824" i="59"/>
  <c r="O3951" i="59"/>
  <c r="N4968" i="59"/>
  <c r="O848" i="59"/>
  <c r="M3256" i="59"/>
  <c r="M4154" i="59"/>
  <c r="M2441" i="59"/>
  <c r="N2563" i="59"/>
  <c r="L1733" i="59"/>
  <c r="Q1733" i="59" s="1"/>
  <c r="O540" i="59"/>
  <c r="M4653" i="59"/>
  <c r="M2778" i="59"/>
  <c r="O92" i="59"/>
  <c r="M3927" i="59"/>
  <c r="L2895" i="59"/>
  <c r="Q2895" i="59" s="1"/>
  <c r="M2850" i="59"/>
  <c r="L4174" i="59"/>
  <c r="Q4174" i="59" s="1"/>
  <c r="O80" i="59"/>
  <c r="N1324" i="59"/>
  <c r="M4138" i="59"/>
  <c r="O4207" i="59"/>
  <c r="O1298" i="59"/>
  <c r="M3195" i="59"/>
  <c r="L1738" i="59"/>
  <c r="Q1738" i="59" s="1"/>
  <c r="O1904" i="59"/>
  <c r="M4169" i="59"/>
  <c r="N938" i="59"/>
  <c r="L2134" i="59"/>
  <c r="Q2134" i="59" s="1"/>
  <c r="M2616" i="59"/>
  <c r="N4901" i="59"/>
  <c r="N2411" i="59"/>
  <c r="L4189" i="59"/>
  <c r="Q4189" i="59" s="1"/>
  <c r="M2938" i="59"/>
  <c r="L1130" i="59"/>
  <c r="Q1130" i="59" s="1"/>
  <c r="L2391" i="59"/>
  <c r="Q2391" i="59" s="1"/>
  <c r="O629" i="59"/>
  <c r="M3739" i="59"/>
  <c r="N2987" i="59"/>
  <c r="O3844" i="59"/>
  <c r="L3402" i="59"/>
  <c r="Q3402" i="59" s="1"/>
  <c r="N279" i="59"/>
  <c r="N1065" i="59"/>
  <c r="M2688" i="59"/>
  <c r="O231" i="59"/>
  <c r="L4235" i="59"/>
  <c r="Q4235" i="59" s="1"/>
  <c r="M1895" i="59"/>
  <c r="L90" i="59"/>
  <c r="Q90" i="59" s="1"/>
  <c r="L647" i="59"/>
  <c r="Q647" i="59" s="1"/>
  <c r="O2041" i="59"/>
  <c r="O3974" i="59"/>
  <c r="O314" i="59"/>
  <c r="O722" i="59"/>
  <c r="O373" i="59"/>
  <c r="N3212" i="59"/>
  <c r="N3834" i="59"/>
  <c r="O4760" i="59"/>
  <c r="M4433" i="59"/>
  <c r="M3946" i="59"/>
  <c r="N2776" i="59"/>
  <c r="M495" i="59"/>
  <c r="M1769" i="59"/>
  <c r="N816" i="59"/>
  <c r="N1577" i="59"/>
  <c r="L2009" i="59"/>
  <c r="Q2009" i="59" s="1"/>
  <c r="M2929" i="59"/>
  <c r="L846" i="59"/>
  <c r="Q846" i="59" s="1"/>
  <c r="L1728" i="59"/>
  <c r="Q1728" i="59" s="1"/>
  <c r="M4298" i="59"/>
  <c r="O1360" i="59"/>
  <c r="L3613" i="59"/>
  <c r="Q3613" i="59" s="1"/>
  <c r="O2680" i="59"/>
  <c r="L789" i="59"/>
  <c r="Q789" i="59" s="1"/>
  <c r="L2570" i="59"/>
  <c r="Q2570" i="59" s="1"/>
  <c r="M1056" i="59"/>
  <c r="M4908" i="59"/>
  <c r="M453" i="59"/>
  <c r="O481" i="59"/>
  <c r="L2479" i="59"/>
  <c r="Q2479" i="59" s="1"/>
  <c r="L35" i="59"/>
  <c r="Q35" i="59" s="1"/>
  <c r="O2684" i="59"/>
  <c r="O2970" i="59"/>
  <c r="N169" i="59"/>
  <c r="N3804" i="59"/>
  <c r="O1218" i="59"/>
  <c r="O3165" i="59"/>
  <c r="L1652" i="59"/>
  <c r="Q1652" i="59" s="1"/>
  <c r="M3872" i="59"/>
  <c r="N1711" i="59"/>
  <c r="N875" i="59"/>
  <c r="N2457" i="59"/>
  <c r="M4558" i="59"/>
  <c r="N1601" i="59"/>
  <c r="L469" i="59"/>
  <c r="Q469" i="59" s="1"/>
  <c r="N2166" i="59"/>
  <c r="O4912" i="59"/>
  <c r="M2298" i="59"/>
  <c r="L1197" i="59"/>
  <c r="Q1197" i="59" s="1"/>
  <c r="L3820" i="59"/>
  <c r="Q3820" i="59" s="1"/>
  <c r="M3691" i="59"/>
  <c r="O2137" i="59"/>
  <c r="L2812" i="59"/>
  <c r="Q2812" i="59" s="1"/>
  <c r="L965" i="59"/>
  <c r="Q965" i="59" s="1"/>
  <c r="L4822" i="59"/>
  <c r="Q4822" i="59" s="1"/>
  <c r="O1701" i="59"/>
  <c r="N4727" i="59"/>
  <c r="L2048" i="59"/>
  <c r="Q2048" i="59" s="1"/>
  <c r="O4653" i="59"/>
  <c r="O3109" i="59"/>
  <c r="L1045" i="59"/>
  <c r="Q1045" i="59" s="1"/>
  <c r="N4178" i="59"/>
  <c r="N4240" i="59"/>
  <c r="N4040" i="59"/>
  <c r="O2567" i="59"/>
  <c r="N2247" i="59"/>
  <c r="N599" i="59"/>
  <c r="O2667" i="59"/>
  <c r="M572" i="59"/>
  <c r="O946" i="59"/>
  <c r="M2579" i="59"/>
  <c r="N2285" i="59"/>
  <c r="M2536" i="59"/>
  <c r="O703" i="59"/>
  <c r="L2945" i="59"/>
  <c r="Q2945" i="59" s="1"/>
  <c r="O4163" i="59"/>
  <c r="O4539" i="59"/>
  <c r="M523" i="59"/>
  <c r="L810" i="59"/>
  <c r="Q810" i="59" s="1"/>
  <c r="O4744" i="59"/>
  <c r="N3575" i="59"/>
  <c r="M1719" i="59"/>
  <c r="L1790" i="59"/>
  <c r="Q1790" i="59" s="1"/>
  <c r="N2134" i="59"/>
  <c r="N1599" i="59"/>
  <c r="M3123" i="59"/>
  <c r="O1674" i="59"/>
  <c r="N3283" i="59"/>
  <c r="N3153" i="59"/>
  <c r="L1228" i="59"/>
  <c r="Q1228" i="59" s="1"/>
  <c r="O2292" i="59"/>
  <c r="L3621" i="59"/>
  <c r="Q3621" i="59" s="1"/>
  <c r="L1778" i="59"/>
  <c r="Q1778" i="59" s="1"/>
  <c r="O2340" i="59"/>
  <c r="M4901" i="59"/>
  <c r="O3653" i="59"/>
  <c r="M3890" i="59"/>
  <c r="N486" i="59"/>
  <c r="M2680" i="59"/>
  <c r="O4941" i="59"/>
  <c r="M347" i="59"/>
  <c r="M132" i="59"/>
  <c r="O2984" i="59"/>
  <c r="M469" i="59"/>
  <c r="M891" i="59"/>
  <c r="L1943" i="59"/>
  <c r="Q1943" i="59" s="1"/>
  <c r="N2393" i="59"/>
  <c r="M1154" i="59"/>
  <c r="O4469" i="59"/>
  <c r="N4063" i="59"/>
  <c r="L1935" i="59"/>
  <c r="Q1935" i="59" s="1"/>
  <c r="O1872" i="59"/>
  <c r="N4655" i="59"/>
  <c r="O1532" i="59"/>
  <c r="L4074" i="59"/>
  <c r="Q4074" i="59" s="1"/>
  <c r="N4344" i="59"/>
  <c r="N2858" i="59"/>
  <c r="O1148" i="59"/>
  <c r="M2295" i="59"/>
  <c r="M503" i="59"/>
  <c r="M279" i="59"/>
  <c r="N71" i="59"/>
  <c r="L3187" i="59"/>
  <c r="Q3187" i="59" s="1"/>
  <c r="L1098" i="59"/>
  <c r="Q1098" i="59" s="1"/>
  <c r="M3805" i="59"/>
  <c r="M4002" i="59"/>
  <c r="L3560" i="59"/>
  <c r="Q3560" i="59" s="1"/>
  <c r="N3551" i="59"/>
  <c r="M4283" i="59"/>
  <c r="N1097" i="59"/>
  <c r="M4668" i="59"/>
  <c r="N348" i="59"/>
  <c r="L2060" i="59"/>
  <c r="Q2060" i="59" s="1"/>
  <c r="L1164" i="59"/>
  <c r="Q1164" i="59" s="1"/>
  <c r="O391" i="59"/>
  <c r="M557" i="59"/>
  <c r="L1146" i="59"/>
  <c r="Q1146" i="59" s="1"/>
  <c r="N2002" i="59"/>
  <c r="N1863" i="59"/>
  <c r="O2558" i="59"/>
  <c r="L1683" i="59"/>
  <c r="Q1683" i="59" s="1"/>
  <c r="O3013" i="59"/>
  <c r="M2155" i="59"/>
  <c r="L1162" i="59"/>
  <c r="Q1162" i="59" s="1"/>
  <c r="N2499" i="59"/>
  <c r="L256" i="59"/>
  <c r="Q256" i="59" s="1"/>
  <c r="L4650" i="59"/>
  <c r="Q4650" i="59" s="1"/>
  <c r="L2362" i="59"/>
  <c r="Q2362" i="59" s="1"/>
  <c r="M4611" i="59"/>
  <c r="N3831" i="59"/>
  <c r="O1759" i="59"/>
  <c r="O4409" i="59"/>
  <c r="N3559" i="59"/>
  <c r="M818" i="59"/>
  <c r="N4469" i="59"/>
  <c r="L2842" i="59"/>
  <c r="Q2842" i="59" s="1"/>
  <c r="O4586" i="59"/>
  <c r="O155" i="59"/>
  <c r="N1094" i="59"/>
  <c r="L747" i="59"/>
  <c r="Q747" i="59" s="1"/>
  <c r="L4834" i="59"/>
  <c r="Q4834" i="59" s="1"/>
  <c r="M194" i="59"/>
  <c r="L4522" i="59"/>
  <c r="Q4522" i="59" s="1"/>
  <c r="M3708" i="59"/>
  <c r="O3944" i="59"/>
  <c r="O332" i="59"/>
  <c r="O3936" i="59"/>
  <c r="N1773" i="59"/>
  <c r="M4664" i="59"/>
  <c r="O775" i="59"/>
  <c r="L4286" i="59"/>
  <c r="Q4286" i="59" s="1"/>
  <c r="N3070" i="59"/>
  <c r="M1524" i="59"/>
  <c r="L4633" i="59"/>
  <c r="Q4633" i="59" s="1"/>
  <c r="O4221" i="59"/>
  <c r="M3215" i="59"/>
  <c r="M971" i="59"/>
  <c r="M80" i="59"/>
  <c r="M1477" i="59"/>
  <c r="O1782" i="59"/>
  <c r="L4780" i="59"/>
  <c r="Q4780" i="59" s="1"/>
  <c r="O3216" i="59"/>
  <c r="N309" i="59"/>
  <c r="N4603" i="59"/>
  <c r="M4020" i="59"/>
  <c r="M2742" i="59"/>
  <c r="M926" i="59"/>
  <c r="O3300" i="59"/>
  <c r="L3054" i="59"/>
  <c r="Q3054" i="59" s="1"/>
  <c r="M2163" i="59"/>
  <c r="O4144" i="59"/>
  <c r="O487" i="59"/>
  <c r="M2472" i="59"/>
  <c r="L2366" i="59"/>
  <c r="Q2366" i="59" s="1"/>
  <c r="L2739" i="59"/>
  <c r="Q2739" i="59" s="1"/>
  <c r="L1143" i="59"/>
  <c r="Q1143" i="59" s="1"/>
  <c r="M1990" i="59"/>
  <c r="M834" i="59"/>
  <c r="L3374" i="59"/>
  <c r="Q3374" i="59" s="1"/>
  <c r="N2735" i="59"/>
  <c r="N363" i="59"/>
  <c r="L4285" i="59"/>
  <c r="Q4285" i="59" s="1"/>
  <c r="L3120" i="59"/>
  <c r="Q3120" i="59" s="1"/>
  <c r="N1858" i="59"/>
  <c r="N3940" i="59"/>
  <c r="O2378" i="59"/>
  <c r="N2679" i="59"/>
  <c r="M415" i="59"/>
  <c r="M3861" i="59"/>
  <c r="M626" i="59"/>
  <c r="M2713" i="59"/>
  <c r="N4635" i="59"/>
  <c r="N3009" i="59"/>
  <c r="L4772" i="59"/>
  <c r="Q4772" i="59" s="1"/>
  <c r="O4583" i="59"/>
  <c r="L3958" i="59"/>
  <c r="Q3958" i="59" s="1"/>
  <c r="L2866" i="59"/>
  <c r="Q2866" i="59" s="1"/>
  <c r="O251" i="59"/>
  <c r="O4362" i="59"/>
  <c r="M3732" i="59"/>
  <c r="N1561" i="59"/>
  <c r="O1614" i="59"/>
  <c r="M1222" i="59"/>
  <c r="M917" i="59"/>
  <c r="N3949" i="59"/>
  <c r="M36" i="59"/>
  <c r="N1013" i="59"/>
  <c r="M4657" i="59"/>
  <c r="M514" i="59"/>
  <c r="M961" i="59"/>
  <c r="N4594" i="59"/>
  <c r="L441" i="59"/>
  <c r="Q441" i="59" s="1"/>
  <c r="O1377" i="59"/>
  <c r="M1642" i="59"/>
  <c r="O3076" i="59"/>
  <c r="L4009" i="59"/>
  <c r="Q4009" i="59" s="1"/>
  <c r="M4833" i="59"/>
  <c r="O1221" i="59"/>
  <c r="O4319" i="59"/>
  <c r="N4202" i="59"/>
  <c r="L4994" i="59"/>
  <c r="Q4994" i="59" s="1"/>
  <c r="M1102" i="59"/>
  <c r="L2307" i="59"/>
  <c r="Q2307" i="59" s="1"/>
  <c r="L4129" i="59"/>
  <c r="Q4129" i="59" s="1"/>
  <c r="M2768" i="59"/>
  <c r="N4013" i="59"/>
  <c r="M1226" i="59"/>
  <c r="M1617" i="59"/>
  <c r="N1078" i="59"/>
  <c r="N1342" i="59"/>
  <c r="M3826" i="59"/>
  <c r="M2846" i="59"/>
  <c r="M4968" i="59"/>
  <c r="N2310" i="59"/>
  <c r="O2225" i="59"/>
  <c r="L4837" i="59"/>
  <c r="Q4837" i="59" s="1"/>
  <c r="N1034" i="59"/>
  <c r="O3352" i="59"/>
  <c r="L4349" i="59"/>
  <c r="Q4349" i="59" s="1"/>
  <c r="N2480" i="59"/>
  <c r="L2290" i="59"/>
  <c r="Q2290" i="59" s="1"/>
  <c r="L1772" i="59"/>
  <c r="Q1772" i="59" s="1"/>
  <c r="N2523" i="59"/>
  <c r="N2965" i="59"/>
  <c r="O659" i="59"/>
  <c r="L4645" i="59"/>
  <c r="Q4645" i="59" s="1"/>
  <c r="M2945" i="59"/>
  <c r="L4690" i="59"/>
  <c r="Q4690" i="59" s="1"/>
  <c r="N1525" i="59"/>
  <c r="N652" i="59"/>
  <c r="L4441" i="59"/>
  <c r="Q4441" i="59" s="1"/>
  <c r="L4023" i="59"/>
  <c r="Q4023" i="59" s="1"/>
  <c r="N2581" i="59"/>
  <c r="M4007" i="59"/>
  <c r="N2909" i="59"/>
  <c r="M149" i="59"/>
  <c r="N3464" i="59"/>
  <c r="N2475" i="59"/>
  <c r="O4387" i="59"/>
  <c r="M2313" i="59"/>
  <c r="M890" i="59"/>
  <c r="M4" i="59"/>
  <c r="O3780" i="59"/>
  <c r="L4002" i="59"/>
  <c r="Q4002" i="59" s="1"/>
  <c r="L3069" i="59"/>
  <c r="Q3069" i="59" s="1"/>
  <c r="M3585" i="59"/>
  <c r="N1891" i="59"/>
  <c r="N2985" i="59"/>
  <c r="L2062" i="59"/>
  <c r="Q2062" i="59" s="1"/>
  <c r="N4695" i="59"/>
  <c r="O1399" i="59"/>
  <c r="O4556" i="59"/>
  <c r="L4589" i="59"/>
  <c r="Q4589" i="59" s="1"/>
  <c r="O2154" i="59"/>
  <c r="N3349" i="59"/>
  <c r="O4570" i="59"/>
  <c r="N3671" i="59"/>
  <c r="M3779" i="59"/>
  <c r="N3775" i="59"/>
  <c r="L2404" i="59"/>
  <c r="Q2404" i="59" s="1"/>
  <c r="L2130" i="59"/>
  <c r="Q2130" i="59" s="1"/>
  <c r="M3119" i="59"/>
  <c r="O2389" i="59"/>
  <c r="L4869" i="59"/>
  <c r="Q4869" i="59" s="1"/>
  <c r="M1045" i="59"/>
  <c r="L142" i="59"/>
  <c r="Q142" i="59" s="1"/>
  <c r="O3612" i="59"/>
  <c r="M3421" i="59"/>
  <c r="O3559" i="59"/>
  <c r="L3583" i="59"/>
  <c r="Q3583" i="59" s="1"/>
  <c r="M2326" i="59"/>
  <c r="N2224" i="59"/>
  <c r="N302" i="59"/>
  <c r="O4504" i="59"/>
  <c r="L4975" i="59"/>
  <c r="Q4975" i="59" s="1"/>
  <c r="L904" i="59"/>
  <c r="Q904" i="59" s="1"/>
  <c r="M643" i="59"/>
  <c r="M3663" i="59"/>
  <c r="N1535" i="59"/>
  <c r="N4422" i="59"/>
  <c r="M4849" i="59"/>
  <c r="N3353" i="59"/>
  <c r="N919" i="59"/>
  <c r="L2617" i="59"/>
  <c r="Q2617" i="59" s="1"/>
  <c r="N3489" i="59"/>
  <c r="L3926" i="59"/>
  <c r="Q3926" i="59" s="1"/>
  <c r="N3493" i="59"/>
  <c r="O4826" i="59"/>
  <c r="L4742" i="59"/>
  <c r="Q4742" i="59" s="1"/>
  <c r="L2058" i="59"/>
  <c r="Q2058" i="59" s="1"/>
  <c r="L9" i="59"/>
  <c r="Q9" i="59" s="1"/>
  <c r="N2034" i="59"/>
  <c r="O4485" i="59"/>
  <c r="N569" i="59"/>
  <c r="L3636" i="59"/>
  <c r="Q3636" i="59" s="1"/>
  <c r="N3241" i="59"/>
  <c r="O1786" i="59"/>
  <c r="L2143" i="59"/>
  <c r="Q2143" i="59" s="1"/>
  <c r="N4101" i="59"/>
  <c r="N3428" i="59"/>
  <c r="N3879" i="59"/>
  <c r="M2966" i="59"/>
  <c r="M2300" i="59"/>
  <c r="M1398" i="59"/>
  <c r="O1069" i="59"/>
  <c r="L4312" i="59"/>
  <c r="Q4312" i="59" s="1"/>
  <c r="L2474" i="59"/>
  <c r="Q2474" i="59" s="1"/>
  <c r="N1268" i="59"/>
  <c r="M346" i="59"/>
  <c r="L4222" i="59"/>
  <c r="Q4222" i="59" s="1"/>
  <c r="N3456" i="59"/>
  <c r="N1090" i="59"/>
  <c r="N742" i="59"/>
  <c r="L1083" i="59"/>
  <c r="Q1083" i="59" s="1"/>
  <c r="N572" i="59"/>
  <c r="M883" i="59"/>
  <c r="L4672" i="59"/>
  <c r="Q4672" i="59" s="1"/>
  <c r="L2440" i="59"/>
  <c r="Q2440" i="59" s="1"/>
  <c r="N4015" i="59"/>
  <c r="O2462" i="59"/>
  <c r="O4589" i="59"/>
  <c r="O3849" i="59"/>
  <c r="O3958" i="59"/>
  <c r="N1081" i="59"/>
  <c r="O2302" i="59"/>
  <c r="M1852" i="59"/>
  <c r="N3510" i="59"/>
  <c r="O2269" i="59"/>
  <c r="M992" i="59"/>
  <c r="O236" i="59"/>
  <c r="O3305" i="59"/>
  <c r="M3625" i="59"/>
  <c r="M4788" i="59"/>
  <c r="O2833" i="59"/>
  <c r="O3999" i="59"/>
  <c r="O4906" i="59"/>
  <c r="M2972" i="59"/>
  <c r="N1058" i="59"/>
  <c r="N1890" i="59"/>
  <c r="N4054" i="59"/>
  <c r="L1460" i="59"/>
  <c r="Q1460" i="59" s="1"/>
  <c r="L333" i="59"/>
  <c r="Q333" i="59" s="1"/>
  <c r="O592" i="59"/>
  <c r="N4108" i="59"/>
  <c r="L4724" i="59"/>
  <c r="Q4724" i="59" s="1"/>
  <c r="N2138" i="59"/>
  <c r="N1218" i="59"/>
  <c r="M655" i="59"/>
  <c r="M4964" i="59"/>
  <c r="O3094" i="59"/>
  <c r="L452" i="59"/>
  <c r="Q452" i="59" s="1"/>
  <c r="M66" i="59"/>
  <c r="M3940" i="59"/>
  <c r="L1081" i="59"/>
  <c r="Q1081" i="59" s="1"/>
  <c r="N687" i="59"/>
  <c r="N4293" i="59"/>
  <c r="M2160" i="59"/>
  <c r="M450" i="59"/>
  <c r="N2912" i="59"/>
  <c r="O151" i="59"/>
  <c r="L3212" i="59"/>
  <c r="Q3212" i="59" s="1"/>
  <c r="M3796" i="59"/>
  <c r="M311" i="59"/>
  <c r="N3398" i="59"/>
  <c r="M2802" i="59"/>
  <c r="N4788" i="59"/>
  <c r="N756" i="59"/>
  <c r="N601" i="59"/>
  <c r="L2979" i="59"/>
  <c r="Q2979" i="59" s="1"/>
  <c r="O791" i="59"/>
  <c r="L4803" i="59"/>
  <c r="Q4803" i="59" s="1"/>
  <c r="M4293" i="59"/>
  <c r="M2134" i="59"/>
  <c r="M1676" i="59"/>
  <c r="N4916" i="59"/>
  <c r="L193" i="59"/>
  <c r="Q193" i="59" s="1"/>
  <c r="O3939" i="59"/>
  <c r="O2198" i="59"/>
  <c r="L1327" i="59"/>
  <c r="Q1327" i="59" s="1"/>
  <c r="N714" i="59"/>
  <c r="L866" i="59"/>
  <c r="Q866" i="59" s="1"/>
  <c r="O1410" i="59"/>
  <c r="M2427" i="59"/>
  <c r="O4462" i="59"/>
  <c r="N1274" i="59"/>
  <c r="O1783" i="59"/>
  <c r="O2201" i="59"/>
  <c r="M1483" i="59"/>
  <c r="N4147" i="59"/>
  <c r="L2737" i="59"/>
  <c r="Q2737" i="59" s="1"/>
  <c r="N4098" i="59"/>
  <c r="O4315" i="59"/>
  <c r="L3419" i="59"/>
  <c r="Q3419" i="59" s="1"/>
  <c r="M2374" i="59"/>
  <c r="O4962" i="59"/>
  <c r="N4604" i="59"/>
  <c r="M4996" i="59"/>
  <c r="M4142" i="59"/>
  <c r="M1125" i="59"/>
  <c r="O2355" i="59"/>
  <c r="L685" i="59"/>
  <c r="Q685" i="59" s="1"/>
  <c r="N2838" i="59"/>
  <c r="N3089" i="59"/>
  <c r="M1708" i="59"/>
  <c r="L3088" i="59"/>
  <c r="Q3088" i="59" s="1"/>
  <c r="N77" i="59"/>
  <c r="N88" i="59"/>
  <c r="N3586" i="59"/>
  <c r="M72" i="59"/>
  <c r="N350" i="59"/>
  <c r="M3833" i="59"/>
  <c r="M4983" i="59"/>
  <c r="O326" i="59"/>
  <c r="N18" i="59"/>
  <c r="M915" i="59"/>
  <c r="O1729" i="59"/>
  <c r="N4022" i="59"/>
  <c r="N3924" i="59"/>
  <c r="N4827" i="59"/>
  <c r="M1197" i="59"/>
  <c r="L4769" i="59"/>
  <c r="Q4769" i="59" s="1"/>
  <c r="N4189" i="59"/>
  <c r="O937" i="59"/>
  <c r="O3356" i="59"/>
  <c r="O772" i="59"/>
  <c r="O1344" i="59"/>
  <c r="M53" i="59"/>
  <c r="N3825" i="59"/>
  <c r="O2261" i="59"/>
  <c r="N3651" i="59"/>
  <c r="O4401" i="59"/>
  <c r="O2931" i="59"/>
  <c r="M1792" i="59"/>
  <c r="L3040" i="59"/>
  <c r="Q3040" i="59" s="1"/>
  <c r="N1936" i="59"/>
  <c r="N885" i="59"/>
  <c r="L3614" i="59"/>
  <c r="Q3614" i="59" s="1"/>
  <c r="N2416" i="59"/>
  <c r="L4083" i="59"/>
  <c r="Q4083" i="59" s="1"/>
  <c r="M326" i="59"/>
  <c r="M2676" i="59"/>
  <c r="L3896" i="59"/>
  <c r="Q3896" i="59" s="1"/>
  <c r="O3124" i="59"/>
  <c r="M2803" i="59"/>
  <c r="N4864" i="59"/>
  <c r="M4612" i="59"/>
  <c r="N1563" i="59"/>
  <c r="N3318" i="59"/>
  <c r="O4287" i="59"/>
  <c r="O3103" i="59"/>
  <c r="L4614" i="59"/>
  <c r="Q4614" i="59" s="1"/>
  <c r="L3886" i="59"/>
  <c r="Q3886" i="59" s="1"/>
  <c r="O3603" i="59"/>
  <c r="L3400" i="59"/>
  <c r="Q3400" i="59" s="1"/>
  <c r="M487" i="59"/>
  <c r="L1358" i="59"/>
  <c r="Q1358" i="59" s="1"/>
  <c r="O2724" i="59"/>
  <c r="L2994" i="59"/>
  <c r="Q2994" i="59" s="1"/>
  <c r="O992" i="59"/>
  <c r="O944" i="59"/>
  <c r="M4365" i="59"/>
  <c r="N2169" i="59"/>
  <c r="N2045" i="59"/>
  <c r="L2542" i="59"/>
  <c r="Q2542" i="59" s="1"/>
  <c r="L568" i="59"/>
  <c r="Q568" i="59" s="1"/>
  <c r="L478" i="59"/>
  <c r="Q478" i="59" s="1"/>
  <c r="N4861" i="59"/>
  <c r="N4412" i="59"/>
  <c r="N360" i="59"/>
  <c r="M3250" i="59"/>
  <c r="M764" i="59"/>
  <c r="N1315" i="59"/>
  <c r="N1461" i="59"/>
  <c r="N1401" i="59"/>
  <c r="N4458" i="59"/>
  <c r="L2319" i="59"/>
  <c r="Q2319" i="59" s="1"/>
  <c r="O1990" i="59"/>
  <c r="N3138" i="59"/>
  <c r="M875" i="59"/>
  <c r="M1909" i="59"/>
  <c r="O1052" i="59"/>
  <c r="O347" i="59"/>
  <c r="N445" i="59"/>
  <c r="M1596" i="59"/>
  <c r="N429" i="59"/>
  <c r="N2315" i="59"/>
  <c r="M3108" i="59"/>
  <c r="L4612" i="59"/>
  <c r="Q4612" i="59" s="1"/>
  <c r="O4585" i="59"/>
  <c r="M4616" i="59"/>
  <c r="O1876" i="59"/>
  <c r="N4050" i="59"/>
  <c r="L735" i="59"/>
  <c r="Q735" i="59" s="1"/>
  <c r="N4579" i="59"/>
  <c r="M1475" i="59"/>
  <c r="O2224" i="59"/>
  <c r="N4023" i="59"/>
  <c r="O971" i="59"/>
  <c r="L3848" i="59"/>
  <c r="Q3848" i="59" s="1"/>
  <c r="L1671" i="59"/>
  <c r="Q1671" i="59" s="1"/>
  <c r="O1890" i="59"/>
  <c r="O2193" i="59"/>
  <c r="L867" i="59"/>
  <c r="Q867" i="59" s="1"/>
  <c r="O836" i="59"/>
  <c r="M4344" i="59"/>
  <c r="N1381" i="59"/>
  <c r="N1195" i="59"/>
  <c r="L380" i="59"/>
  <c r="Q380" i="59" s="1"/>
  <c r="O1859" i="59"/>
  <c r="L3702" i="59"/>
  <c r="Q3702" i="59" s="1"/>
  <c r="O3809" i="59"/>
  <c r="L1959" i="59"/>
  <c r="Q1959" i="59" s="1"/>
  <c r="O508" i="59"/>
  <c r="N633" i="59"/>
  <c r="M3848" i="59"/>
  <c r="L1399" i="59"/>
  <c r="Q1399" i="59" s="1"/>
  <c r="M2762" i="59"/>
  <c r="L1076" i="59"/>
  <c r="Q1076" i="59" s="1"/>
  <c r="M4855" i="59"/>
  <c r="L2829" i="59"/>
  <c r="Q2829" i="59" s="1"/>
  <c r="O1722" i="59"/>
  <c r="O3945" i="59"/>
  <c r="L1440" i="59"/>
  <c r="Q1440" i="59" s="1"/>
  <c r="N3037" i="59"/>
  <c r="O185" i="59"/>
  <c r="N4215" i="59"/>
  <c r="N712" i="59"/>
  <c r="M1884" i="59"/>
  <c r="L2833" i="59"/>
  <c r="Q2833" i="59" s="1"/>
  <c r="L1646" i="59"/>
  <c r="Q1646" i="59" s="1"/>
  <c r="L3546" i="59"/>
  <c r="Q3546" i="59" s="1"/>
  <c r="O4783" i="59"/>
  <c r="O2363" i="59"/>
  <c r="O2959" i="59"/>
  <c r="N1726" i="59"/>
  <c r="L92" i="59"/>
  <c r="Q92" i="59" s="1"/>
  <c r="N1102" i="59"/>
  <c r="N1395" i="59"/>
  <c r="N3480" i="59"/>
  <c r="M285" i="59"/>
  <c r="N3806" i="59"/>
  <c r="N2719" i="59"/>
  <c r="L4776" i="59"/>
  <c r="Q4776" i="59" s="1"/>
  <c r="N4418" i="59"/>
  <c r="M466" i="59"/>
  <c r="L1719" i="59"/>
  <c r="Q1719" i="59" s="1"/>
  <c r="M4976" i="59"/>
  <c r="O320" i="59"/>
  <c r="L2055" i="59"/>
  <c r="Q2055" i="59" s="1"/>
  <c r="N4960" i="59"/>
  <c r="N3199" i="59"/>
  <c r="N4766" i="59"/>
  <c r="M4057" i="59"/>
  <c r="N4320" i="59"/>
  <c r="O4356" i="59"/>
  <c r="O3870" i="59"/>
  <c r="N1210" i="59"/>
  <c r="N1557" i="59"/>
  <c r="O1346" i="59"/>
  <c r="O1337" i="59"/>
  <c r="L746" i="59"/>
  <c r="Q746" i="59" s="1"/>
  <c r="L576" i="59"/>
  <c r="Q576" i="59" s="1"/>
  <c r="M109" i="59"/>
  <c r="L2400" i="59"/>
  <c r="Q2400" i="59" s="1"/>
  <c r="O3573" i="59"/>
  <c r="N2454" i="59"/>
  <c r="N4374" i="59"/>
  <c r="L3014" i="59"/>
  <c r="Q3014" i="59" s="1"/>
  <c r="M2675" i="59"/>
  <c r="L1637" i="59"/>
  <c r="Q1637" i="59" s="1"/>
  <c r="L1729" i="59"/>
  <c r="Q1729" i="59" s="1"/>
  <c r="L733" i="59"/>
  <c r="Q733" i="59" s="1"/>
  <c r="O1347" i="59"/>
  <c r="O3692" i="59"/>
  <c r="M12" i="59"/>
  <c r="L2521" i="59"/>
  <c r="Q2521" i="59" s="1"/>
  <c r="N1956" i="59"/>
  <c r="L303" i="59"/>
  <c r="Q303" i="59" s="1"/>
  <c r="M455" i="59"/>
  <c r="L3320" i="59"/>
  <c r="Q3320" i="59" s="1"/>
  <c r="O1806" i="59"/>
  <c r="L313" i="59"/>
  <c r="Q313" i="59" s="1"/>
  <c r="N4769" i="59"/>
  <c r="M1980" i="59"/>
  <c r="N3002" i="59"/>
  <c r="N1660" i="59"/>
  <c r="M1104" i="59"/>
  <c r="N2303" i="59"/>
  <c r="M183" i="59"/>
  <c r="N3149" i="59"/>
  <c r="O943" i="59"/>
  <c r="O2559" i="59"/>
  <c r="N1602" i="59"/>
  <c r="L1036" i="59"/>
  <c r="Q1036" i="59" s="1"/>
  <c r="L499" i="59"/>
  <c r="Q499" i="59" s="1"/>
  <c r="M1616" i="59"/>
  <c r="L4478" i="59"/>
  <c r="Q4478" i="59" s="1"/>
  <c r="M1419" i="59"/>
  <c r="L1402" i="59"/>
  <c r="Q1402" i="59" s="1"/>
  <c r="M1182" i="59"/>
  <c r="L1940" i="59"/>
  <c r="Q1940" i="59" s="1"/>
  <c r="N3265" i="59"/>
  <c r="M2836" i="59"/>
  <c r="N2184" i="59"/>
  <c r="L3365" i="59"/>
  <c r="Q3365" i="59" s="1"/>
  <c r="O1054" i="59"/>
  <c r="N616" i="59"/>
  <c r="O3480" i="59"/>
  <c r="O25" i="59"/>
  <c r="N4858" i="59"/>
  <c r="O3766" i="59"/>
  <c r="N4150" i="59"/>
  <c r="N4540" i="59"/>
  <c r="M3538" i="59"/>
  <c r="M1201" i="59"/>
  <c r="L889" i="59"/>
  <c r="Q889" i="59" s="1"/>
  <c r="L2047" i="59"/>
  <c r="Q2047" i="59" s="1"/>
  <c r="N3785" i="59"/>
  <c r="M2198" i="59"/>
  <c r="L1107" i="59"/>
  <c r="Q1107" i="59" s="1"/>
  <c r="N4317" i="59"/>
  <c r="L285" i="59"/>
  <c r="Q285" i="59" s="1"/>
  <c r="O3654" i="59"/>
  <c r="N3722" i="59"/>
  <c r="N648" i="59"/>
  <c r="O4007" i="59"/>
  <c r="O4845" i="59"/>
  <c r="N869" i="59"/>
  <c r="N813" i="59"/>
  <c r="M3629" i="59"/>
  <c r="M121" i="59"/>
  <c r="L2499" i="59"/>
  <c r="Q2499" i="59" s="1"/>
  <c r="L3013" i="59"/>
  <c r="Q3013" i="59" s="1"/>
  <c r="O985" i="59"/>
  <c r="L2094" i="59"/>
  <c r="Q2094" i="59" s="1"/>
  <c r="N1680" i="59"/>
  <c r="O4101" i="59"/>
  <c r="O4558" i="59"/>
  <c r="N213" i="59"/>
  <c r="L1520" i="59"/>
  <c r="Q1520" i="59" s="1"/>
  <c r="O1303" i="59"/>
  <c r="O3010" i="59"/>
  <c r="M2504" i="59"/>
  <c r="L4943" i="59"/>
  <c r="Q4943" i="59" s="1"/>
  <c r="L2343" i="59"/>
  <c r="Q2343" i="59" s="1"/>
  <c r="O2602" i="59"/>
  <c r="N516" i="59"/>
  <c r="M3807" i="59"/>
  <c r="O4270" i="59"/>
  <c r="M2213" i="59"/>
  <c r="L263" i="59"/>
  <c r="Q263" i="59" s="1"/>
  <c r="M141" i="59"/>
  <c r="N711" i="59"/>
  <c r="L4678" i="59"/>
  <c r="Q4678" i="59" s="1"/>
  <c r="O52" i="59"/>
  <c r="N4312" i="59"/>
  <c r="L4836" i="59"/>
  <c r="Q4836" i="59" s="1"/>
  <c r="O588" i="59"/>
  <c r="O153" i="59"/>
  <c r="M1489" i="59"/>
  <c r="L2274" i="59"/>
  <c r="Q2274" i="59" s="1"/>
  <c r="L4896" i="59"/>
  <c r="Q4896" i="59" s="1"/>
  <c r="O1397" i="59"/>
  <c r="L4146" i="59"/>
  <c r="Q4146" i="59" s="1"/>
  <c r="O1372" i="59"/>
  <c r="M246" i="59"/>
  <c r="L3548" i="59"/>
  <c r="Q3548" i="59" s="1"/>
  <c r="M4067" i="59"/>
  <c r="O2390" i="59"/>
  <c r="M4902" i="59"/>
  <c r="M3060" i="59"/>
  <c r="L3933" i="59"/>
  <c r="Q3933" i="59" s="1"/>
  <c r="N2439" i="59"/>
  <c r="O1384" i="59"/>
  <c r="M3820" i="59"/>
  <c r="L3011" i="59"/>
  <c r="Q3011" i="59" s="1"/>
  <c r="N2220" i="59"/>
  <c r="L2199" i="59"/>
  <c r="Q2199" i="59" s="1"/>
  <c r="N3947" i="59"/>
  <c r="L3325" i="59"/>
  <c r="Q3325" i="59" s="1"/>
  <c r="L18" i="59"/>
  <c r="Q18" i="59" s="1"/>
  <c r="N1286" i="59"/>
  <c r="M4971" i="59"/>
  <c r="L3258" i="59"/>
  <c r="Q3258" i="59" s="1"/>
  <c r="L4984" i="59"/>
  <c r="Q4984" i="59" s="1"/>
  <c r="N3458" i="59"/>
  <c r="O1972" i="59"/>
  <c r="O1899" i="59"/>
  <c r="L2541" i="59"/>
  <c r="Q2541" i="59" s="1"/>
  <c r="O4856" i="59"/>
  <c r="O1534" i="59"/>
  <c r="N769" i="59"/>
  <c r="N1851" i="59"/>
  <c r="M245" i="59"/>
  <c r="M67" i="59"/>
  <c r="N2450" i="59"/>
  <c r="L3204" i="59"/>
  <c r="Q3204" i="59" s="1"/>
  <c r="M4465" i="59"/>
  <c r="M2721" i="59"/>
  <c r="N1379" i="59"/>
  <c r="M3486" i="59"/>
  <c r="M673" i="59"/>
  <c r="N208" i="59"/>
  <c r="M2902" i="59"/>
  <c r="M70" i="59"/>
  <c r="M3336" i="59"/>
  <c r="N251" i="59"/>
  <c r="N4577" i="59"/>
  <c r="O1423" i="59"/>
  <c r="M1897" i="59"/>
  <c r="N2905" i="59"/>
  <c r="L1725" i="59"/>
  <c r="Q1725" i="59" s="1"/>
  <c r="L2599" i="59"/>
  <c r="Q2599" i="59" s="1"/>
  <c r="N447" i="59"/>
  <c r="O2019" i="59"/>
  <c r="M2168" i="59"/>
  <c r="M4157" i="59"/>
  <c r="O2613" i="59"/>
  <c r="O4499" i="59"/>
  <c r="M2494" i="59"/>
  <c r="N2636" i="59"/>
  <c r="M1747" i="59"/>
  <c r="O624" i="59"/>
  <c r="N4488" i="59"/>
  <c r="L1348" i="59"/>
  <c r="Q1348" i="59" s="1"/>
  <c r="N4328" i="59"/>
  <c r="O3144" i="59"/>
  <c r="N2093" i="59"/>
  <c r="L89" i="59"/>
  <c r="Q89" i="59" s="1"/>
  <c r="O3688" i="59"/>
  <c r="L4325" i="59"/>
  <c r="Q4325" i="59" s="1"/>
  <c r="N2197" i="59"/>
  <c r="M3753" i="59"/>
  <c r="O1453" i="59"/>
  <c r="N2104" i="59"/>
  <c r="O4388" i="59"/>
  <c r="O2480" i="59"/>
  <c r="N4918" i="59"/>
  <c r="N625" i="59"/>
  <c r="L3483" i="59"/>
  <c r="Q3483" i="59" s="1"/>
  <c r="O3435" i="59"/>
  <c r="M785" i="59"/>
  <c r="M78" i="59"/>
  <c r="L1708" i="59"/>
  <c r="Q1708" i="59" s="1"/>
  <c r="O3693" i="59"/>
  <c r="L3102" i="59"/>
  <c r="Q3102" i="59" s="1"/>
  <c r="N2791" i="59"/>
  <c r="M1322" i="59"/>
  <c r="N1391" i="59"/>
  <c r="L1281" i="59"/>
  <c r="Q1281" i="59" s="1"/>
  <c r="L1963" i="59"/>
  <c r="Q1963" i="59" s="1"/>
  <c r="M4544" i="59"/>
  <c r="N1351" i="59"/>
  <c r="L1328" i="59"/>
  <c r="Q1328" i="59" s="1"/>
  <c r="O4357" i="59"/>
  <c r="N89" i="59"/>
  <c r="O2068" i="59"/>
  <c r="N3807" i="59"/>
  <c r="M1971" i="59"/>
  <c r="N1713" i="59"/>
  <c r="N4504" i="59"/>
  <c r="O3342" i="59"/>
  <c r="N3319" i="59"/>
  <c r="N2405" i="59"/>
  <c r="O3904" i="59"/>
  <c r="O4697" i="59"/>
  <c r="M1934" i="59"/>
  <c r="N2396" i="59"/>
  <c r="M160" i="59"/>
  <c r="M4731" i="59"/>
  <c r="L4847" i="59"/>
  <c r="Q4847" i="59" s="1"/>
  <c r="N3584" i="59"/>
  <c r="N886" i="59"/>
  <c r="N4366" i="59"/>
  <c r="O2808" i="59"/>
  <c r="O3700" i="59"/>
  <c r="M4232" i="59"/>
  <c r="M260" i="59"/>
  <c r="N735" i="59"/>
  <c r="L3655" i="59"/>
  <c r="Q3655" i="59" s="1"/>
  <c r="O1300" i="59"/>
  <c r="L3224" i="59"/>
  <c r="Q3224" i="59" s="1"/>
  <c r="O3631" i="59"/>
  <c r="L3043" i="59"/>
  <c r="Q3043" i="59" s="1"/>
  <c r="L803" i="59"/>
  <c r="Q803" i="59" s="1"/>
  <c r="L1404" i="59"/>
  <c r="Q1404" i="59" s="1"/>
  <c r="L4616" i="59"/>
  <c r="Q4616" i="59" s="1"/>
  <c r="M4063" i="59"/>
  <c r="L4675" i="59"/>
  <c r="Q4675" i="59" s="1"/>
  <c r="M3798" i="59"/>
  <c r="N3434" i="59"/>
  <c r="N2783" i="59"/>
  <c r="L252" i="59"/>
  <c r="Q252" i="59" s="1"/>
  <c r="O470" i="59"/>
  <c r="O2117" i="59"/>
  <c r="N3709" i="59"/>
  <c r="N3003" i="59"/>
  <c r="O4677" i="59"/>
  <c r="L2717" i="59"/>
  <c r="Q2717" i="59" s="1"/>
  <c r="L1975" i="59"/>
  <c r="Q1975" i="59" s="1"/>
  <c r="N4487" i="59"/>
  <c r="L4721" i="59"/>
  <c r="Q4721" i="59" s="1"/>
  <c r="O4413" i="59"/>
  <c r="L4386" i="59"/>
  <c r="Q4386" i="59" s="1"/>
  <c r="O1373" i="59"/>
  <c r="M4683" i="59"/>
  <c r="L2232" i="59"/>
  <c r="Q2232" i="59" s="1"/>
  <c r="M3493" i="59"/>
  <c r="O4140" i="59"/>
  <c r="O780" i="59"/>
  <c r="N770" i="59"/>
  <c r="L1834" i="59"/>
  <c r="Q1834" i="59" s="1"/>
  <c r="N2010" i="59"/>
  <c r="M4108" i="59"/>
  <c r="O3695" i="59"/>
  <c r="M1974" i="59"/>
  <c r="O1206" i="59"/>
  <c r="L4040" i="59"/>
  <c r="Q4040" i="59" s="1"/>
  <c r="L2278" i="59"/>
  <c r="Q2278" i="59" s="1"/>
  <c r="L4501" i="59"/>
  <c r="Q4501" i="59" s="1"/>
  <c r="N960" i="59"/>
  <c r="M3689" i="59"/>
  <c r="M751" i="59"/>
  <c r="M1850" i="59"/>
  <c r="N1537" i="59"/>
  <c r="O4480" i="59"/>
  <c r="M3716" i="59"/>
  <c r="O1135" i="59"/>
  <c r="N4066" i="59"/>
  <c r="O670" i="59"/>
  <c r="M4094" i="59"/>
  <c r="M925" i="59"/>
  <c r="L2551" i="59"/>
  <c r="Q2551" i="59" s="1"/>
  <c r="O3867" i="59"/>
  <c r="N3952" i="59"/>
  <c r="O516" i="59"/>
  <c r="M3894" i="59"/>
  <c r="N1941" i="59"/>
  <c r="L2553" i="59"/>
  <c r="Q2553" i="59" s="1"/>
  <c r="O4460" i="59"/>
  <c r="L2446" i="59"/>
  <c r="Q2446" i="59" s="1"/>
  <c r="M902" i="59"/>
  <c r="M2657" i="59"/>
  <c r="N2449" i="59"/>
  <c r="L2348" i="59"/>
  <c r="Q2348" i="59" s="1"/>
  <c r="L886" i="59"/>
  <c r="Q886" i="59" s="1"/>
  <c r="O4873" i="59"/>
  <c r="O713" i="59"/>
  <c r="L1928" i="59"/>
  <c r="Q1928" i="59" s="1"/>
  <c r="M4852" i="59"/>
  <c r="M4302" i="59"/>
  <c r="N4775" i="59"/>
  <c r="O3557" i="59"/>
  <c r="L4877" i="59"/>
  <c r="Q4877" i="59" s="1"/>
  <c r="O4609" i="59"/>
  <c r="O1689" i="59"/>
  <c r="L4931" i="59"/>
  <c r="Q4931" i="59" s="1"/>
  <c r="O606" i="59"/>
  <c r="M726" i="59"/>
  <c r="L796" i="59"/>
  <c r="Q796" i="59" s="1"/>
  <c r="N1316" i="59"/>
  <c r="M3001" i="59"/>
  <c r="N651" i="59"/>
  <c r="O396" i="59"/>
  <c r="L1020" i="59"/>
  <c r="Q1020" i="59" s="1"/>
  <c r="O93" i="59"/>
  <c r="N2489" i="59"/>
  <c r="N3646" i="59"/>
  <c r="N3653" i="59"/>
  <c r="L2454" i="59"/>
  <c r="Q2454" i="59" s="1"/>
  <c r="M869" i="59"/>
  <c r="L2207" i="59"/>
  <c r="Q2207" i="59" s="1"/>
  <c r="N3715" i="59"/>
  <c r="O733" i="59"/>
  <c r="L3250" i="59"/>
  <c r="Q3250" i="59" s="1"/>
  <c r="O3395" i="59"/>
  <c r="M3988" i="59"/>
  <c r="O1239" i="59"/>
  <c r="M1020" i="59"/>
  <c r="O3064" i="59"/>
  <c r="M4125" i="59"/>
  <c r="O479" i="59"/>
  <c r="L1726" i="59"/>
  <c r="Q1726" i="59" s="1"/>
  <c r="L547" i="59"/>
  <c r="Q547" i="59" s="1"/>
  <c r="L3123" i="59"/>
  <c r="Q3123" i="59" s="1"/>
  <c r="O2900" i="59"/>
  <c r="L3380" i="59"/>
  <c r="Q3380" i="59" s="1"/>
  <c r="N1399" i="59"/>
  <c r="M3092" i="59"/>
  <c r="N1157" i="59"/>
  <c r="N2726" i="59"/>
  <c r="L3502" i="59"/>
  <c r="Q3502" i="59" s="1"/>
  <c r="L1426" i="59"/>
  <c r="Q1426" i="59" s="1"/>
  <c r="N962" i="59"/>
  <c r="M4058" i="59"/>
  <c r="N935" i="59"/>
  <c r="L583" i="59"/>
  <c r="Q583" i="59" s="1"/>
  <c r="L1445" i="59"/>
  <c r="Q1445" i="59" s="1"/>
  <c r="M1016" i="59"/>
  <c r="O1313" i="59"/>
  <c r="N2376" i="59"/>
  <c r="O3224" i="59"/>
  <c r="L2816" i="59"/>
  <c r="Q2816" i="59" s="1"/>
  <c r="O258" i="59"/>
  <c r="L4717" i="59"/>
  <c r="Q4717" i="59" s="1"/>
  <c r="M1063" i="59"/>
  <c r="O1797" i="59"/>
  <c r="N3821" i="59"/>
  <c r="L2907" i="59"/>
  <c r="Q2907" i="59" s="1"/>
  <c r="M4343" i="59"/>
  <c r="M4110" i="59"/>
  <c r="M133" i="59"/>
  <c r="L3387" i="59"/>
  <c r="Q3387" i="59" s="1"/>
  <c r="L1818" i="59"/>
  <c r="Q1818" i="59" s="1"/>
  <c r="M2011" i="59"/>
  <c r="L3833" i="59"/>
  <c r="Q3833" i="59" s="1"/>
  <c r="M1900" i="59"/>
  <c r="M3143" i="59"/>
  <c r="O814" i="59"/>
  <c r="L2529" i="59"/>
  <c r="Q2529" i="59" s="1"/>
  <c r="L3588" i="59"/>
  <c r="Q3588" i="59" s="1"/>
  <c r="N4749" i="59"/>
  <c r="O66" i="59"/>
  <c r="O595" i="59"/>
  <c r="M2587" i="59"/>
  <c r="L983" i="59"/>
  <c r="Q983" i="59" s="1"/>
  <c r="O1642" i="59"/>
  <c r="M4597" i="59"/>
  <c r="O1713" i="59"/>
  <c r="M1454" i="59"/>
  <c r="O2493" i="59"/>
  <c r="N4118" i="59"/>
  <c r="L4236" i="59"/>
  <c r="Q4236" i="59" s="1"/>
  <c r="M4413" i="59"/>
  <c r="O16" i="59"/>
  <c r="O4597" i="59"/>
  <c r="N1886" i="59"/>
  <c r="O2714" i="59"/>
  <c r="M3396" i="59"/>
  <c r="L633" i="59"/>
  <c r="Q633" i="59" s="1"/>
  <c r="N1513" i="59"/>
  <c r="M19" i="59"/>
  <c r="O1318" i="59"/>
  <c r="M561" i="59"/>
  <c r="N4806" i="59"/>
  <c r="L2220" i="59"/>
  <c r="Q2220" i="59" s="1"/>
  <c r="M1602" i="59"/>
  <c r="L2428" i="59"/>
  <c r="Q2428" i="59" s="1"/>
  <c r="N1213" i="59"/>
  <c r="N3355" i="59"/>
  <c r="M352" i="59"/>
  <c r="M1036" i="59"/>
  <c r="N2216" i="59"/>
  <c r="O3850" i="59"/>
  <c r="L2164" i="59"/>
  <c r="Q2164" i="59" s="1"/>
  <c r="N4303" i="59"/>
  <c r="L4567" i="59"/>
  <c r="Q4567" i="59" s="1"/>
  <c r="N3896" i="59"/>
  <c r="L306" i="59"/>
  <c r="Q306" i="59" s="1"/>
  <c r="M3213" i="59"/>
  <c r="L4419" i="59"/>
  <c r="Q4419" i="59" s="1"/>
  <c r="N2130" i="59"/>
  <c r="N4073" i="59"/>
  <c r="L2601" i="59"/>
  <c r="Q2601" i="59" s="1"/>
  <c r="N3710" i="59"/>
  <c r="N420" i="59"/>
  <c r="N2598" i="59"/>
  <c r="O3495" i="59"/>
  <c r="O870" i="59"/>
  <c r="O398" i="59"/>
  <c r="O4169" i="59"/>
  <c r="N1246" i="59"/>
  <c r="O2930" i="59"/>
  <c r="O4682" i="59"/>
  <c r="N3836" i="59"/>
  <c r="L1667" i="59"/>
  <c r="Q1667" i="59" s="1"/>
  <c r="L818" i="59"/>
  <c r="Q818" i="59" s="1"/>
  <c r="N4698" i="59"/>
  <c r="O4827" i="59"/>
  <c r="O3927" i="59"/>
  <c r="M2465" i="59"/>
  <c r="N2203" i="59"/>
  <c r="N2813" i="59"/>
  <c r="L1075" i="59"/>
  <c r="Q1075" i="59" s="1"/>
  <c r="O4436" i="59"/>
  <c r="N4866" i="59"/>
  <c r="O4279" i="59"/>
  <c r="L3871" i="59"/>
  <c r="Q3871" i="59" s="1"/>
  <c r="L1709" i="59"/>
  <c r="Q1709" i="59" s="1"/>
  <c r="N2097" i="59"/>
  <c r="N810" i="59"/>
  <c r="L3481" i="59"/>
  <c r="Q3481" i="59" s="1"/>
  <c r="N1350" i="59"/>
  <c r="O4427" i="59"/>
  <c r="M622" i="59"/>
  <c r="N2236" i="59"/>
  <c r="O507" i="59"/>
  <c r="N2724" i="59"/>
  <c r="N1814" i="59"/>
  <c r="M4785" i="59"/>
  <c r="M3196" i="59"/>
  <c r="M2469" i="59"/>
  <c r="M1328" i="59"/>
  <c r="M3792" i="59"/>
  <c r="N2773" i="59"/>
  <c r="L4838" i="59"/>
  <c r="Q4838" i="59" s="1"/>
  <c r="O1924" i="59"/>
  <c r="L4142" i="59"/>
  <c r="Q4142" i="59" s="1"/>
  <c r="N1665" i="59"/>
  <c r="N3295" i="59"/>
  <c r="N1473" i="59"/>
  <c r="M2251" i="59"/>
  <c r="O78" i="59"/>
  <c r="N2018" i="59"/>
  <c r="L4440" i="59"/>
  <c r="Q4440" i="59" s="1"/>
  <c r="L4646" i="59"/>
  <c r="Q4646" i="59" s="1"/>
  <c r="N2866" i="59"/>
  <c r="N3936" i="59"/>
  <c r="M2865" i="59"/>
  <c r="N1811" i="59"/>
  <c r="N1277" i="59"/>
  <c r="O1521" i="59"/>
  <c r="L3901" i="59"/>
  <c r="Q3901" i="59" s="1"/>
  <c r="O4706" i="59"/>
  <c r="L212" i="59"/>
  <c r="Q212" i="59" s="1"/>
  <c r="O3921" i="59"/>
  <c r="L1059" i="59"/>
  <c r="Q1059" i="59" s="1"/>
  <c r="L1028" i="59"/>
  <c r="Q1028" i="59" s="1"/>
  <c r="M4724" i="59"/>
  <c r="M4648" i="59"/>
  <c r="O1415" i="59"/>
  <c r="N3468" i="59"/>
  <c r="N1445" i="59"/>
  <c r="O833" i="59"/>
  <c r="O2043" i="59"/>
  <c r="N4875" i="59"/>
  <c r="M4229" i="59"/>
  <c r="N1005" i="59"/>
  <c r="O785" i="59"/>
  <c r="M2286" i="59"/>
  <c r="L3295" i="59"/>
  <c r="Q3295" i="59" s="1"/>
  <c r="N1357" i="59"/>
  <c r="M1060" i="59"/>
  <c r="N3367" i="59"/>
  <c r="N2837" i="59"/>
  <c r="L4263" i="59"/>
  <c r="Q4263" i="59" s="1"/>
  <c r="O2876" i="59"/>
  <c r="M784" i="59"/>
  <c r="N4479" i="59"/>
  <c r="M2093" i="59"/>
  <c r="L1723" i="59"/>
  <c r="Q1723" i="59" s="1"/>
  <c r="O4636" i="59"/>
  <c r="M844" i="59"/>
  <c r="O3825" i="59"/>
  <c r="L3570" i="59"/>
  <c r="Q3570" i="59" s="1"/>
  <c r="M3297" i="59"/>
  <c r="O4466" i="59"/>
  <c r="O4111" i="59"/>
  <c r="O2267" i="59"/>
  <c r="O2672" i="59"/>
  <c r="L703" i="59"/>
  <c r="Q703" i="59" s="1"/>
  <c r="L1459" i="59"/>
  <c r="Q1459" i="59" s="1"/>
  <c r="M1982" i="59"/>
  <c r="O917" i="59"/>
  <c r="N4354" i="59"/>
  <c r="M2368" i="59"/>
  <c r="N577" i="59"/>
  <c r="M1389" i="59"/>
  <c r="L4905" i="59"/>
  <c r="Q4905" i="59" s="1"/>
  <c r="O2849" i="59"/>
  <c r="M1148" i="59"/>
  <c r="L2318" i="59"/>
  <c r="Q2318" i="59" s="1"/>
  <c r="M3790" i="59"/>
  <c r="L843" i="59"/>
  <c r="Q843" i="59" s="1"/>
  <c r="L159" i="59"/>
  <c r="Q159" i="59" s="1"/>
  <c r="L3786" i="59"/>
  <c r="Q3786" i="59" s="1"/>
  <c r="L458" i="59"/>
  <c r="Q458" i="59" s="1"/>
  <c r="L3997" i="59"/>
  <c r="Q3997" i="59" s="1"/>
  <c r="M4801" i="59"/>
  <c r="N1543" i="59"/>
  <c r="O2298" i="59"/>
  <c r="L835" i="59"/>
  <c r="Q835" i="59" s="1"/>
  <c r="M73" i="59"/>
  <c r="M3440" i="59"/>
  <c r="N4547" i="59"/>
  <c r="N2520" i="59"/>
  <c r="M4478" i="59"/>
  <c r="N1765" i="59"/>
  <c r="L4461" i="59"/>
  <c r="Q4461" i="59" s="1"/>
  <c r="M1672" i="59"/>
  <c r="N2375" i="59"/>
  <c r="O4790" i="59"/>
  <c r="N4662" i="59"/>
  <c r="N221" i="59"/>
  <c r="M2167" i="59"/>
  <c r="O2974" i="59"/>
  <c r="O1331" i="59"/>
  <c r="O452" i="59"/>
  <c r="O912" i="59"/>
  <c r="O2704" i="59"/>
  <c r="L4271" i="59"/>
  <c r="Q4271" i="59" s="1"/>
  <c r="M1136" i="59"/>
  <c r="O4879" i="59"/>
  <c r="N198" i="59"/>
  <c r="L4253" i="59"/>
  <c r="Q4253" i="59" s="1"/>
  <c r="O3989" i="59"/>
  <c r="L3530" i="59"/>
  <c r="Q3530" i="59" s="1"/>
  <c r="M1364" i="59"/>
  <c r="M2218" i="59"/>
  <c r="L2068" i="59"/>
  <c r="Q2068" i="59" s="1"/>
  <c r="L1029" i="59"/>
  <c r="Q1029" i="59" s="1"/>
  <c r="M2862" i="59"/>
  <c r="M1289" i="59"/>
  <c r="O1708" i="59"/>
  <c r="M4096" i="59"/>
  <c r="O976" i="59"/>
  <c r="N3622" i="59"/>
  <c r="L508" i="59"/>
  <c r="Q508" i="59" s="1"/>
  <c r="O892" i="59"/>
  <c r="N4795" i="59"/>
  <c r="O1883" i="59"/>
  <c r="L3237" i="59"/>
  <c r="Q3237" i="59" s="1"/>
  <c r="M4201" i="59"/>
  <c r="O4306" i="59"/>
  <c r="N4027" i="59"/>
  <c r="M2079" i="59"/>
  <c r="O1341" i="59"/>
  <c r="O4815" i="59"/>
  <c r="O4186" i="59"/>
  <c r="L4127" i="59"/>
  <c r="Q4127" i="59" s="1"/>
  <c r="L537" i="59"/>
  <c r="Q537" i="59" s="1"/>
  <c r="O3786" i="59"/>
  <c r="O321" i="59"/>
  <c r="L326" i="59"/>
  <c r="Q326" i="59" s="1"/>
  <c r="O4656" i="59"/>
  <c r="N4079" i="59"/>
  <c r="M2789" i="59"/>
  <c r="N1593" i="59"/>
  <c r="O261" i="59"/>
  <c r="N645" i="59"/>
  <c r="M564" i="59"/>
  <c r="M2586" i="59"/>
  <c r="N2950" i="59"/>
  <c r="O4023" i="59"/>
  <c r="N657" i="59"/>
  <c r="N3066" i="59"/>
  <c r="L2263" i="59"/>
  <c r="Q2263" i="59" s="1"/>
  <c r="L2038" i="59"/>
  <c r="Q2038" i="59" s="1"/>
  <c r="O692" i="59"/>
  <c r="M1936" i="59"/>
  <c r="L1869" i="59"/>
  <c r="Q1869" i="59" s="1"/>
  <c r="O4936" i="59"/>
  <c r="M2078" i="59"/>
  <c r="M2399" i="59"/>
  <c r="M4711" i="59"/>
  <c r="L1813" i="59"/>
  <c r="Q1813" i="59" s="1"/>
  <c r="L1819" i="59"/>
  <c r="Q1819" i="59" s="1"/>
  <c r="M979" i="59"/>
  <c r="N4541" i="59"/>
  <c r="O436" i="59"/>
  <c r="L417" i="59"/>
  <c r="Q417" i="59" s="1"/>
  <c r="N2107" i="59"/>
  <c r="N3109" i="59"/>
  <c r="O1717" i="59"/>
  <c r="L3354" i="59"/>
  <c r="Q3354" i="59" s="1"/>
  <c r="O4014" i="59"/>
  <c r="O2715" i="59"/>
  <c r="L771" i="59"/>
  <c r="Q771" i="59" s="1"/>
  <c r="O1811" i="59"/>
  <c r="L616" i="59"/>
  <c r="Q616" i="59" s="1"/>
  <c r="M64" i="59"/>
  <c r="M1535" i="59"/>
  <c r="M3056" i="59"/>
  <c r="L253" i="59"/>
  <c r="Q253" i="59" s="1"/>
  <c r="M3034" i="59"/>
  <c r="N1158" i="59"/>
  <c r="M2649" i="59"/>
  <c r="O3614" i="59"/>
  <c r="N772" i="59"/>
  <c r="L1178" i="59"/>
  <c r="Q1178" i="59" s="1"/>
  <c r="O3890" i="59"/>
  <c r="N3094" i="59"/>
  <c r="L2785" i="59"/>
  <c r="Q2785" i="59" s="1"/>
  <c r="M2439" i="59"/>
  <c r="O1769" i="59"/>
  <c r="M3142" i="59"/>
  <c r="M2018" i="59"/>
  <c r="N4115" i="59"/>
  <c r="M2615" i="59"/>
  <c r="N3158" i="59"/>
  <c r="L2731" i="59"/>
  <c r="Q2731" i="59" s="1"/>
  <c r="O392" i="59"/>
  <c r="N1420" i="59"/>
  <c r="N4523" i="59"/>
  <c r="M4786" i="59"/>
  <c r="N3487" i="59"/>
  <c r="L415" i="59"/>
  <c r="Q415" i="59" s="1"/>
  <c r="O1343" i="59"/>
  <c r="L4653" i="59"/>
  <c r="Q4653" i="59" s="1"/>
  <c r="N4545" i="59"/>
  <c r="L4260" i="59"/>
  <c r="Q4260" i="59" s="1"/>
  <c r="N2532" i="59"/>
  <c r="O257" i="59"/>
  <c r="N1684" i="59"/>
  <c r="M2700" i="59"/>
  <c r="N147" i="59"/>
  <c r="M2373" i="59"/>
  <c r="M3362" i="59"/>
  <c r="N4717" i="59"/>
  <c r="L1561" i="59"/>
  <c r="Q1561" i="59" s="1"/>
  <c r="M620" i="59"/>
  <c r="O4905" i="59"/>
  <c r="M2775" i="59"/>
  <c r="O3450" i="59"/>
  <c r="N4880" i="59"/>
  <c r="O738" i="59"/>
  <c r="O46" i="59"/>
  <c r="O235" i="59"/>
  <c r="N4627" i="59"/>
  <c r="M4493" i="59"/>
  <c r="O2145" i="59"/>
  <c r="O4864" i="59"/>
  <c r="O3463" i="59"/>
  <c r="N4514" i="59"/>
  <c r="N3701" i="59"/>
  <c r="L4077" i="59"/>
  <c r="Q4077" i="59" s="1"/>
  <c r="M2804" i="59"/>
  <c r="L3573" i="59"/>
  <c r="Q3573" i="59" s="1"/>
  <c r="O3892" i="59"/>
  <c r="O2877" i="59"/>
  <c r="L3030" i="59"/>
  <c r="Q3030" i="59" s="1"/>
  <c r="N884" i="59"/>
  <c r="M4392" i="59"/>
  <c r="L873" i="59"/>
  <c r="Q873" i="59" s="1"/>
  <c r="O3726" i="59"/>
  <c r="L2072" i="59"/>
  <c r="Q2072" i="59" s="1"/>
  <c r="O1285" i="59"/>
  <c r="L302" i="59"/>
  <c r="Q302" i="59" s="1"/>
  <c r="N2061" i="59"/>
  <c r="N2588" i="59"/>
  <c r="M2610" i="59"/>
  <c r="O3362" i="59"/>
  <c r="L1482" i="59"/>
  <c r="Q1482" i="59" s="1"/>
  <c r="N4524" i="59"/>
  <c r="N1509" i="59"/>
  <c r="L2394" i="59"/>
  <c r="Q2394" i="59" s="1"/>
  <c r="L1267" i="59"/>
  <c r="Q1267" i="59" s="1"/>
  <c r="L1447" i="59"/>
  <c r="Q1447" i="59" s="1"/>
  <c r="O1432" i="59"/>
  <c r="N1584" i="59"/>
  <c r="M4865" i="59"/>
  <c r="O598" i="59"/>
  <c r="O2560" i="59"/>
  <c r="O1925" i="59"/>
  <c r="L1838" i="59"/>
  <c r="Q1838" i="59" s="1"/>
  <c r="L4768" i="59"/>
  <c r="Q4768" i="59" s="1"/>
  <c r="L4378" i="59"/>
  <c r="Q4378" i="59" s="1"/>
  <c r="M4951" i="59"/>
  <c r="L243" i="59"/>
  <c r="Q243" i="59" s="1"/>
  <c r="N1894" i="59"/>
  <c r="M2235" i="59"/>
  <c r="L1863" i="59"/>
  <c r="Q1863" i="59" s="1"/>
  <c r="M4464" i="59"/>
  <c r="O2002" i="59"/>
  <c r="L3299" i="59"/>
  <c r="Q3299" i="59" s="1"/>
  <c r="O1845" i="59"/>
  <c r="N669" i="59"/>
  <c r="O3241" i="59"/>
  <c r="L1514" i="59"/>
  <c r="Q1514" i="59" s="1"/>
  <c r="N1167" i="59"/>
  <c r="L2949" i="59"/>
  <c r="Q2949" i="59" s="1"/>
  <c r="M3397" i="59"/>
  <c r="N2512" i="59"/>
  <c r="M1604" i="59"/>
  <c r="L3625" i="59"/>
  <c r="Q3625" i="59" s="1"/>
  <c r="L2285" i="59"/>
  <c r="Q2285" i="59" s="1"/>
  <c r="L3948" i="59"/>
  <c r="Q3948" i="59" s="1"/>
  <c r="O4075" i="59"/>
  <c r="M3470" i="59"/>
  <c r="M1658" i="59"/>
  <c r="L4807" i="59"/>
  <c r="Q4807" i="59" s="1"/>
  <c r="N580" i="59"/>
  <c r="O2831" i="59"/>
  <c r="N2418" i="59"/>
  <c r="L3338" i="59"/>
  <c r="Q3338" i="59" s="1"/>
  <c r="L2528" i="59"/>
  <c r="Q2528" i="59" s="1"/>
  <c r="L998" i="59"/>
  <c r="Q998" i="59" s="1"/>
  <c r="M632" i="59"/>
  <c r="L2896" i="59"/>
  <c r="Q2896" i="59" s="1"/>
  <c r="M3817" i="59"/>
  <c r="L4314" i="59"/>
  <c r="Q4314" i="59" s="1"/>
  <c r="N1708" i="59"/>
  <c r="N91" i="59"/>
  <c r="M1487" i="59"/>
  <c r="O3812" i="59"/>
  <c r="M3563" i="59"/>
  <c r="O3531" i="59"/>
  <c r="L2884" i="59"/>
  <c r="Q2884" i="59" s="1"/>
  <c r="L2355" i="59"/>
  <c r="Q2355" i="59" s="1"/>
  <c r="L1990" i="59"/>
  <c r="Q1990" i="59" s="1"/>
  <c r="L538" i="59"/>
  <c r="Q538" i="59" s="1"/>
  <c r="O247" i="59"/>
  <c r="M1939" i="59"/>
  <c r="M1975" i="59"/>
  <c r="L1471" i="59"/>
  <c r="Q1471" i="59" s="1"/>
  <c r="L220" i="59"/>
  <c r="Q220" i="59" s="1"/>
  <c r="L4794" i="59"/>
  <c r="Q4794" i="59" s="1"/>
  <c r="O3161" i="59"/>
  <c r="N1093" i="59"/>
  <c r="L38" i="59"/>
  <c r="Q38" i="59" s="1"/>
  <c r="N76" i="59"/>
  <c r="O3772" i="59"/>
  <c r="O2103" i="59"/>
  <c r="O4839" i="59"/>
  <c r="N3378" i="59"/>
  <c r="M4591" i="59"/>
  <c r="N4634" i="59"/>
  <c r="N3515" i="59"/>
  <c r="O2573" i="59"/>
  <c r="O3189" i="59"/>
  <c r="N2996" i="59"/>
  <c r="N4265" i="59"/>
  <c r="N1096" i="59"/>
  <c r="O2285" i="59"/>
  <c r="N4103" i="59"/>
  <c r="O1151" i="59"/>
  <c r="O2645" i="59"/>
  <c r="M900" i="59"/>
  <c r="N963" i="59"/>
  <c r="O3329" i="59"/>
  <c r="L1318" i="59"/>
  <c r="Q1318" i="59" s="1"/>
  <c r="O4736" i="59"/>
  <c r="N415" i="59"/>
  <c r="O4216" i="59"/>
  <c r="L4306" i="59"/>
  <c r="Q4306" i="59" s="1"/>
  <c r="N4286" i="59"/>
  <c r="O1494" i="59"/>
  <c r="N1276" i="59"/>
  <c r="L1372" i="59"/>
  <c r="Q1372" i="59" s="1"/>
  <c r="N206" i="59"/>
  <c r="M1979" i="59"/>
  <c r="M492" i="59"/>
  <c r="O2810" i="59"/>
  <c r="N1542" i="59"/>
  <c r="L4737" i="59"/>
  <c r="Q4737" i="59" s="1"/>
  <c r="O2919" i="59"/>
  <c r="M4769" i="59"/>
  <c r="M1662" i="59"/>
  <c r="O1641" i="59"/>
  <c r="L3209" i="59"/>
  <c r="Q3209" i="59" s="1"/>
  <c r="O3152" i="59"/>
  <c r="M4368" i="59"/>
  <c r="N1273" i="59"/>
  <c r="O560" i="59"/>
  <c r="O4696" i="59"/>
  <c r="M4934" i="59"/>
  <c r="L2233" i="59"/>
  <c r="Q2233" i="59" s="1"/>
  <c r="L61" i="59"/>
  <c r="Q61" i="59" s="1"/>
  <c r="L4144" i="59"/>
  <c r="Q4144" i="59" s="1"/>
  <c r="M2379" i="59"/>
  <c r="L3909" i="59"/>
  <c r="Q3909" i="59" s="1"/>
  <c r="L450" i="59"/>
  <c r="Q450" i="59" s="1"/>
  <c r="N1558" i="59"/>
  <c r="O413" i="59"/>
  <c r="N668" i="59"/>
  <c r="N694" i="59"/>
  <c r="N2954" i="59"/>
  <c r="L1128" i="59"/>
  <c r="Q1128" i="59" s="1"/>
  <c r="L3157" i="59"/>
  <c r="Q3157" i="59" s="1"/>
  <c r="M3952" i="59"/>
  <c r="O3182" i="59"/>
  <c r="L4361" i="59"/>
  <c r="Q4361" i="59" s="1"/>
  <c r="O4012" i="59"/>
  <c r="M4240" i="59"/>
  <c r="O1479" i="59"/>
  <c r="N4958" i="59"/>
  <c r="M2320" i="59"/>
  <c r="L2740" i="59"/>
  <c r="Q2740" i="59" s="1"/>
  <c r="L852" i="59"/>
  <c r="Q852" i="59" s="1"/>
  <c r="M21" i="59"/>
  <c r="L964" i="59"/>
  <c r="Q964" i="59" s="1"/>
  <c r="N3460" i="59"/>
  <c r="O102" i="59"/>
  <c r="N3250" i="59"/>
  <c r="N2785" i="59"/>
  <c r="O818" i="59"/>
  <c r="O4664" i="59"/>
  <c r="L3644" i="59"/>
  <c r="Q3644" i="59" s="1"/>
  <c r="L1666" i="59"/>
  <c r="Q1666" i="59" s="1"/>
  <c r="O695" i="59"/>
  <c r="M2382" i="59"/>
  <c r="O3339" i="59"/>
  <c r="N25" i="59"/>
  <c r="L79" i="59"/>
  <c r="Q79" i="59" s="1"/>
  <c r="O1417" i="59"/>
  <c r="O2641" i="59"/>
  <c r="M3185" i="59"/>
  <c r="L1687" i="59"/>
  <c r="Q1687" i="59" s="1"/>
  <c r="L4134" i="59"/>
  <c r="Q4134" i="59" s="1"/>
  <c r="L4214" i="59"/>
  <c r="Q4214" i="59" s="1"/>
  <c r="M608" i="59"/>
  <c r="N2605" i="59"/>
  <c r="N2574" i="59"/>
  <c r="O2577" i="59"/>
  <c r="M4829" i="59"/>
  <c r="O3595" i="59"/>
  <c r="O601" i="59"/>
  <c r="M4079" i="59"/>
  <c r="N1586" i="59"/>
  <c r="N3313" i="59"/>
  <c r="O465" i="59"/>
  <c r="O232" i="59"/>
  <c r="N3216" i="59"/>
  <c r="N2859" i="59"/>
  <c r="M2857" i="59"/>
  <c r="O3447" i="59"/>
  <c r="O1154" i="59"/>
  <c r="M3315" i="59"/>
  <c r="N4047" i="59"/>
  <c r="N4423" i="59"/>
  <c r="O636" i="59"/>
  <c r="M4468" i="59"/>
  <c r="O4417" i="59"/>
  <c r="M560" i="59"/>
  <c r="N1822" i="59"/>
  <c r="L4787" i="59"/>
  <c r="Q4787" i="59" s="1"/>
  <c r="L759" i="59"/>
  <c r="Q759" i="59" s="1"/>
  <c r="M974" i="59"/>
  <c r="N990" i="59"/>
  <c r="L271" i="59"/>
  <c r="Q271" i="59" s="1"/>
  <c r="L3640" i="59"/>
  <c r="Q3640" i="59" s="1"/>
  <c r="L4475" i="59"/>
  <c r="Q4475" i="59" s="1"/>
  <c r="M208" i="59"/>
  <c r="M1655" i="59"/>
  <c r="M951" i="59"/>
  <c r="M881" i="59"/>
  <c r="O4753" i="59"/>
  <c r="N4872" i="59"/>
  <c r="N2882" i="59"/>
  <c r="M3992" i="59"/>
  <c r="L2940" i="59"/>
  <c r="Q2940" i="59" s="1"/>
  <c r="L1848" i="59"/>
  <c r="Q1848" i="59" s="1"/>
  <c r="O1548" i="59"/>
  <c r="L3671" i="59"/>
  <c r="Q3671" i="59" s="1"/>
  <c r="M2024" i="59"/>
  <c r="N3161" i="59"/>
  <c r="M2429" i="59"/>
  <c r="M2829" i="59"/>
  <c r="N3360" i="59"/>
  <c r="M2863" i="59"/>
  <c r="N1527" i="59"/>
  <c r="M2564" i="59"/>
  <c r="L1698" i="59"/>
  <c r="Q1698" i="59" s="1"/>
  <c r="O3314" i="59"/>
  <c r="L4164" i="59"/>
  <c r="Q4164" i="59" s="1"/>
  <c r="N785" i="59"/>
  <c r="M4725" i="59"/>
  <c r="O4681" i="59"/>
  <c r="L532" i="59"/>
  <c r="Q532" i="59" s="1"/>
  <c r="M3906" i="59"/>
  <c r="M4353" i="59"/>
  <c r="O1587" i="59"/>
  <c r="M240" i="59"/>
  <c r="M4434" i="59"/>
  <c r="N3616" i="59"/>
  <c r="N1541" i="59"/>
  <c r="O1732" i="59"/>
  <c r="M2526" i="59"/>
  <c r="L2889" i="59"/>
  <c r="Q2889" i="59" s="1"/>
  <c r="N214" i="59"/>
  <c r="L1953" i="59"/>
  <c r="Q1953" i="59" s="1"/>
  <c r="L4622" i="59"/>
  <c r="Q4622" i="59" s="1"/>
  <c r="N1208" i="59"/>
  <c r="M4289" i="59"/>
  <c r="O1128" i="59"/>
  <c r="L3813" i="59"/>
  <c r="Q3813" i="59" s="1"/>
  <c r="O2466" i="59"/>
  <c r="O4220" i="59"/>
  <c r="O1250" i="59"/>
  <c r="L1988" i="59"/>
  <c r="Q1988" i="59" s="1"/>
  <c r="M4177" i="59"/>
  <c r="M4863" i="59"/>
  <c r="O4624" i="59"/>
  <c r="O1822" i="59"/>
  <c r="M2613" i="59"/>
  <c r="N1843" i="59"/>
  <c r="L2464" i="59"/>
  <c r="Q2464" i="59" s="1"/>
  <c r="M2845" i="59"/>
  <c r="M924" i="59"/>
  <c r="L4677" i="59"/>
  <c r="Q4677" i="59" s="1"/>
  <c r="L4051" i="59"/>
  <c r="Q4051" i="59" s="1"/>
  <c r="L1117" i="59"/>
  <c r="Q1117" i="59" s="1"/>
  <c r="N3461" i="59"/>
  <c r="O3230" i="59"/>
  <c r="M225" i="59"/>
  <c r="L2552" i="59"/>
  <c r="Q2552" i="59" s="1"/>
  <c r="M2904" i="59"/>
  <c r="N409" i="59"/>
  <c r="O3741" i="59"/>
  <c r="O3403" i="59"/>
  <c r="M3182" i="59"/>
  <c r="L2690" i="59"/>
  <c r="Q2690" i="59" s="1"/>
  <c r="M3575" i="59"/>
  <c r="O84" i="59"/>
  <c r="L4610" i="59"/>
  <c r="Q4610" i="59" s="1"/>
  <c r="O1179" i="59"/>
  <c r="N4209" i="59"/>
  <c r="O759" i="59"/>
  <c r="O3357" i="59"/>
  <c r="L3555" i="59"/>
  <c r="Q3555" i="59" s="1"/>
  <c r="L1093" i="59"/>
  <c r="Q1093" i="59" s="1"/>
  <c r="L2532" i="59"/>
  <c r="Q2532" i="59" s="1"/>
  <c r="L85" i="59"/>
  <c r="Q85" i="59" s="1"/>
  <c r="N1053" i="59"/>
  <c r="L2971" i="59"/>
  <c r="Q2971" i="59" s="1"/>
  <c r="M1447" i="59"/>
  <c r="M4963" i="59"/>
  <c r="O100" i="59"/>
  <c r="N2864" i="59"/>
  <c r="M4979" i="59"/>
  <c r="N4618" i="59"/>
  <c r="M1846" i="59"/>
  <c r="L4927" i="59"/>
  <c r="Q4927" i="59" s="1"/>
  <c r="L3716" i="59"/>
  <c r="Q3716" i="59" s="1"/>
  <c r="N864" i="59"/>
  <c r="L223" i="59"/>
  <c r="Q223" i="59" s="1"/>
  <c r="M2149" i="59"/>
  <c r="N1959" i="59"/>
  <c r="N4707" i="59"/>
  <c r="N2622" i="59"/>
  <c r="L1636" i="59"/>
  <c r="Q1636" i="59" s="1"/>
  <c r="O168" i="59"/>
  <c r="O4256" i="59"/>
  <c r="N4756" i="59"/>
  <c r="L3584" i="59"/>
  <c r="Q3584" i="59" s="1"/>
  <c r="N931" i="59"/>
  <c r="L1192" i="59"/>
  <c r="Q1192" i="59" s="1"/>
  <c r="O1721" i="59"/>
  <c r="O4555" i="59"/>
  <c r="M4722" i="59"/>
  <c r="L2353" i="59"/>
  <c r="Q2353" i="59" s="1"/>
  <c r="L1409" i="59"/>
  <c r="Q1409" i="59" s="1"/>
  <c r="L1912" i="59"/>
  <c r="Q1912" i="59" s="1"/>
  <c r="M2183" i="59"/>
  <c r="N2188" i="59"/>
  <c r="L1604" i="59"/>
  <c r="Q1604" i="59" s="1"/>
  <c r="L4" i="59"/>
  <c r="Q4" i="59" s="1"/>
  <c r="L4641" i="59"/>
  <c r="Q4641" i="59" s="1"/>
  <c r="N1410" i="59"/>
  <c r="M3677" i="59"/>
  <c r="O3316" i="59"/>
  <c r="M4214" i="59"/>
  <c r="M4663" i="59"/>
  <c r="N2542" i="59"/>
  <c r="N219" i="59"/>
  <c r="O712" i="59"/>
  <c r="L4161" i="59"/>
  <c r="Q4161" i="59" s="1"/>
  <c r="N4112" i="59"/>
  <c r="N4416" i="59"/>
  <c r="O576" i="59"/>
  <c r="M3241" i="59"/>
  <c r="M477" i="59"/>
  <c r="N3157" i="59"/>
  <c r="L501" i="59"/>
  <c r="Q501" i="59" s="1"/>
  <c r="L2501" i="59"/>
  <c r="Q2501" i="59" s="1"/>
  <c r="L4611" i="59"/>
  <c r="Q4611" i="59" s="1"/>
  <c r="L768" i="59"/>
  <c r="Q768" i="59" s="1"/>
  <c r="M2268" i="59"/>
  <c r="L3572" i="59"/>
  <c r="Q3572" i="59" s="1"/>
  <c r="M1072" i="59"/>
  <c r="N3273" i="59"/>
  <c r="N1054" i="59"/>
  <c r="O1852" i="59"/>
  <c r="N4865" i="59"/>
  <c r="O114" i="59"/>
  <c r="O4843" i="59"/>
  <c r="O637" i="59"/>
  <c r="N3738" i="59"/>
  <c r="L1383" i="59"/>
  <c r="Q1383" i="59" s="1"/>
  <c r="N2972" i="59"/>
  <c r="L1161" i="59"/>
  <c r="Q1161" i="59" s="1"/>
  <c r="N3888" i="59"/>
  <c r="N952" i="59"/>
  <c r="O3153" i="59"/>
  <c r="M2025" i="59"/>
  <c r="N1824" i="59"/>
  <c r="L3192" i="59"/>
  <c r="Q3192" i="59" s="1"/>
  <c r="N4892" i="59"/>
  <c r="O1637" i="59"/>
  <c r="N2158" i="59"/>
  <c r="O2487" i="59"/>
  <c r="L4132" i="59"/>
  <c r="Q4132" i="59" s="1"/>
  <c r="M2133" i="59"/>
  <c r="M4735" i="59"/>
  <c r="N334" i="59"/>
  <c r="N4042" i="59"/>
  <c r="O454" i="59"/>
  <c r="L324" i="59"/>
  <c r="Q324" i="59" s="1"/>
  <c r="M3085" i="59"/>
  <c r="N527" i="59"/>
  <c r="L4436" i="59"/>
  <c r="Q4436" i="59" s="1"/>
  <c r="O832" i="59"/>
  <c r="N892" i="59"/>
  <c r="L2449" i="59"/>
  <c r="Q2449" i="59" s="1"/>
  <c r="N2911" i="59"/>
  <c r="L4000" i="59"/>
  <c r="Q4000" i="59" s="1"/>
  <c r="M3812" i="59"/>
  <c r="M3298" i="59"/>
  <c r="L874" i="59"/>
  <c r="Q874" i="59" s="1"/>
  <c r="O3226" i="59"/>
  <c r="M1107" i="59"/>
  <c r="O2158" i="59"/>
  <c r="L2304" i="59"/>
  <c r="Q2304" i="59" s="1"/>
  <c r="N1877" i="59"/>
  <c r="L2235" i="59"/>
  <c r="Q2235" i="59" s="1"/>
  <c r="O4867" i="59"/>
  <c r="M3879" i="59"/>
  <c r="L1812" i="59"/>
  <c r="Q1812" i="59" s="1"/>
  <c r="O834" i="59"/>
  <c r="M3630" i="59"/>
  <c r="L2420" i="59"/>
  <c r="Q2420" i="59" s="1"/>
  <c r="L2747" i="59"/>
  <c r="Q2747" i="59" s="1"/>
  <c r="N834" i="59"/>
  <c r="M662" i="59"/>
  <c r="L4086" i="59"/>
  <c r="Q4086" i="59" s="1"/>
  <c r="N3036" i="59"/>
  <c r="L3405" i="59"/>
  <c r="Q3405" i="59" s="1"/>
  <c r="N2993" i="59"/>
  <c r="L767" i="59"/>
  <c r="Q767" i="59" s="1"/>
  <c r="L4016" i="59"/>
  <c r="Q4016" i="59" s="1"/>
  <c r="M4932" i="59"/>
  <c r="L3701" i="59"/>
  <c r="Q3701" i="59" s="1"/>
  <c r="O2499" i="59"/>
  <c r="M2588" i="59"/>
  <c r="L4041" i="59"/>
  <c r="Q4041" i="59" s="1"/>
  <c r="L2793" i="59"/>
  <c r="Q2793" i="59" s="1"/>
  <c r="L1680" i="59"/>
  <c r="Q1680" i="59" s="1"/>
  <c r="O218" i="59"/>
  <c r="O708" i="59"/>
  <c r="N3635" i="59"/>
  <c r="L4332" i="59"/>
  <c r="Q4332" i="59" s="1"/>
  <c r="O3511" i="59"/>
  <c r="L2222" i="59"/>
  <c r="Q2222" i="59" s="1"/>
  <c r="O2463" i="59"/>
  <c r="M2284" i="59"/>
  <c r="N1501" i="59"/>
  <c r="O2787" i="59"/>
  <c r="N1307" i="59"/>
  <c r="N3757" i="59"/>
  <c r="O1411" i="59"/>
  <c r="M4102" i="59"/>
  <c r="L4327" i="59"/>
  <c r="Q4327" i="59" s="1"/>
  <c r="L2726" i="59"/>
  <c r="Q2726" i="59" s="1"/>
  <c r="L4412" i="59"/>
  <c r="Q4412" i="59" s="1"/>
  <c r="N190" i="59"/>
  <c r="O2652" i="59"/>
  <c r="L1306" i="59"/>
  <c r="Q1306" i="59" s="1"/>
  <c r="M4846" i="59"/>
  <c r="L3096" i="59"/>
  <c r="Q3096" i="59" s="1"/>
  <c r="M4577" i="59"/>
  <c r="N2518" i="59"/>
  <c r="M4477" i="59"/>
  <c r="N3426" i="59"/>
  <c r="N4271" i="59"/>
  <c r="L2989" i="59"/>
  <c r="Q2989" i="59" s="1"/>
  <c r="N404" i="59"/>
  <c r="M4072" i="59"/>
  <c r="N1816" i="59"/>
  <c r="L3603" i="59"/>
  <c r="Q3603" i="59" s="1"/>
  <c r="N3750" i="59"/>
  <c r="M2061" i="59"/>
  <c r="L632" i="59"/>
  <c r="Q632" i="59" s="1"/>
  <c r="L649" i="59"/>
  <c r="Q649" i="59" s="1"/>
  <c r="N1029" i="59"/>
  <c r="M1648" i="59"/>
  <c r="L3077" i="59"/>
  <c r="Q3077" i="59" s="1"/>
  <c r="N384" i="59"/>
  <c r="L2493" i="59"/>
  <c r="Q2493" i="59" s="1"/>
  <c r="L445" i="59"/>
  <c r="Q445" i="59" s="1"/>
  <c r="M2834" i="59"/>
  <c r="O4587" i="59"/>
  <c r="L865" i="59"/>
  <c r="Q865" i="59" s="1"/>
  <c r="L4858" i="59"/>
  <c r="Q4858" i="59" s="1"/>
  <c r="L4701" i="59"/>
  <c r="Q4701" i="59" s="1"/>
  <c r="M4000" i="59"/>
  <c r="M2910" i="59"/>
  <c r="M4326" i="59"/>
  <c r="O3634" i="59"/>
  <c r="M639" i="59"/>
  <c r="M4335" i="59"/>
  <c r="O2199" i="59"/>
  <c r="M2231" i="59"/>
  <c r="M1074" i="59"/>
  <c r="M1343" i="59"/>
  <c r="L320" i="59"/>
  <c r="Q320" i="59" s="1"/>
  <c r="M2861" i="59"/>
  <c r="N798" i="59"/>
  <c r="L1168" i="59"/>
  <c r="Q1168" i="59" s="1"/>
  <c r="O1696" i="59"/>
  <c r="M1105" i="59"/>
  <c r="L4534" i="59"/>
  <c r="Q4534" i="59" s="1"/>
  <c r="O183" i="59"/>
  <c r="O838" i="59"/>
  <c r="M3671" i="59"/>
  <c r="M4040" i="59"/>
  <c r="M3439" i="59"/>
  <c r="N2627" i="59"/>
  <c r="N3976" i="59"/>
  <c r="M493" i="59"/>
  <c r="M3239" i="59"/>
  <c r="N1705" i="59"/>
  <c r="N4367" i="59"/>
  <c r="N4129" i="59"/>
  <c r="O2583" i="59"/>
  <c r="O1333" i="59"/>
  <c r="O3421" i="59"/>
  <c r="O1918" i="59"/>
  <c r="M375" i="59"/>
  <c r="M4410" i="59"/>
  <c r="M3029" i="59"/>
  <c r="N2179" i="59"/>
  <c r="N4614" i="59"/>
  <c r="L3012" i="59"/>
  <c r="Q3012" i="59" s="1"/>
  <c r="N1416" i="59"/>
  <c r="M203" i="59"/>
  <c r="N2516" i="59"/>
  <c r="L4562" i="59"/>
  <c r="Q4562" i="59" s="1"/>
  <c r="O194" i="59"/>
  <c r="N359" i="59"/>
  <c r="M2358" i="59"/>
  <c r="N3474" i="59"/>
  <c r="O1402" i="59"/>
  <c r="L3477" i="59"/>
  <c r="Q3477" i="59" s="1"/>
  <c r="L1945" i="59"/>
  <c r="Q1945" i="59" s="1"/>
  <c r="L3914" i="59"/>
  <c r="Q3914" i="59" s="1"/>
  <c r="O4183" i="59"/>
  <c r="L2459" i="59"/>
  <c r="Q2459" i="59" s="1"/>
  <c r="N1407" i="59"/>
  <c r="O424" i="59"/>
  <c r="O63" i="59"/>
  <c r="O1030" i="59"/>
  <c r="N4148" i="59"/>
  <c r="L2288" i="59"/>
  <c r="Q2288" i="59" s="1"/>
  <c r="M1043" i="59"/>
  <c r="M75" i="59"/>
  <c r="M1867" i="59"/>
  <c r="N411" i="59"/>
  <c r="L1736" i="59"/>
  <c r="Q1736" i="59" s="1"/>
  <c r="L4709" i="59"/>
  <c r="Q4709" i="59" s="1"/>
  <c r="L4483" i="59"/>
  <c r="Q4483" i="59" s="1"/>
  <c r="O2755" i="59"/>
  <c r="L4415" i="59"/>
  <c r="Q4415" i="59" s="1"/>
  <c r="L656" i="59"/>
  <c r="Q656" i="59" s="1"/>
  <c r="L93" i="59"/>
  <c r="Q93" i="59" s="1"/>
  <c r="O2025" i="59"/>
  <c r="N1032" i="59"/>
  <c r="M4136" i="59"/>
  <c r="M4589" i="59"/>
  <c r="N2786" i="59"/>
  <c r="N3196" i="59"/>
  <c r="O2530" i="59"/>
  <c r="O2348" i="59"/>
  <c r="N737" i="59"/>
  <c r="L57" i="59"/>
  <c r="Q57" i="59" s="1"/>
  <c r="L498" i="59"/>
  <c r="Q498" i="59" s="1"/>
  <c r="L4433" i="59"/>
  <c r="Q4433" i="59" s="1"/>
  <c r="N1148" i="59"/>
  <c r="M4328" i="59"/>
  <c r="L1140" i="59"/>
  <c r="Q1140" i="59" s="1"/>
  <c r="M1547" i="59"/>
  <c r="O4520" i="59"/>
  <c r="L731" i="59"/>
  <c r="Q731" i="59" s="1"/>
  <c r="O1599" i="59"/>
  <c r="O2526" i="59"/>
  <c r="O1205" i="59"/>
  <c r="M104" i="59"/>
  <c r="L488" i="59"/>
  <c r="Q488" i="59" s="1"/>
  <c r="O1666" i="59"/>
  <c r="N4996" i="59"/>
  <c r="O2854" i="59"/>
  <c r="O1910" i="59"/>
  <c r="L4234" i="59"/>
  <c r="Q4234" i="59" s="1"/>
  <c r="N4266" i="59"/>
  <c r="M2319" i="59"/>
  <c r="O239" i="59"/>
  <c r="L4535" i="59"/>
  <c r="Q4535" i="59" s="1"/>
  <c r="M119" i="59"/>
  <c r="N529" i="59"/>
  <c r="M3829" i="59"/>
  <c r="N173" i="59"/>
  <c r="M1397" i="59"/>
  <c r="L2439" i="59"/>
  <c r="Q2439" i="59" s="1"/>
  <c r="N2504" i="59"/>
  <c r="M3248" i="59"/>
  <c r="L2344" i="59"/>
  <c r="Q2344" i="59" s="1"/>
  <c r="N658" i="59"/>
  <c r="N4931" i="59"/>
  <c r="M2860" i="59"/>
  <c r="M409" i="59"/>
  <c r="L4198" i="59"/>
  <c r="Q4198" i="59" s="1"/>
  <c r="N1768" i="59"/>
  <c r="O3526" i="59"/>
  <c r="O1446" i="59"/>
  <c r="L1700" i="59"/>
  <c r="Q1700" i="59" s="1"/>
  <c r="O1649" i="59"/>
  <c r="L3368" i="59"/>
  <c r="Q3368" i="59" s="1"/>
  <c r="N2013" i="59"/>
  <c r="O4171" i="59"/>
  <c r="L1229" i="59"/>
  <c r="Q1229" i="59" s="1"/>
  <c r="L4833" i="59"/>
  <c r="Q4833" i="59" s="1"/>
  <c r="N795" i="59"/>
  <c r="M1490" i="59"/>
  <c r="L2634" i="59"/>
  <c r="Q2634" i="59" s="1"/>
  <c r="O1920" i="59"/>
  <c r="N2273" i="59"/>
  <c r="N2119" i="59"/>
  <c r="M337" i="59"/>
  <c r="N2692" i="59"/>
  <c r="L3396" i="59"/>
  <c r="Q3396" i="59" s="1"/>
  <c r="N4591" i="59"/>
  <c r="L4941" i="59"/>
  <c r="Q4941" i="59" s="1"/>
  <c r="N3193" i="59"/>
  <c r="O2603" i="59"/>
  <c r="L4318" i="59"/>
  <c r="Q4318" i="59" s="1"/>
  <c r="O1567" i="59"/>
  <c r="N4301" i="59"/>
  <c r="O1546" i="59"/>
  <c r="M2357" i="59"/>
  <c r="L2082" i="59"/>
  <c r="Q2082" i="59" s="1"/>
  <c r="O3580" i="59"/>
  <c r="M4411" i="59"/>
  <c r="O1906" i="59"/>
  <c r="O4197" i="59"/>
  <c r="L4992" i="59"/>
  <c r="Q4992" i="59" s="1"/>
  <c r="L3899" i="59"/>
  <c r="Q3899" i="59" s="1"/>
  <c r="N3392" i="59"/>
  <c r="L1258" i="59"/>
  <c r="Q1258" i="59" s="1"/>
  <c r="O770" i="59"/>
  <c r="O4431" i="59"/>
  <c r="M2572" i="59"/>
  <c r="O2273" i="59"/>
  <c r="M2039" i="59"/>
  <c r="L2992" i="59"/>
  <c r="Q2992" i="59" s="1"/>
  <c r="O3736" i="59"/>
  <c r="M2226" i="59"/>
  <c r="N2242" i="59"/>
  <c r="O126" i="59"/>
  <c r="L792" i="59"/>
  <c r="Q792" i="59" s="1"/>
  <c r="N1323" i="59"/>
  <c r="N4461" i="59"/>
  <c r="N2983" i="59"/>
  <c r="M4640" i="59"/>
  <c r="O64" i="59"/>
  <c r="M1515" i="59"/>
  <c r="N352" i="59"/>
  <c r="N3939" i="59"/>
  <c r="N4179" i="59"/>
  <c r="O4777" i="59"/>
  <c r="N971" i="59"/>
  <c r="M2915" i="59"/>
  <c r="O2003" i="59"/>
  <c r="O4642" i="59"/>
  <c r="L2625" i="59"/>
  <c r="Q2625" i="59" s="1"/>
  <c r="M3452" i="59"/>
  <c r="M634" i="59"/>
  <c r="O2337" i="59"/>
  <c r="O4268" i="59"/>
  <c r="N2410" i="59"/>
  <c r="M4877" i="59"/>
  <c r="L2641" i="59"/>
  <c r="Q2641" i="59" s="1"/>
  <c r="M1298" i="59"/>
  <c r="M838" i="59"/>
  <c r="M1232" i="59"/>
  <c r="L1061" i="59"/>
  <c r="Q1061" i="59" s="1"/>
  <c r="O4137" i="59"/>
  <c r="M930" i="59"/>
  <c r="L4188" i="59"/>
  <c r="Q4188" i="59" s="1"/>
  <c r="L809" i="59"/>
  <c r="Q809" i="59" s="1"/>
  <c r="N1103" i="59"/>
  <c r="O4909" i="59"/>
  <c r="M1385" i="59"/>
  <c r="N375" i="59"/>
  <c r="M342" i="59"/>
  <c r="N1771" i="59"/>
  <c r="N2916" i="59"/>
  <c r="M2560" i="59"/>
  <c r="L1804" i="59"/>
  <c r="Q1804" i="59" s="1"/>
  <c r="L1467" i="59"/>
  <c r="Q1467" i="59" s="1"/>
  <c r="L4158" i="59"/>
  <c r="Q4158" i="59" s="1"/>
  <c r="L2654" i="59"/>
  <c r="Q2654" i="59" s="1"/>
  <c r="O91" i="59"/>
  <c r="O1233" i="59"/>
  <c r="M2492" i="59"/>
  <c r="L4139" i="59"/>
  <c r="Q4139" i="59" s="1"/>
  <c r="N3912" i="59"/>
  <c r="M3621" i="59"/>
  <c r="N3329" i="59"/>
  <c r="N1235" i="59"/>
  <c r="L3814" i="59"/>
  <c r="Q3814" i="59" s="1"/>
  <c r="N3247" i="59"/>
  <c r="O4666" i="59"/>
  <c r="M3071" i="59"/>
  <c r="M4031" i="59"/>
  <c r="M3419" i="59"/>
  <c r="L2030" i="59"/>
  <c r="Q2030" i="59" s="1"/>
  <c r="O3522" i="59"/>
  <c r="L2533" i="59"/>
  <c r="Q2533" i="59" s="1"/>
  <c r="M2110" i="59"/>
  <c r="M1272" i="59"/>
  <c r="N1510" i="59"/>
  <c r="O1274" i="59"/>
  <c r="M1187" i="59"/>
  <c r="M1968" i="59"/>
  <c r="L1247" i="59"/>
  <c r="Q1247" i="59" s="1"/>
  <c r="M4237" i="59"/>
  <c r="L3563" i="59"/>
  <c r="Q3563" i="59" s="1"/>
  <c r="O4997" i="59"/>
  <c r="M3594" i="59"/>
  <c r="N1071" i="59"/>
  <c r="O2998" i="59"/>
  <c r="L793" i="59"/>
  <c r="Q793" i="59" s="1"/>
  <c r="N4428" i="59"/>
  <c r="M1039" i="59"/>
  <c r="M4723" i="59"/>
  <c r="N1523" i="59"/>
  <c r="O4772" i="59"/>
  <c r="O2142" i="59"/>
  <c r="N3762" i="59"/>
  <c r="M2811" i="59"/>
  <c r="L145" i="59"/>
  <c r="Q145" i="59" s="1"/>
  <c r="L4379" i="59"/>
  <c r="Q4379" i="59" s="1"/>
  <c r="M125" i="59"/>
  <c r="N1907" i="59"/>
  <c r="N4184" i="59"/>
  <c r="L3895" i="59"/>
  <c r="Q3895" i="59" s="1"/>
  <c r="N3841" i="59"/>
  <c r="N4534" i="59"/>
  <c r="O1865" i="59"/>
  <c r="N3962" i="59"/>
  <c r="O1712" i="59"/>
  <c r="O1891" i="59"/>
  <c r="N2155" i="59"/>
  <c r="L185" i="59"/>
  <c r="Q185" i="59" s="1"/>
  <c r="N1996" i="59"/>
  <c r="M2832" i="59"/>
  <c r="L1983" i="59"/>
  <c r="Q1983" i="59" s="1"/>
  <c r="M3838" i="59"/>
  <c r="N1207" i="59"/>
  <c r="L184" i="59"/>
  <c r="Q184" i="59" s="1"/>
  <c r="L3441" i="59"/>
  <c r="Q3441" i="59" s="1"/>
  <c r="N1486" i="59"/>
  <c r="M3593" i="59"/>
  <c r="L1839" i="59"/>
  <c r="Q1839" i="59" s="1"/>
  <c r="L1109" i="59"/>
  <c r="Q1109" i="59" s="1"/>
  <c r="L3772" i="59"/>
  <c r="Q3772" i="59" s="1"/>
  <c r="N2420" i="59"/>
  <c r="L885" i="59"/>
  <c r="Q885" i="59" s="1"/>
  <c r="L4155" i="59"/>
  <c r="Q4155" i="59" s="1"/>
  <c r="M2118" i="59"/>
  <c r="O1422" i="59"/>
  <c r="L3569" i="59"/>
  <c r="Q3569" i="59" s="1"/>
  <c r="N446" i="59"/>
  <c r="N453" i="59"/>
  <c r="M4262" i="59"/>
  <c r="O2744" i="59"/>
  <c r="O3069" i="59"/>
  <c r="O44" i="59"/>
  <c r="L3746" i="59"/>
  <c r="Q3746" i="59" s="1"/>
  <c r="M735" i="59"/>
  <c r="M2305" i="59"/>
  <c r="L123" i="59"/>
  <c r="Q123" i="59" s="1"/>
  <c r="O2272" i="59"/>
  <c r="M2948" i="59"/>
  <c r="L2240" i="59"/>
  <c r="Q2240" i="59" s="1"/>
  <c r="N2096" i="59"/>
  <c r="N968" i="59"/>
  <c r="M2571" i="59"/>
  <c r="O1718" i="59"/>
  <c r="L3699" i="59"/>
  <c r="Q3699" i="59" s="1"/>
  <c r="N2789" i="59"/>
  <c r="L1831" i="59"/>
  <c r="Q1831" i="59" s="1"/>
  <c r="M4605" i="59"/>
  <c r="M1763" i="59"/>
  <c r="L4414" i="59"/>
  <c r="Q4414" i="59" s="1"/>
  <c r="L4474" i="59"/>
  <c r="Q4474" i="59" s="1"/>
  <c r="L3349" i="59"/>
  <c r="Q3349" i="59" s="1"/>
  <c r="L2106" i="59"/>
  <c r="Q2106" i="59" s="1"/>
  <c r="M1715" i="59"/>
  <c r="M3163" i="59"/>
  <c r="M1801" i="59"/>
  <c r="L893" i="59"/>
  <c r="Q893" i="59" s="1"/>
  <c r="M4165" i="59"/>
  <c r="O301" i="59"/>
  <c r="N1239" i="59"/>
  <c r="M3312" i="59"/>
  <c r="O2324" i="59"/>
  <c r="M404" i="59"/>
  <c r="O3093" i="59"/>
  <c r="O2040" i="59"/>
  <c r="L2088" i="59"/>
  <c r="Q2088" i="59" s="1"/>
  <c r="N1296" i="59"/>
  <c r="M1234" i="59"/>
  <c r="O4850" i="59"/>
  <c r="N3052" i="59"/>
  <c r="L4036" i="59"/>
  <c r="Q4036" i="59" s="1"/>
  <c r="N3437" i="59"/>
  <c r="L3172" i="59"/>
  <c r="Q3172" i="59" s="1"/>
  <c r="O174" i="59"/>
  <c r="N2635" i="59"/>
  <c r="N1411" i="59"/>
  <c r="N149" i="59"/>
  <c r="L3017" i="59"/>
  <c r="Q3017" i="59" s="1"/>
  <c r="M1599" i="59"/>
  <c r="M4661" i="59"/>
  <c r="O4857" i="59"/>
  <c r="M4755" i="59"/>
  <c r="O2135" i="59"/>
  <c r="N2721" i="59"/>
  <c r="O4917" i="59"/>
  <c r="M724" i="59"/>
  <c r="L2045" i="59"/>
  <c r="Q2045" i="59" s="1"/>
  <c r="O432" i="59"/>
  <c r="O1807" i="59"/>
  <c r="M1014" i="59"/>
  <c r="N4955" i="59"/>
  <c r="L1285" i="59"/>
  <c r="Q1285" i="59" s="1"/>
  <c r="N4091" i="59"/>
  <c r="L1795" i="59"/>
  <c r="Q1795" i="59" s="1"/>
  <c r="M2748" i="59"/>
  <c r="O1189" i="59"/>
  <c r="L1262" i="59"/>
  <c r="Q1262" i="59" s="1"/>
  <c r="L3146" i="59"/>
  <c r="Q3146" i="59" s="1"/>
  <c r="N2687" i="59"/>
  <c r="M1288" i="59"/>
  <c r="N786" i="59"/>
  <c r="L1901" i="59"/>
  <c r="Q1901" i="59" s="1"/>
  <c r="M2228" i="59"/>
  <c r="M4247" i="59"/>
  <c r="N307" i="59"/>
  <c r="N2995" i="59"/>
  <c r="L1291" i="59"/>
  <c r="Q1291" i="59" s="1"/>
  <c r="N1506" i="59"/>
  <c r="O225" i="59"/>
  <c r="L3809" i="59"/>
  <c r="Q3809" i="59" s="1"/>
  <c r="O2120" i="59"/>
  <c r="M4471" i="59"/>
  <c r="N1648" i="59"/>
  <c r="L4058" i="59"/>
  <c r="Q4058" i="59" s="1"/>
  <c r="N1147" i="59"/>
  <c r="N3797" i="59"/>
  <c r="N999" i="59"/>
  <c r="L4425" i="59"/>
  <c r="Q4425" i="59" s="1"/>
  <c r="M2921" i="59"/>
  <c r="O1566" i="59"/>
  <c r="O2037" i="59"/>
  <c r="O1222" i="59"/>
  <c r="M4593" i="59"/>
  <c r="N4641" i="59"/>
  <c r="O4285" i="59"/>
  <c r="O2024" i="59"/>
  <c r="L3251" i="59"/>
  <c r="Q3251" i="59" s="1"/>
  <c r="O4639" i="59"/>
  <c r="L4272" i="59"/>
  <c r="Q4272" i="59" s="1"/>
  <c r="L2568" i="59"/>
  <c r="Q2568" i="59" s="1"/>
  <c r="N241" i="59"/>
  <c r="N423" i="59"/>
  <c r="L2189" i="59"/>
  <c r="Q2189" i="59" s="1"/>
  <c r="M3839" i="59"/>
  <c r="M403" i="59"/>
  <c r="M2196" i="59"/>
  <c r="O686" i="59"/>
  <c r="N4352" i="59"/>
  <c r="M2786" i="59"/>
  <c r="O1108" i="59"/>
  <c r="M2308" i="59"/>
  <c r="M1700" i="59"/>
  <c r="N3132" i="59"/>
  <c r="N4274" i="59"/>
  <c r="L386" i="59"/>
  <c r="Q386" i="59" s="1"/>
  <c r="M3849" i="59"/>
  <c r="O716" i="59"/>
  <c r="L1251" i="59"/>
  <c r="Q1251" i="59" s="1"/>
  <c r="L1951" i="59"/>
  <c r="Q1951" i="59" s="1"/>
  <c r="L2203" i="59"/>
  <c r="Q2203" i="59" s="1"/>
  <c r="M1816" i="59"/>
  <c r="L4431" i="59"/>
  <c r="Q4431" i="59" s="1"/>
  <c r="L928" i="59"/>
  <c r="Q928" i="59" s="1"/>
  <c r="L3186" i="59"/>
  <c r="Q3186" i="59" s="1"/>
  <c r="N591" i="59"/>
  <c r="L2024" i="59"/>
  <c r="Q2024" i="59" s="1"/>
  <c r="M1558" i="59"/>
  <c r="N1425" i="59"/>
  <c r="L3255" i="59"/>
  <c r="Q3255" i="59" s="1"/>
  <c r="N2753" i="59"/>
  <c r="N412" i="59"/>
  <c r="M3603" i="59"/>
  <c r="O2589" i="59"/>
  <c r="N2952" i="59"/>
  <c r="O2837" i="59"/>
  <c r="N2744" i="59"/>
  <c r="O3887" i="59"/>
  <c r="O3898" i="59"/>
  <c r="L1661" i="59"/>
  <c r="Q1661" i="59" s="1"/>
  <c r="N3093" i="59"/>
  <c r="O2556" i="59"/>
  <c r="M4892" i="59"/>
  <c r="L588" i="59"/>
  <c r="Q588" i="59" s="1"/>
  <c r="O1970" i="59"/>
  <c r="L4903" i="59"/>
  <c r="Q4903" i="59" s="1"/>
  <c r="M4005" i="59"/>
  <c r="N3107" i="59"/>
  <c r="L210" i="59"/>
  <c r="Q210" i="59" s="1"/>
  <c r="O82" i="59"/>
  <c r="M4695" i="59"/>
  <c r="O4282" i="59"/>
  <c r="M1269" i="59"/>
  <c r="O1963" i="59"/>
  <c r="N4258" i="59"/>
  <c r="O1089" i="59"/>
  <c r="O3482" i="59"/>
  <c r="M659" i="59"/>
  <c r="M4401" i="59"/>
  <c r="L2056" i="59"/>
  <c r="Q2056" i="59" s="1"/>
  <c r="O4813" i="59"/>
  <c r="M2696" i="59"/>
  <c r="L2151" i="59"/>
  <c r="Q2151" i="59" s="1"/>
  <c r="L3846" i="59"/>
  <c r="Q3846" i="59" s="1"/>
  <c r="N44" i="59"/>
  <c r="L667" i="59"/>
  <c r="Q667" i="59" s="1"/>
  <c r="N2438" i="59"/>
  <c r="L1922" i="59"/>
  <c r="Q1922" i="59" s="1"/>
  <c r="M942" i="59"/>
  <c r="M2416" i="59"/>
  <c r="M3772" i="59"/>
  <c r="L1201" i="59"/>
  <c r="Q1201" i="59" s="1"/>
  <c r="O285" i="59"/>
  <c r="L2760" i="59"/>
  <c r="Q2760" i="59" s="1"/>
  <c r="L1479" i="59"/>
  <c r="Q1479" i="59" s="1"/>
  <c r="M4590" i="59"/>
  <c r="O4176" i="59"/>
  <c r="O2572" i="59"/>
  <c r="M418" i="59"/>
  <c r="O1873" i="59"/>
  <c r="M3042" i="59"/>
  <c r="O4887" i="59"/>
  <c r="N3246" i="59"/>
  <c r="O3452" i="59"/>
  <c r="O483" i="59"/>
  <c r="M1601" i="59"/>
  <c r="L1232" i="59"/>
  <c r="Q1232" i="59" s="1"/>
  <c r="L3458" i="59"/>
  <c r="Q3458" i="59" s="1"/>
  <c r="O74" i="59"/>
  <c r="O2815" i="59"/>
  <c r="O4511" i="59"/>
  <c r="M3268" i="59"/>
  <c r="O1801" i="59"/>
  <c r="L654" i="59"/>
  <c r="Q654" i="59" s="1"/>
  <c r="N1019" i="59"/>
  <c r="M201" i="59"/>
  <c r="M544" i="59"/>
  <c r="N2843" i="59"/>
  <c r="L2937" i="59"/>
  <c r="Q2937" i="59" s="1"/>
  <c r="O3410" i="59"/>
  <c r="L4377" i="59"/>
  <c r="Q4377" i="59" s="1"/>
  <c r="L4741" i="59"/>
  <c r="Q4741" i="59" s="1"/>
  <c r="O3218" i="59"/>
  <c r="N3432" i="59"/>
  <c r="M4889" i="59"/>
  <c r="N113" i="59"/>
  <c r="O4778" i="59"/>
  <c r="L4764" i="59"/>
  <c r="Q4764" i="59" s="1"/>
  <c r="M1171" i="59"/>
  <c r="M3137" i="59"/>
  <c r="N3084" i="59"/>
  <c r="L3829" i="59"/>
  <c r="Q3829" i="59" s="1"/>
  <c r="L4911" i="59"/>
  <c r="Q4911" i="59" s="1"/>
  <c r="M3517" i="59"/>
  <c r="N4683" i="59"/>
  <c r="M4205" i="59"/>
  <c r="O1679" i="59"/>
  <c r="L1954" i="59"/>
  <c r="Q1954" i="59" s="1"/>
  <c r="O541" i="59"/>
  <c r="N3308" i="59"/>
  <c r="L3124" i="59"/>
  <c r="Q3124" i="59" s="1"/>
  <c r="M2019" i="59"/>
  <c r="N4669" i="59"/>
  <c r="O3826" i="59"/>
  <c r="N649" i="59"/>
  <c r="N2384" i="59"/>
  <c r="O3748" i="59"/>
  <c r="M4173" i="59"/>
  <c r="M3411" i="59"/>
  <c r="N4136" i="59"/>
  <c r="M4397" i="59"/>
  <c r="N2132" i="59"/>
  <c r="M4952" i="59"/>
  <c r="O3916" i="59"/>
  <c r="L1397" i="59"/>
  <c r="Q1397" i="59" s="1"/>
  <c r="O1741" i="59"/>
  <c r="O2751" i="59"/>
  <c r="M2318" i="59"/>
  <c r="L4955" i="59"/>
  <c r="Q4955" i="59" s="1"/>
  <c r="N3479" i="59"/>
  <c r="L3780" i="59"/>
  <c r="Q3780" i="59" s="1"/>
  <c r="O1615" i="59"/>
  <c r="N2421" i="59"/>
  <c r="M3806" i="59"/>
  <c r="N656" i="59"/>
  <c r="L1929" i="59"/>
  <c r="Q1929" i="59" s="1"/>
  <c r="M1356" i="59"/>
  <c r="L530" i="59"/>
  <c r="Q530" i="59" s="1"/>
  <c r="L2279" i="59"/>
  <c r="Q2279" i="59" s="1"/>
  <c r="N611" i="59"/>
  <c r="O932" i="59"/>
  <c r="L350" i="59"/>
  <c r="Q350" i="59" s="1"/>
  <c r="O685" i="59"/>
  <c r="L4753" i="59"/>
  <c r="Q4753" i="59" s="1"/>
  <c r="M859" i="59"/>
  <c r="O1593" i="59"/>
  <c r="M2493" i="59"/>
  <c r="M3976" i="59"/>
  <c r="L2332" i="59"/>
  <c r="Q2332" i="59" s="1"/>
  <c r="L3000" i="59"/>
  <c r="Q3000" i="59" s="1"/>
  <c r="L2323" i="59"/>
  <c r="Q2323" i="59" s="1"/>
  <c r="O3145" i="59"/>
  <c r="L2456" i="59"/>
  <c r="Q2456" i="59" s="1"/>
  <c r="O3105" i="59"/>
  <c r="N4898" i="59"/>
  <c r="L4875" i="59"/>
  <c r="Q4875" i="59" s="1"/>
  <c r="N3245" i="59"/>
  <c r="O850" i="59"/>
  <c r="L4256" i="59"/>
  <c r="Q4256" i="59" s="1"/>
  <c r="O2972" i="59"/>
  <c r="L900" i="59"/>
  <c r="Q900" i="59" s="1"/>
  <c r="O988" i="59"/>
  <c r="L4916" i="59"/>
  <c r="Q4916" i="59" s="1"/>
  <c r="M1030" i="59"/>
  <c r="O580" i="59"/>
  <c r="M124" i="59"/>
  <c r="O3646" i="59"/>
  <c r="N2364" i="59"/>
  <c r="N1730" i="59"/>
  <c r="O1080" i="59"/>
  <c r="L3639" i="59"/>
  <c r="Q3639" i="59" s="1"/>
  <c r="O1953" i="59"/>
  <c r="L215" i="59"/>
  <c r="Q215" i="59" s="1"/>
  <c r="N1251" i="59"/>
  <c r="L3119" i="59"/>
  <c r="Q3119" i="59" s="1"/>
  <c r="L375" i="59"/>
  <c r="Q375" i="59" s="1"/>
  <c r="M1507" i="59"/>
  <c r="O4231" i="59"/>
  <c r="M2428" i="59"/>
  <c r="M4198" i="59"/>
  <c r="O2297" i="59"/>
  <c r="O1678" i="59"/>
  <c r="L842" i="59"/>
  <c r="Q842" i="59" s="1"/>
  <c r="O4430" i="59"/>
  <c r="L951" i="59"/>
  <c r="Q951" i="59" s="1"/>
  <c r="L1899" i="59"/>
  <c r="Q1899" i="59" s="1"/>
  <c r="M2108" i="59"/>
  <c r="O2957" i="59"/>
  <c r="O4958" i="59"/>
  <c r="M129" i="59"/>
  <c r="M163" i="59"/>
  <c r="M3293" i="59"/>
  <c r="M1425" i="59"/>
  <c r="N3977" i="59"/>
  <c r="M3900" i="59"/>
  <c r="N1655" i="59"/>
  <c r="L4160" i="59"/>
  <c r="Q4160" i="59" s="1"/>
  <c r="O4107" i="59"/>
  <c r="N3000" i="59"/>
  <c r="O1497" i="59"/>
  <c r="M2694" i="59"/>
  <c r="M395" i="59"/>
  <c r="L2763" i="59"/>
  <c r="Q2763" i="59" s="1"/>
  <c r="N3753" i="59"/>
  <c r="L3480" i="59"/>
  <c r="Q3480" i="59" s="1"/>
  <c r="O1648" i="59"/>
  <c r="M2334" i="59"/>
  <c r="M4126" i="59"/>
  <c r="O4242" i="59"/>
  <c r="L3194" i="59"/>
  <c r="Q3194" i="59" s="1"/>
  <c r="N4341" i="59"/>
  <c r="O4832" i="59"/>
  <c r="M2091" i="59"/>
  <c r="L2559" i="59"/>
  <c r="Q2559" i="59" s="1"/>
  <c r="M1730" i="59"/>
  <c r="M1692" i="59"/>
  <c r="O3483" i="59"/>
  <c r="N2709" i="59"/>
  <c r="M2583" i="59"/>
  <c r="L4351" i="59"/>
  <c r="Q4351" i="59" s="1"/>
  <c r="O1711" i="59"/>
  <c r="L2658" i="59"/>
  <c r="Q2658" i="59" s="1"/>
  <c r="L3388" i="59"/>
  <c r="Q3388" i="59" s="1"/>
  <c r="L1892" i="59"/>
  <c r="Q1892" i="59" s="1"/>
  <c r="O4394" i="59"/>
  <c r="M3633" i="59"/>
  <c r="O4779" i="59"/>
  <c r="M3884" i="59"/>
  <c r="O2624" i="59"/>
  <c r="N2377" i="59"/>
  <c r="O2314" i="59"/>
  <c r="M1442" i="59"/>
  <c r="M3203" i="59"/>
  <c r="M1925" i="59"/>
  <c r="N3446" i="59"/>
  <c r="N298" i="59"/>
  <c r="L3264" i="59"/>
  <c r="Q3264" i="59" s="1"/>
  <c r="M2639" i="59"/>
  <c r="L4574" i="59"/>
  <c r="Q4574" i="59" s="1"/>
  <c r="N3941" i="59"/>
  <c r="L2859" i="59"/>
  <c r="Q2859" i="59" s="1"/>
  <c r="N3110" i="59"/>
  <c r="M2041" i="59"/>
  <c r="M1179" i="59"/>
  <c r="M3714" i="59"/>
  <c r="O2995" i="59"/>
  <c r="L2028" i="59"/>
  <c r="Q2028" i="59" s="1"/>
  <c r="O1935" i="59"/>
  <c r="O4232" i="59"/>
  <c r="L778" i="59"/>
  <c r="Q778" i="59" s="1"/>
  <c r="O4083" i="59"/>
  <c r="L3433" i="59"/>
  <c r="Q3433" i="59" s="1"/>
  <c r="O4087" i="59"/>
  <c r="M3367" i="59"/>
  <c r="L761" i="59"/>
  <c r="Q761" i="59" s="1"/>
  <c r="L4353" i="59"/>
  <c r="Q4353" i="59" s="1"/>
  <c r="O2283" i="59"/>
  <c r="N3558" i="59"/>
  <c r="O3894" i="59"/>
  <c r="M384" i="59"/>
  <c r="O370" i="59"/>
  <c r="O1063" i="59"/>
  <c r="O4716" i="59"/>
  <c r="N2654" i="59"/>
  <c r="N3177" i="59"/>
  <c r="N257" i="59"/>
  <c r="O849" i="59"/>
  <c r="M4807" i="59"/>
  <c r="M2055" i="59"/>
  <c r="M2000" i="59"/>
  <c r="N1026" i="59"/>
  <c r="N3125" i="59"/>
  <c r="M4270" i="59"/>
  <c r="O4800" i="59"/>
  <c r="O4067" i="59"/>
  <c r="N4642" i="59"/>
  <c r="M3529" i="59"/>
  <c r="M118" i="59"/>
  <c r="N2124" i="59"/>
  <c r="O1129" i="59"/>
  <c r="L638" i="59"/>
  <c r="Q638" i="59" s="1"/>
  <c r="O4465" i="59"/>
  <c r="M4622" i="59"/>
  <c r="M3030" i="59"/>
  <c r="O2789" i="59"/>
  <c r="N4256" i="59"/>
  <c r="M1355" i="59"/>
  <c r="L1015" i="59"/>
  <c r="Q1015" i="59" s="1"/>
  <c r="M1881" i="59"/>
  <c r="N2218" i="59"/>
  <c r="N2175" i="59"/>
  <c r="N3874" i="59"/>
  <c r="M2858" i="59"/>
  <c r="M2561" i="59"/>
  <c r="N1778" i="59"/>
  <c r="O30" i="59"/>
  <c r="M4636" i="59"/>
  <c r="M2413" i="59"/>
  <c r="M2265" i="59"/>
  <c r="M2324" i="59"/>
  <c r="M1262" i="59"/>
  <c r="N1808" i="59"/>
  <c r="N1744" i="59"/>
  <c r="M4690" i="59"/>
  <c r="O4515" i="59"/>
  <c r="N2198" i="59"/>
  <c r="N1152" i="59"/>
  <c r="L221" i="59"/>
  <c r="Q221" i="59" s="1"/>
  <c r="M4418" i="59"/>
  <c r="N2017" i="59"/>
  <c r="O3444" i="59"/>
  <c r="O4904" i="59"/>
  <c r="M3586" i="59"/>
  <c r="M2879" i="59"/>
  <c r="N1551" i="59"/>
  <c r="O1361" i="59"/>
  <c r="L4864" i="59"/>
  <c r="Q4864" i="59" s="1"/>
  <c r="O4498" i="59"/>
  <c r="N1495" i="59"/>
  <c r="N4868" i="59"/>
  <c r="O2681" i="59"/>
  <c r="N31" i="59"/>
  <c r="L267" i="59"/>
  <c r="Q267" i="59" s="1"/>
  <c r="M782" i="59"/>
  <c r="O1394" i="59"/>
  <c r="O1056" i="59"/>
  <c r="L2669" i="59"/>
  <c r="Q2669" i="59" s="1"/>
  <c r="M4013" i="59"/>
  <c r="L1879" i="59"/>
  <c r="Q1879" i="59" s="1"/>
  <c r="N2399" i="59"/>
  <c r="L1004" i="59"/>
  <c r="Q1004" i="59" s="1"/>
  <c r="L1746" i="59"/>
  <c r="Q1746" i="59" s="1"/>
  <c r="L5" i="59"/>
  <c r="Q5" i="59" s="1"/>
  <c r="O1002" i="59"/>
  <c r="L407" i="59"/>
  <c r="Q407" i="59" s="1"/>
  <c r="L3279" i="59"/>
  <c r="Q3279" i="59" s="1"/>
  <c r="O2403" i="59"/>
  <c r="L3700" i="59"/>
  <c r="Q3700" i="59" s="1"/>
  <c r="M1886" i="59"/>
  <c r="O2207" i="59"/>
  <c r="L62" i="59"/>
  <c r="Q62" i="59" s="1"/>
  <c r="L3155" i="59"/>
  <c r="Q3155" i="59" s="1"/>
  <c r="O2917" i="59"/>
  <c r="O4876" i="59"/>
  <c r="N1027" i="59"/>
  <c r="L813" i="59"/>
  <c r="Q813" i="59" s="1"/>
  <c r="O1704" i="59"/>
  <c r="O3381" i="59"/>
  <c r="O167" i="59"/>
  <c r="M1199" i="59"/>
  <c r="M705" i="59"/>
  <c r="M4246" i="59"/>
  <c r="M986" i="59"/>
  <c r="N2326" i="59"/>
  <c r="L3208" i="59"/>
  <c r="Q3208" i="59" s="1"/>
  <c r="M1593" i="59"/>
  <c r="M1444" i="59"/>
  <c r="O317" i="59"/>
  <c r="M2500" i="59"/>
  <c r="O3091" i="59"/>
  <c r="N650" i="59"/>
  <c r="L346" i="59"/>
  <c r="Q346" i="59" s="1"/>
  <c r="L762" i="59"/>
  <c r="Q762" i="59" s="1"/>
  <c r="M3819" i="59"/>
  <c r="N3706" i="59"/>
  <c r="M1667" i="59"/>
  <c r="O895" i="59"/>
  <c r="N1318" i="59"/>
  <c r="O131" i="59"/>
  <c r="L2729" i="59"/>
  <c r="Q2729" i="59" s="1"/>
  <c r="L379" i="59"/>
  <c r="Q379" i="59" s="1"/>
  <c r="M3619" i="59"/>
  <c r="L439" i="59"/>
  <c r="Q439" i="59" s="1"/>
  <c r="N3920" i="59"/>
  <c r="L596" i="59"/>
  <c r="Q596" i="59" s="1"/>
  <c r="M4329" i="59"/>
  <c r="O2222" i="59"/>
  <c r="N1767" i="59"/>
  <c r="O3737" i="59"/>
  <c r="M3661" i="59"/>
  <c r="L2836" i="59"/>
  <c r="Q2836" i="59" s="1"/>
  <c r="L2356" i="59"/>
  <c r="Q2356" i="59" s="1"/>
  <c r="L3760" i="59"/>
  <c r="Q3760" i="59" s="1"/>
  <c r="M2922" i="59"/>
  <c r="O376" i="59"/>
  <c r="L156" i="59"/>
  <c r="Q156" i="59" s="1"/>
  <c r="N1946" i="59"/>
  <c r="L2735" i="59"/>
  <c r="Q2735" i="59" s="1"/>
  <c r="O4527" i="59"/>
  <c r="O533" i="59"/>
  <c r="N584" i="59"/>
  <c r="N2027" i="59"/>
  <c r="M4886" i="59"/>
  <c r="N3372" i="59"/>
  <c r="L3163" i="59"/>
  <c r="Q3163" i="59" s="1"/>
  <c r="M1422" i="59"/>
  <c r="L2032" i="59"/>
  <c r="Q2032" i="59" s="1"/>
  <c r="O1420" i="59"/>
  <c r="O938" i="59"/>
  <c r="L2294" i="59"/>
  <c r="Q2294" i="59" s="1"/>
  <c r="O406" i="59"/>
  <c r="M2279" i="59"/>
  <c r="O3359" i="59"/>
  <c r="N1194" i="59"/>
  <c r="O3907" i="59"/>
  <c r="L1100" i="59"/>
  <c r="Q1100" i="59" s="1"/>
  <c r="M2486" i="59"/>
  <c r="N2339" i="59"/>
  <c r="N3459" i="59"/>
  <c r="N59" i="59"/>
  <c r="M214" i="59"/>
  <c r="L630" i="59"/>
  <c r="Q630" i="59" s="1"/>
  <c r="M3877" i="59"/>
  <c r="N3315" i="59"/>
  <c r="N430" i="59"/>
  <c r="O1159" i="59"/>
  <c r="O4533" i="59"/>
  <c r="L2850" i="59"/>
  <c r="Q2850" i="59" s="1"/>
  <c r="N171" i="59"/>
  <c r="O3876" i="59"/>
  <c r="N3620" i="59"/>
  <c r="O1619" i="59"/>
  <c r="M234" i="59"/>
  <c r="N3098" i="59"/>
  <c r="L4350" i="59"/>
  <c r="Q4350" i="59" s="1"/>
  <c r="O1419" i="59"/>
  <c r="N1115" i="59"/>
  <c r="N1899" i="59"/>
  <c r="N3342" i="59"/>
  <c r="O2112" i="59"/>
  <c r="L3189" i="59"/>
  <c r="Q3189" i="59" s="1"/>
  <c r="L4507" i="59"/>
  <c r="Q4507" i="59" s="1"/>
  <c r="N355" i="59"/>
  <c r="O2139" i="59"/>
  <c r="L482" i="59"/>
  <c r="Q482" i="59" s="1"/>
  <c r="L4973" i="59"/>
  <c r="Q4973" i="59" s="1"/>
  <c r="N3989" i="59"/>
  <c r="O4295" i="59"/>
  <c r="N1412" i="59"/>
  <c r="L2943" i="59"/>
  <c r="Q2943" i="59" s="1"/>
  <c r="O668" i="59"/>
  <c r="O3523" i="59"/>
  <c r="L4964" i="59"/>
  <c r="Q4964" i="59" s="1"/>
  <c r="O2284" i="59"/>
  <c r="M2677" i="59"/>
  <c r="L4087" i="59"/>
  <c r="Q4087" i="59" s="1"/>
  <c r="N2815" i="59"/>
  <c r="L4849" i="59"/>
  <c r="Q4849" i="59" s="1"/>
  <c r="N930" i="59"/>
  <c r="L279" i="59"/>
  <c r="Q279" i="59" s="1"/>
  <c r="M4672" i="59"/>
  <c r="O802" i="59"/>
  <c r="N2274" i="59"/>
  <c r="L1470" i="59"/>
  <c r="Q1470" i="59" s="1"/>
  <c r="L712" i="59"/>
  <c r="Q712" i="59" s="1"/>
  <c r="O1858" i="59"/>
  <c r="N3990" i="59"/>
  <c r="L4512" i="59"/>
  <c r="Q4512" i="59" s="1"/>
  <c r="M2589" i="59"/>
  <c r="L4167" i="59"/>
  <c r="Q4167" i="59" s="1"/>
  <c r="O4411" i="59"/>
  <c r="O4547" i="59"/>
  <c r="N907" i="59"/>
  <c r="L2451" i="59"/>
  <c r="Q2451" i="59" s="1"/>
  <c r="O4769" i="59"/>
  <c r="O1328" i="59"/>
  <c r="L3534" i="59"/>
  <c r="Q3534" i="59" s="1"/>
  <c r="M440" i="59"/>
  <c r="O1185" i="59"/>
  <c r="L4600" i="59"/>
  <c r="Q4600" i="59" s="1"/>
  <c r="M4396" i="59"/>
  <c r="M1257" i="59"/>
  <c r="L4266" i="59"/>
  <c r="Q4266" i="59" s="1"/>
  <c r="M1760" i="59"/>
  <c r="L4182" i="59"/>
  <c r="Q4182" i="59" s="1"/>
  <c r="N244" i="59"/>
  <c r="M4747" i="59"/>
  <c r="N194" i="59"/>
  <c r="L3461" i="59"/>
  <c r="Q3461" i="59" s="1"/>
  <c r="L4243" i="59"/>
  <c r="Q4243" i="59" s="1"/>
  <c r="M4261" i="59"/>
  <c r="N4500" i="59"/>
  <c r="L2687" i="59"/>
  <c r="Q2687" i="59" s="1"/>
  <c r="N1844" i="59"/>
  <c r="O111" i="59"/>
  <c r="N4154" i="59"/>
  <c r="O1795" i="59"/>
  <c r="M126" i="59"/>
  <c r="N1108" i="59"/>
  <c r="L3775" i="59"/>
  <c r="Q3775" i="59" s="1"/>
  <c r="M2916" i="59"/>
  <c r="L2216" i="59"/>
  <c r="Q2216" i="59" s="1"/>
  <c r="N1616" i="59"/>
  <c r="L2001" i="59"/>
  <c r="Q2001" i="59" s="1"/>
  <c r="N1406" i="59"/>
  <c r="L13" i="59"/>
  <c r="Q13" i="59" s="1"/>
  <c r="N2246" i="59"/>
  <c r="N3104" i="59"/>
  <c r="N2599" i="59"/>
  <c r="N403" i="59"/>
  <c r="O4797" i="59"/>
  <c r="M1880" i="59"/>
  <c r="L139" i="59"/>
  <c r="Q139" i="59" s="1"/>
  <c r="N1947" i="59"/>
  <c r="L3797" i="59"/>
  <c r="Q3797" i="59" s="1"/>
  <c r="O757" i="59"/>
  <c r="O1125" i="59"/>
  <c r="L4202" i="59"/>
  <c r="Q4202" i="59" s="1"/>
  <c r="O2166" i="59"/>
  <c r="O1461" i="59"/>
  <c r="L1017" i="59"/>
  <c r="Q1017" i="59" s="1"/>
  <c r="O1662" i="59"/>
  <c r="L579" i="59"/>
  <c r="Q579" i="59" s="1"/>
  <c r="L2483" i="59"/>
  <c r="Q2483" i="59" s="1"/>
  <c r="L3321" i="59"/>
  <c r="Q3321" i="59" s="1"/>
  <c r="M1388" i="59"/>
  <c r="L2273" i="59"/>
  <c r="Q2273" i="59" s="1"/>
  <c r="M2926" i="59"/>
  <c r="M1109" i="59"/>
  <c r="O3022" i="59"/>
  <c r="M1543" i="59"/>
  <c r="M4798" i="59"/>
  <c r="O1975" i="59"/>
  <c r="O4276" i="59"/>
  <c r="L1654" i="59"/>
  <c r="Q1654" i="59" s="1"/>
  <c r="M3783" i="59"/>
  <c r="O881" i="59"/>
  <c r="L322" i="59"/>
  <c r="Q322" i="59" s="1"/>
  <c r="N4905" i="59"/>
  <c r="O1293" i="59"/>
  <c r="M3676" i="59"/>
  <c r="L740" i="59"/>
  <c r="Q740" i="59" s="1"/>
  <c r="M1210" i="59"/>
  <c r="O1414" i="59"/>
  <c r="M4730" i="59"/>
  <c r="N3742" i="59"/>
  <c r="L629" i="59"/>
  <c r="Q629" i="59" s="1"/>
  <c r="L4417" i="59"/>
  <c r="Q4417" i="59" s="1"/>
  <c r="O815" i="59"/>
  <c r="L1626" i="59"/>
  <c r="Q1626" i="59" s="1"/>
  <c r="O1158" i="59"/>
  <c r="M2161" i="59"/>
  <c r="M258" i="59"/>
  <c r="L3992" i="59"/>
  <c r="Q3992" i="59" s="1"/>
  <c r="O19" i="59"/>
  <c r="N1900" i="59"/>
  <c r="N586" i="59"/>
  <c r="L1193" i="59"/>
  <c r="Q1193" i="59" s="1"/>
  <c r="L947" i="59"/>
  <c r="Q947" i="59" s="1"/>
  <c r="O3975" i="59"/>
  <c r="L133" i="59"/>
  <c r="Q133" i="59" s="1"/>
  <c r="L3303" i="59"/>
  <c r="Q3303" i="59" s="1"/>
  <c r="L1394" i="59"/>
  <c r="Q1394" i="59" s="1"/>
  <c r="N3585" i="59"/>
  <c r="M2710" i="59"/>
  <c r="N3900" i="59"/>
  <c r="M4556" i="59"/>
  <c r="O2553" i="59"/>
  <c r="N3617" i="59"/>
  <c r="L3274" i="59"/>
  <c r="Q3274" i="59" s="1"/>
  <c r="N4903" i="59"/>
  <c r="O3296" i="59"/>
  <c r="M2241" i="59"/>
  <c r="N3142" i="59"/>
  <c r="M3095" i="59"/>
  <c r="M236" i="59"/>
  <c r="O1468" i="59"/>
  <c r="L1325" i="59"/>
  <c r="Q1325" i="59" s="1"/>
  <c r="N3303" i="59"/>
  <c r="L1625" i="59"/>
  <c r="Q1625" i="59" s="1"/>
  <c r="N179" i="59"/>
  <c r="N1141" i="59"/>
  <c r="N2491" i="59"/>
  <c r="L3129" i="59"/>
  <c r="Q3129" i="59" s="1"/>
  <c r="L882" i="59"/>
  <c r="Q882" i="59" s="1"/>
  <c r="M3591" i="59"/>
  <c r="N3327" i="59"/>
  <c r="L2380" i="59"/>
  <c r="Q2380" i="59" s="1"/>
  <c r="N1533" i="59"/>
  <c r="O1174" i="59"/>
  <c r="M429" i="59"/>
  <c r="O3142" i="59"/>
  <c r="O3262" i="59"/>
  <c r="M2107" i="59"/>
  <c r="N719" i="59"/>
  <c r="M1563" i="59"/>
  <c r="N2147" i="59"/>
  <c r="M1843" i="59"/>
  <c r="O1448" i="59"/>
  <c r="O4461" i="59"/>
  <c r="O1980" i="59"/>
  <c r="L112" i="59"/>
  <c r="Q112" i="59" s="1"/>
  <c r="L108" i="59"/>
  <c r="Q108" i="59" s="1"/>
  <c r="O1486" i="59"/>
  <c r="M3333" i="59"/>
  <c r="O3947" i="59"/>
  <c r="O4172" i="59"/>
  <c r="L3876" i="59"/>
  <c r="Q3876" i="59" s="1"/>
  <c r="N2620" i="59"/>
  <c r="L2672" i="59"/>
  <c r="Q2672" i="59" s="1"/>
  <c r="L2224" i="59"/>
  <c r="Q2224" i="59" s="1"/>
  <c r="O1627" i="59"/>
  <c r="N2854" i="59"/>
  <c r="N4400" i="59"/>
  <c r="M144" i="59"/>
  <c r="L3131" i="59"/>
  <c r="Q3131" i="59" s="1"/>
  <c r="M809" i="59"/>
  <c r="L4251" i="59"/>
  <c r="Q4251" i="59" s="1"/>
  <c r="N2121" i="59"/>
  <c r="M3372" i="59"/>
  <c r="L3446" i="59"/>
  <c r="Q3446" i="59" s="1"/>
  <c r="M3102" i="59"/>
  <c r="O359" i="59"/>
  <c r="N3946" i="59"/>
  <c r="L3271" i="59"/>
  <c r="Q3271" i="59" s="1"/>
  <c r="M3550" i="59"/>
  <c r="N4433" i="59"/>
  <c r="M1940" i="59"/>
  <c r="N844" i="59"/>
  <c r="M1517" i="59"/>
  <c r="O547" i="59"/>
  <c r="L3860" i="59"/>
  <c r="Q3860" i="59" s="1"/>
  <c r="L3607" i="59"/>
  <c r="Q3607" i="59" s="1"/>
  <c r="O4991" i="59"/>
  <c r="O4875" i="59"/>
  <c r="O4139" i="59"/>
  <c r="N1706" i="59"/>
  <c r="M1277" i="59"/>
  <c r="O1573" i="59"/>
  <c r="M2761" i="59"/>
  <c r="M3331" i="59"/>
  <c r="L1441" i="59"/>
  <c r="Q1441" i="59" s="1"/>
  <c r="O1725" i="59"/>
  <c r="L4480" i="59"/>
  <c r="Q4480" i="59" s="1"/>
  <c r="L180" i="59"/>
  <c r="Q180" i="59" s="1"/>
  <c r="L280" i="59"/>
  <c r="Q280" i="59" s="1"/>
  <c r="N1884" i="59"/>
  <c r="M2290" i="59"/>
  <c r="N2493" i="59"/>
  <c r="M2467" i="59"/>
  <c r="N4965" i="59"/>
  <c r="M2259" i="59"/>
  <c r="N1301" i="59"/>
  <c r="N3499" i="59"/>
  <c r="L236" i="59"/>
  <c r="Q236" i="59" s="1"/>
  <c r="N1630" i="59"/>
  <c r="M491" i="59"/>
  <c r="O4438" i="59"/>
  <c r="O22" i="59"/>
  <c r="M3477" i="59"/>
  <c r="N2317" i="59"/>
  <c r="N37" i="59"/>
  <c r="L2675" i="59"/>
  <c r="Q2675" i="59" s="1"/>
  <c r="M4257" i="59"/>
  <c r="O3630" i="59"/>
  <c r="O2746" i="59"/>
  <c r="N1627" i="59"/>
  <c r="M509" i="59"/>
  <c r="M1577" i="59"/>
  <c r="M1331" i="59"/>
  <c r="M392" i="59"/>
  <c r="L4371" i="59"/>
  <c r="Q4371" i="59" s="1"/>
  <c r="O3628" i="59"/>
  <c r="M813" i="59"/>
  <c r="M3294" i="59"/>
  <c r="N3668" i="59"/>
  <c r="L1871" i="59"/>
  <c r="Q1871" i="59" s="1"/>
  <c r="L434" i="59"/>
  <c r="Q434" i="59" s="1"/>
  <c r="M3727" i="59"/>
  <c r="N2030" i="59"/>
  <c r="N4967" i="59"/>
  <c r="M1432" i="59"/>
  <c r="L2325" i="59"/>
  <c r="Q2325" i="59" s="1"/>
  <c r="O3636" i="59"/>
  <c r="L4141" i="59"/>
  <c r="Q4141" i="59" s="1"/>
  <c r="L4929" i="59"/>
  <c r="Q4929" i="59" s="1"/>
  <c r="L962" i="59"/>
  <c r="Q962" i="59" s="1"/>
  <c r="L149" i="59"/>
  <c r="Q149" i="59" s="1"/>
  <c r="N1520" i="59"/>
  <c r="O4070" i="59"/>
  <c r="N73" i="59"/>
  <c r="L309" i="59"/>
  <c r="Q309" i="59" s="1"/>
  <c r="N2503" i="59"/>
  <c r="N2465" i="59"/>
  <c r="L3512" i="59"/>
  <c r="Q3512" i="59" s="1"/>
  <c r="L449" i="59"/>
  <c r="Q449" i="59" s="1"/>
  <c r="O12" i="59"/>
  <c r="N162" i="59"/>
  <c r="N3185" i="59"/>
  <c r="M2882" i="59"/>
  <c r="L4734" i="59"/>
  <c r="Q4734" i="59" s="1"/>
  <c r="L4207" i="59"/>
  <c r="Q4207" i="59" s="1"/>
  <c r="N2975" i="59"/>
  <c r="L1054" i="59"/>
  <c r="Q1054" i="59" s="1"/>
  <c r="N676" i="59"/>
  <c r="N4358" i="59"/>
  <c r="L2119" i="59"/>
  <c r="Q2119" i="59" s="1"/>
  <c r="O907" i="59"/>
  <c r="M205" i="59"/>
  <c r="N4187" i="59"/>
  <c r="M779" i="59"/>
  <c r="L4385" i="59"/>
  <c r="Q4385" i="59" s="1"/>
  <c r="M3859" i="59"/>
  <c r="N2441" i="59"/>
  <c r="M3956" i="59"/>
  <c r="N4142" i="59"/>
  <c r="O4040" i="59"/>
  <c r="O3060" i="59"/>
  <c r="N2228" i="59"/>
  <c r="N1009" i="59"/>
  <c r="N2643" i="59"/>
  <c r="M1350" i="59"/>
  <c r="M3216" i="59"/>
  <c r="M2888" i="59"/>
  <c r="M546" i="59"/>
  <c r="O3496" i="59"/>
  <c r="L4689" i="59"/>
  <c r="Q4689" i="59" s="1"/>
  <c r="L3576" i="59"/>
  <c r="Q3576" i="59" s="1"/>
  <c r="L570" i="59"/>
  <c r="Q570" i="59" s="1"/>
  <c r="O4445" i="59"/>
  <c r="O4457" i="59"/>
  <c r="M4641" i="59"/>
  <c r="N1080" i="59"/>
  <c r="M3013" i="59"/>
  <c r="L3932" i="59"/>
  <c r="Q3932" i="59" s="1"/>
  <c r="O2847" i="59"/>
  <c r="O1958" i="59"/>
  <c r="O2600" i="59"/>
  <c r="L2365" i="59"/>
  <c r="Q2365" i="59" s="1"/>
  <c r="N426" i="59"/>
  <c r="L1333" i="59"/>
  <c r="Q1333" i="59" s="1"/>
  <c r="M3286" i="59"/>
  <c r="L4637" i="59"/>
  <c r="Q4637" i="59" s="1"/>
  <c r="L1501" i="59"/>
  <c r="Q1501" i="59" s="1"/>
  <c r="O4840" i="59"/>
  <c r="L3761" i="59"/>
  <c r="Q3761" i="59" s="1"/>
  <c r="O914" i="59"/>
  <c r="M1503" i="59"/>
  <c r="N475" i="59"/>
  <c r="M2918" i="59"/>
  <c r="L2963" i="59"/>
  <c r="Q2963" i="59" s="1"/>
  <c r="M4347" i="59"/>
  <c r="O3111" i="59"/>
  <c r="M3595" i="59"/>
  <c r="O4613" i="59"/>
  <c r="M85" i="59"/>
  <c r="N3126" i="59"/>
  <c r="M1907" i="59"/>
  <c r="M2581" i="59"/>
  <c r="M4613" i="59"/>
  <c r="M2923" i="59"/>
  <c r="O1231" i="59"/>
  <c r="O3649" i="59"/>
  <c r="M3768" i="59"/>
  <c r="O1785" i="59"/>
  <c r="N138" i="59"/>
  <c r="O682" i="59"/>
  <c r="L1488" i="59"/>
  <c r="Q1488" i="59" s="1"/>
  <c r="L1217" i="59"/>
  <c r="Q1217" i="59" s="1"/>
  <c r="L3075" i="59"/>
  <c r="Q3075" i="59" s="1"/>
  <c r="M3445" i="59"/>
  <c r="M4985" i="59"/>
  <c r="O2085" i="59"/>
  <c r="O2230" i="59"/>
  <c r="N3169" i="59"/>
  <c r="N4628" i="59"/>
  <c r="O1603" i="59"/>
  <c r="O3507" i="59"/>
  <c r="O399" i="59"/>
  <c r="N2509" i="59"/>
  <c r="L2711" i="59"/>
  <c r="Q2711" i="59" s="1"/>
  <c r="L1893" i="59"/>
  <c r="Q1893" i="59" s="1"/>
  <c r="M449" i="59"/>
  <c r="N3133" i="59"/>
  <c r="O4956" i="59"/>
  <c r="N4463" i="59"/>
  <c r="L1923" i="59"/>
  <c r="Q1923" i="59" s="1"/>
  <c r="M182" i="59"/>
  <c r="L496" i="59"/>
  <c r="Q496" i="59" s="1"/>
  <c r="L2437" i="59"/>
  <c r="Q2437" i="59" s="1"/>
  <c r="O2268" i="59"/>
  <c r="O3259" i="59"/>
  <c r="O3028" i="59"/>
  <c r="M2135" i="59"/>
  <c r="N184" i="59"/>
  <c r="O652" i="59"/>
  <c r="O2354" i="59"/>
  <c r="O1758" i="59"/>
  <c r="N4376" i="59"/>
  <c r="O1173" i="59"/>
  <c r="O1127" i="59"/>
  <c r="O1760" i="59"/>
  <c r="L3666" i="59"/>
  <c r="Q3666" i="59" s="1"/>
  <c r="O4627" i="59"/>
  <c r="M3606" i="59"/>
  <c r="L1277" i="59"/>
  <c r="Q1277" i="59" s="1"/>
  <c r="M3332" i="59"/>
  <c r="M636" i="59"/>
  <c r="O3493" i="59"/>
  <c r="M2744" i="59"/>
  <c r="M1175" i="59"/>
  <c r="L1973" i="59"/>
  <c r="Q1973" i="59" s="1"/>
  <c r="N3979" i="59"/>
  <c r="N2001" i="59"/>
  <c r="N4612" i="59"/>
  <c r="M3635" i="59"/>
  <c r="O1969" i="59"/>
  <c r="O1749" i="59"/>
  <c r="N4114" i="59"/>
  <c r="M302" i="59"/>
  <c r="M3106" i="59"/>
  <c r="L1311" i="59"/>
  <c r="Q1311" i="59" s="1"/>
  <c r="O1905" i="59"/>
  <c r="O3915" i="59"/>
  <c r="N1587" i="59"/>
  <c r="M3545" i="59"/>
  <c r="N4801" i="59"/>
  <c r="O1043" i="59"/>
  <c r="N3717" i="59"/>
  <c r="M1348" i="59"/>
  <c r="L4644" i="59"/>
  <c r="Q4644" i="59" s="1"/>
  <c r="M1291" i="59"/>
  <c r="O4814" i="59"/>
  <c r="N3256" i="59"/>
  <c r="O484" i="59"/>
  <c r="M2072" i="59"/>
  <c r="L2142" i="59"/>
  <c r="Q2142" i="59" s="1"/>
  <c r="L4835" i="59"/>
  <c r="Q4835" i="59" s="1"/>
  <c r="L924" i="59"/>
  <c r="Q924" i="59" s="1"/>
  <c r="M193" i="59"/>
  <c r="L3873" i="59"/>
  <c r="Q3873" i="59" s="1"/>
  <c r="O4811" i="59"/>
  <c r="O1278" i="59"/>
  <c r="L1392" i="59"/>
  <c r="Q1392" i="59" s="1"/>
  <c r="M1680" i="59"/>
  <c r="O1543" i="59"/>
  <c r="L3308" i="59"/>
  <c r="Q3308" i="59" s="1"/>
  <c r="O2471" i="59"/>
  <c r="M1129" i="59"/>
  <c r="N4200" i="59"/>
  <c r="L1453" i="59"/>
  <c r="Q1453" i="59" s="1"/>
  <c r="M588" i="59"/>
  <c r="N1348" i="59"/>
  <c r="M4734" i="59"/>
  <c r="M1987" i="59"/>
  <c r="N3649" i="59"/>
  <c r="M3392" i="59"/>
  <c r="M3257" i="59"/>
  <c r="M679" i="59"/>
  <c r="O4196" i="59"/>
  <c r="N3677" i="59"/>
  <c r="O3768" i="59"/>
  <c r="O847" i="59"/>
  <c r="N4533" i="59"/>
  <c r="N2157" i="59"/>
  <c r="O1887" i="59"/>
  <c r="M2822" i="59"/>
  <c r="L1597" i="59"/>
  <c r="Q1597" i="59" s="1"/>
  <c r="M731" i="59"/>
  <c r="O2461" i="59"/>
  <c r="N4370" i="59"/>
  <c r="O4688" i="59"/>
  <c r="O1304" i="59"/>
  <c r="O4082" i="59"/>
  <c r="L3628" i="59"/>
  <c r="Q3628" i="59" s="1"/>
  <c r="O4100" i="59"/>
  <c r="M3472" i="59"/>
  <c r="L988" i="59"/>
  <c r="Q988" i="59" s="1"/>
  <c r="M464" i="59"/>
  <c r="L4411" i="59"/>
  <c r="Q4411" i="59" s="1"/>
  <c r="M2489" i="59"/>
  <c r="M2310" i="59"/>
  <c r="M1612" i="59"/>
  <c r="N4527" i="59"/>
  <c r="O2325" i="59"/>
  <c r="N2948" i="59"/>
  <c r="L4416" i="59"/>
  <c r="Q4416" i="59" s="1"/>
  <c r="M2569" i="59"/>
  <c r="M1173" i="59"/>
  <c r="L2215" i="59"/>
  <c r="Q2215" i="59" s="1"/>
  <c r="O760" i="59"/>
  <c r="O4088" i="59"/>
  <c r="O1784" i="59"/>
  <c r="O4942" i="59"/>
  <c r="L2378" i="59"/>
  <c r="Q2378" i="59" s="1"/>
  <c r="L4096" i="59"/>
  <c r="Q4096" i="59" s="1"/>
  <c r="N3509" i="59"/>
  <c r="N506" i="59"/>
  <c r="M4824" i="59"/>
  <c r="M1546" i="59"/>
  <c r="O1820" i="59"/>
  <c r="M3730" i="59"/>
  <c r="L615" i="59"/>
  <c r="Q615" i="59" s="1"/>
  <c r="M2466" i="59"/>
  <c r="N3859" i="59"/>
  <c r="O3426" i="59"/>
  <c r="L49" i="59"/>
  <c r="Q49" i="59" s="1"/>
  <c r="N1120" i="59"/>
  <c r="L2799" i="59"/>
  <c r="Q2799" i="59" s="1"/>
  <c r="M1068" i="59"/>
  <c r="N499" i="59"/>
  <c r="L4317" i="59"/>
  <c r="Q4317" i="59" s="1"/>
  <c r="O532" i="59"/>
  <c r="N3424" i="59"/>
  <c r="M4163" i="59"/>
  <c r="N1747" i="59"/>
  <c r="M532" i="59"/>
  <c r="L4654" i="59"/>
  <c r="Q4654" i="59" s="1"/>
  <c r="L1337" i="59"/>
  <c r="Q1337" i="59" s="1"/>
  <c r="M1143" i="59"/>
  <c r="L552" i="59"/>
  <c r="Q552" i="59" s="1"/>
  <c r="O1256" i="59"/>
  <c r="O1072" i="59"/>
  <c r="N2989" i="59"/>
  <c r="L612" i="59"/>
  <c r="Q612" i="59" s="1"/>
  <c r="M304" i="59"/>
  <c r="M3568" i="59"/>
  <c r="L3554" i="59"/>
  <c r="Q3554" i="59" s="1"/>
  <c r="N1576" i="59"/>
  <c r="L3762" i="59"/>
  <c r="Q3762" i="59" s="1"/>
  <c r="L2719" i="59"/>
  <c r="Q2719" i="59" s="1"/>
  <c r="N3895" i="59"/>
  <c r="O1841" i="59"/>
  <c r="O2233" i="59"/>
  <c r="M2563" i="59"/>
  <c r="N4218" i="59"/>
  <c r="M4682" i="59"/>
  <c r="O2132" i="59"/>
  <c r="M3983" i="59"/>
  <c r="N1477" i="59"/>
  <c r="M1261" i="59"/>
  <c r="O1031" i="59"/>
  <c r="M4716" i="59"/>
  <c r="N366" i="59"/>
  <c r="M4628" i="59"/>
  <c r="M2477" i="59"/>
  <c r="O4907" i="59"/>
  <c r="O851" i="59"/>
  <c r="L4761" i="59"/>
  <c r="Q4761" i="59" s="1"/>
  <c r="O3882" i="59"/>
  <c r="L3149" i="59"/>
  <c r="Q3149" i="59" s="1"/>
  <c r="M4703" i="59"/>
  <c r="N3154" i="59"/>
  <c r="L3362" i="59"/>
  <c r="Q3362" i="59" s="1"/>
  <c r="M4504" i="59"/>
  <c r="M3062" i="59"/>
  <c r="L504" i="59"/>
  <c r="Q504" i="59" s="1"/>
  <c r="O3988" i="59"/>
  <c r="N212" i="59"/>
  <c r="N1809" i="59"/>
  <c r="N1675" i="59"/>
  <c r="L132" i="59"/>
  <c r="Q132" i="59" s="1"/>
  <c r="N4596" i="59"/>
  <c r="N1895" i="59"/>
  <c r="M4457" i="59"/>
  <c r="L2425" i="59"/>
  <c r="Q2425" i="59" s="1"/>
  <c r="L1656" i="59"/>
  <c r="Q1656" i="59" s="1"/>
  <c r="L4221" i="59"/>
  <c r="Q4221" i="59" s="1"/>
  <c r="N72" i="59"/>
  <c r="M3864" i="59"/>
  <c r="L369" i="59"/>
  <c r="Q369" i="59" s="1"/>
  <c r="N501" i="59"/>
  <c r="M4490" i="59"/>
  <c r="M4896" i="59"/>
  <c r="M1224" i="59"/>
  <c r="O2134" i="59"/>
  <c r="L1033" i="59"/>
  <c r="Q1033" i="59" s="1"/>
  <c r="L2195" i="59"/>
  <c r="Q2195" i="59" s="1"/>
  <c r="N745" i="59"/>
  <c r="L22" i="59"/>
  <c r="Q22" i="59" s="1"/>
  <c r="O4714" i="59"/>
  <c r="N4780" i="59"/>
  <c r="O2196" i="59"/>
  <c r="N4030" i="59"/>
  <c r="M3752" i="59"/>
  <c r="N276" i="59"/>
  <c r="O3779" i="59"/>
  <c r="N4665" i="59"/>
  <c r="L750" i="59"/>
  <c r="Q750" i="59" s="1"/>
  <c r="L2516" i="59"/>
  <c r="Q2516" i="59" s="1"/>
  <c r="N2311" i="59"/>
  <c r="N4952" i="59"/>
  <c r="L4884" i="59"/>
  <c r="Q4884" i="59" s="1"/>
  <c r="N2788" i="59"/>
  <c r="M3404" i="59"/>
  <c r="L3750" i="59"/>
  <c r="Q3750" i="59" s="1"/>
  <c r="O3385" i="59"/>
  <c r="L1859" i="59"/>
  <c r="Q1859" i="59" s="1"/>
  <c r="M3587" i="59"/>
  <c r="M933" i="59"/>
  <c r="O4450" i="59"/>
  <c r="M3310" i="59"/>
  <c r="N4910" i="59"/>
  <c r="L3975" i="59"/>
  <c r="Q3975" i="59" s="1"/>
  <c r="N3835" i="59"/>
  <c r="L3467" i="59"/>
  <c r="Q3467" i="59" s="1"/>
  <c r="M769" i="59"/>
  <c r="O3665" i="59"/>
  <c r="O2769" i="59"/>
  <c r="N1292" i="59"/>
  <c r="M1813" i="59"/>
  <c r="O1005" i="59"/>
  <c r="M1052" i="59"/>
  <c r="L2077" i="59"/>
  <c r="Q2077" i="59" s="1"/>
  <c r="L2386" i="59"/>
  <c r="Q2386" i="59" s="1"/>
  <c r="N1716" i="59"/>
  <c r="N1903" i="59"/>
  <c r="L4660" i="59"/>
  <c r="Q4660" i="59" s="1"/>
  <c r="M4017" i="59"/>
  <c r="N1987" i="59"/>
  <c r="O1079" i="59"/>
  <c r="L3410" i="59"/>
  <c r="Q3410" i="59" s="1"/>
  <c r="M44" i="59"/>
  <c r="M4508" i="59"/>
  <c r="O3935" i="59"/>
  <c r="M390" i="59"/>
  <c r="N207" i="59"/>
  <c r="L3439" i="59"/>
  <c r="Q3439" i="59" s="1"/>
  <c r="N2937" i="59"/>
  <c r="O891" i="59"/>
  <c r="O4421" i="59"/>
  <c r="L3329" i="59"/>
  <c r="Q3329" i="59" s="1"/>
  <c r="N4234" i="59"/>
  <c r="M376" i="59"/>
  <c r="N1250" i="59"/>
  <c r="O3500" i="59"/>
  <c r="N4111" i="59"/>
  <c r="L584" i="59"/>
  <c r="Q584" i="59" s="1"/>
  <c r="L2754" i="59"/>
  <c r="Q2754" i="59" s="1"/>
  <c r="O2177" i="59"/>
  <c r="O1638" i="59"/>
  <c r="O2183" i="59"/>
  <c r="N3280" i="59"/>
  <c r="O2520" i="59"/>
  <c r="M1764" i="59"/>
  <c r="M988" i="59"/>
  <c r="O2141" i="59"/>
  <c r="N160" i="59"/>
  <c r="M4665" i="59"/>
  <c r="N1914" i="59"/>
  <c r="O2921" i="59"/>
  <c r="N3267" i="59"/>
  <c r="M3221" i="59"/>
  <c r="L361" i="59"/>
  <c r="Q361" i="59" s="1"/>
  <c r="L1391" i="59"/>
  <c r="Q1391" i="59" s="1"/>
  <c r="N3603" i="59"/>
  <c r="N2262" i="59"/>
  <c r="N4337" i="59"/>
  <c r="L3801" i="59"/>
  <c r="Q3801" i="59" s="1"/>
  <c r="O2074" i="59"/>
  <c r="M1999" i="59"/>
  <c r="O3095" i="59"/>
  <c r="M4476" i="59"/>
  <c r="O1308" i="59"/>
  <c r="M407" i="59"/>
  <c r="N1436" i="59"/>
  <c r="O4528" i="59"/>
  <c r="M4147" i="59"/>
  <c r="O3805" i="59"/>
  <c r="M3014" i="59"/>
  <c r="N4477" i="59"/>
  <c r="M1734" i="59"/>
  <c r="M1589" i="59"/>
  <c r="L2706" i="59"/>
  <c r="Q2706" i="59" s="1"/>
  <c r="O1847" i="59"/>
  <c r="M2344" i="59"/>
  <c r="N710" i="59"/>
  <c r="N1591" i="59"/>
  <c r="L4541" i="59"/>
  <c r="Q4541" i="59" s="1"/>
  <c r="L3301" i="59"/>
  <c r="Q3301" i="59" s="1"/>
  <c r="L2387" i="59"/>
  <c r="Q2387" i="59" s="1"/>
  <c r="L3306" i="59"/>
  <c r="Q3306" i="59" s="1"/>
  <c r="L2305" i="59"/>
  <c r="Q2305" i="59" s="1"/>
  <c r="L3729" i="59"/>
  <c r="Q3729" i="59" s="1"/>
  <c r="O165" i="59"/>
  <c r="N4552" i="59"/>
  <c r="L1424" i="59"/>
  <c r="Q1424" i="59" s="1"/>
  <c r="N237" i="59"/>
  <c r="M2323" i="59"/>
  <c r="M2442" i="59"/>
  <c r="L1121" i="59"/>
  <c r="Q1121" i="59" s="1"/>
  <c r="N4020" i="59"/>
  <c r="N1449" i="59"/>
  <c r="L738" i="59"/>
  <c r="Q738" i="59" s="1"/>
  <c r="O2262" i="59"/>
  <c r="L2497" i="59"/>
  <c r="Q2497" i="59" s="1"/>
  <c r="O3099" i="59"/>
  <c r="M4119" i="59"/>
  <c r="M530" i="59"/>
  <c r="N2053" i="59"/>
  <c r="L20" i="59"/>
  <c r="Q20" i="59" s="1"/>
  <c r="L4758" i="59"/>
  <c r="Q4758" i="59" s="1"/>
  <c r="N1232" i="59"/>
  <c r="M1896" i="59"/>
  <c r="O375" i="59"/>
  <c r="O1464" i="59"/>
  <c r="N4194" i="59"/>
  <c r="M3398" i="59"/>
  <c r="M2995" i="59"/>
  <c r="L3427" i="59"/>
  <c r="Q3427" i="59" s="1"/>
  <c r="N1927" i="59"/>
  <c r="O4923" i="59"/>
  <c r="O2904" i="59"/>
  <c r="N294" i="59"/>
  <c r="L3203" i="59"/>
  <c r="Q3203" i="59" s="1"/>
  <c r="N3430" i="59"/>
  <c r="L1361" i="59"/>
  <c r="Q1361" i="59" s="1"/>
  <c r="L4829" i="59"/>
  <c r="Q4829" i="59" s="1"/>
  <c r="L1190" i="59"/>
  <c r="Q1190" i="59" s="1"/>
  <c r="M823" i="59"/>
  <c r="L1877" i="59"/>
  <c r="Q1877" i="59" s="1"/>
  <c r="N857" i="59"/>
  <c r="N3102" i="59"/>
  <c r="N2431" i="59"/>
  <c r="L1060" i="59"/>
  <c r="Q1060" i="59" s="1"/>
  <c r="O2441" i="59"/>
  <c r="L2580" i="59"/>
  <c r="Q2580" i="59" s="1"/>
  <c r="L2351" i="59"/>
  <c r="Q2351" i="59" s="1"/>
  <c r="N3843" i="59"/>
  <c r="N1320" i="59"/>
  <c r="L15" i="59"/>
  <c r="Q15" i="59" s="1"/>
  <c r="N2272" i="59"/>
  <c r="O3680" i="59"/>
  <c r="L4957" i="59"/>
  <c r="Q4957" i="59" s="1"/>
  <c r="N988" i="59"/>
  <c r="M3346" i="59"/>
  <c r="L3406" i="59"/>
  <c r="Q3406" i="59" s="1"/>
  <c r="N2048" i="59"/>
  <c r="L3218" i="59"/>
  <c r="Q3218" i="59" s="1"/>
  <c r="L4531" i="59"/>
  <c r="Q4531" i="59" s="1"/>
  <c r="N4439" i="59"/>
  <c r="M3485" i="59"/>
  <c r="N1718" i="59"/>
  <c r="N1615" i="59"/>
  <c r="O4177" i="59"/>
  <c r="N1869" i="59"/>
  <c r="M3908" i="59"/>
  <c r="L1443" i="59"/>
  <c r="Q1443" i="59" s="1"/>
  <c r="N4000" i="59"/>
  <c r="O4824" i="59"/>
  <c r="L4443" i="59"/>
  <c r="Q4443" i="59" s="1"/>
  <c r="N3642" i="59"/>
  <c r="O542" i="59"/>
  <c r="L1450" i="59"/>
  <c r="Q1450" i="59" s="1"/>
  <c r="O607" i="59"/>
  <c r="N3425" i="59"/>
  <c r="M1519" i="59"/>
  <c r="N861" i="59"/>
  <c r="O3397" i="59"/>
  <c r="O3005" i="59"/>
  <c r="M3494" i="59"/>
  <c r="M2353" i="59"/>
  <c r="M2741" i="59"/>
  <c r="O537" i="59"/>
  <c r="N3239" i="59"/>
  <c r="M3764" i="59"/>
  <c r="N3414" i="59"/>
  <c r="M1448" i="59"/>
  <c r="M963" i="59"/>
  <c r="L3270" i="59"/>
  <c r="Q3270" i="59" s="1"/>
  <c r="N2769" i="59"/>
  <c r="N4797" i="59"/>
  <c r="L3864" i="59"/>
  <c r="Q3864" i="59" s="1"/>
  <c r="O2392" i="59"/>
  <c r="M878" i="59"/>
  <c r="L3285" i="59"/>
  <c r="Q3285" i="59" s="1"/>
  <c r="O238" i="59"/>
  <c r="L70" i="59"/>
  <c r="Q70" i="59" s="1"/>
  <c r="L3474" i="59"/>
  <c r="Q3474" i="59" s="1"/>
  <c r="O3298" i="59"/>
  <c r="L119" i="59"/>
  <c r="Q119" i="59" s="1"/>
  <c r="N3012" i="59"/>
  <c r="L4215" i="59"/>
  <c r="Q4215" i="59" s="1"/>
  <c r="L1933" i="59"/>
  <c r="Q1933" i="59" s="1"/>
  <c r="N2820" i="59"/>
  <c r="L2679" i="59"/>
  <c r="Q2679" i="59" s="1"/>
  <c r="M3132" i="59"/>
  <c r="L343" i="59"/>
  <c r="Q343" i="59" s="1"/>
  <c r="M154" i="59"/>
  <c r="M3429" i="59"/>
  <c r="L1200" i="59"/>
  <c r="Q1200" i="59" s="1"/>
  <c r="M3893" i="59"/>
  <c r="L1734" i="59"/>
  <c r="Q1734" i="59" s="1"/>
  <c r="N4687" i="59"/>
  <c r="L3967" i="59"/>
  <c r="Q3967" i="59" s="1"/>
  <c r="N3272" i="59"/>
  <c r="M684" i="59"/>
  <c r="M4217" i="59"/>
  <c r="L4640" i="59"/>
  <c r="Q4640" i="59" s="1"/>
  <c r="N130" i="59"/>
  <c r="N3140" i="59"/>
  <c r="M1311" i="59"/>
  <c r="N1676" i="59"/>
  <c r="O864" i="59"/>
  <c r="M4791" i="59"/>
  <c r="O3255" i="59"/>
  <c r="N3205" i="59"/>
  <c r="M468" i="59"/>
  <c r="O4638" i="59"/>
  <c r="O181" i="59"/>
  <c r="O4506" i="59"/>
  <c r="O1974" i="59"/>
  <c r="O1092" i="59"/>
  <c r="O1644" i="59"/>
  <c r="O1118" i="59"/>
  <c r="L3089" i="59"/>
  <c r="Q3089" i="59" s="1"/>
  <c r="N469" i="59"/>
  <c r="M3171" i="59"/>
  <c r="M1295" i="59"/>
  <c r="L3597" i="59"/>
  <c r="Q3597" i="59" s="1"/>
  <c r="M2824" i="59"/>
  <c r="M3243" i="59"/>
  <c r="O3564" i="59"/>
  <c r="L3528" i="59"/>
  <c r="Q3528" i="59" s="1"/>
  <c r="L525" i="59"/>
  <c r="Q525" i="59" s="1"/>
  <c r="O2250" i="59"/>
  <c r="M2535" i="59"/>
  <c r="L2498" i="59"/>
  <c r="Q2498" i="59" s="1"/>
  <c r="M2496" i="59"/>
  <c r="O380" i="59"/>
  <c r="M2335" i="59"/>
  <c r="N217" i="59"/>
  <c r="N3553" i="59"/>
  <c r="L953" i="59"/>
  <c r="Q953" i="59" s="1"/>
  <c r="L2244" i="59"/>
  <c r="Q2244" i="59" s="1"/>
  <c r="N180" i="59"/>
  <c r="O2353" i="59"/>
  <c r="O3234" i="59"/>
  <c r="L856" i="59"/>
  <c r="Q856" i="59" s="1"/>
  <c r="L2626" i="59"/>
  <c r="Q2626" i="59" s="1"/>
  <c r="L3818" i="59"/>
  <c r="Q3818" i="59" s="1"/>
  <c r="O4998" i="59"/>
  <c r="L4765" i="59"/>
  <c r="Q4765" i="59" s="1"/>
  <c r="M1391" i="59"/>
  <c r="O1006" i="59"/>
  <c r="M3156" i="59"/>
  <c r="L3634" i="59"/>
  <c r="Q3634" i="59" s="1"/>
  <c r="M3552" i="59"/>
  <c r="O4198" i="59"/>
  <c r="L831" i="59"/>
  <c r="Q831" i="59" s="1"/>
  <c r="N3234" i="59"/>
  <c r="L428" i="59"/>
  <c r="Q428" i="59" s="1"/>
  <c r="L400" i="59"/>
  <c r="Q400" i="59" s="1"/>
  <c r="L1158" i="59"/>
  <c r="Q1158" i="59" s="1"/>
  <c r="O477" i="59"/>
  <c r="M3128" i="59"/>
  <c r="N3358" i="59"/>
  <c r="L823" i="59"/>
  <c r="Q823" i="59" s="1"/>
  <c r="O778" i="59"/>
  <c r="N1162" i="59"/>
  <c r="L2820" i="59"/>
  <c r="Q2820" i="59" s="1"/>
  <c r="M3758" i="59"/>
  <c r="O2662" i="59"/>
  <c r="O1968" i="59"/>
  <c r="L4362" i="59"/>
  <c r="Q4362" i="59" s="1"/>
  <c r="M775" i="59"/>
  <c r="M1806" i="59"/>
  <c r="M176" i="59"/>
  <c r="O953" i="59"/>
  <c r="M3234" i="59"/>
  <c r="O2772" i="59"/>
  <c r="M709" i="59"/>
  <c r="O3293" i="59"/>
  <c r="L2585" i="59"/>
  <c r="Q2585" i="59" s="1"/>
  <c r="N2180" i="59"/>
  <c r="M3673" i="59"/>
  <c r="O2778" i="59"/>
  <c r="M2507" i="59"/>
  <c r="O3962" i="59"/>
  <c r="O1312" i="59"/>
  <c r="L943" i="59"/>
  <c r="Q943" i="59" s="1"/>
  <c r="M3104" i="59"/>
  <c r="M4486" i="59"/>
  <c r="L2385" i="59"/>
  <c r="Q2385" i="59" s="1"/>
  <c r="O1517" i="59"/>
  <c r="L1113" i="59"/>
  <c r="Q1113" i="59" s="1"/>
  <c r="L3399" i="59"/>
  <c r="Q3399" i="59" s="1"/>
  <c r="O1908" i="59"/>
  <c r="O872" i="59"/>
  <c r="O303" i="59"/>
  <c r="N3783" i="59"/>
  <c r="O861" i="59"/>
  <c r="L4714" i="59"/>
  <c r="Q4714" i="59" s="1"/>
  <c r="L895" i="59"/>
  <c r="Q895" i="59" s="1"/>
  <c r="L4200" i="59"/>
  <c r="Q4200" i="59" s="1"/>
  <c r="N3068" i="59"/>
  <c r="N3630" i="59"/>
  <c r="L1605" i="59"/>
  <c r="Q1605" i="59" s="1"/>
  <c r="N295" i="59"/>
  <c r="M3615" i="59"/>
  <c r="L680" i="59"/>
  <c r="Q680" i="59" s="1"/>
  <c r="M3198" i="59"/>
  <c r="M2844" i="59"/>
  <c r="M4419" i="59"/>
  <c r="O1112" i="59"/>
  <c r="O1150" i="59"/>
  <c r="L4887" i="59"/>
  <c r="Q4887" i="59" s="1"/>
  <c r="O3108" i="59"/>
  <c r="N4944" i="59"/>
  <c r="O3367" i="59"/>
  <c r="O1447" i="59"/>
  <c r="M1228" i="59"/>
  <c r="M848" i="59"/>
  <c r="M2878" i="59"/>
  <c r="L4482" i="59"/>
  <c r="Q4482" i="59" s="1"/>
  <c r="N2513" i="59"/>
  <c r="L2515" i="59"/>
  <c r="Q2515" i="59" s="1"/>
  <c r="M843" i="59"/>
  <c r="N4867" i="59"/>
  <c r="M4033" i="59"/>
  <c r="O1907" i="59"/>
  <c r="O1398" i="59"/>
  <c r="N4647" i="59"/>
  <c r="O2147" i="59"/>
  <c r="M1250" i="59"/>
  <c r="M1233" i="59"/>
  <c r="M1800" i="59"/>
  <c r="M3895" i="59"/>
  <c r="N2998" i="59"/>
  <c r="M4387" i="59"/>
  <c r="L27" i="59"/>
  <c r="Q27" i="59" s="1"/>
  <c r="N2223" i="59"/>
  <c r="O3745" i="59"/>
  <c r="M686" i="59"/>
  <c r="N4553" i="59"/>
  <c r="N1583" i="59"/>
  <c r="N1855" i="59"/>
  <c r="L2396" i="59"/>
  <c r="Q2396" i="59" s="1"/>
  <c r="L4821" i="59"/>
  <c r="Q4821" i="59" s="1"/>
  <c r="L4451" i="59"/>
  <c r="Q4451" i="59" s="1"/>
  <c r="L91" i="59"/>
  <c r="Q91" i="59" s="1"/>
  <c r="L2784" i="59"/>
  <c r="Q2784" i="59" s="1"/>
  <c r="M1049" i="59"/>
  <c r="M1904" i="59"/>
  <c r="O4244" i="59"/>
  <c r="N1566" i="59"/>
  <c r="M4939" i="59"/>
  <c r="O2386" i="59"/>
  <c r="N1852" i="59"/>
  <c r="L960" i="59"/>
  <c r="Q960" i="59" s="1"/>
  <c r="M1753" i="59"/>
  <c r="O1305" i="59"/>
  <c r="L179" i="59"/>
  <c r="Q179" i="59" s="1"/>
  <c r="O1791" i="59"/>
  <c r="L3715" i="59"/>
  <c r="Q3715" i="59" s="1"/>
  <c r="N4035" i="59"/>
  <c r="M3160" i="59"/>
  <c r="O300" i="59"/>
  <c r="L3108" i="59"/>
  <c r="Q3108" i="59" s="1"/>
  <c r="L1760" i="59"/>
  <c r="Q1760" i="59" s="1"/>
  <c r="M2276" i="59"/>
  <c r="L1236" i="59"/>
  <c r="Q1236" i="59" s="1"/>
  <c r="O788" i="59"/>
  <c r="L4152" i="59"/>
  <c r="Q4152" i="59" s="1"/>
  <c r="M2655" i="59"/>
  <c r="M143" i="59"/>
  <c r="N1758" i="59"/>
  <c r="L3342" i="59"/>
  <c r="Q3342" i="59" s="1"/>
  <c r="O1015" i="59"/>
  <c r="N4134" i="59"/>
  <c r="O2185" i="59"/>
  <c r="O2756" i="59"/>
  <c r="L715" i="59"/>
  <c r="Q715" i="59" s="1"/>
  <c r="L2698" i="59"/>
  <c r="Q2698" i="59" s="1"/>
  <c r="M3444" i="59"/>
  <c r="N16" i="59"/>
  <c r="M3464" i="59"/>
  <c r="L1735" i="59"/>
  <c r="Q1735" i="59" s="1"/>
  <c r="M702" i="59"/>
  <c r="M3454" i="59"/>
  <c r="L304" i="59"/>
  <c r="Q304" i="59" s="1"/>
  <c r="M3266" i="59"/>
  <c r="O294" i="59"/>
  <c r="O134" i="59"/>
  <c r="O3456" i="59"/>
  <c r="O3237" i="59"/>
  <c r="N606" i="59"/>
  <c r="M3828" i="59"/>
  <c r="M711" i="59"/>
  <c r="O1001" i="59"/>
  <c r="N1677" i="59"/>
  <c r="N2968" i="59"/>
  <c r="M2262" i="59"/>
  <c r="O1767" i="59"/>
  <c r="M458" i="59"/>
  <c r="M1229" i="59"/>
  <c r="L1534" i="59"/>
  <c r="Q1534" i="59" s="1"/>
  <c r="N4893" i="59"/>
  <c r="L997" i="59"/>
  <c r="Q997" i="59" s="1"/>
  <c r="L4329" i="59"/>
  <c r="Q4329" i="59" s="1"/>
  <c r="L2557" i="59"/>
  <c r="Q2557" i="59" s="1"/>
  <c r="O2482" i="59"/>
  <c r="O3833" i="59"/>
  <c r="O608" i="59"/>
  <c r="O4723" i="59"/>
  <c r="O429" i="59"/>
  <c r="M3043" i="59"/>
  <c r="L2922" i="59"/>
  <c r="Q2922" i="59" s="1"/>
  <c r="O4784" i="59"/>
  <c r="L4230" i="59"/>
  <c r="Q4230" i="59" s="1"/>
  <c r="O2188" i="59"/>
  <c r="M1019" i="59"/>
  <c r="M475" i="59"/>
  <c r="N515" i="59"/>
  <c r="N4252" i="59"/>
  <c r="O3615" i="59"/>
  <c r="O2609" i="59"/>
  <c r="O1434" i="59"/>
  <c r="N1861" i="59"/>
  <c r="O4290" i="59"/>
  <c r="M526" i="59"/>
  <c r="O4459" i="59"/>
  <c r="N1175" i="59"/>
  <c r="M1639" i="59"/>
  <c r="L3026" i="59"/>
  <c r="Q3026" i="59" s="1"/>
  <c r="N283" i="59"/>
  <c r="M3770" i="59"/>
  <c r="M1554" i="59"/>
  <c r="N2086" i="59"/>
  <c r="O827" i="59"/>
  <c r="O2343" i="59"/>
  <c r="L2733" i="59"/>
  <c r="Q2733" i="59" s="1"/>
  <c r="L3006" i="59"/>
  <c r="Q3006" i="59" s="1"/>
  <c r="O4289" i="59"/>
  <c r="M1249" i="59"/>
  <c r="L1707" i="59"/>
  <c r="Q1707" i="59" s="1"/>
  <c r="O4321" i="59"/>
  <c r="M511" i="59"/>
  <c r="M1120" i="59"/>
  <c r="O4951" i="59"/>
  <c r="O1787" i="59"/>
  <c r="O3985" i="59"/>
  <c r="L2270" i="59"/>
  <c r="Q2270" i="59" s="1"/>
  <c r="L2588" i="59"/>
  <c r="Q2588" i="59" s="1"/>
  <c r="N3423" i="59"/>
  <c r="L3206" i="59"/>
  <c r="Q3206" i="59" s="1"/>
  <c r="N4295" i="59"/>
  <c r="N3159" i="59"/>
  <c r="L674" i="59"/>
  <c r="Q674" i="59" s="1"/>
  <c r="O3926" i="59"/>
  <c r="L1371" i="59"/>
  <c r="Q1371" i="59" s="1"/>
  <c r="O4126" i="59"/>
  <c r="N136" i="59"/>
  <c r="N2478" i="59"/>
  <c r="O4819" i="59"/>
  <c r="N3402" i="59"/>
  <c r="N4062" i="59"/>
  <c r="L1141" i="59"/>
  <c r="Q1141" i="59" s="1"/>
  <c r="L4532" i="59"/>
  <c r="Q4532" i="59" s="1"/>
  <c r="N3111" i="59"/>
  <c r="L3925" i="59"/>
  <c r="Q3925" i="59" s="1"/>
  <c r="O3474" i="59"/>
  <c r="O496" i="59"/>
  <c r="M700" i="59"/>
  <c r="N2266" i="59"/>
  <c r="N1373" i="59"/>
  <c r="O1605" i="59"/>
  <c r="L4102" i="59"/>
  <c r="Q4102" i="59" s="1"/>
  <c r="O986" i="59"/>
  <c r="L218" i="59"/>
  <c r="Q218" i="59" s="1"/>
  <c r="N4517" i="59"/>
  <c r="L1308" i="59"/>
  <c r="Q1308" i="59" s="1"/>
  <c r="L2689" i="59"/>
  <c r="Q2689" i="59" s="1"/>
  <c r="M2452" i="59"/>
  <c r="O390" i="59"/>
  <c r="O1121" i="59"/>
  <c r="N67" i="59"/>
  <c r="M4989" i="59"/>
  <c r="L2758" i="59"/>
  <c r="Q2758" i="59" s="1"/>
  <c r="M3482" i="59"/>
  <c r="N2765" i="59"/>
  <c r="N140" i="59"/>
  <c r="O631" i="59"/>
  <c r="M4027" i="59"/>
  <c r="L2571" i="59"/>
  <c r="Q2571" i="59" s="1"/>
  <c r="M2706" i="59"/>
  <c r="N2841" i="59"/>
  <c r="O4296" i="59"/>
  <c r="L4892" i="59"/>
  <c r="Q4892" i="59" s="1"/>
  <c r="N1571" i="59"/>
  <c r="M188" i="59"/>
  <c r="L2381" i="59"/>
  <c r="Q2381" i="59" s="1"/>
  <c r="M3811" i="59"/>
  <c r="M2552" i="59"/>
  <c r="O2740" i="59"/>
  <c r="N2600" i="59"/>
  <c r="O1316" i="59"/>
  <c r="M2408" i="59"/>
  <c r="L4669" i="59"/>
  <c r="Q4669" i="59" s="1"/>
  <c r="M2202" i="59"/>
  <c r="N2945" i="59"/>
  <c r="M1882" i="59"/>
  <c r="L4491" i="59"/>
  <c r="Q4491" i="59" s="1"/>
  <c r="L3793" i="59"/>
  <c r="Q3793" i="59" s="1"/>
  <c r="O2803" i="59"/>
  <c r="N2031" i="59"/>
  <c r="M424" i="59"/>
  <c r="O3747" i="59"/>
  <c r="M2988" i="59"/>
  <c r="L19" i="59"/>
  <c r="Q19" i="59" s="1"/>
  <c r="O1743" i="59"/>
  <c r="L1011" i="59"/>
  <c r="Q1011" i="59" s="1"/>
  <c r="N923" i="59"/>
  <c r="O2220" i="59"/>
  <c r="M4180" i="59"/>
  <c r="O4145" i="59"/>
  <c r="L2972" i="59"/>
  <c r="Q2972" i="59" s="1"/>
  <c r="M3387" i="59"/>
  <c r="L4126" i="59"/>
  <c r="Q4126" i="59" s="1"/>
  <c r="M791" i="59"/>
  <c r="L1186" i="59"/>
  <c r="Q1186" i="59" s="1"/>
  <c r="N3638" i="59"/>
  <c r="L2379" i="59"/>
  <c r="Q2379" i="59" s="1"/>
  <c r="N730" i="59"/>
  <c r="O3051" i="59"/>
  <c r="M587" i="59"/>
  <c r="N1621" i="59"/>
  <c r="O2584" i="59"/>
  <c r="M1908" i="59"/>
  <c r="M1685" i="59"/>
  <c r="L1429" i="59"/>
  <c r="Q1429" i="59" s="1"/>
  <c r="O3122" i="59"/>
  <c r="M2303" i="59"/>
  <c r="N175" i="59"/>
  <c r="L2201" i="59"/>
  <c r="Q2201" i="59" s="1"/>
  <c r="N4638" i="59"/>
  <c r="N3679" i="59"/>
  <c r="M165" i="59"/>
  <c r="O883" i="59"/>
  <c r="N1766" i="59"/>
  <c r="O515" i="59"/>
  <c r="N433" i="59"/>
  <c r="L2484" i="59"/>
  <c r="Q2484" i="59" s="1"/>
  <c r="M650" i="59"/>
  <c r="L2982" i="59"/>
  <c r="Q2982" i="59" s="1"/>
  <c r="M96" i="59"/>
  <c r="M410" i="59"/>
  <c r="O1454" i="59"/>
  <c r="O3315" i="59"/>
  <c r="N2350" i="59"/>
  <c r="N3808" i="59"/>
  <c r="L2691" i="59"/>
  <c r="Q2691" i="59" s="1"/>
  <c r="M252" i="59"/>
  <c r="N2386" i="59"/>
  <c r="M1459" i="59"/>
  <c r="M1742" i="59"/>
  <c r="N948" i="59"/>
  <c r="N1234" i="59"/>
  <c r="M570" i="59"/>
  <c r="M4167" i="59"/>
  <c r="O1066" i="59"/>
  <c r="L3996" i="59"/>
  <c r="Q3996" i="59" s="1"/>
  <c r="M2458" i="59"/>
  <c r="O3567" i="59"/>
  <c r="L2254" i="59"/>
  <c r="Q2254" i="59" s="1"/>
  <c r="O1677" i="59"/>
  <c r="N3657" i="59"/>
  <c r="L2875" i="59"/>
  <c r="Q2875" i="59" s="1"/>
  <c r="M2705" i="59"/>
  <c r="N4525" i="59"/>
  <c r="M3300" i="59"/>
  <c r="L4866" i="59"/>
  <c r="Q4866" i="59" s="1"/>
  <c r="N724" i="59"/>
  <c r="M2159" i="59"/>
  <c r="N4715" i="59"/>
  <c r="O3319" i="59"/>
  <c r="M3028" i="59"/>
  <c r="O3053" i="59"/>
  <c r="L4373" i="59"/>
  <c r="Q4373" i="59" s="1"/>
  <c r="M1430" i="59"/>
  <c r="O1555" i="59"/>
  <c r="M937" i="59"/>
  <c r="M1572" i="59"/>
  <c r="L4233" i="59"/>
  <c r="Q4233" i="59" s="1"/>
  <c r="L4527" i="59"/>
  <c r="Q4527" i="59" s="1"/>
  <c r="L1867" i="59"/>
  <c r="Q1867" i="59" s="1"/>
  <c r="N4765" i="59"/>
  <c r="N628" i="59"/>
  <c r="M3323" i="59"/>
  <c r="M3924" i="59"/>
  <c r="L3969" i="59"/>
  <c r="Q3969" i="59" s="1"/>
  <c r="O1444" i="59"/>
  <c r="O1191" i="59"/>
  <c r="M2143" i="59"/>
  <c r="M2171" i="59"/>
  <c r="L2748" i="59"/>
  <c r="Q2748" i="59" s="1"/>
  <c r="O4392" i="59"/>
  <c r="L3065" i="59"/>
  <c r="Q3065" i="59" s="1"/>
  <c r="L2591" i="59"/>
  <c r="Q2591" i="59" s="1"/>
  <c r="N4306" i="59"/>
  <c r="M3008" i="59"/>
  <c r="O3722" i="59"/>
  <c r="M230" i="59"/>
  <c r="O3270" i="59"/>
  <c r="L131" i="59"/>
  <c r="Q131" i="59" s="1"/>
  <c r="O206" i="59"/>
  <c r="N2254" i="59"/>
  <c r="L2908" i="59"/>
  <c r="Q2908" i="59" s="1"/>
  <c r="N3178" i="59"/>
  <c r="M4697" i="59"/>
  <c r="N4984" i="59"/>
  <c r="O4966" i="59"/>
  <c r="M224" i="59"/>
  <c r="M4332" i="59"/>
  <c r="L3326" i="59"/>
  <c r="Q3326" i="59" s="1"/>
  <c r="L652" i="59"/>
  <c r="Q652" i="59" s="1"/>
  <c r="M162" i="59"/>
  <c r="M754" i="59"/>
  <c r="L1993" i="59"/>
  <c r="Q1993" i="59" s="1"/>
  <c r="L2844" i="59"/>
  <c r="Q2844" i="59" s="1"/>
  <c r="M3199" i="59"/>
  <c r="L3739" i="59"/>
  <c r="Q3739" i="59" s="1"/>
  <c r="M1259" i="59"/>
  <c r="O1465" i="59"/>
  <c r="O4986" i="59"/>
  <c r="N1176" i="59"/>
  <c r="L187" i="59"/>
  <c r="Q187" i="59" s="1"/>
  <c r="O741" i="59"/>
  <c r="N2446" i="59"/>
  <c r="N4849" i="59"/>
  <c r="O1408" i="59"/>
  <c r="M4820" i="59"/>
  <c r="M4988" i="59"/>
  <c r="M972" i="59"/>
  <c r="M1319" i="59"/>
  <c r="O531" i="59"/>
  <c r="N1129" i="59"/>
  <c r="M3009" i="59"/>
  <c r="M31" i="59"/>
  <c r="O2005" i="59"/>
  <c r="L3440" i="59"/>
  <c r="Q3440" i="59" s="1"/>
  <c r="O4096" i="59"/>
  <c r="M3868" i="59"/>
  <c r="L648" i="59"/>
  <c r="Q648" i="59" s="1"/>
  <c r="N2143" i="59"/>
  <c r="N1687" i="59"/>
  <c r="L2364" i="59"/>
  <c r="Q2364" i="59" s="1"/>
  <c r="M3797" i="59"/>
  <c r="L248" i="59"/>
  <c r="Q248" i="59" s="1"/>
  <c r="M22" i="59"/>
  <c r="L440" i="59"/>
  <c r="Q440" i="59" s="1"/>
  <c r="L114" i="59"/>
  <c r="Q114" i="59" s="1"/>
  <c r="N3786" i="59"/>
  <c r="L2368" i="59"/>
  <c r="Q2368" i="59" s="1"/>
  <c r="L1332" i="59"/>
  <c r="Q1332" i="59" s="1"/>
  <c r="L2722" i="59"/>
  <c r="Q2722" i="59" s="1"/>
  <c r="O647" i="59"/>
  <c r="M291" i="59"/>
  <c r="N100" i="59"/>
  <c r="O1254" i="59"/>
  <c r="N2714" i="59"/>
  <c r="M604" i="59"/>
  <c r="L565" i="59"/>
  <c r="Q565" i="59" s="1"/>
  <c r="O2610" i="59"/>
  <c r="M4489" i="59"/>
  <c r="M2663" i="59"/>
  <c r="L1824" i="59"/>
  <c r="Q1824" i="59" s="1"/>
  <c r="L3495" i="59"/>
  <c r="Q3495" i="59" s="1"/>
  <c r="N1189" i="59"/>
  <c r="L3784" i="59"/>
  <c r="Q3784" i="59" s="1"/>
  <c r="M3402" i="59"/>
  <c r="O361" i="59"/>
  <c r="N922" i="59"/>
  <c r="L3503" i="59"/>
  <c r="Q3503" i="59" s="1"/>
  <c r="O553" i="59"/>
  <c r="M3653" i="59"/>
  <c r="N1188" i="59"/>
  <c r="L1703" i="59"/>
  <c r="Q1703" i="59" s="1"/>
  <c r="O1120" i="59"/>
  <c r="M1400" i="59"/>
  <c r="M2484" i="59"/>
  <c r="N2029" i="59"/>
  <c r="M2839" i="59"/>
  <c r="M4405" i="59"/>
  <c r="N4378" i="59"/>
  <c r="O807" i="59"/>
  <c r="M4566" i="59"/>
  <c r="O762" i="59"/>
  <c r="N4787" i="59"/>
  <c r="N3082" i="59"/>
  <c r="O3817" i="59"/>
  <c r="N4466" i="59"/>
  <c r="L3428" i="59"/>
  <c r="Q3428" i="59" s="1"/>
  <c r="L4576" i="59"/>
  <c r="Q4576" i="59" s="1"/>
  <c r="M3912" i="59"/>
  <c r="M985" i="59"/>
  <c r="N4597" i="59"/>
  <c r="L2361" i="59"/>
  <c r="Q2361" i="59" s="1"/>
  <c r="N2112" i="59"/>
  <c r="N1961" i="59"/>
  <c r="L1956" i="59"/>
  <c r="Q1956" i="59" s="1"/>
  <c r="N4660" i="59"/>
  <c r="O3558" i="59"/>
  <c r="N3128" i="59"/>
  <c r="M1619" i="59"/>
  <c r="O3527" i="59"/>
  <c r="L1324" i="59"/>
  <c r="Q1324" i="59" s="1"/>
  <c r="N4637" i="59"/>
  <c r="L135" i="59"/>
  <c r="Q135" i="59" s="1"/>
  <c r="O3167" i="59"/>
  <c r="O2651" i="59"/>
  <c r="L2211" i="59"/>
  <c r="Q2211" i="59" s="1"/>
  <c r="L3950" i="59"/>
  <c r="Q3950" i="59" s="1"/>
  <c r="M693" i="59"/>
  <c r="O1866" i="59"/>
  <c r="N534" i="59"/>
  <c r="N899" i="59"/>
  <c r="N373" i="59"/>
  <c r="M382" i="59"/>
  <c r="L48" i="59"/>
  <c r="Q48" i="59" s="1"/>
  <c r="M3763" i="59"/>
  <c r="N4465" i="59"/>
  <c r="M3731" i="59"/>
  <c r="L1807" i="59"/>
  <c r="Q1807" i="59" s="1"/>
  <c r="L4045" i="59"/>
  <c r="Q4045" i="59" s="1"/>
  <c r="O3190" i="59"/>
  <c r="L1221" i="59"/>
  <c r="Q1221" i="59" s="1"/>
  <c r="L1633" i="59"/>
  <c r="Q1633" i="59" s="1"/>
  <c r="O1793" i="59"/>
  <c r="O2150" i="59"/>
  <c r="N2548" i="59"/>
  <c r="O469" i="59"/>
  <c r="L506" i="59"/>
  <c r="Q506" i="59" s="1"/>
  <c r="M1495" i="59"/>
  <c r="L1941" i="59"/>
  <c r="Q1941" i="59" s="1"/>
  <c r="N4267" i="59"/>
  <c r="N2832" i="59"/>
  <c r="O779" i="59"/>
  <c r="O3943" i="59"/>
  <c r="M757" i="59"/>
  <c r="O4149" i="59"/>
  <c r="M1382" i="59"/>
  <c r="L1595" i="59"/>
  <c r="Q1595" i="59" s="1"/>
  <c r="L254" i="59"/>
  <c r="Q254" i="59" s="1"/>
  <c r="M3791" i="59"/>
  <c r="L1537" i="59"/>
  <c r="Q1537" i="59" s="1"/>
  <c r="O667" i="59"/>
  <c r="O2569" i="59"/>
  <c r="N3736" i="59"/>
  <c r="M4367" i="59"/>
  <c r="O1358" i="59"/>
  <c r="L2643" i="59"/>
  <c r="Q2643" i="59" s="1"/>
  <c r="L2803" i="59"/>
  <c r="Q2803" i="59" s="1"/>
  <c r="L4080" i="59"/>
  <c r="Q4080" i="59" s="1"/>
  <c r="N3101" i="59"/>
  <c r="L1977" i="59"/>
  <c r="Q1977" i="59" s="1"/>
  <c r="M562" i="59"/>
  <c r="M4676" i="59"/>
  <c r="O4383" i="59"/>
  <c r="M663" i="59"/>
  <c r="N4830" i="59"/>
  <c r="O4474" i="59"/>
  <c r="M2665" i="59"/>
  <c r="L4471" i="59"/>
  <c r="Q4471" i="59" s="1"/>
  <c r="M2917" i="59"/>
  <c r="N4999" i="59"/>
  <c r="O1927" i="59"/>
  <c r="N1796" i="59"/>
  <c r="O2279" i="59"/>
  <c r="O299" i="59"/>
  <c r="O3923" i="59"/>
  <c r="M4380" i="59"/>
  <c r="O1954" i="59"/>
  <c r="N2009" i="59"/>
  <c r="M1093" i="59"/>
  <c r="L455" i="59"/>
  <c r="Q455" i="59" s="1"/>
  <c r="M1767" i="59"/>
  <c r="N4623" i="59"/>
  <c r="L410" i="59"/>
  <c r="Q410" i="59" s="1"/>
  <c r="M3549" i="59"/>
  <c r="L1038" i="59"/>
  <c r="Q1038" i="59" s="1"/>
  <c r="M3473" i="59"/>
  <c r="O4559" i="59"/>
  <c r="L1792" i="59"/>
  <c r="Q1792" i="59" s="1"/>
  <c r="M3048" i="59"/>
  <c r="L4384" i="59"/>
  <c r="Q4384" i="59" s="1"/>
  <c r="M3361" i="59"/>
  <c r="M4338" i="59"/>
  <c r="L191" i="59"/>
  <c r="Q191" i="59" s="1"/>
  <c r="M1436" i="59"/>
  <c r="O954" i="59"/>
  <c r="N405" i="59"/>
  <c r="M3881" i="59"/>
  <c r="N943" i="59"/>
  <c r="M958" i="59"/>
  <c r="O1880" i="59"/>
  <c r="O3983" i="59"/>
  <c r="N2345" i="59"/>
  <c r="O2951" i="59"/>
  <c r="L106" i="59"/>
  <c r="Q106" i="59" s="1"/>
  <c r="L2530" i="59"/>
  <c r="Q2530" i="59" s="1"/>
  <c r="M1296" i="59"/>
  <c r="N3065" i="59"/>
  <c r="O2994" i="59"/>
  <c r="L4809" i="59"/>
  <c r="Q4809" i="59" s="1"/>
  <c r="N2889" i="59"/>
  <c r="N2992" i="59"/>
  <c r="L2751" i="59"/>
  <c r="Q2751" i="59" s="1"/>
  <c r="M1942" i="59"/>
  <c r="O4680" i="59"/>
  <c r="M1745" i="59"/>
  <c r="M4264" i="59"/>
  <c r="L2314" i="59"/>
  <c r="Q2314" i="59" s="1"/>
  <c r="O2152" i="59"/>
  <c r="O1511" i="59"/>
  <c r="L4792" i="59"/>
  <c r="Q4792" i="59" s="1"/>
  <c r="L172" i="59"/>
  <c r="Q172" i="59" s="1"/>
  <c r="L377" i="59"/>
  <c r="Q377" i="59" s="1"/>
  <c r="O4549" i="59"/>
  <c r="L463" i="59"/>
  <c r="Q463" i="59" s="1"/>
  <c r="O2939" i="59"/>
  <c r="N3332" i="59"/>
  <c r="N4529" i="59"/>
  <c r="O1505" i="59"/>
  <c r="L4555" i="59"/>
  <c r="Q4555" i="59" s="1"/>
  <c r="N1733" i="59"/>
  <c r="L1796" i="59"/>
  <c r="Q1796" i="59" s="1"/>
  <c r="N3478" i="59"/>
  <c r="O584" i="59"/>
  <c r="M48" i="59"/>
  <c r="M2837" i="59"/>
  <c r="M1930" i="59"/>
  <c r="M171" i="59"/>
  <c r="N4526" i="59"/>
  <c r="O1976" i="59"/>
  <c r="N329" i="59"/>
  <c r="L4997" i="59"/>
  <c r="Q4997" i="59" s="1"/>
  <c r="M3027" i="59"/>
  <c r="O3413" i="59"/>
  <c r="O736" i="59"/>
  <c r="O295" i="59"/>
  <c r="M1491" i="59"/>
  <c r="L3835" i="59"/>
  <c r="Q3835" i="59" s="1"/>
  <c r="M1559" i="59"/>
  <c r="M63" i="59"/>
  <c r="N3322" i="59"/>
  <c r="N3587" i="59"/>
  <c r="N1661" i="59"/>
  <c r="O2381" i="59"/>
  <c r="N1736" i="59"/>
  <c r="N4682" i="59"/>
  <c r="M294" i="59"/>
  <c r="M3326" i="59"/>
  <c r="N1804" i="59"/>
  <c r="O4897" i="59"/>
  <c r="N2808" i="59"/>
  <c r="M4809" i="59"/>
  <c r="M4140" i="59"/>
  <c r="O4380" i="59"/>
  <c r="M1215" i="59"/>
  <c r="L795" i="59"/>
  <c r="Q795" i="59" s="1"/>
  <c r="M2644" i="59"/>
  <c r="O737" i="59"/>
  <c r="M912" i="59"/>
  <c r="M5" i="59"/>
  <c r="L4830" i="59"/>
  <c r="Q4830" i="59" s="1"/>
  <c r="O2621" i="59"/>
  <c r="M1021" i="59"/>
  <c r="O3757" i="59"/>
  <c r="M1309" i="59"/>
  <c r="L2998" i="59"/>
  <c r="Q2998" i="59" s="1"/>
  <c r="L2885" i="59"/>
  <c r="Q2885" i="59" s="1"/>
  <c r="N3564" i="59"/>
  <c r="M1836" i="59"/>
  <c r="O3229" i="59"/>
  <c r="N3809" i="59"/>
  <c r="N2528" i="59"/>
  <c r="O3911" i="59"/>
  <c r="L1512" i="59"/>
  <c r="Q1512" i="59" s="1"/>
  <c r="L2170" i="59"/>
  <c r="Q2170" i="59" s="1"/>
  <c r="M1246" i="59"/>
  <c r="M566" i="59"/>
  <c r="N3056" i="59"/>
  <c r="N4767" i="59"/>
  <c r="N3955" i="59"/>
  <c r="M586" i="59"/>
  <c r="M4175" i="59"/>
  <c r="N4394" i="59"/>
  <c r="M1116" i="59"/>
  <c r="O525" i="59"/>
  <c r="N1641" i="59"/>
  <c r="M2390" i="59"/>
  <c r="O4278" i="59"/>
  <c r="O4187" i="59"/>
  <c r="N1204" i="59"/>
  <c r="O2496" i="59"/>
  <c r="L3284" i="59"/>
  <c r="Q3284" i="59" s="1"/>
  <c r="O1413" i="59"/>
  <c r="N4699" i="59"/>
  <c r="M431" i="59"/>
  <c r="N3601" i="59"/>
  <c r="M4430" i="59"/>
  <c r="L3960" i="59"/>
  <c r="Q3960" i="59" s="1"/>
  <c r="O154" i="59"/>
  <c r="O4001" i="59"/>
  <c r="O2657" i="59"/>
  <c r="N1785" i="59"/>
  <c r="N1933" i="59"/>
  <c r="N3975" i="59"/>
  <c r="M896" i="59"/>
  <c r="L970" i="59"/>
  <c r="Q970" i="59" s="1"/>
  <c r="L982" i="59"/>
  <c r="Q982" i="59" s="1"/>
  <c r="L1246" i="59"/>
  <c r="Q1246" i="59" s="1"/>
  <c r="M2650" i="59"/>
  <c r="M2233" i="59"/>
  <c r="L3448" i="59"/>
  <c r="Q3448" i="59" s="1"/>
  <c r="L4902" i="59"/>
  <c r="Q4902" i="59" s="1"/>
  <c r="N3501" i="59"/>
  <c r="N3557" i="59"/>
  <c r="M185" i="59"/>
  <c r="L396" i="59"/>
  <c r="Q396" i="59" s="1"/>
  <c r="N1074" i="59"/>
  <c r="M3903" i="59"/>
  <c r="L4586" i="59"/>
  <c r="Q4586" i="59" s="1"/>
  <c r="L3257" i="59"/>
  <c r="Q3257" i="59" s="1"/>
  <c r="N3217" i="59"/>
  <c r="M4718" i="59"/>
  <c r="O974" i="59"/>
  <c r="O2853" i="59"/>
  <c r="O656" i="59"/>
  <c r="M2777" i="59"/>
  <c r="O4704" i="59"/>
  <c r="L2370" i="59"/>
  <c r="Q2370" i="59" s="1"/>
  <c r="M1788" i="59"/>
  <c r="M4483" i="59"/>
  <c r="O3873" i="59"/>
  <c r="O2554" i="59"/>
  <c r="L4639" i="59"/>
  <c r="Q4639" i="59" s="1"/>
  <c r="L1508" i="59"/>
  <c r="Q1508" i="59" s="1"/>
  <c r="O2393" i="59"/>
  <c r="O1525" i="59"/>
  <c r="N3942" i="59"/>
  <c r="O3585" i="59"/>
  <c r="O3969" i="59"/>
  <c r="L479" i="59"/>
  <c r="Q479" i="59" s="1"/>
  <c r="M1359" i="59"/>
  <c r="M4917" i="59"/>
  <c r="M1657" i="59"/>
  <c r="L1464" i="59"/>
  <c r="Q1464" i="59" s="1"/>
  <c r="N4829" i="59"/>
  <c r="M3400" i="59"/>
  <c r="N4755" i="59"/>
  <c r="M713" i="59"/>
  <c r="O1522" i="59"/>
  <c r="M2283" i="59"/>
  <c r="O1269" i="59"/>
  <c r="M241" i="59"/>
  <c r="L2569" i="59"/>
  <c r="Q2569" i="59" s="1"/>
  <c r="O3534" i="59"/>
  <c r="N2388" i="59"/>
  <c r="O526" i="59"/>
  <c r="N3475" i="59"/>
  <c r="L825" i="59"/>
  <c r="Q825" i="59" s="1"/>
  <c r="N3237" i="59"/>
  <c r="O3311" i="59"/>
  <c r="O4224" i="59"/>
  <c r="N4438" i="59"/>
  <c r="M2317" i="59"/>
  <c r="O4788" i="59"/>
  <c r="O223" i="59"/>
  <c r="M984" i="59"/>
  <c r="M2841" i="59"/>
  <c r="O4407" i="59"/>
  <c r="L3630" i="59"/>
  <c r="Q3630" i="59" s="1"/>
  <c r="N539" i="59"/>
  <c r="L1758" i="59"/>
  <c r="Q1758" i="59" s="1"/>
  <c r="O3829" i="59"/>
  <c r="N4820" i="59"/>
  <c r="O3096" i="59"/>
  <c r="L918" i="59"/>
  <c r="Q918" i="59" s="1"/>
  <c r="N1624" i="59"/>
  <c r="N2956" i="59"/>
  <c r="O119" i="59"/>
  <c r="O1507" i="59"/>
  <c r="N2265" i="59"/>
  <c r="N3582" i="59"/>
  <c r="M3178" i="59"/>
  <c r="N3038" i="59"/>
  <c r="O4127" i="59"/>
  <c r="N105" i="59"/>
  <c r="N1560" i="59"/>
  <c r="N2115" i="59"/>
  <c r="L1622" i="59"/>
  <c r="Q1622" i="59" s="1"/>
  <c r="O2841" i="59"/>
  <c r="M4514" i="59"/>
  <c r="N4571" i="59"/>
  <c r="M4923" i="59"/>
  <c r="M3703" i="59"/>
  <c r="M4693" i="59"/>
  <c r="L606" i="59"/>
  <c r="Q606" i="59" s="1"/>
  <c r="N2374" i="59"/>
  <c r="L3003" i="59"/>
  <c r="Q3003" i="59" s="1"/>
  <c r="M2924" i="59"/>
  <c r="L4601" i="59"/>
  <c r="Q4601" i="59" s="1"/>
  <c r="M4704" i="59"/>
  <c r="M90" i="59"/>
  <c r="L2169" i="59"/>
  <c r="Q2169" i="59" s="1"/>
  <c r="M541" i="59"/>
  <c r="L3184" i="59"/>
  <c r="Q3184" i="59" s="1"/>
  <c r="M4137" i="59"/>
  <c r="O272" i="59"/>
  <c r="N4211" i="59"/>
  <c r="M2899" i="59"/>
  <c r="N374" i="59"/>
  <c r="N3865" i="59"/>
  <c r="M1310" i="59"/>
  <c r="O3223" i="59"/>
  <c r="L4340" i="59"/>
  <c r="Q4340" i="59" s="1"/>
  <c r="O2830" i="59"/>
  <c r="L1826" i="59"/>
  <c r="Q1826" i="59" s="1"/>
  <c r="M854" i="59"/>
  <c r="M4317" i="59"/>
  <c r="M14" i="59"/>
  <c r="M3631" i="59"/>
  <c r="L1403" i="59"/>
  <c r="Q1403" i="59" s="1"/>
  <c r="L749" i="59"/>
  <c r="Q749" i="59" s="1"/>
  <c r="L2413" i="59"/>
  <c r="Q2413" i="59" s="1"/>
  <c r="M3478" i="59"/>
  <c r="M3412" i="59"/>
  <c r="O1355" i="59"/>
  <c r="O882" i="59"/>
  <c r="O169" i="59"/>
  <c r="M3420" i="59"/>
  <c r="M3329" i="59"/>
  <c r="L1809" i="59"/>
  <c r="Q1809" i="59" s="1"/>
  <c r="M4263" i="59"/>
  <c r="N397" i="59"/>
  <c r="O677" i="59"/>
  <c r="L4067" i="59"/>
  <c r="Q4067" i="59" s="1"/>
  <c r="O4928" i="59"/>
  <c r="M4258" i="59"/>
  <c r="N183" i="59"/>
  <c r="O4750" i="59"/>
  <c r="O3743" i="59"/>
  <c r="N1452" i="59"/>
  <c r="L2046" i="59"/>
  <c r="Q2046" i="59" s="1"/>
  <c r="L4070" i="59"/>
  <c r="Q4070" i="59" s="1"/>
  <c r="N2012" i="59"/>
  <c r="L1341" i="59"/>
  <c r="Q1341" i="59" s="1"/>
  <c r="N1650" i="59"/>
  <c r="O2968" i="59"/>
  <c r="L2923" i="59"/>
  <c r="Q2923" i="59" s="1"/>
  <c r="N3190" i="59"/>
  <c r="N2434" i="59"/>
  <c r="O1000" i="59"/>
  <c r="O4901" i="59"/>
  <c r="M3557" i="59"/>
  <c r="M2275" i="59"/>
  <c r="N3609" i="59"/>
  <c r="O4350" i="59"/>
  <c r="N4239" i="59"/>
  <c r="M1141" i="59"/>
  <c r="L2920" i="59"/>
  <c r="Q2920" i="59" s="1"/>
  <c r="N2670" i="59"/>
  <c r="N4403" i="59"/>
  <c r="N1887" i="59"/>
  <c r="L3385" i="59"/>
  <c r="Q3385" i="59" s="1"/>
  <c r="L11" i="59"/>
  <c r="Q11" i="59" s="1"/>
  <c r="N3254" i="59"/>
  <c r="O3075" i="59"/>
  <c r="L4162" i="59"/>
  <c r="Q4162" i="59" s="1"/>
  <c r="L2435" i="59"/>
  <c r="Q2435" i="59" s="1"/>
  <c r="L1071" i="59"/>
  <c r="Q1071" i="59" s="1"/>
  <c r="L4743" i="59"/>
  <c r="Q4743" i="59" s="1"/>
  <c r="L2767" i="59"/>
  <c r="Q2767" i="59" s="1"/>
  <c r="M4872" i="59"/>
  <c r="L3976" i="59"/>
  <c r="Q3976" i="59" s="1"/>
  <c r="N4902" i="59"/>
  <c r="O2039" i="59"/>
  <c r="O2126" i="59"/>
  <c r="N449" i="59"/>
  <c r="M1768" i="59"/>
  <c r="O822" i="59"/>
  <c r="L4499" i="59"/>
  <c r="Q4499" i="59" s="1"/>
  <c r="M1303" i="59"/>
  <c r="L3632" i="59"/>
  <c r="Q3632" i="59" s="1"/>
  <c r="M2790" i="59"/>
  <c r="M1819" i="59"/>
  <c r="N3129" i="59"/>
  <c r="O2021" i="59"/>
  <c r="M762" i="59"/>
  <c r="N3317" i="59"/>
  <c r="O2206" i="59"/>
  <c r="N4730" i="59"/>
  <c r="M4412" i="59"/>
  <c r="O3959" i="59"/>
  <c r="M987" i="59"/>
  <c r="O2114" i="59"/>
  <c r="N3842" i="59"/>
  <c r="M4381" i="59"/>
  <c r="M372" i="59"/>
  <c r="O4640" i="59"/>
  <c r="M2958" i="59"/>
  <c r="O3460" i="59"/>
  <c r="M2261" i="59"/>
  <c r="N4162" i="59"/>
  <c r="L783" i="59"/>
  <c r="Q783" i="59" s="1"/>
  <c r="O1706" i="59"/>
  <c r="M4424" i="59"/>
  <c r="M2796" i="59"/>
  <c r="L4176" i="59"/>
  <c r="Q4176" i="59" s="1"/>
  <c r="L4998" i="59"/>
  <c r="Q4998" i="59" s="1"/>
  <c r="L4338" i="59"/>
  <c r="Q4338" i="59" s="1"/>
  <c r="O2885" i="59"/>
  <c r="L3794" i="59"/>
  <c r="Q3794" i="59" s="1"/>
  <c r="N3521" i="59"/>
  <c r="N1963" i="59"/>
  <c r="N250" i="59"/>
  <c r="M1486" i="59"/>
  <c r="M4438" i="59"/>
  <c r="O4193" i="59"/>
  <c r="L1238" i="59"/>
  <c r="Q1238" i="59" s="1"/>
  <c r="O2209" i="59"/>
  <c r="N4757" i="59"/>
  <c r="N4748" i="59"/>
  <c r="N4862" i="59"/>
  <c r="N3666" i="59"/>
  <c r="M292" i="59"/>
  <c r="M1545" i="59"/>
  <c r="N3032" i="59"/>
  <c r="N510" i="59"/>
  <c r="O2882" i="59"/>
  <c r="O4713" i="59"/>
  <c r="N1030" i="59"/>
  <c r="O2252" i="59"/>
  <c r="M2838" i="59"/>
  <c r="O572" i="59"/>
  <c r="M527" i="59"/>
  <c r="O3648" i="59"/>
  <c r="M4714" i="59"/>
  <c r="O1778" i="59"/>
  <c r="N4782" i="59"/>
  <c r="M4625" i="59"/>
  <c r="L1855" i="59"/>
  <c r="Q1855" i="59" s="1"/>
  <c r="M1317" i="59"/>
  <c r="M4103" i="59"/>
  <c r="L1363" i="59"/>
  <c r="Q1363" i="59" s="1"/>
  <c r="L4635" i="59"/>
  <c r="Q4635" i="59" s="1"/>
  <c r="M2646" i="59"/>
  <c r="O3177" i="59"/>
  <c r="O4092" i="59"/>
  <c r="M2361" i="59"/>
  <c r="L177" i="59"/>
  <c r="Q177" i="59" s="1"/>
  <c r="N1244" i="59"/>
  <c r="N263" i="59"/>
  <c r="L3685" i="59"/>
  <c r="Q3685" i="59" s="1"/>
  <c r="N292" i="59"/>
  <c r="N1280" i="59"/>
  <c r="N3723" i="59"/>
  <c r="O3466" i="59"/>
  <c r="N2151" i="59"/>
  <c r="L2707" i="59"/>
  <c r="Q2707" i="59" s="1"/>
  <c r="M3945" i="59"/>
  <c r="O4178" i="59"/>
  <c r="O3774" i="59"/>
  <c r="N2802" i="59"/>
  <c r="O1199" i="59"/>
  <c r="M4006" i="59"/>
  <c r="O4652" i="59"/>
  <c r="L3183" i="59"/>
  <c r="Q3183" i="59" s="1"/>
  <c r="N4283" i="59"/>
  <c r="M3187" i="59"/>
  <c r="M2249" i="59"/>
  <c r="O3712" i="59"/>
  <c r="O4602" i="59"/>
  <c r="L4448" i="59"/>
  <c r="Q4448" i="59" s="1"/>
  <c r="O4531" i="59"/>
  <c r="N4102" i="59"/>
  <c r="N326" i="59"/>
  <c r="L4906" i="59"/>
  <c r="Q4906" i="59" s="1"/>
  <c r="O4521" i="59"/>
  <c r="L1588" i="59"/>
  <c r="Q1588" i="59" s="1"/>
  <c r="N3311" i="59"/>
  <c r="M872" i="59"/>
  <c r="O1827" i="59"/>
  <c r="M3011" i="59"/>
  <c r="L4372" i="59"/>
  <c r="Q4372" i="59" s="1"/>
  <c r="O115" i="59"/>
  <c r="L4715" i="59"/>
  <c r="Q4715" i="59" s="1"/>
  <c r="O643" i="59"/>
  <c r="L2910" i="59"/>
  <c r="Q2910" i="59" s="1"/>
  <c r="M1945" i="59"/>
  <c r="O1046" i="59"/>
  <c r="M2522" i="59"/>
  <c r="L4553" i="59"/>
  <c r="Q4553" i="59" s="1"/>
  <c r="M3953" i="59"/>
  <c r="O1812" i="59"/>
  <c r="L2946" i="59"/>
  <c r="Q2946" i="59" s="1"/>
  <c r="M4025" i="59"/>
  <c r="O4765" i="59"/>
  <c r="N3604" i="59"/>
  <c r="M3718" i="59"/>
  <c r="O268" i="59"/>
  <c r="O1773" i="59"/>
  <c r="M1996" i="59"/>
  <c r="M804" i="59"/>
  <c r="L4517" i="59"/>
  <c r="Q4517" i="59" s="1"/>
  <c r="L3911" i="59"/>
  <c r="Q3911" i="59" s="1"/>
  <c r="O2415" i="59"/>
  <c r="N2913" i="59"/>
  <c r="O3571" i="59"/>
  <c r="M4388" i="59"/>
  <c r="L4213" i="59"/>
  <c r="Q4213" i="59" s="1"/>
  <c r="M3176" i="59"/>
  <c r="O3428" i="59"/>
  <c r="L2624" i="59"/>
  <c r="Q2624" i="59" s="1"/>
  <c r="L3234" i="59"/>
  <c r="Q3234" i="59" s="1"/>
  <c r="M4506" i="59"/>
  <c r="O691" i="59"/>
  <c r="N3571" i="59"/>
  <c r="O1286" i="59"/>
  <c r="M4432" i="59"/>
  <c r="N452" i="59"/>
  <c r="N2232" i="59"/>
  <c r="M1797" i="59"/>
  <c r="N2933" i="59"/>
  <c r="N4673" i="59"/>
  <c r="L2253" i="59"/>
  <c r="Q2253" i="59" s="1"/>
  <c r="N4126" i="59"/>
  <c r="L2728" i="59"/>
  <c r="Q2728" i="59" s="1"/>
  <c r="O1019" i="59"/>
  <c r="L1434" i="59"/>
  <c r="Q1434" i="59" s="1"/>
  <c r="O1665" i="59"/>
  <c r="N2683" i="59"/>
  <c r="L1362" i="59"/>
  <c r="Q1362" i="59" s="1"/>
  <c r="M2013" i="59"/>
  <c r="M1727" i="59"/>
  <c r="N3971" i="59"/>
  <c r="N2826" i="59"/>
  <c r="N435" i="59"/>
  <c r="N3105" i="59"/>
  <c r="N3732" i="59"/>
  <c r="O4933" i="59"/>
  <c r="M1079" i="59"/>
  <c r="O969" i="59"/>
  <c r="L1398" i="59"/>
  <c r="Q1398" i="59" s="1"/>
  <c r="M190" i="59"/>
  <c r="M2306" i="59"/>
  <c r="O4787" i="59"/>
  <c r="L2350" i="59"/>
  <c r="Q2350" i="59" s="1"/>
  <c r="N3953" i="59"/>
  <c r="M1669" i="59"/>
  <c r="M2772" i="59"/>
  <c r="M2847" i="59"/>
  <c r="N829" i="59"/>
  <c r="L1283" i="59"/>
  <c r="Q1283" i="59" s="1"/>
  <c r="L1070" i="59"/>
  <c r="Q1070" i="59" s="1"/>
  <c r="L4593" i="59"/>
  <c r="Q4593" i="59" s="1"/>
  <c r="O3324" i="59"/>
  <c r="O2388" i="59"/>
  <c r="N4169" i="59"/>
  <c r="O2318" i="59"/>
  <c r="N1044" i="59"/>
  <c r="O2563" i="59"/>
  <c r="N4776" i="59"/>
  <c r="L3513" i="59"/>
  <c r="Q3513" i="59" s="1"/>
  <c r="N3204" i="59"/>
  <c r="O4497" i="59"/>
  <c r="O4334" i="59"/>
  <c r="O3848" i="59"/>
  <c r="N3338" i="59"/>
  <c r="N462" i="59"/>
  <c r="M908" i="59"/>
  <c r="N463" i="59"/>
  <c r="L2132" i="59"/>
  <c r="Q2132" i="59" s="1"/>
  <c r="L4497" i="59"/>
  <c r="Q4497" i="59" s="1"/>
  <c r="O894" i="59"/>
  <c r="N3644" i="59"/>
  <c r="M2770" i="59"/>
  <c r="N2722" i="59"/>
  <c r="N3143" i="59"/>
  <c r="M3490" i="59"/>
  <c r="O3059" i="59"/>
  <c r="L1169" i="59"/>
  <c r="Q1169" i="59" s="1"/>
  <c r="M4129" i="59"/>
  <c r="N318" i="59"/>
  <c r="N413" i="59"/>
  <c r="L2787" i="59"/>
  <c r="Q2787" i="59" s="1"/>
  <c r="L3830" i="59"/>
  <c r="Q3830" i="59" s="1"/>
  <c r="L2715" i="59"/>
  <c r="Q2715" i="59" s="1"/>
  <c r="L1030" i="59"/>
  <c r="Q1030" i="59" s="1"/>
  <c r="N3496" i="59"/>
  <c r="O4817" i="59"/>
  <c r="M2609" i="59"/>
  <c r="O3678" i="59"/>
  <c r="N2177" i="59"/>
  <c r="L3789" i="59"/>
  <c r="Q3789" i="59" s="1"/>
  <c r="N723" i="59"/>
  <c r="N1937" i="59"/>
  <c r="O1036" i="59"/>
  <c r="L2777" i="59"/>
  <c r="Q2777" i="59" s="1"/>
  <c r="O3330" i="59"/>
  <c r="L1104" i="59"/>
  <c r="Q1104" i="59" s="1"/>
  <c r="M3647" i="59"/>
  <c r="M3366" i="59"/>
  <c r="N1303" i="59"/>
  <c r="L2996" i="59"/>
  <c r="Q2996" i="59" s="1"/>
  <c r="N853" i="59"/>
  <c r="O1126" i="59"/>
  <c r="O418" i="59"/>
  <c r="N3886" i="59"/>
  <c r="M776" i="59"/>
  <c r="N927" i="59"/>
  <c r="L4786" i="59"/>
  <c r="Q4786" i="59" s="1"/>
  <c r="M3862" i="59"/>
  <c r="L3653" i="59"/>
  <c r="Q3653" i="59" s="1"/>
  <c r="N2113" i="59"/>
  <c r="L3081" i="59"/>
  <c r="Q3081" i="59" s="1"/>
  <c r="L766" i="59"/>
  <c r="Q766" i="59" s="1"/>
  <c r="L4344" i="59"/>
  <c r="Q4344" i="59" s="1"/>
  <c r="M4078" i="59"/>
  <c r="M3054" i="59"/>
  <c r="M3212" i="59"/>
  <c r="N27" i="59"/>
  <c r="O2633" i="59"/>
  <c r="M837" i="59"/>
  <c r="N3135" i="59"/>
  <c r="L2209" i="59"/>
  <c r="Q2209" i="59" s="1"/>
  <c r="M1406" i="59"/>
  <c r="N4920" i="59"/>
  <c r="L2116" i="59"/>
  <c r="Q2116" i="59" s="1"/>
  <c r="N2853" i="59"/>
  <c r="N1480" i="59"/>
  <c r="M4225" i="59"/>
  <c r="N4476" i="59"/>
  <c r="M1965" i="59"/>
  <c r="O530" i="59"/>
  <c r="L3781" i="59"/>
  <c r="Q3781" i="59" s="1"/>
  <c r="N4605" i="59"/>
  <c r="M1457" i="59"/>
  <c r="N2136" i="59"/>
  <c r="O4475" i="59"/>
  <c r="O1948" i="59"/>
  <c r="N2732" i="59"/>
  <c r="N1471" i="59"/>
  <c r="O1753" i="59"/>
  <c r="N1530" i="59"/>
  <c r="N805" i="59"/>
  <c r="N2704" i="59"/>
  <c r="L906" i="59"/>
  <c r="Q906" i="59" s="1"/>
  <c r="M3580" i="59"/>
  <c r="L34" i="59"/>
  <c r="Q34" i="59" s="1"/>
  <c r="N4578" i="59"/>
  <c r="N3131" i="59"/>
  <c r="M4709" i="59"/>
  <c r="N2673" i="59"/>
  <c r="M3918" i="59"/>
  <c r="N29" i="59"/>
  <c r="O3297" i="59"/>
  <c r="O4798" i="59"/>
  <c r="N3660" i="59"/>
  <c r="O2227" i="59"/>
  <c r="L4630" i="59"/>
  <c r="Q4630" i="59" s="1"/>
  <c r="M836" i="59"/>
  <c r="L1743" i="59"/>
  <c r="Q1743" i="59" s="1"/>
  <c r="O4484" i="59"/>
  <c r="M3582" i="59"/>
  <c r="M2289" i="59"/>
  <c r="M1421" i="59"/>
  <c r="N3867" i="59"/>
  <c r="O2309" i="59"/>
  <c r="L152" i="59"/>
  <c r="Q152" i="59" s="1"/>
  <c r="L4667" i="59"/>
  <c r="Q4667" i="59" s="1"/>
  <c r="L620" i="59"/>
  <c r="Q620" i="59" s="1"/>
  <c r="O1504" i="59"/>
  <c r="O4391" i="59"/>
  <c r="N4460" i="59"/>
  <c r="M4576" i="59"/>
  <c r="L2071" i="59"/>
  <c r="Q2071" i="59" s="1"/>
  <c r="O1744" i="59"/>
  <c r="O2861" i="59"/>
  <c r="M2930" i="59"/>
  <c r="M1018" i="59"/>
  <c r="N4511" i="59"/>
  <c r="O1023" i="59"/>
  <c r="M237" i="59"/>
  <c r="L2458" i="59"/>
  <c r="Q2458" i="59" s="1"/>
  <c r="O98" i="59"/>
  <c r="M989" i="59"/>
  <c r="L2642" i="59"/>
  <c r="Q2642" i="59" s="1"/>
  <c r="O4771" i="59"/>
  <c r="O3354" i="59"/>
  <c r="O2570" i="59"/>
  <c r="O616" i="59"/>
  <c r="N903" i="59"/>
  <c r="N3781" i="59"/>
  <c r="O1693" i="59"/>
  <c r="L3019" i="59"/>
  <c r="Q3019" i="59" s="1"/>
  <c r="M4502" i="59"/>
  <c r="L3247" i="59"/>
  <c r="Q3247" i="59" s="1"/>
  <c r="O2963" i="59"/>
  <c r="N369" i="59"/>
  <c r="N1463" i="59"/>
  <c r="M1124" i="59"/>
  <c r="O3143" i="59"/>
  <c r="O1140" i="59"/>
  <c r="N4032" i="59"/>
  <c r="O2330" i="59"/>
  <c r="O1748" i="59"/>
  <c r="O4812" i="59"/>
  <c r="N4877" i="59"/>
  <c r="M4039" i="59"/>
  <c r="L1823" i="59"/>
  <c r="Q1823" i="59" s="1"/>
  <c r="L2301" i="59"/>
  <c r="Q2301" i="59" s="1"/>
  <c r="N1433" i="59"/>
  <c r="O4658" i="59"/>
  <c r="O4672" i="59"/>
  <c r="O2086" i="59"/>
  <c r="N2063" i="59"/>
  <c r="L2212" i="59"/>
  <c r="Q2212" i="59" s="1"/>
  <c r="O3837" i="59"/>
  <c r="M2398" i="59"/>
  <c r="M3395" i="59"/>
  <c r="N3045" i="59"/>
  <c r="M4115" i="59"/>
  <c r="L4923" i="59"/>
  <c r="Q4923" i="59" s="1"/>
  <c r="M2384" i="59"/>
  <c r="N2626" i="59"/>
  <c r="O3984" i="59"/>
  <c r="L117" i="59"/>
  <c r="Q117" i="59" s="1"/>
  <c r="M4883" i="59"/>
  <c r="O1076" i="59"/>
  <c r="L2678" i="59"/>
  <c r="Q2678" i="59" s="1"/>
  <c r="M3158" i="59"/>
  <c r="L3392" i="59"/>
  <c r="Q3392" i="59" s="1"/>
  <c r="N3982" i="59"/>
  <c r="M2342" i="59"/>
  <c r="M4660" i="59"/>
  <c r="L2023" i="59"/>
  <c r="Q2023" i="59" s="1"/>
  <c r="O1518" i="59"/>
  <c r="M3846" i="59"/>
  <c r="L1382" i="59"/>
  <c r="Q1382" i="59" s="1"/>
  <c r="M1549" i="59"/>
  <c r="O4699" i="59"/>
  <c r="L298" i="59"/>
  <c r="Q298" i="59" s="1"/>
  <c r="N2914" i="59"/>
  <c r="N4582" i="59"/>
  <c r="O4294" i="59"/>
  <c r="M2632" i="59"/>
  <c r="O926" i="59"/>
  <c r="N3113" i="59"/>
  <c r="M1631" i="59"/>
  <c r="N983" i="59"/>
  <c r="O746" i="59"/>
  <c r="L2198" i="59"/>
  <c r="Q2198" i="59" s="1"/>
  <c r="N2100" i="59"/>
  <c r="N1368" i="59"/>
  <c r="O312" i="59"/>
  <c r="L4511" i="59"/>
  <c r="Q4511" i="59" s="1"/>
  <c r="L4663" i="59"/>
  <c r="Q4663" i="59" s="1"/>
  <c r="N2208" i="59"/>
  <c r="M2217" i="59"/>
  <c r="M1603" i="59"/>
  <c r="N4311" i="59"/>
  <c r="M3261" i="59"/>
  <c r="M1078" i="59"/>
  <c r="L2874" i="59"/>
  <c r="Q2874" i="59" s="1"/>
  <c r="L3252" i="59"/>
  <c r="Q3252" i="59" s="1"/>
  <c r="L760" i="59"/>
  <c r="Q760" i="59" s="1"/>
  <c r="N3086" i="59"/>
  <c r="O2913" i="59"/>
  <c r="N3079" i="59"/>
  <c r="M3749" i="59"/>
  <c r="M2038" i="59"/>
  <c r="M1746" i="59"/>
  <c r="M405" i="59"/>
  <c r="N1282" i="59"/>
  <c r="N11" i="59"/>
  <c r="M580" i="59"/>
  <c r="O3309" i="59"/>
  <c r="M3032" i="59"/>
  <c r="L1910" i="59"/>
  <c r="Q1910" i="59" s="1"/>
  <c r="L1840" i="59"/>
  <c r="Q1840" i="59" s="1"/>
  <c r="M3384" i="59"/>
  <c r="N3692" i="59"/>
  <c r="N3916" i="59"/>
  <c r="M3356" i="59"/>
  <c r="M4694" i="59"/>
  <c r="N55" i="59"/>
  <c r="L2128" i="59"/>
  <c r="Q2128" i="59" s="1"/>
  <c r="M28" i="59"/>
  <c r="O3775" i="59"/>
  <c r="N4726" i="59"/>
  <c r="M1686" i="59"/>
  <c r="O7" i="59"/>
  <c r="N106" i="59"/>
  <c r="L42" i="59"/>
  <c r="Q42" i="59" s="1"/>
  <c r="M3935" i="59"/>
  <c r="N1607" i="59"/>
  <c r="O2706" i="59"/>
  <c r="N1536" i="59"/>
  <c r="O1418" i="59"/>
  <c r="O337" i="59"/>
  <c r="N2816" i="59"/>
  <c r="L2502" i="59"/>
  <c r="Q2502" i="59" s="1"/>
  <c r="M1450" i="59"/>
  <c r="L54" i="59"/>
  <c r="Q54" i="59" s="1"/>
  <c r="M262" i="59"/>
  <c r="N421" i="59"/>
  <c r="N2981" i="59"/>
  <c r="L2107" i="59"/>
  <c r="Q2107" i="59" s="1"/>
  <c r="O3191" i="59"/>
  <c r="M2044" i="59"/>
  <c r="M3012" i="59"/>
  <c r="O4896" i="59"/>
  <c r="N2756" i="59"/>
  <c r="M1280" i="59"/>
  <c r="N3998" i="59"/>
  <c r="L406" i="59"/>
  <c r="Q406" i="59" s="1"/>
  <c r="M4837" i="59"/>
  <c r="L4394" i="59"/>
  <c r="Q4394" i="59" s="1"/>
  <c r="N1976" i="59"/>
  <c r="M1653" i="59"/>
  <c r="L1461" i="59"/>
  <c r="Q1461" i="59" s="1"/>
  <c r="O600" i="59"/>
  <c r="O1047" i="59"/>
  <c r="L1278" i="59"/>
  <c r="Q1278" i="59" s="1"/>
  <c r="L1749" i="59"/>
  <c r="Q1749" i="59" s="1"/>
  <c r="N4220" i="59"/>
  <c r="L3112" i="59"/>
  <c r="Q3112" i="59" s="1"/>
  <c r="L3407" i="59"/>
  <c r="Q3407" i="59" s="1"/>
  <c r="O2628" i="59"/>
  <c r="L845" i="59"/>
  <c r="Q845" i="59" s="1"/>
  <c r="L1384" i="59"/>
  <c r="Q1384" i="59" s="1"/>
  <c r="O4908" i="59"/>
  <c r="M1365" i="59"/>
  <c r="L772" i="59"/>
  <c r="Q772" i="59" s="1"/>
  <c r="O654" i="59"/>
  <c r="N4640" i="59"/>
  <c r="M2814" i="59"/>
  <c r="L614" i="59"/>
  <c r="Q614" i="59" s="1"/>
  <c r="O1374" i="59"/>
  <c r="N4434" i="59"/>
  <c r="N4357" i="59"/>
  <c r="M2953" i="59"/>
  <c r="L2002" i="59"/>
  <c r="Q2002" i="59" s="1"/>
  <c r="O781" i="59"/>
  <c r="M4774" i="59"/>
  <c r="N1839" i="59"/>
  <c r="L1766" i="59"/>
  <c r="Q1766" i="59" s="1"/>
  <c r="L4798" i="59"/>
  <c r="Q4798" i="59" s="1"/>
  <c r="L2662" i="59"/>
  <c r="Q2662" i="59" s="1"/>
  <c r="O3222" i="59"/>
  <c r="M4941" i="59"/>
  <c r="M4456" i="59"/>
  <c r="O2081" i="59"/>
  <c r="M2651" i="59"/>
  <c r="N2616" i="59"/>
  <c r="M3618" i="59"/>
  <c r="N2970" i="59"/>
  <c r="M187" i="59"/>
  <c r="L3268" i="59"/>
  <c r="Q3268" i="59" s="1"/>
  <c r="O3061" i="59"/>
  <c r="O3018" i="59"/>
  <c r="O3540" i="59"/>
  <c r="M1292" i="59"/>
  <c r="N2419" i="59"/>
  <c r="O1981" i="59"/>
  <c r="M2426" i="59"/>
  <c r="O3673" i="59"/>
  <c r="L1856" i="59"/>
  <c r="Q1856" i="59" s="1"/>
  <c r="N388" i="59"/>
  <c r="M164" i="59"/>
  <c r="O660" i="59"/>
  <c r="M2405" i="59"/>
  <c r="L3684" i="59"/>
  <c r="Q3684" i="59" s="1"/>
  <c r="L3438" i="59"/>
  <c r="Q3438" i="59" s="1"/>
  <c r="O3073" i="59"/>
  <c r="N695" i="59"/>
  <c r="N3536" i="59"/>
  <c r="L1905" i="59"/>
  <c r="Q1905" i="59" s="1"/>
  <c r="M488" i="59"/>
  <c r="N2443" i="59"/>
  <c r="O2592" i="59"/>
  <c r="N496" i="59"/>
  <c r="M1227" i="59"/>
  <c r="M4168" i="59"/>
  <c r="M1522" i="59"/>
  <c r="M2727" i="59"/>
  <c r="O3797" i="59"/>
  <c r="N1813" i="59"/>
  <c r="M3303" i="59"/>
  <c r="O1196" i="59"/>
  <c r="L1234" i="59"/>
  <c r="Q1234" i="59" s="1"/>
  <c r="M766" i="59"/>
  <c r="N3908" i="59"/>
  <c r="N236" i="59"/>
  <c r="N3514" i="59"/>
  <c r="O573" i="59"/>
  <c r="O3402" i="59"/>
  <c r="L3292" i="59"/>
  <c r="Q3292" i="59" s="1"/>
  <c r="O1547" i="59"/>
  <c r="N839" i="59"/>
  <c r="O3358" i="59"/>
  <c r="M4336" i="59"/>
  <c r="O2813" i="59"/>
  <c r="N3388" i="59"/>
  <c r="L1676" i="59"/>
  <c r="Q1676" i="59" s="1"/>
  <c r="N558" i="59"/>
  <c r="O2578" i="59"/>
  <c r="M3759" i="59"/>
  <c r="N2433" i="59"/>
  <c r="N3251" i="59"/>
  <c r="O4479" i="59"/>
  <c r="M264" i="59"/>
  <c r="L4204" i="59"/>
  <c r="Q4204" i="59" s="1"/>
  <c r="L2586" i="59"/>
  <c r="Q2586" i="59" s="1"/>
  <c r="L4020" i="59"/>
  <c r="Q4020" i="59" s="1"/>
  <c r="N554" i="59"/>
  <c r="O3260" i="59"/>
  <c r="N2022" i="59"/>
  <c r="M331" i="59"/>
  <c r="M2548" i="59"/>
  <c r="O4759" i="59"/>
  <c r="L4759" i="59"/>
  <c r="Q4759" i="59" s="1"/>
  <c r="L3745" i="59"/>
  <c r="Q3745" i="59" s="1"/>
  <c r="N3112" i="59"/>
  <c r="O2736" i="59"/>
  <c r="O2457" i="59"/>
  <c r="L4079" i="59"/>
  <c r="Q4079" i="59" s="1"/>
  <c r="L533" i="59"/>
  <c r="Q533" i="59" s="1"/>
  <c r="M3626" i="59"/>
  <c r="L1420" i="59"/>
  <c r="Q1420" i="59" s="1"/>
  <c r="L4812" i="59"/>
  <c r="Q4812" i="59" s="1"/>
  <c r="M3982" i="59"/>
  <c r="M4223" i="59"/>
  <c r="O2852" i="59"/>
  <c r="L2496" i="59"/>
  <c r="Q2496" i="59" s="1"/>
  <c r="N58" i="59"/>
  <c r="N4099" i="59"/>
  <c r="L264" i="59"/>
  <c r="Q264" i="59" s="1"/>
  <c r="N1476" i="59"/>
  <c r="M1362" i="59"/>
  <c r="N1555" i="59"/>
  <c r="L3029" i="59"/>
  <c r="Q3029" i="59" s="1"/>
  <c r="O24" i="59"/>
  <c r="N1061" i="59"/>
  <c r="L2935" i="59"/>
  <c r="Q2935" i="59" s="1"/>
  <c r="O4325" i="59"/>
  <c r="N4752" i="59"/>
  <c r="M4732" i="59"/>
  <c r="N2584" i="59"/>
  <c r="L2794" i="59"/>
  <c r="Q2794" i="59" s="1"/>
  <c r="O4094" i="59"/>
  <c r="N2596" i="59"/>
  <c r="N916" i="59"/>
  <c r="O1495" i="59"/>
  <c r="M2810" i="59"/>
  <c r="N1038" i="59"/>
  <c r="N845" i="59"/>
  <c r="L844" i="59"/>
  <c r="Q844" i="59" s="1"/>
  <c r="M4944" i="59"/>
  <c r="N4290" i="59"/>
  <c r="L3580" i="59"/>
  <c r="Q3580" i="59" s="1"/>
  <c r="L276" i="59"/>
  <c r="Q276" i="59" s="1"/>
  <c r="O535" i="59"/>
  <c r="L757" i="59"/>
  <c r="Q757" i="59" s="1"/>
  <c r="M2637" i="59"/>
  <c r="M4973" i="59"/>
  <c r="M1217" i="59"/>
  <c r="N2331" i="59"/>
  <c r="M1357" i="59"/>
  <c r="L3038" i="59"/>
  <c r="Q3038" i="59" s="1"/>
  <c r="L657" i="59"/>
  <c r="Q657" i="59" s="1"/>
  <c r="O642" i="59"/>
  <c r="M4916" i="59"/>
  <c r="L687" i="59"/>
  <c r="Q687" i="59" s="1"/>
  <c r="M969" i="59"/>
  <c r="N1787" i="59"/>
  <c r="O3265" i="59"/>
  <c r="L372" i="59"/>
  <c r="Q372" i="59" s="1"/>
  <c r="L2173" i="59"/>
  <c r="Q2173" i="59" s="1"/>
  <c r="M4608" i="59"/>
  <c r="N4233" i="59"/>
  <c r="O1003" i="59"/>
  <c r="O3776" i="59"/>
  <c r="N2494" i="59"/>
  <c r="N3031" i="59"/>
  <c r="M2191" i="59"/>
  <c r="M251" i="59"/>
  <c r="N1055" i="59"/>
  <c r="M426" i="59"/>
  <c r="L4277" i="59"/>
  <c r="Q4277" i="59" s="1"/>
  <c r="M4528" i="59"/>
  <c r="O1684" i="59"/>
  <c r="N2935" i="59"/>
  <c r="N912" i="59"/>
  <c r="N800" i="59"/>
  <c r="O162" i="59"/>
  <c r="N1043" i="59"/>
  <c r="N3740" i="59"/>
  <c r="O427" i="59"/>
  <c r="N2874" i="59"/>
  <c r="L2398" i="59"/>
  <c r="Q2398" i="59" s="1"/>
  <c r="O4591" i="59"/>
  <c r="M1988" i="59"/>
  <c r="N3761" i="59"/>
  <c r="N1516" i="59"/>
  <c r="M2840" i="59"/>
  <c r="O4519" i="59"/>
  <c r="N3693" i="59"/>
  <c r="M4911" i="59"/>
  <c r="N2689" i="59"/>
  <c r="O2129" i="59"/>
  <c r="N3118" i="59"/>
  <c r="L3233" i="59"/>
  <c r="Q3233" i="59" s="1"/>
  <c r="N1424" i="59"/>
  <c r="O2985" i="59"/>
  <c r="O3391" i="59"/>
  <c r="N4723" i="59"/>
  <c r="O348" i="59"/>
  <c r="N4874" i="59"/>
  <c r="O4607" i="59"/>
  <c r="O1629" i="59"/>
  <c r="L586" i="59"/>
  <c r="Q586" i="59" s="1"/>
  <c r="M3937" i="59"/>
  <c r="L272" i="59"/>
  <c r="Q272" i="59" s="1"/>
  <c r="M4924" i="59"/>
  <c r="M2042" i="59"/>
  <c r="M1347" i="59"/>
  <c r="L456" i="59"/>
  <c r="Q456" i="59" s="1"/>
  <c r="M513" i="59"/>
  <c r="N3573" i="59"/>
  <c r="M2828" i="59"/>
  <c r="M759" i="59"/>
  <c r="O1008" i="59"/>
  <c r="M4879" i="59"/>
  <c r="M3973" i="59"/>
  <c r="N3683" i="59"/>
  <c r="M1161" i="59"/>
  <c r="O3884" i="59"/>
  <c r="M1418" i="59"/>
  <c r="M1239" i="59"/>
  <c r="O3946" i="59"/>
  <c r="M4295" i="59"/>
  <c r="O1111" i="59"/>
  <c r="M145" i="59"/>
  <c r="N1896" i="59"/>
  <c r="M267" i="59"/>
  <c r="N2939" i="59"/>
  <c r="M3434" i="59"/>
  <c r="O4004" i="59"/>
  <c r="M3799" i="59"/>
  <c r="L176" i="59"/>
  <c r="Q176" i="59" s="1"/>
  <c r="M2509" i="59"/>
  <c r="N741" i="59"/>
  <c r="M934" i="59"/>
  <c r="O2929" i="59"/>
  <c r="M4146" i="59"/>
  <c r="O1183" i="59"/>
  <c r="L711" i="59"/>
  <c r="Q711" i="59" s="1"/>
  <c r="L3916" i="59"/>
  <c r="Q3916" i="59" s="1"/>
  <c r="N226" i="59"/>
  <c r="N4733" i="59"/>
  <c r="L5000" i="59"/>
  <c r="Q5000" i="59" s="1"/>
  <c r="N3845" i="59"/>
  <c r="N674" i="59"/>
  <c r="O2595" i="59"/>
  <c r="M467" i="59"/>
  <c r="M1917" i="59"/>
  <c r="M448" i="59"/>
  <c r="M3853" i="59"/>
  <c r="M4510" i="59"/>
  <c r="N346" i="59"/>
  <c r="N2852" i="59"/>
  <c r="L2025" i="59"/>
  <c r="Q2025" i="59" s="1"/>
  <c r="L2718" i="59"/>
  <c r="Q2718" i="59" s="1"/>
  <c r="N870" i="59"/>
  <c r="N4581" i="59"/>
  <c r="O1932" i="59"/>
  <c r="N4144" i="59"/>
  <c r="O1057" i="59"/>
  <c r="N349" i="59"/>
  <c r="N848" i="59"/>
  <c r="L1269" i="59"/>
  <c r="Q1269" i="59" s="1"/>
  <c r="O291" i="59"/>
  <c r="O1238" i="59"/>
  <c r="N4149" i="59"/>
  <c r="O2967" i="59"/>
  <c r="M4623" i="59"/>
  <c r="O4874" i="59"/>
  <c r="N2338" i="59"/>
  <c r="N2024" i="59"/>
  <c r="N2187" i="59"/>
  <c r="L357" i="59"/>
  <c r="Q357" i="59" s="1"/>
  <c r="O4108" i="59"/>
  <c r="L3667" i="59"/>
  <c r="Q3667" i="59" s="1"/>
  <c r="L1456" i="59"/>
  <c r="Q1456" i="59" s="1"/>
  <c r="M3285" i="59"/>
  <c r="N2587" i="59"/>
  <c r="N802" i="59"/>
  <c r="N4917" i="59"/>
  <c r="O2004" i="59"/>
  <c r="M4447" i="59"/>
  <c r="O3068" i="59"/>
  <c r="N4373" i="59"/>
  <c r="M2975" i="59"/>
  <c r="N3937" i="59"/>
  <c r="M4817" i="59"/>
  <c r="M3058" i="59"/>
  <c r="M432" i="59"/>
  <c r="N1104" i="59"/>
  <c r="O1166" i="59"/>
  <c r="L1938" i="59"/>
  <c r="Q1938" i="59" s="1"/>
  <c r="O2306" i="59"/>
  <c r="O4806" i="59"/>
  <c r="M821" i="59"/>
  <c r="L3010" i="59"/>
  <c r="Q3010" i="59" s="1"/>
  <c r="L566" i="59"/>
  <c r="Q566" i="59" s="1"/>
  <c r="M3519" i="59"/>
  <c r="L2525" i="59"/>
  <c r="Q2525" i="59" s="1"/>
  <c r="M3180" i="59"/>
  <c r="O4358" i="59"/>
  <c r="L4301" i="59"/>
  <c r="Q4301" i="59" s="1"/>
  <c r="L2745" i="59"/>
  <c r="Q2745" i="59" s="1"/>
  <c r="L4683" i="59"/>
  <c r="Q4683" i="59" s="1"/>
  <c r="N4078" i="59"/>
  <c r="O3714" i="59"/>
  <c r="L986" i="59"/>
  <c r="Q986" i="59" s="1"/>
  <c r="N4310" i="59"/>
  <c r="M4449" i="59"/>
  <c r="O2015" i="59"/>
  <c r="L734" i="59"/>
  <c r="Q734" i="59" s="1"/>
  <c r="N1177" i="59"/>
  <c r="O2178" i="59"/>
  <c r="N2295" i="59"/>
  <c r="O587" i="59"/>
  <c r="O2773" i="59"/>
  <c r="N152" i="59"/>
  <c r="L4985" i="59"/>
  <c r="Q4985" i="59" s="1"/>
  <c r="N2865" i="59"/>
  <c r="O193" i="59"/>
  <c r="L2831" i="59"/>
  <c r="Q2831" i="59" s="1"/>
  <c r="L3839" i="59"/>
  <c r="Q3839" i="59" s="1"/>
  <c r="L2430" i="59"/>
  <c r="Q2430" i="59" s="1"/>
  <c r="L219" i="59"/>
  <c r="Q219" i="59" s="1"/>
  <c r="M3645" i="59"/>
  <c r="O2544" i="59"/>
  <c r="O1843" i="59"/>
  <c r="O1709" i="59"/>
  <c r="L881" i="59"/>
  <c r="Q881" i="59" s="1"/>
  <c r="O3024" i="59"/>
  <c r="L2991" i="59"/>
  <c r="Q2991" i="59" s="1"/>
  <c r="M3666" i="59"/>
  <c r="L2892" i="59"/>
  <c r="Q2892" i="59" s="1"/>
  <c r="L3508" i="59"/>
  <c r="Q3508" i="59" s="1"/>
  <c r="L3210" i="59"/>
  <c r="Q3210" i="59" s="1"/>
  <c r="L2855" i="59"/>
  <c r="Q2855" i="59" s="1"/>
  <c r="L2372" i="59"/>
  <c r="Q2372" i="59" s="1"/>
  <c r="O1182" i="59"/>
  <c r="O1552" i="59"/>
  <c r="L2178" i="59"/>
  <c r="Q2178" i="59" s="1"/>
  <c r="M4050" i="59"/>
  <c r="N2946" i="59"/>
  <c r="O3202" i="59"/>
  <c r="L4824" i="59"/>
  <c r="Q4824" i="59" s="1"/>
  <c r="M2962" i="59"/>
  <c r="M91" i="59"/>
  <c r="N1014" i="59"/>
  <c r="N642" i="59"/>
  <c r="O4230" i="59"/>
  <c r="L4716" i="59"/>
  <c r="Q4716" i="59" s="1"/>
  <c r="O2762" i="59"/>
  <c r="O4254" i="59"/>
  <c r="O930" i="59"/>
  <c r="L1335" i="59"/>
  <c r="Q1335" i="59" s="1"/>
  <c r="O672" i="59"/>
  <c r="L3370" i="59"/>
  <c r="Q3370" i="59" s="1"/>
  <c r="N823" i="59"/>
  <c r="N401" i="59"/>
  <c r="N224" i="59"/>
  <c r="M2556" i="59"/>
  <c r="L203" i="59"/>
  <c r="Q203" i="59" s="1"/>
  <c r="M3433" i="59"/>
  <c r="N3803" i="59"/>
  <c r="N2736" i="59"/>
  <c r="M4183" i="59"/>
  <c r="N1916" i="59"/>
  <c r="M4823" i="59"/>
  <c r="O124" i="59"/>
  <c r="M76" i="59"/>
  <c r="M1035" i="59"/>
  <c r="N2461" i="59"/>
  <c r="L3841" i="59"/>
  <c r="Q3841" i="59" s="1"/>
  <c r="L1492" i="59"/>
  <c r="Q1492" i="59" s="1"/>
  <c r="M4781" i="59"/>
  <c r="M990" i="59"/>
  <c r="N45" i="59"/>
  <c r="N68" i="59"/>
  <c r="N1123" i="59"/>
  <c r="M1092" i="59"/>
  <c r="M3695" i="59"/>
  <c r="L4470" i="59"/>
  <c r="Q4470" i="59" s="1"/>
  <c r="O4979" i="59"/>
  <c r="M4692" i="59"/>
  <c r="N1270" i="59"/>
  <c r="M3125" i="59"/>
  <c r="O342" i="59"/>
  <c r="O4435" i="59"/>
  <c r="M2825" i="59"/>
  <c r="L2389" i="59"/>
  <c r="Q2389" i="59" s="1"/>
  <c r="N314" i="59"/>
  <c r="N1643" i="59"/>
  <c r="L4018" i="59"/>
  <c r="Q4018" i="59" s="1"/>
  <c r="O1211" i="59"/>
  <c r="N2728" i="59"/>
  <c r="O4785" i="59"/>
  <c r="L2508" i="59"/>
  <c r="Q2508" i="59" s="1"/>
  <c r="L4239" i="59"/>
  <c r="Q4239" i="59" s="1"/>
  <c r="M2871" i="59"/>
  <c r="O920" i="59"/>
  <c r="O1460" i="59"/>
  <c r="L497" i="59"/>
  <c r="Q497" i="59" s="1"/>
  <c r="N54" i="59"/>
  <c r="N1442" i="59"/>
  <c r="M2954" i="59"/>
  <c r="M2523" i="59"/>
  <c r="N3482" i="59"/>
  <c r="L1024" i="59"/>
  <c r="Q1024" i="59" s="1"/>
  <c r="L2256" i="59"/>
  <c r="Q2256" i="59" s="1"/>
  <c r="M4151" i="59"/>
  <c r="M715" i="59"/>
  <c r="O2295" i="59"/>
  <c r="N3887" i="59"/>
  <c r="N4088" i="59"/>
  <c r="N1100" i="59"/>
  <c r="O2663" i="59"/>
  <c r="M749" i="59"/>
  <c r="O4981" i="59"/>
  <c r="M1008" i="59"/>
  <c r="O2622" i="59"/>
  <c r="L3988" i="59"/>
  <c r="Q3988" i="59" s="1"/>
  <c r="L3867" i="59"/>
  <c r="Q3867" i="59" s="1"/>
  <c r="O1917" i="59"/>
  <c r="N2927" i="59"/>
  <c r="M2540" i="59"/>
  <c r="O3866" i="59"/>
  <c r="M1044" i="59"/>
  <c r="L1530" i="59"/>
  <c r="Q1530" i="59" s="1"/>
  <c r="O1021" i="59"/>
  <c r="O4226" i="59"/>
  <c r="L2067" i="59"/>
  <c r="Q2067" i="59" s="1"/>
  <c r="O2898" i="59"/>
  <c r="M140" i="59"/>
  <c r="L3945" i="59"/>
  <c r="Q3945" i="59" s="1"/>
  <c r="M1659" i="59"/>
  <c r="M852" i="59"/>
  <c r="N2779" i="59"/>
  <c r="N4810" i="59"/>
  <c r="M1077" i="59"/>
  <c r="M1283" i="59"/>
  <c r="M999" i="59"/>
  <c r="O2503" i="59"/>
  <c r="L863" i="59"/>
  <c r="Q863" i="59" s="1"/>
  <c r="L2772" i="59"/>
  <c r="Q2772" i="59" s="1"/>
  <c r="O3371" i="59"/>
  <c r="M338" i="59"/>
  <c r="O3325" i="59"/>
  <c r="O475" i="59"/>
  <c r="O1116" i="59"/>
  <c r="O4415" i="59"/>
  <c r="L2450" i="59"/>
  <c r="Q2450" i="59" s="1"/>
  <c r="M4845" i="59"/>
  <c r="O3008" i="59"/>
  <c r="O1195" i="59"/>
  <c r="N675" i="59"/>
  <c r="M3851" i="59"/>
  <c r="N3200" i="59"/>
  <c r="M3720" i="59"/>
  <c r="N3743" i="59"/>
  <c r="L2054" i="59"/>
  <c r="Q2054" i="59" s="1"/>
  <c r="N4904" i="59"/>
  <c r="M2780" i="59"/>
  <c r="M898" i="59"/>
  <c r="N4219" i="59"/>
  <c r="N1991" i="59"/>
  <c r="N3725" i="59"/>
  <c r="N2191" i="59"/>
  <c r="M4290" i="59"/>
  <c r="O1790" i="59"/>
  <c r="M4271" i="59"/>
  <c r="N2896" i="59"/>
  <c r="M2764" i="59"/>
  <c r="O3052" i="59"/>
  <c r="L2574" i="59"/>
  <c r="Q2574" i="59" s="1"/>
  <c r="M2463" i="59"/>
  <c r="N4745" i="59"/>
  <c r="N4221" i="59"/>
  <c r="N3884" i="59"/>
  <c r="L2995" i="59"/>
  <c r="Q2995" i="59" s="1"/>
  <c r="N1678" i="59"/>
  <c r="N3798" i="59"/>
  <c r="L3540" i="59"/>
  <c r="Q3540" i="59" s="1"/>
  <c r="O1878" i="59"/>
  <c r="M4192" i="59"/>
  <c r="L337" i="59"/>
  <c r="Q337" i="59" s="1"/>
  <c r="N1119" i="59"/>
  <c r="O1624" i="59"/>
  <c r="L3556" i="59"/>
  <c r="Q3556" i="59" s="1"/>
  <c r="N4262" i="59"/>
  <c r="N4844" i="59"/>
  <c r="O4398" i="59"/>
  <c r="N2660" i="59"/>
  <c r="L1148" i="59"/>
  <c r="Q1148" i="59" s="1"/>
  <c r="N482" i="59"/>
  <c r="L4006" i="59"/>
  <c r="Q4006" i="59" s="1"/>
  <c r="N2614" i="59"/>
  <c r="N2645" i="59"/>
  <c r="N4323" i="59"/>
  <c r="L4363" i="59"/>
  <c r="Q4363" i="59" s="1"/>
  <c r="N3628" i="59"/>
  <c r="N3483" i="59"/>
  <c r="L1176" i="59"/>
  <c r="Q1176" i="59" s="1"/>
  <c r="M2635" i="59"/>
  <c r="N4470" i="59"/>
  <c r="N541" i="59"/>
  <c r="M1351" i="59"/>
  <c r="O1888" i="59"/>
  <c r="O4971" i="59"/>
  <c r="N1404" i="59"/>
  <c r="L4175" i="59"/>
  <c r="Q4175" i="59" s="1"/>
  <c r="O3023" i="59"/>
  <c r="O3723" i="59"/>
  <c r="O2315" i="59"/>
  <c r="N3072" i="59"/>
  <c r="N439" i="59"/>
  <c r="O710" i="59"/>
  <c r="L3020" i="59"/>
  <c r="Q3020" i="59" s="1"/>
  <c r="N1672" i="59"/>
  <c r="O2275" i="59"/>
  <c r="N255" i="59"/>
  <c r="O224" i="59"/>
  <c r="L2556" i="59"/>
  <c r="Q2556" i="59" s="1"/>
  <c r="M938" i="59"/>
  <c r="M928" i="59"/>
  <c r="L4092" i="59"/>
  <c r="Q4092" i="59" s="1"/>
  <c r="N3063" i="59"/>
  <c r="N1989" i="59"/>
  <c r="O2625" i="59"/>
  <c r="M1724" i="59"/>
  <c r="O1326" i="59"/>
  <c r="O493" i="59"/>
  <c r="M3417" i="59"/>
  <c r="L2905" i="59"/>
  <c r="Q2905" i="59" s="1"/>
  <c r="M4686" i="59"/>
  <c r="O2342" i="59"/>
  <c r="L3940" i="59"/>
  <c r="Q3940" i="59" s="1"/>
  <c r="M1279" i="59"/>
  <c r="O407" i="59"/>
  <c r="N2194" i="59"/>
  <c r="O4009" i="59"/>
  <c r="L3566" i="59"/>
  <c r="Q3566" i="59" s="1"/>
  <c r="O1314" i="59"/>
  <c r="N1489" i="59"/>
  <c r="M3407" i="59"/>
  <c r="M3443" i="59"/>
  <c r="L1515" i="59"/>
  <c r="Q1515" i="59" s="1"/>
  <c r="L3756" i="59"/>
  <c r="Q3756" i="59" s="1"/>
  <c r="M4881" i="59"/>
  <c r="L1401" i="59"/>
  <c r="Q1401" i="59" s="1"/>
  <c r="L3578" i="59"/>
  <c r="Q3578" i="59" s="1"/>
  <c r="M2708" i="59"/>
  <c r="M2246" i="59"/>
  <c r="M3295" i="59"/>
  <c r="M500" i="59"/>
  <c r="M4470" i="59"/>
  <c r="M4888" i="59"/>
  <c r="L3688" i="59"/>
  <c r="Q3688" i="59" s="1"/>
  <c r="O3220" i="59"/>
  <c r="N478" i="59"/>
  <c r="L4120" i="59"/>
  <c r="Q4120" i="59" s="1"/>
  <c r="N3064" i="59"/>
  <c r="L1811" i="59"/>
  <c r="Q1811" i="59" s="1"/>
  <c r="N4436" i="59"/>
  <c r="M2424" i="59"/>
  <c r="L1220" i="59"/>
  <c r="Q1220" i="59" s="1"/>
  <c r="O275" i="59"/>
  <c r="L807" i="59"/>
  <c r="Q807" i="59" s="1"/>
  <c r="O2723" i="59"/>
  <c r="O482" i="59"/>
  <c r="N3336" i="59"/>
  <c r="L582" i="59"/>
  <c r="Q582" i="59" s="1"/>
  <c r="N1240" i="59"/>
  <c r="N2340" i="59"/>
  <c r="L4274" i="59"/>
  <c r="Q4274" i="59" s="1"/>
  <c r="N2348" i="59"/>
  <c r="L1063" i="59"/>
  <c r="Q1063" i="59" s="1"/>
  <c r="N623" i="59"/>
  <c r="M606" i="59"/>
  <c r="N2016" i="59"/>
  <c r="L3289" i="59"/>
  <c r="Q3289" i="59" s="1"/>
  <c r="O2391" i="59"/>
  <c r="O4248" i="59"/>
  <c r="N1291" i="59"/>
  <c r="N1692" i="59"/>
  <c r="L4281" i="59"/>
  <c r="Q4281" i="59" s="1"/>
  <c r="L4670" i="59"/>
  <c r="Q4670" i="59" s="1"/>
  <c r="L281" i="59"/>
  <c r="Q281" i="59" s="1"/>
  <c r="M2709" i="59"/>
  <c r="O2144" i="59"/>
  <c r="L2930" i="59"/>
  <c r="Q2930" i="59" s="1"/>
  <c r="N315" i="59"/>
  <c r="M3374" i="59"/>
  <c r="O1455" i="59"/>
  <c r="N4498" i="59"/>
  <c r="M3017" i="59"/>
  <c r="M2501" i="59"/>
  <c r="M1526" i="59"/>
  <c r="N3452" i="59"/>
  <c r="N781" i="59"/>
  <c r="O1168" i="59"/>
  <c r="M3183" i="59"/>
  <c r="M2116" i="59"/>
  <c r="N1953" i="59"/>
  <c r="L4220" i="59"/>
  <c r="Q4220" i="59" s="1"/>
  <c r="M2830" i="59"/>
  <c r="L3721" i="59"/>
  <c r="Q3721" i="59" s="1"/>
  <c r="M1798" i="59"/>
  <c r="O3375" i="59"/>
  <c r="O1321" i="59"/>
  <c r="M4632" i="59"/>
  <c r="M4499" i="59"/>
  <c r="M1683" i="59"/>
  <c r="N2205" i="59"/>
  <c r="O2725" i="59"/>
  <c r="N23" i="59"/>
  <c r="N2382" i="59"/>
  <c r="M1484" i="59"/>
  <c r="O3104" i="59"/>
  <c r="N514" i="59"/>
  <c r="N3724" i="59"/>
  <c r="N2555" i="59"/>
  <c r="L3300" i="59"/>
  <c r="Q3300" i="59" s="1"/>
  <c r="N3983" i="59"/>
  <c r="M3489" i="59"/>
  <c r="L3050" i="59"/>
  <c r="Q3050" i="59" s="1"/>
  <c r="N3469" i="59"/>
  <c r="O789" i="59"/>
  <c r="M833" i="59"/>
  <c r="L3500" i="59"/>
  <c r="Q3500" i="59" s="1"/>
  <c r="O2491" i="59"/>
  <c r="L4934" i="59"/>
  <c r="Q4934" i="59" s="1"/>
  <c r="M2656" i="59"/>
  <c r="L2870" i="59"/>
  <c r="Q2870" i="59" s="1"/>
  <c r="N65" i="59"/>
  <c r="L2206" i="59"/>
  <c r="Q2206" i="59" s="1"/>
  <c r="O4767" i="59"/>
  <c r="O3006" i="59"/>
  <c r="M4977" i="59"/>
  <c r="N2742" i="59"/>
  <c r="N4834" i="59"/>
  <c r="N38" i="59"/>
  <c r="M593" i="59"/>
  <c r="O288" i="59"/>
  <c r="N3727" i="59"/>
  <c r="M1200" i="59"/>
  <c r="O1124" i="59"/>
  <c r="O3910" i="59"/>
  <c r="L2183" i="59"/>
  <c r="Q2183" i="59" s="1"/>
  <c r="M3021" i="59"/>
  <c r="L4707" i="59"/>
  <c r="Q4707" i="59" s="1"/>
  <c r="M2599" i="59"/>
  <c r="L3604" i="59"/>
  <c r="Q3604" i="59" s="1"/>
  <c r="O948" i="59"/>
  <c r="L2103" i="59"/>
  <c r="Q2103" i="59" s="1"/>
  <c r="L3708" i="59"/>
  <c r="Q3708" i="59" s="1"/>
  <c r="M1926" i="59"/>
  <c r="O3275" i="59"/>
  <c r="O3928" i="59"/>
  <c r="M3342" i="59"/>
  <c r="L1477" i="59"/>
  <c r="Q1477" i="59" s="1"/>
  <c r="N898" i="59"/>
  <c r="M1570" i="59"/>
  <c r="O3034" i="59"/>
  <c r="L2395" i="59"/>
  <c r="Q2395" i="59" s="1"/>
  <c r="O234" i="59"/>
  <c r="O2988" i="59"/>
  <c r="O3048" i="59"/>
  <c r="M4482" i="59"/>
  <c r="O3365" i="59"/>
  <c r="N3926" i="59"/>
  <c r="O220" i="59"/>
  <c r="M2940" i="59"/>
  <c r="L1079" i="59"/>
  <c r="Q1079" i="59" s="1"/>
  <c r="M657" i="59"/>
  <c r="O812" i="59"/>
  <c r="L1820" i="59"/>
  <c r="Q1820" i="59" s="1"/>
  <c r="N3248" i="59"/>
  <c r="N866" i="59"/>
  <c r="O3933" i="59"/>
  <c r="L3906" i="59"/>
  <c r="Q3906" i="59" s="1"/>
  <c r="L2188" i="59"/>
  <c r="Q2188" i="59" s="1"/>
  <c r="L631" i="59"/>
  <c r="Q631" i="59" s="1"/>
  <c r="M582" i="59"/>
  <c r="N1419" i="59"/>
  <c r="N1338" i="59"/>
  <c r="N2483" i="59"/>
  <c r="O4526" i="59"/>
  <c r="N1772" i="59"/>
  <c r="O1330" i="59"/>
  <c r="L1884" i="59"/>
  <c r="Q1884" i="59" s="1"/>
  <c r="O1437" i="59"/>
  <c r="O1171" i="59"/>
  <c r="N3163" i="59"/>
  <c r="M2437" i="59"/>
  <c r="M810" i="59"/>
  <c r="N1060" i="59"/>
  <c r="M4178" i="59"/>
  <c r="N3611" i="59"/>
  <c r="M2753" i="59"/>
  <c r="O1914" i="59"/>
  <c r="O3378" i="59"/>
  <c r="N2855" i="59"/>
  <c r="N277" i="59"/>
  <c r="L2043" i="59"/>
  <c r="Q2043" i="59" s="1"/>
  <c r="M3010" i="59"/>
  <c r="L2852" i="59"/>
  <c r="Q2852" i="59" s="1"/>
  <c r="O4534" i="59"/>
  <c r="L4305" i="59"/>
  <c r="Q4305" i="59" s="1"/>
  <c r="N3083" i="59"/>
  <c r="M3902" i="59"/>
  <c r="L1422" i="59"/>
  <c r="Q1422" i="59" s="1"/>
  <c r="N2398" i="59"/>
  <c r="N3173" i="59"/>
  <c r="M106" i="59"/>
  <c r="L1149" i="59"/>
  <c r="Q1149" i="59" s="1"/>
  <c r="L4547" i="59"/>
  <c r="Q4547" i="59" s="1"/>
  <c r="N4970" i="59"/>
  <c r="N3040" i="59"/>
  <c r="N4933" i="59"/>
  <c r="O4095" i="59"/>
  <c r="O4793" i="59"/>
  <c r="L2434" i="59"/>
  <c r="Q2434" i="59" s="1"/>
  <c r="L2321" i="59"/>
  <c r="Q2321" i="59" s="1"/>
  <c r="L3861" i="59"/>
  <c r="Q3861" i="59" s="1"/>
  <c r="O4829" i="59"/>
  <c r="N4139" i="59"/>
  <c r="L56" i="59"/>
  <c r="Q56" i="59" s="1"/>
  <c r="M2431" i="59"/>
  <c r="L3201" i="59"/>
  <c r="Q3201" i="59" s="1"/>
  <c r="O1209" i="59"/>
  <c r="M1626" i="59"/>
  <c r="N4676" i="59"/>
  <c r="L3134" i="59"/>
  <c r="Q3134" i="59" s="1"/>
  <c r="O3868" i="59"/>
  <c r="N1651" i="59"/>
  <c r="M807" i="59"/>
  <c r="N933" i="59"/>
  <c r="L1885" i="59"/>
  <c r="Q1885" i="59" s="1"/>
  <c r="M2447" i="59"/>
  <c r="N3963" i="59"/>
  <c r="O748" i="59"/>
  <c r="L3568" i="59"/>
  <c r="Q3568" i="59" s="1"/>
  <c r="O2791" i="59"/>
  <c r="N1266" i="59"/>
  <c r="M4437" i="59"/>
  <c r="L4598" i="59"/>
  <c r="Q4598" i="59" s="1"/>
  <c r="L573" i="59"/>
  <c r="Q573" i="59" s="1"/>
  <c r="N4897" i="59"/>
  <c r="N2501" i="59"/>
  <c r="O2345" i="59"/>
  <c r="L3981" i="59"/>
  <c r="Q3981" i="59" s="1"/>
  <c r="N767" i="59"/>
  <c r="M2004" i="59"/>
  <c r="N815" i="59"/>
  <c r="M4606" i="59"/>
  <c r="L1116" i="59"/>
  <c r="Q1116" i="59" s="1"/>
  <c r="O3129" i="59"/>
  <c r="O2601" i="59"/>
  <c r="O3820" i="59"/>
  <c r="L1657" i="59"/>
  <c r="Q1657" i="59" s="1"/>
  <c r="O1354" i="59"/>
  <c r="N2370" i="59"/>
  <c r="L207" i="59"/>
  <c r="Q207" i="59" s="1"/>
  <c r="N4057" i="59"/>
  <c r="O4434" i="59"/>
  <c r="M1795" i="59"/>
  <c r="L3275" i="59"/>
  <c r="Q3275" i="59" s="1"/>
  <c r="L2514" i="59"/>
  <c r="Q2514" i="59" s="1"/>
  <c r="O3137" i="59"/>
  <c r="O2243" i="59"/>
  <c r="N1084" i="59"/>
  <c r="M1010" i="59"/>
  <c r="N4764" i="59"/>
  <c r="N3563" i="59"/>
  <c r="O4260" i="59"/>
  <c r="L1769" i="59"/>
  <c r="Q1769" i="59" s="1"/>
  <c r="M1213" i="59"/>
  <c r="N2839" i="59"/>
  <c r="N3100" i="59"/>
  <c r="O2454" i="59"/>
  <c r="O345" i="59"/>
  <c r="L4323" i="59"/>
  <c r="Q4323" i="59" s="1"/>
  <c r="L4655" i="59"/>
  <c r="Q4655" i="59" s="1"/>
  <c r="M339" i="59"/>
  <c r="O3777" i="59"/>
  <c r="N4489" i="59"/>
  <c r="O4641" i="59"/>
  <c r="N1423" i="59"/>
  <c r="M4930" i="59"/>
  <c r="O3149" i="59"/>
  <c r="M433" i="59"/>
  <c r="L1170" i="59"/>
  <c r="Q1170" i="59" s="1"/>
  <c r="O2180" i="59"/>
  <c r="O679" i="59"/>
  <c r="N4411" i="59"/>
  <c r="L3347" i="59"/>
  <c r="Q3347" i="59" s="1"/>
  <c r="O428" i="59"/>
  <c r="M1562" i="59"/>
  <c r="L2620" i="59"/>
  <c r="Q2620" i="59" s="1"/>
  <c r="L4118" i="59"/>
  <c r="Q4118" i="59" s="1"/>
  <c r="L3413" i="59"/>
  <c r="Q3413" i="59" s="1"/>
  <c r="L1102" i="59"/>
  <c r="Q1102" i="59" s="1"/>
  <c r="M1796" i="59"/>
  <c r="M4267" i="59"/>
  <c r="L3266" i="59"/>
  <c r="Q3266" i="59" s="1"/>
  <c r="O3607" i="59"/>
  <c r="L3734" i="59"/>
  <c r="Q3734" i="59" s="1"/>
  <c r="O928" i="59"/>
  <c r="M1071" i="59"/>
  <c r="L737" i="59"/>
  <c r="Q737" i="59" s="1"/>
  <c r="L4913" i="59"/>
  <c r="Q4913" i="59" s="1"/>
  <c r="N3440" i="59"/>
  <c r="M2634" i="59"/>
  <c r="L1523" i="59"/>
  <c r="Q1523" i="59" s="1"/>
  <c r="M3737" i="59"/>
  <c r="O874" i="59"/>
  <c r="M4637" i="59"/>
  <c r="O1901" i="59"/>
  <c r="O4433" i="59"/>
  <c r="O3790" i="59"/>
  <c r="L3590" i="59"/>
  <c r="Q3590" i="59" s="1"/>
  <c r="L3571" i="59"/>
  <c r="Q3571" i="59" s="1"/>
  <c r="O141" i="59"/>
  <c r="N4854" i="59"/>
  <c r="O1405" i="59"/>
  <c r="M545" i="59"/>
  <c r="O4271" i="59"/>
  <c r="N751" i="59"/>
  <c r="O2516" i="59"/>
  <c r="N1137" i="59"/>
  <c r="N4106" i="59"/>
  <c r="O3049" i="59"/>
  <c r="L1832" i="59"/>
  <c r="Q1832" i="59" s="1"/>
  <c r="N3974" i="59"/>
  <c r="O3449" i="59"/>
  <c r="O3990" i="59"/>
  <c r="N4823" i="59"/>
  <c r="N3457" i="59"/>
  <c r="L1858" i="59"/>
  <c r="Q1858" i="59" s="1"/>
  <c r="L1499" i="59"/>
  <c r="Q1499" i="59" s="1"/>
  <c r="L3978" i="59"/>
  <c r="Q3978" i="59" s="1"/>
  <c r="N1829" i="59"/>
  <c r="O3280" i="59"/>
  <c r="O3420" i="59"/>
  <c r="M2082" i="59"/>
  <c r="O4049" i="59"/>
  <c r="O1997" i="59"/>
  <c r="L1909" i="59"/>
  <c r="Q1909" i="59" s="1"/>
  <c r="M1268" i="59"/>
  <c r="L4966" i="59"/>
  <c r="Q4966" i="59" s="1"/>
  <c r="N4652" i="59"/>
  <c r="M3006" i="59"/>
  <c r="M4021" i="59"/>
  <c r="L2854" i="59"/>
  <c r="Q2854" i="59" s="1"/>
  <c r="M1374" i="59"/>
  <c r="O417" i="59"/>
  <c r="N408" i="59"/>
  <c r="O4035" i="59"/>
  <c r="M3353" i="59"/>
  <c r="L4290" i="59"/>
  <c r="Q4290" i="59" s="1"/>
  <c r="N3147" i="59"/>
  <c r="N3502" i="59"/>
  <c r="N2346" i="59"/>
  <c r="M1196" i="59"/>
  <c r="N1703" i="59"/>
  <c r="N3987" i="59"/>
  <c r="L751" i="59"/>
  <c r="Q751" i="59" s="1"/>
  <c r="N2777" i="59"/>
  <c r="M3038" i="59"/>
  <c r="L25" i="59"/>
  <c r="Q25" i="59" s="1"/>
  <c r="M3702" i="59"/>
  <c r="L3651" i="59"/>
  <c r="Q3651" i="59" s="1"/>
  <c r="O896" i="59"/>
  <c r="M116" i="59"/>
  <c r="M2394" i="59"/>
  <c r="O2253" i="59"/>
  <c r="O2070" i="59"/>
  <c r="O3219" i="59"/>
  <c r="M4384" i="59"/>
  <c r="O3724" i="59"/>
  <c r="M698" i="59"/>
  <c r="L3807" i="59"/>
  <c r="Q3807" i="59" s="1"/>
  <c r="N4992" i="59"/>
  <c r="N604" i="59"/>
  <c r="M2949" i="59"/>
  <c r="L1475" i="59"/>
  <c r="Q1475" i="59" s="1"/>
  <c r="O4026" i="59"/>
  <c r="O2860" i="59"/>
  <c r="L1385" i="59"/>
  <c r="Q1385" i="59" s="1"/>
  <c r="O2481" i="59"/>
  <c r="N1172" i="59"/>
  <c r="O1831" i="59"/>
  <c r="M3822" i="59"/>
  <c r="L2714" i="59"/>
  <c r="Q2714" i="59" s="1"/>
  <c r="N2249" i="59"/>
  <c r="L1245" i="59"/>
  <c r="Q1245" i="59" s="1"/>
  <c r="N1440" i="59"/>
  <c r="M2658" i="59"/>
  <c r="O1833" i="59"/>
  <c r="L405" i="59"/>
  <c r="Q405" i="59" s="1"/>
  <c r="O2016" i="59"/>
  <c r="O1463" i="59"/>
  <c r="N2844" i="59"/>
  <c r="N4705" i="59"/>
  <c r="N4302" i="59"/>
  <c r="L4049" i="59"/>
  <c r="Q4049" i="59" s="1"/>
  <c r="N3393" i="59"/>
  <c r="M156" i="59"/>
  <c r="O3001" i="59"/>
  <c r="O2718" i="59"/>
  <c r="O4293" i="59"/>
  <c r="M3446" i="59"/>
  <c r="N1721" i="59"/>
  <c r="O2568" i="59"/>
  <c r="N3302" i="59"/>
  <c r="M1341" i="59"/>
  <c r="L3404" i="59"/>
  <c r="Q3404" i="59" s="1"/>
  <c r="M1387" i="59"/>
  <c r="L129" i="59"/>
  <c r="Q129" i="59" s="1"/>
  <c r="O3295" i="59"/>
  <c r="M4313" i="59"/>
  <c r="N3544" i="59"/>
  <c r="O952" i="59"/>
  <c r="L3215" i="59"/>
  <c r="Q3215" i="59" s="1"/>
  <c r="M3920" i="59"/>
  <c r="L4620" i="59"/>
  <c r="Q4620" i="59" s="1"/>
  <c r="O3247" i="59"/>
  <c r="L3494" i="59"/>
  <c r="Q3494" i="59" s="1"/>
  <c r="O4153" i="59"/>
  <c r="M2928" i="59"/>
  <c r="O323" i="59"/>
  <c r="N3576" i="59"/>
  <c r="N4449" i="59"/>
  <c r="N1646" i="59"/>
  <c r="M953" i="59"/>
  <c r="N980" i="59"/>
  <c r="O3863" i="59"/>
  <c r="L540" i="59"/>
  <c r="Q540" i="59" s="1"/>
  <c r="M4204" i="59"/>
  <c r="N3451" i="59"/>
  <c r="L3905" i="59"/>
  <c r="Q3905" i="59" s="1"/>
  <c r="O3810" i="59"/>
  <c r="L1639" i="59"/>
  <c r="Q1639" i="59" s="1"/>
  <c r="M355" i="59"/>
  <c r="O3670" i="59"/>
  <c r="M3359" i="59"/>
  <c r="O2171" i="59"/>
  <c r="O4972" i="59"/>
  <c r="N4130" i="59"/>
  <c r="L2472" i="59"/>
  <c r="Q2472" i="59" s="1"/>
  <c r="L775" i="59"/>
  <c r="Q775" i="59" s="1"/>
  <c r="M1276" i="59"/>
  <c r="M4252" i="59"/>
  <c r="M3122" i="59"/>
  <c r="L2205" i="59"/>
  <c r="Q2205" i="59" s="1"/>
  <c r="L2596" i="59"/>
  <c r="Q2596" i="59" s="1"/>
  <c r="O1950" i="59"/>
  <c r="N2918" i="59"/>
  <c r="M2636" i="59"/>
  <c r="O657" i="59"/>
  <c r="M2008" i="59"/>
  <c r="N4472" i="59"/>
  <c r="M2763" i="59"/>
  <c r="M4949" i="59"/>
  <c r="L1783" i="59"/>
  <c r="Q1783" i="59" s="1"/>
  <c r="N2750" i="59"/>
  <c r="N3028" i="59"/>
  <c r="M1618" i="59"/>
  <c r="M3101" i="59"/>
  <c r="N1070" i="59"/>
  <c r="O3871" i="59"/>
  <c r="M1118" i="59"/>
  <c r="N448" i="59"/>
  <c r="M4998" i="59"/>
  <c r="N2072" i="59"/>
  <c r="M2124" i="59"/>
  <c r="N2876" i="59"/>
  <c r="O253" i="59"/>
  <c r="L1007" i="59"/>
  <c r="Q1007" i="59" s="1"/>
  <c r="O1083" i="59"/>
  <c r="N1192" i="59"/>
  <c r="O2169" i="59"/>
  <c r="N820" i="59"/>
  <c r="M3330" i="59"/>
  <c r="M2211" i="59"/>
  <c r="N598" i="59"/>
  <c r="L4094" i="59"/>
  <c r="Q4094" i="59" s="1"/>
  <c r="N2263" i="59"/>
  <c r="O4472" i="59"/>
  <c r="L1598" i="59"/>
  <c r="Q1598" i="59" s="1"/>
  <c r="N3400" i="59"/>
  <c r="L2590" i="59"/>
  <c r="Q2590" i="59" s="1"/>
  <c r="N3379" i="59"/>
  <c r="N4068" i="59"/>
  <c r="N392" i="59"/>
  <c r="O2781" i="59"/>
  <c r="M2714" i="59"/>
  <c r="O1247" i="59"/>
  <c r="O871" i="59"/>
  <c r="N1335" i="59"/>
  <c r="L3966" i="59"/>
  <c r="Q3966" i="59" s="1"/>
  <c r="M4559" i="59"/>
  <c r="M529" i="59"/>
  <c r="M1920" i="59"/>
  <c r="L2258" i="59"/>
  <c r="Q2258" i="59" s="1"/>
  <c r="O404" i="59"/>
  <c r="N4204" i="59"/>
  <c r="M3299" i="59"/>
  <c r="O3519" i="59"/>
  <c r="N4269" i="59"/>
  <c r="L991" i="59"/>
  <c r="Q991" i="59" s="1"/>
  <c r="M1088" i="59"/>
  <c r="L1410" i="59"/>
  <c r="Q1410" i="59" s="1"/>
  <c r="O419" i="59"/>
  <c r="L1171" i="59"/>
  <c r="Q1171" i="59" s="1"/>
  <c r="N1220" i="59"/>
  <c r="M2016" i="59"/>
  <c r="L2769" i="59"/>
  <c r="Q2769" i="59" s="1"/>
  <c r="M4811" i="59"/>
  <c r="L1527" i="59"/>
  <c r="Q1527" i="59" s="1"/>
  <c r="M1694" i="59"/>
  <c r="M3189" i="59"/>
  <c r="N557" i="59"/>
  <c r="M83" i="59"/>
  <c r="N4261" i="59"/>
  <c r="O1395" i="59"/>
  <c r="O1921" i="59"/>
  <c r="M473" i="59"/>
  <c r="L3151" i="59"/>
  <c r="Q3151" i="59" s="1"/>
  <c r="M4306" i="59"/>
  <c r="L4413" i="59"/>
  <c r="Q4413" i="59" s="1"/>
  <c r="N1050" i="59"/>
  <c r="O4694" i="59"/>
  <c r="M1004" i="59"/>
  <c r="N4408" i="59"/>
  <c r="M3651" i="59"/>
  <c r="N4185" i="59"/>
  <c r="M3290" i="59"/>
  <c r="N465" i="59"/>
  <c r="M2597" i="59"/>
  <c r="M1512" i="59"/>
  <c r="O1724" i="59"/>
  <c r="L4702" i="59"/>
  <c r="Q4702" i="59" s="1"/>
  <c r="O2976" i="59"/>
  <c r="M3305" i="59"/>
  <c r="O1487" i="59"/>
  <c r="M2204" i="59"/>
  <c r="M4051" i="59"/>
  <c r="L4657" i="59"/>
  <c r="Q4657" i="59" s="1"/>
  <c r="L2181" i="59"/>
  <c r="Q2181" i="59" s="1"/>
  <c r="M3247" i="59"/>
  <c r="M2973" i="59"/>
  <c r="N458" i="59"/>
  <c r="L2727" i="59"/>
  <c r="Q2727" i="59" s="1"/>
  <c r="O2119" i="59"/>
  <c r="O2406" i="59"/>
  <c r="O3487" i="59"/>
  <c r="L2504" i="59"/>
  <c r="Q2504" i="59" s="1"/>
  <c r="O650" i="59"/>
  <c r="L611" i="59"/>
  <c r="Q611" i="59" s="1"/>
  <c r="N2659" i="59"/>
  <c r="L3690" i="59"/>
  <c r="Q3690" i="59" s="1"/>
  <c r="M1273" i="59"/>
  <c r="O2023" i="59"/>
  <c r="M1472" i="59"/>
  <c r="M4861" i="59"/>
  <c r="L4268" i="59"/>
  <c r="Q4268" i="59" s="1"/>
  <c r="O4895" i="59"/>
  <c r="M1608" i="59"/>
  <c r="M1738" i="59"/>
  <c r="N1398" i="59"/>
  <c r="O4284" i="59"/>
  <c r="N2943" i="59"/>
  <c r="N4574" i="59"/>
  <c r="O4820" i="59"/>
  <c r="N1326" i="59"/>
  <c r="L4494" i="59"/>
  <c r="Q4494" i="59" s="1"/>
  <c r="M428" i="59"/>
  <c r="M2336" i="59"/>
  <c r="N4257" i="59"/>
  <c r="N357" i="59"/>
  <c r="O1898" i="59"/>
  <c r="N4575" i="59"/>
  <c r="L2782" i="59"/>
  <c r="Q2782" i="59" s="1"/>
  <c r="L663" i="59"/>
  <c r="Q663" i="59" s="1"/>
  <c r="L1803" i="59"/>
  <c r="Q1803" i="59" s="1"/>
  <c r="M3098" i="59"/>
  <c r="O2902" i="59"/>
  <c r="O4615" i="59"/>
  <c r="M479" i="59"/>
  <c r="O338" i="59"/>
  <c r="O4061" i="59"/>
  <c r="L3087" i="59"/>
  <c r="Q3087" i="59" s="1"/>
  <c r="M1955" i="59"/>
  <c r="O993" i="59"/>
  <c r="N4616" i="59"/>
  <c r="M2040" i="59"/>
  <c r="O810" i="59"/>
  <c r="N394" i="59"/>
  <c r="L4065" i="59"/>
  <c r="Q4065" i="59" s="1"/>
  <c r="L3712" i="59"/>
  <c r="Q3712" i="59" s="1"/>
  <c r="M3172" i="59"/>
  <c r="L3118" i="59"/>
  <c r="Q3118" i="59" s="1"/>
  <c r="M3950" i="59"/>
  <c r="O1244" i="59"/>
  <c r="O4902" i="59"/>
  <c r="L4257" i="59"/>
  <c r="Q4257" i="59" s="1"/>
  <c r="N2482" i="59"/>
  <c r="N4588" i="59"/>
  <c r="L3136" i="59"/>
  <c r="Q3136" i="59" s="1"/>
  <c r="M1716" i="59"/>
  <c r="N1606" i="59"/>
  <c r="N153" i="59"/>
  <c r="N894" i="59"/>
  <c r="L3879" i="59"/>
  <c r="Q3879" i="59" s="1"/>
  <c r="L3773" i="59"/>
  <c r="Q3773" i="59" s="1"/>
  <c r="M486" i="59"/>
  <c r="L2243" i="59"/>
  <c r="Q2243" i="59" s="1"/>
  <c r="O903" i="59"/>
  <c r="N3310" i="59"/>
  <c r="M2371" i="59"/>
  <c r="O2880" i="59"/>
  <c r="L2605" i="59"/>
  <c r="Q2605" i="59" s="1"/>
  <c r="N4435" i="59"/>
  <c r="O1141" i="59"/>
  <c r="O2265" i="59"/>
  <c r="M539" i="59"/>
  <c r="M1057" i="59"/>
  <c r="L2609" i="59"/>
  <c r="Q2609" i="59" s="1"/>
  <c r="L2909" i="59"/>
  <c r="Q2909" i="59" s="1"/>
  <c r="M2960" i="59"/>
  <c r="N858" i="59"/>
  <c r="M3115" i="59"/>
  <c r="M677" i="59"/>
  <c r="O1476" i="59"/>
  <c r="L1896" i="59"/>
  <c r="Q1896" i="59" s="1"/>
  <c r="N205" i="59"/>
  <c r="N48" i="59"/>
  <c r="N324" i="59"/>
  <c r="L1793" i="59"/>
  <c r="Q1793" i="59" s="1"/>
  <c r="M1363" i="59"/>
  <c r="O2416" i="59"/>
  <c r="O4453" i="59"/>
  <c r="O563" i="59"/>
  <c r="O731" i="59"/>
  <c r="M2638" i="59"/>
  <c r="O925" i="59"/>
  <c r="O2670" i="59"/>
  <c r="N3014" i="59"/>
  <c r="N3730" i="59"/>
  <c r="O3212" i="59"/>
  <c r="O3650" i="59"/>
  <c r="O79" i="59"/>
  <c r="N2081" i="59"/>
  <c r="L1284" i="59"/>
  <c r="Q1284" i="59" s="1"/>
  <c r="O991" i="59"/>
  <c r="O2863" i="59"/>
  <c r="N4208" i="59"/>
  <c r="N200" i="59"/>
  <c r="L3692" i="59"/>
  <c r="Q3692" i="59" s="1"/>
  <c r="N2686" i="59"/>
  <c r="L2781" i="59"/>
  <c r="Q2781" i="59" s="1"/>
  <c r="L1305" i="59"/>
  <c r="Q1305" i="59" s="1"/>
  <c r="N4177" i="59"/>
  <c r="O2708" i="59"/>
  <c r="M840" i="59"/>
  <c r="O638" i="59"/>
  <c r="L642" i="59"/>
  <c r="Q642" i="59" s="1"/>
  <c r="O3929" i="59"/>
  <c r="L2234" i="59"/>
  <c r="Q2234" i="59" s="1"/>
  <c r="N3599" i="59"/>
  <c r="O2447" i="59"/>
  <c r="N2214" i="59"/>
  <c r="M1265" i="59"/>
  <c r="O753" i="59"/>
  <c r="M1660" i="59"/>
  <c r="N4299" i="59"/>
  <c r="O4339" i="59"/>
  <c r="L232" i="59"/>
  <c r="Q232" i="59" s="1"/>
  <c r="M3197" i="59"/>
  <c r="M888" i="59"/>
  <c r="N4624" i="59"/>
  <c r="N4156" i="59"/>
  <c r="N4122" i="59"/>
  <c r="N2510" i="59"/>
  <c r="N3386" i="59"/>
  <c r="O555" i="59"/>
  <c r="N2378" i="59"/>
  <c r="L3143" i="59"/>
  <c r="Q3143" i="59" s="1"/>
  <c r="O2539" i="59"/>
  <c r="O4184" i="59"/>
  <c r="L251" i="59"/>
  <c r="Q251" i="59" s="1"/>
  <c r="M2558" i="59"/>
  <c r="N812" i="59"/>
  <c r="O4192" i="59"/>
  <c r="M1820" i="59"/>
  <c r="N1353" i="59"/>
  <c r="N3512" i="59"/>
  <c r="N1960" i="59"/>
  <c r="O166" i="59"/>
  <c r="O1136" i="59"/>
  <c r="L426" i="59"/>
  <c r="Q426" i="59" s="1"/>
  <c r="M3373" i="59"/>
  <c r="M630" i="59"/>
  <c r="O866" i="59"/>
  <c r="N1258" i="59"/>
  <c r="L1969" i="59"/>
  <c r="Q1969" i="59" s="1"/>
  <c r="N4246" i="59"/>
  <c r="N3134" i="59"/>
  <c r="O3953" i="59"/>
  <c r="O1556" i="59"/>
  <c r="O860" i="59"/>
  <c r="M1888" i="59"/>
  <c r="O471" i="59"/>
  <c r="N838" i="59"/>
  <c r="O721" i="59"/>
  <c r="N1709" i="59"/>
  <c r="O3818" i="59"/>
  <c r="M1567" i="59"/>
  <c r="M59" i="59"/>
  <c r="M4440" i="59"/>
  <c r="M819" i="59"/>
  <c r="L3062" i="59"/>
  <c r="Q3062" i="59" s="1"/>
  <c r="N1517" i="59"/>
  <c r="L4247" i="59"/>
  <c r="Q4247" i="59" s="1"/>
  <c r="N3820" i="59"/>
  <c r="N4778" i="59"/>
  <c r="L798" i="59"/>
  <c r="Q798" i="59" s="1"/>
  <c r="L1298" i="59"/>
  <c r="Q1298" i="59" s="1"/>
  <c r="L3923" i="59"/>
  <c r="Q3923" i="59" s="1"/>
  <c r="M4848" i="59"/>
  <c r="N2148" i="59"/>
  <c r="M885" i="59"/>
  <c r="O1085" i="59"/>
  <c r="O1011" i="59"/>
  <c r="N4417" i="59"/>
  <c r="M1647" i="59"/>
  <c r="O1601" i="59"/>
  <c r="M1165" i="59"/>
  <c r="N2334" i="59"/>
  <c r="L2667" i="59"/>
  <c r="Q2667" i="59" s="1"/>
  <c r="L4938" i="59"/>
  <c r="Q4938" i="59" s="1"/>
  <c r="N271" i="59"/>
  <c r="N3832" i="59"/>
  <c r="O801" i="59"/>
  <c r="L3646" i="59"/>
  <c r="Q3646" i="59" s="1"/>
  <c r="L3660" i="59"/>
  <c r="Q3660" i="59" s="1"/>
  <c r="N1052" i="59"/>
  <c r="N2231" i="59"/>
  <c r="L2083" i="59"/>
  <c r="Q2083" i="59" s="1"/>
  <c r="M3750" i="59"/>
  <c r="L929" i="59"/>
  <c r="Q929" i="59" s="1"/>
  <c r="O3256" i="59"/>
  <c r="M3314" i="59"/>
  <c r="M2835" i="59"/>
  <c r="L4209" i="59"/>
  <c r="Q4209" i="59" s="1"/>
  <c r="O329" i="59"/>
  <c r="L4047" i="59"/>
  <c r="Q4047" i="59" s="1"/>
  <c r="M3369" i="59"/>
  <c r="M1446" i="59"/>
  <c r="O3586" i="59"/>
  <c r="L2027" i="59"/>
  <c r="Q2027" i="59" s="1"/>
  <c r="N2323" i="59"/>
  <c r="M4340" i="59"/>
  <c r="M2515" i="59"/>
  <c r="L2951" i="59"/>
  <c r="Q2951" i="59" s="1"/>
  <c r="L3626" i="59"/>
  <c r="Q3626" i="59" s="1"/>
  <c r="O97" i="59"/>
  <c r="L4592" i="59"/>
  <c r="Q4592" i="59" s="1"/>
  <c r="L347" i="59"/>
  <c r="Q347" i="59" s="1"/>
  <c r="M1553" i="59"/>
  <c r="L2272" i="59"/>
  <c r="Q2272" i="59" s="1"/>
  <c r="O2473" i="59"/>
  <c r="M4097" i="59"/>
  <c r="M2992" i="59"/>
  <c r="N524" i="59"/>
  <c r="M3643" i="59"/>
  <c r="N630" i="59"/>
  <c r="L917" i="59"/>
  <c r="Q917" i="59" s="1"/>
  <c r="M1789" i="59"/>
  <c r="L3174" i="59"/>
  <c r="Q3174" i="59" s="1"/>
  <c r="M3046" i="59"/>
  <c r="M2088" i="59"/>
  <c r="M4550" i="59"/>
  <c r="O2281" i="59"/>
  <c r="M1240" i="59"/>
  <c r="N2699" i="59"/>
  <c r="O4863" i="59"/>
  <c r="L1799" i="59"/>
  <c r="Q1799" i="59" s="1"/>
  <c r="M2715" i="59"/>
  <c r="L423" i="59"/>
  <c r="Q423" i="59" s="1"/>
  <c r="L2632" i="59"/>
  <c r="Q2632" i="59" s="1"/>
  <c r="M2006" i="59"/>
  <c r="N1683" i="59"/>
  <c r="M4301" i="59"/>
  <c r="M4795" i="59"/>
  <c r="M2758" i="59"/>
  <c r="M624" i="59"/>
  <c r="L1303" i="59"/>
  <c r="Q1303" i="59" s="1"/>
  <c r="M4446" i="59"/>
  <c r="M978" i="59"/>
  <c r="M3259" i="59"/>
  <c r="L1980" i="59"/>
  <c r="Q1980" i="59" s="1"/>
  <c r="O1568" i="59"/>
  <c r="N3922" i="59"/>
  <c r="L2587" i="59"/>
  <c r="Q2587" i="59" s="1"/>
  <c r="O579" i="59"/>
  <c r="M2327" i="59"/>
  <c r="N3923" i="59"/>
  <c r="O2071" i="59"/>
  <c r="L4328" i="59"/>
  <c r="Q4328" i="59" s="1"/>
  <c r="M2611" i="59"/>
  <c r="L2962" i="59"/>
  <c r="Q2962" i="59" s="1"/>
  <c r="L4936" i="59"/>
  <c r="Q4936" i="59" s="1"/>
  <c r="O2080" i="59"/>
  <c r="M3322" i="59"/>
  <c r="M4199" i="59"/>
  <c r="L338" i="59"/>
  <c r="Q338" i="59" s="1"/>
  <c r="O826" i="59"/>
  <c r="M1493" i="59"/>
  <c r="L666" i="59"/>
  <c r="Q666" i="59" s="1"/>
  <c r="M1697" i="59"/>
  <c r="L2986" i="59"/>
  <c r="Q2986" i="59" s="1"/>
  <c r="L500" i="59"/>
  <c r="Q500" i="59" s="1"/>
  <c r="O640" i="59"/>
  <c r="L2928" i="59"/>
  <c r="Q2928" i="59" s="1"/>
  <c r="M2417" i="59"/>
  <c r="N1617" i="59"/>
  <c r="O2460" i="59"/>
  <c r="N2609" i="59"/>
  <c r="L182" i="59"/>
  <c r="Q182" i="59" s="1"/>
  <c r="L634" i="59"/>
  <c r="Q634" i="59" s="1"/>
  <c r="N1685" i="59"/>
  <c r="L3732" i="59"/>
  <c r="Q3732" i="59" s="1"/>
  <c r="N2664" i="59"/>
  <c r="O150" i="59"/>
  <c r="M296" i="59"/>
  <c r="O4045" i="59"/>
  <c r="M2345" i="59"/>
  <c r="M297" i="59"/>
  <c r="O3321" i="59"/>
  <c r="O2058" i="59"/>
  <c r="M637" i="59"/>
  <c r="N3074" i="59"/>
  <c r="O2474" i="59"/>
  <c r="L4680" i="59"/>
  <c r="Q4680" i="59" s="1"/>
  <c r="N3980" i="59"/>
  <c r="M2479" i="59"/>
  <c r="M976" i="59"/>
  <c r="N1722" i="59"/>
  <c r="L4831" i="59"/>
  <c r="Q4831" i="59" s="1"/>
  <c r="N3316" i="59"/>
  <c r="N3910" i="59"/>
  <c r="M2346" i="59"/>
  <c r="N4380" i="59"/>
  <c r="N913" i="59"/>
  <c r="L2008" i="59"/>
  <c r="Q2008" i="59" s="1"/>
  <c r="M1314" i="59"/>
  <c r="O353" i="59"/>
  <c r="O554" i="59"/>
  <c r="L67" i="59"/>
  <c r="Q67" i="59" s="1"/>
  <c r="M2144" i="59"/>
  <c r="N3057" i="59"/>
  <c r="M4375" i="59"/>
  <c r="O4103" i="59"/>
  <c r="N940" i="59"/>
  <c r="L233" i="59"/>
  <c r="Q233" i="59" s="1"/>
  <c r="M4967" i="59"/>
  <c r="M2872" i="59"/>
  <c r="O4464" i="59"/>
  <c r="O3622" i="59"/>
  <c r="L1199" i="59"/>
  <c r="Q1199" i="59" s="1"/>
  <c r="L3117" i="59"/>
  <c r="Q3117" i="59" s="1"/>
  <c r="M1346" i="59"/>
  <c r="N728" i="59"/>
  <c r="O1989" i="59"/>
  <c r="O523" i="59"/>
  <c r="L4111" i="59"/>
  <c r="Q4111" i="59" s="1"/>
  <c r="L2087" i="59"/>
  <c r="Q2087" i="59" s="1"/>
  <c r="N4064" i="59"/>
  <c r="L1418" i="59"/>
  <c r="Q1418" i="59" s="1"/>
  <c r="O3032" i="59"/>
  <c r="N3088" i="59"/>
  <c r="N1259" i="59"/>
  <c r="O2351" i="59"/>
  <c r="O1248" i="59"/>
  <c r="O2124" i="59"/>
  <c r="O3577" i="59"/>
  <c r="L2129" i="59"/>
  <c r="Q2129" i="59" s="1"/>
  <c r="L4014" i="59"/>
  <c r="Q4014" i="59" s="1"/>
  <c r="N3918" i="59"/>
  <c r="M3854" i="59"/>
  <c r="N15" i="59"/>
  <c r="M295" i="59"/>
  <c r="M3821" i="59"/>
  <c r="O1799" i="59"/>
  <c r="L4393" i="59"/>
  <c r="Q4393" i="59" s="1"/>
  <c r="N2129" i="59"/>
  <c r="M2671" i="59"/>
  <c r="L2196" i="59"/>
  <c r="Q2196" i="59" s="1"/>
  <c r="L1292" i="59"/>
  <c r="Q1292" i="59" s="1"/>
  <c r="L2913" i="59"/>
  <c r="Q2913" i="59" s="1"/>
  <c r="O3998" i="59"/>
  <c r="N2718" i="59"/>
  <c r="O3291" i="59"/>
  <c r="N78" i="59"/>
  <c r="L2944" i="59"/>
  <c r="Q2944" i="59" s="1"/>
  <c r="L3110" i="59"/>
  <c r="Q3110" i="59" s="1"/>
  <c r="O2195" i="59"/>
  <c r="N3252" i="59"/>
  <c r="O2263" i="59"/>
  <c r="M4604" i="59"/>
  <c r="L4071" i="59"/>
  <c r="Q4071" i="59" s="1"/>
  <c r="M3913" i="59"/>
  <c r="O3980" i="59"/>
  <c r="O4142" i="59"/>
  <c r="M2849" i="59"/>
  <c r="O410" i="59"/>
  <c r="M4141" i="59"/>
  <c r="O2668" i="59"/>
  <c r="L3501" i="59"/>
  <c r="Q3501" i="59" s="1"/>
  <c r="N4077" i="59"/>
  <c r="O2511" i="59"/>
  <c r="M374" i="59"/>
  <c r="M315" i="59"/>
  <c r="M3020" i="59"/>
  <c r="O1570" i="59"/>
  <c r="M1839" i="59"/>
  <c r="O2469" i="59"/>
  <c r="M2969" i="59"/>
  <c r="M3722" i="59"/>
  <c r="L1231" i="59"/>
  <c r="Q1231" i="59" s="1"/>
  <c r="M3521" i="59"/>
  <c r="M4650" i="59"/>
  <c r="M2692" i="59"/>
  <c r="O4725" i="59"/>
  <c r="N2713" i="59"/>
  <c r="N856" i="59"/>
  <c r="O3517" i="59"/>
  <c r="O3609" i="59"/>
  <c r="M3535" i="59"/>
  <c r="M3638" i="59"/>
  <c r="M3363" i="59"/>
  <c r="M3589" i="59"/>
  <c r="O4333" i="59"/>
  <c r="M2094" i="59"/>
  <c r="L1261" i="59"/>
  <c r="Q1261" i="59" s="1"/>
  <c r="N4361" i="59"/>
  <c r="L4467" i="59"/>
  <c r="Q4467" i="59" s="1"/>
  <c r="M3938" i="59"/>
  <c r="L4426" i="59"/>
  <c r="Q4426" i="59" s="1"/>
  <c r="N3462" i="59"/>
  <c r="N3447" i="59"/>
  <c r="L3093" i="59"/>
  <c r="Q3093" i="59" s="1"/>
  <c r="O2721" i="59"/>
  <c r="N2150" i="59"/>
  <c r="N4656" i="59"/>
  <c r="L1864" i="59"/>
  <c r="Q1864" i="59" s="1"/>
  <c r="N738" i="59"/>
  <c r="L3214" i="59"/>
  <c r="Q3214" i="59" s="1"/>
  <c r="O4426" i="59"/>
  <c r="O20" i="59"/>
  <c r="M4860" i="59"/>
  <c r="O2257" i="59"/>
  <c r="N262" i="59"/>
  <c r="L607" i="59"/>
  <c r="Q607" i="59" s="1"/>
  <c r="N3639" i="59"/>
  <c r="M2099" i="59"/>
  <c r="O1742" i="59"/>
  <c r="L4242" i="59"/>
  <c r="Q4242" i="59" s="1"/>
  <c r="O2428" i="59"/>
  <c r="M265" i="59"/>
  <c r="M4260" i="59"/>
  <c r="L4823" i="59"/>
  <c r="Q4823" i="59" s="1"/>
  <c r="N1943" i="59"/>
  <c r="M579" i="59"/>
  <c r="N689" i="59"/>
  <c r="O415" i="59"/>
  <c r="O4573" i="59"/>
  <c r="O3666" i="59"/>
  <c r="O4973" i="59"/>
  <c r="M1717" i="59"/>
  <c r="O4146" i="59"/>
  <c r="N4497" i="59"/>
  <c r="N2353" i="59"/>
  <c r="O3066" i="59"/>
  <c r="M4753" i="59"/>
  <c r="O2375" i="59"/>
  <c r="L1543" i="59"/>
  <c r="Q1543" i="59" s="1"/>
  <c r="N3194" i="59"/>
  <c r="M2301" i="59"/>
  <c r="L661" i="59"/>
  <c r="Q661" i="59" s="1"/>
  <c r="M4042" i="59"/>
  <c r="M4363" i="59"/>
  <c r="O1115" i="59"/>
  <c r="O1369" i="59"/>
  <c r="L388" i="59"/>
  <c r="Q388" i="59" s="1"/>
  <c r="N3148" i="59"/>
  <c r="M1540" i="59"/>
  <c r="O2946" i="59"/>
  <c r="M4933" i="59"/>
  <c r="M454" i="59"/>
  <c r="N3269" i="59"/>
  <c r="O3374" i="59"/>
  <c r="M307" i="59"/>
  <c r="N2691" i="59"/>
  <c r="M4554" i="59"/>
  <c r="O2049" i="59"/>
  <c r="M435" i="59"/>
  <c r="N382" i="59"/>
  <c r="N4191" i="59"/>
  <c r="L4763" i="59"/>
  <c r="Q4763" i="59" s="1"/>
  <c r="O1051" i="59"/>
  <c r="M3781" i="59"/>
  <c r="L3164" i="59"/>
  <c r="Q3164" i="59" s="1"/>
  <c r="M1807" i="59"/>
  <c r="M3130" i="59"/>
  <c r="M1805" i="59"/>
  <c r="L3181" i="59"/>
  <c r="Q3181" i="59" s="1"/>
  <c r="N817" i="59"/>
  <c r="M1541" i="59"/>
  <c r="N4740" i="59"/>
  <c r="M1420" i="59"/>
  <c r="L1256" i="59"/>
  <c r="Q1256" i="59" s="1"/>
  <c r="O1443" i="59"/>
  <c r="M3933" i="59"/>
  <c r="L3803" i="59"/>
  <c r="Q3803" i="59" s="1"/>
  <c r="L1635" i="59"/>
  <c r="Q1635" i="59" s="1"/>
  <c r="L2410" i="59"/>
  <c r="Q2410" i="59" s="1"/>
  <c r="M3604" i="59"/>
  <c r="O69" i="59"/>
  <c r="M1781" i="59"/>
  <c r="N1496" i="59"/>
  <c r="L3683" i="59"/>
  <c r="Q3683" i="59" s="1"/>
  <c r="L2284" i="59"/>
  <c r="Q2284" i="59" s="1"/>
  <c r="M3049" i="59"/>
  <c r="N3702" i="59"/>
  <c r="M2365" i="59"/>
  <c r="L956" i="59"/>
  <c r="Q956" i="59" s="1"/>
  <c r="L4988" i="59"/>
  <c r="Q4988" i="59" s="1"/>
  <c r="N21" i="59"/>
  <c r="O3596" i="59"/>
  <c r="M1423" i="59"/>
  <c r="M1345" i="59"/>
  <c r="L3545" i="59"/>
  <c r="Q3545" i="59" s="1"/>
  <c r="M4784" i="59"/>
  <c r="O4935" i="59"/>
  <c r="L1904" i="59"/>
  <c r="Q1904" i="59" s="1"/>
  <c r="O1585" i="59"/>
  <c r="L3790" i="59"/>
  <c r="Q3790" i="59" s="1"/>
  <c r="O3320" i="59"/>
  <c r="L1373" i="59"/>
  <c r="Q1373" i="59" s="1"/>
  <c r="L3490" i="59"/>
  <c r="Q3490" i="59" s="1"/>
  <c r="N1255" i="59"/>
  <c r="O2153" i="59"/>
  <c r="L3857" i="59"/>
  <c r="Q3857" i="59" s="1"/>
  <c r="M4733" i="59"/>
  <c r="O1660" i="59"/>
  <c r="M3505" i="59"/>
  <c r="O4042" i="59"/>
  <c r="N4028" i="59"/>
  <c r="M1329" i="59"/>
  <c r="M71" i="59"/>
  <c r="L567" i="59"/>
  <c r="Q567" i="59" s="1"/>
  <c r="L2546" i="59"/>
  <c r="Q2546" i="59" s="1"/>
  <c r="M2330" i="59"/>
  <c r="L4705" i="59"/>
  <c r="Q4705" i="59" s="1"/>
  <c r="M623" i="59"/>
  <c r="L2657" i="59"/>
  <c r="Q2657" i="59" s="1"/>
  <c r="M3571" i="59"/>
  <c r="N1111" i="59"/>
  <c r="L3496" i="59"/>
  <c r="Q3496" i="59" s="1"/>
  <c r="O431" i="59"/>
  <c r="M1705" i="59"/>
  <c r="M2402" i="59"/>
  <c r="N4006" i="59"/>
  <c r="L2250" i="59"/>
  <c r="Q2250" i="59" s="1"/>
  <c r="L1299" i="59"/>
  <c r="Q1299" i="59" s="1"/>
  <c r="M3925" i="59"/>
  <c r="M2990" i="59"/>
  <c r="O4298" i="59"/>
  <c r="N3605" i="59"/>
  <c r="O2329" i="59"/>
  <c r="L1099" i="59"/>
  <c r="Q1099" i="59" s="1"/>
  <c r="N4270" i="59"/>
  <c r="O3360" i="59"/>
  <c r="O383" i="59"/>
  <c r="N2248" i="59"/>
  <c r="N1170" i="59"/>
  <c r="O4011" i="59"/>
  <c r="N2766" i="59"/>
  <c r="L3111" i="59"/>
  <c r="Q3111" i="59" s="1"/>
  <c r="O2802" i="59"/>
  <c r="O138" i="59"/>
  <c r="O4210" i="59"/>
  <c r="M3999" i="59"/>
  <c r="O924" i="59"/>
  <c r="L4963" i="59"/>
  <c r="Q4963" i="59" s="1"/>
  <c r="M3413" i="59"/>
  <c r="L3944" i="59"/>
  <c r="Q3944" i="59" s="1"/>
  <c r="M4719" i="59"/>
  <c r="M1015" i="59"/>
  <c r="L1096" i="59"/>
  <c r="Q1096" i="59" s="1"/>
  <c r="O2321" i="59"/>
  <c r="O2835" i="59"/>
  <c r="N2931" i="59"/>
  <c r="N520" i="59"/>
  <c r="L4319" i="59"/>
  <c r="Q4319" i="59" s="1"/>
  <c r="M2282" i="59"/>
  <c r="O1438" i="59"/>
  <c r="O1281" i="59"/>
  <c r="O1939" i="59"/>
  <c r="M2385" i="59"/>
  <c r="N3008" i="59"/>
  <c r="O3710" i="59"/>
  <c r="L4924" i="59"/>
  <c r="Q4924" i="59" s="1"/>
  <c r="N4397" i="59"/>
  <c r="O3579" i="59"/>
  <c r="L4529" i="59"/>
  <c r="Q4529" i="59" s="1"/>
  <c r="M4876" i="59"/>
  <c r="N597" i="59"/>
  <c r="M3640" i="59"/>
  <c r="N3696" i="59"/>
  <c r="O1695" i="59"/>
  <c r="L3138" i="59"/>
  <c r="Q3138" i="59" s="1"/>
  <c r="M2664" i="59"/>
  <c r="O2911" i="59"/>
  <c r="N4741" i="59"/>
  <c r="O4789" i="59"/>
  <c r="N3357" i="59"/>
  <c r="L3497" i="59"/>
  <c r="Q3497" i="59" s="1"/>
  <c r="O2320" i="59"/>
  <c r="M4221" i="59"/>
  <c r="N778" i="59"/>
  <c r="L665" i="59"/>
  <c r="Q665" i="59" s="1"/>
  <c r="O1598" i="59"/>
  <c r="O1290" i="59"/>
  <c r="L3499" i="59"/>
  <c r="Q3499" i="59" s="1"/>
  <c r="N3838" i="59"/>
  <c r="N4919" i="59"/>
  <c r="O4628" i="59"/>
  <c r="O2205" i="59"/>
  <c r="N2806" i="59"/>
  <c r="L1976" i="59"/>
  <c r="Q1976" i="59" s="1"/>
  <c r="L3620" i="59"/>
  <c r="Q3620" i="59" s="1"/>
  <c r="M186" i="59"/>
  <c r="O1805" i="59"/>
  <c r="L4444" i="59"/>
  <c r="Q4444" i="59" s="1"/>
  <c r="N4690" i="59"/>
  <c r="O4567" i="59"/>
  <c r="M4184" i="59"/>
  <c r="O1893" i="59"/>
  <c r="L4345" i="59"/>
  <c r="Q4345" i="59" s="1"/>
  <c r="N1064" i="59"/>
  <c r="O4807" i="59"/>
  <c r="L1603" i="59"/>
  <c r="Q1603" i="59" s="1"/>
  <c r="N2123" i="59"/>
  <c r="L4970" i="59"/>
  <c r="Q4970" i="59" s="1"/>
  <c r="M60" i="59"/>
  <c r="N4159" i="59"/>
  <c r="L945" i="59"/>
  <c r="Q945" i="59" s="1"/>
  <c r="M3319" i="59"/>
  <c r="L2098" i="59"/>
  <c r="Q2098" i="59" s="1"/>
  <c r="O3794" i="59"/>
  <c r="N1144" i="59"/>
  <c r="N1592" i="59"/>
  <c r="M2409" i="59"/>
  <c r="L806" i="59"/>
  <c r="Q806" i="59" s="1"/>
  <c r="M568" i="59"/>
  <c r="O902" i="59"/>
  <c r="M4501" i="59"/>
  <c r="L563" i="59"/>
  <c r="Q563" i="59" s="1"/>
  <c r="L1334" i="59"/>
  <c r="Q1334" i="59" s="1"/>
  <c r="L1132" i="59"/>
  <c r="Q1132" i="59" s="1"/>
  <c r="O3283" i="59"/>
  <c r="M4679" i="59"/>
  <c r="L2187" i="59"/>
  <c r="Q2187" i="59" s="1"/>
  <c r="O1776" i="59"/>
  <c r="N438" i="59"/>
  <c r="L4364" i="59"/>
  <c r="Q4364" i="59" s="1"/>
  <c r="O929" i="59"/>
  <c r="O2104" i="59"/>
  <c r="O1590" i="59"/>
  <c r="O665" i="59"/>
  <c r="M233" i="59"/>
  <c r="O2536" i="59"/>
  <c r="N2270" i="59"/>
  <c r="M4607" i="59"/>
  <c r="L1825" i="59"/>
  <c r="Q1825" i="59" s="1"/>
  <c r="L821" i="59"/>
  <c r="Q821" i="59" s="1"/>
  <c r="L3892" i="59"/>
  <c r="Q3892" i="59" s="1"/>
  <c r="O3029" i="59"/>
  <c r="M151" i="59"/>
  <c r="M3139" i="59"/>
  <c r="L3843" i="59"/>
  <c r="Q3843" i="59" s="1"/>
  <c r="M2023" i="59"/>
  <c r="M2737" i="59"/>
  <c r="L3647" i="59"/>
  <c r="Q3647" i="59" s="1"/>
  <c r="N3782" i="59"/>
  <c r="L804" i="59"/>
  <c r="Q804" i="59" s="1"/>
  <c r="M4166" i="59"/>
  <c r="O4167" i="59"/>
  <c r="N4474" i="59"/>
  <c r="M962" i="59"/>
  <c r="M2759" i="59"/>
  <c r="N4468" i="59"/>
  <c r="M1564" i="59"/>
  <c r="N934" i="59"/>
  <c r="M1966" i="59"/>
  <c r="N1640" i="59"/>
  <c r="M4391" i="59"/>
  <c r="O3217" i="59"/>
  <c r="M3050" i="59"/>
  <c r="L4502" i="59"/>
  <c r="Q4502" i="59" s="1"/>
  <c r="L3535" i="59"/>
  <c r="Q3535" i="59" s="1"/>
  <c r="O2941" i="59"/>
  <c r="O4582" i="59"/>
  <c r="M3170" i="59"/>
  <c r="L3137" i="59"/>
  <c r="Q3137" i="59" s="1"/>
  <c r="M3129" i="59"/>
  <c r="L963" i="59"/>
  <c r="Q963" i="59" s="1"/>
  <c r="L1545" i="59"/>
  <c r="Q1545" i="59" s="1"/>
  <c r="M3845" i="59"/>
  <c r="L878" i="59"/>
  <c r="Q878" i="59" s="1"/>
  <c r="O846" i="59"/>
  <c r="N1638" i="59"/>
  <c r="L2663" i="59"/>
  <c r="Q2663" i="59" s="1"/>
  <c r="L2031" i="59"/>
  <c r="Q2031" i="59" s="1"/>
  <c r="M733" i="59"/>
  <c r="N2846" i="59"/>
  <c r="M427" i="59"/>
  <c r="N570" i="59"/>
  <c r="N4995" i="59"/>
  <c r="L4136" i="59"/>
  <c r="Q4136" i="59" s="1"/>
  <c r="O4643" i="59"/>
  <c r="M314" i="59"/>
  <c r="N2737" i="59"/>
  <c r="N170" i="59"/>
  <c r="O3058" i="59"/>
  <c r="M3543" i="59"/>
  <c r="O3793" i="59"/>
  <c r="L4291" i="59"/>
  <c r="Q4291" i="59" s="1"/>
  <c r="L2942" i="59"/>
  <c r="Q2942" i="59" s="1"/>
  <c r="O717" i="59"/>
  <c r="M2936" i="59"/>
  <c r="M4426" i="59"/>
  <c r="N4671" i="59"/>
  <c r="M3097" i="59"/>
  <c r="M4621" i="59"/>
  <c r="N187" i="59"/>
  <c r="M4139" i="59"/>
  <c r="M2070" i="59"/>
  <c r="L44" i="59"/>
  <c r="Q44" i="59" s="1"/>
  <c r="M645" i="59"/>
  <c r="N2327" i="59"/>
  <c r="O1477" i="59"/>
  <c r="L2010" i="59"/>
  <c r="Q2010" i="59" s="1"/>
  <c r="O1955" i="59"/>
  <c r="O3592" i="59"/>
  <c r="L4868" i="59"/>
  <c r="Q4868" i="59" s="1"/>
  <c r="M571" i="59"/>
  <c r="O3292" i="59"/>
  <c r="L1762" i="59"/>
  <c r="Q1762" i="59" s="1"/>
  <c r="N2787" i="59"/>
  <c r="M49" i="59"/>
  <c r="L2540" i="59"/>
  <c r="Q2540" i="59" s="1"/>
  <c r="N4340" i="59"/>
  <c r="M4254" i="59"/>
  <c r="M1650" i="59"/>
  <c r="N245" i="59"/>
  <c r="L1768" i="59"/>
  <c r="Q1768" i="59" s="1"/>
  <c r="N1502" i="59"/>
  <c r="L1696" i="59"/>
  <c r="Q1696" i="59" s="1"/>
  <c r="O2179" i="59"/>
  <c r="O1240" i="59"/>
  <c r="M1580" i="59"/>
  <c r="N2878" i="59"/>
  <c r="O719" i="59"/>
  <c r="M4857" i="59"/>
  <c r="N4014" i="59"/>
  <c r="M3528" i="59"/>
  <c r="N2453" i="59"/>
  <c r="M4909" i="59"/>
  <c r="N4482" i="59"/>
  <c r="M4574" i="59"/>
  <c r="N2293" i="59"/>
  <c r="L155" i="59"/>
  <c r="Q155" i="59" s="1"/>
  <c r="M701" i="59"/>
  <c r="M4266" i="59"/>
  <c r="N3864" i="59"/>
  <c r="N4554" i="59"/>
  <c r="L317" i="59"/>
  <c r="Q317" i="59" s="1"/>
  <c r="N1911" i="59"/>
  <c r="L3638" i="59"/>
  <c r="Q3638" i="59" s="1"/>
  <c r="O1851" i="59"/>
  <c r="N703" i="59"/>
  <c r="L2637" i="59"/>
  <c r="Q2637" i="59" s="1"/>
  <c r="M1001" i="59"/>
  <c r="M2029" i="59"/>
  <c r="M1091" i="59"/>
  <c r="N3337" i="59"/>
  <c r="O1574" i="59"/>
  <c r="L2210" i="59"/>
  <c r="Q2210" i="59" s="1"/>
  <c r="L2535" i="59"/>
  <c r="Q2535" i="59" s="1"/>
  <c r="L3599" i="59"/>
  <c r="Q3599" i="59" s="1"/>
  <c r="L742" i="59"/>
  <c r="Q742" i="59" s="1"/>
  <c r="N451" i="59"/>
  <c r="O2676" i="59"/>
  <c r="L2536" i="59"/>
  <c r="Q2536" i="59" s="1"/>
  <c r="N4961" i="59"/>
  <c r="N1455" i="59"/>
  <c r="N1427" i="59"/>
  <c r="N4648" i="59"/>
  <c r="O3503" i="59"/>
  <c r="M4026" i="59"/>
  <c r="M4187" i="59"/>
  <c r="O1315" i="59"/>
  <c r="M3815" i="59"/>
  <c r="N119" i="59"/>
  <c r="O335" i="59"/>
  <c r="L1439" i="59"/>
  <c r="Q1439" i="59" s="1"/>
  <c r="M3039" i="59"/>
  <c r="L1293" i="59"/>
  <c r="Q1293" i="59" s="1"/>
  <c r="M4610" i="59"/>
  <c r="M617" i="59"/>
  <c r="N818" i="59"/>
  <c r="L546" i="59"/>
  <c r="Q546" i="59" s="1"/>
  <c r="L603" i="59"/>
  <c r="Q603" i="59" s="1"/>
  <c r="O3865" i="59"/>
  <c r="L787" i="59"/>
  <c r="Q787" i="59" s="1"/>
  <c r="O4089" i="59"/>
  <c r="L4496" i="59"/>
  <c r="Q4496" i="59" s="1"/>
  <c r="M2517" i="59"/>
  <c r="N2448" i="59"/>
  <c r="N2088" i="59"/>
  <c r="O561" i="59"/>
  <c r="N3623" i="59"/>
  <c r="L959" i="59"/>
  <c r="Q959" i="59" s="1"/>
  <c r="M2030" i="59"/>
  <c r="O3399" i="59"/>
  <c r="M3296" i="59"/>
  <c r="L4391" i="59"/>
  <c r="Q4391" i="59" s="1"/>
  <c r="O979" i="59"/>
  <c r="N3230" i="59"/>
  <c r="M3121" i="59"/>
  <c r="O4228" i="59"/>
  <c r="N3594" i="59"/>
  <c r="L3312" i="59"/>
  <c r="Q3312" i="59" s="1"/>
  <c r="N1498" i="59"/>
  <c r="L3741" i="59"/>
  <c r="Q3741" i="59" s="1"/>
  <c r="M3024" i="59"/>
  <c r="N4771" i="59"/>
  <c r="L416" i="59"/>
  <c r="Q416" i="59" s="1"/>
  <c r="L3947" i="59"/>
  <c r="Q3947" i="59" s="1"/>
  <c r="N3" i="59"/>
  <c r="L4211" i="59"/>
  <c r="Q4211" i="59" s="1"/>
  <c r="N787" i="59"/>
  <c r="M2538" i="59"/>
  <c r="M1950" i="59"/>
  <c r="N338" i="59"/>
  <c r="M4181" i="59"/>
  <c r="M2701" i="59"/>
  <c r="L3987" i="59"/>
  <c r="Q3987" i="59" s="1"/>
  <c r="L3061" i="59"/>
  <c r="Q3061" i="59" s="1"/>
  <c r="L3498" i="59"/>
  <c r="Q3498" i="59" s="1"/>
  <c r="O4053" i="59"/>
  <c r="N2235" i="59"/>
  <c r="N4846" i="59"/>
  <c r="O1272" i="59"/>
  <c r="N1724" i="59"/>
  <c r="M4320" i="59"/>
  <c r="N621" i="59"/>
  <c r="M3742" i="59"/>
  <c r="L3423" i="59"/>
  <c r="Q3423" i="59" s="1"/>
  <c r="N1126" i="59"/>
  <c r="O4629" i="59"/>
  <c r="O3633" i="59"/>
  <c r="L743" i="59"/>
  <c r="Q743" i="59" s="1"/>
  <c r="M2053" i="59"/>
  <c r="O557" i="59"/>
  <c r="M773" i="59"/>
  <c r="N4316" i="59"/>
  <c r="N2619" i="59"/>
  <c r="O4507" i="59"/>
  <c r="M1253" i="59"/>
  <c r="N1696" i="59"/>
  <c r="L4732" i="59"/>
  <c r="Q4732" i="59" s="1"/>
  <c r="M2607" i="59"/>
  <c r="L1705" i="59"/>
  <c r="Q1705" i="59" s="1"/>
  <c r="N760" i="59"/>
  <c r="O4866" i="59"/>
  <c r="M3502" i="59"/>
  <c r="M4548" i="59"/>
  <c r="M4937" i="59"/>
  <c r="O1519" i="59"/>
  <c r="N666" i="59"/>
  <c r="M574" i="59"/>
  <c r="L2849" i="59"/>
  <c r="Q2849" i="59" s="1"/>
  <c r="M100" i="59"/>
  <c r="N2511" i="59"/>
  <c r="N3326" i="59"/>
  <c r="N4325" i="59"/>
  <c r="M4771" i="59"/>
  <c r="L1458" i="59"/>
  <c r="Q1458" i="59" s="1"/>
  <c r="N1127" i="59"/>
  <c r="N4941" i="59"/>
  <c r="L3361" i="59"/>
  <c r="Q3361" i="59" s="1"/>
  <c r="O4161" i="59"/>
  <c r="N3934" i="59"/>
  <c r="M1024" i="59"/>
  <c r="M1890" i="59"/>
  <c r="O2032" i="59"/>
  <c r="O3563" i="59"/>
  <c r="N1806" i="59"/>
  <c r="L2339" i="59"/>
  <c r="Q2339" i="59" s="1"/>
  <c r="N1493" i="59"/>
  <c r="N4451" i="59"/>
  <c r="M975" i="59"/>
  <c r="M4537" i="59"/>
  <c r="O3141" i="59"/>
  <c r="L277" i="59"/>
  <c r="Q277" i="59" s="1"/>
  <c r="O2175" i="59"/>
  <c r="N2772" i="59"/>
  <c r="O3427" i="59"/>
  <c r="M3581" i="59"/>
  <c r="O612" i="59"/>
  <c r="L4310" i="59"/>
  <c r="Q4310" i="59" s="1"/>
  <c r="L3802" i="59"/>
  <c r="Q3802" i="59" s="1"/>
  <c r="M2662" i="59"/>
  <c r="O3037" i="59"/>
  <c r="N1281" i="59"/>
  <c r="M3308" i="59"/>
  <c r="M861" i="59"/>
  <c r="O3074" i="59"/>
  <c r="M1300" i="59"/>
  <c r="L4585" i="59"/>
  <c r="Q4585" i="59" s="1"/>
  <c r="O3552" i="59"/>
  <c r="O3644" i="59"/>
  <c r="L87" i="59"/>
  <c r="Q87" i="59" s="1"/>
  <c r="N3931" i="59"/>
  <c r="N4962" i="59"/>
  <c r="M2383" i="59"/>
  <c r="O468" i="59"/>
  <c r="O1473" i="59"/>
  <c r="L1842" i="59"/>
  <c r="Q1842" i="59" s="1"/>
  <c r="L332" i="59"/>
  <c r="Q332" i="59" s="1"/>
  <c r="L556" i="59"/>
  <c r="Q556" i="59" s="1"/>
  <c r="M2112" i="59"/>
  <c r="M127" i="59"/>
  <c r="M1578" i="59"/>
  <c r="O4174" i="59"/>
  <c r="M3476" i="59"/>
  <c r="O2189" i="59"/>
  <c r="O714" i="59"/>
  <c r="L3340" i="59"/>
  <c r="Q3340" i="59" s="1"/>
  <c r="M3181" i="59"/>
  <c r="O2259" i="59"/>
  <c r="M13" i="59"/>
  <c r="M1598" i="59"/>
  <c r="L4024" i="59"/>
  <c r="Q4024" i="59" s="1"/>
  <c r="O2935" i="59"/>
  <c r="N1458" i="59"/>
  <c r="O209" i="59"/>
  <c r="O2512" i="59"/>
  <c r="O2094" i="59"/>
  <c r="M1849" i="59"/>
  <c r="O4982" i="59"/>
  <c r="L1686" i="59"/>
  <c r="Q1686" i="59" s="1"/>
  <c r="L853" i="59"/>
  <c r="Q853" i="59" s="1"/>
  <c r="M4943" i="59"/>
  <c r="M876" i="59"/>
  <c r="M2907" i="59"/>
  <c r="O2035" i="59"/>
  <c r="N87" i="59"/>
  <c r="N2717" i="59"/>
  <c r="L1844" i="59"/>
  <c r="Q1844" i="59" s="1"/>
  <c r="L3937" i="59"/>
  <c r="Q3937" i="59" s="1"/>
  <c r="M964" i="59"/>
  <c r="M717" i="59"/>
  <c r="L2983" i="59"/>
  <c r="Q2983" i="59" s="1"/>
  <c r="N2521" i="59"/>
  <c r="N4543" i="59"/>
  <c r="N1290" i="59"/>
  <c r="N1457" i="59"/>
  <c r="L2360" i="59"/>
  <c r="Q2360" i="59" s="1"/>
  <c r="M1963" i="59"/>
  <c r="M2869" i="59"/>
  <c r="O195" i="59"/>
  <c r="M4243" i="59"/>
  <c r="N747" i="59"/>
  <c r="L2146" i="59"/>
  <c r="Q2146" i="59" s="1"/>
  <c r="N2371" i="59"/>
  <c r="L1584" i="59"/>
  <c r="Q1584" i="59" s="1"/>
  <c r="M2812" i="59"/>
  <c r="L4696" i="59"/>
  <c r="Q4696" i="59" s="1"/>
  <c r="N1413" i="59"/>
  <c r="M4011" i="59"/>
  <c r="M4100" i="59"/>
  <c r="M97" i="59"/>
  <c r="O2066" i="59"/>
  <c r="L1395" i="59"/>
  <c r="Q1395" i="59" s="1"/>
  <c r="O2840" i="59"/>
  <c r="N2291" i="59"/>
  <c r="M3267" i="59"/>
  <c r="O4085" i="59"/>
  <c r="O2588" i="59"/>
  <c r="O2143" i="59"/>
  <c r="M538" i="59"/>
  <c r="N2603" i="59"/>
  <c r="M3558" i="59"/>
  <c r="O514" i="59"/>
  <c r="M2898" i="59"/>
  <c r="M4361" i="59"/>
  <c r="L1416" i="59"/>
  <c r="Q1416" i="59" s="1"/>
  <c r="L2936" i="59"/>
  <c r="Q2936" i="59" s="1"/>
  <c r="M4549" i="59"/>
  <c r="L2416" i="59"/>
  <c r="Q2416" i="59" s="1"/>
  <c r="O3597" i="59"/>
  <c r="O2465" i="59"/>
  <c r="L3493" i="59"/>
  <c r="Q3493" i="59" s="1"/>
  <c r="L3718" i="59"/>
  <c r="Q3718" i="59" s="1"/>
  <c r="L1586" i="59"/>
  <c r="Q1586" i="59" s="1"/>
  <c r="L2843" i="59"/>
  <c r="Q2843" i="59" s="1"/>
  <c r="O1176" i="59"/>
  <c r="N3067" i="59"/>
  <c r="O809" i="59"/>
  <c r="N281" i="59"/>
  <c r="O3050" i="59"/>
  <c r="L1765" i="59"/>
  <c r="Q1765" i="59" s="1"/>
  <c r="O2425" i="59"/>
  <c r="M327" i="59"/>
  <c r="N3543" i="59"/>
  <c r="O1513" i="59"/>
  <c r="L3853" i="59"/>
  <c r="Q3853" i="59" s="1"/>
  <c r="M3113" i="59"/>
  <c r="M2350" i="59"/>
  <c r="M2512" i="59"/>
  <c r="M4533" i="59"/>
  <c r="O3551" i="59"/>
  <c r="O4351" i="59"/>
  <c r="M1964" i="59"/>
  <c r="N523" i="59"/>
  <c r="M3230" i="59"/>
  <c r="L3723" i="59"/>
  <c r="Q3723" i="59" s="1"/>
  <c r="N705" i="59"/>
  <c r="O578" i="59"/>
  <c r="N117" i="59"/>
  <c r="N2565" i="59"/>
  <c r="O2290" i="59"/>
  <c r="N2546" i="59"/>
  <c r="M3376" i="59"/>
  <c r="L3752" i="59"/>
  <c r="Q3752" i="59" s="1"/>
  <c r="L646" i="59"/>
  <c r="Q646" i="59" s="1"/>
  <c r="O1178" i="59"/>
  <c r="M4130" i="59"/>
  <c r="N2347" i="59"/>
  <c r="N3053" i="59"/>
  <c r="L1538" i="59"/>
  <c r="Q1538" i="59" s="1"/>
  <c r="L2759" i="59"/>
  <c r="Q2759" i="59" s="1"/>
  <c r="M2033" i="59"/>
  <c r="O4406" i="59"/>
  <c r="N2894" i="59"/>
  <c r="O3619" i="59"/>
  <c r="O3799" i="59"/>
  <c r="O2426" i="59"/>
  <c r="N1856" i="59"/>
  <c r="M1127" i="59"/>
  <c r="M3126" i="59"/>
  <c r="M4555" i="59"/>
  <c r="L676" i="59"/>
  <c r="Q676" i="59" s="1"/>
  <c r="L4846" i="59"/>
  <c r="Q4846" i="59" s="1"/>
  <c r="M485" i="59"/>
  <c r="L3766" i="59"/>
  <c r="Q3766" i="59" s="1"/>
  <c r="M4553" i="59"/>
  <c r="N2973" i="59"/>
  <c r="L2300" i="59"/>
  <c r="Q2300" i="59" s="1"/>
  <c r="M2347" i="59"/>
  <c r="O4892" i="59"/>
  <c r="N2432" i="59"/>
  <c r="O1060" i="59"/>
  <c r="O1930" i="59"/>
  <c r="N2430" i="59"/>
  <c r="M1640" i="59"/>
  <c r="N640" i="59"/>
  <c r="N1689" i="59"/>
  <c r="M716" i="59"/>
  <c r="M4981" i="59"/>
  <c r="N3565" i="59"/>
  <c r="N4203" i="59"/>
  <c r="N1389" i="59"/>
  <c r="N1376" i="59"/>
  <c r="M2601" i="59"/>
  <c r="N3121" i="59"/>
  <c r="N2127" i="59"/>
  <c r="M2322" i="59"/>
  <c r="O2695" i="59"/>
  <c r="L3036" i="59"/>
  <c r="Q3036" i="59" s="1"/>
  <c r="L892" i="59"/>
  <c r="Q892" i="59" s="1"/>
  <c r="O2361" i="59"/>
  <c r="L3679" i="59"/>
  <c r="Q3679" i="59" s="1"/>
  <c r="N4759" i="59"/>
  <c r="L3383" i="59"/>
  <c r="Q3383" i="59" s="1"/>
  <c r="N4213" i="59"/>
  <c r="O485" i="59"/>
  <c r="L2848" i="59"/>
  <c r="Q2848" i="59" s="1"/>
  <c r="L2780" i="59"/>
  <c r="Q2780" i="59" s="1"/>
  <c r="O4992" i="59"/>
  <c r="L2630" i="59"/>
  <c r="Q2630" i="59" s="1"/>
  <c r="N2477" i="59"/>
  <c r="N337" i="59"/>
  <c r="O4880" i="59"/>
  <c r="N4819" i="59"/>
  <c r="M4588" i="59"/>
  <c r="O219" i="59"/>
  <c r="L4262" i="59"/>
  <c r="Q4262" i="59" s="1"/>
  <c r="M2050" i="59"/>
  <c r="L2821" i="59"/>
  <c r="Q2821" i="59" s="1"/>
  <c r="O408" i="59"/>
  <c r="N1979" i="59"/>
  <c r="N1997" i="59"/>
  <c r="O2072" i="59"/>
  <c r="N3862" i="59"/>
  <c r="N1653" i="59"/>
  <c r="N1062" i="59"/>
  <c r="M4950" i="59"/>
  <c r="L3328" i="59"/>
  <c r="Q3328" i="59" s="1"/>
  <c r="M158" i="59"/>
  <c r="M3561" i="59"/>
  <c r="N699" i="59"/>
  <c r="O2077" i="59"/>
  <c r="L2732" i="59"/>
  <c r="Q2732" i="59" s="1"/>
  <c r="N3847" i="59"/>
  <c r="O4543" i="59"/>
  <c r="M1499" i="59"/>
  <c r="N4455" i="59"/>
  <c r="O61" i="59"/>
  <c r="O4404" i="59"/>
  <c r="O3310" i="59"/>
  <c r="M1065" i="59"/>
  <c r="M4787" i="59"/>
  <c r="M4706" i="59"/>
  <c r="M4523" i="59"/>
  <c r="L2144" i="59"/>
  <c r="Q2144" i="59" s="1"/>
  <c r="L2140" i="59"/>
  <c r="Q2140" i="59" s="1"/>
  <c r="L1679" i="59"/>
  <c r="Q1679" i="59" s="1"/>
  <c r="O3041" i="59"/>
  <c r="O4239" i="59"/>
  <c r="N2685" i="59"/>
  <c r="O3306" i="59"/>
  <c r="N4928" i="59"/>
  <c r="L1032" i="59"/>
  <c r="Q1032" i="59" s="1"/>
  <c r="M1144" i="59"/>
  <c r="L4671" i="59"/>
  <c r="Q4671" i="59" s="1"/>
  <c r="M3391" i="59"/>
  <c r="M644" i="59"/>
  <c r="M3117" i="59"/>
  <c r="M1786" i="59"/>
  <c r="N2485" i="59"/>
  <c r="N2944" i="59"/>
  <c r="N589" i="59"/>
  <c r="N1545" i="59"/>
  <c r="O3689" i="59"/>
  <c r="M4170" i="59"/>
  <c r="L3302" i="59"/>
  <c r="Q3302" i="59" s="1"/>
  <c r="L151" i="59"/>
  <c r="Q151" i="59" s="1"/>
  <c r="M892" i="59"/>
  <c r="M3370" i="59"/>
  <c r="M4208" i="59"/>
  <c r="L2375" i="59"/>
  <c r="Q2375" i="59" s="1"/>
  <c r="M4061" i="59"/>
  <c r="O2502" i="59"/>
  <c r="M2608" i="59"/>
  <c r="L2673" i="59"/>
  <c r="Q2673" i="59" s="1"/>
  <c r="N1278" i="59"/>
  <c r="M727" i="59"/>
  <c r="O1900" i="59"/>
  <c r="O2955" i="59"/>
  <c r="M894" i="59"/>
  <c r="N4663" i="59"/>
  <c r="L39" i="59"/>
  <c r="Q39" i="59" s="1"/>
  <c r="L515" i="59"/>
  <c r="Q515" i="59" s="1"/>
  <c r="L3375" i="59"/>
  <c r="Q3375" i="59" s="1"/>
  <c r="N881" i="59"/>
  <c r="N691" i="59"/>
  <c r="M4159" i="59"/>
  <c r="N1955" i="59"/>
  <c r="N296" i="59"/>
  <c r="O3993" i="59"/>
  <c r="O1086" i="59"/>
  <c r="N799" i="59"/>
  <c r="O4530" i="59"/>
  <c r="L2406" i="59"/>
  <c r="Q2406" i="59" s="1"/>
  <c r="M4516" i="59"/>
  <c r="M4519" i="59"/>
  <c r="O1694" i="59"/>
  <c r="N4486" i="59"/>
  <c r="M2234" i="59"/>
  <c r="O1869" i="59"/>
  <c r="O972" i="59"/>
  <c r="N670" i="59"/>
  <c r="O2341" i="59"/>
  <c r="O853" i="59"/>
  <c r="M4702" i="59"/>
  <c r="M1775" i="59"/>
  <c r="M4993" i="59"/>
  <c r="L4722" i="59"/>
  <c r="Q4722" i="59" s="1"/>
  <c r="O215" i="59"/>
  <c r="L4369" i="59"/>
  <c r="Q4369" i="59" s="1"/>
  <c r="N4632" i="59"/>
  <c r="L4267" i="59"/>
  <c r="Q4267" i="59" s="1"/>
  <c r="N2498" i="59"/>
  <c r="N3906" i="59"/>
  <c r="N2330" i="59"/>
  <c r="L4131" i="59"/>
  <c r="Q4131" i="59" s="1"/>
  <c r="N2535" i="59"/>
  <c r="N358" i="59"/>
  <c r="N3296" i="59"/>
  <c r="O1984" i="59"/>
  <c r="O3802" i="59"/>
  <c r="L1620" i="59"/>
  <c r="Q1620" i="59" s="1"/>
  <c r="N2536" i="59"/>
  <c r="M1254" i="59"/>
  <c r="M249" i="59"/>
  <c r="O205" i="59"/>
  <c r="L102" i="59"/>
  <c r="Q102" i="59" s="1"/>
  <c r="O1508" i="59"/>
  <c r="M4800" i="59"/>
  <c r="M1497" i="59"/>
  <c r="N3278" i="59"/>
  <c r="M2321" i="59"/>
  <c r="L485" i="59"/>
  <c r="Q485" i="59" s="1"/>
  <c r="M3422" i="59"/>
  <c r="M1327" i="59"/>
  <c r="L3983" i="59"/>
  <c r="Q3983" i="59" s="1"/>
  <c r="M95" i="59"/>
  <c r="N1394" i="59"/>
  <c r="M351" i="59"/>
  <c r="L3662" i="59"/>
  <c r="Q3662" i="59" s="1"/>
  <c r="M4515" i="59"/>
  <c r="O799" i="59"/>
  <c r="N2343" i="59"/>
  <c r="N1186" i="59"/>
  <c r="O2870" i="59"/>
  <c r="O344" i="59"/>
  <c r="O3030" i="59"/>
  <c r="L443" i="59"/>
  <c r="Q443" i="59" s="1"/>
  <c r="L2864" i="59"/>
  <c r="Q2864" i="59" s="1"/>
  <c r="L4550" i="59"/>
  <c r="Q4550" i="59" s="1"/>
  <c r="L4456" i="59"/>
  <c r="Q4456" i="59" s="1"/>
  <c r="L4859" i="59"/>
  <c r="Q4859" i="59" s="1"/>
  <c r="O4888" i="59"/>
  <c r="O2161" i="59"/>
  <c r="L541" i="59"/>
  <c r="Q541" i="59" s="1"/>
  <c r="M4491" i="59"/>
  <c r="M4864" i="59"/>
  <c r="N1807" i="59"/>
  <c r="N3839" i="59"/>
  <c r="L824" i="59"/>
  <c r="Q824" i="59" s="1"/>
  <c r="N4976" i="59"/>
  <c r="O2692" i="59"/>
  <c r="M82" i="59"/>
  <c r="O1916" i="59"/>
  <c r="L47" i="59"/>
  <c r="Q47" i="59" s="1"/>
  <c r="L1421" i="59"/>
  <c r="Q1421" i="59" s="1"/>
  <c r="N4576" i="59"/>
  <c r="L822" i="59"/>
  <c r="Q822" i="59" s="1"/>
  <c r="M1861" i="59"/>
  <c r="O2872" i="59"/>
  <c r="N2164" i="59"/>
  <c r="N4805" i="59"/>
  <c r="N720" i="59"/>
  <c r="L2577" i="59"/>
  <c r="Q2577" i="59" s="1"/>
  <c r="M4112" i="59"/>
  <c r="M92" i="59"/>
  <c r="M2725" i="59"/>
  <c r="O3039" i="59"/>
  <c r="M4575" i="59"/>
  <c r="M4185" i="59"/>
  <c r="N361" i="59"/>
  <c r="N2667" i="59"/>
  <c r="M235" i="59"/>
  <c r="N3882" i="59"/>
  <c r="O4831" i="59"/>
  <c r="L4244" i="59"/>
  <c r="Q4244" i="59" s="1"/>
  <c r="L1919" i="59"/>
  <c r="Q1919" i="59" s="1"/>
  <c r="L887" i="59"/>
  <c r="Q887" i="59" s="1"/>
  <c r="N987" i="59"/>
  <c r="L3348" i="59"/>
  <c r="Q3348" i="59" s="1"/>
  <c r="L927" i="59"/>
  <c r="Q927" i="59" s="1"/>
  <c r="O51" i="59"/>
  <c r="N4104" i="59"/>
  <c r="O1104" i="59"/>
  <c r="O1067" i="59"/>
  <c r="N383" i="59"/>
  <c r="O1123" i="59"/>
  <c r="O4722" i="59"/>
  <c r="N1000" i="59"/>
  <c r="O2632" i="59"/>
  <c r="M2900" i="59"/>
  <c r="L1126" i="59"/>
  <c r="Q1126" i="59" s="1"/>
  <c r="N1408" i="59"/>
  <c r="L3618" i="59"/>
  <c r="Q3618" i="59" s="1"/>
  <c r="M1455" i="59"/>
  <c r="N4959" i="59"/>
  <c r="N2014" i="59"/>
  <c r="O4188" i="59"/>
  <c r="N3995" i="59"/>
  <c r="M169" i="59"/>
  <c r="L2080" i="59"/>
  <c r="Q2080" i="59" s="1"/>
  <c r="O2993" i="59"/>
  <c r="M2485" i="59"/>
  <c r="O3550" i="59"/>
  <c r="L2500" i="59"/>
  <c r="Q2500" i="59" s="1"/>
  <c r="O414" i="59"/>
  <c r="O3728" i="59"/>
  <c r="O1531" i="59"/>
  <c r="M120" i="59"/>
  <c r="O3492" i="59"/>
  <c r="N3826" i="59"/>
  <c r="O4440" i="59"/>
  <c r="N3591" i="59"/>
  <c r="L797" i="59"/>
  <c r="Q797" i="59" s="1"/>
  <c r="L4781" i="59"/>
  <c r="Q4781" i="59" s="1"/>
  <c r="M1766" i="59"/>
  <c r="O602" i="59"/>
  <c r="N872" i="59"/>
  <c r="M4546" i="59"/>
  <c r="L4726" i="59"/>
  <c r="Q4726" i="59" s="1"/>
  <c r="M1622" i="59"/>
  <c r="O505" i="59"/>
  <c r="L1175" i="59"/>
  <c r="Q1175" i="59" s="1"/>
  <c r="N3019" i="59"/>
  <c r="L190" i="59"/>
  <c r="Q190" i="59" s="1"/>
  <c r="L3141" i="59"/>
  <c r="Q3141" i="59" s="1"/>
  <c r="O2212" i="59"/>
  <c r="L1815" i="59"/>
  <c r="Q1815" i="59" s="1"/>
  <c r="M1392" i="59"/>
  <c r="L1930" i="59"/>
  <c r="Q1930" i="59" s="1"/>
  <c r="N4055" i="59"/>
  <c r="O233" i="59"/>
  <c r="N142" i="59"/>
  <c r="M3451" i="59"/>
  <c r="O450" i="59"/>
  <c r="L431" i="59"/>
  <c r="Q431" i="59" s="1"/>
  <c r="L491" i="59"/>
  <c r="Q491" i="59" s="1"/>
  <c r="O4363" i="59"/>
  <c r="M2843" i="59"/>
  <c r="O357" i="59"/>
  <c r="L300" i="59"/>
  <c r="Q300" i="59" s="1"/>
  <c r="O4747" i="59"/>
  <c r="L1613" i="59"/>
  <c r="Q1613" i="59" s="1"/>
  <c r="M484" i="59"/>
  <c r="M1084" i="59"/>
  <c r="N4626" i="59"/>
  <c r="M1857" i="59"/>
  <c r="L3757" i="59"/>
  <c r="Q3757" i="59" s="1"/>
  <c r="M3343" i="59"/>
  <c r="N2240" i="59"/>
  <c r="M2927" i="59"/>
  <c r="N1226" i="59"/>
  <c r="L1506" i="59"/>
  <c r="Q1506" i="59" s="1"/>
  <c r="L162" i="59"/>
  <c r="Q162" i="59" s="1"/>
  <c r="L4114" i="59"/>
  <c r="Q4114" i="59" s="1"/>
  <c r="O2874" i="59"/>
  <c r="O1024" i="59"/>
  <c r="O2060" i="59"/>
  <c r="L4628" i="59"/>
  <c r="Q4628" i="59" s="1"/>
  <c r="O2548" i="59"/>
  <c r="O36" i="59"/>
  <c r="M1121" i="59"/>
  <c r="O4463" i="59"/>
  <c r="M3858" i="59"/>
  <c r="L2236" i="59"/>
  <c r="Q2236" i="59" s="1"/>
  <c r="O240" i="59"/>
  <c r="N308" i="59"/>
  <c r="N4557" i="59"/>
  <c r="M4567" i="59"/>
  <c r="L3725" i="59"/>
  <c r="Q3725" i="59" s="1"/>
  <c r="L4863" i="59"/>
  <c r="Q4863" i="59" s="1"/>
  <c r="L949" i="59"/>
  <c r="Q949" i="59" s="1"/>
  <c r="M1086" i="59"/>
  <c r="N2294" i="59"/>
  <c r="O4566" i="59"/>
  <c r="O4872" i="59"/>
  <c r="N141" i="59"/>
  <c r="M4583" i="59"/>
  <c r="L245" i="59"/>
  <c r="Q245" i="59" s="1"/>
  <c r="N612" i="59"/>
  <c r="L2975" i="59"/>
  <c r="Q2975" i="59" s="1"/>
  <c r="O182" i="59"/>
  <c r="N2204" i="59"/>
  <c r="O2965" i="59"/>
  <c r="M84" i="59"/>
  <c r="L2384" i="59"/>
  <c r="Q2384" i="59" s="1"/>
  <c r="O2155" i="59"/>
  <c r="N3490" i="59"/>
  <c r="N1415" i="59"/>
  <c r="L911" i="59"/>
  <c r="Q911" i="59" s="1"/>
  <c r="L2839" i="59"/>
  <c r="Q2839" i="59" s="1"/>
  <c r="M3340" i="59"/>
  <c r="M3911" i="59"/>
  <c r="M2083" i="59"/>
  <c r="O1789" i="59"/>
  <c r="O1867" i="59"/>
  <c r="L2003" i="59"/>
  <c r="Q2003" i="59" s="1"/>
  <c r="L3221" i="59"/>
  <c r="Q3221" i="59" s="1"/>
  <c r="O2749" i="59"/>
  <c r="M2722" i="59"/>
  <c r="N2558" i="59"/>
  <c r="O4423" i="59"/>
  <c r="O641" i="59"/>
  <c r="O3441" i="59"/>
  <c r="L3935" i="59"/>
  <c r="Q3935" i="59" s="1"/>
  <c r="N1746" i="59"/>
  <c r="L1630" i="59"/>
  <c r="Q1630" i="59" s="1"/>
  <c r="O3913" i="59"/>
  <c r="L2268" i="59"/>
  <c r="Q2268" i="59" s="1"/>
  <c r="O3451" i="59"/>
  <c r="L1474" i="59"/>
  <c r="Q1474" i="59" s="1"/>
  <c r="M2683" i="59"/>
  <c r="M2412" i="59"/>
  <c r="O1788" i="59"/>
  <c r="M2173" i="59"/>
  <c r="M2215" i="59"/>
  <c r="M3165" i="59"/>
  <c r="O3031" i="59"/>
  <c r="M324" i="59"/>
  <c r="M3152" i="59"/>
  <c r="O590" i="59"/>
  <c r="N4530" i="59"/>
  <c r="O3364" i="59"/>
  <c r="L1634" i="59"/>
  <c r="Q1634" i="59" s="1"/>
  <c r="O899" i="59"/>
  <c r="M1361" i="59"/>
  <c r="M216" i="59"/>
  <c r="O423" i="59"/>
  <c r="O3702" i="59"/>
  <c r="N36" i="59"/>
  <c r="L1732" i="59"/>
  <c r="Q1732" i="59" s="1"/>
  <c r="O2136" i="59"/>
  <c r="N1874" i="59"/>
  <c r="N3631" i="59"/>
  <c r="O3662" i="59"/>
  <c r="O1623" i="59"/>
  <c r="L1478" i="59"/>
  <c r="Q1478" i="59" s="1"/>
  <c r="N3734" i="59"/>
  <c r="M1042" i="59"/>
  <c r="M213" i="59"/>
  <c r="O4372" i="59"/>
  <c r="M3539" i="59"/>
  <c r="O910" i="59"/>
  <c r="L143" i="59"/>
  <c r="Q143" i="59" s="1"/>
  <c r="L3084" i="59"/>
  <c r="Q3084" i="59" s="1"/>
  <c r="M1566" i="59"/>
  <c r="N4205" i="59"/>
  <c r="O2422" i="59"/>
  <c r="M3067" i="59"/>
  <c r="N3523" i="59"/>
  <c r="L4679" i="59"/>
  <c r="Q4679" i="59" s="1"/>
  <c r="M1163" i="59"/>
  <c r="M1592" i="59"/>
  <c r="M2146" i="59"/>
  <c r="L610" i="59"/>
  <c r="Q610" i="59" s="1"/>
  <c r="N3991" i="59"/>
  <c r="M3492" i="59"/>
  <c r="M1325" i="59"/>
  <c r="N312" i="59"/>
  <c r="L2966" i="59"/>
  <c r="Q2966" i="59" s="1"/>
  <c r="O1294" i="59"/>
  <c r="N428" i="59"/>
  <c r="L1997" i="59"/>
  <c r="Q1997" i="59" s="1"/>
  <c r="L608" i="59"/>
  <c r="Q608" i="59" s="1"/>
  <c r="O646" i="59"/>
  <c r="L2573" i="59"/>
  <c r="Q2573" i="59" s="1"/>
  <c r="M274" i="59"/>
  <c r="L2226" i="59"/>
  <c r="Q2226" i="59" s="1"/>
  <c r="M1772" i="59"/>
  <c r="N3340" i="59"/>
  <c r="M57" i="59"/>
  <c r="O3290" i="59"/>
  <c r="O341" i="59"/>
  <c r="N2146" i="59"/>
  <c r="N1106" i="59"/>
  <c r="L373" i="59"/>
  <c r="Q373" i="59" s="1"/>
  <c r="N2320" i="59"/>
  <c r="N1656" i="59"/>
  <c r="O3307" i="59"/>
  <c r="M4935" i="59"/>
  <c r="O4726" i="59"/>
  <c r="L3195" i="59"/>
  <c r="Q3195" i="59" s="1"/>
  <c r="M2519" i="59"/>
  <c r="L914" i="59"/>
  <c r="Q914" i="59" s="1"/>
  <c r="O1257" i="59"/>
  <c r="O3831" i="59"/>
  <c r="O497" i="59"/>
  <c r="L127" i="59"/>
  <c r="Q127" i="59" s="1"/>
  <c r="N3932" i="59"/>
  <c r="M1441" i="59"/>
  <c r="M3698" i="59"/>
  <c r="L2405" i="59"/>
  <c r="Q2405" i="59" s="1"/>
  <c r="O3751" i="59"/>
  <c r="N1786" i="59"/>
  <c r="N830" i="59"/>
  <c r="O1839" i="59"/>
  <c r="M2115" i="59"/>
  <c r="N732" i="59"/>
  <c r="O4669" i="59"/>
  <c r="N2084" i="59"/>
  <c r="L284" i="59"/>
  <c r="Q284" i="59" s="1"/>
  <c r="L1710" i="59"/>
  <c r="Q1710" i="59" s="1"/>
  <c r="L888" i="59"/>
  <c r="Q888" i="59" s="1"/>
  <c r="N3403" i="59"/>
  <c r="M313" i="59"/>
  <c r="N372" i="59"/>
  <c r="N1428" i="59"/>
  <c r="N2819" i="59"/>
  <c r="M806" i="59"/>
  <c r="N210" i="59"/>
  <c r="O1940" i="59"/>
  <c r="L3749" i="59"/>
  <c r="Q3749" i="59" s="1"/>
  <c r="O1332" i="59"/>
  <c r="L4343" i="59"/>
  <c r="Q4343" i="59" s="1"/>
  <c r="M4093" i="59"/>
  <c r="M537" i="59"/>
  <c r="N946" i="59"/>
  <c r="O2105" i="59"/>
  <c r="N1604" i="59"/>
  <c r="M3238" i="59"/>
  <c r="O2239" i="59"/>
  <c r="M271" i="59"/>
  <c r="M2332" i="59"/>
  <c r="N3733" i="59"/>
  <c r="N2290" i="59"/>
  <c r="N3739" i="59"/>
  <c r="L4597" i="59"/>
  <c r="Q4597" i="59" s="1"/>
  <c r="L2531" i="59"/>
  <c r="Q2531" i="59" s="1"/>
  <c r="O467" i="59"/>
  <c r="M1635" i="59"/>
  <c r="L826" i="59"/>
  <c r="Q826" i="59" s="1"/>
  <c r="N2665" i="59"/>
  <c r="N1059" i="59"/>
  <c r="O3046" i="59"/>
  <c r="L291" i="59"/>
  <c r="Q291" i="59" s="1"/>
  <c r="O1745" i="59"/>
  <c r="N1934" i="59"/>
  <c r="M3265" i="59"/>
  <c r="O4757" i="59"/>
  <c r="O3760" i="59"/>
  <c r="N2000" i="59"/>
  <c r="O3544" i="59"/>
  <c r="O4576" i="59"/>
  <c r="M272" i="59"/>
  <c r="M4118" i="59"/>
  <c r="L2547" i="59"/>
  <c r="Q2547" i="59" s="1"/>
  <c r="L934" i="59"/>
  <c r="Q934" i="59" s="1"/>
  <c r="M851" i="59"/>
  <c r="N2458" i="59"/>
  <c r="N3071" i="59"/>
  <c r="O2022" i="59"/>
  <c r="N165" i="59"/>
  <c r="L764" i="59"/>
  <c r="Q764" i="59" s="1"/>
  <c r="M4844" i="59"/>
  <c r="M1812" i="59"/>
  <c r="M263" i="59"/>
  <c r="O384" i="59"/>
  <c r="N3443" i="59"/>
  <c r="N3023" i="59"/>
  <c r="L1957" i="59"/>
  <c r="Q1957" i="59" s="1"/>
  <c r="L2565" i="59"/>
  <c r="Q2565" i="59" s="1"/>
  <c r="O906" i="59"/>
  <c r="M1673" i="59"/>
  <c r="L2965" i="59"/>
  <c r="Q2965" i="59" s="1"/>
  <c r="L1712" i="59"/>
  <c r="Q1712" i="59" s="1"/>
  <c r="O1949" i="59"/>
  <c r="M601" i="59"/>
  <c r="L173" i="59"/>
  <c r="Q173" i="59" s="1"/>
  <c r="L2786" i="59"/>
  <c r="Q2786" i="59" s="1"/>
  <c r="O4898" i="59"/>
  <c r="M596" i="59"/>
  <c r="M2781" i="59"/>
  <c r="O3518" i="59"/>
  <c r="O2116" i="59"/>
  <c r="L625" i="59"/>
  <c r="Q625" i="59" s="1"/>
  <c r="M1122" i="59"/>
  <c r="O3834" i="59"/>
  <c r="N4117" i="59"/>
  <c r="L1035" i="59"/>
  <c r="Q1035" i="59" s="1"/>
  <c r="O171" i="59"/>
  <c r="M531" i="59"/>
  <c r="L2608" i="59"/>
  <c r="Q2608" i="59" s="1"/>
  <c r="L4282" i="59"/>
  <c r="Q4282" i="59" s="1"/>
  <c r="M1492" i="59"/>
  <c r="O1295" i="59"/>
  <c r="O184" i="59"/>
  <c r="O4309" i="59"/>
  <c r="M3876" i="59"/>
  <c r="O950" i="59"/>
  <c r="O3835" i="59"/>
  <c r="L2296" i="59"/>
  <c r="Q2296" i="59" s="1"/>
  <c r="N4415" i="59"/>
  <c r="L194" i="59"/>
  <c r="Q194" i="59" s="1"/>
  <c r="N4348" i="59"/>
  <c r="L437" i="59"/>
  <c r="Q437" i="59" s="1"/>
  <c r="M2908" i="59"/>
  <c r="M506" i="59"/>
  <c r="L3519" i="59"/>
  <c r="Q3519" i="59" s="1"/>
  <c r="L1085" i="59"/>
  <c r="Q1085" i="59" s="1"/>
  <c r="O3412" i="59"/>
  <c r="O543" i="59"/>
  <c r="L2174" i="59"/>
  <c r="Q2174" i="59" s="1"/>
  <c r="O4965" i="59"/>
  <c r="O47" i="59"/>
  <c r="N535" i="59"/>
  <c r="N937" i="59"/>
  <c r="L4186" i="59"/>
  <c r="Q4186" i="59" s="1"/>
  <c r="N4448" i="59"/>
  <c r="M414" i="59"/>
  <c r="O1912" i="59"/>
  <c r="M9" i="59"/>
  <c r="N3531" i="59"/>
  <c r="L935" i="59"/>
  <c r="Q935" i="59" s="1"/>
  <c r="O3114" i="59"/>
  <c r="M1320" i="59"/>
  <c r="N1659" i="59"/>
  <c r="L2156" i="59"/>
  <c r="Q2156" i="59" s="1"/>
  <c r="O4078" i="59"/>
  <c r="N4413" i="59"/>
  <c r="L3260" i="59"/>
  <c r="Q3260" i="59" s="1"/>
  <c r="L2903" i="59"/>
  <c r="Q2903" i="59" s="1"/>
  <c r="M1637" i="59"/>
  <c r="L2482" i="59"/>
  <c r="Q2482" i="59" s="1"/>
  <c r="L1493" i="59"/>
  <c r="Q1493" i="59" s="1"/>
  <c r="O586" i="59"/>
  <c r="L955" i="59"/>
  <c r="Q955" i="59" s="1"/>
  <c r="M2056" i="59"/>
  <c r="M3035" i="59"/>
  <c r="N3766" i="59"/>
  <c r="M4783" i="59"/>
  <c r="L2615" i="59"/>
  <c r="Q2615" i="59" s="1"/>
  <c r="O1936" i="59"/>
  <c r="O4470" i="59"/>
  <c r="N4297" i="59"/>
  <c r="O1041" i="59"/>
  <c r="N1821" i="59"/>
  <c r="L1624" i="59"/>
  <c r="Q1624" i="59" s="1"/>
  <c r="L3697" i="59"/>
  <c r="Q3697" i="59" s="1"/>
  <c r="O959" i="59"/>
  <c r="L1496" i="59"/>
  <c r="Q1496" i="59" s="1"/>
  <c r="O1478" i="59"/>
  <c r="L217" i="59"/>
  <c r="Q217" i="59" s="1"/>
  <c r="N1289" i="59"/>
  <c r="L1260" i="59"/>
  <c r="Q1260" i="59" s="1"/>
  <c r="N2817" i="59"/>
  <c r="L1846" i="59"/>
  <c r="Q1846" i="59" s="1"/>
  <c r="M114" i="59"/>
  <c r="L2724" i="59"/>
  <c r="Q2724" i="59" s="1"/>
  <c r="N354" i="59"/>
  <c r="O696" i="59"/>
  <c r="O3431" i="59"/>
  <c r="L3637" i="59"/>
  <c r="Q3637" i="59" s="1"/>
  <c r="O4593" i="59"/>
  <c r="M301" i="59"/>
  <c r="L2161" i="59"/>
  <c r="Q2161" i="59" s="1"/>
  <c r="N4248" i="59"/>
  <c r="O2433" i="59"/>
  <c r="M3471" i="59"/>
  <c r="O2737" i="59"/>
  <c r="L1289" i="59"/>
  <c r="Q1289" i="59" s="1"/>
  <c r="O1987" i="59"/>
  <c r="O3065" i="59"/>
  <c r="M589" i="59"/>
  <c r="L3558" i="59"/>
  <c r="Q3558" i="59" s="1"/>
  <c r="L2645" i="59"/>
  <c r="Q2645" i="59" s="1"/>
  <c r="L3918" i="59"/>
  <c r="Q3918" i="59" s="1"/>
  <c r="L4121" i="59"/>
  <c r="Q4121" i="59" s="1"/>
  <c r="L3037" i="59"/>
  <c r="Q3037" i="59" s="1"/>
  <c r="O3166" i="59"/>
  <c r="O4133" i="59"/>
  <c r="O4370" i="59"/>
  <c r="O715" i="59"/>
  <c r="N3192" i="59"/>
  <c r="O1279" i="59"/>
  <c r="L4072" i="59"/>
  <c r="Q4072" i="59" s="1"/>
  <c r="M3866" i="59"/>
  <c r="N2610" i="59"/>
  <c r="L1593" i="59"/>
  <c r="Q1593" i="59" s="1"/>
  <c r="M3066" i="59"/>
  <c r="O1012" i="59"/>
  <c r="O3599" i="59"/>
  <c r="M4403" i="59"/>
  <c r="N4342" i="59"/>
  <c r="N1118" i="59"/>
  <c r="N1631" i="59"/>
  <c r="N1403" i="59"/>
  <c r="O1201" i="59"/>
  <c r="L138" i="59"/>
  <c r="Q138" i="59" s="1"/>
  <c r="O3415" i="59"/>
  <c r="O1685" i="59"/>
  <c r="N985" i="59"/>
  <c r="N1205" i="59"/>
  <c r="L4173" i="59"/>
  <c r="Q4173" i="59" s="1"/>
  <c r="L2185" i="59"/>
  <c r="Q2185" i="59" s="1"/>
  <c r="N945" i="59"/>
  <c r="N2881" i="59"/>
  <c r="L4583" i="59"/>
  <c r="Q4583" i="59" s="1"/>
  <c r="M3980" i="59"/>
  <c r="L2109" i="59"/>
  <c r="Q2109" i="59" s="1"/>
  <c r="N2658" i="59"/>
  <c r="L2969" i="59"/>
  <c r="Q2969" i="59" s="1"/>
  <c r="L4374" i="59"/>
  <c r="Q4374" i="59" s="1"/>
  <c r="N19" i="59"/>
  <c r="M4810" i="59"/>
  <c r="O4076" i="59"/>
  <c r="L3345" i="59"/>
  <c r="Q3345" i="59" s="1"/>
  <c r="N4450" i="59"/>
  <c r="O130" i="59"/>
  <c r="O2655" i="59"/>
  <c r="M4398" i="59"/>
  <c r="O2276" i="59"/>
  <c r="L4688" i="59"/>
  <c r="Q4688" i="59" s="1"/>
  <c r="O1999" i="59"/>
  <c r="L2961" i="59"/>
  <c r="Q2961" i="59" s="1"/>
  <c r="N3540" i="59"/>
  <c r="M3484" i="59"/>
  <c r="N2292" i="59"/>
  <c r="L706" i="59"/>
  <c r="Q706" i="59" s="1"/>
  <c r="O1490" i="59"/>
  <c r="N4003" i="59"/>
  <c r="N936" i="59"/>
  <c r="M4095" i="59"/>
  <c r="L3890" i="59"/>
  <c r="Q3890" i="59" s="1"/>
  <c r="O1626" i="59"/>
  <c r="M1416" i="59"/>
  <c r="O222" i="59"/>
  <c r="L3737" i="59"/>
  <c r="Q3737" i="59" s="1"/>
  <c r="N2591" i="59"/>
  <c r="M4898" i="59"/>
  <c r="L3009" i="59"/>
  <c r="Q3009" i="59" s="1"/>
  <c r="M1076" i="59"/>
  <c r="L4814" i="59"/>
  <c r="Q4814" i="59" s="1"/>
  <c r="N3801" i="59"/>
  <c r="L1106" i="59"/>
  <c r="Q1106" i="59" s="1"/>
  <c r="M1785" i="59"/>
  <c r="O562" i="59"/>
  <c r="O3530" i="59"/>
  <c r="O2146" i="59"/>
  <c r="M832" i="59"/>
  <c r="M600" i="59"/>
  <c r="M4669" i="59"/>
  <c r="O1506" i="59"/>
  <c r="L3810" i="59"/>
  <c r="Q3810" i="59" s="1"/>
  <c r="N1154" i="59"/>
  <c r="N4172" i="59"/>
  <c r="O618" i="59"/>
  <c r="M3120" i="59"/>
  <c r="L2335" i="59"/>
  <c r="Q2335" i="59" s="1"/>
  <c r="N287" i="59"/>
  <c r="N2731" i="59"/>
  <c r="M966" i="59"/>
  <c r="M4366" i="59"/>
  <c r="N158" i="59"/>
  <c r="O270" i="59"/>
  <c r="M3577" i="59"/>
  <c r="M2122" i="59"/>
  <c r="M1989" i="59"/>
  <c r="O2899" i="59"/>
  <c r="L3313" i="59"/>
  <c r="Q3313" i="59" s="1"/>
  <c r="M4098" i="59"/>
  <c r="M2820" i="59"/>
  <c r="N4768" i="59"/>
  <c r="O744" i="59"/>
  <c r="M788" i="59"/>
  <c r="O4044" i="59"/>
  <c r="N4770" i="59"/>
  <c r="N1805" i="59"/>
  <c r="L4056" i="59"/>
  <c r="Q4056" i="59" s="1"/>
  <c r="M330" i="59"/>
  <c r="O4774" i="59"/>
  <c r="O255" i="59"/>
  <c r="M1937" i="59"/>
  <c r="O2713" i="59"/>
  <c r="N3897" i="59"/>
  <c r="N1585" i="59"/>
  <c r="N1092" i="59"/>
  <c r="L2646" i="59"/>
  <c r="Q2646" i="59" s="1"/>
  <c r="L4999" i="59"/>
  <c r="Q4999" i="59" s="1"/>
  <c r="L2180" i="59"/>
  <c r="Q2180" i="59" s="1"/>
  <c r="N2288" i="59"/>
  <c r="L923" i="59"/>
  <c r="Q923" i="59" s="1"/>
  <c r="L709" i="59"/>
  <c r="Q709" i="59" s="1"/>
  <c r="M598" i="59"/>
  <c r="L2320" i="59"/>
  <c r="Q2320" i="59" s="1"/>
  <c r="O4262" i="59"/>
  <c r="O191" i="59"/>
  <c r="M563" i="59"/>
  <c r="M1456" i="59"/>
  <c r="L2016" i="59"/>
  <c r="Q2016" i="59" s="1"/>
  <c r="L1043" i="59"/>
  <c r="Q1043" i="59" s="1"/>
  <c r="M1393" i="59"/>
  <c r="O767" i="59"/>
  <c r="O2163" i="59"/>
  <c r="L4508" i="59"/>
  <c r="Q4508" i="59" s="1"/>
  <c r="O1580" i="59"/>
  <c r="O3285" i="59"/>
  <c r="N1464" i="59"/>
  <c r="L2511" i="59"/>
  <c r="Q2511" i="59" s="1"/>
  <c r="O11" i="59"/>
  <c r="L3974" i="59"/>
  <c r="Q3974" i="59" s="1"/>
  <c r="O2498" i="59"/>
  <c r="N1321" i="59"/>
  <c r="L3133" i="59"/>
  <c r="Q3133" i="59" s="1"/>
  <c r="M3919" i="59"/>
  <c r="L660" i="59"/>
  <c r="Q660" i="59" s="1"/>
  <c r="L4939" i="59"/>
  <c r="Q4939" i="59" s="1"/>
  <c r="M3430" i="59"/>
  <c r="L3722" i="59"/>
  <c r="Q3722" i="59" s="1"/>
  <c r="N3870" i="59"/>
  <c r="M1048" i="59"/>
  <c r="M584" i="59"/>
  <c r="L3027" i="59"/>
  <c r="Q3027" i="59" s="1"/>
  <c r="L4389" i="59"/>
  <c r="Q4389" i="59" s="1"/>
  <c r="L933" i="59"/>
  <c r="Q933" i="59" s="1"/>
  <c r="M2621" i="59"/>
  <c r="O4953" i="59"/>
  <c r="O271" i="59"/>
  <c r="N4732" i="59"/>
  <c r="O2524" i="59"/>
  <c r="M2889" i="59"/>
  <c r="O758" i="59"/>
  <c r="L2720" i="59"/>
  <c r="Q2720" i="59" s="1"/>
  <c r="L975" i="59"/>
  <c r="Q975" i="59" s="1"/>
  <c r="O4113" i="59"/>
  <c r="N944" i="59"/>
  <c r="L701" i="59"/>
  <c r="Q701" i="59" s="1"/>
  <c r="N4037" i="59"/>
  <c r="L3624" i="59"/>
  <c r="Q3624" i="59" s="1"/>
  <c r="M3670" i="59"/>
  <c r="O919" i="59"/>
  <c r="O4283" i="59"/>
  <c r="L2779" i="59"/>
  <c r="Q2779" i="59" s="1"/>
  <c r="L1209" i="59"/>
  <c r="Q1209" i="59" s="1"/>
  <c r="O4663" i="59"/>
  <c r="N3569" i="59"/>
  <c r="O1983" i="59"/>
  <c r="N6" i="59"/>
  <c r="O2697" i="59"/>
  <c r="L3852" i="59"/>
  <c r="Q3852" i="59" s="1"/>
  <c r="O2948" i="59"/>
  <c r="M2795" i="59"/>
  <c r="M1099" i="59"/>
  <c r="N3844" i="59"/>
  <c r="O4314" i="59"/>
  <c r="M4639" i="59"/>
  <c r="L1321" i="59"/>
  <c r="Q1321" i="59" s="1"/>
  <c r="L484" i="59"/>
  <c r="Q484" i="59" s="1"/>
  <c r="N1860" i="59"/>
  <c r="N1336" i="59"/>
  <c r="N3673" i="59"/>
  <c r="N1662" i="59"/>
  <c r="O4674" i="59"/>
  <c r="O1520" i="59"/>
  <c r="O4336" i="59"/>
  <c r="O1016" i="59"/>
  <c r="L3367" i="59"/>
  <c r="Q3367" i="59" s="1"/>
  <c r="L1095" i="59"/>
  <c r="Q1095" i="59" s="1"/>
  <c r="L262" i="59"/>
  <c r="Q262" i="59" s="1"/>
  <c r="N3228" i="59"/>
  <c r="L3612" i="59"/>
  <c r="Q3612" i="59" s="1"/>
  <c r="L3767" i="59"/>
  <c r="Q3767" i="59" s="1"/>
  <c r="L2734" i="59"/>
  <c r="Q2734" i="59" s="1"/>
  <c r="L442" i="59"/>
  <c r="Q442" i="59" s="1"/>
  <c r="O2248" i="59"/>
  <c r="L4588" i="59"/>
  <c r="Q4588" i="59" s="1"/>
  <c r="L461" i="59"/>
  <c r="Q461" i="59" s="1"/>
  <c r="O3038" i="59"/>
  <c r="M3624" i="59"/>
  <c r="N4245" i="59"/>
  <c r="O4032" i="59"/>
  <c r="N536" i="59"/>
  <c r="L1486" i="59"/>
  <c r="Q1486" i="59" s="1"/>
  <c r="M3088" i="59"/>
  <c r="M1571" i="59"/>
  <c r="M3736" i="59"/>
  <c r="L3487" i="59"/>
  <c r="Q3487" i="59" s="1"/>
  <c r="N1519" i="59"/>
  <c r="L3471" i="59"/>
  <c r="Q3471" i="59" s="1"/>
  <c r="N3678" i="59"/>
  <c r="O1040" i="59"/>
  <c r="N2538" i="59"/>
  <c r="N1930" i="59"/>
  <c r="L495" i="59"/>
  <c r="Q495" i="59" s="1"/>
  <c r="M2461" i="59"/>
  <c r="O4947" i="59"/>
  <c r="O2867" i="59"/>
  <c r="L4832" i="59"/>
  <c r="Q4832" i="59" s="1"/>
  <c r="N4419" i="59"/>
  <c r="O4267" i="59"/>
  <c r="N2174" i="59"/>
  <c r="L234" i="59"/>
  <c r="Q234" i="59" s="1"/>
  <c r="O2215" i="59"/>
  <c r="M2774" i="59"/>
  <c r="M1293" i="59"/>
  <c r="M1473" i="59"/>
  <c r="O3827" i="59"/>
  <c r="N3748" i="59"/>
  <c r="M4445" i="59"/>
  <c r="N4359" i="59"/>
  <c r="N2481" i="59"/>
  <c r="O1457" i="59"/>
  <c r="N1459" i="59"/>
  <c r="O4365" i="59"/>
  <c r="L1156" i="59"/>
  <c r="Q1156" i="59" s="1"/>
  <c r="L1253" i="59"/>
  <c r="Q1253" i="59" s="1"/>
  <c r="O3112" i="59"/>
  <c r="M4045" i="59"/>
  <c r="L250" i="59"/>
  <c r="Q250" i="59" s="1"/>
  <c r="O4881" i="59"/>
  <c r="M4323" i="59"/>
  <c r="L3695" i="59"/>
  <c r="Q3695" i="59" s="1"/>
  <c r="O1965" i="59"/>
  <c r="L4876" i="59"/>
  <c r="Q4876" i="59" s="1"/>
  <c r="N4440" i="59"/>
  <c r="O1044" i="59"/>
  <c r="M3462" i="59"/>
  <c r="M3789" i="59"/>
  <c r="M2991" i="59"/>
  <c r="L1316" i="59"/>
  <c r="Q1316" i="59" s="1"/>
  <c r="M521" i="59"/>
  <c r="L3316" i="59"/>
  <c r="Q3316" i="59" s="1"/>
  <c r="N164" i="59"/>
  <c r="O3169" i="59"/>
  <c r="N2653" i="59"/>
  <c r="L125" i="59"/>
  <c r="Q125" i="59" s="1"/>
  <c r="L897" i="59"/>
  <c r="Q897" i="59" s="1"/>
  <c r="L3986" i="59"/>
  <c r="Q3986" i="59" s="1"/>
  <c r="L3083" i="59"/>
  <c r="Q3083" i="59" s="1"/>
  <c r="N1870" i="59"/>
  <c r="L370" i="59"/>
  <c r="Q370" i="59" s="1"/>
  <c r="N2351" i="59"/>
  <c r="O750" i="59"/>
  <c r="L539" i="59"/>
  <c r="Q539" i="59" s="1"/>
  <c r="L4871" i="59"/>
  <c r="Q4871" i="59" s="1"/>
  <c r="L3691" i="59"/>
  <c r="Q3691" i="59" s="1"/>
  <c r="L3652" i="59"/>
  <c r="Q3652" i="59" s="1"/>
  <c r="N2577" i="59"/>
  <c r="O630" i="59"/>
  <c r="L1970" i="59"/>
  <c r="Q1970" i="59" s="1"/>
  <c r="N721" i="59"/>
  <c r="M3313" i="59"/>
  <c r="O4700" i="59"/>
  <c r="L4392" i="59"/>
  <c r="Q4392" i="59" s="1"/>
  <c r="N3577" i="59"/>
  <c r="L4728" i="59"/>
  <c r="Q4728" i="59" s="1"/>
  <c r="L3788" i="59"/>
  <c r="Q3788" i="59" s="1"/>
  <c r="O3003" i="59"/>
  <c r="O349" i="59"/>
  <c r="M629" i="59"/>
  <c r="N4188" i="59"/>
  <c r="L524" i="59"/>
  <c r="Q524" i="59" s="1"/>
  <c r="N3277" i="59"/>
  <c r="M1414" i="59"/>
  <c r="M1749" i="59"/>
  <c r="M1828" i="59"/>
  <c r="L3677" i="59"/>
  <c r="Q3677" i="59" s="1"/>
  <c r="O4236" i="59"/>
  <c r="L2697" i="59"/>
  <c r="Q2697" i="59" s="1"/>
  <c r="M2445" i="59"/>
  <c r="O4222" i="59"/>
  <c r="L2470" i="59"/>
  <c r="Q2470" i="59" s="1"/>
  <c r="L1731" i="59"/>
  <c r="Q1731" i="59" s="1"/>
  <c r="O1348" i="59"/>
  <c r="M2895" i="59"/>
  <c r="M611" i="59"/>
  <c r="L2204" i="59"/>
  <c r="Q2204" i="59" s="1"/>
  <c r="L4010" i="59"/>
  <c r="Q4010" i="59" s="1"/>
  <c r="L1927" i="59"/>
  <c r="Q1927" i="59" s="1"/>
  <c r="M3660" i="59"/>
  <c r="N1485" i="59"/>
  <c r="O889" i="59"/>
  <c r="L4059" i="59"/>
  <c r="Q4059" i="59" s="1"/>
  <c r="O651" i="59"/>
  <c r="O4634" i="59"/>
  <c r="N4926" i="59"/>
  <c r="O3872" i="59"/>
  <c r="O2527" i="59"/>
  <c r="L2154" i="59"/>
  <c r="Q2154" i="59" s="1"/>
  <c r="M178" i="59"/>
  <c r="M3057" i="59"/>
  <c r="L1505" i="59"/>
  <c r="Q1505" i="59" s="1"/>
  <c r="L2668" i="59"/>
  <c r="Q2668" i="59" s="1"/>
  <c r="O4730" i="59"/>
  <c r="M2017" i="59"/>
  <c r="O2660" i="59"/>
  <c r="O42" i="59"/>
  <c r="O1094" i="59"/>
  <c r="N579" i="59"/>
  <c r="N4163" i="59"/>
  <c r="L4509" i="59"/>
  <c r="Q4509" i="59" s="1"/>
  <c r="M1711" i="59"/>
  <c r="O179" i="59"/>
  <c r="M1674" i="59"/>
  <c r="N3021" i="59"/>
  <c r="L393" i="59"/>
  <c r="Q393" i="59" s="1"/>
  <c r="N3213" i="59"/>
  <c r="M1509" i="59"/>
  <c r="M3" i="59"/>
  <c r="M4310" i="59"/>
  <c r="O2901" i="59"/>
  <c r="N1313" i="59"/>
  <c r="M1780" i="59"/>
  <c r="N2628" i="59"/>
  <c r="L944" i="59"/>
  <c r="Q944" i="59" s="1"/>
  <c r="N1142" i="59"/>
  <c r="O2598" i="59"/>
  <c r="L2097" i="59"/>
  <c r="Q2097" i="59" s="1"/>
  <c r="M2026" i="59"/>
  <c r="M2859" i="59"/>
  <c r="L2736" i="59"/>
  <c r="Q2736" i="59" s="1"/>
  <c r="O1620" i="59"/>
  <c r="L4463" i="59"/>
  <c r="Q4463" i="59" s="1"/>
  <c r="L397" i="59"/>
  <c r="Q397" i="59" s="1"/>
  <c r="O3713" i="59"/>
  <c r="M105" i="59"/>
  <c r="M2532" i="59"/>
  <c r="M1142" i="59"/>
  <c r="L3946" i="59"/>
  <c r="Q3946" i="59" s="1"/>
  <c r="L3598" i="59"/>
  <c r="Q3598" i="59" s="1"/>
  <c r="L3804" i="59"/>
  <c r="Q3804" i="59" s="1"/>
  <c r="O459" i="59"/>
  <c r="N713" i="59"/>
  <c r="M4495" i="59"/>
  <c r="N1302" i="59"/>
  <c r="O915" i="59"/>
  <c r="N1112" i="59"/>
  <c r="O962" i="59"/>
  <c r="N3410" i="59"/>
  <c r="O1403" i="59"/>
  <c r="L4774" i="59"/>
  <c r="Q4774" i="59" s="1"/>
  <c r="N1214" i="59"/>
  <c r="N661" i="59"/>
  <c r="M4871" i="59"/>
  <c r="M4842" i="59"/>
  <c r="O1459" i="59"/>
  <c r="O4988" i="59"/>
  <c r="L4981" i="59"/>
  <c r="Q4981" i="59" s="1"/>
  <c r="O379" i="59"/>
  <c r="L1552" i="59"/>
  <c r="Q1552" i="59" s="1"/>
  <c r="N3681" i="59"/>
  <c r="N3533" i="59"/>
  <c r="O2293" i="59"/>
  <c r="M940" i="59"/>
  <c r="L650" i="59"/>
  <c r="Q650" i="59" s="1"/>
  <c r="O89" i="59"/>
  <c r="L4187" i="59"/>
  <c r="Q4187" i="59" s="1"/>
  <c r="N332" i="59"/>
  <c r="L4224" i="59"/>
  <c r="Q4224" i="59" s="1"/>
  <c r="N3641" i="59"/>
  <c r="N274" i="59"/>
  <c r="L1155" i="59"/>
  <c r="Q1155" i="59" s="1"/>
  <c r="M3301" i="59"/>
  <c r="L2619" i="59"/>
  <c r="Q2619" i="59" s="1"/>
  <c r="M1645" i="59"/>
  <c r="M1401" i="59"/>
  <c r="N3506" i="59"/>
  <c r="M2792" i="59"/>
  <c r="N909" i="59"/>
  <c r="M771" i="59"/>
  <c r="L1387" i="59"/>
  <c r="Q1387" i="59" s="1"/>
  <c r="O2316" i="59"/>
  <c r="M4250" i="59"/>
  <c r="M1834" i="59"/>
  <c r="M174" i="59"/>
  <c r="L2013" i="59"/>
  <c r="Q2013" i="59" s="1"/>
  <c r="N655" i="59"/>
  <c r="N2306" i="59"/>
  <c r="O2673" i="59"/>
  <c r="M3962" i="59"/>
  <c r="M889" i="59"/>
  <c r="N3520" i="59"/>
  <c r="N3872" i="59"/>
  <c r="M4926" i="59"/>
  <c r="N780" i="59"/>
  <c r="N4183" i="59"/>
  <c r="M4066" i="59"/>
  <c r="M3368" i="59"/>
  <c r="L328" i="59"/>
  <c r="Q328" i="59" s="1"/>
  <c r="M2338" i="59"/>
  <c r="M4834" i="59"/>
  <c r="N973" i="59"/>
  <c r="O3764" i="59"/>
  <c r="M4193" i="59"/>
  <c r="M3279" i="59"/>
  <c r="M707" i="59"/>
  <c r="N4989" i="59"/>
  <c r="M1255" i="59"/>
  <c r="O823" i="59"/>
  <c r="O3387" i="59"/>
  <c r="L2255" i="59"/>
  <c r="Q2255" i="59" s="1"/>
  <c r="L1947" i="59"/>
  <c r="Q1947" i="59" s="1"/>
  <c r="L2172" i="59"/>
  <c r="Q2172" i="59" s="1"/>
  <c r="M1862" i="59"/>
  <c r="M2125" i="59"/>
  <c r="O3294" i="59"/>
  <c r="L2627" i="59"/>
  <c r="Q2627" i="59" s="1"/>
  <c r="M3491" i="59"/>
  <c r="L4617" i="59"/>
  <c r="Q4617" i="59" s="1"/>
  <c r="L1587" i="59"/>
  <c r="Q1587" i="59" s="1"/>
  <c r="L4996" i="59"/>
  <c r="Q4996" i="59" s="1"/>
  <c r="L470" i="59"/>
  <c r="Q470" i="59" s="1"/>
  <c r="L1239" i="59"/>
  <c r="Q1239" i="59" s="1"/>
  <c r="N3119" i="59"/>
  <c r="O2420" i="59"/>
  <c r="N1846" i="59"/>
  <c r="M3780" i="59"/>
  <c r="O197" i="59"/>
  <c r="L2804" i="59"/>
  <c r="Q2804" i="59" s="1"/>
  <c r="N3401" i="59"/>
  <c r="M4962" i="59"/>
  <c r="N3655" i="59"/>
  <c r="O1606" i="59"/>
  <c r="L3324" i="59"/>
  <c r="Q3324" i="59" s="1"/>
  <c r="M1053" i="59"/>
  <c r="M3026" i="59"/>
  <c r="N2798" i="59"/>
  <c r="L1572" i="59"/>
  <c r="Q1572" i="59" s="1"/>
  <c r="O4676" i="59"/>
  <c r="L3870" i="59"/>
  <c r="Q3870" i="59" s="1"/>
  <c r="M1634" i="59"/>
  <c r="M3408" i="59"/>
  <c r="M4580" i="59"/>
  <c r="O2687" i="59"/>
  <c r="N3828" i="59"/>
  <c r="M2436" i="59"/>
  <c r="N3534" i="59"/>
  <c r="L1354" i="59"/>
  <c r="Q1354" i="59" s="1"/>
  <c r="O2176" i="59"/>
  <c r="N679" i="59"/>
  <c r="L3610" i="59"/>
  <c r="Q3610" i="59" s="1"/>
  <c r="L348" i="59"/>
  <c r="Q348" i="59" s="1"/>
  <c r="M209" i="59"/>
  <c r="O1026" i="59"/>
  <c r="M1152" i="59"/>
  <c r="L996" i="59"/>
  <c r="Q996" i="59" s="1"/>
  <c r="O3727" i="59"/>
  <c r="O3273" i="59"/>
  <c r="M3103" i="59"/>
  <c r="M1022" i="59"/>
  <c r="N3711" i="59"/>
  <c r="L4920" i="59"/>
  <c r="Q4920" i="59" s="1"/>
  <c r="N2822" i="59"/>
  <c r="N4702" i="59"/>
  <c r="O241" i="59"/>
  <c r="L124" i="59"/>
  <c r="Q124" i="59" s="1"/>
  <c r="L3336" i="59"/>
  <c r="Q3336" i="59" s="1"/>
  <c r="O4500" i="59"/>
  <c r="L2773" i="59"/>
  <c r="Q2773" i="59" s="1"/>
  <c r="L3139" i="59"/>
  <c r="Q3139" i="59" s="1"/>
  <c r="N2195" i="59"/>
  <c r="O3258" i="59"/>
  <c r="M2104" i="59"/>
  <c r="M1151" i="59"/>
  <c r="O2828" i="59"/>
  <c r="M2150" i="59"/>
  <c r="O694" i="59"/>
  <c r="M4356" i="59"/>
  <c r="M1184" i="59"/>
  <c r="O805" i="59"/>
  <c r="M4899" i="59"/>
  <c r="L2808" i="59"/>
  <c r="Q2808" i="59" s="1"/>
  <c r="O4737" i="59"/>
  <c r="L1524" i="59"/>
  <c r="Q1524" i="59" s="1"/>
  <c r="M2296" i="59"/>
  <c r="M4485" i="59"/>
  <c r="O774" i="59"/>
  <c r="N3103" i="59"/>
  <c r="N533" i="59"/>
  <c r="N4084" i="59"/>
  <c r="O2642" i="59"/>
  <c r="N4738" i="59"/>
  <c r="L1798" i="59"/>
  <c r="Q1798" i="59" s="1"/>
  <c r="L2538" i="59"/>
  <c r="Q2538" i="59" s="1"/>
  <c r="N3519" i="59"/>
  <c r="L1918" i="59"/>
  <c r="Q1918" i="59" s="1"/>
  <c r="N2173" i="59"/>
  <c r="N1715" i="59"/>
  <c r="O4064" i="59"/>
  <c r="L2955" i="59"/>
  <c r="Q2955" i="59" s="1"/>
  <c r="L1829" i="59"/>
  <c r="Q1829" i="59" s="1"/>
  <c r="N4708" i="59"/>
  <c r="O3691" i="59"/>
  <c r="O4540" i="59"/>
  <c r="L402" i="59"/>
  <c r="Q402" i="59" s="1"/>
  <c r="N4410" i="59"/>
  <c r="O1109" i="59"/>
  <c r="L2851" i="59"/>
  <c r="Q2851" i="59" s="1"/>
  <c r="N1174" i="59"/>
  <c r="N3155" i="59"/>
  <c r="L4526" i="59"/>
  <c r="Q4526" i="59" s="1"/>
  <c r="O4752" i="59"/>
  <c r="L2792" i="59"/>
  <c r="Q2792" i="59" s="1"/>
  <c r="N3170" i="59"/>
  <c r="N26" i="59"/>
  <c r="L2947" i="59"/>
  <c r="Q2947" i="59" s="1"/>
  <c r="N2082" i="59"/>
  <c r="M4614" i="59"/>
  <c r="M1851" i="59"/>
  <c r="M2237" i="59"/>
  <c r="M2959" i="59"/>
  <c r="N1544" i="59"/>
  <c r="M4082" i="59"/>
  <c r="N1441" i="59"/>
  <c r="M2126" i="59"/>
  <c r="M2446" i="59"/>
  <c r="O3690" i="59"/>
  <c r="L103" i="59"/>
  <c r="Q103" i="59" s="1"/>
  <c r="M1576" i="59"/>
  <c r="N1181" i="59"/>
  <c r="L4088" i="59"/>
  <c r="Q4088" i="59" s="1"/>
  <c r="N1272" i="59"/>
  <c r="O3465" i="59"/>
  <c r="L2039" i="59"/>
  <c r="Q2039" i="59" s="1"/>
  <c r="M3701" i="59"/>
  <c r="N1524" i="59"/>
  <c r="L2338" i="59"/>
  <c r="Q2338" i="59" s="1"/>
  <c r="M4948" i="59"/>
  <c r="O1881" i="59"/>
  <c r="N199" i="59"/>
  <c r="M191" i="59"/>
  <c r="L3504" i="59"/>
  <c r="Q3504" i="59" s="1"/>
  <c r="M603" i="59"/>
  <c r="M2422" i="59"/>
  <c r="M1544" i="59"/>
  <c r="O2575" i="59"/>
  <c r="L2554" i="59"/>
  <c r="Q2554" i="59" s="1"/>
  <c r="M1260" i="59"/>
  <c r="M763" i="59"/>
  <c r="M3705" i="59"/>
  <c r="L4791" i="59"/>
  <c r="Q4791" i="59" s="1"/>
  <c r="M3205" i="59"/>
  <c r="N3436" i="59"/>
  <c r="M3516" i="59"/>
  <c r="O1512" i="59"/>
  <c r="O3819" i="59"/>
  <c r="L1067" i="59"/>
  <c r="Q1067" i="59" s="1"/>
  <c r="O3386" i="59"/>
  <c r="O1193" i="59"/>
  <c r="N4934" i="59"/>
  <c r="M4107" i="59"/>
  <c r="O4786" i="59"/>
  <c r="M4052" i="59"/>
  <c r="L4279" i="59"/>
  <c r="Q4279" i="59" s="1"/>
  <c r="M1284" i="59"/>
  <c r="N3299" i="59"/>
  <c r="O3697" i="59"/>
  <c r="L1886" i="59"/>
  <c r="Q1886" i="59" s="1"/>
  <c r="N3188" i="59"/>
  <c r="N3294" i="59"/>
  <c r="M1929" i="59"/>
  <c r="M2132" i="59"/>
  <c r="N3175" i="59"/>
  <c r="M4751" i="59"/>
  <c r="N555" i="59"/>
  <c r="N1116" i="59"/>
  <c r="O2793" i="59"/>
  <c r="L4993" i="59"/>
  <c r="Q4993" i="59" s="1"/>
  <c r="L3887" i="59"/>
  <c r="Q3887" i="59" s="1"/>
  <c r="O4303" i="59"/>
  <c r="M3481" i="59"/>
  <c r="M1998" i="59"/>
  <c r="L2655" i="59"/>
  <c r="Q2655" i="59" s="1"/>
  <c r="O4751" i="59"/>
  <c r="L3565" i="59"/>
  <c r="Q3565" i="59" s="1"/>
  <c r="N280" i="59"/>
  <c r="M3134" i="59"/>
  <c r="N4260" i="59"/>
  <c r="O3997" i="59"/>
  <c r="M2617" i="59"/>
  <c r="M3531" i="59"/>
  <c r="L4359" i="59"/>
  <c r="Q4359" i="59" s="1"/>
  <c r="N3463" i="59"/>
  <c r="M512" i="59"/>
  <c r="N4005" i="59"/>
  <c r="M1757" i="59"/>
  <c r="O671" i="59"/>
  <c r="N2464" i="59"/>
  <c r="N2296" i="59"/>
  <c r="N264" i="59"/>
  <c r="N753" i="59"/>
  <c r="L1535" i="59"/>
  <c r="Q1535" i="59" s="1"/>
  <c r="O3188" i="59"/>
  <c r="L3885" i="59"/>
  <c r="Q3885" i="59" s="1"/>
  <c r="L10" i="59"/>
  <c r="Q10" i="59" s="1"/>
  <c r="O3853" i="59"/>
  <c r="M2766" i="59"/>
  <c r="O1010" i="59"/>
  <c r="N2829" i="59"/>
  <c r="L46" i="59"/>
  <c r="Q46" i="59" s="1"/>
  <c r="M2885" i="59"/>
  <c r="O4724" i="59"/>
  <c r="N759" i="59"/>
  <c r="M4707" i="59"/>
  <c r="M2598" i="59"/>
  <c r="L4718" i="59"/>
  <c r="Q4718" i="59" s="1"/>
  <c r="O4141" i="59"/>
  <c r="N2118" i="59"/>
  <c r="L2426" i="59"/>
  <c r="Q2426" i="59" s="1"/>
  <c r="O440" i="59"/>
  <c r="M1948" i="59"/>
  <c r="M2085" i="59"/>
  <c r="M4303" i="59"/>
  <c r="L3305" i="59"/>
  <c r="Q3305" i="59" s="1"/>
  <c r="L4698" i="59"/>
  <c r="Q4698" i="59" s="1"/>
  <c r="N4039" i="59"/>
  <c r="M3051" i="59"/>
  <c r="N2259" i="59"/>
  <c r="L1023" i="59"/>
  <c r="Q1023" i="59" s="1"/>
  <c r="M828" i="59"/>
  <c r="L3840" i="59"/>
  <c r="Q3840" i="59" s="1"/>
  <c r="L1173" i="59"/>
  <c r="Q1173" i="59" s="1"/>
  <c r="M4488" i="59"/>
  <c r="N542" i="59"/>
  <c r="M3773" i="59"/>
  <c r="N455" i="59"/>
  <c r="L3256" i="59"/>
  <c r="Q3256" i="59" s="1"/>
  <c r="O3600" i="59"/>
  <c r="O1224" i="59"/>
  <c r="O2958" i="59"/>
  <c r="O3735" i="59"/>
  <c r="L2218" i="59"/>
  <c r="Q2218" i="59" s="1"/>
  <c r="O4679" i="59"/>
  <c r="M3896" i="59"/>
  <c r="O3686" i="59"/>
  <c r="N4744" i="59"/>
  <c r="O4828" i="59"/>
  <c r="M3857" i="59"/>
  <c r="N2476" i="59"/>
  <c r="L4789" i="59"/>
  <c r="Q4789" i="59" s="1"/>
  <c r="M77" i="59"/>
  <c r="N573" i="59"/>
  <c r="M3578" i="59"/>
  <c r="L1619" i="59"/>
  <c r="Q1619" i="59" s="1"/>
  <c r="O4039" i="59"/>
  <c r="O934" i="59"/>
  <c r="M4111" i="59"/>
  <c r="M4442" i="59"/>
  <c r="N3737" i="59"/>
  <c r="M344" i="59"/>
  <c r="N347" i="59"/>
  <c r="O1467" i="59"/>
  <c r="L710" i="59"/>
  <c r="Q710" i="59" s="1"/>
  <c r="N364" i="59"/>
  <c r="O2371" i="59"/>
  <c r="N4307" i="59"/>
  <c r="N1748" i="59"/>
  <c r="M3754" i="59"/>
  <c r="O1794" i="59"/>
  <c r="O3257" i="59"/>
  <c r="O1436" i="59"/>
  <c r="N4371" i="59"/>
  <c r="M2557" i="59"/>
  <c r="L3942" i="59"/>
  <c r="Q3942" i="59" s="1"/>
  <c r="O2405" i="59"/>
  <c r="L4962" i="59"/>
  <c r="Q4962" i="59" s="1"/>
  <c r="N2305" i="59"/>
  <c r="O751" i="59"/>
  <c r="L2075" i="59"/>
  <c r="Q2075" i="59" s="1"/>
  <c r="L836" i="59"/>
  <c r="Q836" i="59" s="1"/>
  <c r="M965" i="59"/>
  <c r="M1066" i="59"/>
  <c r="N2133" i="59"/>
  <c r="O1596" i="59"/>
  <c r="O2091" i="59"/>
  <c r="O282" i="59"/>
  <c r="L3276" i="59"/>
  <c r="Q3276" i="59" s="1"/>
  <c r="M3457" i="59"/>
  <c r="M4382" i="59"/>
  <c r="L3241" i="59"/>
  <c r="Q3241" i="59" s="1"/>
  <c r="N2506" i="59"/>
  <c r="O4931" i="59"/>
  <c r="M1271" i="59"/>
  <c r="O675" i="59"/>
  <c r="N4719" i="59"/>
  <c r="M4337" i="59"/>
  <c r="L4952" i="59"/>
  <c r="Q4952" i="59" s="1"/>
  <c r="N4964" i="59"/>
  <c r="M1306" i="59"/>
  <c r="L3278" i="59"/>
  <c r="Q3278" i="59" s="1"/>
  <c r="N177" i="59"/>
  <c r="M1794" i="59"/>
  <c r="N3264" i="59"/>
  <c r="L197" i="59"/>
  <c r="Q197" i="59" s="1"/>
  <c r="N2818" i="59"/>
  <c r="M725" i="59"/>
  <c r="O983" i="59"/>
  <c r="L150" i="59"/>
  <c r="Q150" i="59" s="1"/>
  <c r="O2738" i="59"/>
  <c r="M740" i="59"/>
  <c r="M303" i="59"/>
  <c r="L211" i="59"/>
  <c r="Q211" i="59" s="1"/>
  <c r="M4016" i="59"/>
  <c r="L4587" i="59"/>
  <c r="Q4587" i="59" s="1"/>
  <c r="O372" i="59"/>
  <c r="M3465" i="59"/>
  <c r="O3656" i="59"/>
  <c r="N470" i="59"/>
  <c r="L574" i="59"/>
  <c r="Q574" i="59" s="1"/>
  <c r="L3878" i="59"/>
  <c r="Q3878" i="59" s="1"/>
  <c r="N2304" i="59"/>
  <c r="M4749" i="59"/>
  <c r="N3857" i="59"/>
  <c r="N3382" i="59"/>
  <c r="N2301" i="59"/>
  <c r="M846" i="59"/>
  <c r="N4004" i="59"/>
  <c r="N4175" i="59"/>
  <c r="O2218" i="59"/>
  <c r="M4362" i="59"/>
  <c r="O1609" i="59"/>
  <c r="O1325" i="59"/>
  <c r="N2361" i="59"/>
  <c r="L1370" i="59"/>
  <c r="Q1370" i="59" s="1"/>
  <c r="O4027" i="59"/>
  <c r="L3657" i="59"/>
  <c r="Q3657" i="59" s="1"/>
  <c r="L371" i="59"/>
  <c r="Q371" i="59" s="1"/>
  <c r="M1633" i="59"/>
  <c r="L2809" i="59"/>
  <c r="Q2809" i="59" s="1"/>
  <c r="M1901" i="59"/>
  <c r="M2285" i="59"/>
  <c r="L1094" i="59"/>
  <c r="Q1094" i="59" s="1"/>
  <c r="N2328" i="59"/>
  <c r="M3678" i="59"/>
  <c r="M874" i="59"/>
  <c r="O190" i="59"/>
  <c r="O521" i="59"/>
  <c r="L723" i="59"/>
  <c r="Q723" i="59" s="1"/>
  <c r="N2102" i="59"/>
  <c r="M4789" i="59"/>
  <c r="M2640" i="59"/>
  <c r="M567" i="59"/>
  <c r="M1372" i="59"/>
  <c r="L4166" i="59"/>
  <c r="Q4166" i="59" s="1"/>
  <c r="N1820" i="59"/>
  <c r="N2309" i="59"/>
  <c r="N3471" i="59"/>
  <c r="L4011" i="59"/>
  <c r="Q4011" i="59" s="1"/>
  <c r="N4008" i="59"/>
  <c r="O3183" i="59"/>
  <c r="M4806" i="59"/>
  <c r="D5" i="5"/>
  <c r="C13" i="60"/>
  <c r="G4" i="5"/>
  <c r="D8" i="5"/>
  <c r="G6" i="5"/>
  <c r="D4" i="5"/>
  <c r="F6" i="5"/>
  <c r="G8" i="5"/>
  <c r="C36" i="60" s="1"/>
  <c r="E8" i="5"/>
  <c r="E4" i="5"/>
  <c r="F4" i="5"/>
  <c r="F8" i="5"/>
  <c r="C12" i="5"/>
  <c r="C13" i="5"/>
  <c r="D11" i="5"/>
  <c r="D13" i="5"/>
  <c r="C11" i="5"/>
  <c r="D12" i="5"/>
  <c r="C6" i="5" l="1"/>
  <c r="K2" i="24"/>
  <c r="I2" i="25"/>
  <c r="C16" i="60"/>
  <c r="C30" i="60"/>
  <c r="M2" i="25"/>
  <c r="O2" i="24"/>
  <c r="D14" i="5"/>
  <c r="C9" i="60"/>
  <c r="C2" i="5"/>
  <c r="E2" i="25"/>
  <c r="F2" i="24"/>
  <c r="F4" i="24" s="1"/>
  <c r="F6" i="24" s="1"/>
  <c r="G3" i="5"/>
  <c r="C31" i="60" s="1"/>
  <c r="C32" i="60"/>
  <c r="C14" i="5"/>
  <c r="B7" i="57"/>
  <c r="B8" i="57" s="1"/>
  <c r="B9" i="57" s="1"/>
  <c r="E7" i="5"/>
  <c r="B25" i="57"/>
  <c r="B26" i="57" s="1"/>
  <c r="C22" i="60"/>
  <c r="C18" i="60"/>
  <c r="E3" i="5"/>
  <c r="C17" i="60" s="1"/>
  <c r="B25" i="58"/>
  <c r="B26" i="58" s="1"/>
  <c r="B7" i="58"/>
  <c r="B8" i="58" s="1"/>
  <c r="B9" i="58" s="1"/>
  <c r="G7" i="5"/>
  <c r="B17" i="58" s="1"/>
  <c r="D7" i="5"/>
  <c r="B7" i="56"/>
  <c r="B8" i="56" s="1"/>
  <c r="B9" i="56" s="1"/>
  <c r="C15" i="60"/>
  <c r="C8" i="5"/>
  <c r="C8" i="60" s="1"/>
  <c r="B25" i="56"/>
  <c r="B26" i="56" s="1"/>
  <c r="C27" i="60"/>
  <c r="F5" i="5"/>
  <c r="C26" i="60" s="1"/>
  <c r="C4" i="5"/>
  <c r="D3" i="5"/>
  <c r="C10" i="60" s="1"/>
  <c r="C11" i="60"/>
  <c r="C12" i="60"/>
  <c r="E5" i="5"/>
  <c r="C20" i="60"/>
  <c r="C29" i="60"/>
  <c r="F7" i="5"/>
  <c r="C28" i="60" s="1"/>
  <c r="C34" i="60"/>
  <c r="G5" i="5"/>
  <c r="C25" i="60"/>
  <c r="F3" i="5"/>
  <c r="C24" i="60" s="1"/>
  <c r="B17" i="56" l="1"/>
  <c r="G17" i="56" s="1"/>
  <c r="C14" i="60"/>
  <c r="B17" i="57"/>
  <c r="F17" i="57" s="1"/>
  <c r="C21" i="60"/>
  <c r="C5" i="5"/>
  <c r="C5" i="60" s="1"/>
  <c r="C6" i="60"/>
  <c r="C2" i="60"/>
  <c r="A2" i="24"/>
  <c r="A2" i="25"/>
  <c r="G17" i="58"/>
  <c r="E17" i="58"/>
  <c r="H17" i="58"/>
  <c r="F17" i="58"/>
  <c r="M4" i="25"/>
  <c r="M6" i="25" s="1"/>
  <c r="K4" i="24"/>
  <c r="K6" i="24" s="1"/>
  <c r="C19" i="60"/>
  <c r="H26" i="56"/>
  <c r="G26" i="56"/>
  <c r="F26" i="56"/>
  <c r="G24" i="56"/>
  <c r="F25" i="56"/>
  <c r="H25" i="56"/>
  <c r="G25" i="56"/>
  <c r="E26" i="56"/>
  <c r="H24" i="56"/>
  <c r="E24" i="56"/>
  <c r="F24" i="56"/>
  <c r="E25" i="56"/>
  <c r="F26" i="57"/>
  <c r="H25" i="57"/>
  <c r="F25" i="57"/>
  <c r="G26" i="57"/>
  <c r="G25" i="57"/>
  <c r="E26" i="57"/>
  <c r="H26" i="57"/>
  <c r="E25" i="57"/>
  <c r="H24" i="57"/>
  <c r="F24" i="57"/>
  <c r="E24" i="57"/>
  <c r="G24" i="57"/>
  <c r="B10" i="57"/>
  <c r="B11" i="57" s="1"/>
  <c r="B12" i="57" s="1"/>
  <c r="C11" i="57"/>
  <c r="O4" i="24"/>
  <c r="O6" i="24" s="1"/>
  <c r="C33" i="60"/>
  <c r="C11" i="58"/>
  <c r="B10" i="58"/>
  <c r="B11" i="58" s="1"/>
  <c r="B12" i="58" s="1"/>
  <c r="H10" i="24"/>
  <c r="F10" i="24"/>
  <c r="G10" i="24"/>
  <c r="C25" i="57"/>
  <c r="C26" i="57" s="1"/>
  <c r="B18" i="57"/>
  <c r="B10" i="56"/>
  <c r="B11" i="56" s="1"/>
  <c r="B12" i="56" s="1"/>
  <c r="C11" i="56"/>
  <c r="H24" i="58"/>
  <c r="G25" i="58"/>
  <c r="H25" i="58"/>
  <c r="F24" i="58"/>
  <c r="G24" i="58"/>
  <c r="H26" i="58"/>
  <c r="E24" i="58"/>
  <c r="F25" i="58"/>
  <c r="F26" i="58"/>
  <c r="E25" i="58"/>
  <c r="E26" i="58"/>
  <c r="G26" i="58"/>
  <c r="C7" i="5"/>
  <c r="B25" i="16"/>
  <c r="B26" i="16" s="1"/>
  <c r="B7" i="16"/>
  <c r="B8" i="16" s="1"/>
  <c r="B9" i="16" s="1"/>
  <c r="C25" i="58"/>
  <c r="C26" i="58" s="1"/>
  <c r="C35" i="60"/>
  <c r="B18" i="58"/>
  <c r="E4" i="25"/>
  <c r="E6" i="25" s="1"/>
  <c r="C4" i="60"/>
  <c r="C3" i="5"/>
  <c r="C3" i="60" s="1"/>
  <c r="C25" i="56"/>
  <c r="C26" i="56" s="1"/>
  <c r="B18" i="56"/>
  <c r="I4" i="25"/>
  <c r="I6" i="25" s="1"/>
  <c r="F17" i="56" l="1"/>
  <c r="E17" i="56"/>
  <c r="G17" i="57"/>
  <c r="E17" i="57"/>
  <c r="H17" i="57"/>
  <c r="H17" i="56"/>
  <c r="B17" i="16"/>
  <c r="F17" i="16" s="1"/>
  <c r="C7" i="60"/>
  <c r="B29" i="57"/>
  <c r="B27" i="56"/>
  <c r="B29" i="56"/>
  <c r="B29" i="58"/>
  <c r="A4" i="24"/>
  <c r="A6" i="24" s="1"/>
  <c r="B28" i="57"/>
  <c r="B28" i="56"/>
  <c r="B28" i="58"/>
  <c r="B27" i="57"/>
  <c r="B27" i="58"/>
  <c r="G24" i="16"/>
  <c r="E25" i="16"/>
  <c r="H26" i="16"/>
  <c r="F25" i="16"/>
  <c r="E24" i="16"/>
  <c r="G26" i="16"/>
  <c r="E26" i="16"/>
  <c r="F26" i="16"/>
  <c r="H25" i="16"/>
  <c r="G25" i="16"/>
  <c r="H24" i="16"/>
  <c r="F24" i="16"/>
  <c r="F18" i="57"/>
  <c r="E18" i="57"/>
  <c r="H18" i="57"/>
  <c r="G18" i="57"/>
  <c r="K10" i="24"/>
  <c r="L10" i="24"/>
  <c r="M10" i="24"/>
  <c r="A4" i="25"/>
  <c r="A6" i="25" s="1"/>
  <c r="B18" i="16"/>
  <c r="C25" i="16"/>
  <c r="C26" i="16" s="1"/>
  <c r="E18" i="58"/>
  <c r="F18" i="58"/>
  <c r="G18" i="58"/>
  <c r="H18" i="58"/>
  <c r="H18" i="56"/>
  <c r="E18" i="56"/>
  <c r="F18" i="56"/>
  <c r="G18" i="56"/>
  <c r="H30" i="58"/>
  <c r="G32" i="58"/>
  <c r="G30" i="58"/>
  <c r="E32" i="58"/>
  <c r="H31" i="58"/>
  <c r="F32" i="58"/>
  <c r="F31" i="58"/>
  <c r="E31" i="58"/>
  <c r="F30" i="58"/>
  <c r="H32" i="58"/>
  <c r="G31" i="58"/>
  <c r="E30" i="58"/>
  <c r="E30" i="57"/>
  <c r="E31" i="57"/>
  <c r="E32" i="57"/>
  <c r="G30" i="57"/>
  <c r="H30" i="57"/>
  <c r="H32" i="57"/>
  <c r="G32" i="57"/>
  <c r="F30" i="57"/>
  <c r="H31" i="57"/>
  <c r="F32" i="57"/>
  <c r="F31" i="57"/>
  <c r="G31" i="57"/>
  <c r="G32" i="56"/>
  <c r="H32" i="56"/>
  <c r="E30" i="56"/>
  <c r="F31" i="56"/>
  <c r="F32" i="56"/>
  <c r="E32" i="56"/>
  <c r="E31" i="56"/>
  <c r="F30" i="56"/>
  <c r="G30" i="56"/>
  <c r="G31" i="56"/>
  <c r="H31" i="56"/>
  <c r="H30" i="56"/>
  <c r="C11" i="16"/>
  <c r="B10" i="16"/>
  <c r="B11" i="16" s="1"/>
  <c r="B12" i="16" s="1"/>
  <c r="P10" i="24"/>
  <c r="O10" i="24"/>
  <c r="Q10" i="24"/>
  <c r="E17" i="16" l="1"/>
  <c r="H17" i="16"/>
  <c r="G17" i="16"/>
  <c r="C27" i="56"/>
  <c r="C28" i="58"/>
  <c r="B29" i="16"/>
  <c r="C10" i="24"/>
  <c r="A10" i="24"/>
  <c r="B10" i="24"/>
  <c r="C27" i="57"/>
  <c r="C29" i="58"/>
  <c r="C27" i="58"/>
  <c r="B27" i="16"/>
  <c r="B28" i="16"/>
  <c r="C28" i="57"/>
  <c r="C28" i="56"/>
  <c r="C29" i="56"/>
  <c r="C29" i="57"/>
  <c r="F30" i="16"/>
  <c r="H31" i="16"/>
  <c r="E32" i="16"/>
  <c r="F31" i="16"/>
  <c r="G30" i="16"/>
  <c r="F32" i="16"/>
  <c r="H32" i="16"/>
  <c r="E31" i="16"/>
  <c r="E30" i="16"/>
  <c r="H30" i="16"/>
  <c r="G31" i="16"/>
  <c r="G32" i="16"/>
  <c r="G18" i="16"/>
  <c r="E18" i="16"/>
  <c r="H18" i="16"/>
  <c r="F18" i="16"/>
  <c r="O10" i="25"/>
  <c r="G10" i="25"/>
  <c r="J10" i="25"/>
  <c r="N10" i="25"/>
  <c r="K10" i="25"/>
  <c r="C10" i="25"/>
  <c r="E10" i="25"/>
  <c r="M10" i="25"/>
  <c r="A10" i="25"/>
  <c r="F10" i="25"/>
  <c r="B10" i="25"/>
  <c r="I10" i="25"/>
  <c r="C27" i="16" l="1"/>
  <c r="C29" i="16"/>
  <c r="C28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73E38A-DEBF-4265-A0B0-D3B28A7FA4B6}" keepAlive="1" name="Query - PricingAPI" description="Connection to the 'PricingAPI' query in the workbook." type="5" refreshedVersion="8" background="1" saveData="1">
    <dbPr connection="Provider=Microsoft.Mashup.OleDb.1;Data Source=$Workbook$;Location=PricingAPI;Extended Properties=&quot;&quot;" command="SELECT * FROM [PricingAPI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<sst xmlns="http://schemas.openxmlformats.org/spreadsheetml/2006/main" count="45011" uniqueCount="651">
  <si>
    <t>NOTE: If you are seeing issues with the Macros being enabled because of a security violation, see this link.</t>
  </si>
  <si>
    <t>https://support.microsoft.com/en-us/topic/a-potentially-dangerous-macro-has-been-blocked-0952faa0-37e7-4316-b61d-5b5ed6024216</t>
  </si>
  <si>
    <t>Useable Capacity</t>
  </si>
  <si>
    <t>Design Decisions</t>
  </si>
  <si>
    <t>Configurable Vaue</t>
  </si>
  <si>
    <t>Description</t>
  </si>
  <si>
    <t>Dedupe / Compression Factor</t>
  </si>
  <si>
    <t>No Deduplication = 1 … Choose the deduplication factor you choose, the recommended factor is 1.3 for a conservative estimate</t>
  </si>
  <si>
    <t>Growth % (Overall)</t>
  </si>
  <si>
    <t>vSAN Configuration</t>
  </si>
  <si>
    <t>FTT=2, Erasure Coding</t>
  </si>
  <si>
    <t>How many failures to tolerate and would you like to use</t>
  </si>
  <si>
    <t>Need</t>
  </si>
  <si>
    <t>Overcommit Ratio of CPU (x:1)</t>
  </si>
  <si>
    <t>If importing from RVTools this number will be what is calculated based on the data in RVTools</t>
  </si>
  <si>
    <t>Overcommit Ratio of Memory (x:1)</t>
  </si>
  <si>
    <t>Sizing Input From RVTools</t>
  </si>
  <si>
    <t>All In</t>
  </si>
  <si>
    <t>Windows</t>
  </si>
  <si>
    <t>Other</t>
  </si>
  <si>
    <t>VMs</t>
  </si>
  <si>
    <t>AV36p</t>
  </si>
  <si>
    <t>Server Breakdown</t>
  </si>
  <si>
    <t>needed VMs</t>
  </si>
  <si>
    <t>Mgmt Overhead</t>
  </si>
  <si>
    <t>total vCPU needed</t>
  </si>
  <si>
    <t>overcommit</t>
  </si>
  <si>
    <t>physical CPUs needed</t>
  </si>
  <si>
    <t>Mgmt Reservations</t>
  </si>
  <si>
    <t>total memory needed</t>
  </si>
  <si>
    <t>physical memory needed</t>
  </si>
  <si>
    <t>Storage Need (TB)</t>
  </si>
  <si>
    <t>Storage Need + FTT Factor</t>
  </si>
  <si>
    <t>Storage Need + FTT Factor - Dedupe Factor (TB)</t>
  </si>
  <si>
    <t>Storage Need + FTT Factor - Dedupe Factor + Slack (TB)</t>
  </si>
  <si>
    <t>Storage Need + FTT Factor - Dedupe Factor + Slack + Dedupe Overhead (TB)</t>
  </si>
  <si>
    <t>Storage Need + FTT Factor - Dedupe Factor + Slack + Dedupe Overhead + Misc Overhead (TB)</t>
  </si>
  <si>
    <t xml:space="preserve">FTT=1 </t>
  </si>
  <si>
    <t>FTT=1, Erasure Coding</t>
  </si>
  <si>
    <t>FTT=2</t>
  </si>
  <si>
    <t>Deployed Storage (TB) + Growth - Dedupe and Compression + Mgmt Workloads</t>
  </si>
  <si>
    <t>Deployed</t>
  </si>
  <si>
    <t>Deployed Storage Consumed (TB) + Growth - Dedupe and Compression + Mgmt Workloads</t>
  </si>
  <si>
    <t>Consumed</t>
  </si>
  <si>
    <t>DEPLOYED</t>
  </si>
  <si>
    <t>AV36</t>
  </si>
  <si>
    <t>Storage Need - Dedupe</t>
  </si>
  <si>
    <t>AV52</t>
  </si>
  <si>
    <t>AV36 Hosts</t>
  </si>
  <si>
    <t xml:space="preserve">AV36P Hosts </t>
  </si>
  <si>
    <t>CONSUMED</t>
  </si>
  <si>
    <t xml:space="preserve">AV52 Hosts </t>
  </si>
  <si>
    <t>AV64</t>
  </si>
  <si>
    <t>Cores</t>
  </si>
  <si>
    <t>Cluster</t>
  </si>
  <si>
    <t>SQL</t>
  </si>
  <si>
    <t>SQLSvrStdCore ALNG SA MVL 2Lic CoreLic</t>
  </si>
  <si>
    <t>SQLSvrEntCore ALNG SA MVL 2Lic CoreLic</t>
  </si>
  <si>
    <t>CISSteStdCore ALNG SA MVL 2Lic CoreLic</t>
  </si>
  <si>
    <t>CISSteDCCore ALNG SA MVL 2Lic CoreLic</t>
  </si>
  <si>
    <t>WinSvrSTDCore ALNG SA MVL 2Lic CoreLic</t>
  </si>
  <si>
    <t>WinSvrDCCore ALNG SA MVL 2Lic CoreLic</t>
  </si>
  <si>
    <t>Extended Security Updates</t>
  </si>
  <si>
    <t>Price | Level D</t>
  </si>
  <si>
    <t>Based on above assumptions</t>
  </si>
  <si>
    <t>Windows Server STDCORE Ext Security 2-core</t>
  </si>
  <si>
    <t>Windows Server DC CORE Ext Security 2-core</t>
  </si>
  <si>
    <t>SQL Svr Standard Core Ext Security 2-core</t>
  </si>
  <si>
    <t>SQL Enterprise Core Ext Security 2-core</t>
  </si>
  <si>
    <t>Linux</t>
  </si>
  <si>
    <t xml:space="preserve">Windows Servers </t>
  </si>
  <si>
    <t xml:space="preserve">Windows Servers 2016, 2019 and 2022 </t>
  </si>
  <si>
    <t xml:space="preserve">Windows Servers 2012 and 2012 R2 </t>
  </si>
  <si>
    <t xml:space="preserve">Windows Server Pre-2012 </t>
  </si>
  <si>
    <t>vCPUs</t>
  </si>
  <si>
    <t>Compute: Average vCPU Per VM</t>
  </si>
  <si>
    <t>Storage: Average Storage per VM (TB)</t>
  </si>
  <si>
    <t>Storage: Total Storage Used (TB)</t>
  </si>
  <si>
    <t>Compute: Total vCPU Deployed</t>
  </si>
  <si>
    <t>Memory: Average vMem per VM (GB)</t>
  </si>
  <si>
    <t>Memory: Total vMem Used (GB)</t>
  </si>
  <si>
    <t>Variable</t>
  </si>
  <si>
    <t>Value</t>
  </si>
  <si>
    <t>Item</t>
  </si>
  <si>
    <t>Node Type</t>
  </si>
  <si>
    <t>Dedupe/Compression Ratio</t>
  </si>
  <si>
    <t>vCPU OverCommit Ratio</t>
  </si>
  <si>
    <t>AV36P</t>
  </si>
  <si>
    <t>AV36p (All In)</t>
  </si>
  <si>
    <t>AV52 (All In)</t>
  </si>
  <si>
    <t>AV36p (Windows)</t>
  </si>
  <si>
    <t>AV52 (Windows)</t>
  </si>
  <si>
    <t>AV36p (SQL)</t>
  </si>
  <si>
    <t>AV52 (SQL)</t>
  </si>
  <si>
    <t>AV36p (Linux)</t>
  </si>
  <si>
    <t>AV52 (Linux)</t>
  </si>
  <si>
    <t>AV36p (Other)</t>
  </si>
  <si>
    <t>AV52 (Other)</t>
  </si>
  <si>
    <t>Hosts</t>
  </si>
  <si>
    <t>Host Cores</t>
  </si>
  <si>
    <t>WinSrv DC Lic.</t>
  </si>
  <si>
    <t>Sql Srvr Ent.</t>
  </si>
  <si>
    <t>Windows Cores On Prem</t>
  </si>
  <si>
    <t>FTT/RAID</t>
  </si>
  <si>
    <t>Full Path for RVTools File</t>
  </si>
  <si>
    <t>RVTools Filename</t>
  </si>
  <si>
    <t>vSphere Enterprise Plus 1 Yr Support (1 Proc)</t>
  </si>
  <si>
    <t>currencyCode</t>
  </si>
  <si>
    <t>unitPrice</t>
  </si>
  <si>
    <t>location</t>
  </si>
  <si>
    <t>meterName</t>
  </si>
  <si>
    <t>productName</t>
  </si>
  <si>
    <t>skuName</t>
  </si>
  <si>
    <t>serviceName</t>
  </si>
  <si>
    <t>serviceFamily</t>
  </si>
  <si>
    <t>unitOfMeasure</t>
  </si>
  <si>
    <t>type</t>
  </si>
  <si>
    <t>reservationTerm</t>
  </si>
  <si>
    <t>USD</t>
  </si>
  <si>
    <t>EU North</t>
  </si>
  <si>
    <t>AV64 Trial Node</t>
  </si>
  <si>
    <t>Specialized Compute Azure VMware Solution</t>
  </si>
  <si>
    <t>Specialized Compute</t>
  </si>
  <si>
    <t>Compute</t>
  </si>
  <si>
    <t>1 Hour</t>
  </si>
  <si>
    <t>Consumption</t>
  </si>
  <si>
    <t>Global</t>
  </si>
  <si>
    <t>Reservation Usage</t>
  </si>
  <si>
    <t>ZA North</t>
  </si>
  <si>
    <t>AV36 Trial Node</t>
  </si>
  <si>
    <t>EU West</t>
  </si>
  <si>
    <t>AV64 Node</t>
  </si>
  <si>
    <t>Reservation</t>
  </si>
  <si>
    <t>1 Year</t>
  </si>
  <si>
    <t>3 Years</t>
  </si>
  <si>
    <t>5 Years</t>
  </si>
  <si>
    <t>AU East</t>
  </si>
  <si>
    <t>QA Central</t>
  </si>
  <si>
    <t>AV36P Node</t>
  </si>
  <si>
    <t>CH North</t>
  </si>
  <si>
    <t>US North Central</t>
  </si>
  <si>
    <t>AP East</t>
  </si>
  <si>
    <t>AV36 Node</t>
  </si>
  <si>
    <t>US West 3</t>
  </si>
  <si>
    <t>US West 2</t>
  </si>
  <si>
    <t>US East 2</t>
  </si>
  <si>
    <t>UK South</t>
  </si>
  <si>
    <t>CH West</t>
  </si>
  <si>
    <t>BR South</t>
  </si>
  <si>
    <t>SE Central</t>
  </si>
  <si>
    <t>AV36P Trial Node</t>
  </si>
  <si>
    <t>Basic Static Public IP</t>
  </si>
  <si>
    <t>Basic</t>
  </si>
  <si>
    <t>UK West</t>
  </si>
  <si>
    <t>JA East</t>
  </si>
  <si>
    <t>IT North</t>
  </si>
  <si>
    <t>US East</t>
  </si>
  <si>
    <t>US Central</t>
  </si>
  <si>
    <t>CA Central</t>
  </si>
  <si>
    <t>SQL Server Azure Hybrid Benefit SA Reclass - SQL EE on AVS License</t>
  </si>
  <si>
    <t>SQL Server Azure Hybrid Benefit SA Reclass - SQL EE on AVS</t>
  </si>
  <si>
    <t>AE North</t>
  </si>
  <si>
    <t>AV52 Node</t>
  </si>
  <si>
    <t>AV52 Trial Node</t>
  </si>
  <si>
    <t>DE West Central</t>
  </si>
  <si>
    <t>US South Central</t>
  </si>
  <si>
    <t>HCX Enterprise - non-US datacenters Core</t>
  </si>
  <si>
    <t>HCX Enterprise - non-US datacenters</t>
  </si>
  <si>
    <t>AU Southeast</t>
  </si>
  <si>
    <t>JA West</t>
  </si>
  <si>
    <t>SQL Server EE License for AVS</t>
  </si>
  <si>
    <t>US West</t>
  </si>
  <si>
    <t>FR Central</t>
  </si>
  <si>
    <t>US Gov AZ</t>
  </si>
  <si>
    <t>SQL Server on AVS Azure Hybrid Benefit License</t>
  </si>
  <si>
    <t>SQL Server on AVS Azure Hybrid Benefit</t>
  </si>
  <si>
    <t>CA East</t>
  </si>
  <si>
    <t>US Gov Virginia</t>
  </si>
  <si>
    <t>HCX Enterprise - US datacenters Core</t>
  </si>
  <si>
    <t>HCX Enterprise - US datacenters</t>
  </si>
  <si>
    <t>AP Southeast</t>
  </si>
  <si>
    <t>AUD</t>
  </si>
  <si>
    <t>BRL</t>
  </si>
  <si>
    <t>CAD</t>
  </si>
  <si>
    <t>CHF</t>
  </si>
  <si>
    <t>CNY</t>
  </si>
  <si>
    <t>DKK</t>
  </si>
  <si>
    <t>EUR</t>
  </si>
  <si>
    <t>GBP</t>
  </si>
  <si>
    <t>INR</t>
  </si>
  <si>
    <t>JPY</t>
  </si>
  <si>
    <t>KRW</t>
  </si>
  <si>
    <t>NOK</t>
  </si>
  <si>
    <t>NZD</t>
  </si>
  <si>
    <t>RUB</t>
  </si>
  <si>
    <t>SEK</t>
  </si>
  <si>
    <t>Currency</t>
  </si>
  <si>
    <t>Region</t>
  </si>
  <si>
    <t>Dedupe/Compression Ratios</t>
  </si>
  <si>
    <t>vSAN Config</t>
  </si>
  <si>
    <t>Overcommit Ratio of CPU</t>
  </si>
  <si>
    <t>Overcommit Ratio of Memory</t>
  </si>
  <si>
    <t>Host</t>
  </si>
  <si>
    <t>Datacenter</t>
  </si>
  <si>
    <t>Config status</t>
  </si>
  <si>
    <t>in Maintenance Mode</t>
  </si>
  <si>
    <t>in Quarantine Mode</t>
  </si>
  <si>
    <t>vSAN Fault Domain Name</t>
  </si>
  <si>
    <t>CPU Model</t>
  </si>
  <si>
    <t>Speed</t>
  </si>
  <si>
    <t>HT Available</t>
  </si>
  <si>
    <t>HT Active</t>
  </si>
  <si>
    <t># CPU</t>
  </si>
  <si>
    <t>Cores per CPU</t>
  </si>
  <si>
    <t># Cores</t>
  </si>
  <si>
    <t>CPU usage %</t>
  </si>
  <si>
    <t># Memory</t>
  </si>
  <si>
    <t>Memory usage %</t>
  </si>
  <si>
    <t>Console</t>
  </si>
  <si>
    <t># NICs</t>
  </si>
  <si>
    <t># HBAs</t>
  </si>
  <si>
    <t># VMs total</t>
  </si>
  <si>
    <t># VMs</t>
  </si>
  <si>
    <t>VMs per Core</t>
  </si>
  <si>
    <t># vCPUs</t>
  </si>
  <si>
    <t>vCPUs per Core</t>
  </si>
  <si>
    <t>vRAM</t>
  </si>
  <si>
    <t>VM Used memory</t>
  </si>
  <si>
    <t>VM Memory Swapped</t>
  </si>
  <si>
    <t>VM Memory Ballooned</t>
  </si>
  <si>
    <t>VMotion support</t>
  </si>
  <si>
    <t>Storage VMotion support</t>
  </si>
  <si>
    <t>Current EVC</t>
  </si>
  <si>
    <t>Max EVC</t>
  </si>
  <si>
    <t>Assigned License(s)</t>
  </si>
  <si>
    <t>ATS Heartbeat</t>
  </si>
  <si>
    <t>ATS Locking</t>
  </si>
  <si>
    <t>Current CPU power man. policy</t>
  </si>
  <si>
    <t>Supported CPU power man.</t>
  </si>
  <si>
    <t>Host Power Policy</t>
  </si>
  <si>
    <t>ESX Version</t>
  </si>
  <si>
    <t>Boot time</t>
  </si>
  <si>
    <t>DNS Servers</t>
  </si>
  <si>
    <t>DHCP</t>
  </si>
  <si>
    <t>Domain</t>
  </si>
  <si>
    <t>DNS Search Order</t>
  </si>
  <si>
    <t>NTP Server(s)</t>
  </si>
  <si>
    <t>NTPD running</t>
  </si>
  <si>
    <t>Time Zone</t>
  </si>
  <si>
    <t>Time Zone Name</t>
  </si>
  <si>
    <t>GMT Offset</t>
  </si>
  <si>
    <t>Vendor</t>
  </si>
  <si>
    <t>Model</t>
  </si>
  <si>
    <t>Serial number</t>
  </si>
  <si>
    <t>Service tag</t>
  </si>
  <si>
    <t>OEM specific string</t>
  </si>
  <si>
    <t>BIOS Vendor</t>
  </si>
  <si>
    <t>BIOS Version</t>
  </si>
  <si>
    <t>BIOS Date</t>
  </si>
  <si>
    <t>Object ID</t>
  </si>
  <si>
    <t>AutoDeploy.MachineIdentity</t>
  </si>
  <si>
    <t>VI SDK Server</t>
  </si>
  <si>
    <t>VI SDK UUID</t>
  </si>
  <si>
    <t>green</t>
  </si>
  <si>
    <t>False</t>
  </si>
  <si>
    <t>True</t>
  </si>
  <si>
    <t>Intel(R) Xeon(R) Gold 6140 CPU @ 2.30GHz</t>
  </si>
  <si>
    <t>intel-skylake</t>
  </si>
  <si>
    <t>Balanced</t>
  </si>
  <si>
    <t>dynamic</t>
  </si>
  <si>
    <t>UTC</t>
  </si>
  <si>
    <t>Dell Inc.</t>
  </si>
  <si>
    <t>PowerEdge R640</t>
  </si>
  <si>
    <t>19[1]</t>
  </si>
  <si>
    <t>VM</t>
  </si>
  <si>
    <t>Powerstate</t>
  </si>
  <si>
    <t>Template</t>
  </si>
  <si>
    <t>SRM Placeholder</t>
  </si>
  <si>
    <t>DNS Name</t>
  </si>
  <si>
    <t>Connection state</t>
  </si>
  <si>
    <t>Guest state</t>
  </si>
  <si>
    <t>Heartbeat</t>
  </si>
  <si>
    <t>Consolidation Needed</t>
  </si>
  <si>
    <t>PowerOn</t>
  </si>
  <si>
    <t>Suspend time</t>
  </si>
  <si>
    <t>Creation date</t>
  </si>
  <si>
    <t>Change Version</t>
  </si>
  <si>
    <t>CPUs</t>
  </si>
  <si>
    <t>Memory</t>
  </si>
  <si>
    <t>NICs</t>
  </si>
  <si>
    <t>Disks</t>
  </si>
  <si>
    <t>Latency Sensitivity</t>
  </si>
  <si>
    <t>EnableUUID</t>
  </si>
  <si>
    <t>CBT</t>
  </si>
  <si>
    <t>Primary IP Address</t>
  </si>
  <si>
    <t>Network #1</t>
  </si>
  <si>
    <t>Network #2</t>
  </si>
  <si>
    <t>Network #3</t>
  </si>
  <si>
    <t>Network #4</t>
  </si>
  <si>
    <t>Network #5</t>
  </si>
  <si>
    <t>Network #6</t>
  </si>
  <si>
    <t>Network #7</t>
  </si>
  <si>
    <t>Network #8</t>
  </si>
  <si>
    <t>Num Monitors</t>
  </si>
  <si>
    <t>Video Ram KiB</t>
  </si>
  <si>
    <t>Resource pool</t>
  </si>
  <si>
    <t>Folder</t>
  </si>
  <si>
    <t>vApp</t>
  </si>
  <si>
    <t>DAS protection</t>
  </si>
  <si>
    <t>FT State</t>
  </si>
  <si>
    <t>FT Latency</t>
  </si>
  <si>
    <t>FT Bandwidth</t>
  </si>
  <si>
    <t>FT Sec. Latency</t>
  </si>
  <si>
    <t>Provisioned MiB</t>
  </si>
  <si>
    <t>In Use MiB</t>
  </si>
  <si>
    <t>Unshared MiB</t>
  </si>
  <si>
    <t>HA Restart Priority</t>
  </si>
  <si>
    <t>HA Isolation Response</t>
  </si>
  <si>
    <t>HA VM Monitoring</t>
  </si>
  <si>
    <t>Cluster rule(s)</t>
  </si>
  <si>
    <t>Cluster rule name(s)</t>
  </si>
  <si>
    <t>Boot Required</t>
  </si>
  <si>
    <t>Boot delay</t>
  </si>
  <si>
    <t>Boot retry delay</t>
  </si>
  <si>
    <t>Boot retry enabled</t>
  </si>
  <si>
    <t>Boot BIOS setup</t>
  </si>
  <si>
    <t>Firmware</t>
  </si>
  <si>
    <t>HW version</t>
  </si>
  <si>
    <t>HW upgrade status</t>
  </si>
  <si>
    <t>HW upgrade policy</t>
  </si>
  <si>
    <t>HW target</t>
  </si>
  <si>
    <t>Path</t>
  </si>
  <si>
    <t>Log directory</t>
  </si>
  <si>
    <t>Snapshot directory</t>
  </si>
  <si>
    <t>Suspend directory</t>
  </si>
  <si>
    <t>Annotation</t>
  </si>
  <si>
    <t>OS according to the configuration file</t>
  </si>
  <si>
    <t>OS according to the VMware Tools</t>
  </si>
  <si>
    <t>VM ID</t>
  </si>
  <si>
    <t>VM UUID</t>
  </si>
  <si>
    <t>VI SDK Server type</t>
  </si>
  <si>
    <t>VI SDK API Version</t>
  </si>
  <si>
    <t>poweredOn</t>
  </si>
  <si>
    <t>connected</t>
  </si>
  <si>
    <t>running</t>
  </si>
  <si>
    <t>intel-broadwell</t>
  </si>
  <si>
    <t>normal</t>
  </si>
  <si>
    <t>notConfigured</t>
  </si>
  <si>
    <t>gray</t>
  </si>
  <si>
    <t>bios</t>
  </si>
  <si>
    <t>none</t>
  </si>
  <si>
    <t>never</t>
  </si>
  <si>
    <t>intel-cascadelake</t>
  </si>
  <si>
    <t>poweredOff</t>
  </si>
  <si>
    <t>notRunning</t>
  </si>
  <si>
    <t>Name</t>
  </si>
  <si>
    <t>OverallStatus</t>
  </si>
  <si>
    <t>NumHosts</t>
  </si>
  <si>
    <t>numEffectiveHosts</t>
  </si>
  <si>
    <t>TotalCpu</t>
  </si>
  <si>
    <t>NumCpuCores</t>
  </si>
  <si>
    <t>NumCpuThreads</t>
  </si>
  <si>
    <t>Effective Cpu</t>
  </si>
  <si>
    <t>TotalMemory</t>
  </si>
  <si>
    <t>Effective Memory</t>
  </si>
  <si>
    <t>Num VMotions</t>
  </si>
  <si>
    <t>HA enabled</t>
  </si>
  <si>
    <t>Failover Level</t>
  </si>
  <si>
    <t>AdmissionControlEnabled</t>
  </si>
  <si>
    <t>Host monitoring</t>
  </si>
  <si>
    <t>HB Datastore Candidate Policy</t>
  </si>
  <si>
    <t>Isolation Response</t>
  </si>
  <si>
    <t>Restart Priority</t>
  </si>
  <si>
    <t>Cluster Settings</t>
  </si>
  <si>
    <t>Max Failures</t>
  </si>
  <si>
    <t>Max Failure Window</t>
  </si>
  <si>
    <t>Failure Interval</t>
  </si>
  <si>
    <t>Min Up Time</t>
  </si>
  <si>
    <t>VM Monitoring</t>
  </si>
  <si>
    <t>DRS enabled</t>
  </si>
  <si>
    <t>DRS default VM behavior</t>
  </si>
  <si>
    <t>DRS vmotion rate</t>
  </si>
  <si>
    <t>DPM enabled</t>
  </si>
  <si>
    <t>DPM default behavior</t>
  </si>
  <si>
    <t>DPM Host Power Action Rate</t>
  </si>
  <si>
    <t>com.vmware.vcenter.cluster.edrs.upgradeHostAdded</t>
  </si>
  <si>
    <t>CATEGORY</t>
  </si>
  <si>
    <t>Memory Over Commit</t>
  </si>
  <si>
    <t>AUTO_AUTO</t>
  </si>
  <si>
    <t>Type</t>
  </si>
  <si>
    <t>Reservation Term</t>
  </si>
  <si>
    <t># of Years for Reservation</t>
  </si>
  <si>
    <t>Monthly Price Per Node</t>
  </si>
  <si>
    <t>Total Monthly Price</t>
  </si>
  <si>
    <t>Consumption Model</t>
  </si>
  <si>
    <t>PayGo</t>
  </si>
  <si>
    <t>3 Year</t>
  </si>
  <si>
    <t>5 Year</t>
  </si>
  <si>
    <t>AUTO</t>
  </si>
  <si>
    <t>C:\Users\tredavis\OneDrive - Microsoft\GitHub\Azure VMware Solution\AVS-Sizer\dev\pasgp339vmwvc01.bdx.com.xlsx</t>
  </si>
  <si>
    <t>pasgp339vmwvc01.bdx.com.xlsx</t>
  </si>
  <si>
    <t>apsgtuvms005.bdx.com</t>
  </si>
  <si>
    <t>Tuas</t>
  </si>
  <si>
    <t>Decommission</t>
  </si>
  <si>
    <t>Intel(R) Xeon(R) CPU E5-2660 v2 @ 2.20GHz</t>
  </si>
  <si>
    <t>intel-ivybridge</t>
  </si>
  <si>
    <t>9143J-#####-#####-#####-AE0L0</t>
  </si>
  <si>
    <t>ACPI C-states</t>
  </si>
  <si>
    <t>VMware ESXi 6.5.0 build-16576891</t>
  </si>
  <si>
    <t>10.192.3.26, 10.2.3.83</t>
  </si>
  <si>
    <t>bdx.com</t>
  </si>
  <si>
    <t>time1.global.bdx.com, time2.global.bdx.com, time3.global.bdx.com</t>
  </si>
  <si>
    <t>PowerEdge R720</t>
  </si>
  <si>
    <t>5MXTQ12</t>
  </si>
  <si>
    <t>17[FFFFFFFFFFFFFFFF]</t>
  </si>
  <si>
    <t>2.9.0</t>
  </si>
  <si>
    <t>host-5524</t>
  </si>
  <si>
    <t>pasgp339vmwvc01.bdx.com</t>
  </si>
  <si>
    <t>apsgtuvms007.bdx.com</t>
  </si>
  <si>
    <t>5TP0X02</t>
  </si>
  <si>
    <t>host-5657</t>
  </si>
  <si>
    <t>apsgtuvms008.bdx.com</t>
  </si>
  <si>
    <t>Intel(R) Xeon(R) CPU E5-2690 v2 @ 3.00GHz</t>
  </si>
  <si>
    <t>CCM7F22</t>
  </si>
  <si>
    <t>host-5437</t>
  </si>
  <si>
    <t>apsgtuvms009.bdx.com</t>
  </si>
  <si>
    <t>1DM7F22</t>
  </si>
  <si>
    <t>host-5683</t>
  </si>
  <si>
    <t>apsgtuvms011.bdx.com</t>
  </si>
  <si>
    <t>GMXTQ12</t>
  </si>
  <si>
    <t>host-5701</t>
  </si>
  <si>
    <t>apsgtuvms012.bdx.com</t>
  </si>
  <si>
    <t>Intel(R) Xeon(R) CPU E5-2680 v2 @ 2.80GHz</t>
  </si>
  <si>
    <t>4ZQV622</t>
  </si>
  <si>
    <t>host-5719</t>
  </si>
  <si>
    <t>apsgtuvms013.bdx.com</t>
  </si>
  <si>
    <t>Tuas_Cluster2</t>
  </si>
  <si>
    <t>Intel(R) Xeon(R) CPU E5-2690 v3 @ 2.60GHz</t>
  </si>
  <si>
    <t>intel-sandybridge</t>
  </si>
  <si>
    <t>intel-haswell</t>
  </si>
  <si>
    <t>5528N-#####-#####-#####-85HM0</t>
  </si>
  <si>
    <t>VMware ESXi 7.0.3 build-20328353</t>
  </si>
  <si>
    <t>PowerEdge R730</t>
  </si>
  <si>
    <t>5MWRY42</t>
  </si>
  <si>
    <t>2.11.0</t>
  </si>
  <si>
    <t>host-5633</t>
  </si>
  <si>
    <t>apsgtuvms014.bdx.com</t>
  </si>
  <si>
    <t>B7WVY42</t>
  </si>
  <si>
    <t>host-5610</t>
  </si>
  <si>
    <t>apsgtuvms015.bdx.com</t>
  </si>
  <si>
    <t>yellow</t>
  </si>
  <si>
    <t>Intel(R) Xeon(R) Gold 6134 CPU @ 3.20GHz</t>
  </si>
  <si>
    <t>PowerEdge R740</t>
  </si>
  <si>
    <t>CXX89V2</t>
  </si>
  <si>
    <t>2.15.1</t>
  </si>
  <si>
    <t>host-5508</t>
  </si>
  <si>
    <t>kulvmwesx03.ap.ad.crbard.com</t>
  </si>
  <si>
    <t>Kulim</t>
  </si>
  <si>
    <t>KulimCluster02</t>
  </si>
  <si>
    <t>Intel(R) Xeon(R) CPU E5-2695 v4 @ 2.10GHz</t>
  </si>
  <si>
    <t>10.192.99.32, 172.26.51.14, 172.21.46.11, 172.26.56.100</t>
  </si>
  <si>
    <t>ap.ad.crbard.com</t>
  </si>
  <si>
    <t>ntp.crbard.com, time1.global.bdx.com, time2.global.bdx.com, time3.global.bdx.com</t>
  </si>
  <si>
    <t>PowerEdge M630 (VRTX)</t>
  </si>
  <si>
    <t>7G9QZL2</t>
  </si>
  <si>
    <t>2.15.0</t>
  </si>
  <si>
    <t>host-5259</t>
  </si>
  <si>
    <t>kulvmwesx04.ap.ad.crbard.com</t>
  </si>
  <si>
    <t>7G8SZL2</t>
  </si>
  <si>
    <t>host-5256</t>
  </si>
  <si>
    <t>kulvmwesx05.ap.ad.crbard.com</t>
  </si>
  <si>
    <t>10.192.99.32, 172.26.51.14</t>
  </si>
  <si>
    <t>7G9NZL2</t>
  </si>
  <si>
    <t>host-4812</t>
  </si>
  <si>
    <t>pvaus010esx01.bdx.com</t>
  </si>
  <si>
    <t>AUS35 - North Ryde</t>
  </si>
  <si>
    <t>AUS35</t>
  </si>
  <si>
    <t>Intel(R) Xeon(R) CPU E5-2640 v3 @ 2.60GHz</t>
  </si>
  <si>
    <t>VMware ESXi 7.0.3 build-19482537</t>
  </si>
  <si>
    <t>10.2.3.85, 10.2.3.83</t>
  </si>
  <si>
    <t>carefusion.com</t>
  </si>
  <si>
    <t>PowerEdge R630</t>
  </si>
  <si>
    <t>CZLV252</t>
  </si>
  <si>
    <t>2.13.0</t>
  </si>
  <si>
    <t>host-1271</t>
  </si>
  <si>
    <t>pvaus010esx02.bdx.com</t>
  </si>
  <si>
    <t>3BNRG52</t>
  </si>
  <si>
    <t>host-1283</t>
  </si>
  <si>
    <t>pvchn120blesx01.bdx.com</t>
  </si>
  <si>
    <t>Shanghai</t>
  </si>
  <si>
    <t>CHN34</t>
  </si>
  <si>
    <t>10.2.3.83, 10.2.3.82</t>
  </si>
  <si>
    <t>BDX.COM</t>
  </si>
  <si>
    <t>BDFTVL2</t>
  </si>
  <si>
    <t>host-1436</t>
  </si>
  <si>
    <t>pvchn120blesx02.bdx.com</t>
  </si>
  <si>
    <t>BDGYVL2</t>
  </si>
  <si>
    <t>host-1404</t>
  </si>
  <si>
    <t>pvchn120blesx03.bdx.com</t>
  </si>
  <si>
    <t>BDGWVL2</t>
  </si>
  <si>
    <t>host-1395</t>
  </si>
  <si>
    <t>pvchn480esx01.bdx.com</t>
  </si>
  <si>
    <t>Suzhou</t>
  </si>
  <si>
    <t>SZ2-Cluster</t>
  </si>
  <si>
    <t>Intel(R) Xeon(R) Gold 6140M CPU @ 2.30GHz</t>
  </si>
  <si>
    <t>B0NY1S2</t>
  </si>
  <si>
    <t>2.14.2</t>
  </si>
  <si>
    <t>host-1326</t>
  </si>
  <si>
    <t>pvchn480esx02.bdx.com</t>
  </si>
  <si>
    <t>B0QZ1S2</t>
  </si>
  <si>
    <t>host-1316</t>
  </si>
  <si>
    <t>pvchn510rmesx01.bdx.com</t>
  </si>
  <si>
    <t>China-Flush</t>
  </si>
  <si>
    <t>China-Flush_chn51</t>
  </si>
  <si>
    <t>Intel(R) Xeon(R) Gold 6240 CPU @ 2.60GHz</t>
  </si>
  <si>
    <t>10.2.3.82, 10.2.3.83</t>
  </si>
  <si>
    <t>PVCHN510RMESX01.bdx.com</t>
  </si>
  <si>
    <t>5546Y23</t>
  </si>
  <si>
    <t>host-1365</t>
  </si>
  <si>
    <t>pvchn510rmesx02.bdx.com</t>
  </si>
  <si>
    <t>PVCHN510RMESX02.bdx.com</t>
  </si>
  <si>
    <t>5538Y23</t>
  </si>
  <si>
    <t>host-1354</t>
  </si>
  <si>
    <t>pvind040esx04.carefusion.com</t>
  </si>
  <si>
    <t>IND</t>
  </si>
  <si>
    <t>Chandigarh</t>
  </si>
  <si>
    <t>10.221.4.39, 10.196.4.10</t>
  </si>
  <si>
    <t>8X0R542</t>
  </si>
  <si>
    <t>2.14.0</t>
  </si>
  <si>
    <t>host-1054</t>
  </si>
  <si>
    <t>pvind040esx05.carefusion.com</t>
  </si>
  <si>
    <t>9QTQ542</t>
  </si>
  <si>
    <t>host-1084</t>
  </si>
  <si>
    <t>pvind040esx06.carefusion.com</t>
  </si>
  <si>
    <t>7PTQ542</t>
  </si>
  <si>
    <t>host-1042</t>
  </si>
  <si>
    <t>pvind110rmesx01.bdx.com</t>
  </si>
  <si>
    <t>Bangalore-BDTCI</t>
  </si>
  <si>
    <t>Intel(R) Xeon(R) Gold 6240M CPU @ 2.60GHz</t>
  </si>
  <si>
    <t>B64GY23</t>
  </si>
  <si>
    <t>2.13.3</t>
  </si>
  <si>
    <t>host-1011</t>
  </si>
  <si>
    <t>pvind110rmesx02.bdx.com</t>
  </si>
  <si>
    <t>170G833</t>
  </si>
  <si>
    <t>host-1019</t>
  </si>
  <si>
    <t>pvind110rmesx03.bdx.com</t>
  </si>
  <si>
    <t>BDKJM93</t>
  </si>
  <si>
    <t>host-1031</t>
  </si>
  <si>
    <t>pvmys020blesx01.bdx.com</t>
  </si>
  <si>
    <t>Kuala-Lumpur</t>
  </si>
  <si>
    <t>MYS02_NON-PROD-02</t>
  </si>
  <si>
    <t>PowerEdge M640 (VRTX)</t>
  </si>
  <si>
    <t>476SB03</t>
  </si>
  <si>
    <t>host-1168</t>
  </si>
  <si>
    <t>pvmys020blesx02.bdx.com</t>
  </si>
  <si>
    <t>476QB03</t>
  </si>
  <si>
    <t>host-1176</t>
  </si>
  <si>
    <t>pvmys020esx03.bdx.com</t>
  </si>
  <si>
    <t>MYS02_CLUSTER01</t>
  </si>
  <si>
    <t>Intel(R) Xeon(R) CPU E5-2640 v4 @ 2.40GHz</t>
  </si>
  <si>
    <t>3WR1DK2</t>
  </si>
  <si>
    <t>host-1135</t>
  </si>
  <si>
    <t>pvmys020esx04.bdx.com</t>
  </si>
  <si>
    <t>J51HHJ2</t>
  </si>
  <si>
    <t>host-1132</t>
  </si>
  <si>
    <t>pvmys020kltsc04.bdx.com</t>
  </si>
  <si>
    <t>Intel(R) Xeon(R) CPU E5-2650 v4 @ 2.20GHz</t>
  </si>
  <si>
    <t>VMware ESXi 7.0.3 build-19898904</t>
  </si>
  <si>
    <t>10.242.177.31, 10.190.8.85</t>
  </si>
  <si>
    <t>tock.carefusion.com, tick.carefusion.com</t>
  </si>
  <si>
    <t>PowerEdge T630</t>
  </si>
  <si>
    <t>G83JRD2</t>
  </si>
  <si>
    <t>19[?]</t>
  </si>
  <si>
    <t>host-4329</t>
  </si>
  <si>
    <t>pvsgp330rmesx01.bdx.com</t>
  </si>
  <si>
    <t>3TJ7NX2</t>
  </si>
  <si>
    <t>host-5500</t>
  </si>
  <si>
    <t>pvsgp330rmesx02.bdx.com</t>
  </si>
  <si>
    <t>time1.global.bdx.com, time2.global.bdx.com, time3.global3.bdx.com</t>
  </si>
  <si>
    <t>4FN8NX2</t>
  </si>
  <si>
    <t>host-5552</t>
  </si>
  <si>
    <t>pvsgp330rmesx03.bdx.com</t>
  </si>
  <si>
    <t>5QLBNX2</t>
  </si>
  <si>
    <t>host-5583</t>
  </si>
  <si>
    <t>pvsgp330rmesx04.bdx.com</t>
  </si>
  <si>
    <t>asia.bdx.com</t>
  </si>
  <si>
    <t>asia.bdx.com, bdx.com</t>
  </si>
  <si>
    <t>745N6Z2</t>
  </si>
  <si>
    <t>host-5495</t>
  </si>
  <si>
    <t>pvsgp330rmesx05.bdx.com</t>
  </si>
  <si>
    <t>Intel(R) Xeon(R) Gold 6252 CPU @ 2.10GHz</t>
  </si>
  <si>
    <t>F1LLX53</t>
  </si>
  <si>
    <t>host-5588</t>
  </si>
  <si>
    <t>taivmwesx1.ap.ad.crbard.com</t>
  </si>
  <si>
    <t>Taiwan</t>
  </si>
  <si>
    <t>TaiwanCluster01</t>
  </si>
  <si>
    <t>10.192.99.32, 172.26.51.14, 172.26.56.100, 172.21.11.19</t>
  </si>
  <si>
    <t>5JFCCM2</t>
  </si>
  <si>
    <t>host-9785</t>
  </si>
  <si>
    <t>taivmwesx2.ap.ad.crbard.com</t>
  </si>
  <si>
    <t>94GCCM2</t>
  </si>
  <si>
    <t>host-9808</t>
  </si>
  <si>
    <t xml:space="preserve">min Required EVC Mode Key </t>
  </si>
  <si>
    <t>NB_LAST_BACKUP</t>
  </si>
  <si>
    <t>134267-10.Factory</t>
  </si>
  <si>
    <t>NON_PROD</t>
  </si>
  <si>
    <t>/Kuala-Lumpur</t>
  </si>
  <si>
    <t>[VRTX_VOLUME01] 134267-10.Factory/134267-10.Factory.vmtx</t>
  </si>
  <si>
    <t>[VRTX_VOLUME01] 134267-10.Factory/</t>
  </si>
  <si>
    <t>Microsoft Windows 7 (32-bit)</t>
  </si>
  <si>
    <t>vm-1245</t>
  </si>
  <si>
    <t>421a7a22-bedd-b123-2504-2329fd788520</t>
  </si>
  <si>
    <t>VMware vCenter Server 7.0.3 build-20990077</t>
  </si>
  <si>
    <t>137134-01.Factory</t>
  </si>
  <si>
    <t>[VRTX_VOLUME01] 137134-01.Factory/137134-01.Factory.vmtx</t>
  </si>
  <si>
    <t>[VRTX_VOLUME01] 137134-01.Factory/</t>
  </si>
  <si>
    <t>Microsoft Windows 10 (64-bit)</t>
  </si>
  <si>
    <t>vm-1196</t>
  </si>
  <si>
    <t>421ab4c3-a84c-377e-f6cf-53e31339cf31</t>
  </si>
  <si>
    <t>2012 ES 1521 AIO</t>
  </si>
  <si>
    <t>ESPRODAIO1441.KLTSC.LOCAL</t>
  </si>
  <si>
    <t>10.221.29.50</t>
  </si>
  <si>
    <t>/Kuala-Lumpur/MYS02_NON-PROD-02/Resources</t>
  </si>
  <si>
    <t>[VRTX_VOLUME02] 2012 ES 1521 AIO/2012 ES 1521 AIO.vmx</t>
  </si>
  <si>
    <t>[VRTX_VOLUME02] 2012 ES 1521 AIO/</t>
  </si>
  <si>
    <t>135977-01 IMG VM WINDOWS 2012 R2 UNIFIED CORE 1.0</t>
  </si>
  <si>
    <t>Microsoft Windows Server 2012 (64-bit)</t>
  </si>
  <si>
    <t>vm-1204</t>
  </si>
  <si>
    <t>420f8814-9179-cde4-39fd-2b541c0d3ffa</t>
  </si>
  <si>
    <t>domain-c1265</t>
  </si>
  <si>
    <t>domain-c1006</t>
  </si>
  <si>
    <t>domain-c1036</t>
  </si>
  <si>
    <t>domain-c1348</t>
  </si>
  <si>
    <t>domain-c1389</t>
  </si>
  <si>
    <t>domain-c5429</t>
  </si>
  <si>
    <t>domain-c4806</t>
  </si>
  <si>
    <t>domain-c1126</t>
  </si>
  <si>
    <t>domain-c1164</t>
  </si>
  <si>
    <t>domain-c1310</t>
  </si>
  <si>
    <t>domain-c9779</t>
  </si>
  <si>
    <t>domain-c5438</t>
  </si>
  <si>
    <t>FTT Results</t>
  </si>
  <si>
    <t>Host Type</t>
  </si>
  <si>
    <t>Workloads Included</t>
  </si>
  <si>
    <t>All Workload Types</t>
  </si>
  <si>
    <t>Number of Hosts</t>
  </si>
  <si>
    <t>FTT_RAID</t>
  </si>
  <si>
    <t>WinSrvr DC Licenses</t>
  </si>
  <si>
    <t>SQL Ent Licenses</t>
  </si>
  <si>
    <t>FTT2_RAID6</t>
  </si>
  <si>
    <t>NOT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</si>
</sst>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_(* #,##0.0_);_(* \(#,##0.0\);_(* &quot;-&quot;??_);_(@_)"/>
    <numFmt numFmtId="167" formatCode="#,##0.0"/>
    <numFmt numFmtId="168" formatCode="yyyy/mm/dd\ hh:mm:ss"/>
    <numFmt numFmtId="169" formatCode="0.000"/>
  </numFmts>
  <fonts count="29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0"/>
      <name val="Trebuchet MS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22"/>
      <color rgb="FF000000"/>
      <name val="Arial"/>
      <family val="2"/>
    </font>
    <font>
      <sz val="8"/>
      <name val="Arial"/>
      <family val="2"/>
    </font>
    <font>
      <sz val="11"/>
      <color theme="0"/>
      <name val="Calibri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u/>
      <sz val="10"/>
      <color rgb="FF000000"/>
      <name val="Arial"/>
      <family val="2"/>
    </font>
    <font>
      <b/>
      <u/>
      <sz val="10"/>
      <color rgb="FFFF0000"/>
      <name val="Arial"/>
      <family val="2"/>
    </font>
    <font>
      <b/>
      <sz val="12"/>
      <color rgb="FFFF000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  <scheme val="minor"/>
    </font>
    <font>
      <sz val="12"/>
      <color theme="0"/>
      <name val="Aptos"/>
      <family val="2"/>
    </font>
    <font>
      <sz val="12"/>
      <color rgb="FF000000"/>
      <name val="Aptos"/>
      <family val="2"/>
    </font>
    <font>
      <b/>
      <u/>
      <sz val="12"/>
      <color rgb="FF000000"/>
      <name val="Aptos"/>
      <family val="2"/>
    </font>
    <font>
      <b/>
      <sz val="9"/>
      <color rgb="FFFFFFFF"/>
      <name val="Verdana"/>
      <family val="2"/>
    </font>
    <font>
      <sz val="9"/>
      <color rgb="FF000000"/>
      <name val="Verdana"/>
      <family val="2"/>
    </font>
    <font>
      <sz val="16"/>
      <color rgb="FF000000"/>
      <name val="Aptos"/>
      <family val="2"/>
    </font>
    <font>
      <b/>
      <u/>
      <sz val="16"/>
      <color rgb="FF000000"/>
      <name val="Aptos"/>
      <family val="2"/>
    </font>
    <font>
      <sz val="10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rgb="FFEBEBEB"/>
      </left>
      <right style="mediumDashed">
        <color rgb="FFEBEBEB"/>
      </right>
      <top style="mediumDashed">
        <color rgb="FFEBEBEB"/>
      </top>
      <bottom style="mediumDashed">
        <color rgb="FFEBEBEB"/>
      </bottom>
      <diagonal/>
    </border>
  </borders>
  <cellStyleXfs count="12">
    <xf numFmtId="0" fontId="0" fillId="0" borderId="0"/>
    <xf numFmtId="0" fontId="1" fillId="0" borderId="1"/>
    <xf numFmtId="0" fontId="6" fillId="0" borderId="1" applyNumberForma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4" fillId="0" borderId="1" applyBorder="0"/>
    <xf numFmtId="9" fontId="4" fillId="0" borderId="1" applyFont="0" applyFill="0" applyBorder="0" applyAlignment="0" applyProtection="0"/>
    <xf numFmtId="43" fontId="4" fillId="0" borderId="1" applyFont="0" applyFill="0" applyBorder="0" applyAlignment="0" applyProtection="0"/>
    <xf numFmtId="43" fontId="5" fillId="0" borderId="1" applyFont="0" applyFill="0" applyBorder="0" applyAlignment="0" applyProtection="0"/>
    <xf numFmtId="0" fontId="14" fillId="0" borderId="1"/>
    <xf numFmtId="0" fontId="19" fillId="0" borderId="0" applyNumberFormat="0" applyFill="0" applyBorder="0" applyAlignment="0" applyProtection="0"/>
    <xf numFmtId="44" fontId="14" fillId="0" borderId="0" applyFont="0" applyFill="0" applyBorder="0" applyAlignment="0" applyProtection="0"/>
  </cellStyleXfs>
  <cellXfs count="109">
    <xf numFmtId="0" fontId="0" fillId="0" borderId="0" xfId="0"/>
    <xf numFmtId="0" fontId="5" fillId="0" borderId="0" xfId="0" applyFont="1"/>
    <xf numFmtId="0" fontId="4" fillId="0" borderId="1" xfId="5"/>
    <xf numFmtId="0" fontId="0" fillId="0" borderId="0" xfId="0" applyAlignment="1">
      <alignment horizontal="right"/>
    </xf>
    <xf numFmtId="0" fontId="2" fillId="0" borderId="1" xfId="0" applyFont="1" applyBorder="1"/>
    <xf numFmtId="0" fontId="9" fillId="4" borderId="2" xfId="5" applyFont="1" applyFill="1" applyBorder="1"/>
    <xf numFmtId="9" fontId="9" fillId="4" borderId="3" xfId="4" applyFont="1" applyFill="1" applyBorder="1" applyAlignment="1">
      <alignment horizontal="center"/>
    </xf>
    <xf numFmtId="0" fontId="10" fillId="0" borderId="2" xfId="5" applyFont="1" applyBorder="1"/>
    <xf numFmtId="0" fontId="2" fillId="0" borderId="1" xfId="0" applyFont="1" applyBorder="1" applyAlignment="1">
      <alignment horizontal="left"/>
    </xf>
    <xf numFmtId="2" fontId="2" fillId="0" borderId="1" xfId="0" applyNumberFormat="1" applyFont="1" applyBorder="1"/>
    <xf numFmtId="165" fontId="0" fillId="0" borderId="0" xfId="0" applyNumberFormat="1" applyAlignment="1">
      <alignment horizontal="left"/>
    </xf>
    <xf numFmtId="0" fontId="0" fillId="8" borderId="0" xfId="0" applyFill="1"/>
    <xf numFmtId="0" fontId="11" fillId="3" borderId="0" xfId="0" applyFont="1" applyFill="1"/>
    <xf numFmtId="0" fontId="0" fillId="3" borderId="0" xfId="0" applyFill="1"/>
    <xf numFmtId="2" fontId="0" fillId="0" borderId="0" xfId="0" applyNumberFormat="1"/>
    <xf numFmtId="2" fontId="0" fillId="8" borderId="0" xfId="0" applyNumberFormat="1" applyFill="1"/>
    <xf numFmtId="1" fontId="0" fillId="0" borderId="0" xfId="0" applyNumberFormat="1"/>
    <xf numFmtId="0" fontId="3" fillId="0" borderId="0" xfId="0" applyFont="1"/>
    <xf numFmtId="165" fontId="3" fillId="0" borderId="0" xfId="0" applyNumberFormat="1" applyFont="1"/>
    <xf numFmtId="9" fontId="3" fillId="0" borderId="0" xfId="4" applyFont="1" applyAlignment="1"/>
    <xf numFmtId="165" fontId="0" fillId="0" borderId="0" xfId="0" applyNumberFormat="1" applyAlignment="1">
      <alignment horizontal="right"/>
    </xf>
    <xf numFmtId="1" fontId="2" fillId="0" borderId="1" xfId="0" applyNumberFormat="1" applyFont="1" applyBorder="1"/>
    <xf numFmtId="0" fontId="13" fillId="5" borderId="1" xfId="5" applyFont="1" applyFill="1"/>
    <xf numFmtId="0" fontId="5" fillId="8" borderId="0" xfId="0" applyFont="1" applyFill="1"/>
    <xf numFmtId="0" fontId="4" fillId="0" borderId="1" xfId="0" applyFont="1" applyBorder="1"/>
    <xf numFmtId="0" fontId="10" fillId="2" borderId="3" xfId="5" applyFont="1" applyFill="1" applyBorder="1" applyAlignment="1" applyProtection="1">
      <alignment horizontal="center"/>
      <protection locked="0"/>
    </xf>
    <xf numFmtId="165" fontId="0" fillId="0" borderId="0" xfId="3" applyNumberFormat="1" applyFont="1" applyAlignment="1">
      <alignment horizontal="right"/>
    </xf>
    <xf numFmtId="9" fontId="0" fillId="0" borderId="0" xfId="0" applyNumberFormat="1"/>
    <xf numFmtId="0" fontId="8" fillId="0" borderId="0" xfId="0" applyFont="1"/>
    <xf numFmtId="0" fontId="15" fillId="0" borderId="0" xfId="0" applyFont="1"/>
    <xf numFmtId="165" fontId="10" fillId="2" borderId="1" xfId="4" applyNumberFormat="1" applyFont="1" applyFill="1" applyBorder="1" applyAlignment="1" applyProtection="1">
      <alignment horizontal="center"/>
      <protection locked="0"/>
    </xf>
    <xf numFmtId="165" fontId="0" fillId="0" borderId="0" xfId="0" applyNumberFormat="1"/>
    <xf numFmtId="0" fontId="16" fillId="0" borderId="0" xfId="0" applyFont="1" applyAlignment="1">
      <alignment horizontal="center"/>
    </xf>
    <xf numFmtId="0" fontId="19" fillId="3" borderId="0" xfId="10" applyFill="1"/>
    <xf numFmtId="0" fontId="0" fillId="9" borderId="4" xfId="0" applyFill="1" applyBorder="1"/>
    <xf numFmtId="0" fontId="0" fillId="9" borderId="0" xfId="0" applyFill="1"/>
    <xf numFmtId="0" fontId="20" fillId="9" borderId="4" xfId="0" applyFont="1" applyFill="1" applyBorder="1" applyAlignment="1">
      <alignment horizontal="center"/>
    </xf>
    <xf numFmtId="44" fontId="20" fillId="9" borderId="4" xfId="3" applyNumberFormat="1" applyFont="1" applyFill="1" applyBorder="1" applyAlignment="1" applyProtection="1">
      <alignment horizontal="center"/>
    </xf>
    <xf numFmtId="0" fontId="0" fillId="9" borderId="5" xfId="0" applyFill="1" applyBorder="1"/>
    <xf numFmtId="0" fontId="0" fillId="9" borderId="6" xfId="0" applyFill="1" applyBorder="1"/>
    <xf numFmtId="0" fontId="20" fillId="9" borderId="5" xfId="0" applyFont="1" applyFill="1" applyBorder="1" applyAlignment="1">
      <alignment horizontal="center"/>
    </xf>
    <xf numFmtId="44" fontId="20" fillId="9" borderId="5" xfId="3" applyNumberFormat="1" applyFont="1" applyFill="1" applyBorder="1" applyAlignment="1" applyProtection="1">
      <alignment horizontal="center"/>
    </xf>
    <xf numFmtId="44" fontId="0" fillId="0" borderId="0" xfId="11" applyFont="1"/>
    <xf numFmtId="0" fontId="21" fillId="2" borderId="1" xfId="5" applyFont="1" applyFill="1" applyAlignment="1">
      <alignment horizontal="center"/>
    </xf>
    <xf numFmtId="0" fontId="22" fillId="0" borderId="0" xfId="0" applyFont="1"/>
    <xf numFmtId="0" fontId="22" fillId="0" borderId="1" xfId="5" applyFont="1"/>
    <xf numFmtId="2" fontId="22" fillId="0" borderId="7" xfId="0" applyNumberFormat="1" applyFont="1" applyBorder="1" applyAlignment="1">
      <alignment vertical="center"/>
    </xf>
    <xf numFmtId="2" fontId="22" fillId="0" borderId="1" xfId="3" applyNumberFormat="1" applyFont="1" applyBorder="1" applyAlignment="1" applyProtection="1">
      <alignment horizontal="right"/>
      <protection locked="0"/>
    </xf>
    <xf numFmtId="164" fontId="22" fillId="0" borderId="1" xfId="3" applyNumberFormat="1" applyFont="1" applyBorder="1" applyAlignment="1" applyProtection="1">
      <alignment horizontal="right"/>
      <protection locked="0"/>
    </xf>
    <xf numFmtId="2" fontId="22" fillId="0" borderId="1" xfId="5" applyNumberFormat="1" applyFont="1" applyProtection="1">
      <protection locked="0"/>
    </xf>
    <xf numFmtId="0" fontId="22" fillId="0" borderId="1" xfId="5" applyFont="1" applyProtection="1">
      <protection locked="0"/>
    </xf>
    <xf numFmtId="0" fontId="22" fillId="0" borderId="0" xfId="0" applyFont="1" applyProtection="1">
      <protection locked="0"/>
    </xf>
    <xf numFmtId="165" fontId="22" fillId="0" borderId="1" xfId="5" applyNumberFormat="1" applyFont="1" applyProtection="1">
      <protection locked="0"/>
    </xf>
    <xf numFmtId="3" fontId="22" fillId="0" borderId="1" xfId="5" applyNumberFormat="1" applyFont="1" applyProtection="1">
      <protection locked="0"/>
    </xf>
    <xf numFmtId="2" fontId="22" fillId="0" borderId="1" xfId="3" applyNumberFormat="1" applyFont="1" applyFill="1" applyBorder="1" applyAlignment="1" applyProtection="1">
      <alignment horizontal="right"/>
      <protection locked="0"/>
    </xf>
    <xf numFmtId="164" fontId="22" fillId="0" borderId="1" xfId="3" applyNumberFormat="1" applyFont="1" applyFill="1" applyBorder="1" applyAlignment="1" applyProtection="1">
      <alignment horizontal="right"/>
      <protection locked="0"/>
    </xf>
    <xf numFmtId="166" fontId="22" fillId="0" borderId="1" xfId="3" applyNumberFormat="1" applyFont="1" applyFill="1" applyBorder="1" applyAlignment="1" applyProtection="1">
      <alignment horizontal="right"/>
      <protection locked="0"/>
    </xf>
    <xf numFmtId="167" fontId="22" fillId="0" borderId="1" xfId="5" applyNumberFormat="1" applyFont="1" applyProtection="1">
      <protection locked="0"/>
    </xf>
    <xf numFmtId="3" fontId="22" fillId="0" borderId="0" xfId="0" applyNumberFormat="1" applyFont="1"/>
    <xf numFmtId="0" fontId="23" fillId="0" borderId="0" xfId="0" applyFont="1"/>
    <xf numFmtId="3" fontId="23" fillId="0" borderId="0" xfId="0" applyNumberFormat="1" applyFont="1" applyAlignment="1">
      <alignment horizontal="center"/>
    </xf>
    <xf numFmtId="0" fontId="24" fillId="10" borderId="0" xfId="0" applyFont="1" applyFill="1" applyAlignment="1">
      <alignment horizontal="left"/>
    </xf>
    <xf numFmtId="3" fontId="24" fillId="10" borderId="0" xfId="0" applyNumberFormat="1" applyFont="1" applyFill="1" applyAlignment="1">
      <alignment horizontal="left"/>
    </xf>
    <xf numFmtId="4" fontId="24" fillId="10" borderId="0" xfId="0" applyNumberFormat="1" applyFont="1" applyFill="1" applyAlignment="1">
      <alignment horizontal="left"/>
    </xf>
    <xf numFmtId="168" fontId="24" fillId="10" borderId="0" xfId="0" applyNumberFormat="1" applyFont="1" applyFill="1" applyAlignment="1">
      <alignment horizontal="left"/>
    </xf>
    <xf numFmtId="0" fontId="25" fillId="0" borderId="0" xfId="0" applyFont="1"/>
    <xf numFmtId="0" fontId="25" fillId="0" borderId="0" xfId="0" applyFont="1" applyAlignment="1">
      <alignment horizontal="left"/>
    </xf>
    <xf numFmtId="3" fontId="25" fillId="0" borderId="0" xfId="0" applyNumberFormat="1" applyFont="1" applyAlignment="1">
      <alignment horizontal="right"/>
    </xf>
    <xf numFmtId="4" fontId="25" fillId="0" borderId="0" xfId="0" applyNumberFormat="1" applyFont="1" applyAlignment="1">
      <alignment horizontal="right"/>
    </xf>
    <xf numFmtId="168" fontId="25" fillId="0" borderId="0" xfId="0" applyNumberFormat="1" applyFont="1" applyAlignment="1">
      <alignment horizontal="right"/>
    </xf>
    <xf numFmtId="0" fontId="16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vertical="center"/>
    </xf>
    <xf numFmtId="14" fontId="25" fillId="0" borderId="0" xfId="0" quotePrefix="1" applyNumberFormat="1" applyFont="1" applyAlignment="1">
      <alignment horizontal="left"/>
    </xf>
    <xf numFmtId="4" fontId="0" fillId="0" borderId="0" xfId="0" applyNumberFormat="1"/>
    <xf numFmtId="169" fontId="22" fillId="0" borderId="1" xfId="5" applyNumberFormat="1" applyFont="1" applyProtection="1">
      <protection locked="0"/>
    </xf>
    <xf numFmtId="1" fontId="0" fillId="6" borderId="0" xfId="0" applyNumberFormat="1" applyFill="1"/>
    <xf numFmtId="0" fontId="0" fillId="6" borderId="0" xfId="0" applyFill="1"/>
    <xf numFmtId="0" fontId="0" fillId="6" borderId="0" xfId="0" quotePrefix="1" applyFill="1"/>
    <xf numFmtId="2" fontId="0" fillId="6" borderId="0" xfId="0" applyNumberFormat="1" applyFill="1"/>
    <xf numFmtId="165" fontId="0" fillId="6" borderId="0" xfId="0" applyNumberFormat="1" applyFill="1"/>
    <xf numFmtId="1" fontId="0" fillId="11" borderId="0" xfId="0" applyNumberFormat="1" applyFill="1"/>
    <xf numFmtId="0" fontId="0" fillId="11" borderId="0" xfId="0" applyFill="1"/>
    <xf numFmtId="0" fontId="0" fillId="11" borderId="0" xfId="0" quotePrefix="1" applyFill="1"/>
    <xf numFmtId="0" fontId="0" fillId="7" borderId="0" xfId="0" applyFill="1"/>
    <xf numFmtId="0" fontId="0" fillId="7" borderId="0" xfId="0" quotePrefix="1" applyFill="1"/>
    <xf numFmtId="0" fontId="0" fillId="12" borderId="0" xfId="0" applyFill="1"/>
    <xf numFmtId="0" fontId="0" fillId="12" borderId="0" xfId="0" quotePrefix="1" applyFill="1"/>
    <xf numFmtId="0" fontId="0" fillId="13" borderId="0" xfId="0" applyFill="1"/>
    <xf numFmtId="0" fontId="0" fillId="13" borderId="0" xfId="0" quotePrefix="1" applyFill="1"/>
    <xf numFmtId="2" fontId="0" fillId="11" borderId="0" xfId="0" applyNumberFormat="1" applyFill="1"/>
    <xf numFmtId="2" fontId="0" fillId="7" borderId="0" xfId="0" applyNumberFormat="1" applyFill="1"/>
    <xf numFmtId="2" fontId="0" fillId="12" borderId="0" xfId="0" applyNumberFormat="1" applyFill="1"/>
    <xf numFmtId="2" fontId="0" fillId="13" borderId="0" xfId="0" applyNumberFormat="1" applyFill="1"/>
    <xf numFmtId="0" fontId="10" fillId="0" borderId="1" xfId="5" applyFont="1" applyBorder="1"/>
    <xf numFmtId="0" fontId="11" fillId="3" borderId="1" xfId="0" applyFont="1" applyFill="1" applyBorder="1" applyAlignment="1">
      <alignment horizontal="center"/>
    </xf>
    <xf numFmtId="0" fontId="18" fillId="3" borderId="0" xfId="0" applyFont="1" applyFill="1" applyAlignment="1">
      <alignment horizontal="left" wrapText="1"/>
    </xf>
    <xf numFmtId="0" fontId="26" fillId="3" borderId="0" xfId="0" applyFont="1" applyFill="1"/>
    <xf numFmtId="0" fontId="27" fillId="3" borderId="0" xfId="0" applyFont="1" applyFill="1"/>
    <xf numFmtId="0" fontId="27" fillId="3" borderId="0" xfId="0" applyFont="1" applyFill="1" applyAlignment="1">
      <alignment horizontal="center"/>
    </xf>
    <xf numFmtId="0" fontId="26" fillId="3" borderId="0" xfId="0" applyFont="1" applyFill="1" applyAlignment="1">
      <alignment horizontal="center"/>
    </xf>
    <xf numFmtId="44" fontId="26" fillId="3" borderId="0" xfId="0" applyNumberFormat="1" applyFont="1" applyFill="1" applyAlignment="1">
      <alignment horizontal="center"/>
    </xf>
    <xf numFmtId="0" fontId="26" fillId="3" borderId="0" xfId="3" applyNumberFormat="1" applyFont="1" applyFill="1" applyAlignment="1">
      <alignment horizontal="center"/>
    </xf>
    <xf numFmtId="0" fontId="10" fillId="0" borderId="1" xfId="5" applyFont="1" applyBorder="1" applyAlignment="1">
      <alignment horizontal="left"/>
    </xf>
    <xf numFmtId="9" fontId="9" fillId="4" borderId="1" xfId="4" applyFont="1" applyFill="1" applyBorder="1" applyAlignment="1">
      <alignment horizontal="left"/>
    </xf>
    <xf numFmtId="0" fontId="2" fillId="0" borderId="1" xfId="0" applyFont="1" applyBorder="1" applyAlignment="1">
      <alignment horizontal="left" vertical="top" wrapText="1"/>
    </xf>
    <xf numFmtId="0" fontId="17" fillId="8" borderId="0" xfId="0" applyFont="1" applyFill="1" applyAlignment="1">
      <alignment horizontal="center"/>
    </xf>
    <xf numFmtId="1" fontId="28" fillId="0" borderId="0" xfId="0" applyNumberFormat="1" applyFont="1"/>
    <xf numFmtId="0" fontId="28" fillId="0" borderId="0" xfId="0" applyFont="1"/>
  </cellXfs>
  <cellStyles count="12">
    <cellStyle name="Comma" xfId="3" builtinId="3"/>
    <cellStyle name="Comma 2" xfId="7" xr:uid="{DCD1A837-9915-4C39-A223-3CC6F9C62875}"/>
    <cellStyle name="Comma 3" xfId="8" xr:uid="{27985B2F-6CE2-45E5-B753-F2DE28799D2B}"/>
    <cellStyle name="Currency" xfId="11" builtinId="4"/>
    <cellStyle name="Hyperlink" xfId="10" builtinId="8"/>
    <cellStyle name="Hyperlink 2" xfId="2" xr:uid="{323B4773-3110-402D-B3A1-0F68935BE681}"/>
    <cellStyle name="Normal" xfId="0" builtinId="0"/>
    <cellStyle name="Normal 2" xfId="1" xr:uid="{DECAFA4B-02B8-498A-9296-9002DAFC3432}"/>
    <cellStyle name="Normal 3" xfId="5" xr:uid="{9C18FFFE-F72D-4C36-8FA0-4B27E1FE615E}"/>
    <cellStyle name="Normal 4" xfId="9" xr:uid="{A720AF5F-836A-49D8-B6CC-6624CEB3E3E7}"/>
    <cellStyle name="Percent" xfId="4" builtinId="5"/>
    <cellStyle name="Percent 2" xfId="6" xr:uid="{BCEBE2A7-9756-40F8-958F-517456AA17AC}"/>
  </cellStyles>
  <dxfs count="33">
    <dxf>
      <font>
        <b val="0"/>
        <family val="2"/>
      </font>
    </dxf>
    <dxf>
      <font>
        <b val="0"/>
        <family val="2"/>
      </font>
    </dxf>
    <dxf>
      <font>
        <b val="0"/>
        <family val="2"/>
      </font>
    </dxf>
    <dxf>
      <font>
        <b val="0"/>
        <family val="2"/>
      </font>
    </dxf>
    <dxf>
      <font>
        <b val="0"/>
        <family val="2"/>
      </font>
    </dxf>
    <dxf>
      <font>
        <b val="0"/>
        <family val="2"/>
      </font>
    </dxf>
    <dxf>
      <font>
        <b val="0"/>
        <family val="2"/>
      </font>
    </dxf>
    <dxf>
      <font>
        <b val="0"/>
        <family val="2"/>
      </font>
    </dxf>
    <dxf>
      <font>
        <b val="0"/>
        <family val="2"/>
      </font>
    </dxf>
    <dxf>
      <font>
        <b val="0"/>
        <family val="2"/>
      </font>
    </dxf>
    <dxf>
      <font>
        <b val="0"/>
        <family val="2"/>
      </font>
    </dxf>
    <dxf>
      <font>
        <b val="0"/>
        <family val="2"/>
      </font>
    </dxf>
    <dxf>
      <font>
        <b val="0"/>
        <family val="2"/>
      </font>
    </dxf>
    <dxf>
      <numFmt numFmtId="170" formatCode="_([$$-409]* #,##0.00_);_([$$-409]* \(#,##0.00\);_([$$-409]* &quot;-&quot;??_);_(@_)"/>
    </dxf>
    <dxf>
      <numFmt numFmtId="171" formatCode="_-[$¥-411]* #,##0.00_-;\-[$¥-411]* #,##0.00_-;_-[$¥-411]* &quot;-&quot;??_-;_-@_-"/>
    </dxf>
    <dxf>
      <numFmt numFmtId="172" formatCode="_ [$₹-4009]\ * #,##0.00_ ;_ [$₹-4009]\ * \-#,##0.00_ ;_ [$₹-4009]\ * &quot;-&quot;??_ ;_ @_ "/>
    </dxf>
    <dxf>
      <numFmt numFmtId="173" formatCode="_-[$£-809]* #,##0.00_-;\-[$£-809]* #,##0.00_-;_-[$£-809]* &quot;-&quot;??_-;_-@_-"/>
    </dxf>
    <dxf>
      <numFmt numFmtId="174" formatCode="_([$€-2]\ * #,##0.00_);_([$€-2]\ * \(#,##0.00\);_([$€-2]\ * &quot;-&quot;??_);_(@_)"/>
    </dxf>
    <dxf>
      <numFmt numFmtId="175" formatCode="_-* #,##0.00\ [$kr.-406]_-;\-* #,##0.00\ [$kr.-406]_-;_-* &quot;-&quot;??\ [$kr.-406]_-;_-@_-"/>
    </dxf>
    <dxf>
      <numFmt numFmtId="176" formatCode="_ [$¥-804]* #,##0.00_ ;_ [$¥-804]* \-#,##0.00_ ;_ [$¥-804]* &quot;-&quot;??_ ;_ @_ "/>
    </dxf>
    <dxf>
      <numFmt numFmtId="177" formatCode="_ [$CHF-807]\ * #,##0.00_ ;_ [$CHF-807]\ * \-#,##0.00_ ;_ [$CHF-807]\ * &quot;-&quot;??_ ;_ @_ "/>
    </dxf>
    <dxf>
      <numFmt numFmtId="178" formatCode="_-[$$-1009]* #,##0.00_-;\-[$$-1009]* #,##0.00_-;_-[$$-1009]* &quot;-&quot;??_-;_-@_-"/>
    </dxf>
    <dxf>
      <numFmt numFmtId="179" formatCode="_-[$R$-416]\ * #,##0.00_-;\-[$R$-416]\ * #,##0.00_-;_-[$R$-416]\ * &quot;-&quot;??_-;_-@_-"/>
    </dxf>
    <dxf>
      <numFmt numFmtId="180" formatCode="_-[$$-C09]* #,##0.00_-;\-[$$-C09]* #,##0.00_-;_-[$$-C09]* &quot;-&quot;??_-;_-@_-"/>
    </dxf>
    <dxf>
      <numFmt numFmtId="181" formatCode="_-[$₩-412]* #,##0.00_-;\-[$₩-412]* #,##0.00_-;_-[$₩-412]* &quot;-&quot;??_-;_-@_-"/>
    </dxf>
    <dxf>
      <numFmt numFmtId="182" formatCode="_ [$kr-103B]\ * #,##0.00_ ;_ [$kr-103B]\ * \-#,##0.00_ ;_ [$kr-103B]\ * &quot;-&quot;??_ ;_ @_ "/>
    </dxf>
    <dxf>
      <numFmt numFmtId="183" formatCode="_([$NZD]\ * #,##0.00_);_([$NZD]\ * \(#,##0.00\);_([$NZD]\ * &quot;-&quot;??_);_(@_)"/>
    </dxf>
    <dxf>
      <numFmt numFmtId="184" formatCode="_-* #,##0.00\ [$₽-419]_-;\-* #,##0.00\ [$₽-419]_-;_-* &quot;-&quot;??\ [$₽-419]_-;_-@_-"/>
    </dxf>
    <dxf>
      <numFmt numFmtId="185" formatCode="_-* #,##0.00\ [$kr-43B]_-;\-* #,##0.00\ [$kr-43B]_-;_-* &quot;-&quot;??\ [$kr-43B]_-;_-@_-"/>
    </dxf>
    <dxf>
      <numFmt numFmtId="186" formatCode="_-[$NT$-404]* #,##0.00_-;\-[$NT$-404]* #,##0.00_-;_-[$NT$-404]* &quot;-&quot;??_-;_-@_-"/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</dxfs>
  <tableStyles count="1" defaultTableStyle="TableStyleMedium2" defaultPivotStyle="PivotStyleLight16">
    <tableStyle name="Sizer-style" pivot="0" count="3" xr9:uid="{00000000-0011-0000-FFFF-FFFF00000000}">
      <tableStyleElement type="headerRow" dxfId="32"/>
      <tableStyleElement type="firstRowStripe" dxfId="31"/>
      <tableStyleElement type="secondRowStripe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266700</xdr:colOff>
      <xdr:row>2</xdr:row>
      <xdr:rowOff>279400</xdr:rowOff>
    </xdr:from>
    <xdr:to>
      <xdr:col>7</xdr:col>
      <xdr:colOff>1270000</xdr:colOff>
      <xdr:row>8</xdr:row>
      <xdr:rowOff>120650</xdr:rowOff>
    </xdr:to>
    <xdr:sp macro="" textlink="">
      <xdr:nvSpPr>
        <xdr:cNvPr id="1026" name="ImportRVTools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260350</xdr:colOff>
      <xdr:row>11</xdr:row>
      <xdr:rowOff>133350</xdr:rowOff>
    </xdr:from>
    <xdr:to>
      <xdr:col>7</xdr:col>
      <xdr:colOff>1282700</xdr:colOff>
      <xdr:row>18</xdr:row>
      <xdr:rowOff>38100</xdr:rowOff>
    </xdr:to>
    <xdr:sp macro="" textlink="">
      <xdr:nvSpPr>
        <xdr:cNvPr id="1027" name="ManualDataInput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547688</xdr:colOff>
      <xdr:row>2</xdr:row>
      <xdr:rowOff>266699</xdr:rowOff>
    </xdr:from>
    <xdr:to>
      <xdr:col>4</xdr:col>
      <xdr:colOff>304801</xdr:colOff>
      <xdr:row>16</xdr:row>
      <xdr:rowOff>141287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7688" y="781049"/>
          <a:ext cx="2328863" cy="2328863"/>
        </a:xfrm>
        <a:prstGeom prst="rect">
          <a:avLst/>
        </a:prstGeom>
      </xdr:spPr>
    </xdr:pic>
    <xdr:clientData/>
  </xdr:twoCellAnchor>
  <xdr:twoCellAnchor editAs="oneCell">
    <xdr:from>
      <xdr:col>5</xdr:col>
      <xdr:colOff>260350</xdr:colOff>
      <xdr:row>11</xdr:row>
      <xdr:rowOff>133350</xdr:rowOff>
    </xdr:from>
    <xdr:to>
      <xdr:col>7</xdr:col>
      <xdr:colOff>1282700</xdr:colOff>
      <xdr:row>18</xdr:row>
      <xdr:rowOff>38100</xdr:rowOff>
    </xdr:to>
    <xdr:pic>
      <xdr:nvPicPr>
        <xdr:cNvPr id="4" name="ManualDataInput">
          <a:extLst>
            <a:ext uri="{FF2B5EF4-FFF2-40B4-BE49-F238E27FC236}">
              <a16:creationId xmlns:a16="http://schemas.microsoft.com/office/drawing/2014/main" id="{43E50D04-15F1-8364-8428-C52324208F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3600" y="2273300"/>
          <a:ext cx="2660650" cy="1016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7</xdr:col>
      <xdr:colOff>1003436</xdr:colOff>
      <xdr:row>7</xdr:row>
      <xdr:rowOff>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D05FA9D-55A0-876D-A5E6-C96B6A28C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0" y="514350"/>
          <a:ext cx="2641736" cy="99065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703E86-95E7-43BD-805D-4211265EC93B}" autoFormatId="16" applyNumberFormats="0" applyBorderFormats="0" applyFontFormats="0" applyPatternFormats="0" applyAlignmentFormats="0" applyWidthHeightFormats="0">
  <queryTableRefresh nextId="12">
    <queryTableFields count="11">
      <queryTableField id="1" name="currencyCode" tableColumnId="1"/>
      <queryTableField id="2" name="unitPrice" tableColumnId="2"/>
      <queryTableField id="3" name="location" tableColumnId="3"/>
      <queryTableField id="4" name="meterName" tableColumnId="4"/>
      <queryTableField id="5" name="productName" tableColumnId="5"/>
      <queryTableField id="6" name="skuName" tableColumnId="6"/>
      <queryTableField id="7" name="serviceName" tableColumnId="7"/>
      <queryTableField id="8" name="serviceFamily" tableColumnId="8"/>
      <queryTableField id="9" name="unitOfMeasure" tableColumnId="9"/>
      <queryTableField id="10" name="type" tableColumnId="10"/>
      <queryTableField id="11" name="reservationTerm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0C8282-779C-4442-8050-519BED277453}" name="PricingAPI" displayName="PricingAPI" ref="A1:K4497" tableType="queryTable" totalsRowShown="0" headerRowDxfId="12" dataDxfId="11">
  <autoFilter ref="A1:K4497" xr:uid="{CB0C8282-779C-4442-8050-519BED277453}"/>
  <sortState xmlns:xlrd2="http://schemas.microsoft.com/office/spreadsheetml/2017/richdata2" ref="A2:K4497">
    <sortCondition ref="B1:B4497"/>
  </sortState>
  <tableColumns count="11">
    <tableColumn id="1" xr3:uid="{171C176A-6C36-4206-8D91-9C443A7AE19C}" uniqueName="1" name="currencyCode" queryTableFieldId="1" dataDxfId="10"/>
    <tableColumn id="2" xr3:uid="{FC081023-6080-4E91-ACF3-9A27A8D59263}" uniqueName="2" name="unitPrice" queryTableFieldId="2" dataDxfId="9"/>
    <tableColumn id="3" xr3:uid="{159974E8-0559-4B90-BC9D-DEFFE904D401}" uniqueName="3" name="location" queryTableFieldId="3" dataDxfId="8"/>
    <tableColumn id="4" xr3:uid="{C25AFADF-C9E0-4CDA-A952-419227B62D30}" uniqueName="4" name="meterName" queryTableFieldId="4" dataDxfId="7"/>
    <tableColumn id="5" xr3:uid="{648F5550-8434-48C0-A3B3-7E427A7CB576}" uniqueName="5" name="productName" queryTableFieldId="5" dataDxfId="6"/>
    <tableColumn id="6" xr3:uid="{5311C63D-B43C-46B8-9ACE-4E3803277309}" uniqueName="6" name="skuName" queryTableFieldId="6" dataDxfId="5"/>
    <tableColumn id="7" xr3:uid="{26D12C83-694E-4230-A365-9439C804DA42}" uniqueName="7" name="serviceName" queryTableFieldId="7" dataDxfId="4"/>
    <tableColumn id="8" xr3:uid="{EAE3C1D7-6127-4A9B-9BD2-1BA86541F62D}" uniqueName="8" name="serviceFamily" queryTableFieldId="8" dataDxfId="3"/>
    <tableColumn id="9" xr3:uid="{A4115B68-7906-4970-8281-0B9D4C0650C5}" uniqueName="9" name="unitOfMeasure" queryTableFieldId="9" dataDxfId="2"/>
    <tableColumn id="10" xr3:uid="{33ECEE25-F0E5-4150-9217-830739E9F2AB}" uniqueName="10" name="type" queryTableFieldId="10" dataDxfId="1"/>
    <tableColumn id="11" xr3:uid="{6C64EFC5-C89E-47AF-BEA8-D2878887470C}" uniqueName="11" name="reservationTerm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topic/a-potentially-dangerous-macro-has-been-blocked-0952faa0-37e7-4316-b61d-5b5ed602421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9"/>
  </sheetPr>
  <dimension ref="A1:O35"/>
  <sheetViews>
    <sheetView topLeftCell="F20" workbookViewId="0">
      <selection activeCell="J27" sqref="J27"/>
    </sheetView>
  </sheetViews>
  <sheetFormatPr defaultColWidth="9" defaultRowHeight="12.5" x14ac:dyDescent="0.25"/>
  <cols>
    <col min="1" max="6" width="9" style="13"/>
    <col min="7" max="7" width="14.453125" style="13" bestFit="1" customWidth="1"/>
    <col min="8" max="8" width="28.36328125" style="13" bestFit="1" customWidth="1"/>
    <col min="9" max="9" width="24" style="13" bestFit="1" customWidth="1"/>
    <col min="10" max="10" width="17.90625" style="13" bestFit="1" customWidth="1"/>
    <col min="11" max="12" width="29.7265625" style="13" bestFit="1" customWidth="1"/>
    <col min="13" max="16384" width="9" style="13"/>
  </cols>
  <sheetData>
    <row r="1" spans="1:15" ht="294.5" x14ac:dyDescent="0.35">
      <c r="A1" s="96" t="s">
        <v>0</v>
      </c>
      <c r="B1" s="96"/>
      <c r="C1" s="96"/>
      <c r="D1" s="96"/>
      <c r="E1" s="96"/>
    </row>
    <row r="2" spans="1:15" ht="28" x14ac:dyDescent="0.6">
      <c r="A2" s="96"/>
      <c r="B2" s="96"/>
      <c r="C2" s="96"/>
      <c r="D2" s="96"/>
      <c r="E2" s="96"/>
      <c r="F2" s="95"/>
      <c r="G2" s="95"/>
      <c r="H2" s="95"/>
      <c r="I2" s="95"/>
      <c r="J2" s="95"/>
      <c r="K2" s="95"/>
      <c r="L2" s="95"/>
      <c r="M2" s="95"/>
      <c r="N2" s="95"/>
      <c r="O2" s="95"/>
    </row>
    <row r="3" spans="1:15" ht="28" x14ac:dyDescent="0.6">
      <c r="A3" s="96"/>
      <c r="B3" s="96"/>
      <c r="C3" s="96"/>
      <c r="D3" s="96"/>
      <c r="E3" s="96"/>
      <c r="F3" s="12"/>
      <c r="G3" s="12"/>
      <c r="H3" s="12"/>
    </row>
    <row r="4" spans="1:15" ht="12.5" customHeight="1" x14ac:dyDescent="0.35">
      <c r="A4" s="96"/>
      <c r="B4" s="96"/>
      <c r="C4" s="96"/>
      <c r="D4" s="96"/>
      <c r="E4" s="96"/>
    </row>
    <row r="5" spans="1:15" ht="12.5" customHeight="1" x14ac:dyDescent="0.25">
      <c r="A5" s="33" t="s">
        <v>1</v>
      </c>
    </row>
    <row r="6" spans="1:15" ht="12.5" customHeight="1" x14ac:dyDescent="0.25"/>
    <row r="7" spans="1:15" ht="12.5" customHeight="1" x14ac:dyDescent="0.25"/>
    <row r="25" spans="7:12" ht="21" x14ac:dyDescent="0.5">
      <c r="G25" s="98" t="s">
        <v>642</v>
      </c>
      <c r="H25" s="98" t="s">
        <v>643</v>
      </c>
      <c r="I25" s="99" t="s">
        <v>645</v>
      </c>
      <c r="J25" s="99" t="s">
        <v>646</v>
      </c>
      <c r="K25" s="99" t="s">
        <v>647</v>
      </c>
      <c r="L25" s="99" t="s">
        <v>648</v>
      </c>
    </row>
    <row r="26" spans="7:12" ht="21" x14ac:dyDescent="0.5">
      <c r="G26" s="97" t="s">
        <v>21</v>
      </c>
      <c r="H26" s="97" t="s">
        <v>644</v>
      </c>
      <c r="I26" s="100">
        <f>sizingresults!B2</f>
        <v>6</v>
      </c>
      <c r="J26" s="100" t="str">
        <f>sizingresults!N2</f>
        <v>FTT2_RAID6</v>
      </c>
      <c r="K26" s="102">
        <f>sizingresults!D2</f>
        <v>108</v>
      </c>
      <c r="L26" s="102">
        <f>sizingresults!E2</f>
        <v>0</v>
      </c>
    </row>
    <row r="27" spans="7:12" ht="21" x14ac:dyDescent="0.5">
      <c r="G27" s="97" t="s">
        <v>21</v>
      </c>
      <c r="H27" s="97" t="s">
        <v>18</v>
      </c>
      <c r="I27" s="100">
        <f>sizingresults!B4</f>
        <v>6</v>
      </c>
      <c r="J27" s="101" t="str">
        <f>sizingresults!N4</f>
        <v>FTT2_RAID6</v>
      </c>
      <c r="K27" s="102">
        <f>sizingresults!D4</f>
        <v>108</v>
      </c>
      <c r="L27" s="102">
        <f>sizingresults!E4</f>
        <v>0</v>
      </c>
    </row>
    <row r="28" spans="7:12" ht="21" x14ac:dyDescent="0.5">
      <c r="G28" s="97" t="s">
        <v>21</v>
      </c>
      <c r="H28" s="97" t="s">
        <v>55</v>
      </c>
      <c r="I28" s="100">
        <f>sizingresults!B6</f>
        <v>0</v>
      </c>
      <c r="J28" s="100">
        <f>sizingresults!N6</f>
        <v>0</v>
      </c>
      <c r="K28" s="102">
        <f>sizingresults!D6</f>
        <v>0</v>
      </c>
      <c r="L28" s="102">
        <f>sizingresults!E6</f>
        <v>0</v>
      </c>
    </row>
    <row r="29" spans="7:12" ht="21" x14ac:dyDescent="0.5">
      <c r="G29" s="97" t="s">
        <v>21</v>
      </c>
      <c r="H29" s="97" t="s">
        <v>69</v>
      </c>
      <c r="I29" s="100">
        <f>sizingresults!B8</f>
        <v>0</v>
      </c>
      <c r="J29" s="100">
        <f>sizingresults!N8</f>
        <v>0</v>
      </c>
      <c r="K29" s="102">
        <f>sizingresults!D8</f>
        <v>0</v>
      </c>
      <c r="L29" s="102">
        <f>sizingresults!E8</f>
        <v>0</v>
      </c>
    </row>
    <row r="30" spans="7:12" ht="21" x14ac:dyDescent="0.5">
      <c r="G30" s="97" t="s">
        <v>21</v>
      </c>
      <c r="H30" s="97" t="s">
        <v>19</v>
      </c>
      <c r="I30" s="100">
        <f>sizingresults!B10</f>
        <v>0</v>
      </c>
      <c r="J30" s="100">
        <f>sizingresults!N10</f>
        <v>0</v>
      </c>
      <c r="K30" s="102">
        <f>sizingresults!D10</f>
        <v>0</v>
      </c>
      <c r="L30" s="102">
        <f>sizingresults!E10</f>
        <v>0</v>
      </c>
    </row>
    <row r="31" spans="7:12" ht="21" x14ac:dyDescent="0.5">
      <c r="G31" s="97" t="s">
        <v>47</v>
      </c>
      <c r="H31" s="97" t="s">
        <v>644</v>
      </c>
      <c r="I31" s="100">
        <f>sizingresults!B3</f>
        <v>6</v>
      </c>
      <c r="J31" s="100" t="str">
        <f>sizingresults!N3</f>
        <v>FTT2_RAID6</v>
      </c>
      <c r="K31" s="102">
        <f>sizingresults!D3</f>
        <v>156</v>
      </c>
      <c r="L31" s="102">
        <f>sizingresults!E3</f>
        <v>0</v>
      </c>
    </row>
    <row r="32" spans="7:12" ht="21" x14ac:dyDescent="0.5">
      <c r="G32" s="97" t="s">
        <v>47</v>
      </c>
      <c r="H32" s="97" t="s">
        <v>18</v>
      </c>
      <c r="I32" s="100">
        <f>sizingresults!B5</f>
        <v>6</v>
      </c>
      <c r="J32" s="100" t="str">
        <f>sizingresults!N5</f>
        <v>FTT2_RAID6</v>
      </c>
      <c r="K32" s="102">
        <f>sizingresults!D5</f>
        <v>156</v>
      </c>
      <c r="L32" s="102">
        <f>sizingresults!E5</f>
        <v>0</v>
      </c>
    </row>
    <row r="33" spans="7:12" ht="21" x14ac:dyDescent="0.5">
      <c r="G33" s="97" t="s">
        <v>47</v>
      </c>
      <c r="H33" s="97" t="s">
        <v>55</v>
      </c>
      <c r="I33" s="100">
        <f>sizingresults!B7</f>
        <v>0</v>
      </c>
      <c r="J33" s="100">
        <f>sizingresults!N7</f>
        <v>0</v>
      </c>
      <c r="K33" s="102">
        <f>sizingresults!D7</f>
        <v>0</v>
      </c>
      <c r="L33" s="102">
        <f>sizingresults!E7</f>
        <v>0</v>
      </c>
    </row>
    <row r="34" spans="7:12" ht="21" x14ac:dyDescent="0.5">
      <c r="G34" s="97" t="s">
        <v>47</v>
      </c>
      <c r="H34" s="97" t="s">
        <v>69</v>
      </c>
      <c r="I34" s="100">
        <f>sizingresults!B9</f>
        <v>0</v>
      </c>
      <c r="J34" s="100">
        <f>sizingresults!N9</f>
        <v>0</v>
      </c>
      <c r="K34" s="102">
        <f>sizingresults!D9</f>
        <v>0</v>
      </c>
      <c r="L34" s="102">
        <f>sizingresults!E9</f>
        <v>0</v>
      </c>
    </row>
    <row r="35" spans="7:12" ht="21" x14ac:dyDescent="0.5">
      <c r="G35" s="97" t="s">
        <v>47</v>
      </c>
      <c r="H35" s="97" t="s">
        <v>19</v>
      </c>
      <c r="I35" s="100">
        <f>sizingresults!B11</f>
        <v>0</v>
      </c>
      <c r="J35" s="100">
        <f>sizingresults!N11</f>
        <v>0</v>
      </c>
      <c r="K35" s="102">
        <f>sizingresults!D11</f>
        <v>0</v>
      </c>
      <c r="L35" s="102">
        <f>sizingresults!E11</f>
        <v>0</v>
      </c>
    </row>
  </sheetData>
  <phoneticPr fontId="12" type="noConversion"/>
  <hyperlinks>
    <hyperlink ref="A5" r:id="rId1" xr:uid="{FC7E7CEA-D594-4345-8C4F-00AAA7D07EAE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theme="9"/>
  </sheetPr>
  <dimension ref="A1:F27"/>
  <sheetViews>
    <sheetView workbookViewId="0">
      <selection activeCell="D9" sqref="D9"/>
    </sheetView>
  </sheetViews>
  <sheetFormatPr defaultColWidth="65.26953125" defaultRowHeight="12.5" x14ac:dyDescent="0.25"/>
  <cols>
    <col min="1" max="1" width="48.54296875" bestFit="1" customWidth="1"/>
    <col min="2" max="2" width="16.26953125" bestFit="1" customWidth="1"/>
    <col min="3" max="3" width="7.26953125" bestFit="1" customWidth="1"/>
    <col min="4" max="4" width="9.54296875" bestFit="1" customWidth="1"/>
  </cols>
  <sheetData>
    <row r="1" spans="1:6" ht="14.5" x14ac:dyDescent="0.35">
      <c r="A1" s="5" t="s">
        <v>3</v>
      </c>
      <c r="B1" s="6" t="s">
        <v>4</v>
      </c>
      <c r="C1" s="104" t="s">
        <v>5</v>
      </c>
      <c r="D1" s="104"/>
      <c r="E1" s="104"/>
      <c r="F1" s="104"/>
    </row>
    <row r="2" spans="1:6" ht="14.5" x14ac:dyDescent="0.35">
      <c r="A2" s="7" t="s">
        <v>6</v>
      </c>
      <c r="B2" s="25">
        <v>1.25</v>
      </c>
      <c r="C2" s="105" t="s">
        <v>7</v>
      </c>
      <c r="D2" s="105"/>
      <c r="E2" s="105"/>
      <c r="F2" s="105"/>
    </row>
    <row r="3" spans="1:6" ht="14.5" x14ac:dyDescent="0.35">
      <c r="A3" s="7" t="s">
        <v>9</v>
      </c>
      <c r="B3" s="25" t="s">
        <v>398</v>
      </c>
      <c r="C3" s="105" t="s">
        <v>11</v>
      </c>
      <c r="D3" s="105"/>
      <c r="E3" s="105"/>
      <c r="F3" s="105"/>
    </row>
    <row r="4" spans="1:6" ht="14.5" x14ac:dyDescent="0.35">
      <c r="A4" s="7" t="s">
        <v>13</v>
      </c>
      <c r="B4" s="30">
        <v>5</v>
      </c>
      <c r="C4" s="103" t="s">
        <v>14</v>
      </c>
      <c r="D4" s="103"/>
      <c r="E4" s="103"/>
      <c r="F4" s="4"/>
    </row>
    <row r="5" spans="1:6" ht="14.5" x14ac:dyDescent="0.35">
      <c r="A5" s="7" t="s">
        <v>15</v>
      </c>
      <c r="B5" s="30">
        <v>1</v>
      </c>
      <c r="C5" s="103" t="s">
        <v>14</v>
      </c>
      <c r="D5" s="103"/>
      <c r="E5" s="103"/>
      <c r="F5" s="4"/>
    </row>
    <row r="6" spans="1:6" ht="14.5" x14ac:dyDescent="0.35">
      <c r="A6" s="1" t="s">
        <v>197</v>
      </c>
      <c r="B6" s="30" t="s">
        <v>171</v>
      </c>
    </row>
    <row r="7" spans="1:6" ht="14.5" x14ac:dyDescent="0.35">
      <c r="A7" s="1" t="s">
        <v>196</v>
      </c>
      <c r="B7" s="30" t="s">
        <v>118</v>
      </c>
    </row>
    <row r="8" spans="1:6" ht="14.5" x14ac:dyDescent="0.35">
      <c r="A8" s="94" t="s">
        <v>394</v>
      </c>
      <c r="B8" s="30" t="s">
        <v>132</v>
      </c>
    </row>
    <row r="9" spans="1:6" ht="14.5" x14ac:dyDescent="0.35">
      <c r="A9" s="1" t="str">
        <f>IF(B8="Reservation","Reservation Term","")</f>
        <v>Reservation Term</v>
      </c>
      <c r="B9" s="30" t="s">
        <v>133</v>
      </c>
    </row>
    <row r="27" spans="1:1" x14ac:dyDescent="0.25">
      <c r="A27" t="s">
        <v>400</v>
      </c>
    </row>
  </sheetData>
  <mergeCells count="5">
    <mergeCell ref="C4:E4"/>
    <mergeCell ref="C5:E5"/>
    <mergeCell ref="C1:F1"/>
    <mergeCell ref="C2:F2"/>
    <mergeCell ref="C3:F3"/>
  </mergeCells>
  <phoneticPr fontId="12" type="noConversion"/>
  <pageMargins left="0.7" right="0.7" top="0.75" bottom="0.75" header="0.3" footer="0.3"/>
  <pageSetup orientation="portrait" horizontalDpi="0" verticalDpi="0" r:id="rId1"/>
  <customProperties>
    <customPr name="EpmWorksheetKeyString_GUID" r:id="rId2"/>
  </customPropertie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C58DF773-6CA0-4E99-9998-84D1D4951596}">
          <x14:formula1>
            <xm:f>sheet1!$U$2:$U$6</xm:f>
          </x14:formula1>
          <xm:sqref>B3</xm:sqref>
        </x14:dataValidation>
        <x14:dataValidation type="list" allowBlank="1" showInputMessage="1" xr:uid="{BEA7C972-5441-498C-A1AD-E53E219CBFBA}">
          <x14:formula1>
            <xm:f>sheet1!$W$2:$W$6</xm:f>
          </x14:formula1>
          <xm:sqref>B5</xm:sqref>
        </x14:dataValidation>
        <x14:dataValidation type="list" allowBlank="1" showInputMessage="1" showErrorMessage="1" xr:uid="{7285F9C5-B7B2-40E1-8776-120773EBE5B3}">
          <x14:formula1>
            <xm:f>sheet1!$T$2:$T$10</xm:f>
          </x14:formula1>
          <xm:sqref>B2</xm:sqref>
        </x14:dataValidation>
        <x14:dataValidation type="list" allowBlank="1" showInputMessage="1" showErrorMessage="1" xr:uid="{5BC175DC-2DDA-48BC-9F1B-5CBAF0C3F0C8}">
          <x14:formula1>
            <xm:f>sheet1!$S$2:$S$34</xm:f>
          </x14:formula1>
          <xm:sqref>B6</xm:sqref>
        </x14:dataValidation>
        <x14:dataValidation type="list" allowBlank="1" showInputMessage="1" showErrorMessage="1" xr:uid="{B4E978D1-D373-4087-8A30-63C5DE27081C}">
          <x14:formula1>
            <xm:f>sheet1!$R$2:$R$17</xm:f>
          </x14:formula1>
          <xm:sqref>B7</xm:sqref>
        </x14:dataValidation>
        <x14:dataValidation type="list" allowBlank="1" showInputMessage="1" xr:uid="{66BBB3C2-5404-4E55-8784-53DF134BD3B8}">
          <x14:formula1>
            <xm:f>sheet1!$V$2:$V$46</xm:f>
          </x14:formula1>
          <xm:sqref>B4</xm:sqref>
        </x14:dataValidation>
        <x14:dataValidation type="list" allowBlank="1" showInputMessage="1" showErrorMessage="1" xr:uid="{D4CF919B-98FF-43B5-A556-11B8DA6EB301}">
          <x14:formula1>
            <xm:f>sheet1!$X$2:$X$3</xm:f>
          </x14:formula1>
          <xm:sqref>B8</xm:sqref>
        </x14:dataValidation>
        <x14:dataValidation type="list" allowBlank="1" showInputMessage="1" showErrorMessage="1" xr:uid="{E342E1F5-2338-4F80-8D89-B2CDA1254B80}">
          <x14:formula1>
            <xm:f>sheet1!$Y$2:$Y$4</xm:f>
          </x14:formula1>
          <xm:sqref>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tabColor rgb="FFFF0000"/>
  </sheetPr>
  <dimension ref="B1:H16"/>
  <sheetViews>
    <sheetView zoomScale="115" zoomScaleNormal="115" workbookViewId="0">
      <selection activeCell="E2" sqref="E2"/>
    </sheetView>
  </sheetViews>
  <sheetFormatPr defaultRowHeight="16" x14ac:dyDescent="0.4"/>
  <cols>
    <col min="1" max="1" width="8.7265625" style="44"/>
    <col min="2" max="2" width="45.08984375" style="44" bestFit="1" customWidth="1"/>
    <col min="3" max="8" width="16.7265625" style="44" customWidth="1"/>
    <col min="9" max="16384" width="8.7265625" style="44"/>
  </cols>
  <sheetData>
    <row r="1" spans="2:8" ht="16.5" thickBot="1" x14ac:dyDescent="0.45">
      <c r="B1" s="43" t="s">
        <v>16</v>
      </c>
      <c r="C1" s="43" t="s">
        <v>17</v>
      </c>
      <c r="D1" s="43" t="s">
        <v>18</v>
      </c>
      <c r="E1" s="43" t="s">
        <v>55</v>
      </c>
      <c r="F1" s="43" t="s">
        <v>69</v>
      </c>
      <c r="G1" s="43" t="s">
        <v>19</v>
      </c>
    </row>
    <row r="2" spans="2:8" ht="16.5" thickBot="1" x14ac:dyDescent="0.45">
      <c r="B2" s="45" t="s">
        <v>20</v>
      </c>
      <c r="C2" s="46">
        <f>SUM(D2:G2)</f>
        <v>3</v>
      </c>
      <c r="D2" s="47">
        <f>COUNTIF(sheet1!E:E,"Windows")</f>
        <v>3</v>
      </c>
      <c r="E2" s="47">
        <f>COUNTIF(sheet1!E:E,"SQL")</f>
        <v>0</v>
      </c>
      <c r="F2" s="47">
        <f>COUNTIF(sheet1!E:E,"Linux")</f>
        <v>0</v>
      </c>
      <c r="G2" s="47">
        <f>COUNTIF(sheet1!E:E,"Other")</f>
        <v>0</v>
      </c>
      <c r="H2" s="48"/>
    </row>
    <row r="3" spans="2:8" ht="16.5" thickBot="1" x14ac:dyDescent="0.45">
      <c r="B3" s="45" t="s">
        <v>75</v>
      </c>
      <c r="C3" s="46">
        <f t="shared" ref="C3:D3" si="0">IF(C2=0,0,C4/C2)</f>
        <v>3.3333333333333335</v>
      </c>
      <c r="D3" s="46">
        <f t="shared" si="0"/>
        <v>3.3333333333333335</v>
      </c>
      <c r="E3" s="46">
        <f>IF(E2=0,0,E4/E2)</f>
        <v>0</v>
      </c>
      <c r="F3" s="46">
        <f t="shared" ref="F3:G3" si="1">IF(F2=0,0,F4/F2)</f>
        <v>0</v>
      </c>
      <c r="G3" s="46">
        <f t="shared" si="1"/>
        <v>0</v>
      </c>
      <c r="H3" s="50"/>
    </row>
    <row r="4" spans="2:8" ht="16.5" thickBot="1" x14ac:dyDescent="0.45">
      <c r="B4" s="45" t="s">
        <v>78</v>
      </c>
      <c r="C4" s="46">
        <f>SUM(D4:G4)</f>
        <v>10</v>
      </c>
      <c r="D4" s="49">
        <f>SUMIF(sheet1!E:E,"Windows",sheet1!C:C)</f>
        <v>10</v>
      </c>
      <c r="E4" s="49">
        <f>SUMIF(sheet1!E:E,"SQL",sheet1!C:C)</f>
        <v>0</v>
      </c>
      <c r="F4" s="49">
        <f>SUMIF(sheet1!E:E,"Linux",sheet1!C:C)</f>
        <v>0</v>
      </c>
      <c r="G4" s="49">
        <f>SUMIF(sheet1!E:E,"Other",sheet1!C:C)</f>
        <v>0</v>
      </c>
      <c r="H4" s="51"/>
    </row>
    <row r="5" spans="2:8" x14ac:dyDescent="0.4">
      <c r="B5" s="45" t="s">
        <v>76</v>
      </c>
      <c r="C5" s="75">
        <f t="shared" ref="C5:D5" si="2">IF(C2=0,0,C6/C2)</f>
        <v>6.5884999999999999E-2</v>
      </c>
      <c r="D5" s="49">
        <f t="shared" si="2"/>
        <v>6.5884999999999999E-2</v>
      </c>
      <c r="E5" s="49">
        <f>IF(E2=0,0,E6/E2)</f>
        <v>0</v>
      </c>
      <c r="F5" s="49">
        <f t="shared" ref="F5:G5" si="3">IF(F2=0,0,F6/F2)</f>
        <v>0</v>
      </c>
      <c r="G5" s="49">
        <f t="shared" si="3"/>
        <v>0</v>
      </c>
      <c r="H5" s="51"/>
    </row>
    <row r="6" spans="2:8" x14ac:dyDescent="0.4">
      <c r="B6" s="45" t="s">
        <v>77</v>
      </c>
      <c r="C6" s="49">
        <f>SUM(D6:G6)</f>
        <v>0.197655</v>
      </c>
      <c r="D6" s="49">
        <f>SUMIF(sheet1!E:E,"Windows",sheet1!D:D)/1000000</f>
        <v>0.197655</v>
      </c>
      <c r="E6" s="49">
        <f>SUMIF(sheet1!E:E,"*SQL*",sheet1!D:D)/1000000</f>
        <v>0</v>
      </c>
      <c r="F6" s="49">
        <f>SUMIF(sheet1!E:E,"Linux",sheet1!D:D)/1000000</f>
        <v>0</v>
      </c>
      <c r="G6" s="49">
        <f>SUMIF(sheet1!E:E,"Other",sheet1!D:D)/1000000</f>
        <v>0</v>
      </c>
      <c r="H6" s="52"/>
    </row>
    <row r="7" spans="2:8" x14ac:dyDescent="0.4">
      <c r="B7" s="45" t="s">
        <v>79</v>
      </c>
      <c r="C7" s="49">
        <f t="shared" ref="C7:D7" si="4">IF(C2=0,0,C8/C2)</f>
        <v>3.4133333333333336</v>
      </c>
      <c r="D7" s="49">
        <f t="shared" si="4"/>
        <v>3.4133333333333336</v>
      </c>
      <c r="E7" s="49">
        <f>IF(E2=0,0,E8/E2)</f>
        <v>0</v>
      </c>
      <c r="F7" s="49">
        <f t="shared" ref="F7:G7" si="5">IF(F2=0,0,F8/F2)</f>
        <v>0</v>
      </c>
      <c r="G7" s="49">
        <f t="shared" si="5"/>
        <v>0</v>
      </c>
      <c r="H7" s="53"/>
    </row>
    <row r="8" spans="2:8" x14ac:dyDescent="0.4">
      <c r="B8" s="45" t="s">
        <v>80</v>
      </c>
      <c r="C8" s="49">
        <f>SUM(D8:G8)</f>
        <v>10.24</v>
      </c>
      <c r="D8" s="49">
        <f>SUMIF(sheet1!E:E,"Windows",sheet1!B:B)/1000</f>
        <v>10.24</v>
      </c>
      <c r="E8" s="49">
        <f>SUMIF(sheet1!E:E,"SQL",sheet1!B:B)/1000</f>
        <v>0</v>
      </c>
      <c r="F8" s="49">
        <f>SUMIF(sheet1!E:E,"Linux",sheet1!B:B)/1000</f>
        <v>0</v>
      </c>
      <c r="G8" s="49">
        <f>SUMIF(sheet1!E:E,"Other",sheet1!B:B)/1000</f>
        <v>0</v>
      </c>
      <c r="H8" s="53"/>
    </row>
    <row r="9" spans="2:8" x14ac:dyDescent="0.4">
      <c r="B9" s="45"/>
      <c r="C9" s="54"/>
      <c r="D9" s="54"/>
      <c r="E9" s="54"/>
      <c r="F9" s="54"/>
      <c r="G9" s="54"/>
      <c r="H9" s="55"/>
    </row>
    <row r="10" spans="2:8" x14ac:dyDescent="0.4">
      <c r="B10" s="59" t="s">
        <v>22</v>
      </c>
      <c r="C10" s="60" t="s">
        <v>20</v>
      </c>
      <c r="D10" s="60" t="s">
        <v>74</v>
      </c>
      <c r="E10" s="54"/>
      <c r="F10" s="54"/>
      <c r="G10" s="54"/>
      <c r="H10" s="56"/>
    </row>
    <row r="11" spans="2:8" x14ac:dyDescent="0.4">
      <c r="B11" s="44" t="s">
        <v>70</v>
      </c>
      <c r="C11" s="58">
        <f>COUNTIFS(sheet1!F:F,"*Microsoft Windows Server*")</f>
        <v>1</v>
      </c>
      <c r="D11" s="58">
        <f>SUMIFS(sheet1!C:C,sheet1!F:F,"*Microsoft Windows Server*")</f>
        <v>4</v>
      </c>
      <c r="E11" s="49"/>
      <c r="F11" s="49"/>
      <c r="G11" s="49"/>
      <c r="H11" s="50"/>
    </row>
    <row r="12" spans="2:8" x14ac:dyDescent="0.4">
      <c r="B12" s="44" t="s">
        <v>71</v>
      </c>
      <c r="C12" s="44">
        <f>COUNTIFS(sheet1!F:F,"*Microsoft Windows Server*",sheet1!F:F,"*2016*")+
COUNTIFS(sheet1!F:F,"*Microsoft Windows Server*",sheet1!F:F,"*2019*")+
COUNTIFS(sheet1!F:F,"*Microsoft Windows Server*",sheet1!F:F,"*2022*")</f>
        <v>0</v>
      </c>
      <c r="D12" s="44">
        <f>SUMIFS(sheet1!C:C,sheet1!F:F,"*Microsoft Windows Server*",sheet1!F:F,"*2016*")+
SUMIFS(sheet1!C:C,sheet1!F:F,"*Microsoft Windows Server*",sheet1!F:F,"*2019*")+
SUMIFS(sheet1!C:C,sheet1!F:F,"*Microsoft Windows Server*",sheet1!F:F,"*2022*")</f>
        <v>0</v>
      </c>
      <c r="H12" s="52"/>
    </row>
    <row r="13" spans="2:8" x14ac:dyDescent="0.4">
      <c r="B13" s="44" t="s">
        <v>72</v>
      </c>
      <c r="C13" s="44">
        <f>COUNTIFS(sheet1!F:F,"*Microsoft Windows Server*",sheet1!F:F,"*2012*")</f>
        <v>1</v>
      </c>
      <c r="D13" s="44">
        <f>SUMIFS(sheet1!C:C,sheet1!F:F,"*Microsoft Windows Server*",sheet1!F:F,"*2012*")</f>
        <v>4</v>
      </c>
      <c r="H13" s="57"/>
    </row>
    <row r="14" spans="2:8" x14ac:dyDescent="0.4">
      <c r="B14" s="44" t="s">
        <v>73</v>
      </c>
      <c r="C14" s="58">
        <f>C11-C12-C13</f>
        <v>0</v>
      </c>
      <c r="D14" s="58">
        <f>D11-D12-D13</f>
        <v>0</v>
      </c>
      <c r="E14" s="49"/>
      <c r="F14" s="49"/>
      <c r="G14" s="49"/>
      <c r="H14" s="53"/>
    </row>
    <row r="15" spans="2:8" x14ac:dyDescent="0.4">
      <c r="B15" s="45"/>
      <c r="C15" s="54"/>
      <c r="D15" s="54"/>
      <c r="E15" s="54"/>
      <c r="F15" s="54"/>
      <c r="G15" s="54"/>
      <c r="H15" s="55"/>
    </row>
    <row r="16" spans="2:8" x14ac:dyDescent="0.4">
      <c r="C16" s="49"/>
      <c r="D16" s="49"/>
      <c r="E16" s="49"/>
      <c r="F16" s="49"/>
      <c r="G16" s="49"/>
      <c r="H16" s="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rgb="FFC00000"/>
  </sheetPr>
  <dimension ref="A2:O10"/>
  <sheetViews>
    <sheetView workbookViewId="0">
      <selection activeCell="F24" sqref="F24"/>
    </sheetView>
  </sheetViews>
  <sheetFormatPr defaultRowHeight="12.5" x14ac:dyDescent="0.25"/>
  <cols>
    <col min="1" max="1" width="13.26953125" bestFit="1" customWidth="1"/>
  </cols>
  <sheetData>
    <row r="2" spans="1:15" ht="13.5" x14ac:dyDescent="0.35">
      <c r="A2" s="4" t="e">
        <f>'Sizing Input'!C2*(1+'Turn The Knobs'!#REF!)</f>
        <v>#REF!</v>
      </c>
      <c r="B2" s="8" t="s">
        <v>23</v>
      </c>
      <c r="E2" s="4" t="e">
        <f>'Sizing Input'!D2*(1+'Turn The Knobs'!#REF!)</f>
        <v>#REF!</v>
      </c>
      <c r="F2" s="8" t="s">
        <v>23</v>
      </c>
      <c r="I2" s="4" t="e">
        <f>'Sizing Input'!E2*(1+'Turn The Knobs'!#REF!)</f>
        <v>#REF!</v>
      </c>
      <c r="J2" s="8" t="s">
        <v>23</v>
      </c>
      <c r="M2" s="4" t="e">
        <f>'Sizing Input'!G2*(1+'Turn The Knobs'!#REF!)</f>
        <v>#REF!</v>
      </c>
      <c r="N2" s="8" t="s">
        <v>23</v>
      </c>
    </row>
    <row r="3" spans="1:15" ht="13.5" x14ac:dyDescent="0.35">
      <c r="A3" s="4">
        <v>46</v>
      </c>
      <c r="B3" s="8" t="s">
        <v>24</v>
      </c>
      <c r="E3" s="4">
        <v>46</v>
      </c>
      <c r="F3" s="8" t="s">
        <v>24</v>
      </c>
      <c r="I3" s="4">
        <v>46</v>
      </c>
      <c r="J3" s="8" t="s">
        <v>24</v>
      </c>
      <c r="M3" s="4">
        <v>46</v>
      </c>
      <c r="N3" s="8" t="s">
        <v>24</v>
      </c>
    </row>
    <row r="4" spans="1:15" ht="13.5" x14ac:dyDescent="0.35">
      <c r="A4" s="9" t="e">
        <f>(A2*'Sizing Input'!C3)</f>
        <v>#REF!</v>
      </c>
      <c r="B4" s="8" t="s">
        <v>25</v>
      </c>
      <c r="E4" s="9" t="e">
        <f>(E2*'Sizing Input'!D3)</f>
        <v>#REF!</v>
      </c>
      <c r="F4" s="8" t="s">
        <v>25</v>
      </c>
      <c r="I4" s="9" t="e">
        <f>(I2*'Sizing Input'!E3)</f>
        <v>#REF!</v>
      </c>
      <c r="J4" s="8" t="s">
        <v>25</v>
      </c>
      <c r="M4" s="9" t="e">
        <f>(M2*'Sizing Input'!G3)</f>
        <v>#REF!</v>
      </c>
      <c r="N4" s="8" t="s">
        <v>25</v>
      </c>
    </row>
    <row r="5" spans="1:15" ht="13.5" x14ac:dyDescent="0.35">
      <c r="A5" s="4">
        <f>IF('Turn The Knobs'!$B$4="Current On-Prem Ratio",IF('Sizing Input'!#REF!&gt;'Sizing Input'!C4,1,(('Sizing Input'!C4/'Sizing Input'!#REF!))),'Turn The Knobs'!$B$4)</f>
        <v>5</v>
      </c>
      <c r="B5" s="8" t="s">
        <v>26</v>
      </c>
      <c r="E5" s="4">
        <f>IF('Turn The Knobs'!$B$4="Current On-Prem Ratio",IF('Sizing Input'!#REF!&gt;'Sizing Input'!D4,1,(('Sizing Input'!D4/'Sizing Input'!#REF!))),'Turn The Knobs'!$B$4)</f>
        <v>5</v>
      </c>
      <c r="F5" s="8" t="s">
        <v>26</v>
      </c>
      <c r="I5" s="4">
        <f>IF('Turn The Knobs'!$B$4="Current On-Prem Ratio",IF('Sizing Input'!#REF!&gt;'Sizing Input'!E4,1,(('Sizing Input'!E4/'Sizing Input'!#REF!))),'Turn The Knobs'!$B$4)</f>
        <v>5</v>
      </c>
      <c r="J5" s="8" t="s">
        <v>26</v>
      </c>
      <c r="M5" s="4">
        <f>IF('Turn The Knobs'!$B$4="Current On-Prem Ratio",IF('Sizing Input'!#REF!&gt;'Sizing Input'!G4,1,(('Sizing Input'!G4/'Sizing Input'!#REF!))),'Turn The Knobs'!$B$4)</f>
        <v>5</v>
      </c>
      <c r="N5" s="8" t="s">
        <v>26</v>
      </c>
    </row>
    <row r="6" spans="1:15" ht="13.5" x14ac:dyDescent="0.35">
      <c r="A6" s="21" t="e">
        <f>ROUNDUP(IF(A5=1,'Sizing Input'!C4*(1+'Turn The Knobs'!#REF!),(A4/A5)),0)+A3</f>
        <v>#REF!</v>
      </c>
      <c r="B6" s="8" t="s">
        <v>27</v>
      </c>
      <c r="E6" s="21" t="e">
        <f>ROUNDUP(IF(E5=1,'Sizing Input'!D4*(1+'Turn The Knobs'!#REF!),(E4/E5)),0)+E3</f>
        <v>#REF!</v>
      </c>
      <c r="F6" s="8" t="s">
        <v>27</v>
      </c>
      <c r="I6" s="21" t="e">
        <f>ROUNDUP(IF(I5=1,'Sizing Input'!E4*(1+'Turn The Knobs'!#REF!),(I4/I5)),0)+I3</f>
        <v>#REF!</v>
      </c>
      <c r="J6" s="8" t="s">
        <v>27</v>
      </c>
      <c r="M6" s="21" t="e">
        <f>ROUNDUP(IF(M5=1,'Sizing Input'!G4*(1+'Turn The Knobs'!#REF!),(M4/M5)),0)+M3</f>
        <v>#REF!</v>
      </c>
      <c r="N6" s="8" t="s">
        <v>27</v>
      </c>
    </row>
    <row r="7" spans="1:15" x14ac:dyDescent="0.25">
      <c r="B7" s="10"/>
      <c r="F7" s="10"/>
      <c r="J7" s="10"/>
      <c r="N7" s="10"/>
    </row>
    <row r="9" spans="1:15" ht="14.5" x14ac:dyDescent="0.35">
      <c r="A9" s="24" t="e">
        <f>#REF!</f>
        <v>#REF!</v>
      </c>
      <c r="B9" s="24" t="e">
        <f>#REF!</f>
        <v>#REF!</v>
      </c>
      <c r="C9" s="24" t="e">
        <f>#REF!</f>
        <v>#REF!</v>
      </c>
      <c r="E9" s="24" t="e">
        <f>#REF!</f>
        <v>#REF!</v>
      </c>
      <c r="F9" s="24" t="e">
        <f>#REF!</f>
        <v>#REF!</v>
      </c>
      <c r="G9" s="24" t="e">
        <f>#REF!</f>
        <v>#REF!</v>
      </c>
      <c r="I9" s="24" t="e">
        <f>#REF!</f>
        <v>#REF!</v>
      </c>
      <c r="J9" s="24" t="e">
        <f>#REF!</f>
        <v>#REF!</v>
      </c>
      <c r="K9" s="24" t="e">
        <f>#REF!</f>
        <v>#REF!</v>
      </c>
      <c r="M9" s="24" t="e">
        <f>#REF!</f>
        <v>#REF!</v>
      </c>
      <c r="N9" s="24" t="e">
        <f>#REF!</f>
        <v>#REF!</v>
      </c>
      <c r="O9" s="24" t="e">
        <f>#REF!</f>
        <v>#REF!</v>
      </c>
    </row>
    <row r="10" spans="1:15" ht="14.5" x14ac:dyDescent="0.35">
      <c r="A10" s="24" t="e">
        <f>ROUNDUP($A$6/#REF!,0)</f>
        <v>#REF!</v>
      </c>
      <c r="B10" s="24" t="e">
        <f>ROUNDUP($A$6/#REF!,0)</f>
        <v>#REF!</v>
      </c>
      <c r="C10" s="24" t="e">
        <f>ROUNDUP($A$6/#REF!,0)</f>
        <v>#REF!</v>
      </c>
      <c r="E10" s="24" t="e">
        <f>ROUNDUP($A$6/#REF!,0)</f>
        <v>#REF!</v>
      </c>
      <c r="F10" s="24" t="e">
        <f>ROUNDUP($A$6/#REF!,0)</f>
        <v>#REF!</v>
      </c>
      <c r="G10" s="24" t="e">
        <f>ROUNDUP($A$6/#REF!,0)</f>
        <v>#REF!</v>
      </c>
      <c r="I10" s="24" t="e">
        <f>ROUNDUP($A$6/#REF!,0)</f>
        <v>#REF!</v>
      </c>
      <c r="J10" s="24" t="e">
        <f>ROUNDUP($A$6/#REF!,0)</f>
        <v>#REF!</v>
      </c>
      <c r="K10" s="24" t="e">
        <f>ROUNDUP($A$6/#REF!,0)</f>
        <v>#REF!</v>
      </c>
      <c r="M10" s="24" t="e">
        <f>ROUNDUP($A$6/#REF!,0)</f>
        <v>#REF!</v>
      </c>
      <c r="N10" s="24" t="e">
        <f>ROUNDUP($A$6/#REF!,0)</f>
        <v>#REF!</v>
      </c>
      <c r="O10" s="24" t="e">
        <f>ROUNDUP($A$6/#REF!,0)</f>
        <v>#REF!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2:Q10"/>
  <sheetViews>
    <sheetView topLeftCell="C1" workbookViewId="0">
      <selection activeCell="O14" sqref="O14"/>
    </sheetView>
  </sheetViews>
  <sheetFormatPr defaultRowHeight="12.5" x14ac:dyDescent="0.25"/>
  <cols>
    <col min="1" max="1" width="10.54296875" bestFit="1" customWidth="1"/>
    <col min="2" max="2" width="20.453125" bestFit="1" customWidth="1"/>
  </cols>
  <sheetData>
    <row r="2" spans="1:17" ht="13.5" x14ac:dyDescent="0.35">
      <c r="A2" s="4" t="e">
        <f>'Sizing Input'!C2*(1+'Turn The Knobs'!#REF!)</f>
        <v>#REF!</v>
      </c>
      <c r="B2" s="8" t="s">
        <v>23</v>
      </c>
      <c r="F2" t="e">
        <f>'Sizing Input'!D2*(1+'Turn The Knobs'!#REF!)</f>
        <v>#REF!</v>
      </c>
      <c r="G2" s="8" t="s">
        <v>23</v>
      </c>
      <c r="K2" t="e">
        <f>'Sizing Input'!E2*(1+'Turn The Knobs'!#REF!)</f>
        <v>#REF!</v>
      </c>
      <c r="L2" s="8" t="s">
        <v>23</v>
      </c>
      <c r="O2" t="e">
        <f>'Sizing Input'!G2*(1+'Turn The Knobs'!#REF!)</f>
        <v>#REF!</v>
      </c>
      <c r="P2" s="8" t="s">
        <v>23</v>
      </c>
    </row>
    <row r="3" spans="1:17" ht="13.5" x14ac:dyDescent="0.35">
      <c r="A3" s="4">
        <v>172</v>
      </c>
      <c r="B3" s="8" t="s">
        <v>28</v>
      </c>
      <c r="F3">
        <v>172</v>
      </c>
      <c r="G3" s="8" t="s">
        <v>28</v>
      </c>
      <c r="K3">
        <v>172</v>
      </c>
      <c r="L3" s="8" t="s">
        <v>28</v>
      </c>
      <c r="O3">
        <v>172</v>
      </c>
      <c r="P3" s="8" t="s">
        <v>28</v>
      </c>
    </row>
    <row r="4" spans="1:17" ht="13.5" x14ac:dyDescent="0.35">
      <c r="A4" t="e">
        <f>ROUNDUP(A2*'Sizing Input'!C5,0)+A3</f>
        <v>#REF!</v>
      </c>
      <c r="B4" s="8" t="s">
        <v>29</v>
      </c>
      <c r="F4" t="e">
        <f>ROUNDUP(F2*'Sizing Input'!D5,0)+F3</f>
        <v>#REF!</v>
      </c>
      <c r="G4" s="8" t="s">
        <v>29</v>
      </c>
      <c r="K4" t="e">
        <f>ROUNDUP(K2*'Sizing Input'!E5,0)+K3</f>
        <v>#REF!</v>
      </c>
      <c r="L4" s="8" t="s">
        <v>29</v>
      </c>
      <c r="O4" t="e">
        <f>ROUNDUP(O2*'Sizing Input'!G5,0)+O3</f>
        <v>#REF!</v>
      </c>
      <c r="P4" s="8" t="s">
        <v>29</v>
      </c>
    </row>
    <row r="5" spans="1:17" ht="13.5" x14ac:dyDescent="0.35">
      <c r="A5" s="4">
        <f>IF('Turn The Knobs'!B5="Current On-Prem Ratio",IF('Sizing Input'!#REF!&gt;'Sizing Input'!C6,1,(('Sizing Input'!C6/'Sizing Input'!#REF!))),'Turn The Knobs'!B5)</f>
        <v>1</v>
      </c>
      <c r="B5" s="8" t="s">
        <v>26</v>
      </c>
      <c r="F5">
        <f>IF('Turn The Knobs'!B5="Current On-Prem Ratio",IF('Sizing Input'!#REF!&gt;'Sizing Input'!D6,1,(('Sizing Input'!D6/'Sizing Input'!#REF!))),'Turn The Knobs'!B5)</f>
        <v>1</v>
      </c>
      <c r="G5" s="8" t="s">
        <v>26</v>
      </c>
      <c r="K5">
        <f>IF('Turn The Knobs'!$B$5="Current On-Prem Ratio",IF('Sizing Input'!E14&gt;'Sizing Input'!E6,1,(('Sizing Input'!E6/'Sizing Input'!E14))),'Turn The Knobs'!$B$5)</f>
        <v>1</v>
      </c>
      <c r="L5" s="8" t="s">
        <v>26</v>
      </c>
      <c r="O5">
        <f>IF('Turn The Knobs'!$B$5="Current On-Prem Ratio",IF('Sizing Input'!G14&gt;'Sizing Input'!G6,1,(('Sizing Input'!G6/'Sizing Input'!G14))),'Turn The Knobs'!$B$5)</f>
        <v>1</v>
      </c>
      <c r="P5" s="8" t="s">
        <v>26</v>
      </c>
    </row>
    <row r="6" spans="1:17" ht="13.5" x14ac:dyDescent="0.35">
      <c r="A6" s="9" t="e">
        <f>ROUNDUP(A4/A5,0)</f>
        <v>#REF!</v>
      </c>
      <c r="B6" s="8" t="s">
        <v>30</v>
      </c>
      <c r="F6" t="e">
        <f>ROUNDUP(F4/F5,0)</f>
        <v>#REF!</v>
      </c>
      <c r="G6" s="8" t="s">
        <v>30</v>
      </c>
      <c r="K6" t="e">
        <f>ROUNDUP(K4/K5,0)</f>
        <v>#REF!</v>
      </c>
      <c r="L6" s="8" t="s">
        <v>30</v>
      </c>
      <c r="O6" t="e">
        <f>ROUNDUP(O4/O5,0)</f>
        <v>#REF!</v>
      </c>
      <c r="P6" s="8" t="s">
        <v>30</v>
      </c>
    </row>
    <row r="7" spans="1:17" x14ac:dyDescent="0.25">
      <c r="B7" s="10"/>
    </row>
    <row r="9" spans="1:17" ht="14.5" x14ac:dyDescent="0.35">
      <c r="A9" s="2" t="e">
        <f>#REF!</f>
        <v>#REF!</v>
      </c>
      <c r="B9" s="2" t="e">
        <f>#REF!</f>
        <v>#REF!</v>
      </c>
      <c r="C9" s="2" t="e">
        <f>#REF!</f>
        <v>#REF!</v>
      </c>
      <c r="F9" s="2" t="e">
        <f>#REF!</f>
        <v>#REF!</v>
      </c>
      <c r="G9" s="2" t="e">
        <f>#REF!</f>
        <v>#REF!</v>
      </c>
      <c r="H9" s="2" t="e">
        <f>#REF!</f>
        <v>#REF!</v>
      </c>
      <c r="K9" s="2" t="e">
        <f>#REF!</f>
        <v>#REF!</v>
      </c>
      <c r="L9" s="2" t="e">
        <f>#REF!</f>
        <v>#REF!</v>
      </c>
      <c r="M9" s="2" t="e">
        <f>#REF!</f>
        <v>#REF!</v>
      </c>
      <c r="O9" s="2" t="e">
        <f>#REF!</f>
        <v>#REF!</v>
      </c>
      <c r="P9" s="2" t="e">
        <f>#REF!</f>
        <v>#REF!</v>
      </c>
      <c r="Q9" s="2" t="e">
        <f>#REF!</f>
        <v>#REF!</v>
      </c>
    </row>
    <row r="10" spans="1:17" ht="14.5" x14ac:dyDescent="0.35">
      <c r="A10" s="2" t="e">
        <f>ROUNDUP(A6/#REF!,0)</f>
        <v>#REF!</v>
      </c>
      <c r="B10" s="2" t="e">
        <f>ROUNDUP(A6/#REF!,0)</f>
        <v>#REF!</v>
      </c>
      <c r="C10" s="2" t="e">
        <f>ROUNDUP(A6/#REF!,0)</f>
        <v>#REF!</v>
      </c>
      <c r="F10" s="2" t="e">
        <f>ROUNDUP(F6/#REF!,0)</f>
        <v>#REF!</v>
      </c>
      <c r="G10" s="2" t="e">
        <f>ROUNDUP(F6/#REF!,0)</f>
        <v>#REF!</v>
      </c>
      <c r="H10" s="2" t="e">
        <f>ROUNDUP(F6/#REF!,0)</f>
        <v>#REF!</v>
      </c>
      <c r="K10" s="2" t="e">
        <f>ROUNDUP(K6/#REF!,0)</f>
        <v>#REF!</v>
      </c>
      <c r="L10" s="2" t="e">
        <f>ROUNDUP(K6/#REF!,0)</f>
        <v>#REF!</v>
      </c>
      <c r="M10" s="2" t="e">
        <f>ROUNDUP(K6/#REF!,0)</f>
        <v>#REF!</v>
      </c>
      <c r="O10" s="2" t="e">
        <f>ROUNDUP(O6/#REF!,0)</f>
        <v>#REF!</v>
      </c>
      <c r="P10" s="2" t="e">
        <f>ROUNDUP(O6/#REF!,0)</f>
        <v>#REF!</v>
      </c>
      <c r="Q10" s="2" t="e">
        <f>ROUNDUP(O6/#REF!,0)</f>
        <v>#REF!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C00000"/>
  </sheetPr>
  <dimension ref="A3:J32"/>
  <sheetViews>
    <sheetView zoomScaleNormal="100" workbookViewId="0">
      <selection activeCell="B7" sqref="B7"/>
    </sheetView>
  </sheetViews>
  <sheetFormatPr defaultRowHeight="12.5" x14ac:dyDescent="0.25"/>
  <cols>
    <col min="1" max="1" width="79.54296875" bestFit="1" customWidth="1"/>
    <col min="2" max="2" width="19.81640625" bestFit="1" customWidth="1"/>
    <col min="3" max="3" width="21.1796875" bestFit="1" customWidth="1"/>
    <col min="4" max="4" width="4" customWidth="1"/>
    <col min="5" max="5" width="19" customWidth="1"/>
    <col min="6" max="6" width="11.7265625" bestFit="1" customWidth="1"/>
    <col min="7" max="7" width="19" customWidth="1"/>
    <col min="8" max="8" width="18.1796875" bestFit="1" customWidth="1"/>
  </cols>
  <sheetData>
    <row r="3" spans="1:10" x14ac:dyDescent="0.25">
      <c r="A3" s="17" t="str">
        <f>'Turn The Knobs'!A2</f>
        <v>Dedupe / Compression Factor</v>
      </c>
      <c r="B3" s="18">
        <f>'Turn The Knobs'!B2</f>
        <v>1.25</v>
      </c>
    </row>
    <row r="4" spans="1:10" x14ac:dyDescent="0.25">
      <c r="A4" s="17" t="e">
        <f>'Turn The Knobs'!#REF!</f>
        <v>#REF!</v>
      </c>
      <c r="B4" s="19" t="e">
        <f>'Turn The Knobs'!#REF!</f>
        <v>#REF!</v>
      </c>
    </row>
    <row r="5" spans="1:10" x14ac:dyDescent="0.25">
      <c r="A5" s="17" t="s">
        <v>24</v>
      </c>
      <c r="B5" s="18">
        <v>3.8</v>
      </c>
      <c r="I5">
        <v>1</v>
      </c>
    </row>
    <row r="6" spans="1:10" x14ac:dyDescent="0.25">
      <c r="A6" t="str">
        <f>'Turn The Knobs'!A3</f>
        <v>vSAN Configuration</v>
      </c>
      <c r="B6" s="3" t="str">
        <f>'Turn The Knobs'!B3</f>
        <v>AUTO</v>
      </c>
      <c r="C6" t="e">
        <f>IF(B6=#REF!,2,(IF(B6=#REF!,1.33,(IF(B6=#REF!,3,(IF(B6=#REF!,1.5,)))))))</f>
        <v>#REF!</v>
      </c>
      <c r="I6">
        <v>0.3</v>
      </c>
    </row>
    <row r="7" spans="1:10" x14ac:dyDescent="0.25">
      <c r="A7" s="1" t="s">
        <v>31</v>
      </c>
      <c r="B7" s="20" t="e">
        <f>('Sizing Input'!C8)+(B5)+(('Sizing Input'!C8)*B4)</f>
        <v>#REF!</v>
      </c>
      <c r="I7">
        <f>I5-I6</f>
        <v>0.7</v>
      </c>
      <c r="J7">
        <f>I7*100</f>
        <v>70</v>
      </c>
    </row>
    <row r="8" spans="1:10" x14ac:dyDescent="0.25">
      <c r="A8" s="1" t="s">
        <v>32</v>
      </c>
      <c r="B8" s="20" t="e">
        <f>B7*C6</f>
        <v>#REF!</v>
      </c>
      <c r="I8">
        <v>345</v>
      </c>
      <c r="J8">
        <f>I8/J7</f>
        <v>4.9285714285714288</v>
      </c>
    </row>
    <row r="9" spans="1:10" x14ac:dyDescent="0.25">
      <c r="A9" s="1" t="s">
        <v>33</v>
      </c>
      <c r="B9" s="20" t="e">
        <f>B8/B3</f>
        <v>#REF!</v>
      </c>
      <c r="J9">
        <f>J8*100</f>
        <v>492.85714285714289</v>
      </c>
    </row>
    <row r="10" spans="1:10" x14ac:dyDescent="0.25">
      <c r="A10" s="1" t="s">
        <v>34</v>
      </c>
      <c r="B10" s="26" t="e">
        <f>(B9/((1-'Turn The Knobs'!#REF!)*100))*100</f>
        <v>#REF!</v>
      </c>
    </row>
    <row r="11" spans="1:10" x14ac:dyDescent="0.25">
      <c r="A11" s="1" t="s">
        <v>35</v>
      </c>
      <c r="B11" s="20" t="e">
        <f>IF(B3&lt;&gt;1,(B10+(B9*0.05247)),B10)</f>
        <v>#REF!</v>
      </c>
      <c r="C11" t="e">
        <f>B9*0.05247</f>
        <v>#REF!</v>
      </c>
    </row>
    <row r="12" spans="1:10" x14ac:dyDescent="0.25">
      <c r="A12" s="1" t="s">
        <v>36</v>
      </c>
      <c r="B12" s="20" t="e">
        <f>IF(B3&lt;&gt;1,(B11+(B9*0.1585)),(B11+(B9*0.04088)))</f>
        <v>#REF!</v>
      </c>
    </row>
    <row r="13" spans="1:10" x14ac:dyDescent="0.25">
      <c r="A13" s="1" t="s">
        <v>2</v>
      </c>
      <c r="B13" s="20"/>
    </row>
    <row r="15" spans="1:10" x14ac:dyDescent="0.25">
      <c r="E15">
        <v>2</v>
      </c>
      <c r="F15">
        <v>1.33</v>
      </c>
      <c r="G15">
        <v>3</v>
      </c>
      <c r="H15">
        <v>1.5</v>
      </c>
    </row>
    <row r="16" spans="1:10" ht="14.5" x14ac:dyDescent="0.35">
      <c r="E16" s="22" t="s">
        <v>37</v>
      </c>
      <c r="F16" s="22" t="s">
        <v>38</v>
      </c>
      <c r="G16" s="22" t="s">
        <v>39</v>
      </c>
      <c r="H16" s="22" t="s">
        <v>10</v>
      </c>
    </row>
    <row r="17" spans="1:9" x14ac:dyDescent="0.25">
      <c r="A17" s="23" t="s">
        <v>40</v>
      </c>
      <c r="B17" s="15" t="e">
        <f>((('Sizing Input'!C8)+(B5)+(('Sizing Input'!C7)*B4))/B3)+B5</f>
        <v>#REF!</v>
      </c>
      <c r="C17" t="s">
        <v>41</v>
      </c>
      <c r="E17" s="11" t="e">
        <f>$B$17*E15</f>
        <v>#REF!</v>
      </c>
      <c r="F17" s="11" t="e">
        <f>$B$17*F15</f>
        <v>#REF!</v>
      </c>
      <c r="G17" s="11" t="e">
        <f>$B$17*G15</f>
        <v>#REF!</v>
      </c>
      <c r="H17" s="11" t="e">
        <f>$B$17*H15</f>
        <v>#REF!</v>
      </c>
    </row>
    <row r="18" spans="1:9" x14ac:dyDescent="0.25">
      <c r="A18" s="23" t="s">
        <v>42</v>
      </c>
      <c r="B18" s="15" t="e">
        <f>((('Sizing Input'!C7)+(B5)+(('Sizing Input'!C7)*B4))/B3)+B5</f>
        <v>#REF!</v>
      </c>
      <c r="C18" t="s">
        <v>12</v>
      </c>
      <c r="E18" s="11" t="e">
        <f>$B$18*E15</f>
        <v>#REF!</v>
      </c>
      <c r="F18" s="11" t="e">
        <f>$B$18*F15</f>
        <v>#REF!</v>
      </c>
      <c r="G18" s="11" t="e">
        <f>$B$18*G15</f>
        <v>#REF!</v>
      </c>
      <c r="H18" s="11" t="e">
        <f>$B$18*H15</f>
        <v>#REF!</v>
      </c>
    </row>
    <row r="19" spans="1:9" x14ac:dyDescent="0.25">
      <c r="A19" s="1"/>
      <c r="B19" s="14"/>
    </row>
    <row r="21" spans="1:9" ht="13" x14ac:dyDescent="0.3">
      <c r="B21" s="32" t="s">
        <v>41</v>
      </c>
      <c r="C21" s="32" t="s">
        <v>43</v>
      </c>
      <c r="D21" s="32"/>
    </row>
    <row r="22" spans="1:9" ht="13" x14ac:dyDescent="0.3">
      <c r="A22" s="17" t="s">
        <v>6</v>
      </c>
      <c r="B22">
        <f>'Turn The Knobs'!B2</f>
        <v>1.25</v>
      </c>
      <c r="C22">
        <f>'Turn The Knobs'!B2</f>
        <v>1.25</v>
      </c>
      <c r="E22" s="106" t="s">
        <v>44</v>
      </c>
      <c r="F22" s="106"/>
      <c r="G22" s="106"/>
      <c r="H22" s="106"/>
    </row>
    <row r="23" spans="1:9" ht="14.5" x14ac:dyDescent="0.35">
      <c r="A23" s="17" t="s">
        <v>8</v>
      </c>
      <c r="B23" s="27" t="e">
        <f>'Turn The Knobs'!#REF!</f>
        <v>#REF!</v>
      </c>
      <c r="C23" s="27" t="e">
        <f>'Turn The Knobs'!#REF!</f>
        <v>#REF!</v>
      </c>
      <c r="D23" s="27"/>
      <c r="E23" s="22" t="s">
        <v>37</v>
      </c>
      <c r="F23" s="22" t="s">
        <v>38</v>
      </c>
      <c r="G23" s="22" t="s">
        <v>39</v>
      </c>
      <c r="H23" s="22" t="s">
        <v>10</v>
      </c>
    </row>
    <row r="24" spans="1:9" x14ac:dyDescent="0.25">
      <c r="A24" s="17" t="s">
        <v>24</v>
      </c>
      <c r="B24" s="31">
        <f>B5</f>
        <v>3.8</v>
      </c>
      <c r="C24" s="31">
        <f>B5</f>
        <v>3.8</v>
      </c>
      <c r="D24" s="31"/>
      <c r="E24" t="e">
        <f>ROUNDUP(B26/#REF!,0)</f>
        <v>#REF!</v>
      </c>
      <c r="F24" t="e">
        <f>ROUNDUP($B$26/#REF!,0)</f>
        <v>#REF!</v>
      </c>
      <c r="G24" t="e">
        <f>ROUNDUP($B$26/#REF!,0)</f>
        <v>#REF!</v>
      </c>
      <c r="H24" t="e">
        <f>ROUNDUP($B$26/#REF!,0)</f>
        <v>#REF!</v>
      </c>
      <c r="I24" t="s">
        <v>45</v>
      </c>
    </row>
    <row r="25" spans="1:9" x14ac:dyDescent="0.25">
      <c r="A25" s="1" t="s">
        <v>31</v>
      </c>
      <c r="B25" t="e">
        <f>('Sizing Input'!C8)+(B24)+(('Sizing Input'!C8)*B23)</f>
        <v>#REF!</v>
      </c>
      <c r="C25" t="e">
        <f>('Sizing Input'!C7)+(B24)+(('Sizing Input'!C7)*B23)</f>
        <v>#REF!</v>
      </c>
      <c r="E25" t="e">
        <f>ROUNDUP(B26/#REF!,0)</f>
        <v>#REF!</v>
      </c>
      <c r="F25" t="e">
        <f>ROUNDUP($B$26/#REF!,0)</f>
        <v>#REF!</v>
      </c>
      <c r="G25" t="e">
        <f>ROUNDUP($B$26/#REF!,0)</f>
        <v>#REF!</v>
      </c>
      <c r="H25" t="e">
        <f>ROUNDUP($B$26/#REF!,0)</f>
        <v>#REF!</v>
      </c>
      <c r="I25" t="s">
        <v>21</v>
      </c>
    </row>
    <row r="26" spans="1:9" x14ac:dyDescent="0.25">
      <c r="A26" s="1" t="s">
        <v>46</v>
      </c>
      <c r="B26" t="e">
        <f>(1-(B22-1))*B25</f>
        <v>#REF!</v>
      </c>
      <c r="C26" t="e">
        <f>(1-(C22-1))*C25</f>
        <v>#REF!</v>
      </c>
      <c r="E26" t="e">
        <f>ROUNDUP(B26/#REF!,0)</f>
        <v>#REF!</v>
      </c>
      <c r="F26" t="e">
        <f>ROUNDUP($B$26/#REF!,0)</f>
        <v>#REF!</v>
      </c>
      <c r="G26" t="e">
        <f>ROUNDUP($B$26/#REF!,0)</f>
        <v>#REF!</v>
      </c>
      <c r="H26" t="e">
        <f>ROUNDUP($B$26/#REF!,0)</f>
        <v>#REF!</v>
      </c>
      <c r="I26" s="1" t="s">
        <v>47</v>
      </c>
    </row>
    <row r="27" spans="1:9" ht="13" x14ac:dyDescent="0.3">
      <c r="A27" s="29" t="s">
        <v>48</v>
      </c>
      <c r="B27" s="28" t="b">
        <f>IF('Turn The Knobs'!B3='Storage Details'!E29,'Storage Details'!E24,IF('Turn The Knobs'!B3='Storage Details'!F23,'Storage Details'!F24,IF('Turn The Knobs'!B3='Storage Details'!G23,'Storage Details'!G24,IF('Turn The Knobs'!B3='Storage Details'!H23,'Storage Details'!H24))))</f>
        <v>0</v>
      </c>
      <c r="C27" t="b">
        <f>IF('Turn The Knobs'!B3='Storage Details'!E29,'Storage Details'!E30,IF('Turn The Knobs'!B3='Storage Details'!F23,'Storage Details'!F30,IF('Turn The Knobs'!B3='Storage Details'!G23,'Storage Details'!G30,IF('Turn The Knobs'!B3='Storage Details'!H23,'Storage Details'!H30))))</f>
        <v>0</v>
      </c>
    </row>
    <row r="28" spans="1:9" ht="13" x14ac:dyDescent="0.3">
      <c r="A28" s="29" t="s">
        <v>49</v>
      </c>
      <c r="B28" s="28" t="b">
        <f>IF('Turn The Knobs'!B3='Storage Details'!E23,'Storage Details'!E25,IF('Turn The Knobs'!B3='Storage Details'!F23,'Storage Details'!F25,IF('Turn The Knobs'!B3='Storage Details'!G23,'Storage Details'!G25,IF('Turn The Knobs'!B3='Storage Details'!H23,'Storage Details'!H25))))</f>
        <v>0</v>
      </c>
      <c r="C28" t="b">
        <f>IF('Turn The Knobs'!B3='Storage Details'!E29,'Storage Details'!E31,IF('Turn The Knobs'!B3='Storage Details'!F29,'Storage Details'!F31,IF('Turn The Knobs'!B3='Storage Details'!G29,'Storage Details'!G31,IF('Turn The Knobs'!B3='Storage Details'!H29,'Storage Details'!H31))))</f>
        <v>0</v>
      </c>
      <c r="E28" s="106" t="s">
        <v>50</v>
      </c>
      <c r="F28" s="106"/>
      <c r="G28" s="106"/>
      <c r="H28" s="106"/>
    </row>
    <row r="29" spans="1:9" ht="14.5" x14ac:dyDescent="0.35">
      <c r="A29" s="29" t="s">
        <v>51</v>
      </c>
      <c r="B29" s="28" t="b">
        <f>IF('Turn The Knobs'!B3='Storage Details'!E23,'Storage Details'!E26,IF('Turn The Knobs'!B3='Storage Details'!F23,'Storage Details'!F26,IF('Turn The Knobs'!B3='Storage Details'!G23,'Storage Details'!G26,IF('Turn The Knobs'!B3='Storage Details'!H23,'Storage Details'!H26))))</f>
        <v>0</v>
      </c>
      <c r="C29" t="b">
        <f>IF('Turn The Knobs'!B3='Storage Details'!E29,'Storage Details'!E32,IF('Turn The Knobs'!B3='Storage Details'!F23,'Storage Details'!F32,IF('Turn The Knobs'!B3='Storage Details'!G23,'Storage Details'!G32,IF('Turn The Knobs'!B3='Storage Details'!H23,'Storage Details'!H32))))</f>
        <v>0</v>
      </c>
      <c r="E29" s="22" t="s">
        <v>37</v>
      </c>
      <c r="F29" s="22" t="s">
        <v>38</v>
      </c>
      <c r="G29" s="22" t="s">
        <v>39</v>
      </c>
      <c r="H29" s="22" t="s">
        <v>10</v>
      </c>
    </row>
    <row r="30" spans="1:9" x14ac:dyDescent="0.25">
      <c r="A30" s="1"/>
      <c r="E30" s="1" t="e">
        <f>ROUNDUP(C26/#REF!,0)</f>
        <v>#REF!</v>
      </c>
      <c r="F30" s="1" t="e">
        <f>ROUNDUP(C26/#REF!,0)</f>
        <v>#REF!</v>
      </c>
      <c r="G30" s="1" t="e">
        <f>ROUNDUP(C26/#REF!,0)</f>
        <v>#REF!</v>
      </c>
      <c r="H30" s="1" t="e">
        <f>ROUNDUP(C26/#REF!,0)</f>
        <v>#REF!</v>
      </c>
      <c r="I30" t="s">
        <v>45</v>
      </c>
    </row>
    <row r="31" spans="1:9" x14ac:dyDescent="0.25">
      <c r="A31" s="1"/>
      <c r="E31" s="1" t="e">
        <f>ROUNDUP(C26/#REF!,0)</f>
        <v>#REF!</v>
      </c>
      <c r="F31" s="1" t="e">
        <f>ROUNDUP(C26/#REF!,0)</f>
        <v>#REF!</v>
      </c>
      <c r="G31" s="1" t="e">
        <f>ROUNDUP(C26/#REF!,0)</f>
        <v>#REF!</v>
      </c>
      <c r="H31" s="1" t="e">
        <f>ROUNDUP(C26/#REF!,0)</f>
        <v>#REF!</v>
      </c>
      <c r="I31" t="s">
        <v>21</v>
      </c>
    </row>
    <row r="32" spans="1:9" x14ac:dyDescent="0.25">
      <c r="E32" s="1" t="e">
        <f>ROUNDUP(C26/#REF!,0)</f>
        <v>#REF!</v>
      </c>
      <c r="F32" s="1" t="e">
        <f>ROUNDUP(C26/#REF!,0)</f>
        <v>#REF!</v>
      </c>
      <c r="G32" s="1" t="e">
        <f>ROUNDUP(C26/#REF!,0)</f>
        <v>#REF!</v>
      </c>
      <c r="H32" s="1" t="e">
        <f>ROUNDUP(C26/#REF!,0)</f>
        <v>#REF!</v>
      </c>
      <c r="I32" s="1" t="s">
        <v>47</v>
      </c>
    </row>
  </sheetData>
  <mergeCells count="2">
    <mergeCell ref="E22:H22"/>
    <mergeCell ref="E28:H28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703B7-F26D-48F8-AD20-97BA27EC1426}">
  <sheetPr codeName="Sheet20">
    <tabColor rgb="FFC00000"/>
  </sheetPr>
  <dimension ref="A3:J32"/>
  <sheetViews>
    <sheetView zoomScaleNormal="100" workbookViewId="0">
      <selection activeCell="B12" sqref="B12"/>
    </sheetView>
  </sheetViews>
  <sheetFormatPr defaultRowHeight="12.5" x14ac:dyDescent="0.25"/>
  <cols>
    <col min="1" max="1" width="79.54296875" bestFit="1" customWidth="1"/>
    <col min="2" max="2" width="19.81640625" bestFit="1" customWidth="1"/>
    <col min="3" max="3" width="21.1796875" bestFit="1" customWidth="1"/>
    <col min="4" max="4" width="4" customWidth="1"/>
    <col min="5" max="5" width="19" customWidth="1"/>
    <col min="6" max="6" width="11.7265625" bestFit="1" customWidth="1"/>
    <col min="7" max="7" width="19" customWidth="1"/>
    <col min="8" max="8" width="18.1796875" bestFit="1" customWidth="1"/>
  </cols>
  <sheetData>
    <row r="3" spans="1:10" x14ac:dyDescent="0.25">
      <c r="A3" s="17" t="str">
        <f>'Turn The Knobs'!A2</f>
        <v>Dedupe / Compression Factor</v>
      </c>
      <c r="B3" s="18">
        <f>'Turn The Knobs'!B2</f>
        <v>1.25</v>
      </c>
    </row>
    <row r="4" spans="1:10" x14ac:dyDescent="0.25">
      <c r="A4" s="17" t="e">
        <f>'Turn The Knobs'!#REF!</f>
        <v>#REF!</v>
      </c>
      <c r="B4" s="19" t="e">
        <f>'Turn The Knobs'!#REF!</f>
        <v>#REF!</v>
      </c>
    </row>
    <row r="5" spans="1:10" x14ac:dyDescent="0.25">
      <c r="A5" s="17" t="s">
        <v>24</v>
      </c>
      <c r="B5" s="18">
        <v>3.8</v>
      </c>
      <c r="I5">
        <v>1</v>
      </c>
    </row>
    <row r="6" spans="1:10" x14ac:dyDescent="0.25">
      <c r="A6" t="str">
        <f>'Turn The Knobs'!A3</f>
        <v>vSAN Configuration</v>
      </c>
      <c r="B6" s="3" t="str">
        <f>'Turn The Knobs'!B3</f>
        <v>AUTO</v>
      </c>
      <c r="C6" t="e">
        <f>IF(B6=#REF!,2,(IF(B6=#REF!,1.33,(IF(B6=#REF!,3,(IF(B6=#REF!,1.5,)))))))</f>
        <v>#REF!</v>
      </c>
      <c r="I6">
        <v>0.3</v>
      </c>
    </row>
    <row r="7" spans="1:10" x14ac:dyDescent="0.25">
      <c r="A7" s="1" t="s">
        <v>31</v>
      </c>
      <c r="B7" s="20" t="e">
        <f>('Sizing Input'!D8)+(B5)+(('Sizing Input'!D8)*B4)</f>
        <v>#REF!</v>
      </c>
      <c r="I7">
        <f>I5-I6</f>
        <v>0.7</v>
      </c>
      <c r="J7">
        <f>I7*100</f>
        <v>70</v>
      </c>
    </row>
    <row r="8" spans="1:10" x14ac:dyDescent="0.25">
      <c r="A8" s="1" t="s">
        <v>32</v>
      </c>
      <c r="B8" s="20" t="e">
        <f>B7*C6</f>
        <v>#REF!</v>
      </c>
      <c r="I8">
        <v>345</v>
      </c>
      <c r="J8">
        <f>I8/J7</f>
        <v>4.9285714285714288</v>
      </c>
    </row>
    <row r="9" spans="1:10" x14ac:dyDescent="0.25">
      <c r="A9" s="1" t="s">
        <v>33</v>
      </c>
      <c r="B9" s="20" t="e">
        <f>B8/B3</f>
        <v>#REF!</v>
      </c>
      <c r="J9">
        <f>J8*100</f>
        <v>492.85714285714289</v>
      </c>
    </row>
    <row r="10" spans="1:10" x14ac:dyDescent="0.25">
      <c r="A10" s="1" t="s">
        <v>34</v>
      </c>
      <c r="B10" s="26" t="e">
        <f>(B9/((1-'Turn The Knobs'!#REF!)*100))*100</f>
        <v>#REF!</v>
      </c>
    </row>
    <row r="11" spans="1:10" x14ac:dyDescent="0.25">
      <c r="A11" s="1" t="s">
        <v>35</v>
      </c>
      <c r="B11" s="20" t="e">
        <f>IF(B3&lt;&gt;1,(B10+(B9*0.05247)),B10)</f>
        <v>#REF!</v>
      </c>
      <c r="C11" t="e">
        <f>B9*0.05247</f>
        <v>#REF!</v>
      </c>
    </row>
    <row r="12" spans="1:10" x14ac:dyDescent="0.25">
      <c r="A12" s="1" t="s">
        <v>36</v>
      </c>
      <c r="B12" s="20" t="e">
        <f>IF(B3&lt;&gt;1,(B11+(B9*0.1585)),(B11+(B9*0.04088)))</f>
        <v>#REF!</v>
      </c>
    </row>
    <row r="13" spans="1:10" x14ac:dyDescent="0.25">
      <c r="A13" s="1" t="s">
        <v>2</v>
      </c>
      <c r="B13" s="20"/>
    </row>
    <row r="15" spans="1:10" x14ac:dyDescent="0.25">
      <c r="E15">
        <v>2</v>
      </c>
      <c r="F15">
        <v>1.33</v>
      </c>
      <c r="G15">
        <v>3</v>
      </c>
      <c r="H15">
        <v>1.5</v>
      </c>
    </row>
    <row r="16" spans="1:10" ht="14.5" x14ac:dyDescent="0.35">
      <c r="E16" s="22" t="s">
        <v>37</v>
      </c>
      <c r="F16" s="22" t="s">
        <v>38</v>
      </c>
      <c r="G16" s="22" t="s">
        <v>39</v>
      </c>
      <c r="H16" s="22" t="s">
        <v>10</v>
      </c>
    </row>
    <row r="17" spans="1:9" x14ac:dyDescent="0.25">
      <c r="A17" s="23" t="s">
        <v>40</v>
      </c>
      <c r="B17" s="15" t="e">
        <f>((('Sizing Input'!D8)+(B5)+(('Sizing Input'!D7)*B4))/B3)+B5</f>
        <v>#REF!</v>
      </c>
      <c r="C17" t="s">
        <v>41</v>
      </c>
      <c r="E17" s="11" t="e">
        <f>$B$17*E15</f>
        <v>#REF!</v>
      </c>
      <c r="F17" s="11" t="e">
        <f>$B$17*F15</f>
        <v>#REF!</v>
      </c>
      <c r="G17" s="11" t="e">
        <f>$B$17*G15</f>
        <v>#REF!</v>
      </c>
      <c r="H17" s="11" t="e">
        <f>$B$17*H15</f>
        <v>#REF!</v>
      </c>
    </row>
    <row r="18" spans="1:9" x14ac:dyDescent="0.25">
      <c r="A18" s="23" t="s">
        <v>42</v>
      </c>
      <c r="B18" s="15" t="e">
        <f>((('Sizing Input'!D7)+(B5)+(('Sizing Input'!D7)*B4))/B3)+B5</f>
        <v>#REF!</v>
      </c>
      <c r="C18" t="s">
        <v>12</v>
      </c>
      <c r="E18" s="11" t="e">
        <f>$B$18*E15</f>
        <v>#REF!</v>
      </c>
      <c r="F18" s="11" t="e">
        <f>$B$18*F15</f>
        <v>#REF!</v>
      </c>
      <c r="G18" s="11" t="e">
        <f>$B$18*G15</f>
        <v>#REF!</v>
      </c>
      <c r="H18" s="11" t="e">
        <f>$B$18*H15</f>
        <v>#REF!</v>
      </c>
    </row>
    <row r="19" spans="1:9" x14ac:dyDescent="0.25">
      <c r="A19" s="1"/>
      <c r="B19" s="14"/>
    </row>
    <row r="21" spans="1:9" ht="13" x14ac:dyDescent="0.3">
      <c r="B21" s="32" t="s">
        <v>41</v>
      </c>
      <c r="C21" s="32" t="s">
        <v>43</v>
      </c>
      <c r="D21" s="32"/>
    </row>
    <row r="22" spans="1:9" ht="13" x14ac:dyDescent="0.3">
      <c r="A22" s="17" t="s">
        <v>6</v>
      </c>
      <c r="B22">
        <f>'Turn The Knobs'!B2</f>
        <v>1.25</v>
      </c>
      <c r="C22">
        <f>'Turn The Knobs'!B2</f>
        <v>1.25</v>
      </c>
      <c r="E22" s="106" t="s">
        <v>44</v>
      </c>
      <c r="F22" s="106"/>
      <c r="G22" s="106"/>
      <c r="H22" s="106"/>
    </row>
    <row r="23" spans="1:9" ht="14.5" x14ac:dyDescent="0.35">
      <c r="A23" s="17" t="s">
        <v>8</v>
      </c>
      <c r="B23" s="27" t="e">
        <f>'Turn The Knobs'!#REF!</f>
        <v>#REF!</v>
      </c>
      <c r="C23" s="27" t="e">
        <f>'Turn The Knobs'!#REF!</f>
        <v>#REF!</v>
      </c>
      <c r="D23" s="27"/>
      <c r="E23" s="22" t="s">
        <v>37</v>
      </c>
      <c r="F23" s="22" t="s">
        <v>38</v>
      </c>
      <c r="G23" s="22" t="s">
        <v>39</v>
      </c>
      <c r="H23" s="22" t="s">
        <v>10</v>
      </c>
    </row>
    <row r="24" spans="1:9" x14ac:dyDescent="0.25">
      <c r="A24" s="17" t="s">
        <v>24</v>
      </c>
      <c r="B24" s="31">
        <f>B5</f>
        <v>3.8</v>
      </c>
      <c r="C24" s="31">
        <f>B5</f>
        <v>3.8</v>
      </c>
      <c r="D24" s="31"/>
      <c r="E24" t="e">
        <f>ROUNDUP(B26/#REF!,0)</f>
        <v>#REF!</v>
      </c>
      <c r="F24" t="e">
        <f>ROUNDUP($B$26/#REF!,0)</f>
        <v>#REF!</v>
      </c>
      <c r="G24" t="e">
        <f>ROUNDUP($B$26/#REF!,0)</f>
        <v>#REF!</v>
      </c>
      <c r="H24" t="e">
        <f>ROUNDUP($B$26/#REF!,0)</f>
        <v>#REF!</v>
      </c>
      <c r="I24" t="e">
        <f>#REF!</f>
        <v>#REF!</v>
      </c>
    </row>
    <row r="25" spans="1:9" x14ac:dyDescent="0.25">
      <c r="A25" s="1" t="s">
        <v>31</v>
      </c>
      <c r="B25" t="e">
        <f>('Sizing Input'!D8)+(B24)+(('Sizing Input'!D8)*B23)</f>
        <v>#REF!</v>
      </c>
      <c r="C25" t="e">
        <f>('Sizing Input'!D7)+(B24)+(('Sizing Input'!D7)*B23)</f>
        <v>#REF!</v>
      </c>
      <c r="E25" t="e">
        <f>ROUNDUP(B26/#REF!,0)</f>
        <v>#REF!</v>
      </c>
      <c r="F25" t="e">
        <f>ROUNDUP($B$26/#REF!,0)</f>
        <v>#REF!</v>
      </c>
      <c r="G25" t="e">
        <f>ROUNDUP($B$26/#REF!,0)</f>
        <v>#REF!</v>
      </c>
      <c r="H25" t="e">
        <f>ROUNDUP($B$26/#REF!,0)</f>
        <v>#REF!</v>
      </c>
      <c r="I25" t="e">
        <f>#REF!</f>
        <v>#REF!</v>
      </c>
    </row>
    <row r="26" spans="1:9" x14ac:dyDescent="0.25">
      <c r="A26" s="1" t="s">
        <v>46</v>
      </c>
      <c r="B26" t="e">
        <f>(1-(B22-1))*B25</f>
        <v>#REF!</v>
      </c>
      <c r="C26" t="e">
        <f>(1-(C22-1))*C25</f>
        <v>#REF!</v>
      </c>
      <c r="E26" t="e">
        <f>ROUNDUP(B26/#REF!,0)</f>
        <v>#REF!</v>
      </c>
      <c r="F26" t="e">
        <f>ROUNDUP($B$26/#REF!,0)</f>
        <v>#REF!</v>
      </c>
      <c r="G26" t="e">
        <f>ROUNDUP($B$26/#REF!,0)</f>
        <v>#REF!</v>
      </c>
      <c r="H26" t="e">
        <f>ROUNDUP($B$26/#REF!,0)</f>
        <v>#REF!</v>
      </c>
      <c r="I26" t="e">
        <f>#REF!</f>
        <v>#REF!</v>
      </c>
    </row>
    <row r="27" spans="1:9" ht="13" x14ac:dyDescent="0.3">
      <c r="A27" s="29" t="e">
        <f>#REF!</f>
        <v>#REF!</v>
      </c>
      <c r="B27" s="28" t="b">
        <f>IF('Turn The Knobs'!B3='Storage Details - Windows'!E29,'Storage Details - Windows'!E24,IF('Turn The Knobs'!B3='Storage Details - Windows'!F23,'Storage Details - Windows'!F24,IF('Turn The Knobs'!B3='Storage Details - Windows'!G23,'Storage Details - Windows'!G24,IF('Turn The Knobs'!B3='Storage Details - Windows'!H23,'Storage Details - Windows'!H24))))</f>
        <v>0</v>
      </c>
      <c r="C27" t="b">
        <f>IF('Turn The Knobs'!B3='Storage Details - Windows'!E29,'Storage Details - Windows'!E30,IF('Turn The Knobs'!B3='Storage Details - Windows'!F23,'Storage Details - Windows'!F30,IF('Turn The Knobs'!B3='Storage Details - Windows'!G23,'Storage Details - Windows'!G30,IF('Turn The Knobs'!B3='Storage Details - Windows'!H23,'Storage Details - Windows'!H30))))</f>
        <v>0</v>
      </c>
    </row>
    <row r="28" spans="1:9" ht="13" x14ac:dyDescent="0.3">
      <c r="A28" s="29" t="e">
        <f>#REF!</f>
        <v>#REF!</v>
      </c>
      <c r="B28" s="28" t="b">
        <f>IF('Turn The Knobs'!B3='Storage Details - Windows'!E23,'Storage Details - Windows'!E25,IF('Turn The Knobs'!B3='Storage Details - Windows'!F23,'Storage Details - Windows'!F25,IF('Turn The Knobs'!B3='Storage Details - Windows'!G23,'Storage Details - Windows'!G25,IF('Turn The Knobs'!B3='Storage Details - Windows'!H23,'Storage Details - Windows'!H25))))</f>
        <v>0</v>
      </c>
      <c r="C28" t="b">
        <f>IF('Turn The Knobs'!B3='Storage Details - Windows'!E29,'Storage Details - Windows'!E31,IF('Turn The Knobs'!B3='Storage Details - Windows'!F29,'Storage Details - Windows'!F31,IF('Turn The Knobs'!B3='Storage Details - Windows'!G29,'Storage Details - Windows'!G31,IF('Turn The Knobs'!B3='Storage Details - Windows'!H29,'Storage Details - Windows'!H31))))</f>
        <v>0</v>
      </c>
      <c r="E28" s="106" t="s">
        <v>50</v>
      </c>
      <c r="F28" s="106"/>
      <c r="G28" s="106"/>
      <c r="H28" s="106"/>
    </row>
    <row r="29" spans="1:9" ht="14.5" x14ac:dyDescent="0.35">
      <c r="A29" s="29" t="e">
        <f>#REF!</f>
        <v>#REF!</v>
      </c>
      <c r="B29" s="28" t="b">
        <f>IF('Turn The Knobs'!B3='Storage Details - Windows'!E23,'Storage Details - Windows'!E26,IF('Turn The Knobs'!B3='Storage Details - Windows'!F23,'Storage Details - Windows'!F26,IF('Turn The Knobs'!B3='Storage Details - Windows'!G23,'Storage Details - Windows'!G26,IF('Turn The Knobs'!B3='Storage Details - Windows'!H23,'Storage Details - Windows'!H26))))</f>
        <v>0</v>
      </c>
      <c r="C29" t="b">
        <f>IF('Turn The Knobs'!B3='Storage Details - Windows'!E29,'Storage Details - Windows'!E32,IF('Turn The Knobs'!B3='Storage Details - Windows'!F23,'Storage Details - Windows'!F32,IF('Turn The Knobs'!B3='Storage Details - Windows'!G23,'Storage Details - Windows'!G32,IF('Turn The Knobs'!B3='Storage Details - Windows'!H23,'Storage Details - Windows'!H32))))</f>
        <v>0</v>
      </c>
      <c r="E29" s="22" t="s">
        <v>37</v>
      </c>
      <c r="F29" s="22" t="s">
        <v>38</v>
      </c>
      <c r="G29" s="22" t="s">
        <v>39</v>
      </c>
      <c r="H29" s="22" t="s">
        <v>10</v>
      </c>
    </row>
    <row r="30" spans="1:9" x14ac:dyDescent="0.25">
      <c r="A30" s="1"/>
      <c r="E30" s="1" t="e">
        <f>ROUNDUP(C26/#REF!,0)</f>
        <v>#REF!</v>
      </c>
      <c r="F30" s="1" t="e">
        <f>ROUNDUP(C26/#REF!,0)</f>
        <v>#REF!</v>
      </c>
      <c r="G30" s="1" t="e">
        <f>ROUNDUP(C26/#REF!,0)</f>
        <v>#REF!</v>
      </c>
      <c r="H30" s="1" t="e">
        <f>ROUNDUP(C26/#REF!,0)</f>
        <v>#REF!</v>
      </c>
      <c r="I30" t="e">
        <f>#REF!</f>
        <v>#REF!</v>
      </c>
    </row>
    <row r="31" spans="1:9" x14ac:dyDescent="0.25">
      <c r="A31" s="1"/>
      <c r="E31" s="1" t="e">
        <f>ROUNDUP(C26/#REF!,0)</f>
        <v>#REF!</v>
      </c>
      <c r="F31" s="1" t="e">
        <f>ROUNDUP(C26/#REF!,0)</f>
        <v>#REF!</v>
      </c>
      <c r="G31" s="1" t="e">
        <f>ROUNDUP(C26/#REF!,0)</f>
        <v>#REF!</v>
      </c>
      <c r="H31" s="1" t="e">
        <f>ROUNDUP(C26/#REF!,0)</f>
        <v>#REF!</v>
      </c>
      <c r="I31" t="e">
        <f>#REF!</f>
        <v>#REF!</v>
      </c>
    </row>
    <row r="32" spans="1:9" x14ac:dyDescent="0.25">
      <c r="E32" s="1" t="e">
        <f>ROUNDUP(C26/#REF!,0)</f>
        <v>#REF!</v>
      </c>
      <c r="F32" s="1" t="e">
        <f>ROUNDUP(C26/#REF!,0)</f>
        <v>#REF!</v>
      </c>
      <c r="G32" s="1" t="e">
        <f>ROUNDUP(C26/#REF!,0)</f>
        <v>#REF!</v>
      </c>
      <c r="H32" s="1" t="e">
        <f>ROUNDUP(C26/#REF!,0)</f>
        <v>#REF!</v>
      </c>
      <c r="I32" t="e">
        <f>#REF!</f>
        <v>#REF!</v>
      </c>
    </row>
  </sheetData>
  <mergeCells count="2">
    <mergeCell ref="E22:H22"/>
    <mergeCell ref="E28:H28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1675A-DCBA-4836-A150-E7774DCBC8AC}">
  <sheetPr codeName="Sheet22">
    <tabColor rgb="FFC00000"/>
  </sheetPr>
  <dimension ref="A3:J32"/>
  <sheetViews>
    <sheetView zoomScaleNormal="100" workbookViewId="0">
      <selection activeCell="B17" sqref="B17"/>
    </sheetView>
  </sheetViews>
  <sheetFormatPr defaultRowHeight="12.5" x14ac:dyDescent="0.25"/>
  <cols>
    <col min="1" max="1" width="79.54296875" bestFit="1" customWidth="1"/>
    <col min="2" max="2" width="19.81640625" bestFit="1" customWidth="1"/>
    <col min="3" max="3" width="21.1796875" bestFit="1" customWidth="1"/>
    <col min="4" max="4" width="4" customWidth="1"/>
    <col min="5" max="5" width="19" customWidth="1"/>
    <col min="6" max="6" width="11.7265625" bestFit="1" customWidth="1"/>
    <col min="7" max="7" width="19" customWidth="1"/>
    <col min="8" max="8" width="18.1796875" bestFit="1" customWidth="1"/>
  </cols>
  <sheetData>
    <row r="3" spans="1:10" x14ac:dyDescent="0.25">
      <c r="A3" s="17" t="str">
        <f>'Turn The Knobs'!A2</f>
        <v>Dedupe / Compression Factor</v>
      </c>
      <c r="B3" s="18">
        <f>'Turn The Knobs'!B2</f>
        <v>1.25</v>
      </c>
    </row>
    <row r="4" spans="1:10" x14ac:dyDescent="0.25">
      <c r="A4" s="17" t="e">
        <f>'Turn The Knobs'!#REF!</f>
        <v>#REF!</v>
      </c>
      <c r="B4" s="19" t="e">
        <f>'Turn The Knobs'!#REF!</f>
        <v>#REF!</v>
      </c>
    </row>
    <row r="5" spans="1:10" x14ac:dyDescent="0.25">
      <c r="A5" s="17" t="s">
        <v>24</v>
      </c>
      <c r="B5" s="18">
        <v>3.8</v>
      </c>
      <c r="I5">
        <v>1</v>
      </c>
    </row>
    <row r="6" spans="1:10" x14ac:dyDescent="0.25">
      <c r="A6" t="str">
        <f>'Turn The Knobs'!A3</f>
        <v>vSAN Configuration</v>
      </c>
      <c r="B6" s="3" t="str">
        <f>'Turn The Knobs'!B3</f>
        <v>AUTO</v>
      </c>
      <c r="C6" t="e">
        <f>IF(B6=#REF!,2,(IF(B6=#REF!,1.33,(IF(B6=#REF!,3,(IF(B6=#REF!,1.5,)))))))</f>
        <v>#REF!</v>
      </c>
      <c r="I6">
        <v>0.3</v>
      </c>
    </row>
    <row r="7" spans="1:10" x14ac:dyDescent="0.25">
      <c r="A7" s="1" t="s">
        <v>31</v>
      </c>
      <c r="B7" s="20" t="e">
        <f>('Sizing Input'!E8)+(B5)+(('Sizing Input'!E8)*B4)</f>
        <v>#REF!</v>
      </c>
      <c r="I7">
        <f>I5-I6</f>
        <v>0.7</v>
      </c>
      <c r="J7">
        <f>I7*100</f>
        <v>70</v>
      </c>
    </row>
    <row r="8" spans="1:10" x14ac:dyDescent="0.25">
      <c r="A8" s="1" t="s">
        <v>32</v>
      </c>
      <c r="B8" s="20" t="e">
        <f>B7*C6</f>
        <v>#REF!</v>
      </c>
      <c r="I8">
        <v>345</v>
      </c>
      <c r="J8">
        <f>I8/J7</f>
        <v>4.9285714285714288</v>
      </c>
    </row>
    <row r="9" spans="1:10" x14ac:dyDescent="0.25">
      <c r="A9" s="1" t="s">
        <v>33</v>
      </c>
      <c r="B9" s="20" t="e">
        <f>B8/B3</f>
        <v>#REF!</v>
      </c>
      <c r="J9">
        <f>J8*100</f>
        <v>492.85714285714289</v>
      </c>
    </row>
    <row r="10" spans="1:10" x14ac:dyDescent="0.25">
      <c r="A10" s="1" t="s">
        <v>34</v>
      </c>
      <c r="B10" s="26" t="e">
        <f>(B9/((1-'Turn The Knobs'!#REF!)*100))*100</f>
        <v>#REF!</v>
      </c>
    </row>
    <row r="11" spans="1:10" x14ac:dyDescent="0.25">
      <c r="A11" s="1" t="s">
        <v>35</v>
      </c>
      <c r="B11" s="20" t="e">
        <f>IF(B3&lt;&gt;1,(B10+(B9*0.05247)),B10)</f>
        <v>#REF!</v>
      </c>
      <c r="C11" t="e">
        <f>B9*0.05247</f>
        <v>#REF!</v>
      </c>
    </row>
    <row r="12" spans="1:10" x14ac:dyDescent="0.25">
      <c r="A12" s="1" t="s">
        <v>36</v>
      </c>
      <c r="B12" s="20" t="e">
        <f>IF(B3&lt;&gt;1,(B11+(B9*0.1585)),(B11+(B9*0.04088)))</f>
        <v>#REF!</v>
      </c>
    </row>
    <row r="13" spans="1:10" x14ac:dyDescent="0.25">
      <c r="A13" s="1" t="s">
        <v>2</v>
      </c>
      <c r="B13" s="20"/>
    </row>
    <row r="15" spans="1:10" x14ac:dyDescent="0.25">
      <c r="E15">
        <v>2</v>
      </c>
      <c r="F15">
        <v>1.33</v>
      </c>
      <c r="G15">
        <v>3</v>
      </c>
      <c r="H15">
        <v>1.5</v>
      </c>
    </row>
    <row r="16" spans="1:10" ht="14.5" x14ac:dyDescent="0.35">
      <c r="E16" s="22" t="s">
        <v>37</v>
      </c>
      <c r="F16" s="22" t="s">
        <v>38</v>
      </c>
      <c r="G16" s="22" t="s">
        <v>39</v>
      </c>
      <c r="H16" s="22" t="s">
        <v>10</v>
      </c>
    </row>
    <row r="17" spans="1:9" x14ac:dyDescent="0.25">
      <c r="A17" s="23" t="s">
        <v>40</v>
      </c>
      <c r="B17" s="15" t="e">
        <f>((('Sizing Input'!E8)+(B5)+(('Sizing Input'!E7)*B4))/B3)+B5</f>
        <v>#REF!</v>
      </c>
      <c r="C17" t="s">
        <v>41</v>
      </c>
      <c r="E17" s="11" t="e">
        <f>$B$17*E15</f>
        <v>#REF!</v>
      </c>
      <c r="F17" s="11" t="e">
        <f>$B$17*F15</f>
        <v>#REF!</v>
      </c>
      <c r="G17" s="11" t="e">
        <f>$B$17*G15</f>
        <v>#REF!</v>
      </c>
      <c r="H17" s="11" t="e">
        <f>$B$17*H15</f>
        <v>#REF!</v>
      </c>
    </row>
    <row r="18" spans="1:9" x14ac:dyDescent="0.25">
      <c r="A18" s="23" t="s">
        <v>42</v>
      </c>
      <c r="B18" s="15" t="e">
        <f>((('Sizing Input'!E7)+(B5)+(('Sizing Input'!E7)*B4))/B3)+B5</f>
        <v>#REF!</v>
      </c>
      <c r="C18" t="s">
        <v>12</v>
      </c>
      <c r="E18" s="11" t="e">
        <f>$B$18*E15</f>
        <v>#REF!</v>
      </c>
      <c r="F18" s="11" t="e">
        <f>$B$18*F15</f>
        <v>#REF!</v>
      </c>
      <c r="G18" s="11" t="e">
        <f>$B$18*G15</f>
        <v>#REF!</v>
      </c>
      <c r="H18" s="11" t="e">
        <f>$B$18*H15</f>
        <v>#REF!</v>
      </c>
    </row>
    <row r="19" spans="1:9" x14ac:dyDescent="0.25">
      <c r="A19" s="1"/>
      <c r="B19" s="14"/>
    </row>
    <row r="21" spans="1:9" ht="13" x14ac:dyDescent="0.3">
      <c r="B21" s="32" t="s">
        <v>41</v>
      </c>
      <c r="C21" s="32" t="s">
        <v>43</v>
      </c>
      <c r="D21" s="32"/>
    </row>
    <row r="22" spans="1:9" ht="13" x14ac:dyDescent="0.3">
      <c r="A22" s="17" t="s">
        <v>6</v>
      </c>
      <c r="B22">
        <f>'Turn The Knobs'!B2</f>
        <v>1.25</v>
      </c>
      <c r="C22">
        <f>'Turn The Knobs'!B2</f>
        <v>1.25</v>
      </c>
      <c r="E22" s="106" t="s">
        <v>44</v>
      </c>
      <c r="F22" s="106"/>
      <c r="G22" s="106"/>
      <c r="H22" s="106"/>
    </row>
    <row r="23" spans="1:9" ht="14.5" x14ac:dyDescent="0.35">
      <c r="A23" s="17" t="s">
        <v>8</v>
      </c>
      <c r="B23" s="27" t="e">
        <f>'Turn The Knobs'!#REF!</f>
        <v>#REF!</v>
      </c>
      <c r="C23" s="27" t="e">
        <f>'Turn The Knobs'!#REF!</f>
        <v>#REF!</v>
      </c>
      <c r="D23" s="27"/>
      <c r="E23" s="22" t="s">
        <v>37</v>
      </c>
      <c r="F23" s="22" t="s">
        <v>38</v>
      </c>
      <c r="G23" s="22" t="s">
        <v>39</v>
      </c>
      <c r="H23" s="22" t="s">
        <v>10</v>
      </c>
    </row>
    <row r="24" spans="1:9" x14ac:dyDescent="0.25">
      <c r="A24" s="17" t="s">
        <v>24</v>
      </c>
      <c r="B24" s="31">
        <f>B5</f>
        <v>3.8</v>
      </c>
      <c r="C24" s="31">
        <f>B5</f>
        <v>3.8</v>
      </c>
      <c r="D24" s="31"/>
      <c r="E24" t="e">
        <f>ROUNDUP(B26/#REF!,0)</f>
        <v>#REF!</v>
      </c>
      <c r="F24" t="e">
        <f>ROUNDUP($B$26/#REF!,0)</f>
        <v>#REF!</v>
      </c>
      <c r="G24" t="e">
        <f>ROUNDUP($B$26/#REF!,0)</f>
        <v>#REF!</v>
      </c>
      <c r="H24" t="e">
        <f>ROUNDUP($B$26/#REF!,0)</f>
        <v>#REF!</v>
      </c>
      <c r="I24" t="e">
        <f>#REF!</f>
        <v>#REF!</v>
      </c>
    </row>
    <row r="25" spans="1:9" x14ac:dyDescent="0.25">
      <c r="A25" s="1" t="s">
        <v>31</v>
      </c>
      <c r="B25" t="e">
        <f>('Sizing Input'!E8)+(B24)+(('Sizing Input'!E8)*B23)</f>
        <v>#REF!</v>
      </c>
      <c r="C25" t="e">
        <f>('Sizing Input'!E7)+(B24)+(('Sizing Input'!E7)*B23)</f>
        <v>#REF!</v>
      </c>
      <c r="E25" t="e">
        <f>ROUNDUP(B26/#REF!,0)</f>
        <v>#REF!</v>
      </c>
      <c r="F25" t="e">
        <f>ROUNDUP($B$26/#REF!,0)</f>
        <v>#REF!</v>
      </c>
      <c r="G25" t="e">
        <f>ROUNDUP($B$26/#REF!,0)</f>
        <v>#REF!</v>
      </c>
      <c r="H25" t="e">
        <f>ROUNDUP($B$26/#REF!,0)</f>
        <v>#REF!</v>
      </c>
      <c r="I25" t="e">
        <f>#REF!</f>
        <v>#REF!</v>
      </c>
    </row>
    <row r="26" spans="1:9" x14ac:dyDescent="0.25">
      <c r="A26" s="1" t="s">
        <v>46</v>
      </c>
      <c r="B26" t="e">
        <f>(1-(B22-1))*B25</f>
        <v>#REF!</v>
      </c>
      <c r="C26" t="e">
        <f>(1-(C22-1))*C25</f>
        <v>#REF!</v>
      </c>
      <c r="E26" t="e">
        <f>ROUNDUP(B26/#REF!,0)</f>
        <v>#REF!</v>
      </c>
      <c r="F26" t="e">
        <f>ROUNDUP($B$26/#REF!,0)</f>
        <v>#REF!</v>
      </c>
      <c r="G26" t="e">
        <f>ROUNDUP($B$26/#REF!,0)</f>
        <v>#REF!</v>
      </c>
      <c r="H26" t="e">
        <f>ROUNDUP($B$26/#REF!,0)</f>
        <v>#REF!</v>
      </c>
      <c r="I26" t="e">
        <f>#REF!</f>
        <v>#REF!</v>
      </c>
    </row>
    <row r="27" spans="1:9" ht="13" x14ac:dyDescent="0.3">
      <c r="A27" s="29" t="e">
        <f>#REF!</f>
        <v>#REF!</v>
      </c>
      <c r="B27" s="28" t="b">
        <f>IF('Turn The Knobs'!B3='Storage Details - Win &amp; SQL'!E29,'Storage Details - Win &amp; SQL'!E24,IF('Turn The Knobs'!B3='Storage Details - Win &amp; SQL'!F23,'Storage Details - Win &amp; SQL'!F24,IF('Turn The Knobs'!B3='Storage Details - Win &amp; SQL'!G23,'Storage Details - Win &amp; SQL'!G24,IF('Turn The Knobs'!B3='Storage Details - Win &amp; SQL'!H23,'Storage Details - Win &amp; SQL'!H24))))</f>
        <v>0</v>
      </c>
      <c r="C27" t="b">
        <f>IF('Turn The Knobs'!B3='Storage Details - Win &amp; SQL'!E29,'Storage Details - Win &amp; SQL'!E30,IF('Turn The Knobs'!B3='Storage Details - Win &amp; SQL'!F23,'Storage Details - Win &amp; SQL'!F30,IF('Turn The Knobs'!B3='Storage Details - Win &amp; SQL'!G23,'Storage Details - Win &amp; SQL'!G30,IF('Turn The Knobs'!B3='Storage Details - Win &amp; SQL'!H23,'Storage Details - Win &amp; SQL'!H30))))</f>
        <v>0</v>
      </c>
    </row>
    <row r="28" spans="1:9" ht="13" x14ac:dyDescent="0.3">
      <c r="A28" s="29" t="e">
        <f>#REF!</f>
        <v>#REF!</v>
      </c>
      <c r="B28" s="28" t="b">
        <f>IF('Turn The Knobs'!B3='Storage Details - Win &amp; SQL'!E23,'Storage Details - Win &amp; SQL'!E25,IF('Turn The Knobs'!B3='Storage Details - Win &amp; SQL'!F23,'Storage Details - Win &amp; SQL'!F25,IF('Turn The Knobs'!B3='Storage Details - Win &amp; SQL'!G23,'Storage Details - Win &amp; SQL'!G25,IF('Turn The Knobs'!B3='Storage Details - Win &amp; SQL'!H23,'Storage Details - Win &amp; SQL'!H25))))</f>
        <v>0</v>
      </c>
      <c r="C28" t="b">
        <f>IF('Turn The Knobs'!B3='Storage Details - Win &amp; SQL'!E29,'Storage Details - Win &amp; SQL'!E31,IF('Turn The Knobs'!B3='Storage Details - Win &amp; SQL'!F29,'Storage Details - Win &amp; SQL'!F31,IF('Turn The Knobs'!B3='Storage Details - Win &amp; SQL'!G29,'Storage Details - Win &amp; SQL'!G31,IF('Turn The Knobs'!B3='Storage Details - Win &amp; SQL'!H29,'Storage Details - Win &amp; SQL'!H31))))</f>
        <v>0</v>
      </c>
      <c r="E28" s="106" t="s">
        <v>50</v>
      </c>
      <c r="F28" s="106"/>
      <c r="G28" s="106"/>
      <c r="H28" s="106"/>
    </row>
    <row r="29" spans="1:9" ht="14.5" x14ac:dyDescent="0.35">
      <c r="A29" s="29" t="e">
        <f>#REF!</f>
        <v>#REF!</v>
      </c>
      <c r="B29" s="28" t="b">
        <f>IF('Turn The Knobs'!B3='Storage Details - Win &amp; SQL'!E23,'Storage Details - Win &amp; SQL'!E26,IF('Turn The Knobs'!B3='Storage Details - Win &amp; SQL'!F23,'Storage Details - Win &amp; SQL'!F26,IF('Turn The Knobs'!B3='Storage Details - Win &amp; SQL'!G23,'Storage Details - Win &amp; SQL'!G26,IF('Turn The Knobs'!B3='Storage Details - Win &amp; SQL'!H23,'Storage Details - Win &amp; SQL'!H26))))</f>
        <v>0</v>
      </c>
      <c r="C29" t="b">
        <f>IF('Turn The Knobs'!B3='Storage Details - Win &amp; SQL'!E29,'Storage Details - Win &amp; SQL'!E32,IF('Turn The Knobs'!B3='Storage Details - Win &amp; SQL'!F23,'Storage Details - Win &amp; SQL'!F32,IF('Turn The Knobs'!B3='Storage Details - Win &amp; SQL'!G23,'Storage Details - Win &amp; SQL'!G32,IF('Turn The Knobs'!B3='Storage Details - Win &amp; SQL'!H23,'Storage Details - Win &amp; SQL'!H32))))</f>
        <v>0</v>
      </c>
      <c r="E29" s="22" t="s">
        <v>37</v>
      </c>
      <c r="F29" s="22" t="s">
        <v>38</v>
      </c>
      <c r="G29" s="22" t="s">
        <v>39</v>
      </c>
      <c r="H29" s="22" t="s">
        <v>10</v>
      </c>
    </row>
    <row r="30" spans="1:9" x14ac:dyDescent="0.25">
      <c r="A30" s="1"/>
      <c r="E30" s="1" t="e">
        <f>ROUNDUP(C26/#REF!,0)</f>
        <v>#REF!</v>
      </c>
      <c r="F30" s="1" t="e">
        <f>ROUNDUP(C26/#REF!,0)</f>
        <v>#REF!</v>
      </c>
      <c r="G30" s="1" t="e">
        <f>ROUNDUP(C26/#REF!,0)</f>
        <v>#REF!</v>
      </c>
      <c r="H30" s="1" t="e">
        <f>ROUNDUP(C26/#REF!,0)</f>
        <v>#REF!</v>
      </c>
      <c r="I30" t="e">
        <f>#REF!</f>
        <v>#REF!</v>
      </c>
    </row>
    <row r="31" spans="1:9" x14ac:dyDescent="0.25">
      <c r="A31" s="1"/>
      <c r="E31" s="1" t="e">
        <f>ROUNDUP(C26/#REF!,0)</f>
        <v>#REF!</v>
      </c>
      <c r="F31" s="1" t="e">
        <f>ROUNDUP(C26/#REF!,0)</f>
        <v>#REF!</v>
      </c>
      <c r="G31" s="1" t="e">
        <f>ROUNDUP(C26/#REF!,0)</f>
        <v>#REF!</v>
      </c>
      <c r="H31" s="1" t="e">
        <f>ROUNDUP(C26/#REF!,0)</f>
        <v>#REF!</v>
      </c>
      <c r="I31" t="e">
        <f>#REF!</f>
        <v>#REF!</v>
      </c>
    </row>
    <row r="32" spans="1:9" x14ac:dyDescent="0.25">
      <c r="E32" s="1" t="e">
        <f>ROUNDUP(C26/#REF!,0)</f>
        <v>#REF!</v>
      </c>
      <c r="F32" s="1" t="e">
        <f>ROUNDUP(C26/#REF!,0)</f>
        <v>#REF!</v>
      </c>
      <c r="G32" s="1" t="e">
        <f>ROUNDUP(C26/#REF!,0)</f>
        <v>#REF!</v>
      </c>
      <c r="H32" s="1" t="e">
        <f>ROUNDUP(C26/#REF!,0)</f>
        <v>#REF!</v>
      </c>
      <c r="I32" t="e">
        <f>#REF!</f>
        <v>#REF!</v>
      </c>
    </row>
  </sheetData>
  <mergeCells count="2">
    <mergeCell ref="E22:H22"/>
    <mergeCell ref="E28:H28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BCD13-A6F2-48CD-905C-050C2205C3B7}">
  <sheetPr codeName="Sheet23">
    <tabColor rgb="FFC00000"/>
  </sheetPr>
  <dimension ref="A3:J32"/>
  <sheetViews>
    <sheetView zoomScaleNormal="100" workbookViewId="0">
      <selection activeCell="L23" sqref="L23"/>
    </sheetView>
  </sheetViews>
  <sheetFormatPr defaultRowHeight="12.5" x14ac:dyDescent="0.25"/>
  <cols>
    <col min="1" max="1" width="79.54296875" bestFit="1" customWidth="1"/>
    <col min="2" max="2" width="19.81640625" bestFit="1" customWidth="1"/>
    <col min="3" max="3" width="21.1796875" bestFit="1" customWidth="1"/>
    <col min="4" max="4" width="4" customWidth="1"/>
    <col min="5" max="5" width="19" customWidth="1"/>
    <col min="6" max="6" width="11.7265625" bestFit="1" customWidth="1"/>
    <col min="7" max="7" width="19" customWidth="1"/>
    <col min="8" max="8" width="18.1796875" bestFit="1" customWidth="1"/>
  </cols>
  <sheetData>
    <row r="3" spans="1:10" x14ac:dyDescent="0.25">
      <c r="A3" s="17" t="str">
        <f>'Turn The Knobs'!A2</f>
        <v>Dedupe / Compression Factor</v>
      </c>
      <c r="B3" s="18">
        <f>'Turn The Knobs'!B2</f>
        <v>1.25</v>
      </c>
    </row>
    <row r="4" spans="1:10" x14ac:dyDescent="0.25">
      <c r="A4" s="17" t="e">
        <f>'Turn The Knobs'!#REF!</f>
        <v>#REF!</v>
      </c>
      <c r="B4" s="19" t="e">
        <f>'Turn The Knobs'!#REF!</f>
        <v>#REF!</v>
      </c>
    </row>
    <row r="5" spans="1:10" x14ac:dyDescent="0.25">
      <c r="A5" s="17" t="s">
        <v>24</v>
      </c>
      <c r="B5" s="18">
        <v>3.8</v>
      </c>
      <c r="I5">
        <v>1</v>
      </c>
    </row>
    <row r="6" spans="1:10" x14ac:dyDescent="0.25">
      <c r="A6" t="str">
        <f>'Turn The Knobs'!A3</f>
        <v>vSAN Configuration</v>
      </c>
      <c r="B6" s="3" t="str">
        <f>'Turn The Knobs'!B3</f>
        <v>AUTO</v>
      </c>
      <c r="C6" t="e">
        <f>IF(B6=#REF!,2,(IF(B6=#REF!,1.33,(IF(B6=#REF!,3,(IF(B6=#REF!,1.5,)))))))</f>
        <v>#REF!</v>
      </c>
      <c r="I6">
        <v>0.3</v>
      </c>
    </row>
    <row r="7" spans="1:10" x14ac:dyDescent="0.25">
      <c r="A7" s="1" t="s">
        <v>31</v>
      </c>
      <c r="B7" s="20" t="e">
        <f>('Sizing Input'!G8)+(B5)+(('Sizing Input'!G8)*B4)</f>
        <v>#REF!</v>
      </c>
      <c r="I7">
        <f>I5-I6</f>
        <v>0.7</v>
      </c>
      <c r="J7">
        <f>I7*100</f>
        <v>70</v>
      </c>
    </row>
    <row r="8" spans="1:10" x14ac:dyDescent="0.25">
      <c r="A8" s="1" t="s">
        <v>32</v>
      </c>
      <c r="B8" s="20" t="e">
        <f>B7*C6</f>
        <v>#REF!</v>
      </c>
      <c r="I8">
        <v>345</v>
      </c>
      <c r="J8">
        <f>I8/J7</f>
        <v>4.9285714285714288</v>
      </c>
    </row>
    <row r="9" spans="1:10" x14ac:dyDescent="0.25">
      <c r="A9" s="1" t="s">
        <v>33</v>
      </c>
      <c r="B9" s="20" t="e">
        <f>B8/B3</f>
        <v>#REF!</v>
      </c>
      <c r="J9">
        <f>J8*100</f>
        <v>492.85714285714289</v>
      </c>
    </row>
    <row r="10" spans="1:10" x14ac:dyDescent="0.25">
      <c r="A10" s="1" t="s">
        <v>34</v>
      </c>
      <c r="B10" s="26" t="e">
        <f>(B9/((1-'Turn The Knobs'!#REF!)*100))*100</f>
        <v>#REF!</v>
      </c>
    </row>
    <row r="11" spans="1:10" x14ac:dyDescent="0.25">
      <c r="A11" s="1" t="s">
        <v>35</v>
      </c>
      <c r="B11" s="20" t="e">
        <f>IF(B3&lt;&gt;1,(B10+(B9*0.05247)),B10)</f>
        <v>#REF!</v>
      </c>
      <c r="C11" t="e">
        <f>B9*0.05247</f>
        <v>#REF!</v>
      </c>
    </row>
    <row r="12" spans="1:10" x14ac:dyDescent="0.25">
      <c r="A12" s="1" t="s">
        <v>36</v>
      </c>
      <c r="B12" s="20" t="e">
        <f>IF(B3&lt;&gt;1,(B11+(B9*0.1585)),(B11+(B9*0.04088)))</f>
        <v>#REF!</v>
      </c>
    </row>
    <row r="13" spans="1:10" x14ac:dyDescent="0.25">
      <c r="A13" s="1" t="s">
        <v>2</v>
      </c>
      <c r="B13" s="20"/>
    </row>
    <row r="15" spans="1:10" x14ac:dyDescent="0.25">
      <c r="E15">
        <v>2</v>
      </c>
      <c r="F15">
        <v>1.33</v>
      </c>
      <c r="G15">
        <v>3</v>
      </c>
      <c r="H15">
        <v>1.5</v>
      </c>
    </row>
    <row r="16" spans="1:10" ht="14.5" x14ac:dyDescent="0.35">
      <c r="E16" s="22" t="s">
        <v>37</v>
      </c>
      <c r="F16" s="22" t="s">
        <v>38</v>
      </c>
      <c r="G16" s="22" t="s">
        <v>39</v>
      </c>
      <c r="H16" s="22" t="s">
        <v>10</v>
      </c>
    </row>
    <row r="17" spans="1:9" x14ac:dyDescent="0.25">
      <c r="A17" s="23" t="s">
        <v>40</v>
      </c>
      <c r="B17" s="15" t="e">
        <f>((('Sizing Input'!G8)+(B5)+(('Sizing Input'!G7)*B4))/B3)+B5</f>
        <v>#REF!</v>
      </c>
      <c r="C17" t="s">
        <v>41</v>
      </c>
      <c r="E17" s="11" t="e">
        <f>$B$17*E15</f>
        <v>#REF!</v>
      </c>
      <c r="F17" s="11" t="e">
        <f>$B$17*F15</f>
        <v>#REF!</v>
      </c>
      <c r="G17" s="11" t="e">
        <f>$B$17*G15</f>
        <v>#REF!</v>
      </c>
      <c r="H17" s="11" t="e">
        <f>$B$17*H15</f>
        <v>#REF!</v>
      </c>
    </row>
    <row r="18" spans="1:9" x14ac:dyDescent="0.25">
      <c r="A18" s="23" t="s">
        <v>42</v>
      </c>
      <c r="B18" s="15" t="e">
        <f>((('Sizing Input'!G7)+(B5)+(('Sizing Input'!G7)*B4))/B3)+B5</f>
        <v>#REF!</v>
      </c>
      <c r="C18" t="s">
        <v>12</v>
      </c>
      <c r="E18" s="11" t="e">
        <f>$B$18*E15</f>
        <v>#REF!</v>
      </c>
      <c r="F18" s="11" t="e">
        <f>$B$18*F15</f>
        <v>#REF!</v>
      </c>
      <c r="G18" s="11" t="e">
        <f>$B$18*G15</f>
        <v>#REF!</v>
      </c>
      <c r="H18" s="11" t="e">
        <f>$B$18*H15</f>
        <v>#REF!</v>
      </c>
    </row>
    <row r="19" spans="1:9" x14ac:dyDescent="0.25">
      <c r="A19" s="1"/>
      <c r="B19" s="14"/>
    </row>
    <row r="21" spans="1:9" ht="13" x14ac:dyDescent="0.3">
      <c r="B21" s="32" t="s">
        <v>41</v>
      </c>
      <c r="C21" s="32" t="s">
        <v>43</v>
      </c>
      <c r="D21" s="32"/>
    </row>
    <row r="22" spans="1:9" ht="13" x14ac:dyDescent="0.3">
      <c r="A22" s="17" t="s">
        <v>6</v>
      </c>
      <c r="B22">
        <f>'Turn The Knobs'!B2</f>
        <v>1.25</v>
      </c>
      <c r="C22">
        <f>'Turn The Knobs'!B2</f>
        <v>1.25</v>
      </c>
      <c r="E22" s="106" t="s">
        <v>44</v>
      </c>
      <c r="F22" s="106"/>
      <c r="G22" s="106"/>
      <c r="H22" s="106"/>
    </row>
    <row r="23" spans="1:9" ht="14.5" x14ac:dyDescent="0.35">
      <c r="A23" s="17" t="s">
        <v>8</v>
      </c>
      <c r="B23" s="27" t="e">
        <f>'Turn The Knobs'!#REF!</f>
        <v>#REF!</v>
      </c>
      <c r="C23" s="27" t="e">
        <f>'Turn The Knobs'!#REF!</f>
        <v>#REF!</v>
      </c>
      <c r="D23" s="27"/>
      <c r="E23" s="22" t="s">
        <v>37</v>
      </c>
      <c r="F23" s="22" t="s">
        <v>38</v>
      </c>
      <c r="G23" s="22" t="s">
        <v>39</v>
      </c>
      <c r="H23" s="22" t="s">
        <v>10</v>
      </c>
    </row>
    <row r="24" spans="1:9" x14ac:dyDescent="0.25">
      <c r="A24" s="17" t="s">
        <v>24</v>
      </c>
      <c r="B24" s="31">
        <f>B5</f>
        <v>3.8</v>
      </c>
      <c r="C24" s="31">
        <f>B5</f>
        <v>3.8</v>
      </c>
      <c r="D24" s="31"/>
      <c r="E24" t="e">
        <f>ROUNDUP(B26/#REF!,0)</f>
        <v>#REF!</v>
      </c>
      <c r="F24" t="e">
        <f>ROUNDUP($B$26/#REF!,0)</f>
        <v>#REF!</v>
      </c>
      <c r="G24" t="e">
        <f>ROUNDUP($B$26/#REF!,0)</f>
        <v>#REF!</v>
      </c>
      <c r="H24" t="e">
        <f>ROUNDUP($B$26/#REF!,0)</f>
        <v>#REF!</v>
      </c>
      <c r="I24" t="e">
        <f>#REF!</f>
        <v>#REF!</v>
      </c>
    </row>
    <row r="25" spans="1:9" x14ac:dyDescent="0.25">
      <c r="A25" s="1" t="s">
        <v>31</v>
      </c>
      <c r="B25" t="e">
        <f>('Sizing Input'!G8)+(B24)+(('Sizing Input'!G8)*B23)</f>
        <v>#REF!</v>
      </c>
      <c r="C25" t="e">
        <f>('Sizing Input'!G7)+(B24)+(('Sizing Input'!G7)*B23)</f>
        <v>#REF!</v>
      </c>
      <c r="E25" t="e">
        <f>ROUNDUP(B26/#REF!,0)</f>
        <v>#REF!</v>
      </c>
      <c r="F25" t="e">
        <f>ROUNDUP($B$26/#REF!,0)</f>
        <v>#REF!</v>
      </c>
      <c r="G25" t="e">
        <f>ROUNDUP($B$26/#REF!,0)</f>
        <v>#REF!</v>
      </c>
      <c r="H25" t="e">
        <f>ROUNDUP($B$26/#REF!,0)</f>
        <v>#REF!</v>
      </c>
      <c r="I25" t="e">
        <f>#REF!</f>
        <v>#REF!</v>
      </c>
    </row>
    <row r="26" spans="1:9" x14ac:dyDescent="0.25">
      <c r="A26" s="1" t="s">
        <v>46</v>
      </c>
      <c r="B26" t="e">
        <f>(1-(B22-1))*B25</f>
        <v>#REF!</v>
      </c>
      <c r="C26" t="e">
        <f>(1-(C22-1))*C25</f>
        <v>#REF!</v>
      </c>
      <c r="E26" t="e">
        <f>ROUNDUP(B26/#REF!,0)</f>
        <v>#REF!</v>
      </c>
      <c r="F26" t="e">
        <f>ROUNDUP($B$26/#REF!,0)</f>
        <v>#REF!</v>
      </c>
      <c r="G26" t="e">
        <f>ROUNDUP($B$26/#REF!,0)</f>
        <v>#REF!</v>
      </c>
      <c r="H26" t="e">
        <f>ROUNDUP($B$26/#REF!,0)</f>
        <v>#REF!</v>
      </c>
      <c r="I26" t="e">
        <f>#REF!</f>
        <v>#REF!</v>
      </c>
    </row>
    <row r="27" spans="1:9" ht="13" x14ac:dyDescent="0.3">
      <c r="A27" s="29" t="e">
        <f>#REF!</f>
        <v>#REF!</v>
      </c>
      <c r="B27" s="28" t="b">
        <f>IF('Turn The Knobs'!B3='Storage Details - Other'!E29,'Storage Details - Other'!E24,IF('Turn The Knobs'!B3='Storage Details - Other'!F23,'Storage Details - Other'!F24,IF('Turn The Knobs'!B3='Storage Details - Other'!G23,'Storage Details - Other'!G24,IF('Turn The Knobs'!B3='Storage Details - Other'!H23,'Storage Details - Other'!H24))))</f>
        <v>0</v>
      </c>
      <c r="C27" t="b">
        <f>IF('Turn The Knobs'!B3='Storage Details - Other'!E29,'Storage Details - Other'!E30,IF('Turn The Knobs'!B3='Storage Details - Other'!F23,'Storage Details - Other'!F30,IF('Turn The Knobs'!B3='Storage Details - Other'!G23,'Storage Details - Other'!G30,IF('Turn The Knobs'!B3='Storage Details - Other'!H23,'Storage Details - Other'!H30))))</f>
        <v>0</v>
      </c>
    </row>
    <row r="28" spans="1:9" ht="13" x14ac:dyDescent="0.3">
      <c r="A28" s="29" t="e">
        <f>#REF!</f>
        <v>#REF!</v>
      </c>
      <c r="B28" s="28" t="b">
        <f>IF('Turn The Knobs'!B3='Storage Details - Other'!E23,'Storage Details - Other'!E25,IF('Turn The Knobs'!B3='Storage Details - Other'!F23,'Storage Details - Other'!F25,IF('Turn The Knobs'!B3='Storage Details - Other'!G23,'Storage Details - Other'!G25,IF('Turn The Knobs'!B3='Storage Details - Other'!H23,'Storage Details - Other'!H25))))</f>
        <v>0</v>
      </c>
      <c r="C28" t="b">
        <f>IF('Turn The Knobs'!B3='Storage Details - Other'!E29,'Storage Details - Other'!E31,IF('Turn The Knobs'!B3='Storage Details - Other'!F29,'Storage Details - Other'!F31,IF('Turn The Knobs'!B3='Storage Details - Other'!G29,'Storage Details - Other'!G31,IF('Turn The Knobs'!B3='Storage Details - Other'!H29,'Storage Details - Other'!H31))))</f>
        <v>0</v>
      </c>
      <c r="E28" s="106" t="s">
        <v>50</v>
      </c>
      <c r="F28" s="106"/>
      <c r="G28" s="106"/>
      <c r="H28" s="106"/>
    </row>
    <row r="29" spans="1:9" ht="14.5" x14ac:dyDescent="0.35">
      <c r="A29" s="29" t="e">
        <f>#REF!</f>
        <v>#REF!</v>
      </c>
      <c r="B29" s="28" t="b">
        <f>IF('Turn The Knobs'!B3='Storage Details - Other'!E23,'Storage Details - Other'!E26,IF('Turn The Knobs'!B3='Storage Details - Other'!F23,'Storage Details - Other'!F26,IF('Turn The Knobs'!B3='Storage Details - Other'!G23,'Storage Details - Other'!G26,IF('Turn The Knobs'!B3='Storage Details - Other'!H23,'Storage Details - Other'!H26))))</f>
        <v>0</v>
      </c>
      <c r="C29" t="b">
        <f>IF('Turn The Knobs'!B3='Storage Details - Other'!E29,'Storage Details - Other'!E32,IF('Turn The Knobs'!B3='Storage Details - Other'!F23,'Storage Details - Other'!F32,IF('Turn The Knobs'!B3='Storage Details - Other'!G23,'Storage Details - Other'!G32,IF('Turn The Knobs'!B3='Storage Details - Other'!H23,'Storage Details - Other'!H32))))</f>
        <v>0</v>
      </c>
      <c r="E29" s="22" t="s">
        <v>37</v>
      </c>
      <c r="F29" s="22" t="s">
        <v>38</v>
      </c>
      <c r="G29" s="22" t="s">
        <v>39</v>
      </c>
      <c r="H29" s="22" t="s">
        <v>10</v>
      </c>
    </row>
    <row r="30" spans="1:9" x14ac:dyDescent="0.25">
      <c r="A30" s="1"/>
      <c r="E30" s="1" t="e">
        <f>ROUNDUP(C26/#REF!,0)</f>
        <v>#REF!</v>
      </c>
      <c r="F30" s="1" t="e">
        <f>ROUNDUP(C26/#REF!,0)</f>
        <v>#REF!</v>
      </c>
      <c r="G30" s="1" t="e">
        <f>ROUNDUP(C26/#REF!,0)</f>
        <v>#REF!</v>
      </c>
      <c r="H30" s="1" t="e">
        <f>ROUNDUP(C26/#REF!,0)</f>
        <v>#REF!</v>
      </c>
      <c r="I30" t="e">
        <f>#REF!</f>
        <v>#REF!</v>
      </c>
    </row>
    <row r="31" spans="1:9" x14ac:dyDescent="0.25">
      <c r="A31" s="1"/>
      <c r="E31" s="1" t="e">
        <f>ROUNDUP(C26/#REF!,0)</f>
        <v>#REF!</v>
      </c>
      <c r="F31" s="1" t="e">
        <f>ROUNDUP(C26/#REF!,0)</f>
        <v>#REF!</v>
      </c>
      <c r="G31" s="1" t="e">
        <f>ROUNDUP(C26/#REF!,0)</f>
        <v>#REF!</v>
      </c>
      <c r="H31" s="1" t="e">
        <f>ROUNDUP(C26/#REF!,0)</f>
        <v>#REF!</v>
      </c>
      <c r="I31" t="e">
        <f>#REF!</f>
        <v>#REF!</v>
      </c>
    </row>
    <row r="32" spans="1:9" x14ac:dyDescent="0.25">
      <c r="E32" s="1" t="e">
        <f>ROUNDUP(C26/#REF!,0)</f>
        <v>#REF!</v>
      </c>
      <c r="F32" s="1" t="e">
        <f>ROUNDUP(C26/#REF!,0)</f>
        <v>#REF!</v>
      </c>
      <c r="G32" s="1" t="e">
        <f>ROUNDUP(C26/#REF!,0)</f>
        <v>#REF!</v>
      </c>
      <c r="H32" s="1" t="e">
        <f>ROUNDUP(C26/#REF!,0)</f>
        <v>#REF!</v>
      </c>
      <c r="I32" t="e">
        <f>#REF!</f>
        <v>#REF!</v>
      </c>
    </row>
  </sheetData>
  <mergeCells count="2">
    <mergeCell ref="E22:H22"/>
    <mergeCell ref="E28:H2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94BBF-27E3-4117-BE5C-A9944D43DB73}">
  <sheetPr codeName="Sheet26"/>
  <dimension ref="A1:G43"/>
  <sheetViews>
    <sheetView workbookViewId="0">
      <selection activeCell="H10" sqref="H10"/>
    </sheetView>
  </sheetViews>
  <sheetFormatPr defaultRowHeight="12.5" x14ac:dyDescent="0.25"/>
  <cols>
    <col min="1" max="1" width="8.7265625" style="16"/>
    <col min="2" max="2" width="45.90625" bestFit="1" customWidth="1"/>
    <col min="3" max="3" width="11.81640625" bestFit="1" customWidth="1"/>
    <col min="6" max="6" width="23" bestFit="1" customWidth="1"/>
  </cols>
  <sheetData>
    <row r="1" spans="1:7" x14ac:dyDescent="0.25">
      <c r="A1" s="16" t="s">
        <v>83</v>
      </c>
      <c r="B1" t="s">
        <v>81</v>
      </c>
      <c r="C1" t="s">
        <v>82</v>
      </c>
    </row>
    <row r="2" spans="1:7" ht="13" x14ac:dyDescent="0.3">
      <c r="A2" s="76">
        <v>0</v>
      </c>
      <c r="B2" s="77" t="str">
        <f>'Sizing Input'!$B$2&amp;" ("&amp;'Sizing Input'!$C$1&amp;")"</f>
        <v>VMs (All In)</v>
      </c>
      <c r="C2" s="77">
        <f>'Sizing Input'!C2</f>
        <v>3</v>
      </c>
      <c r="F2" s="71" t="s">
        <v>104</v>
      </c>
      <c r="G2" t="s">
        <v>399</v>
      </c>
    </row>
    <row r="3" spans="1:7" ht="13" x14ac:dyDescent="0.25">
      <c r="A3" s="76">
        <f>A2+1</f>
        <v>1</v>
      </c>
      <c r="B3" s="77" t="str">
        <f>'Sizing Input'!$B$3&amp;" ("&amp;'Sizing Input'!$C$1&amp;")"</f>
        <v>Compute: Average vCPU Per VM (All In)</v>
      </c>
      <c r="C3" s="80">
        <f>ROUNDUP('Sizing Input'!C3,1)</f>
        <v>3.4</v>
      </c>
      <c r="F3" s="72" t="s">
        <v>105</v>
      </c>
      <c r="G3" t="s">
        <v>400</v>
      </c>
    </row>
    <row r="4" spans="1:7" x14ac:dyDescent="0.25">
      <c r="A4" s="76">
        <f t="shared" ref="A4:A42" si="0">A3+1</f>
        <v>2</v>
      </c>
      <c r="B4" s="77" t="str">
        <f>'Sizing Input'!$B$4&amp;" ("&amp;'Sizing Input'!$C$1&amp;")"</f>
        <v>Compute: Total vCPU Deployed (All In)</v>
      </c>
      <c r="C4" s="77">
        <f>'Sizing Input'!C4</f>
        <v>10</v>
      </c>
    </row>
    <row r="5" spans="1:7" x14ac:dyDescent="0.25">
      <c r="A5" s="76">
        <f t="shared" si="0"/>
        <v>3</v>
      </c>
      <c r="B5" s="77" t="str">
        <f>'Sizing Input'!$B$5&amp;" ("&amp;'Sizing Input'!$C$1&amp;")"</f>
        <v>Storage: Average Storage per VM (TB) (All In)</v>
      </c>
      <c r="C5" s="77">
        <f>'Sizing Input'!C5</f>
        <v>6.5884999999999999E-2</v>
      </c>
    </row>
    <row r="6" spans="1:7" x14ac:dyDescent="0.25">
      <c r="A6" s="76">
        <f t="shared" si="0"/>
        <v>4</v>
      </c>
      <c r="B6" s="77" t="str">
        <f>'Sizing Input'!$B$6&amp;" ("&amp;'Sizing Input'!$C$1&amp;")"</f>
        <v>Storage: Total Storage Used (TB) (All In)</v>
      </c>
      <c r="C6" s="77">
        <f>'Sizing Input'!C6</f>
        <v>0.197655</v>
      </c>
    </row>
    <row r="7" spans="1:7" x14ac:dyDescent="0.25">
      <c r="A7" s="76">
        <f t="shared" si="0"/>
        <v>5</v>
      </c>
      <c r="B7" s="78" t="str">
        <f>'Sizing Input'!$B$7&amp;" ("&amp;'Sizing Input'!$C$1&amp;")"</f>
        <v>Memory: Average vMem per VM (GB) (All In)</v>
      </c>
      <c r="C7" s="80">
        <f>ROUNDUP('Sizing Input'!C7,1)</f>
        <v>3.5</v>
      </c>
    </row>
    <row r="8" spans="1:7" x14ac:dyDescent="0.25">
      <c r="A8" s="76">
        <f t="shared" si="0"/>
        <v>6</v>
      </c>
      <c r="B8" s="77" t="str">
        <f>'Sizing Input'!$B$8&amp;" ("&amp;'Sizing Input'!$C$1&amp;")"</f>
        <v>Memory: Total vMem Used (GB) (All In)</v>
      </c>
      <c r="C8" s="79">
        <f>ROUNDUP('Sizing Input'!C8,1)</f>
        <v>10.299999999999999</v>
      </c>
    </row>
    <row r="9" spans="1:7" x14ac:dyDescent="0.25">
      <c r="A9" s="81">
        <f t="shared" si="0"/>
        <v>7</v>
      </c>
      <c r="B9" s="82" t="str">
        <f>'Sizing Input'!$B$2&amp;" ("&amp;'Sizing Input'!$D$1&amp;")"</f>
        <v>VMs (Windows)</v>
      </c>
      <c r="C9" s="82">
        <f>'Sizing Input'!D2</f>
        <v>3</v>
      </c>
    </row>
    <row r="10" spans="1:7" x14ac:dyDescent="0.25">
      <c r="A10" s="81">
        <f t="shared" si="0"/>
        <v>8</v>
      </c>
      <c r="B10" s="82" t="str">
        <f>'Sizing Input'!$B$3&amp;" ("&amp;'Sizing Input'!$D$1&amp;")"</f>
        <v>Compute: Average vCPU Per VM (Windows)</v>
      </c>
      <c r="C10" s="90">
        <f>ROUNDUP('Sizing Input'!D3,1)</f>
        <v>3.4</v>
      </c>
    </row>
    <row r="11" spans="1:7" x14ac:dyDescent="0.25">
      <c r="A11" s="81">
        <f t="shared" si="0"/>
        <v>9</v>
      </c>
      <c r="B11" s="82" t="str">
        <f>'Sizing Input'!$B$4&amp;" ("&amp;'Sizing Input'!$D$1&amp;")"</f>
        <v>Compute: Total vCPU Deployed (Windows)</v>
      </c>
      <c r="C11" s="82">
        <f>'Sizing Input'!D4</f>
        <v>10</v>
      </c>
    </row>
    <row r="12" spans="1:7" x14ac:dyDescent="0.25">
      <c r="A12" s="81">
        <f t="shared" si="0"/>
        <v>10</v>
      </c>
      <c r="B12" s="82" t="str">
        <f>'Sizing Input'!$B$5&amp;" ("&amp;'Sizing Input'!$D$1&amp;")"</f>
        <v>Storage: Average Storage per VM (TB) (Windows)</v>
      </c>
      <c r="C12" s="82">
        <f>'Sizing Input'!D5</f>
        <v>6.5884999999999999E-2</v>
      </c>
    </row>
    <row r="13" spans="1:7" x14ac:dyDescent="0.25">
      <c r="A13" s="81">
        <f t="shared" si="0"/>
        <v>11</v>
      </c>
      <c r="B13" s="82" t="str">
        <f>'Sizing Input'!$B$6&amp;" ("&amp;'Sizing Input'!$D$1&amp;")"</f>
        <v>Storage: Total Storage Used (TB) (Windows)</v>
      </c>
      <c r="C13" s="82">
        <f>'Sizing Input'!D6</f>
        <v>0.197655</v>
      </c>
    </row>
    <row r="14" spans="1:7" x14ac:dyDescent="0.25">
      <c r="A14" s="81">
        <f t="shared" si="0"/>
        <v>12</v>
      </c>
      <c r="B14" s="83" t="str">
        <f>'Sizing Input'!$B$7&amp;" ("&amp;'Sizing Input'!$D$1&amp;")"</f>
        <v>Memory: Average vMem per VM (GB) (Windows)</v>
      </c>
      <c r="C14" s="90">
        <f>ROUNDUP('Sizing Input'!D7,1)</f>
        <v>3.5</v>
      </c>
    </row>
    <row r="15" spans="1:7" x14ac:dyDescent="0.25">
      <c r="A15" s="81">
        <f t="shared" si="0"/>
        <v>13</v>
      </c>
      <c r="B15" s="82" t="str">
        <f>'Sizing Input'!$B$8&amp;" ("&amp;'Sizing Input'!$D$1&amp;")"</f>
        <v>Memory: Total vMem Used (GB) (Windows)</v>
      </c>
      <c r="C15" s="82">
        <f>'Sizing Input'!D8</f>
        <v>10.24</v>
      </c>
    </row>
    <row r="16" spans="1:7" x14ac:dyDescent="0.25">
      <c r="A16" s="16">
        <f t="shared" si="0"/>
        <v>14</v>
      </c>
      <c r="B16" s="84" t="str">
        <f>'Sizing Input'!$B$2&amp;" ("&amp;'Sizing Input'!$E$1&amp;")"</f>
        <v>VMs (SQL)</v>
      </c>
      <c r="C16" s="84">
        <f>'Sizing Input'!E2</f>
        <v>0</v>
      </c>
    </row>
    <row r="17" spans="1:3" x14ac:dyDescent="0.25">
      <c r="A17" s="16">
        <f t="shared" si="0"/>
        <v>15</v>
      </c>
      <c r="B17" s="84" t="str">
        <f>'Sizing Input'!$B$3&amp;" ("&amp;'Sizing Input'!$E$1&amp;")"</f>
        <v>Compute: Average vCPU Per VM (SQL)</v>
      </c>
      <c r="C17" s="84">
        <f>ROUNDUP(IF('Sizing Input'!E3&lt;1,0,'Sizing Input'!E3),1)</f>
        <v>0</v>
      </c>
    </row>
    <row r="18" spans="1:3" x14ac:dyDescent="0.25">
      <c r="A18" s="16">
        <f t="shared" si="0"/>
        <v>16</v>
      </c>
      <c r="B18" s="84" t="str">
        <f>'Sizing Input'!$B$4&amp;" ("&amp;'Sizing Input'!$E$1&amp;")"</f>
        <v>Compute: Total vCPU Deployed (SQL)</v>
      </c>
      <c r="C18" s="84">
        <f>'Sizing Input'!E4</f>
        <v>0</v>
      </c>
    </row>
    <row r="19" spans="1:3" x14ac:dyDescent="0.25">
      <c r="A19" s="16">
        <f t="shared" si="0"/>
        <v>17</v>
      </c>
      <c r="B19" s="84" t="str">
        <f>'Sizing Input'!$B$5&amp;" ("&amp;'Sizing Input'!$E$1&amp;")"</f>
        <v>Storage: Average Storage per VM (TB) (SQL)</v>
      </c>
      <c r="C19" s="84">
        <f>'Sizing Input'!E5</f>
        <v>0</v>
      </c>
    </row>
    <row r="20" spans="1:3" x14ac:dyDescent="0.25">
      <c r="A20" s="16">
        <f t="shared" si="0"/>
        <v>18</v>
      </c>
      <c r="B20" s="84" t="str">
        <f>'Sizing Input'!$B$6&amp;" ("&amp;'Sizing Input'!$E$1&amp;")"</f>
        <v>Storage: Total Storage Used (TB) (SQL)</v>
      </c>
      <c r="C20" s="84">
        <f>'Sizing Input'!E6</f>
        <v>0</v>
      </c>
    </row>
    <row r="21" spans="1:3" x14ac:dyDescent="0.25">
      <c r="A21" s="16">
        <f t="shared" si="0"/>
        <v>19</v>
      </c>
      <c r="B21" s="85" t="str">
        <f>'Sizing Input'!$B$7&amp;" ("&amp;'Sizing Input'!$E$1&amp;")"</f>
        <v>Memory: Average vMem per VM (GB) (SQL)</v>
      </c>
      <c r="C21" s="91">
        <f>ROUNDUP('Sizing Input'!E7,1)</f>
        <v>0</v>
      </c>
    </row>
    <row r="22" spans="1:3" x14ac:dyDescent="0.25">
      <c r="A22" s="16">
        <f t="shared" si="0"/>
        <v>20</v>
      </c>
      <c r="B22" s="84" t="str">
        <f>'Sizing Input'!$B$8&amp;" ("&amp;'Sizing Input'!$E$1&amp;")"</f>
        <v>Memory: Total vMem Used (GB) (SQL)</v>
      </c>
      <c r="C22" s="84">
        <f>'Sizing Input'!E8</f>
        <v>0</v>
      </c>
    </row>
    <row r="23" spans="1:3" x14ac:dyDescent="0.25">
      <c r="A23" s="16">
        <f t="shared" si="0"/>
        <v>21</v>
      </c>
      <c r="B23" s="86" t="str">
        <f>'Sizing Input'!$B$2&amp;" ("&amp;'Sizing Input'!$F$1&amp;")"</f>
        <v>VMs (Linux)</v>
      </c>
      <c r="C23" s="86">
        <f>'Sizing Input'!F2</f>
        <v>0</v>
      </c>
    </row>
    <row r="24" spans="1:3" x14ac:dyDescent="0.25">
      <c r="A24" s="16">
        <f t="shared" si="0"/>
        <v>22</v>
      </c>
      <c r="B24" s="86" t="str">
        <f>'Sizing Input'!$B$3&amp;" ("&amp;'Sizing Input'!$F$1&amp;")"</f>
        <v>Compute: Average vCPU Per VM (Linux)</v>
      </c>
      <c r="C24" s="92">
        <f>ROUNDUP('Sizing Input'!F3,1)</f>
        <v>0</v>
      </c>
    </row>
    <row r="25" spans="1:3" x14ac:dyDescent="0.25">
      <c r="A25" s="16">
        <f t="shared" si="0"/>
        <v>23</v>
      </c>
      <c r="B25" s="86" t="str">
        <f>'Sizing Input'!$B$4&amp;" ("&amp;'Sizing Input'!$F$1&amp;")"</f>
        <v>Compute: Total vCPU Deployed (Linux)</v>
      </c>
      <c r="C25" s="86">
        <f>'Sizing Input'!F4</f>
        <v>0</v>
      </c>
    </row>
    <row r="26" spans="1:3" x14ac:dyDescent="0.25">
      <c r="A26" s="16">
        <f t="shared" si="0"/>
        <v>24</v>
      </c>
      <c r="B26" s="86" t="str">
        <f>'Sizing Input'!$B$5&amp;" ("&amp;'Sizing Input'!$F$1&amp;")"</f>
        <v>Storage: Average Storage per VM (TB) (Linux)</v>
      </c>
      <c r="C26" s="86">
        <f>'Sizing Input'!F5</f>
        <v>0</v>
      </c>
    </row>
    <row r="27" spans="1:3" x14ac:dyDescent="0.25">
      <c r="A27" s="16">
        <f t="shared" si="0"/>
        <v>25</v>
      </c>
      <c r="B27" s="86" t="str">
        <f>'Sizing Input'!$B$6&amp;" ("&amp;'Sizing Input'!$F$1&amp;")"</f>
        <v>Storage: Total Storage Used (TB) (Linux)</v>
      </c>
      <c r="C27" s="86">
        <f>'Sizing Input'!F6</f>
        <v>0</v>
      </c>
    </row>
    <row r="28" spans="1:3" x14ac:dyDescent="0.25">
      <c r="A28" s="16">
        <f t="shared" si="0"/>
        <v>26</v>
      </c>
      <c r="B28" s="87" t="str">
        <f>'Sizing Input'!$B$7&amp;" ("&amp;'Sizing Input'!$F$1&amp;")"</f>
        <v>Memory: Average vMem per VM (GB) (Linux)</v>
      </c>
      <c r="C28" s="92">
        <f>ROUNDUP('Sizing Input'!F7,1)</f>
        <v>0</v>
      </c>
    </row>
    <row r="29" spans="1:3" x14ac:dyDescent="0.25">
      <c r="A29" s="16">
        <f t="shared" si="0"/>
        <v>27</v>
      </c>
      <c r="B29" s="86" t="str">
        <f>'Sizing Input'!$B$8&amp;" ("&amp;'Sizing Input'!$F$1&amp;")"</f>
        <v>Memory: Total vMem Used (GB) (Linux)</v>
      </c>
      <c r="C29" s="86">
        <f>'Sizing Input'!F8</f>
        <v>0</v>
      </c>
    </row>
    <row r="30" spans="1:3" x14ac:dyDescent="0.25">
      <c r="A30" s="16">
        <f t="shared" si="0"/>
        <v>28</v>
      </c>
      <c r="B30" s="88" t="str">
        <f>'Sizing Input'!$B$2&amp;" ("&amp;'Sizing Input'!$G$1&amp;")"</f>
        <v>VMs (Other)</v>
      </c>
      <c r="C30" s="88">
        <f>'Sizing Input'!G2</f>
        <v>0</v>
      </c>
    </row>
    <row r="31" spans="1:3" x14ac:dyDescent="0.25">
      <c r="A31" s="16">
        <f t="shared" si="0"/>
        <v>29</v>
      </c>
      <c r="B31" s="88" t="str">
        <f>'Sizing Input'!$B$3&amp;" ("&amp;'Sizing Input'!$G$1&amp;")"</f>
        <v>Compute: Average vCPU Per VM (Other)</v>
      </c>
      <c r="C31" s="93">
        <f>ROUNDUP('Sizing Input'!G3,1)</f>
        <v>0</v>
      </c>
    </row>
    <row r="32" spans="1:3" x14ac:dyDescent="0.25">
      <c r="A32" s="16">
        <f t="shared" si="0"/>
        <v>30</v>
      </c>
      <c r="B32" s="88" t="str">
        <f>'Sizing Input'!$B$4&amp;" ("&amp;'Sizing Input'!$G$1&amp;")"</f>
        <v>Compute: Total vCPU Deployed (Other)</v>
      </c>
      <c r="C32" s="88">
        <f>'Sizing Input'!G4</f>
        <v>0</v>
      </c>
    </row>
    <row r="33" spans="1:4" x14ac:dyDescent="0.25">
      <c r="A33" s="16">
        <f t="shared" si="0"/>
        <v>31</v>
      </c>
      <c r="B33" s="88" t="str">
        <f>'Sizing Input'!$B$5&amp;" ("&amp;'Sizing Input'!$G$1&amp;")"</f>
        <v>Storage: Average Storage per VM (TB) (Other)</v>
      </c>
      <c r="C33" s="88">
        <f>'Sizing Input'!G5</f>
        <v>0</v>
      </c>
    </row>
    <row r="34" spans="1:4" x14ac:dyDescent="0.25">
      <c r="A34" s="16">
        <f t="shared" si="0"/>
        <v>32</v>
      </c>
      <c r="B34" s="88" t="str">
        <f>'Sizing Input'!$B$6&amp;" ("&amp;'Sizing Input'!$G$1&amp;")"</f>
        <v>Storage: Total Storage Used (TB) (Other)</v>
      </c>
      <c r="C34" s="88">
        <f>'Sizing Input'!G6</f>
        <v>0</v>
      </c>
    </row>
    <row r="35" spans="1:4" x14ac:dyDescent="0.25">
      <c r="A35" s="16">
        <f t="shared" si="0"/>
        <v>33</v>
      </c>
      <c r="B35" s="89" t="str">
        <f>'Sizing Input'!$B$7&amp;" ("&amp;'Sizing Input'!$G$1&amp;")"</f>
        <v>Memory: Average vMem per VM (GB) (Other)</v>
      </c>
      <c r="C35" s="88">
        <f>'Sizing Input'!G7</f>
        <v>0</v>
      </c>
    </row>
    <row r="36" spans="1:4" x14ac:dyDescent="0.25">
      <c r="A36" s="16">
        <f t="shared" si="0"/>
        <v>34</v>
      </c>
      <c r="B36" s="88" t="str">
        <f>'Sizing Input'!$B$8&amp;" ("&amp;'Sizing Input'!$G$1&amp;")"</f>
        <v>Memory: Total vMem Used (GB) (Other)</v>
      </c>
      <c r="C36" s="93">
        <f>ROUNDUP('Sizing Input'!G8,1)</f>
        <v>0</v>
      </c>
    </row>
    <row r="37" spans="1:4" x14ac:dyDescent="0.25">
      <c r="A37" s="16">
        <f t="shared" si="0"/>
        <v>35</v>
      </c>
      <c r="B37" t="s">
        <v>84</v>
      </c>
      <c r="C37" t="s">
        <v>45</v>
      </c>
    </row>
    <row r="38" spans="1:4" x14ac:dyDescent="0.25">
      <c r="A38" s="16">
        <f t="shared" si="0"/>
        <v>36</v>
      </c>
      <c r="B38" t="s">
        <v>84</v>
      </c>
      <c r="C38" t="s">
        <v>87</v>
      </c>
    </row>
    <row r="39" spans="1:4" x14ac:dyDescent="0.25">
      <c r="A39" s="16">
        <f t="shared" si="0"/>
        <v>37</v>
      </c>
      <c r="B39" t="s">
        <v>84</v>
      </c>
      <c r="C39" t="s">
        <v>47</v>
      </c>
    </row>
    <row r="40" spans="1:4" x14ac:dyDescent="0.25">
      <c r="A40" s="107">
        <f t="shared" si="0"/>
        <v>38</v>
      </c>
      <c r="B40" s="108" t="s">
        <v>85</v>
      </c>
      <c r="C40" s="108">
        <v>1.2</v>
      </c>
      <c r="D40" s="108" t="s">
        <v>650</v>
      </c>
    </row>
    <row r="41" spans="1:4" x14ac:dyDescent="0.25">
      <c r="A41" s="107">
        <f t="shared" si="0"/>
        <v>39</v>
      </c>
      <c r="B41" s="108" t="s">
        <v>86</v>
      </c>
      <c r="C41" s="108">
        <v>5</v>
      </c>
      <c r="D41" s="108" t="s">
        <v>650</v>
      </c>
    </row>
    <row r="42" spans="1:4" x14ac:dyDescent="0.25">
      <c r="A42" s="107">
        <f t="shared" si="0"/>
        <v>40</v>
      </c>
      <c r="B42" s="108" t="s">
        <v>103</v>
      </c>
      <c r="C42" s="108" t="s">
        <v>388</v>
      </c>
      <c r="D42" s="108" t="s">
        <v>650</v>
      </c>
    </row>
    <row r="43" spans="1:4" x14ac:dyDescent="0.25">
      <c r="A43" s="16">
        <v>41</v>
      </c>
      <c r="B43" t="s">
        <v>387</v>
      </c>
      <c r="C43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8D986-FB8C-4905-8F6E-804CD1652D94}">
  <sheetPr codeName="Sheet27"/>
  <dimension ref="A1:N11"/>
  <sheetViews>
    <sheetView workbookViewId="0">
      <selection activeCell="N4" sqref="N4"/>
    </sheetView>
  </sheetViews>
  <sheetFormatPr defaultRowHeight="12.5" x14ac:dyDescent="0.25"/>
  <cols>
    <col min="1" max="1" width="15.36328125" bestFit="1" customWidth="1"/>
    <col min="2" max="2" width="5.54296875" bestFit="1" customWidth="1"/>
    <col min="3" max="3" width="9.81640625" bestFit="1" customWidth="1"/>
    <col min="4" max="4" width="13.08984375" bestFit="1" customWidth="1"/>
    <col min="5" max="5" width="10.90625" bestFit="1" customWidth="1"/>
    <col min="6" max="6" width="25.36328125" bestFit="1" customWidth="1"/>
    <col min="7" max="7" width="25.36328125" customWidth="1"/>
    <col min="8" max="8" width="11.08984375" bestFit="1" customWidth="1"/>
    <col min="9" max="9" width="14.36328125" bestFit="1" customWidth="1"/>
    <col min="11" max="11" width="10.26953125" bestFit="1" customWidth="1"/>
    <col min="12" max="12" width="15.08984375" bestFit="1" customWidth="1"/>
    <col min="13" max="13" width="22.26953125" bestFit="1" customWidth="1"/>
    <col min="14" max="14" width="12.1796875" bestFit="1" customWidth="1"/>
  </cols>
  <sheetData>
    <row r="1" spans="1:14" x14ac:dyDescent="0.25">
      <c r="B1" t="s">
        <v>98</v>
      </c>
      <c r="C1" t="s">
        <v>99</v>
      </c>
      <c r="D1" t="s">
        <v>100</v>
      </c>
      <c r="E1" t="s">
        <v>101</v>
      </c>
      <c r="F1" s="1" t="s">
        <v>392</v>
      </c>
      <c r="G1" s="1" t="s">
        <v>393</v>
      </c>
      <c r="H1" s="1" t="s">
        <v>84</v>
      </c>
      <c r="I1" s="1" t="s">
        <v>197</v>
      </c>
      <c r="J1" s="1" t="s">
        <v>196</v>
      </c>
      <c r="K1" s="1" t="s">
        <v>389</v>
      </c>
      <c r="L1" s="1" t="s">
        <v>390</v>
      </c>
      <c r="M1" s="1" t="s">
        <v>391</v>
      </c>
      <c r="N1" s="1" t="s">
        <v>641</v>
      </c>
    </row>
    <row r="2" spans="1:14" x14ac:dyDescent="0.25">
      <c r="A2" t="s">
        <v>88</v>
      </c>
      <c r="B2">
        <v>6</v>
      </c>
      <c r="C2">
        <f>B2*36</f>
        <v>216</v>
      </c>
      <c r="D2">
        <f t="shared" ref="D2:D7" si="0">C2/2</f>
        <v>108</v>
      </c>
      <c r="E2">
        <f>IF(C6=0,0,C2/2)</f>
        <v>0</v>
      </c>
      <c r="F2" s="42" cm="1">
        <f t="array" ref="F2">IF(M2=0,INDEX('AVS Prices'!B:B,MATCH(1,(H2='AVS Prices'!D:D)*(I2='AVS Prices'!C:C)*(J2='AVS Prices'!A:A)*(K2='AVS Prices'!J:J)*(L2='AVS Prices'!K:K),0))*730,
((INDEX('AVS Prices'!B:B,MATCH(1,(H2='AVS Prices'!D:D)*(I2='AVS Prices'!C:C)*(J2='AVS Prices'!A:A)*(K2='AVS Prices'!J:J)*(L2='AVS Prices'!K:K),0)))/M2)/12)</f>
        <v>3343.3833333333332</v>
      </c>
      <c r="G2" s="42">
        <f>F2*B2</f>
        <v>20060.3</v>
      </c>
      <c r="H2" t="s">
        <v>138</v>
      </c>
      <c r="I2" t="s">
        <v>145</v>
      </c>
      <c r="J2" t="str">
        <f>'Turn The Knobs'!$B$7</f>
        <v>USD</v>
      </c>
      <c r="K2" t="s">
        <v>132</v>
      </c>
      <c r="L2" t="s">
        <v>135</v>
      </c>
      <c r="M2">
        <f>IF(L2="5 Years",5,IF(L2="3 Years",3,IF(L2="1 Year",1,IF(ISBLANK(L2),0,0))))</f>
        <v>5</v>
      </c>
      <c r="N2" t="s">
        <v>649</v>
      </c>
    </row>
    <row r="3" spans="1:14" x14ac:dyDescent="0.25">
      <c r="A3" t="s">
        <v>89</v>
      </c>
      <c r="B3">
        <v>6</v>
      </c>
      <c r="C3">
        <f>B3*52</f>
        <v>312</v>
      </c>
      <c r="D3">
        <f t="shared" si="0"/>
        <v>156</v>
      </c>
      <c r="E3">
        <f>IF(C7=0,0,C3/2)</f>
        <v>0</v>
      </c>
      <c r="F3" s="42" cm="1">
        <f t="array" ref="F3">IF(M3=0,INDEX('AVS Prices'!B:B,MATCH(1,(H3='AVS Prices'!D:D)*(I3='AVS Prices'!C:C)*(J3='AVS Prices'!A:A)*(K3='AVS Prices'!J:J)*(L3='AVS Prices'!K:K),0))*730,
((INDEX('AVS Prices'!B:B,MATCH(1,(H3='AVS Prices'!D:D)*(I3='AVS Prices'!C:C)*(J3='AVS Prices'!A:A)*(K3='AVS Prices'!J:J)*(L3='AVS Prices'!K:K),0)))/M3)/12)</f>
        <v>7132.1111111111104</v>
      </c>
      <c r="G3" s="42">
        <f t="shared" ref="G3:G11" si="1">F3*B3</f>
        <v>42792.666666666664</v>
      </c>
      <c r="H3" t="s">
        <v>162</v>
      </c>
      <c r="I3" t="s">
        <v>145</v>
      </c>
      <c r="J3" t="str">
        <f>'Turn The Knobs'!$B$7</f>
        <v>USD</v>
      </c>
      <c r="K3" t="s">
        <v>132</v>
      </c>
      <c r="L3" t="s">
        <v>134</v>
      </c>
      <c r="M3">
        <f t="shared" ref="M3:M11" si="2">IF(L3="5 Years",5,IF(L3="3 Years",3,IF(L3="1 Year",1,IF(ISBLANK(L3),0,0))))</f>
        <v>3</v>
      </c>
      <c r="N3" t="s">
        <v>649</v>
      </c>
    </row>
    <row r="4" spans="1:14" x14ac:dyDescent="0.25">
      <c r="A4" t="s">
        <v>90</v>
      </c>
      <c r="B4">
        <v>6</v>
      </c>
      <c r="C4">
        <f>B4*36</f>
        <v>216</v>
      </c>
      <c r="D4">
        <f t="shared" si="0"/>
        <v>108</v>
      </c>
      <c r="E4">
        <v>0</v>
      </c>
      <c r="F4" s="42" cm="1">
        <f t="array" ref="F4">IF(M4=0,INDEX('AVS Prices'!B:B,MATCH(1,(H4='AVS Prices'!D:D)*(I4='AVS Prices'!C:C)*(J4='AVS Prices'!A:A)*(K4='AVS Prices'!J:J)*(L4='AVS Prices'!K:K),0))*730,
((INDEX('AVS Prices'!B:B,MATCH(1,(H4='AVS Prices'!D:D)*(I4='AVS Prices'!C:C)*(J4='AVS Prices'!A:A)*(K4='AVS Prices'!J:J)*(L4='AVS Prices'!K:K),0)))/M4)/12)</f>
        <v>3343.3888888888887</v>
      </c>
      <c r="G4" s="42">
        <f t="shared" si="1"/>
        <v>20060.333333333332</v>
      </c>
      <c r="H4" t="s">
        <v>138</v>
      </c>
      <c r="I4" t="s">
        <v>145</v>
      </c>
      <c r="J4" t="str">
        <f>'Turn The Knobs'!$B$7</f>
        <v>USD</v>
      </c>
      <c r="K4" t="s">
        <v>132</v>
      </c>
      <c r="L4" t="s">
        <v>134</v>
      </c>
      <c r="M4">
        <f t="shared" si="2"/>
        <v>3</v>
      </c>
      <c r="N4" t="s">
        <v>649</v>
      </c>
    </row>
    <row r="5" spans="1:14" x14ac:dyDescent="0.25">
      <c r="A5" t="s">
        <v>91</v>
      </c>
      <c r="B5">
        <v>6</v>
      </c>
      <c r="C5">
        <f>B5*52</f>
        <v>312</v>
      </c>
      <c r="D5">
        <f t="shared" si="0"/>
        <v>156</v>
      </c>
      <c r="E5">
        <v>0</v>
      </c>
      <c r="F5" s="42" cm="1">
        <f t="array" ref="F5">IF(M5=0,INDEX('AVS Prices'!B:B,MATCH(1,(H5='AVS Prices'!D:D)*(I5='AVS Prices'!C:C)*(J5='AVS Prices'!A:A)*(K5='AVS Prices'!J:J)*(L5='AVS Prices'!K:K),0))*730,
((INDEX('AVS Prices'!B:B,MATCH(1,(H5='AVS Prices'!D:D)*(I5='AVS Prices'!C:C)*(J5='AVS Prices'!A:A)*(K5='AVS Prices'!J:J)*(L5='AVS Prices'!K:K),0)))/M5)/12)</f>
        <v>7132.1166666666659</v>
      </c>
      <c r="G5" s="42">
        <f t="shared" si="1"/>
        <v>42792.7</v>
      </c>
      <c r="H5" t="s">
        <v>162</v>
      </c>
      <c r="I5" t="s">
        <v>145</v>
      </c>
      <c r="J5" t="str">
        <f>'Turn The Knobs'!$B$7</f>
        <v>USD</v>
      </c>
      <c r="K5" t="s">
        <v>132</v>
      </c>
      <c r="L5" t="s">
        <v>135</v>
      </c>
      <c r="M5">
        <f t="shared" si="2"/>
        <v>5</v>
      </c>
      <c r="N5" t="s">
        <v>649</v>
      </c>
    </row>
    <row r="6" spans="1:14" x14ac:dyDescent="0.25">
      <c r="A6" t="s">
        <v>92</v>
      </c>
      <c r="C6">
        <f>B6*36</f>
        <v>0</v>
      </c>
      <c r="D6">
        <f t="shared" si="0"/>
        <v>0</v>
      </c>
      <c r="E6">
        <f>C6/2</f>
        <v>0</v>
      </c>
      <c r="F6" s="42" cm="1">
        <f t="array" ref="F6">IF(M6=0,INDEX('AVS Prices'!B:B,MATCH(1,(H6='AVS Prices'!D:D)*(I6='AVS Prices'!C:C)*(J6='AVS Prices'!A:A)*(K6='AVS Prices'!J:J)*(L6='AVS Prices'!K:K),0))*730,
((INDEX('AVS Prices'!B:B,MATCH(1,(H6='AVS Prices'!D:D)*(I6='AVS Prices'!C:C)*(J6='AVS Prices'!A:A)*(K6='AVS Prices'!J:J)*(L6='AVS Prices'!K:K),0)))/M6)/12)</f>
        <v>3343.3833333333332</v>
      </c>
      <c r="G6" s="42">
        <f t="shared" si="1"/>
        <v>0</v>
      </c>
      <c r="H6" t="s">
        <v>138</v>
      </c>
      <c r="I6" t="s">
        <v>145</v>
      </c>
      <c r="J6" t="str">
        <f>'Turn The Knobs'!$B$7</f>
        <v>USD</v>
      </c>
      <c r="K6" t="s">
        <v>132</v>
      </c>
      <c r="L6" t="s">
        <v>135</v>
      </c>
      <c r="M6">
        <f t="shared" si="2"/>
        <v>5</v>
      </c>
    </row>
    <row r="7" spans="1:14" x14ac:dyDescent="0.25">
      <c r="A7" t="s">
        <v>93</v>
      </c>
      <c r="C7">
        <f>B7*52</f>
        <v>0</v>
      </c>
      <c r="D7">
        <f t="shared" si="0"/>
        <v>0</v>
      </c>
      <c r="E7">
        <f>C7/2</f>
        <v>0</v>
      </c>
      <c r="F7" s="42" cm="1">
        <f t="array" ref="F7">IF(M7=0,INDEX('AVS Prices'!B:B,MATCH(1,(H7='AVS Prices'!D:D)*(I7='AVS Prices'!C:C)*(J7='AVS Prices'!A:A)*(K7='AVS Prices'!J:J)*(L7='AVS Prices'!K:K),0))*730,
((INDEX('AVS Prices'!B:B,MATCH(1,(H7='AVS Prices'!D:D)*(I7='AVS Prices'!C:C)*(J7='AVS Prices'!A:A)*(K7='AVS Prices'!J:J)*(L7='AVS Prices'!K:K),0)))/M7)/12)</f>
        <v>7132.1166666666659</v>
      </c>
      <c r="G7" s="42">
        <f t="shared" si="1"/>
        <v>0</v>
      </c>
      <c r="H7" t="s">
        <v>162</v>
      </c>
      <c r="I7" t="s">
        <v>145</v>
      </c>
      <c r="J7" t="str">
        <f>'Turn The Knobs'!$B$7</f>
        <v>USD</v>
      </c>
      <c r="K7" t="s">
        <v>132</v>
      </c>
      <c r="L7" t="s">
        <v>135</v>
      </c>
      <c r="M7">
        <f t="shared" si="2"/>
        <v>5</v>
      </c>
    </row>
    <row r="8" spans="1:14" x14ac:dyDescent="0.25">
      <c r="A8" t="s">
        <v>94</v>
      </c>
      <c r="C8">
        <f>B8*36</f>
        <v>0</v>
      </c>
      <c r="D8">
        <v>0</v>
      </c>
      <c r="E8">
        <v>0</v>
      </c>
      <c r="F8" s="42" cm="1">
        <f t="array" ref="F8">IF(M8=0,INDEX('AVS Prices'!B:B,MATCH(1,(H8='AVS Prices'!D:D)*(I8='AVS Prices'!C:C)*(J8='AVS Prices'!A:A)*(K8='AVS Prices'!J:J)*(L8='AVS Prices'!K:K),0))*730,
((INDEX('AVS Prices'!B:B,MATCH(1,(H8='AVS Prices'!D:D)*(I8='AVS Prices'!C:C)*(J8='AVS Prices'!A:A)*(K8='AVS Prices'!J:J)*(L8='AVS Prices'!K:K),0)))/M8)/12)</f>
        <v>3343.3833333333332</v>
      </c>
      <c r="G8" s="42">
        <f t="shared" si="1"/>
        <v>0</v>
      </c>
      <c r="H8" t="s">
        <v>138</v>
      </c>
      <c r="I8" t="s">
        <v>145</v>
      </c>
      <c r="J8" t="str">
        <f>'Turn The Knobs'!$B$7</f>
        <v>USD</v>
      </c>
      <c r="K8" t="s">
        <v>132</v>
      </c>
      <c r="L8" t="s">
        <v>135</v>
      </c>
      <c r="M8">
        <f t="shared" si="2"/>
        <v>5</v>
      </c>
    </row>
    <row r="9" spans="1:14" x14ac:dyDescent="0.25">
      <c r="A9" t="s">
        <v>95</v>
      </c>
      <c r="C9">
        <f>B9*52</f>
        <v>0</v>
      </c>
      <c r="D9">
        <v>0</v>
      </c>
      <c r="E9">
        <v>0</v>
      </c>
      <c r="F9" s="42" cm="1">
        <f t="array" ref="F9">IF(M9=0,INDEX('AVS Prices'!B:B,MATCH(1,(H9='AVS Prices'!D:D)*(I9='AVS Prices'!C:C)*(J9='AVS Prices'!A:A)*(K9='AVS Prices'!J:J)*(L9='AVS Prices'!K:K),0))*730,
((INDEX('AVS Prices'!B:B,MATCH(1,(H9='AVS Prices'!D:D)*(I9='AVS Prices'!C:C)*(J9='AVS Prices'!A:A)*(K9='AVS Prices'!J:J)*(L9='AVS Prices'!K:K),0)))/M9)/12)</f>
        <v>7132.1166666666659</v>
      </c>
      <c r="G9" s="42">
        <f t="shared" si="1"/>
        <v>0</v>
      </c>
      <c r="H9" t="s">
        <v>162</v>
      </c>
      <c r="I9" t="s">
        <v>145</v>
      </c>
      <c r="J9" t="str">
        <f>'Turn The Knobs'!$B$7</f>
        <v>USD</v>
      </c>
      <c r="K9" t="s">
        <v>132</v>
      </c>
      <c r="L9" t="s">
        <v>135</v>
      </c>
      <c r="M9">
        <f t="shared" si="2"/>
        <v>5</v>
      </c>
    </row>
    <row r="10" spans="1:14" x14ac:dyDescent="0.25">
      <c r="A10" t="s">
        <v>96</v>
      </c>
      <c r="C10">
        <f>B10*36</f>
        <v>0</v>
      </c>
      <c r="D10">
        <v>0</v>
      </c>
      <c r="E10">
        <v>0</v>
      </c>
      <c r="F10" s="42" cm="1">
        <f t="array" ref="F10">IF(M10=0,INDEX('AVS Prices'!B:B,MATCH(1,(H10='AVS Prices'!D:D)*(I10='AVS Prices'!C:C)*(J10='AVS Prices'!A:A)*(K10='AVS Prices'!J:J)*(L10='AVS Prices'!K:K),0))*730,
((INDEX('AVS Prices'!B:B,MATCH(1,(H10='AVS Prices'!D:D)*(I10='AVS Prices'!C:C)*(J10='AVS Prices'!A:A)*(K10='AVS Prices'!J:J)*(L10='AVS Prices'!K:K),0)))/M10)/12)</f>
        <v>3343.3833333333332</v>
      </c>
      <c r="G10" s="42">
        <f t="shared" si="1"/>
        <v>0</v>
      </c>
      <c r="H10" t="s">
        <v>138</v>
      </c>
      <c r="I10" t="s">
        <v>145</v>
      </c>
      <c r="J10" t="str">
        <f>'Turn The Knobs'!$B$7</f>
        <v>USD</v>
      </c>
      <c r="K10" t="s">
        <v>132</v>
      </c>
      <c r="L10" t="s">
        <v>135</v>
      </c>
      <c r="M10">
        <f t="shared" si="2"/>
        <v>5</v>
      </c>
    </row>
    <row r="11" spans="1:14" x14ac:dyDescent="0.25">
      <c r="A11" t="s">
        <v>97</v>
      </c>
      <c r="C11">
        <f>B11*52</f>
        <v>0</v>
      </c>
      <c r="D11">
        <v>0</v>
      </c>
      <c r="E11">
        <v>0</v>
      </c>
      <c r="F11" s="42" cm="1">
        <f t="array" ref="F11">IF(M11=0,INDEX('AVS Prices'!B:B,MATCH(1,(H11='AVS Prices'!D:D)*(I11='AVS Prices'!C:C)*(J11='AVS Prices'!A:A)*(K11='AVS Prices'!J:J)*(L11='AVS Prices'!K:K),0))*730,
((INDEX('AVS Prices'!B:B,MATCH(1,(H11='AVS Prices'!D:D)*(I11='AVS Prices'!C:C)*(J11='AVS Prices'!A:A)*(K11='AVS Prices'!J:J)*(L11='AVS Prices'!K:K),0)))/M11)/12)</f>
        <v>7132.1166666666659</v>
      </c>
      <c r="G11" s="42">
        <f t="shared" si="1"/>
        <v>0</v>
      </c>
      <c r="H11" t="s">
        <v>162</v>
      </c>
      <c r="I11" t="s">
        <v>145</v>
      </c>
      <c r="J11" t="str">
        <f>'Turn The Knobs'!$B$7</f>
        <v>USD</v>
      </c>
      <c r="K11" t="s">
        <v>132</v>
      </c>
      <c r="L11" t="s">
        <v>135</v>
      </c>
      <c r="M11">
        <f t="shared" si="2"/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ADFA9-4426-4234-8D30-A513CEF01B43}">
  <sheetPr codeName="Sheet25"/>
  <dimension ref="A1:Y5000"/>
  <sheetViews>
    <sheetView topLeftCell="H1" workbookViewId="0">
      <selection activeCell="U2" sqref="U2"/>
    </sheetView>
  </sheetViews>
  <sheetFormatPr defaultRowHeight="13" x14ac:dyDescent="0.3"/>
  <cols>
    <col min="1" max="1" width="7.81640625" customWidth="1"/>
    <col min="2" max="2" width="10.1796875" bestFit="1" customWidth="1"/>
    <col min="3" max="3" width="9.81640625" customWidth="1"/>
    <col min="4" max="4" width="15.90625" bestFit="1" customWidth="1"/>
    <col min="5" max="5" width="11" bestFit="1" customWidth="1"/>
    <col min="6" max="6" width="41.26953125" bestFit="1" customWidth="1"/>
    <col min="11" max="11" width="11.90625" style="28" bestFit="1" customWidth="1"/>
    <col min="12" max="12" width="12.26953125" customWidth="1"/>
    <col min="16" max="16" width="14.1796875" customWidth="1"/>
    <col min="17" max="17" width="25.1796875" bestFit="1" customWidth="1"/>
    <col min="19" max="19" width="14.81640625" bestFit="1" customWidth="1"/>
    <col min="20" max="20" width="28.08984375" bestFit="1" customWidth="1"/>
    <col min="21" max="21" width="19.81640625" bestFit="1" customWidth="1"/>
    <col min="22" max="23" width="23.26953125" bestFit="1" customWidth="1"/>
  </cols>
  <sheetData>
    <row r="1" spans="1:25" s="28" customFormat="1" x14ac:dyDescent="0.3">
      <c r="A1" s="28">
        <f>1</f>
        <v>1</v>
      </c>
      <c r="B1" s="28" t="str">
        <f>HLOOKUP("Memory",'vInfo (Imported)'!$1:$5000,A1,FALSE)</f>
        <v>Memory</v>
      </c>
      <c r="C1" s="28" t="str">
        <f>IF(HLOOKUP("CPUs",'vInfo (Imported)'!$1:$5000,A1,FALSE)&gt;0,
HLOOKUP("CPUs",'vInfo (Imported)'!$1:$5000,A1,FALSE),
"")</f>
        <v>CPUs</v>
      </c>
      <c r="D1" s="28" t="str">
        <f>IF(HLOOKUP("In Use MiB",'vInfo (Imported)'!1:1,A1,FALSE)="In Use MiB","In Use MiB","In Use MB")</f>
        <v>In Use MiB</v>
      </c>
      <c r="E1" s="28" t="str">
        <f>IF(HLOOKUP("Category",'vInfo (Imported)'!$1:$5000,A1,FALSE)&gt;0,
HLOOKUP("Category",'vInfo (Imported)'!$1:$5000,A1,FALSE),
"")</f>
        <v>CATEGORY</v>
      </c>
      <c r="F1" s="28" t="str">
        <f>IF(HLOOKUP("OS according to the configuration file",'vInfo (Imported)'!$1:$5000,A1,FALSE)&gt;0,
HLOOKUP("OS according to the configuration file",'vInfo (Imported)'!$1:$5000,A1,FALSE),
"")</f>
        <v>OS according to the configuration file</v>
      </c>
      <c r="G1" s="28" t="s">
        <v>54</v>
      </c>
      <c r="L1" s="70" t="s">
        <v>18</v>
      </c>
      <c r="M1" s="70" t="s">
        <v>55</v>
      </c>
      <c r="N1" s="70" t="s">
        <v>69</v>
      </c>
      <c r="O1" s="70" t="s">
        <v>19</v>
      </c>
      <c r="P1" s="70" t="s">
        <v>53</v>
      </c>
      <c r="Q1" s="70" t="s">
        <v>102</v>
      </c>
      <c r="R1" s="70" t="s">
        <v>196</v>
      </c>
      <c r="S1" s="70" t="s">
        <v>197</v>
      </c>
      <c r="T1" s="28" t="s">
        <v>198</v>
      </c>
      <c r="U1" s="28" t="s">
        <v>199</v>
      </c>
      <c r="V1" s="28" t="s">
        <v>200</v>
      </c>
      <c r="W1" s="28" t="s">
        <v>201</v>
      </c>
      <c r="X1" s="28" t="s">
        <v>394</v>
      </c>
      <c r="Y1" s="28" t="s">
        <v>390</v>
      </c>
    </row>
    <row r="2" spans="1:25" x14ac:dyDescent="0.3">
      <c r="A2">
        <f t="shared" ref="A2:A65" si="0">A1+1</f>
        <v>2</v>
      </c>
      <c r="B2">
        <f>IF(HLOOKUP("Memory",'vInfo (Imported)'!$1:$5000,A2,FALSE)&gt;0,HLOOKUP("Memory",'vInfo (Imported)'!$1:$5000,A2,FALSE),"")</f>
        <v>2048</v>
      </c>
      <c r="C2">
        <f>IF(HLOOKUP("CPUs",'vInfo (Imported)'!$1:$5000,A2,FALSE)&gt;0,
HLOOKUP("CPUs",'vInfo (Imported)'!$1:$5000,A2,FALSE),
"")</f>
        <v>2</v>
      </c>
      <c r="D2">
        <f>IF(HLOOKUP($D$1,'vInfo (Imported)'!$1:$5000,A2,FALSE)&gt;0,
HLOOKUP($D$1,'vInfo (Imported)'!$1:$5000,A2,FALSE),
"")</f>
        <v>17484</v>
      </c>
      <c r="E2" t="str">
        <f>IF(HLOOKUP("Category",'vInfo (Imported)'!$1:$5000,A2,FALSE)&gt;0,
HLOOKUP("Category",'vInfo (Imported)'!$1:$5000,A2,FALSE),
"")</f>
        <v>Windows</v>
      </c>
      <c r="F2" t="str">
        <f>IF(HLOOKUP("OS according to the configuration file",'vInfo (Imported)'!$1:$5000,A2,FALSE)&gt;0,
HLOOKUP("OS according to the configuration file",'vInfo (Imported)'!$1:$5000,A2,FALSE),
"")</f>
        <v>Microsoft Windows 7 (32-bit)</v>
      </c>
      <c r="G2" s="1" t="str">
        <f>IF(HLOOKUP("Cluster",'vInfo (Imported)'!$1:$5000,A2,FALSE)&gt;0,
HLOOKUP("Cluster",'vInfo (Imported)'!$1:$5000,A2,FALSE),
"")</f>
        <v>MYS02_NON-PROD-02</v>
      </c>
      <c r="K2" s="28" t="str">
        <f>'vCluster (Imported)'!A2</f>
        <v>AUS35</v>
      </c>
      <c r="L2">
        <f t="shared" ref="L2:L65" si="1">COUNTIFS(G:G,K2,$E:$E,$L$1)</f>
        <v>0</v>
      </c>
      <c r="M2">
        <f t="shared" ref="M2:M65" si="2">COUNTIFS(G:G,K2,$E:$E,$M$1)</f>
        <v>0</v>
      </c>
      <c r="N2">
        <f t="shared" ref="N2:N65" si="3">COUNTIFS(G:G,K2,$E:$E,$N$1)</f>
        <v>0</v>
      </c>
      <c r="O2" s="1">
        <f t="shared" ref="O2:O65" si="4">COUNTIFS(G:G,K2,$E:$E,$O$1)</f>
        <v>0</v>
      </c>
      <c r="P2">
        <f>SUMIFS('vCluster (Imported)'!$G:$G,'vCluster (Imported)'!$A:$A,K2)</f>
        <v>32</v>
      </c>
      <c r="Q2">
        <f t="shared" ref="Q2:Q65" si="5">IF(L2&gt;0,P2,0)</f>
        <v>0</v>
      </c>
      <c r="R2" t="s">
        <v>118</v>
      </c>
      <c r="S2" t="s">
        <v>128</v>
      </c>
      <c r="T2">
        <v>1</v>
      </c>
      <c r="U2" t="s">
        <v>37</v>
      </c>
      <c r="V2">
        <v>1</v>
      </c>
      <c r="W2">
        <v>1</v>
      </c>
      <c r="X2" t="s">
        <v>395</v>
      </c>
      <c r="Y2" t="s">
        <v>133</v>
      </c>
    </row>
    <row r="3" spans="1:25" x14ac:dyDescent="0.3">
      <c r="A3">
        <f t="shared" si="0"/>
        <v>3</v>
      </c>
      <c r="B3">
        <f>IF(HLOOKUP("Memory",'vInfo (Imported)'!$1:$5000,A3,FALSE)&gt;0,HLOOKUP("Memory",'vInfo (Imported)'!$1:$5000,A3,FALSE),"")</f>
        <v>4096</v>
      </c>
      <c r="C3">
        <f>IF(HLOOKUP("CPUs",'vInfo (Imported)'!$1:$5000,A3,FALSE)&gt;0,
HLOOKUP("CPUs",'vInfo (Imported)'!$1:$5000,A3,FALSE),
"")</f>
        <v>4</v>
      </c>
      <c r="D3">
        <f>IF(HLOOKUP($D$1,'vInfo (Imported)'!$1:$5000,A3,FALSE)&gt;0,
HLOOKUP($D$1,'vInfo (Imported)'!$1:$5000,A3,FALSE),
"")</f>
        <v>22992</v>
      </c>
      <c r="E3" t="str">
        <f>IF(HLOOKUP("Category",'vInfo (Imported)'!$1:$5000,A3,FALSE)&gt;0,
HLOOKUP("Category",'vInfo (Imported)'!$1:$5000,A3,FALSE),
"")</f>
        <v>Windows</v>
      </c>
      <c r="F3" t="str">
        <f>IF(HLOOKUP("OS according to the configuration file",'vInfo (Imported)'!$1:$5000,A3,FALSE)&gt;0,
HLOOKUP("OS according to the configuration file",'vInfo (Imported)'!$1:$5000,A3,FALSE),
"")</f>
        <v>Microsoft Windows 10 (64-bit)</v>
      </c>
      <c r="G3" s="1" t="str">
        <f>IF(HLOOKUP("Cluster",'vInfo (Imported)'!$1:$5000,A3,FALSE)&gt;0,
HLOOKUP("Cluster",'vInfo (Imported)'!$1:$5000,A3,FALSE),
"")</f>
        <v>MYS02_NON-PROD-02</v>
      </c>
      <c r="K3" s="28" t="str">
        <f>'vCluster (Imported)'!A3</f>
        <v>Bangalore-BDTCI</v>
      </c>
      <c r="L3">
        <f t="shared" si="1"/>
        <v>0</v>
      </c>
      <c r="M3">
        <f t="shared" si="2"/>
        <v>0</v>
      </c>
      <c r="N3">
        <f t="shared" si="3"/>
        <v>0</v>
      </c>
      <c r="O3" s="1">
        <f t="shared" si="4"/>
        <v>0</v>
      </c>
      <c r="P3">
        <f>SUMIFS('vCluster (Imported)'!$G:$G,'vCluster (Imported)'!$A:$A,K3)</f>
        <v>108</v>
      </c>
      <c r="Q3">
        <f t="shared" si="5"/>
        <v>0</v>
      </c>
      <c r="R3" t="s">
        <v>181</v>
      </c>
      <c r="S3" t="s">
        <v>143</v>
      </c>
      <c r="T3">
        <f>T2+0.25</f>
        <v>1.25</v>
      </c>
      <c r="U3" t="s">
        <v>38</v>
      </c>
      <c r="V3">
        <f>V2+0.25</f>
        <v>1.25</v>
      </c>
      <c r="W3">
        <f>W2+0.25</f>
        <v>1.25</v>
      </c>
      <c r="X3" t="s">
        <v>132</v>
      </c>
      <c r="Y3" t="s">
        <v>396</v>
      </c>
    </row>
    <row r="4" spans="1:25" x14ac:dyDescent="0.3">
      <c r="A4">
        <f t="shared" si="0"/>
        <v>4</v>
      </c>
      <c r="B4">
        <f>IF(HLOOKUP("Memory",'vInfo (Imported)'!$1:$5000,A4,FALSE)&gt;0,HLOOKUP("Memory",'vInfo (Imported)'!$1:$5000,A4,FALSE),"")</f>
        <v>4096</v>
      </c>
      <c r="C4">
        <f>IF(HLOOKUP("CPUs",'vInfo (Imported)'!$1:$5000,A4,FALSE)&gt;0,
HLOOKUP("CPUs",'vInfo (Imported)'!$1:$5000,A4,FALSE),
"")</f>
        <v>4</v>
      </c>
      <c r="D4">
        <f>IF(HLOOKUP($D$1,'vInfo (Imported)'!$1:$5000,A4,FALSE)&gt;0,
HLOOKUP($D$1,'vInfo (Imported)'!$1:$5000,A4,FALSE),
"")</f>
        <v>157179</v>
      </c>
      <c r="E4" t="str">
        <f>IF(HLOOKUP("Category",'vInfo (Imported)'!$1:$5000,A4,FALSE)&gt;0,
HLOOKUP("Category",'vInfo (Imported)'!$1:$5000,A4,FALSE),
"")</f>
        <v>Windows</v>
      </c>
      <c r="F4" t="str">
        <f>IF(HLOOKUP("OS according to the configuration file",'vInfo (Imported)'!$1:$5000,A4,FALSE)&gt;0,
HLOOKUP("OS according to the configuration file",'vInfo (Imported)'!$1:$5000,A4,FALSE),
"")</f>
        <v>Microsoft Windows Server 2012 (64-bit)</v>
      </c>
      <c r="G4" s="1" t="str">
        <f>IF(HLOOKUP("Cluster",'vInfo (Imported)'!$1:$5000,A4,FALSE)&gt;0,
HLOOKUP("Cluster",'vInfo (Imported)'!$1:$5000,A4,FALSE),
"")</f>
        <v>MYS02_NON-PROD-02</v>
      </c>
      <c r="K4" s="28" t="str">
        <f>'vCluster (Imported)'!A4</f>
        <v>Chandigarh</v>
      </c>
      <c r="L4">
        <f t="shared" si="1"/>
        <v>0</v>
      </c>
      <c r="M4">
        <f t="shared" si="2"/>
        <v>0</v>
      </c>
      <c r="N4">
        <f t="shared" si="3"/>
        <v>0</v>
      </c>
      <c r="O4" s="1">
        <f t="shared" si="4"/>
        <v>0</v>
      </c>
      <c r="P4">
        <f>SUMIFS('vCluster (Imported)'!$G:$G,'vCluster (Imported)'!$A:$A,K4)</f>
        <v>48</v>
      </c>
      <c r="Q4">
        <f t="shared" si="5"/>
        <v>0</v>
      </c>
      <c r="R4" t="s">
        <v>182</v>
      </c>
      <c r="S4" t="s">
        <v>144</v>
      </c>
      <c r="T4">
        <f t="shared" ref="T4:T10" si="6">T3+0.25</f>
        <v>1.5</v>
      </c>
      <c r="U4" t="s">
        <v>39</v>
      </c>
      <c r="V4">
        <f t="shared" ref="V4:W46" si="7">V3+0.25</f>
        <v>1.5</v>
      </c>
      <c r="W4">
        <f t="shared" si="7"/>
        <v>1.5</v>
      </c>
      <c r="Y4" t="s">
        <v>397</v>
      </c>
    </row>
    <row r="5" spans="1:25" x14ac:dyDescent="0.3">
      <c r="A5">
        <f t="shared" si="0"/>
        <v>5</v>
      </c>
      <c r="B5" t="str">
        <f>IF(HLOOKUP("Memory",'vInfo (Imported)'!$1:$5000,A5,FALSE)&gt;0,HLOOKUP("Memory",'vInfo (Imported)'!$1:$5000,A5,FALSE),"")</f>
        <v/>
      </c>
      <c r="C5" t="str">
        <f>IF(HLOOKUP("CPUs",'vInfo (Imported)'!$1:$5000,A5,FALSE)&gt;0,
HLOOKUP("CPUs",'vInfo (Imported)'!$1:$5000,A5,FALSE),
"")</f>
        <v/>
      </c>
      <c r="D5" t="str">
        <f>IF(HLOOKUP($D$1,'vInfo (Imported)'!$1:$5000,A5,FALSE)&gt;0,
HLOOKUP($D$1,'vInfo (Imported)'!$1:$5000,A5,FALSE),
"")</f>
        <v/>
      </c>
      <c r="E5" t="str">
        <f>IF(HLOOKUP("Category",'vInfo (Imported)'!$1:$5000,A5,FALSE)&gt;0,
HLOOKUP("Category",'vInfo (Imported)'!$1:$5000,A5,FALSE),
"")</f>
        <v/>
      </c>
      <c r="F5" t="str">
        <f>IF(HLOOKUP("OS according to the configuration file",'vInfo (Imported)'!$1:$5000,A5,FALSE)&gt;0,
HLOOKUP("OS according to the configuration file",'vInfo (Imported)'!$1:$5000,A5,FALSE),
"")</f>
        <v/>
      </c>
      <c r="G5" s="1" t="str">
        <f>IF(HLOOKUP("Cluster",'vInfo (Imported)'!$1:$5000,A5,FALSE)&gt;0,
HLOOKUP("Cluster",'vInfo (Imported)'!$1:$5000,A5,FALSE),
"")</f>
        <v/>
      </c>
      <c r="K5" s="28" t="str">
        <f>'vCluster (Imported)'!A5</f>
        <v>China-Flush_chn51</v>
      </c>
      <c r="L5">
        <f t="shared" si="1"/>
        <v>0</v>
      </c>
      <c r="M5">
        <f t="shared" si="2"/>
        <v>0</v>
      </c>
      <c r="N5">
        <f t="shared" si="3"/>
        <v>0</v>
      </c>
      <c r="O5" s="1">
        <f t="shared" si="4"/>
        <v>0</v>
      </c>
      <c r="P5">
        <f>SUMIFS('vCluster (Imported)'!$G:$G,'vCluster (Imported)'!$A:$A,K5)</f>
        <v>72</v>
      </c>
      <c r="Q5">
        <f t="shared" si="5"/>
        <v>0</v>
      </c>
      <c r="R5" t="s">
        <v>183</v>
      </c>
      <c r="S5" t="s">
        <v>171</v>
      </c>
      <c r="T5">
        <f t="shared" si="6"/>
        <v>1.75</v>
      </c>
      <c r="U5" t="s">
        <v>10</v>
      </c>
      <c r="V5">
        <f t="shared" si="7"/>
        <v>1.75</v>
      </c>
      <c r="W5">
        <f t="shared" si="7"/>
        <v>1.75</v>
      </c>
    </row>
    <row r="6" spans="1:25" x14ac:dyDescent="0.3">
      <c r="A6">
        <f t="shared" si="0"/>
        <v>6</v>
      </c>
      <c r="B6" t="str">
        <f>IF(HLOOKUP("Memory",'vInfo (Imported)'!$1:$5000,A6,FALSE)&gt;0,HLOOKUP("Memory",'vInfo (Imported)'!$1:$5000,A6,FALSE),"")</f>
        <v/>
      </c>
      <c r="C6" t="str">
        <f>IF(HLOOKUP("CPUs",'vInfo (Imported)'!$1:$5000,A6,FALSE)&gt;0,
HLOOKUP("CPUs",'vInfo (Imported)'!$1:$5000,A6,FALSE),
"")</f>
        <v/>
      </c>
      <c r="D6" t="str">
        <f>IF(HLOOKUP($D$1,'vInfo (Imported)'!$1:$5000,A6,FALSE)&gt;0,
HLOOKUP($D$1,'vInfo (Imported)'!$1:$5000,A6,FALSE),
"")</f>
        <v/>
      </c>
      <c r="E6" t="str">
        <f>IF(HLOOKUP("Category",'vInfo (Imported)'!$1:$5000,A6,FALSE)&gt;0,
HLOOKUP("Category",'vInfo (Imported)'!$1:$5000,A6,FALSE),
"")</f>
        <v/>
      </c>
      <c r="F6" t="str">
        <f>IF(HLOOKUP("OS according to the configuration file",'vInfo (Imported)'!$1:$5000,A6,FALSE)&gt;0,
HLOOKUP("OS according to the configuration file",'vInfo (Imported)'!$1:$5000,A6,FALSE),
"")</f>
        <v/>
      </c>
      <c r="G6" s="1" t="str">
        <f>IF(HLOOKUP("Cluster",'vInfo (Imported)'!$1:$5000,A6,FALSE)&gt;0,
HLOOKUP("Cluster",'vInfo (Imported)'!$1:$5000,A6,FALSE),
"")</f>
        <v/>
      </c>
      <c r="K6" s="28" t="str">
        <f>'vCluster (Imported)'!A6</f>
        <v>CHN34</v>
      </c>
      <c r="L6">
        <f t="shared" si="1"/>
        <v>0</v>
      </c>
      <c r="M6">
        <f t="shared" si="2"/>
        <v>0</v>
      </c>
      <c r="N6">
        <f t="shared" si="3"/>
        <v>0</v>
      </c>
      <c r="O6" s="1">
        <f t="shared" si="4"/>
        <v>0</v>
      </c>
      <c r="P6">
        <f>SUMIFS('vCluster (Imported)'!$G:$G,'vCluster (Imported)'!$A:$A,K6)</f>
        <v>108</v>
      </c>
      <c r="Q6">
        <f t="shared" si="5"/>
        <v>0</v>
      </c>
      <c r="R6" t="s">
        <v>184</v>
      </c>
      <c r="S6" t="s">
        <v>165</v>
      </c>
      <c r="T6">
        <f t="shared" si="6"/>
        <v>2</v>
      </c>
      <c r="U6" t="s">
        <v>398</v>
      </c>
      <c r="V6">
        <f t="shared" si="7"/>
        <v>2</v>
      </c>
      <c r="W6">
        <f t="shared" si="7"/>
        <v>2</v>
      </c>
    </row>
    <row r="7" spans="1:25" x14ac:dyDescent="0.3">
      <c r="A7">
        <f t="shared" si="0"/>
        <v>7</v>
      </c>
      <c r="B7" t="str">
        <f>IF(HLOOKUP("Memory",'vInfo (Imported)'!$1:$5000,A7,FALSE)&gt;0,HLOOKUP("Memory",'vInfo (Imported)'!$1:$5000,A7,FALSE),"")</f>
        <v/>
      </c>
      <c r="C7" t="str">
        <f>IF(HLOOKUP("CPUs",'vInfo (Imported)'!$1:$5000,A7,FALSE)&gt;0,
HLOOKUP("CPUs",'vInfo (Imported)'!$1:$5000,A7,FALSE),
"")</f>
        <v/>
      </c>
      <c r="D7" t="str">
        <f>IF(HLOOKUP($D$1,'vInfo (Imported)'!$1:$5000,A7,FALSE)&gt;0,
HLOOKUP($D$1,'vInfo (Imported)'!$1:$5000,A7,FALSE),
"")</f>
        <v/>
      </c>
      <c r="E7" t="str">
        <f>IF(HLOOKUP("Category",'vInfo (Imported)'!$1:$5000,A7,FALSE)&gt;0,
HLOOKUP("Category",'vInfo (Imported)'!$1:$5000,A7,FALSE),
"")</f>
        <v/>
      </c>
      <c r="F7" t="str">
        <f>IF(HLOOKUP("OS according to the configuration file",'vInfo (Imported)'!$1:$5000,A7,FALSE)&gt;0,
HLOOKUP("OS according to the configuration file",'vInfo (Imported)'!$1:$5000,A7,FALSE),
"")</f>
        <v/>
      </c>
      <c r="G7" s="1" t="str">
        <f>IF(HLOOKUP("Cluster",'vInfo (Imported)'!$1:$5000,A7,FALSE)&gt;0,
HLOOKUP("Cluster",'vInfo (Imported)'!$1:$5000,A7,FALSE),
"")</f>
        <v/>
      </c>
      <c r="K7" s="28" t="str">
        <f>'vCluster (Imported)'!A7</f>
        <v>Decommission</v>
      </c>
      <c r="L7">
        <f t="shared" si="1"/>
        <v>0</v>
      </c>
      <c r="M7">
        <f t="shared" si="2"/>
        <v>0</v>
      </c>
      <c r="N7">
        <f t="shared" si="3"/>
        <v>0</v>
      </c>
      <c r="O7" s="1">
        <f t="shared" si="4"/>
        <v>0</v>
      </c>
      <c r="P7">
        <f>SUMIFS('vCluster (Imported)'!$G:$G,'vCluster (Imported)'!$A:$A,K7)</f>
        <v>100</v>
      </c>
      <c r="Q7">
        <f t="shared" si="5"/>
        <v>0</v>
      </c>
      <c r="R7" t="s">
        <v>185</v>
      </c>
      <c r="S7" t="s">
        <v>140</v>
      </c>
      <c r="T7">
        <f t="shared" si="6"/>
        <v>2.25</v>
      </c>
      <c r="V7">
        <f t="shared" si="7"/>
        <v>2.25</v>
      </c>
    </row>
    <row r="8" spans="1:25" x14ac:dyDescent="0.3">
      <c r="A8">
        <f t="shared" si="0"/>
        <v>8</v>
      </c>
      <c r="B8" t="str">
        <f>IF(HLOOKUP("Memory",'vInfo (Imported)'!$1:$5000,A8,FALSE)&gt;0,HLOOKUP("Memory",'vInfo (Imported)'!$1:$5000,A8,FALSE),"")</f>
        <v/>
      </c>
      <c r="C8" t="str">
        <f>IF(HLOOKUP("CPUs",'vInfo (Imported)'!$1:$5000,A8,FALSE)&gt;0,
HLOOKUP("CPUs",'vInfo (Imported)'!$1:$5000,A8,FALSE),
"")</f>
        <v/>
      </c>
      <c r="D8" t="str">
        <f>IF(HLOOKUP($D$1,'vInfo (Imported)'!$1:$5000,A8,FALSE)&gt;0,
HLOOKUP($D$1,'vInfo (Imported)'!$1:$5000,A8,FALSE),
"")</f>
        <v/>
      </c>
      <c r="E8" t="str">
        <f>IF(HLOOKUP("Category",'vInfo (Imported)'!$1:$5000,A8,FALSE)&gt;0,
HLOOKUP("Category",'vInfo (Imported)'!$1:$5000,A8,FALSE),
"")</f>
        <v/>
      </c>
      <c r="F8" t="str">
        <f>IF(HLOOKUP("OS according to the configuration file",'vInfo (Imported)'!$1:$5000,A8,FALSE)&gt;0,
HLOOKUP("OS according to the configuration file",'vInfo (Imported)'!$1:$5000,A8,FALSE),
"")</f>
        <v/>
      </c>
      <c r="G8" s="1" t="str">
        <f>IF(HLOOKUP("Cluster",'vInfo (Imported)'!$1:$5000,A8,FALSE)&gt;0,
HLOOKUP("Cluster",'vInfo (Imported)'!$1:$5000,A8,FALSE),
"")</f>
        <v/>
      </c>
      <c r="K8" s="28" t="str">
        <f>'vCluster (Imported)'!A8</f>
        <v>KulimCluster02</v>
      </c>
      <c r="L8">
        <f t="shared" si="1"/>
        <v>0</v>
      </c>
      <c r="M8">
        <f t="shared" si="2"/>
        <v>0</v>
      </c>
      <c r="N8">
        <f t="shared" si="3"/>
        <v>0</v>
      </c>
      <c r="O8" s="1">
        <f t="shared" si="4"/>
        <v>0</v>
      </c>
      <c r="P8">
        <f>SUMIFS('vCluster (Imported)'!$G:$G,'vCluster (Imported)'!$A:$A,K8)</f>
        <v>108</v>
      </c>
      <c r="Q8">
        <f t="shared" si="5"/>
        <v>0</v>
      </c>
      <c r="R8" t="s">
        <v>186</v>
      </c>
      <c r="S8" t="s">
        <v>177</v>
      </c>
      <c r="T8">
        <f t="shared" si="6"/>
        <v>2.5</v>
      </c>
      <c r="V8">
        <f t="shared" si="7"/>
        <v>2.5</v>
      </c>
    </row>
    <row r="9" spans="1:25" x14ac:dyDescent="0.3">
      <c r="A9">
        <f t="shared" si="0"/>
        <v>9</v>
      </c>
      <c r="B9" t="str">
        <f>IF(HLOOKUP("Memory",'vInfo (Imported)'!$1:$5000,A9,FALSE)&gt;0,HLOOKUP("Memory",'vInfo (Imported)'!$1:$5000,A9,FALSE),"")</f>
        <v/>
      </c>
      <c r="C9" t="str">
        <f>IF(HLOOKUP("CPUs",'vInfo (Imported)'!$1:$5000,A9,FALSE)&gt;0,
HLOOKUP("CPUs",'vInfo (Imported)'!$1:$5000,A9,FALSE),
"")</f>
        <v/>
      </c>
      <c r="D9" t="str">
        <f>IF(HLOOKUP($D$1,'vInfo (Imported)'!$1:$5000,A9,FALSE)&gt;0,
HLOOKUP($D$1,'vInfo (Imported)'!$1:$5000,A9,FALSE),
"")</f>
        <v/>
      </c>
      <c r="E9" t="str">
        <f>IF(HLOOKUP("Category",'vInfo (Imported)'!$1:$5000,A9,FALSE)&gt;0,
HLOOKUP("Category",'vInfo (Imported)'!$1:$5000,A9,FALSE),
"")</f>
        <v/>
      </c>
      <c r="F9" t="str">
        <f>IF(HLOOKUP("OS according to the configuration file",'vInfo (Imported)'!$1:$5000,A9,FALSE)&gt;0,
HLOOKUP("OS according to the configuration file",'vInfo (Imported)'!$1:$5000,A9,FALSE),
"")</f>
        <v/>
      </c>
      <c r="G9" s="1" t="str">
        <f>IF(HLOOKUP("Cluster",'vInfo (Imported)'!$1:$5000,A9,FALSE)&gt;0,
HLOOKUP("Cluster",'vInfo (Imported)'!$1:$5000,A9,FALSE),
"")</f>
        <v/>
      </c>
      <c r="K9" s="28" t="str">
        <f>'vCluster (Imported)'!A9</f>
        <v>MYS02_CLUSTER01</v>
      </c>
      <c r="L9">
        <f t="shared" si="1"/>
        <v>0</v>
      </c>
      <c r="M9">
        <f t="shared" si="2"/>
        <v>0</v>
      </c>
      <c r="N9">
        <f t="shared" si="3"/>
        <v>0</v>
      </c>
      <c r="O9" s="1">
        <f t="shared" si="4"/>
        <v>0</v>
      </c>
      <c r="P9">
        <f>SUMIFS('vCluster (Imported)'!$G:$G,'vCluster (Imported)'!$A:$A,K9)</f>
        <v>40</v>
      </c>
      <c r="Q9">
        <f t="shared" si="5"/>
        <v>0</v>
      </c>
      <c r="R9" t="s">
        <v>187</v>
      </c>
      <c r="S9" t="s">
        <v>173</v>
      </c>
      <c r="T9">
        <f t="shared" si="6"/>
        <v>2.75</v>
      </c>
      <c r="V9">
        <f t="shared" si="7"/>
        <v>2.75</v>
      </c>
    </row>
    <row r="10" spans="1:25" x14ac:dyDescent="0.3">
      <c r="A10">
        <f t="shared" si="0"/>
        <v>10</v>
      </c>
      <c r="B10" t="str">
        <f>IF(HLOOKUP("Memory",'vInfo (Imported)'!$1:$5000,A10,FALSE)&gt;0,HLOOKUP("Memory",'vInfo (Imported)'!$1:$5000,A10,FALSE),"")</f>
        <v/>
      </c>
      <c r="C10" t="str">
        <f>IF(HLOOKUP("CPUs",'vInfo (Imported)'!$1:$5000,A10,FALSE)&gt;0,
HLOOKUP("CPUs",'vInfo (Imported)'!$1:$5000,A10,FALSE),
"")</f>
        <v/>
      </c>
      <c r="D10" t="str">
        <f>IF(HLOOKUP($D$1,'vInfo (Imported)'!$1:$5000,A10,FALSE)&gt;0,
HLOOKUP($D$1,'vInfo (Imported)'!$1:$5000,A10,FALSE),
"")</f>
        <v/>
      </c>
      <c r="E10" t="str">
        <f>IF(HLOOKUP("Category",'vInfo (Imported)'!$1:$5000,A10,FALSE)&gt;0,
HLOOKUP("Category",'vInfo (Imported)'!$1:$5000,A10,FALSE),
"")</f>
        <v/>
      </c>
      <c r="F10" t="str">
        <f>IF(HLOOKUP("OS according to the configuration file",'vInfo (Imported)'!$1:$5000,A10,FALSE)&gt;0,
HLOOKUP("OS according to the configuration file",'vInfo (Imported)'!$1:$5000,A10,FALSE),
"")</f>
        <v/>
      </c>
      <c r="G10" s="1" t="str">
        <f>IF(HLOOKUP("Cluster",'vInfo (Imported)'!$1:$5000,A10,FALSE)&gt;0,
HLOOKUP("Cluster",'vInfo (Imported)'!$1:$5000,A10,FALSE),
"")</f>
        <v/>
      </c>
      <c r="K10" s="28" t="str">
        <f>'vCluster (Imported)'!A10</f>
        <v>MYS02_NON-PROD-02</v>
      </c>
      <c r="L10">
        <f t="shared" si="1"/>
        <v>3</v>
      </c>
      <c r="M10">
        <f t="shared" si="2"/>
        <v>0</v>
      </c>
      <c r="N10">
        <f t="shared" si="3"/>
        <v>0</v>
      </c>
      <c r="O10" s="1">
        <f t="shared" si="4"/>
        <v>0</v>
      </c>
      <c r="P10">
        <f>SUMIFS('vCluster (Imported)'!$G:$G,'vCluster (Imported)'!$A:$A,K10)</f>
        <v>72</v>
      </c>
      <c r="Q10">
        <f t="shared" si="5"/>
        <v>72</v>
      </c>
      <c r="R10" t="s">
        <v>188</v>
      </c>
      <c r="S10" t="s">
        <v>145</v>
      </c>
      <c r="T10">
        <f t="shared" si="6"/>
        <v>3</v>
      </c>
      <c r="V10">
        <f t="shared" si="7"/>
        <v>3</v>
      </c>
    </row>
    <row r="11" spans="1:25" x14ac:dyDescent="0.3">
      <c r="A11">
        <f t="shared" si="0"/>
        <v>11</v>
      </c>
      <c r="B11" t="str">
        <f>IF(HLOOKUP("Memory",'vInfo (Imported)'!$1:$5000,A11,FALSE)&gt;0,HLOOKUP("Memory",'vInfo (Imported)'!$1:$5000,A11,FALSE),"")</f>
        <v/>
      </c>
      <c r="C11" t="str">
        <f>IF(HLOOKUP("CPUs",'vInfo (Imported)'!$1:$5000,A11,FALSE)&gt;0,
HLOOKUP("CPUs",'vInfo (Imported)'!$1:$5000,A11,FALSE),
"")</f>
        <v/>
      </c>
      <c r="D11" t="str">
        <f>IF(HLOOKUP($D$1,'vInfo (Imported)'!$1:$5000,A11,FALSE)&gt;0,
HLOOKUP($D$1,'vInfo (Imported)'!$1:$5000,A11,FALSE),
"")</f>
        <v/>
      </c>
      <c r="E11" t="str">
        <f>IF(HLOOKUP("Category",'vInfo (Imported)'!$1:$5000,A11,FALSE)&gt;0,
HLOOKUP("Category",'vInfo (Imported)'!$1:$5000,A11,FALSE),
"")</f>
        <v/>
      </c>
      <c r="F11" t="str">
        <f>IF(HLOOKUP("OS according to the configuration file",'vInfo (Imported)'!$1:$5000,A11,FALSE)&gt;0,
HLOOKUP("OS according to the configuration file",'vInfo (Imported)'!$1:$5000,A11,FALSE),
"")</f>
        <v/>
      </c>
      <c r="G11" s="1" t="str">
        <f>IF(HLOOKUP("Cluster",'vInfo (Imported)'!$1:$5000,A11,FALSE)&gt;0,
HLOOKUP("Cluster",'vInfo (Imported)'!$1:$5000,A11,FALSE),
"")</f>
        <v/>
      </c>
      <c r="K11" s="28" t="str">
        <f>'vCluster (Imported)'!A11</f>
        <v>SZ2-Cluster</v>
      </c>
      <c r="L11">
        <f t="shared" si="1"/>
        <v>0</v>
      </c>
      <c r="M11">
        <f t="shared" si="2"/>
        <v>0</v>
      </c>
      <c r="N11">
        <f t="shared" si="3"/>
        <v>0</v>
      </c>
      <c r="O11" s="1">
        <f t="shared" si="4"/>
        <v>0</v>
      </c>
      <c r="P11">
        <f>SUMIFS('vCluster (Imported)'!$G:$G,'vCluster (Imported)'!$A:$A,K11)</f>
        <v>72</v>
      </c>
      <c r="Q11">
        <f t="shared" si="5"/>
        <v>0</v>
      </c>
      <c r="R11" t="s">
        <v>189</v>
      </c>
      <c r="S11" t="s">
        <v>156</v>
      </c>
      <c r="V11">
        <f t="shared" si="7"/>
        <v>3.25</v>
      </c>
    </row>
    <row r="12" spans="1:25" x14ac:dyDescent="0.3">
      <c r="A12">
        <f t="shared" si="0"/>
        <v>12</v>
      </c>
      <c r="B12" t="str">
        <f>IF(HLOOKUP("Memory",'vInfo (Imported)'!$1:$5000,A12,FALSE)&gt;0,HLOOKUP("Memory",'vInfo (Imported)'!$1:$5000,A12,FALSE),"")</f>
        <v/>
      </c>
      <c r="C12" t="str">
        <f>IF(HLOOKUP("CPUs",'vInfo (Imported)'!$1:$5000,A12,FALSE)&gt;0,
HLOOKUP("CPUs",'vInfo (Imported)'!$1:$5000,A12,FALSE),
"")</f>
        <v/>
      </c>
      <c r="D12" t="str">
        <f>IF(HLOOKUP($D$1,'vInfo (Imported)'!$1:$5000,A12,FALSE)&gt;0,
HLOOKUP($D$1,'vInfo (Imported)'!$1:$5000,A12,FALSE),
"")</f>
        <v/>
      </c>
      <c r="E12" t="str">
        <f>IF(HLOOKUP("Category",'vInfo (Imported)'!$1:$5000,A12,FALSE)&gt;0,
HLOOKUP("Category",'vInfo (Imported)'!$1:$5000,A12,FALSE),
"")</f>
        <v/>
      </c>
      <c r="F12" t="str">
        <f>IF(HLOOKUP("OS according to the configuration file",'vInfo (Imported)'!$1:$5000,A12,FALSE)&gt;0,
HLOOKUP("OS according to the configuration file",'vInfo (Imported)'!$1:$5000,A12,FALSE),
"")</f>
        <v/>
      </c>
      <c r="G12" s="1" t="str">
        <f>IF(HLOOKUP("Cluster",'vInfo (Imported)'!$1:$5000,A12,FALSE)&gt;0,
HLOOKUP("Cluster",'vInfo (Imported)'!$1:$5000,A12,FALSE),
"")</f>
        <v/>
      </c>
      <c r="K12" s="28" t="str">
        <f>'vCluster (Imported)'!A12</f>
        <v>TaiwanCluster01</v>
      </c>
      <c r="L12">
        <f t="shared" si="1"/>
        <v>0</v>
      </c>
      <c r="M12">
        <f t="shared" si="2"/>
        <v>0</v>
      </c>
      <c r="N12">
        <f t="shared" si="3"/>
        <v>0</v>
      </c>
      <c r="O12" s="1">
        <f t="shared" si="4"/>
        <v>0</v>
      </c>
      <c r="P12">
        <f>SUMIFS('vCluster (Imported)'!$G:$G,'vCluster (Imported)'!$A:$A,K12)</f>
        <v>72</v>
      </c>
      <c r="Q12">
        <f t="shared" si="5"/>
        <v>0</v>
      </c>
      <c r="R12" t="s">
        <v>190</v>
      </c>
      <c r="S12" t="s">
        <v>157</v>
      </c>
      <c r="V12">
        <f t="shared" si="7"/>
        <v>3.5</v>
      </c>
    </row>
    <row r="13" spans="1:25" x14ac:dyDescent="0.3">
      <c r="A13">
        <f t="shared" si="0"/>
        <v>13</v>
      </c>
      <c r="B13" t="str">
        <f>IF(HLOOKUP("Memory",'vInfo (Imported)'!$1:$5000,A13,FALSE)&gt;0,HLOOKUP("Memory",'vInfo (Imported)'!$1:$5000,A13,FALSE),"")</f>
        <v/>
      </c>
      <c r="C13" t="str">
        <f>IF(HLOOKUP("CPUs",'vInfo (Imported)'!$1:$5000,A13,FALSE)&gt;0,
HLOOKUP("CPUs",'vInfo (Imported)'!$1:$5000,A13,FALSE),
"")</f>
        <v/>
      </c>
      <c r="D13" t="str">
        <f>IF(HLOOKUP($D$1,'vInfo (Imported)'!$1:$5000,A13,FALSE)&gt;0,
HLOOKUP($D$1,'vInfo (Imported)'!$1:$5000,A13,FALSE),
"")</f>
        <v/>
      </c>
      <c r="E13" t="str">
        <f>IF(HLOOKUP("Category",'vInfo (Imported)'!$1:$5000,A13,FALSE)&gt;0,
HLOOKUP("Category",'vInfo (Imported)'!$1:$5000,A13,FALSE),
"")</f>
        <v/>
      </c>
      <c r="F13" t="str">
        <f>IF(HLOOKUP("OS according to the configuration file",'vInfo (Imported)'!$1:$5000,A13,FALSE)&gt;0,
HLOOKUP("OS according to the configuration file",'vInfo (Imported)'!$1:$5000,A13,FALSE),
"")</f>
        <v/>
      </c>
      <c r="G13" s="1" t="str">
        <f>IF(HLOOKUP("Cluster",'vInfo (Imported)'!$1:$5000,A13,FALSE)&gt;0,
HLOOKUP("Cluster",'vInfo (Imported)'!$1:$5000,A13,FALSE),
"")</f>
        <v/>
      </c>
      <c r="K13" s="28" t="str">
        <f>'vCluster (Imported)'!A13</f>
        <v>Tuas_Cluster2</v>
      </c>
      <c r="L13">
        <f t="shared" si="1"/>
        <v>0</v>
      </c>
      <c r="M13">
        <f t="shared" si="2"/>
        <v>0</v>
      </c>
      <c r="N13">
        <f t="shared" si="3"/>
        <v>0</v>
      </c>
      <c r="O13" s="1">
        <f t="shared" si="4"/>
        <v>0</v>
      </c>
      <c r="P13">
        <f>SUMIFS('vCluster (Imported)'!$G:$G,'vCluster (Imported)'!$A:$A,K13)</f>
        <v>256</v>
      </c>
      <c r="Q13">
        <f t="shared" si="5"/>
        <v>0</v>
      </c>
      <c r="R13" t="s">
        <v>191</v>
      </c>
      <c r="S13" t="s">
        <v>153</v>
      </c>
      <c r="V13">
        <f t="shared" si="7"/>
        <v>3.75</v>
      </c>
    </row>
    <row r="14" spans="1:25" x14ac:dyDescent="0.3">
      <c r="A14">
        <f t="shared" si="0"/>
        <v>14</v>
      </c>
      <c r="B14" t="str">
        <f>IF(HLOOKUP("Memory",'vInfo (Imported)'!$1:$5000,A14,FALSE)&gt;0,HLOOKUP("Memory",'vInfo (Imported)'!$1:$5000,A14,FALSE),"")</f>
        <v/>
      </c>
      <c r="C14" t="str">
        <f>IF(HLOOKUP("CPUs",'vInfo (Imported)'!$1:$5000,A14,FALSE)&gt;0,
HLOOKUP("CPUs",'vInfo (Imported)'!$1:$5000,A14,FALSE),
"")</f>
        <v/>
      </c>
      <c r="D14" t="str">
        <f>IF(HLOOKUP($D$1,'vInfo (Imported)'!$1:$5000,A14,FALSE)&gt;0,
HLOOKUP($D$1,'vInfo (Imported)'!$1:$5000,A14,FALSE),
"")</f>
        <v/>
      </c>
      <c r="E14" t="str">
        <f>IF(HLOOKUP("Category",'vInfo (Imported)'!$1:$5000,A14,FALSE)&gt;0,
HLOOKUP("Category",'vInfo (Imported)'!$1:$5000,A14,FALSE),
"")</f>
        <v/>
      </c>
      <c r="F14" t="str">
        <f>IF(HLOOKUP("OS according to the configuration file",'vInfo (Imported)'!$1:$5000,A14,FALSE)&gt;0,
HLOOKUP("OS according to the configuration file",'vInfo (Imported)'!$1:$5000,A14,FALSE),
"")</f>
        <v/>
      </c>
      <c r="G14" s="1" t="str">
        <f>IF(HLOOKUP("Cluster",'vInfo (Imported)'!$1:$5000,A14,FALSE)&gt;0,
HLOOKUP("Cluster",'vInfo (Imported)'!$1:$5000,A14,FALSE),
"")</f>
        <v/>
      </c>
      <c r="K14" s="28">
        <f>'vCluster (Imported)'!A14</f>
        <v>0</v>
      </c>
      <c r="L14">
        <f t="shared" si="1"/>
        <v>0</v>
      </c>
      <c r="M14">
        <f t="shared" si="2"/>
        <v>0</v>
      </c>
      <c r="N14">
        <f t="shared" si="3"/>
        <v>0</v>
      </c>
      <c r="O14" s="1">
        <f t="shared" si="4"/>
        <v>0</v>
      </c>
      <c r="P14">
        <f>SUMIFS('vCluster (Imported)'!$G:$G,'vCluster (Imported)'!$A:$A,K14)</f>
        <v>0</v>
      </c>
      <c r="Q14">
        <f t="shared" si="5"/>
        <v>0</v>
      </c>
      <c r="R14" t="s">
        <v>192</v>
      </c>
      <c r="S14" t="s">
        <v>146</v>
      </c>
      <c r="V14">
        <f t="shared" si="7"/>
        <v>4</v>
      </c>
    </row>
    <row r="15" spans="1:25" x14ac:dyDescent="0.3">
      <c r="A15">
        <f t="shared" si="0"/>
        <v>15</v>
      </c>
      <c r="B15" t="str">
        <f>IF(HLOOKUP("Memory",'vInfo (Imported)'!$1:$5000,A15,FALSE)&gt;0,HLOOKUP("Memory",'vInfo (Imported)'!$1:$5000,A15,FALSE),"")</f>
        <v/>
      </c>
      <c r="C15" t="str">
        <f>IF(HLOOKUP("CPUs",'vInfo (Imported)'!$1:$5000,A15,FALSE)&gt;0,
HLOOKUP("CPUs",'vInfo (Imported)'!$1:$5000,A15,FALSE),
"")</f>
        <v/>
      </c>
      <c r="D15" t="str">
        <f>IF(HLOOKUP($D$1,'vInfo (Imported)'!$1:$5000,A15,FALSE)&gt;0,
HLOOKUP($D$1,'vInfo (Imported)'!$1:$5000,A15,FALSE),
"")</f>
        <v/>
      </c>
      <c r="E15" t="str">
        <f>IF(HLOOKUP("Category",'vInfo (Imported)'!$1:$5000,A15,FALSE)&gt;0,
HLOOKUP("Category",'vInfo (Imported)'!$1:$5000,A15,FALSE),
"")</f>
        <v/>
      </c>
      <c r="F15" t="str">
        <f>IF(HLOOKUP("OS according to the configuration file",'vInfo (Imported)'!$1:$5000,A15,FALSE)&gt;0,
HLOOKUP("OS according to the configuration file",'vInfo (Imported)'!$1:$5000,A15,FALSE),
"")</f>
        <v/>
      </c>
      <c r="G15" s="1" t="str">
        <f>IF(HLOOKUP("Cluster",'vInfo (Imported)'!$1:$5000,A15,FALSE)&gt;0,
HLOOKUP("Cluster",'vInfo (Imported)'!$1:$5000,A15,FALSE),
"")</f>
        <v/>
      </c>
      <c r="K15" s="28">
        <f>'vCluster (Imported)'!A15</f>
        <v>0</v>
      </c>
      <c r="L15">
        <f t="shared" si="1"/>
        <v>0</v>
      </c>
      <c r="M15">
        <f t="shared" si="2"/>
        <v>0</v>
      </c>
      <c r="N15">
        <f t="shared" si="3"/>
        <v>0</v>
      </c>
      <c r="O15" s="1">
        <f t="shared" si="4"/>
        <v>0</v>
      </c>
      <c r="P15">
        <f>SUMIFS('vCluster (Imported)'!$G:$G,'vCluster (Imported)'!$A:$A,K15)</f>
        <v>0</v>
      </c>
      <c r="Q15">
        <f t="shared" si="5"/>
        <v>0</v>
      </c>
      <c r="R15" t="s">
        <v>193</v>
      </c>
      <c r="S15" t="s">
        <v>149</v>
      </c>
      <c r="V15">
        <f t="shared" si="7"/>
        <v>4.25</v>
      </c>
    </row>
    <row r="16" spans="1:25" x14ac:dyDescent="0.3">
      <c r="A16">
        <f t="shared" si="0"/>
        <v>16</v>
      </c>
      <c r="B16" t="str">
        <f>IF(HLOOKUP("Memory",'vInfo (Imported)'!$1:$5000,A16,FALSE)&gt;0,HLOOKUP("Memory",'vInfo (Imported)'!$1:$5000,A16,FALSE),"")</f>
        <v/>
      </c>
      <c r="C16" t="str">
        <f>IF(HLOOKUP("CPUs",'vInfo (Imported)'!$1:$5000,A16,FALSE)&gt;0,
HLOOKUP("CPUs",'vInfo (Imported)'!$1:$5000,A16,FALSE),
"")</f>
        <v/>
      </c>
      <c r="D16" t="str">
        <f>IF(HLOOKUP($D$1,'vInfo (Imported)'!$1:$5000,A16,FALSE)&gt;0,
HLOOKUP($D$1,'vInfo (Imported)'!$1:$5000,A16,FALSE),
"")</f>
        <v/>
      </c>
      <c r="E16" t="str">
        <f>IF(HLOOKUP("Category",'vInfo (Imported)'!$1:$5000,A16,FALSE)&gt;0,
HLOOKUP("Category",'vInfo (Imported)'!$1:$5000,A16,FALSE),
"")</f>
        <v/>
      </c>
      <c r="F16" t="str">
        <f>IF(HLOOKUP("OS according to the configuration file",'vInfo (Imported)'!$1:$5000,A16,FALSE)&gt;0,
HLOOKUP("OS according to the configuration file",'vInfo (Imported)'!$1:$5000,A16,FALSE),
"")</f>
        <v/>
      </c>
      <c r="G16" s="1" t="str">
        <f>IF(HLOOKUP("Cluster",'vInfo (Imported)'!$1:$5000,A16,FALSE)&gt;0,
HLOOKUP("Cluster",'vInfo (Imported)'!$1:$5000,A16,FALSE),
"")</f>
        <v/>
      </c>
      <c r="K16" s="28">
        <f>'vCluster (Imported)'!A16</f>
        <v>0</v>
      </c>
      <c r="L16">
        <f t="shared" si="1"/>
        <v>0</v>
      </c>
      <c r="M16">
        <f t="shared" si="2"/>
        <v>0</v>
      </c>
      <c r="N16">
        <f t="shared" si="3"/>
        <v>0</v>
      </c>
      <c r="O16" s="1">
        <f t="shared" si="4"/>
        <v>0</v>
      </c>
      <c r="P16">
        <f>SUMIFS('vCluster (Imported)'!$G:$G,'vCluster (Imported)'!$A:$A,K16)</f>
        <v>0</v>
      </c>
      <c r="Q16">
        <f t="shared" si="5"/>
        <v>0</v>
      </c>
      <c r="R16" t="s">
        <v>194</v>
      </c>
      <c r="S16" t="s">
        <v>137</v>
      </c>
      <c r="V16">
        <f t="shared" si="7"/>
        <v>4.5</v>
      </c>
    </row>
    <row r="17" spans="1:22" x14ac:dyDescent="0.3">
      <c r="A17">
        <f t="shared" si="0"/>
        <v>17</v>
      </c>
      <c r="B17" t="str">
        <f>IF(HLOOKUP("Memory",'vInfo (Imported)'!$1:$5000,A17,FALSE)&gt;0,HLOOKUP("Memory",'vInfo (Imported)'!$1:$5000,A17,FALSE),"")</f>
        <v/>
      </c>
      <c r="C17" t="str">
        <f>IF(HLOOKUP("CPUs",'vInfo (Imported)'!$1:$5000,A17,FALSE)&gt;0,
HLOOKUP("CPUs",'vInfo (Imported)'!$1:$5000,A17,FALSE),
"")</f>
        <v/>
      </c>
      <c r="D17" t="str">
        <f>IF(HLOOKUP($D$1,'vInfo (Imported)'!$1:$5000,A17,FALSE)&gt;0,
HLOOKUP($D$1,'vInfo (Imported)'!$1:$5000,A17,FALSE),
"")</f>
        <v/>
      </c>
      <c r="E17" t="str">
        <f>IF(HLOOKUP("Category",'vInfo (Imported)'!$1:$5000,A17,FALSE)&gt;0,
HLOOKUP("Category",'vInfo (Imported)'!$1:$5000,A17,FALSE),
"")</f>
        <v/>
      </c>
      <c r="F17" t="str">
        <f>IF(HLOOKUP("OS according to the configuration file",'vInfo (Imported)'!$1:$5000,A17,FALSE)&gt;0,
HLOOKUP("OS according to the configuration file",'vInfo (Imported)'!$1:$5000,A17,FALSE),
"")</f>
        <v/>
      </c>
      <c r="G17" s="1" t="str">
        <f>IF(HLOOKUP("Cluster",'vInfo (Imported)'!$1:$5000,A17,FALSE)&gt;0,
HLOOKUP("Cluster",'vInfo (Imported)'!$1:$5000,A17,FALSE),
"")</f>
        <v/>
      </c>
      <c r="K17" s="28">
        <f>'vCluster (Imported)'!A17</f>
        <v>0</v>
      </c>
      <c r="L17">
        <f t="shared" si="1"/>
        <v>0</v>
      </c>
      <c r="M17">
        <f t="shared" si="2"/>
        <v>0</v>
      </c>
      <c r="N17">
        <f t="shared" si="3"/>
        <v>0</v>
      </c>
      <c r="O17" s="1">
        <f t="shared" si="4"/>
        <v>0</v>
      </c>
      <c r="P17">
        <f>SUMIFS('vCluster (Imported)'!$G:$G,'vCluster (Imported)'!$A:$A,K17)</f>
        <v>0</v>
      </c>
      <c r="Q17">
        <f t="shared" si="5"/>
        <v>0</v>
      </c>
      <c r="R17" t="s">
        <v>195</v>
      </c>
      <c r="S17" t="s">
        <v>169</v>
      </c>
      <c r="V17">
        <f t="shared" si="7"/>
        <v>4.75</v>
      </c>
    </row>
    <row r="18" spans="1:22" x14ac:dyDescent="0.3">
      <c r="A18">
        <f t="shared" si="0"/>
        <v>18</v>
      </c>
      <c r="B18" t="str">
        <f>IF(HLOOKUP("Memory",'vInfo (Imported)'!$1:$5000,A18,FALSE)&gt;0,HLOOKUP("Memory",'vInfo (Imported)'!$1:$5000,A18,FALSE),"")</f>
        <v/>
      </c>
      <c r="C18" t="str">
        <f>IF(HLOOKUP("CPUs",'vInfo (Imported)'!$1:$5000,A18,FALSE)&gt;0,
HLOOKUP("CPUs",'vInfo (Imported)'!$1:$5000,A18,FALSE),
"")</f>
        <v/>
      </c>
      <c r="D18" t="str">
        <f>IF(HLOOKUP($D$1,'vInfo (Imported)'!$1:$5000,A18,FALSE)&gt;0,
HLOOKUP($D$1,'vInfo (Imported)'!$1:$5000,A18,FALSE),
"")</f>
        <v/>
      </c>
      <c r="E18" t="str">
        <f>IF(HLOOKUP("Category",'vInfo (Imported)'!$1:$5000,A18,FALSE)&gt;0,
HLOOKUP("Category",'vInfo (Imported)'!$1:$5000,A18,FALSE),
"")</f>
        <v/>
      </c>
      <c r="F18" t="str">
        <f>IF(HLOOKUP("OS according to the configuration file",'vInfo (Imported)'!$1:$5000,A18,FALSE)&gt;0,
HLOOKUP("OS according to the configuration file",'vInfo (Imported)'!$1:$5000,A18,FALSE),
"")</f>
        <v/>
      </c>
      <c r="G18" s="1" t="str">
        <f>IF(HLOOKUP("Cluster",'vInfo (Imported)'!$1:$5000,A18,FALSE)&gt;0,
HLOOKUP("Cluster",'vInfo (Imported)'!$1:$5000,A18,FALSE),
"")</f>
        <v/>
      </c>
      <c r="K18" s="28">
        <f>'vCluster (Imported)'!A18</f>
        <v>0</v>
      </c>
      <c r="L18">
        <f t="shared" si="1"/>
        <v>0</v>
      </c>
      <c r="M18">
        <f t="shared" si="2"/>
        <v>0</v>
      </c>
      <c r="N18">
        <f t="shared" si="3"/>
        <v>0</v>
      </c>
      <c r="O18" s="1">
        <f t="shared" si="4"/>
        <v>0</v>
      </c>
      <c r="P18">
        <f>SUMIFS('vCluster (Imported)'!$G:$G,'vCluster (Imported)'!$A:$A,K18)</f>
        <v>0</v>
      </c>
      <c r="Q18">
        <f t="shared" si="5"/>
        <v>0</v>
      </c>
      <c r="S18" t="s">
        <v>154</v>
      </c>
      <c r="V18">
        <f t="shared" si="7"/>
        <v>5</v>
      </c>
    </row>
    <row r="19" spans="1:22" x14ac:dyDescent="0.3">
      <c r="A19">
        <f t="shared" si="0"/>
        <v>19</v>
      </c>
      <c r="B19" t="str">
        <f>IF(HLOOKUP("Memory",'vInfo (Imported)'!$1:$5000,A19,FALSE)&gt;0,HLOOKUP("Memory",'vInfo (Imported)'!$1:$5000,A19,FALSE),"")</f>
        <v/>
      </c>
      <c r="C19" t="str">
        <f>IF(HLOOKUP("CPUs",'vInfo (Imported)'!$1:$5000,A19,FALSE)&gt;0,
HLOOKUP("CPUs",'vInfo (Imported)'!$1:$5000,A19,FALSE),
"")</f>
        <v/>
      </c>
      <c r="D19" t="str">
        <f>IF(HLOOKUP($D$1,'vInfo (Imported)'!$1:$5000,A19,FALSE)&gt;0,
HLOOKUP($D$1,'vInfo (Imported)'!$1:$5000,A19,FALSE),
"")</f>
        <v/>
      </c>
      <c r="E19" t="str">
        <f>IF(HLOOKUP("Category",'vInfo (Imported)'!$1:$5000,A19,FALSE)&gt;0,
HLOOKUP("Category",'vInfo (Imported)'!$1:$5000,A19,FALSE),
"")</f>
        <v/>
      </c>
      <c r="F19" t="str">
        <f>IF(HLOOKUP("OS according to the configuration file",'vInfo (Imported)'!$1:$5000,A19,FALSE)&gt;0,
HLOOKUP("OS according to the configuration file",'vInfo (Imported)'!$1:$5000,A19,FALSE),
"")</f>
        <v/>
      </c>
      <c r="G19" s="1" t="str">
        <f>IF(HLOOKUP("Cluster",'vInfo (Imported)'!$1:$5000,A19,FALSE)&gt;0,
HLOOKUP("Cluster",'vInfo (Imported)'!$1:$5000,A19,FALSE),
"")</f>
        <v/>
      </c>
      <c r="K19" s="28">
        <f>'vCluster (Imported)'!A19</f>
        <v>0</v>
      </c>
      <c r="L19">
        <f t="shared" si="1"/>
        <v>0</v>
      </c>
      <c r="M19">
        <f t="shared" si="2"/>
        <v>0</v>
      </c>
      <c r="N19">
        <f t="shared" si="3"/>
        <v>0</v>
      </c>
      <c r="O19" s="1">
        <f t="shared" si="4"/>
        <v>0</v>
      </c>
      <c r="P19">
        <f>SUMIFS('vCluster (Imported)'!$G:$G,'vCluster (Imported)'!$A:$A,K19)</f>
        <v>0</v>
      </c>
      <c r="Q19">
        <f t="shared" si="5"/>
        <v>0</v>
      </c>
      <c r="S19" t="s">
        <v>155</v>
      </c>
      <c r="V19">
        <f t="shared" si="7"/>
        <v>5.25</v>
      </c>
    </row>
    <row r="20" spans="1:22" x14ac:dyDescent="0.3">
      <c r="A20">
        <f t="shared" si="0"/>
        <v>20</v>
      </c>
      <c r="B20" t="str">
        <f>IF(HLOOKUP("Memory",'vInfo (Imported)'!$1:$5000,A20,FALSE)&gt;0,HLOOKUP("Memory",'vInfo (Imported)'!$1:$5000,A20,FALSE),"")</f>
        <v/>
      </c>
      <c r="C20" t="str">
        <f>IF(HLOOKUP("CPUs",'vInfo (Imported)'!$1:$5000,A20,FALSE)&gt;0,
HLOOKUP("CPUs",'vInfo (Imported)'!$1:$5000,A20,FALSE),
"")</f>
        <v/>
      </c>
      <c r="D20" t="str">
        <f>IF(HLOOKUP($D$1,'vInfo (Imported)'!$1:$5000,A20,FALSE)&gt;0,
HLOOKUP($D$1,'vInfo (Imported)'!$1:$5000,A20,FALSE),
"")</f>
        <v/>
      </c>
      <c r="E20" t="str">
        <f>IF(HLOOKUP("Category",'vInfo (Imported)'!$1:$5000,A20,FALSE)&gt;0,
HLOOKUP("Category",'vInfo (Imported)'!$1:$5000,A20,FALSE),
"")</f>
        <v/>
      </c>
      <c r="F20" t="str">
        <f>IF(HLOOKUP("OS according to the configuration file",'vInfo (Imported)'!$1:$5000,A20,FALSE)&gt;0,
HLOOKUP("OS according to the configuration file",'vInfo (Imported)'!$1:$5000,A20,FALSE),
"")</f>
        <v/>
      </c>
      <c r="G20" s="1" t="str">
        <f>IF(HLOOKUP("Cluster",'vInfo (Imported)'!$1:$5000,A20,FALSE)&gt;0,
HLOOKUP("Cluster",'vInfo (Imported)'!$1:$5000,A20,FALSE),
"")</f>
        <v/>
      </c>
      <c r="K20" s="28">
        <f>'vCluster (Imported)'!A20</f>
        <v>0</v>
      </c>
      <c r="L20">
        <f t="shared" si="1"/>
        <v>0</v>
      </c>
      <c r="M20">
        <f t="shared" si="2"/>
        <v>0</v>
      </c>
      <c r="N20">
        <f t="shared" si="3"/>
        <v>0</v>
      </c>
      <c r="O20" s="1">
        <f t="shared" si="4"/>
        <v>0</v>
      </c>
      <c r="P20">
        <f>SUMIFS('vCluster (Imported)'!$G:$G,'vCluster (Imported)'!$A:$A,K20)</f>
        <v>0</v>
      </c>
      <c r="Q20">
        <f t="shared" si="5"/>
        <v>0</v>
      </c>
      <c r="S20" t="s">
        <v>126</v>
      </c>
      <c r="V20">
        <f t="shared" si="7"/>
        <v>5.5</v>
      </c>
    </row>
    <row r="21" spans="1:22" x14ac:dyDescent="0.3">
      <c r="A21">
        <f t="shared" si="0"/>
        <v>21</v>
      </c>
      <c r="B21" t="str">
        <f>IF(HLOOKUP("Memory",'vInfo (Imported)'!$1:$5000,A21,FALSE)&gt;0,HLOOKUP("Memory",'vInfo (Imported)'!$1:$5000,A21,FALSE),"")</f>
        <v/>
      </c>
      <c r="C21" t="str">
        <f>IF(HLOOKUP("CPUs",'vInfo (Imported)'!$1:$5000,A21,FALSE)&gt;0,
HLOOKUP("CPUs",'vInfo (Imported)'!$1:$5000,A21,FALSE),
"")</f>
        <v/>
      </c>
      <c r="D21" t="str">
        <f>IF(HLOOKUP($D$1,'vInfo (Imported)'!$1:$5000,A21,FALSE)&gt;0,
HLOOKUP($D$1,'vInfo (Imported)'!$1:$5000,A21,FALSE),
"")</f>
        <v/>
      </c>
      <c r="E21" t="str">
        <f>IF(HLOOKUP("Category",'vInfo (Imported)'!$1:$5000,A21,FALSE)&gt;0,
HLOOKUP("Category",'vInfo (Imported)'!$1:$5000,A21,FALSE),
"")</f>
        <v/>
      </c>
      <c r="F21" t="str">
        <f>IF(HLOOKUP("OS according to the configuration file",'vInfo (Imported)'!$1:$5000,A21,FALSE)&gt;0,
HLOOKUP("OS according to the configuration file",'vInfo (Imported)'!$1:$5000,A21,FALSE),
"")</f>
        <v/>
      </c>
      <c r="G21" s="1" t="str">
        <f>IF(HLOOKUP("Cluster",'vInfo (Imported)'!$1:$5000,A21,FALSE)&gt;0,
HLOOKUP("Cluster",'vInfo (Imported)'!$1:$5000,A21,FALSE),
"")</f>
        <v/>
      </c>
      <c r="K21" s="28">
        <f>'vCluster (Imported)'!A21</f>
        <v>0</v>
      </c>
      <c r="L21">
        <f t="shared" si="1"/>
        <v>0</v>
      </c>
      <c r="M21">
        <f t="shared" si="2"/>
        <v>0</v>
      </c>
      <c r="N21">
        <f t="shared" si="3"/>
        <v>0</v>
      </c>
      <c r="O21" s="1">
        <f t="shared" si="4"/>
        <v>0</v>
      </c>
      <c r="P21">
        <f>SUMIFS('vCluster (Imported)'!$G:$G,'vCluster (Imported)'!$A:$A,K21)</f>
        <v>0</v>
      </c>
      <c r="Q21">
        <f t="shared" si="5"/>
        <v>0</v>
      </c>
      <c r="S21" t="s">
        <v>172</v>
      </c>
      <c r="V21">
        <f t="shared" si="7"/>
        <v>5.75</v>
      </c>
    </row>
    <row r="22" spans="1:22" x14ac:dyDescent="0.3">
      <c r="A22">
        <f t="shared" si="0"/>
        <v>22</v>
      </c>
      <c r="B22" t="str">
        <f>IF(HLOOKUP("Memory",'vInfo (Imported)'!$1:$5000,A22,FALSE)&gt;0,HLOOKUP("Memory",'vInfo (Imported)'!$1:$5000,A22,FALSE),"")</f>
        <v/>
      </c>
      <c r="C22" t="str">
        <f>IF(HLOOKUP("CPUs",'vInfo (Imported)'!$1:$5000,A22,FALSE)&gt;0,
HLOOKUP("CPUs",'vInfo (Imported)'!$1:$5000,A22,FALSE),
"")</f>
        <v/>
      </c>
      <c r="D22" t="str">
        <f>IF(HLOOKUP($D$1,'vInfo (Imported)'!$1:$5000,A22,FALSE)&gt;0,
HLOOKUP($D$1,'vInfo (Imported)'!$1:$5000,A22,FALSE),
"")</f>
        <v/>
      </c>
      <c r="E22" t="str">
        <f>IF(HLOOKUP("Category",'vInfo (Imported)'!$1:$5000,A22,FALSE)&gt;0,
HLOOKUP("Category",'vInfo (Imported)'!$1:$5000,A22,FALSE),
"")</f>
        <v/>
      </c>
      <c r="F22" t="str">
        <f>IF(HLOOKUP("OS according to the configuration file",'vInfo (Imported)'!$1:$5000,A22,FALSE)&gt;0,
HLOOKUP("OS according to the configuration file",'vInfo (Imported)'!$1:$5000,A22,FALSE),
"")</f>
        <v/>
      </c>
      <c r="G22" s="1" t="str">
        <f>IF(HLOOKUP("Cluster",'vInfo (Imported)'!$1:$5000,A22,FALSE)&gt;0,
HLOOKUP("Cluster",'vInfo (Imported)'!$1:$5000,A22,FALSE),
"")</f>
        <v/>
      </c>
      <c r="K22" s="28">
        <f>'vCluster (Imported)'!A22</f>
        <v>0</v>
      </c>
      <c r="L22">
        <f t="shared" si="1"/>
        <v>0</v>
      </c>
      <c r="M22">
        <f t="shared" si="2"/>
        <v>0</v>
      </c>
      <c r="N22">
        <f t="shared" si="3"/>
        <v>0</v>
      </c>
      <c r="O22" s="1">
        <f t="shared" si="4"/>
        <v>0</v>
      </c>
      <c r="P22">
        <f>SUMIFS('vCluster (Imported)'!$G:$G,'vCluster (Imported)'!$A:$A,K22)</f>
        <v>0</v>
      </c>
      <c r="Q22">
        <f t="shared" si="5"/>
        <v>0</v>
      </c>
      <c r="S22" t="s">
        <v>130</v>
      </c>
      <c r="V22">
        <f t="shared" si="7"/>
        <v>6</v>
      </c>
    </row>
    <row r="23" spans="1:22" x14ac:dyDescent="0.3">
      <c r="A23">
        <f t="shared" si="0"/>
        <v>23</v>
      </c>
      <c r="B23" t="str">
        <f>IF(HLOOKUP("Memory",'vInfo (Imported)'!$1:$5000,A23,FALSE)&gt;0,HLOOKUP("Memory",'vInfo (Imported)'!$1:$5000,A23,FALSE),"")</f>
        <v/>
      </c>
      <c r="C23" t="str">
        <f>IF(HLOOKUP("CPUs",'vInfo (Imported)'!$1:$5000,A23,FALSE)&gt;0,
HLOOKUP("CPUs",'vInfo (Imported)'!$1:$5000,A23,FALSE),
"")</f>
        <v/>
      </c>
      <c r="D23" t="str">
        <f>IF(HLOOKUP($D$1,'vInfo (Imported)'!$1:$5000,A23,FALSE)&gt;0,
HLOOKUP($D$1,'vInfo (Imported)'!$1:$5000,A23,FALSE),
"")</f>
        <v/>
      </c>
      <c r="E23" t="str">
        <f>IF(HLOOKUP("Category",'vInfo (Imported)'!$1:$5000,A23,FALSE)&gt;0,
HLOOKUP("Category",'vInfo (Imported)'!$1:$5000,A23,FALSE),
"")</f>
        <v/>
      </c>
      <c r="F23" t="str">
        <f>IF(HLOOKUP("OS according to the configuration file",'vInfo (Imported)'!$1:$5000,A23,FALSE)&gt;0,
HLOOKUP("OS according to the configuration file",'vInfo (Imported)'!$1:$5000,A23,FALSE),
"")</f>
        <v/>
      </c>
      <c r="G23" s="1" t="str">
        <f>IF(HLOOKUP("Cluster",'vInfo (Imported)'!$1:$5000,A23,FALSE)&gt;0,
HLOOKUP("Cluster",'vInfo (Imported)'!$1:$5000,A23,FALSE),
"")</f>
        <v/>
      </c>
      <c r="K23" s="28">
        <f>'vCluster (Imported)'!A23</f>
        <v>0</v>
      </c>
      <c r="L23">
        <f t="shared" si="1"/>
        <v>0</v>
      </c>
      <c r="M23">
        <f t="shared" si="2"/>
        <v>0</v>
      </c>
      <c r="N23">
        <f t="shared" si="3"/>
        <v>0</v>
      </c>
      <c r="O23" s="1">
        <f t="shared" si="4"/>
        <v>0</v>
      </c>
      <c r="P23">
        <f>SUMIFS('vCluster (Imported)'!$G:$G,'vCluster (Imported)'!$A:$A,K23)</f>
        <v>0</v>
      </c>
      <c r="Q23">
        <f t="shared" si="5"/>
        <v>0</v>
      </c>
      <c r="S23" t="s">
        <v>119</v>
      </c>
      <c r="V23">
        <f t="shared" si="7"/>
        <v>6.25</v>
      </c>
    </row>
    <row r="24" spans="1:22" x14ac:dyDescent="0.3">
      <c r="A24">
        <f t="shared" si="0"/>
        <v>24</v>
      </c>
      <c r="B24" t="str">
        <f>IF(HLOOKUP("Memory",'vInfo (Imported)'!$1:$5000,A24,FALSE)&gt;0,HLOOKUP("Memory",'vInfo (Imported)'!$1:$5000,A24,FALSE),"")</f>
        <v/>
      </c>
      <c r="C24" t="str">
        <f>IF(HLOOKUP("CPUs",'vInfo (Imported)'!$1:$5000,A24,FALSE)&gt;0,
HLOOKUP("CPUs",'vInfo (Imported)'!$1:$5000,A24,FALSE),
"")</f>
        <v/>
      </c>
      <c r="D24" t="str">
        <f>IF(HLOOKUP($D$1,'vInfo (Imported)'!$1:$5000,A24,FALSE)&gt;0,
HLOOKUP($D$1,'vInfo (Imported)'!$1:$5000,A24,FALSE),
"")</f>
        <v/>
      </c>
      <c r="E24" t="str">
        <f>IF(HLOOKUP("Category",'vInfo (Imported)'!$1:$5000,A24,FALSE)&gt;0,
HLOOKUP("Category",'vInfo (Imported)'!$1:$5000,A24,FALSE),
"")</f>
        <v/>
      </c>
      <c r="F24" t="str">
        <f>IF(HLOOKUP("OS according to the configuration file",'vInfo (Imported)'!$1:$5000,A24,FALSE)&gt;0,
HLOOKUP("OS according to the configuration file",'vInfo (Imported)'!$1:$5000,A24,FALSE),
"")</f>
        <v/>
      </c>
      <c r="G24" s="1" t="str">
        <f>IF(HLOOKUP("Cluster",'vInfo (Imported)'!$1:$5000,A24,FALSE)&gt;0,
HLOOKUP("Cluster",'vInfo (Imported)'!$1:$5000,A24,FALSE),
"")</f>
        <v/>
      </c>
      <c r="K24" s="28">
        <f>'vCluster (Imported)'!A24</f>
        <v>0</v>
      </c>
      <c r="L24">
        <f t="shared" si="1"/>
        <v>0</v>
      </c>
      <c r="M24">
        <f t="shared" si="2"/>
        <v>0</v>
      </c>
      <c r="N24">
        <f t="shared" si="3"/>
        <v>0</v>
      </c>
      <c r="O24" s="1">
        <f t="shared" si="4"/>
        <v>0</v>
      </c>
      <c r="P24">
        <f>SUMIFS('vCluster (Imported)'!$G:$G,'vCluster (Imported)'!$A:$A,K24)</f>
        <v>0</v>
      </c>
      <c r="Q24">
        <f t="shared" si="5"/>
        <v>0</v>
      </c>
      <c r="S24" t="s">
        <v>164</v>
      </c>
      <c r="V24">
        <f t="shared" si="7"/>
        <v>6.5</v>
      </c>
    </row>
    <row r="25" spans="1:22" x14ac:dyDescent="0.3">
      <c r="A25">
        <f t="shared" si="0"/>
        <v>25</v>
      </c>
      <c r="B25" t="str">
        <f>IF(HLOOKUP("Memory",'vInfo (Imported)'!$1:$5000,A25,FALSE)&gt;0,HLOOKUP("Memory",'vInfo (Imported)'!$1:$5000,A25,FALSE),"")</f>
        <v/>
      </c>
      <c r="C25" t="str">
        <f>IF(HLOOKUP("CPUs",'vInfo (Imported)'!$1:$5000,A25,FALSE)&gt;0,
HLOOKUP("CPUs",'vInfo (Imported)'!$1:$5000,A25,FALSE),
"")</f>
        <v/>
      </c>
      <c r="D25" t="str">
        <f>IF(HLOOKUP($D$1,'vInfo (Imported)'!$1:$5000,A25,FALSE)&gt;0,
HLOOKUP($D$1,'vInfo (Imported)'!$1:$5000,A25,FALSE),
"")</f>
        <v/>
      </c>
      <c r="E25" t="str">
        <f>IF(HLOOKUP("Category",'vInfo (Imported)'!$1:$5000,A25,FALSE)&gt;0,
HLOOKUP("Category",'vInfo (Imported)'!$1:$5000,A25,FALSE),
"")</f>
        <v/>
      </c>
      <c r="F25" t="str">
        <f>IF(HLOOKUP("OS according to the configuration file",'vInfo (Imported)'!$1:$5000,A25,FALSE)&gt;0,
HLOOKUP("OS according to the configuration file",'vInfo (Imported)'!$1:$5000,A25,FALSE),
"")</f>
        <v/>
      </c>
      <c r="G25" s="1" t="str">
        <f>IF(HLOOKUP("Cluster",'vInfo (Imported)'!$1:$5000,A25,FALSE)&gt;0,
HLOOKUP("Cluster",'vInfo (Imported)'!$1:$5000,A25,FALSE),
"")</f>
        <v/>
      </c>
      <c r="K25" s="28">
        <f>'vCluster (Imported)'!A25</f>
        <v>0</v>
      </c>
      <c r="L25">
        <f t="shared" si="1"/>
        <v>0</v>
      </c>
      <c r="M25">
        <f t="shared" si="2"/>
        <v>0</v>
      </c>
      <c r="N25">
        <f t="shared" si="3"/>
        <v>0</v>
      </c>
      <c r="O25" s="1">
        <f t="shared" si="4"/>
        <v>0</v>
      </c>
      <c r="P25">
        <f>SUMIFS('vCluster (Imported)'!$G:$G,'vCluster (Imported)'!$A:$A,K25)</f>
        <v>0</v>
      </c>
      <c r="Q25">
        <f t="shared" si="5"/>
        <v>0</v>
      </c>
      <c r="S25" t="s">
        <v>147</v>
      </c>
      <c r="V25">
        <f t="shared" si="7"/>
        <v>6.75</v>
      </c>
    </row>
    <row r="26" spans="1:22" x14ac:dyDescent="0.3">
      <c r="A26">
        <f t="shared" si="0"/>
        <v>26</v>
      </c>
      <c r="B26" t="str">
        <f>IF(HLOOKUP("Memory",'vInfo (Imported)'!$1:$5000,A26,FALSE)&gt;0,HLOOKUP("Memory",'vInfo (Imported)'!$1:$5000,A26,FALSE),"")</f>
        <v/>
      </c>
      <c r="C26" t="str">
        <f>IF(HLOOKUP("CPUs",'vInfo (Imported)'!$1:$5000,A26,FALSE)&gt;0,
HLOOKUP("CPUs",'vInfo (Imported)'!$1:$5000,A26,FALSE),
"")</f>
        <v/>
      </c>
      <c r="D26" t="str">
        <f>IF(HLOOKUP($D$1,'vInfo (Imported)'!$1:$5000,A26,FALSE)&gt;0,
HLOOKUP($D$1,'vInfo (Imported)'!$1:$5000,A26,FALSE),
"")</f>
        <v/>
      </c>
      <c r="E26" t="str">
        <f>IF(HLOOKUP("Category",'vInfo (Imported)'!$1:$5000,A26,FALSE)&gt;0,
HLOOKUP("Category",'vInfo (Imported)'!$1:$5000,A26,FALSE),
"")</f>
        <v/>
      </c>
      <c r="F26" t="str">
        <f>IF(HLOOKUP("OS according to the configuration file",'vInfo (Imported)'!$1:$5000,A26,FALSE)&gt;0,
HLOOKUP("OS according to the configuration file",'vInfo (Imported)'!$1:$5000,A26,FALSE),
"")</f>
        <v/>
      </c>
      <c r="G26" s="1" t="str">
        <f>IF(HLOOKUP("Cluster",'vInfo (Imported)'!$1:$5000,A26,FALSE)&gt;0,
HLOOKUP("Cluster",'vInfo (Imported)'!$1:$5000,A26,FALSE),
"")</f>
        <v/>
      </c>
      <c r="K26" s="28">
        <f>'vCluster (Imported)'!A26</f>
        <v>0</v>
      </c>
      <c r="L26">
        <f t="shared" si="1"/>
        <v>0</v>
      </c>
      <c r="M26">
        <f t="shared" si="2"/>
        <v>0</v>
      </c>
      <c r="N26">
        <f t="shared" si="3"/>
        <v>0</v>
      </c>
      <c r="O26" s="1">
        <f t="shared" si="4"/>
        <v>0</v>
      </c>
      <c r="P26">
        <f>SUMIFS('vCluster (Imported)'!$G:$G,'vCluster (Imported)'!$A:$A,K26)</f>
        <v>0</v>
      </c>
      <c r="Q26">
        <f t="shared" si="5"/>
        <v>0</v>
      </c>
      <c r="S26" t="s">
        <v>139</v>
      </c>
      <c r="V26">
        <f t="shared" si="7"/>
        <v>7</v>
      </c>
    </row>
    <row r="27" spans="1:22" x14ac:dyDescent="0.3">
      <c r="A27">
        <f t="shared" si="0"/>
        <v>27</v>
      </c>
      <c r="B27" t="str">
        <f>IF(HLOOKUP("Memory",'vInfo (Imported)'!$1:$5000,A27,FALSE)&gt;0,HLOOKUP("Memory",'vInfo (Imported)'!$1:$5000,A27,FALSE),"")</f>
        <v/>
      </c>
      <c r="C27" t="str">
        <f>IF(HLOOKUP("CPUs",'vInfo (Imported)'!$1:$5000,A27,FALSE)&gt;0,
HLOOKUP("CPUs",'vInfo (Imported)'!$1:$5000,A27,FALSE),
"")</f>
        <v/>
      </c>
      <c r="D27" t="str">
        <f>IF(HLOOKUP($D$1,'vInfo (Imported)'!$1:$5000,A27,FALSE)&gt;0,
HLOOKUP($D$1,'vInfo (Imported)'!$1:$5000,A27,FALSE),
"")</f>
        <v/>
      </c>
      <c r="E27" t="str">
        <f>IF(HLOOKUP("Category",'vInfo (Imported)'!$1:$5000,A27,FALSE)&gt;0,
HLOOKUP("Category",'vInfo (Imported)'!$1:$5000,A27,FALSE),
"")</f>
        <v/>
      </c>
      <c r="F27" t="str">
        <f>IF(HLOOKUP("OS according to the configuration file",'vInfo (Imported)'!$1:$5000,A27,FALSE)&gt;0,
HLOOKUP("OS according to the configuration file",'vInfo (Imported)'!$1:$5000,A27,FALSE),
"")</f>
        <v/>
      </c>
      <c r="G27" s="1" t="str">
        <f>IF(HLOOKUP("Cluster",'vInfo (Imported)'!$1:$5000,A27,FALSE)&gt;0,
HLOOKUP("Cluster",'vInfo (Imported)'!$1:$5000,A27,FALSE),
"")</f>
        <v/>
      </c>
      <c r="K27" s="28">
        <f>'vCluster (Imported)'!A27</f>
        <v>0</v>
      </c>
      <c r="L27">
        <f t="shared" si="1"/>
        <v>0</v>
      </c>
      <c r="M27">
        <f t="shared" si="2"/>
        <v>0</v>
      </c>
      <c r="N27">
        <f t="shared" si="3"/>
        <v>0</v>
      </c>
      <c r="O27" s="1">
        <f t="shared" si="4"/>
        <v>0</v>
      </c>
      <c r="P27">
        <f>SUMIFS('vCluster (Imported)'!$G:$G,'vCluster (Imported)'!$A:$A,K27)</f>
        <v>0</v>
      </c>
      <c r="Q27">
        <f t="shared" si="5"/>
        <v>0</v>
      </c>
      <c r="S27" t="s">
        <v>176</v>
      </c>
      <c r="V27">
        <f t="shared" si="7"/>
        <v>7.25</v>
      </c>
    </row>
    <row r="28" spans="1:22" x14ac:dyDescent="0.3">
      <c r="A28">
        <f t="shared" si="0"/>
        <v>28</v>
      </c>
      <c r="B28" t="str">
        <f>IF(HLOOKUP("Memory",'vInfo (Imported)'!$1:$5000,A28,FALSE)&gt;0,HLOOKUP("Memory",'vInfo (Imported)'!$1:$5000,A28,FALSE),"")</f>
        <v/>
      </c>
      <c r="C28" t="str">
        <f>IF(HLOOKUP("CPUs",'vInfo (Imported)'!$1:$5000,A28,FALSE)&gt;0,
HLOOKUP("CPUs",'vInfo (Imported)'!$1:$5000,A28,FALSE),
"")</f>
        <v/>
      </c>
      <c r="D28" t="str">
        <f>IF(HLOOKUP($D$1,'vInfo (Imported)'!$1:$5000,A28,FALSE)&gt;0,
HLOOKUP($D$1,'vInfo (Imported)'!$1:$5000,A28,FALSE),
"")</f>
        <v/>
      </c>
      <c r="E28" t="str">
        <f>IF(HLOOKUP("Category",'vInfo (Imported)'!$1:$5000,A28,FALSE)&gt;0,
HLOOKUP("Category",'vInfo (Imported)'!$1:$5000,A28,FALSE),
"")</f>
        <v/>
      </c>
      <c r="F28" t="str">
        <f>IF(HLOOKUP("OS according to the configuration file",'vInfo (Imported)'!$1:$5000,A28,FALSE)&gt;0,
HLOOKUP("OS according to the configuration file",'vInfo (Imported)'!$1:$5000,A28,FALSE),
"")</f>
        <v/>
      </c>
      <c r="G28" s="1" t="str">
        <f>IF(HLOOKUP("Cluster",'vInfo (Imported)'!$1:$5000,A28,FALSE)&gt;0,
HLOOKUP("Cluster",'vInfo (Imported)'!$1:$5000,A28,FALSE),
"")</f>
        <v/>
      </c>
      <c r="K28" s="28">
        <f>'vCluster (Imported)'!A28</f>
        <v>0</v>
      </c>
      <c r="L28">
        <f t="shared" si="1"/>
        <v>0</v>
      </c>
      <c r="M28">
        <f t="shared" si="2"/>
        <v>0</v>
      </c>
      <c r="N28">
        <f t="shared" si="3"/>
        <v>0</v>
      </c>
      <c r="O28" s="1">
        <f t="shared" si="4"/>
        <v>0</v>
      </c>
      <c r="P28">
        <f>SUMIFS('vCluster (Imported)'!$G:$G,'vCluster (Imported)'!$A:$A,K28)</f>
        <v>0</v>
      </c>
      <c r="Q28">
        <f t="shared" si="5"/>
        <v>0</v>
      </c>
      <c r="S28" t="s">
        <v>158</v>
      </c>
      <c r="V28">
        <f t="shared" si="7"/>
        <v>7.5</v>
      </c>
    </row>
    <row r="29" spans="1:22" x14ac:dyDescent="0.3">
      <c r="A29">
        <f t="shared" si="0"/>
        <v>29</v>
      </c>
      <c r="B29" t="str">
        <f>IF(HLOOKUP("Memory",'vInfo (Imported)'!$1:$5000,A29,FALSE)&gt;0,HLOOKUP("Memory",'vInfo (Imported)'!$1:$5000,A29,FALSE),"")</f>
        <v/>
      </c>
      <c r="C29" t="str">
        <f>IF(HLOOKUP("CPUs",'vInfo (Imported)'!$1:$5000,A29,FALSE)&gt;0,
HLOOKUP("CPUs",'vInfo (Imported)'!$1:$5000,A29,FALSE),
"")</f>
        <v/>
      </c>
      <c r="D29" t="str">
        <f>IF(HLOOKUP($D$1,'vInfo (Imported)'!$1:$5000,A29,FALSE)&gt;0,
HLOOKUP($D$1,'vInfo (Imported)'!$1:$5000,A29,FALSE),
"")</f>
        <v/>
      </c>
      <c r="E29" t="str">
        <f>IF(HLOOKUP("Category",'vInfo (Imported)'!$1:$5000,A29,FALSE)&gt;0,
HLOOKUP("Category",'vInfo (Imported)'!$1:$5000,A29,FALSE),
"")</f>
        <v/>
      </c>
      <c r="F29" t="str">
        <f>IF(HLOOKUP("OS according to the configuration file",'vInfo (Imported)'!$1:$5000,A29,FALSE)&gt;0,
HLOOKUP("OS according to the configuration file",'vInfo (Imported)'!$1:$5000,A29,FALSE),
"")</f>
        <v/>
      </c>
      <c r="G29" s="1" t="str">
        <f>IF(HLOOKUP("Cluster",'vInfo (Imported)'!$1:$5000,A29,FALSE)&gt;0,
HLOOKUP("Cluster",'vInfo (Imported)'!$1:$5000,A29,FALSE),
"")</f>
        <v/>
      </c>
      <c r="K29" s="28">
        <f>'vCluster (Imported)'!A29</f>
        <v>0</v>
      </c>
      <c r="L29">
        <f t="shared" si="1"/>
        <v>0</v>
      </c>
      <c r="M29">
        <f t="shared" si="2"/>
        <v>0</v>
      </c>
      <c r="N29">
        <f t="shared" si="3"/>
        <v>0</v>
      </c>
      <c r="O29" s="1">
        <f t="shared" si="4"/>
        <v>0</v>
      </c>
      <c r="P29">
        <f>SUMIFS('vCluster (Imported)'!$G:$G,'vCluster (Imported)'!$A:$A,K29)</f>
        <v>0</v>
      </c>
      <c r="Q29">
        <f t="shared" si="5"/>
        <v>0</v>
      </c>
      <c r="S29" t="s">
        <v>148</v>
      </c>
      <c r="V29">
        <f t="shared" si="7"/>
        <v>7.75</v>
      </c>
    </row>
    <row r="30" spans="1:22" x14ac:dyDescent="0.3">
      <c r="A30">
        <f t="shared" si="0"/>
        <v>30</v>
      </c>
      <c r="B30" t="str">
        <f>IF(HLOOKUP("Memory",'vInfo (Imported)'!$1:$5000,A30,FALSE)&gt;0,HLOOKUP("Memory",'vInfo (Imported)'!$1:$5000,A30,FALSE),"")</f>
        <v/>
      </c>
      <c r="C30" t="str">
        <f>IF(HLOOKUP("CPUs",'vInfo (Imported)'!$1:$5000,A30,FALSE)&gt;0,
HLOOKUP("CPUs",'vInfo (Imported)'!$1:$5000,A30,FALSE),
"")</f>
        <v/>
      </c>
      <c r="D30" t="str">
        <f>IF(HLOOKUP($D$1,'vInfo (Imported)'!$1:$5000,A30,FALSE)&gt;0,
HLOOKUP($D$1,'vInfo (Imported)'!$1:$5000,A30,FALSE),
"")</f>
        <v/>
      </c>
      <c r="E30" t="str">
        <f>IF(HLOOKUP("Category",'vInfo (Imported)'!$1:$5000,A30,FALSE)&gt;0,
HLOOKUP("Category",'vInfo (Imported)'!$1:$5000,A30,FALSE),
"")</f>
        <v/>
      </c>
      <c r="F30" t="str">
        <f>IF(HLOOKUP("OS according to the configuration file",'vInfo (Imported)'!$1:$5000,A30,FALSE)&gt;0,
HLOOKUP("OS according to the configuration file",'vInfo (Imported)'!$1:$5000,A30,FALSE),
"")</f>
        <v/>
      </c>
      <c r="G30" s="1" t="str">
        <f>IF(HLOOKUP("Cluster",'vInfo (Imported)'!$1:$5000,A30,FALSE)&gt;0,
HLOOKUP("Cluster",'vInfo (Imported)'!$1:$5000,A30,FALSE),
"")</f>
        <v/>
      </c>
      <c r="K30" s="28">
        <f>'vCluster (Imported)'!A30</f>
        <v>0</v>
      </c>
      <c r="L30">
        <f t="shared" si="1"/>
        <v>0</v>
      </c>
      <c r="M30">
        <f t="shared" si="2"/>
        <v>0</v>
      </c>
      <c r="N30">
        <f t="shared" si="3"/>
        <v>0</v>
      </c>
      <c r="O30" s="1">
        <f t="shared" si="4"/>
        <v>0</v>
      </c>
      <c r="P30">
        <f>SUMIFS('vCluster (Imported)'!$G:$G,'vCluster (Imported)'!$A:$A,K30)</f>
        <v>0</v>
      </c>
      <c r="Q30">
        <f t="shared" si="5"/>
        <v>0</v>
      </c>
      <c r="S30" t="s">
        <v>168</v>
      </c>
      <c r="V30">
        <f t="shared" si="7"/>
        <v>8</v>
      </c>
    </row>
    <row r="31" spans="1:22" x14ac:dyDescent="0.3">
      <c r="A31">
        <f t="shared" si="0"/>
        <v>31</v>
      </c>
      <c r="B31" t="str">
        <f>IF(HLOOKUP("Memory",'vInfo (Imported)'!$1:$5000,A31,FALSE)&gt;0,HLOOKUP("Memory",'vInfo (Imported)'!$1:$5000,A31,FALSE),"")</f>
        <v/>
      </c>
      <c r="C31" t="str">
        <f>IF(HLOOKUP("CPUs",'vInfo (Imported)'!$1:$5000,A31,FALSE)&gt;0,
HLOOKUP("CPUs",'vInfo (Imported)'!$1:$5000,A31,FALSE),
"")</f>
        <v/>
      </c>
      <c r="D31" t="str">
        <f>IF(HLOOKUP($D$1,'vInfo (Imported)'!$1:$5000,A31,FALSE)&gt;0,
HLOOKUP($D$1,'vInfo (Imported)'!$1:$5000,A31,FALSE),
"")</f>
        <v/>
      </c>
      <c r="E31" t="str">
        <f>IF(HLOOKUP("Category",'vInfo (Imported)'!$1:$5000,A31,FALSE)&gt;0,
HLOOKUP("Category",'vInfo (Imported)'!$1:$5000,A31,FALSE),
"")</f>
        <v/>
      </c>
      <c r="F31" t="str">
        <f>IF(HLOOKUP("OS according to the configuration file",'vInfo (Imported)'!$1:$5000,A31,FALSE)&gt;0,
HLOOKUP("OS according to the configuration file",'vInfo (Imported)'!$1:$5000,A31,FALSE),
"")</f>
        <v/>
      </c>
      <c r="G31" s="1" t="str">
        <f>IF(HLOOKUP("Cluster",'vInfo (Imported)'!$1:$5000,A31,FALSE)&gt;0,
HLOOKUP("Cluster",'vInfo (Imported)'!$1:$5000,A31,FALSE),
"")</f>
        <v/>
      </c>
      <c r="K31" s="28">
        <f>'vCluster (Imported)'!A31</f>
        <v>0</v>
      </c>
      <c r="L31">
        <f t="shared" si="1"/>
        <v>0</v>
      </c>
      <c r="M31">
        <f t="shared" si="2"/>
        <v>0</v>
      </c>
      <c r="N31">
        <f t="shared" si="3"/>
        <v>0</v>
      </c>
      <c r="O31" s="1">
        <f t="shared" si="4"/>
        <v>0</v>
      </c>
      <c r="P31">
        <f>SUMIFS('vCluster (Imported)'!$G:$G,'vCluster (Imported)'!$A:$A,K31)</f>
        <v>0</v>
      </c>
      <c r="Q31">
        <f t="shared" si="5"/>
        <v>0</v>
      </c>
      <c r="S31" t="s">
        <v>136</v>
      </c>
      <c r="V31">
        <f t="shared" si="7"/>
        <v>8.25</v>
      </c>
    </row>
    <row r="32" spans="1:22" x14ac:dyDescent="0.3">
      <c r="A32">
        <f t="shared" si="0"/>
        <v>32</v>
      </c>
      <c r="B32" t="str">
        <f>IF(HLOOKUP("Memory",'vInfo (Imported)'!$1:$5000,A32,FALSE)&gt;0,HLOOKUP("Memory",'vInfo (Imported)'!$1:$5000,A32,FALSE),"")</f>
        <v/>
      </c>
      <c r="C32" t="str">
        <f>IF(HLOOKUP("CPUs",'vInfo (Imported)'!$1:$5000,A32,FALSE)&gt;0,
HLOOKUP("CPUs",'vInfo (Imported)'!$1:$5000,A32,FALSE),
"")</f>
        <v/>
      </c>
      <c r="D32" t="str">
        <f>IF(HLOOKUP($D$1,'vInfo (Imported)'!$1:$5000,A32,FALSE)&gt;0,
HLOOKUP($D$1,'vInfo (Imported)'!$1:$5000,A32,FALSE),
"")</f>
        <v/>
      </c>
      <c r="E32" t="str">
        <f>IF(HLOOKUP("Category",'vInfo (Imported)'!$1:$5000,A32,FALSE)&gt;0,
HLOOKUP("Category",'vInfo (Imported)'!$1:$5000,A32,FALSE),
"")</f>
        <v/>
      </c>
      <c r="F32" t="str">
        <f>IF(HLOOKUP("OS according to the configuration file",'vInfo (Imported)'!$1:$5000,A32,FALSE)&gt;0,
HLOOKUP("OS according to the configuration file",'vInfo (Imported)'!$1:$5000,A32,FALSE),
"")</f>
        <v/>
      </c>
      <c r="G32" s="1" t="str">
        <f>IF(HLOOKUP("Cluster",'vInfo (Imported)'!$1:$5000,A32,FALSE)&gt;0,
HLOOKUP("Cluster",'vInfo (Imported)'!$1:$5000,A32,FALSE),
"")</f>
        <v/>
      </c>
      <c r="K32" s="28">
        <f>'vCluster (Imported)'!A32</f>
        <v>0</v>
      </c>
      <c r="L32">
        <f t="shared" si="1"/>
        <v>0</v>
      </c>
      <c r="M32">
        <f t="shared" si="2"/>
        <v>0</v>
      </c>
      <c r="N32">
        <f t="shared" si="3"/>
        <v>0</v>
      </c>
      <c r="O32" s="1">
        <f t="shared" si="4"/>
        <v>0</v>
      </c>
      <c r="P32">
        <f>SUMIFS('vCluster (Imported)'!$G:$G,'vCluster (Imported)'!$A:$A,K32)</f>
        <v>0</v>
      </c>
      <c r="Q32">
        <f t="shared" si="5"/>
        <v>0</v>
      </c>
      <c r="S32" t="s">
        <v>180</v>
      </c>
      <c r="V32">
        <f t="shared" si="7"/>
        <v>8.5</v>
      </c>
    </row>
    <row r="33" spans="1:22" x14ac:dyDescent="0.3">
      <c r="A33">
        <f t="shared" si="0"/>
        <v>33</v>
      </c>
      <c r="B33" t="str">
        <f>IF(HLOOKUP("Memory",'vInfo (Imported)'!$1:$5000,A33,FALSE)&gt;0,HLOOKUP("Memory",'vInfo (Imported)'!$1:$5000,A33,FALSE),"")</f>
        <v/>
      </c>
      <c r="C33" t="str">
        <f>IF(HLOOKUP("CPUs",'vInfo (Imported)'!$1:$5000,A33,FALSE)&gt;0,
HLOOKUP("CPUs",'vInfo (Imported)'!$1:$5000,A33,FALSE),
"")</f>
        <v/>
      </c>
      <c r="D33" t="str">
        <f>IF(HLOOKUP($D$1,'vInfo (Imported)'!$1:$5000,A33,FALSE)&gt;0,
HLOOKUP($D$1,'vInfo (Imported)'!$1:$5000,A33,FALSE),
"")</f>
        <v/>
      </c>
      <c r="E33" t="str">
        <f>IF(HLOOKUP("Category",'vInfo (Imported)'!$1:$5000,A33,FALSE)&gt;0,
HLOOKUP("Category",'vInfo (Imported)'!$1:$5000,A33,FALSE),
"")</f>
        <v/>
      </c>
      <c r="F33" t="str">
        <f>IF(HLOOKUP("OS according to the configuration file",'vInfo (Imported)'!$1:$5000,A33,FALSE)&gt;0,
HLOOKUP("OS according to the configuration file",'vInfo (Imported)'!$1:$5000,A33,FALSE),
"")</f>
        <v/>
      </c>
      <c r="G33" s="1" t="str">
        <f>IF(HLOOKUP("Cluster",'vInfo (Imported)'!$1:$5000,A33,FALSE)&gt;0,
HLOOKUP("Cluster",'vInfo (Imported)'!$1:$5000,A33,FALSE),
"")</f>
        <v/>
      </c>
      <c r="K33" s="28">
        <f>'vCluster (Imported)'!A33</f>
        <v>0</v>
      </c>
      <c r="L33">
        <f t="shared" si="1"/>
        <v>0</v>
      </c>
      <c r="M33">
        <f t="shared" si="2"/>
        <v>0</v>
      </c>
      <c r="N33">
        <f t="shared" si="3"/>
        <v>0</v>
      </c>
      <c r="O33" s="1">
        <f t="shared" si="4"/>
        <v>0</v>
      </c>
      <c r="P33">
        <f>SUMIFS('vCluster (Imported)'!$G:$G,'vCluster (Imported)'!$A:$A,K33)</f>
        <v>0</v>
      </c>
      <c r="Q33">
        <f t="shared" si="5"/>
        <v>0</v>
      </c>
      <c r="S33" t="s">
        <v>141</v>
      </c>
      <c r="V33">
        <f t="shared" si="7"/>
        <v>8.75</v>
      </c>
    </row>
    <row r="34" spans="1:22" x14ac:dyDescent="0.3">
      <c r="A34">
        <f t="shared" si="0"/>
        <v>34</v>
      </c>
      <c r="B34" t="str">
        <f>IF(HLOOKUP("Memory",'vInfo (Imported)'!$1:$5000,A34,FALSE)&gt;0,HLOOKUP("Memory",'vInfo (Imported)'!$1:$5000,A34,FALSE),"")</f>
        <v/>
      </c>
      <c r="C34" t="str">
        <f>IF(HLOOKUP("CPUs",'vInfo (Imported)'!$1:$5000,A34,FALSE)&gt;0,
HLOOKUP("CPUs",'vInfo (Imported)'!$1:$5000,A34,FALSE),
"")</f>
        <v/>
      </c>
      <c r="D34" t="str">
        <f>IF(HLOOKUP($D$1,'vInfo (Imported)'!$1:$5000,A34,FALSE)&gt;0,
HLOOKUP($D$1,'vInfo (Imported)'!$1:$5000,A34,FALSE),
"")</f>
        <v/>
      </c>
      <c r="E34" t="str">
        <f>IF(HLOOKUP("Category",'vInfo (Imported)'!$1:$5000,A34,FALSE)&gt;0,
HLOOKUP("Category",'vInfo (Imported)'!$1:$5000,A34,FALSE),
"")</f>
        <v/>
      </c>
      <c r="F34" t="str">
        <f>IF(HLOOKUP("OS according to the configuration file",'vInfo (Imported)'!$1:$5000,A34,FALSE)&gt;0,
HLOOKUP("OS according to the configuration file",'vInfo (Imported)'!$1:$5000,A34,FALSE),
"")</f>
        <v/>
      </c>
      <c r="G34" s="1" t="str">
        <f>IF(HLOOKUP("Cluster",'vInfo (Imported)'!$1:$5000,A34,FALSE)&gt;0,
HLOOKUP("Cluster",'vInfo (Imported)'!$1:$5000,A34,FALSE),
"")</f>
        <v/>
      </c>
      <c r="K34" s="28">
        <f>'vCluster (Imported)'!A34</f>
        <v>0</v>
      </c>
      <c r="L34">
        <f t="shared" si="1"/>
        <v>0</v>
      </c>
      <c r="M34">
        <f t="shared" si="2"/>
        <v>0</v>
      </c>
      <c r="N34">
        <f t="shared" si="3"/>
        <v>0</v>
      </c>
      <c r="O34" s="1">
        <f t="shared" si="4"/>
        <v>0</v>
      </c>
      <c r="P34">
        <f>SUMIFS('vCluster (Imported)'!$G:$G,'vCluster (Imported)'!$A:$A,K34)</f>
        <v>0</v>
      </c>
      <c r="Q34">
        <f t="shared" si="5"/>
        <v>0</v>
      </c>
      <c r="S34" t="s">
        <v>161</v>
      </c>
      <c r="V34">
        <f t="shared" si="7"/>
        <v>9</v>
      </c>
    </row>
    <row r="35" spans="1:22" x14ac:dyDescent="0.3">
      <c r="A35">
        <f t="shared" si="0"/>
        <v>35</v>
      </c>
      <c r="B35" t="str">
        <f>IF(HLOOKUP("Memory",'vInfo (Imported)'!$1:$5000,A35,FALSE)&gt;0,HLOOKUP("Memory",'vInfo (Imported)'!$1:$5000,A35,FALSE),"")</f>
        <v/>
      </c>
      <c r="C35" t="str">
        <f>IF(HLOOKUP("CPUs",'vInfo (Imported)'!$1:$5000,A35,FALSE)&gt;0,
HLOOKUP("CPUs",'vInfo (Imported)'!$1:$5000,A35,FALSE),
"")</f>
        <v/>
      </c>
      <c r="D35" t="str">
        <f>IF(HLOOKUP($D$1,'vInfo (Imported)'!$1:$5000,A35,FALSE)&gt;0,
HLOOKUP($D$1,'vInfo (Imported)'!$1:$5000,A35,FALSE),
"")</f>
        <v/>
      </c>
      <c r="E35" t="str">
        <f>IF(HLOOKUP("Category",'vInfo (Imported)'!$1:$5000,A35,FALSE)&gt;0,
HLOOKUP("Category",'vInfo (Imported)'!$1:$5000,A35,FALSE),
"")</f>
        <v/>
      </c>
      <c r="F35" t="str">
        <f>IF(HLOOKUP("OS according to the configuration file",'vInfo (Imported)'!$1:$5000,A35,FALSE)&gt;0,
HLOOKUP("OS according to the configuration file",'vInfo (Imported)'!$1:$5000,A35,FALSE),
"")</f>
        <v/>
      </c>
      <c r="G35" s="1" t="str">
        <f>IF(HLOOKUP("Cluster",'vInfo (Imported)'!$1:$5000,A35,FALSE)&gt;0,
HLOOKUP("Cluster",'vInfo (Imported)'!$1:$5000,A35,FALSE),
"")</f>
        <v/>
      </c>
      <c r="K35" s="28">
        <f>'vCluster (Imported)'!A35</f>
        <v>0</v>
      </c>
      <c r="L35">
        <f t="shared" si="1"/>
        <v>0</v>
      </c>
      <c r="M35">
        <f t="shared" si="2"/>
        <v>0</v>
      </c>
      <c r="N35">
        <f t="shared" si="3"/>
        <v>0</v>
      </c>
      <c r="O35" s="1">
        <f t="shared" si="4"/>
        <v>0</v>
      </c>
      <c r="P35">
        <f>SUMIFS('vCluster (Imported)'!$G:$G,'vCluster (Imported)'!$A:$A,K35)</f>
        <v>0</v>
      </c>
      <c r="Q35">
        <f t="shared" si="5"/>
        <v>0</v>
      </c>
      <c r="V35">
        <f t="shared" si="7"/>
        <v>9.25</v>
      </c>
    </row>
    <row r="36" spans="1:22" x14ac:dyDescent="0.3">
      <c r="A36">
        <f t="shared" si="0"/>
        <v>36</v>
      </c>
      <c r="B36" t="str">
        <f>IF(HLOOKUP("Memory",'vInfo (Imported)'!$1:$5000,A36,FALSE)&gt;0,HLOOKUP("Memory",'vInfo (Imported)'!$1:$5000,A36,FALSE),"")</f>
        <v/>
      </c>
      <c r="C36" t="str">
        <f>IF(HLOOKUP("CPUs",'vInfo (Imported)'!$1:$5000,A36,FALSE)&gt;0,
HLOOKUP("CPUs",'vInfo (Imported)'!$1:$5000,A36,FALSE),
"")</f>
        <v/>
      </c>
      <c r="D36" t="str">
        <f>IF(HLOOKUP($D$1,'vInfo (Imported)'!$1:$5000,A36,FALSE)&gt;0,
HLOOKUP($D$1,'vInfo (Imported)'!$1:$5000,A36,FALSE),
"")</f>
        <v/>
      </c>
      <c r="E36" t="str">
        <f>IF(HLOOKUP("Category",'vInfo (Imported)'!$1:$5000,A36,FALSE)&gt;0,
HLOOKUP("Category",'vInfo (Imported)'!$1:$5000,A36,FALSE),
"")</f>
        <v/>
      </c>
      <c r="F36" t="str">
        <f>IF(HLOOKUP("OS according to the configuration file",'vInfo (Imported)'!$1:$5000,A36,FALSE)&gt;0,
HLOOKUP("OS according to the configuration file",'vInfo (Imported)'!$1:$5000,A36,FALSE),
"")</f>
        <v/>
      </c>
      <c r="G36" s="1" t="str">
        <f>IF(HLOOKUP("Cluster",'vInfo (Imported)'!$1:$5000,A36,FALSE)&gt;0,
HLOOKUP("Cluster",'vInfo (Imported)'!$1:$5000,A36,FALSE),
"")</f>
        <v/>
      </c>
      <c r="K36" s="28">
        <f>'vCluster (Imported)'!A36</f>
        <v>0</v>
      </c>
      <c r="L36">
        <f t="shared" si="1"/>
        <v>0</v>
      </c>
      <c r="M36">
        <f t="shared" si="2"/>
        <v>0</v>
      </c>
      <c r="N36">
        <f t="shared" si="3"/>
        <v>0</v>
      </c>
      <c r="O36" s="1">
        <f t="shared" si="4"/>
        <v>0</v>
      </c>
      <c r="P36">
        <f>SUMIFS('vCluster (Imported)'!$G:$G,'vCluster (Imported)'!$A:$A,K36)</f>
        <v>0</v>
      </c>
      <c r="Q36">
        <f t="shared" si="5"/>
        <v>0</v>
      </c>
      <c r="V36">
        <f t="shared" si="7"/>
        <v>9.5</v>
      </c>
    </row>
    <row r="37" spans="1:22" x14ac:dyDescent="0.3">
      <c r="A37">
        <f t="shared" si="0"/>
        <v>37</v>
      </c>
      <c r="B37" t="str">
        <f>IF(HLOOKUP("Memory",'vInfo (Imported)'!$1:$5000,A37,FALSE)&gt;0,HLOOKUP("Memory",'vInfo (Imported)'!$1:$5000,A37,FALSE),"")</f>
        <v/>
      </c>
      <c r="C37" t="str">
        <f>IF(HLOOKUP("CPUs",'vInfo (Imported)'!$1:$5000,A37,FALSE)&gt;0,
HLOOKUP("CPUs",'vInfo (Imported)'!$1:$5000,A37,FALSE),
"")</f>
        <v/>
      </c>
      <c r="D37" t="str">
        <f>IF(HLOOKUP($D$1,'vInfo (Imported)'!$1:$5000,A37,FALSE)&gt;0,
HLOOKUP($D$1,'vInfo (Imported)'!$1:$5000,A37,FALSE),
"")</f>
        <v/>
      </c>
      <c r="E37" t="str">
        <f>IF(HLOOKUP("Category",'vInfo (Imported)'!$1:$5000,A37,FALSE)&gt;0,
HLOOKUP("Category",'vInfo (Imported)'!$1:$5000,A37,FALSE),
"")</f>
        <v/>
      </c>
      <c r="F37" t="str">
        <f>IF(HLOOKUP("OS according to the configuration file",'vInfo (Imported)'!$1:$5000,A37,FALSE)&gt;0,
HLOOKUP("OS according to the configuration file",'vInfo (Imported)'!$1:$5000,A37,FALSE),
"")</f>
        <v/>
      </c>
      <c r="G37" s="1" t="str">
        <f>IF(HLOOKUP("Cluster",'vInfo (Imported)'!$1:$5000,A37,FALSE)&gt;0,
HLOOKUP("Cluster",'vInfo (Imported)'!$1:$5000,A37,FALSE),
"")</f>
        <v/>
      </c>
      <c r="K37" s="28">
        <f>'vCluster (Imported)'!A37</f>
        <v>0</v>
      </c>
      <c r="L37">
        <f t="shared" si="1"/>
        <v>0</v>
      </c>
      <c r="M37">
        <f t="shared" si="2"/>
        <v>0</v>
      </c>
      <c r="N37">
        <f t="shared" si="3"/>
        <v>0</v>
      </c>
      <c r="O37" s="1">
        <f t="shared" si="4"/>
        <v>0</v>
      </c>
      <c r="P37">
        <f>SUMIFS('vCluster (Imported)'!$G:$G,'vCluster (Imported)'!$A:$A,K37)</f>
        <v>0</v>
      </c>
      <c r="Q37">
        <f t="shared" si="5"/>
        <v>0</v>
      </c>
      <c r="V37">
        <f t="shared" si="7"/>
        <v>9.75</v>
      </c>
    </row>
    <row r="38" spans="1:22" x14ac:dyDescent="0.3">
      <c r="A38">
        <f t="shared" si="0"/>
        <v>38</v>
      </c>
      <c r="B38" t="str">
        <f>IF(HLOOKUP("Memory",'vInfo (Imported)'!$1:$5000,A38,FALSE)&gt;0,HLOOKUP("Memory",'vInfo (Imported)'!$1:$5000,A38,FALSE),"")</f>
        <v/>
      </c>
      <c r="C38" t="str">
        <f>IF(HLOOKUP("CPUs",'vInfo (Imported)'!$1:$5000,A38,FALSE)&gt;0,
HLOOKUP("CPUs",'vInfo (Imported)'!$1:$5000,A38,FALSE),
"")</f>
        <v/>
      </c>
      <c r="D38" t="str">
        <f>IF(HLOOKUP($D$1,'vInfo (Imported)'!$1:$5000,A38,FALSE)&gt;0,
HLOOKUP($D$1,'vInfo (Imported)'!$1:$5000,A38,FALSE),
"")</f>
        <v/>
      </c>
      <c r="E38" t="str">
        <f>IF(HLOOKUP("Category",'vInfo (Imported)'!$1:$5000,A38,FALSE)&gt;0,
HLOOKUP("Category",'vInfo (Imported)'!$1:$5000,A38,FALSE),
"")</f>
        <v/>
      </c>
      <c r="F38" t="str">
        <f>IF(HLOOKUP("OS according to the configuration file",'vInfo (Imported)'!$1:$5000,A38,FALSE)&gt;0,
HLOOKUP("OS according to the configuration file",'vInfo (Imported)'!$1:$5000,A38,FALSE),
"")</f>
        <v/>
      </c>
      <c r="G38" s="1" t="str">
        <f>IF(HLOOKUP("Cluster",'vInfo (Imported)'!$1:$5000,A38,FALSE)&gt;0,
HLOOKUP("Cluster",'vInfo (Imported)'!$1:$5000,A38,FALSE),
"")</f>
        <v/>
      </c>
      <c r="K38" s="28">
        <f>'vCluster (Imported)'!A38</f>
        <v>0</v>
      </c>
      <c r="L38">
        <f t="shared" si="1"/>
        <v>0</v>
      </c>
      <c r="M38">
        <f t="shared" si="2"/>
        <v>0</v>
      </c>
      <c r="N38">
        <f t="shared" si="3"/>
        <v>0</v>
      </c>
      <c r="O38" s="1">
        <f t="shared" si="4"/>
        <v>0</v>
      </c>
      <c r="P38">
        <f>SUMIFS('vCluster (Imported)'!$G:$G,'vCluster (Imported)'!$A:$A,K38)</f>
        <v>0</v>
      </c>
      <c r="Q38">
        <f t="shared" si="5"/>
        <v>0</v>
      </c>
      <c r="V38">
        <f t="shared" si="7"/>
        <v>10</v>
      </c>
    </row>
    <row r="39" spans="1:22" x14ac:dyDescent="0.3">
      <c r="A39">
        <f t="shared" si="0"/>
        <v>39</v>
      </c>
      <c r="B39" t="str">
        <f>IF(HLOOKUP("Memory",'vInfo (Imported)'!$1:$5000,A39,FALSE)&gt;0,HLOOKUP("Memory",'vInfo (Imported)'!$1:$5000,A39,FALSE),"")</f>
        <v/>
      </c>
      <c r="C39" t="str">
        <f>IF(HLOOKUP("CPUs",'vInfo (Imported)'!$1:$5000,A39,FALSE)&gt;0,
HLOOKUP("CPUs",'vInfo (Imported)'!$1:$5000,A39,FALSE),
"")</f>
        <v/>
      </c>
      <c r="D39" t="str">
        <f>IF(HLOOKUP($D$1,'vInfo (Imported)'!$1:$5000,A39,FALSE)&gt;0,
HLOOKUP($D$1,'vInfo (Imported)'!$1:$5000,A39,FALSE),
"")</f>
        <v/>
      </c>
      <c r="E39" t="str">
        <f>IF(HLOOKUP("Category",'vInfo (Imported)'!$1:$5000,A39,FALSE)&gt;0,
HLOOKUP("Category",'vInfo (Imported)'!$1:$5000,A39,FALSE),
"")</f>
        <v/>
      </c>
      <c r="F39" t="str">
        <f>IF(HLOOKUP("OS according to the configuration file",'vInfo (Imported)'!$1:$5000,A39,FALSE)&gt;0,
HLOOKUP("OS according to the configuration file",'vInfo (Imported)'!$1:$5000,A39,FALSE),
"")</f>
        <v/>
      </c>
      <c r="G39" s="1" t="str">
        <f>IF(HLOOKUP("Cluster",'vInfo (Imported)'!$1:$5000,A39,FALSE)&gt;0,
HLOOKUP("Cluster",'vInfo (Imported)'!$1:$5000,A39,FALSE),
"")</f>
        <v/>
      </c>
      <c r="K39" s="28">
        <f>'vCluster (Imported)'!A39</f>
        <v>0</v>
      </c>
      <c r="L39">
        <f t="shared" si="1"/>
        <v>0</v>
      </c>
      <c r="M39">
        <f t="shared" si="2"/>
        <v>0</v>
      </c>
      <c r="N39">
        <f t="shared" si="3"/>
        <v>0</v>
      </c>
      <c r="O39" s="1">
        <f t="shared" si="4"/>
        <v>0</v>
      </c>
      <c r="P39">
        <f>SUMIFS('vCluster (Imported)'!$G:$G,'vCluster (Imported)'!$A:$A,K39)</f>
        <v>0</v>
      </c>
      <c r="Q39">
        <f t="shared" si="5"/>
        <v>0</v>
      </c>
      <c r="V39">
        <f t="shared" si="7"/>
        <v>10.25</v>
      </c>
    </row>
    <row r="40" spans="1:22" x14ac:dyDescent="0.3">
      <c r="A40">
        <f t="shared" si="0"/>
        <v>40</v>
      </c>
      <c r="B40" t="str">
        <f>IF(HLOOKUP("Memory",'vInfo (Imported)'!$1:$5000,A40,FALSE)&gt;0,HLOOKUP("Memory",'vInfo (Imported)'!$1:$5000,A40,FALSE),"")</f>
        <v/>
      </c>
      <c r="C40" t="str">
        <f>IF(HLOOKUP("CPUs",'vInfo (Imported)'!$1:$5000,A40,FALSE)&gt;0,
HLOOKUP("CPUs",'vInfo (Imported)'!$1:$5000,A40,FALSE),
"")</f>
        <v/>
      </c>
      <c r="D40" t="str">
        <f>IF(HLOOKUP($D$1,'vInfo (Imported)'!$1:$5000,A40,FALSE)&gt;0,
HLOOKUP($D$1,'vInfo (Imported)'!$1:$5000,A40,FALSE),
"")</f>
        <v/>
      </c>
      <c r="E40" t="str">
        <f>IF(HLOOKUP("Category",'vInfo (Imported)'!$1:$5000,A40,FALSE)&gt;0,
HLOOKUP("Category",'vInfo (Imported)'!$1:$5000,A40,FALSE),
"")</f>
        <v/>
      </c>
      <c r="F40" t="str">
        <f>IF(HLOOKUP("OS according to the configuration file",'vInfo (Imported)'!$1:$5000,A40,FALSE)&gt;0,
HLOOKUP("OS according to the configuration file",'vInfo (Imported)'!$1:$5000,A40,FALSE),
"")</f>
        <v/>
      </c>
      <c r="G40" s="1" t="str">
        <f>IF(HLOOKUP("Cluster",'vInfo (Imported)'!$1:$5000,A40,FALSE)&gt;0,
HLOOKUP("Cluster",'vInfo (Imported)'!$1:$5000,A40,FALSE),
"")</f>
        <v/>
      </c>
      <c r="K40" s="28">
        <f>'vCluster (Imported)'!A40</f>
        <v>0</v>
      </c>
      <c r="L40">
        <f t="shared" si="1"/>
        <v>0</v>
      </c>
      <c r="M40">
        <f t="shared" si="2"/>
        <v>0</v>
      </c>
      <c r="N40">
        <f t="shared" si="3"/>
        <v>0</v>
      </c>
      <c r="O40" s="1">
        <f t="shared" si="4"/>
        <v>0</v>
      </c>
      <c r="P40">
        <f>SUMIFS('vCluster (Imported)'!$G:$G,'vCluster (Imported)'!$A:$A,K40)</f>
        <v>0</v>
      </c>
      <c r="Q40">
        <f t="shared" si="5"/>
        <v>0</v>
      </c>
      <c r="V40">
        <f t="shared" si="7"/>
        <v>10.5</v>
      </c>
    </row>
    <row r="41" spans="1:22" x14ac:dyDescent="0.3">
      <c r="A41">
        <f t="shared" si="0"/>
        <v>41</v>
      </c>
      <c r="B41" t="str">
        <f>IF(HLOOKUP("Memory",'vInfo (Imported)'!$1:$5000,A41,FALSE)&gt;0,HLOOKUP("Memory",'vInfo (Imported)'!$1:$5000,A41,FALSE),"")</f>
        <v/>
      </c>
      <c r="C41" t="str">
        <f>IF(HLOOKUP("CPUs",'vInfo (Imported)'!$1:$5000,A41,FALSE)&gt;0,
HLOOKUP("CPUs",'vInfo (Imported)'!$1:$5000,A41,FALSE),
"")</f>
        <v/>
      </c>
      <c r="D41" t="str">
        <f>IF(HLOOKUP($D$1,'vInfo (Imported)'!$1:$5000,A41,FALSE)&gt;0,
HLOOKUP($D$1,'vInfo (Imported)'!$1:$5000,A41,FALSE),
"")</f>
        <v/>
      </c>
      <c r="E41" t="str">
        <f>IF(HLOOKUP("Category",'vInfo (Imported)'!$1:$5000,A41,FALSE)&gt;0,
HLOOKUP("Category",'vInfo (Imported)'!$1:$5000,A41,FALSE),
"")</f>
        <v/>
      </c>
      <c r="F41" t="str">
        <f>IF(HLOOKUP("OS according to the configuration file",'vInfo (Imported)'!$1:$5000,A41,FALSE)&gt;0,
HLOOKUP("OS according to the configuration file",'vInfo (Imported)'!$1:$5000,A41,FALSE),
"")</f>
        <v/>
      </c>
      <c r="G41" s="1" t="str">
        <f>IF(HLOOKUP("Cluster",'vInfo (Imported)'!$1:$5000,A41,FALSE)&gt;0,
HLOOKUP("Cluster",'vInfo (Imported)'!$1:$5000,A41,FALSE),
"")</f>
        <v/>
      </c>
      <c r="K41" s="28">
        <f>'vCluster (Imported)'!A41</f>
        <v>0</v>
      </c>
      <c r="L41">
        <f t="shared" si="1"/>
        <v>0</v>
      </c>
      <c r="M41">
        <f t="shared" si="2"/>
        <v>0</v>
      </c>
      <c r="N41">
        <f t="shared" si="3"/>
        <v>0</v>
      </c>
      <c r="O41" s="1">
        <f t="shared" si="4"/>
        <v>0</v>
      </c>
      <c r="P41">
        <f>SUMIFS('vCluster (Imported)'!$G:$G,'vCluster (Imported)'!$A:$A,K41)</f>
        <v>0</v>
      </c>
      <c r="Q41">
        <f t="shared" si="5"/>
        <v>0</v>
      </c>
      <c r="V41">
        <f t="shared" si="7"/>
        <v>10.75</v>
      </c>
    </row>
    <row r="42" spans="1:22" x14ac:dyDescent="0.3">
      <c r="A42">
        <f t="shared" si="0"/>
        <v>42</v>
      </c>
      <c r="B42" t="str">
        <f>IF(HLOOKUP("Memory",'vInfo (Imported)'!$1:$5000,A42,FALSE)&gt;0,HLOOKUP("Memory",'vInfo (Imported)'!$1:$5000,A42,FALSE),"")</f>
        <v/>
      </c>
      <c r="C42" t="str">
        <f>IF(HLOOKUP("CPUs",'vInfo (Imported)'!$1:$5000,A42,FALSE)&gt;0,
HLOOKUP("CPUs",'vInfo (Imported)'!$1:$5000,A42,FALSE),
"")</f>
        <v/>
      </c>
      <c r="D42" t="str">
        <f>IF(HLOOKUP($D$1,'vInfo (Imported)'!$1:$5000,A42,FALSE)&gt;0,
HLOOKUP($D$1,'vInfo (Imported)'!$1:$5000,A42,FALSE),
"")</f>
        <v/>
      </c>
      <c r="E42" t="str">
        <f>IF(HLOOKUP("Category",'vInfo (Imported)'!$1:$5000,A42,FALSE)&gt;0,
HLOOKUP("Category",'vInfo (Imported)'!$1:$5000,A42,FALSE),
"")</f>
        <v/>
      </c>
      <c r="F42" t="str">
        <f>IF(HLOOKUP("OS according to the configuration file",'vInfo (Imported)'!$1:$5000,A42,FALSE)&gt;0,
HLOOKUP("OS according to the configuration file",'vInfo (Imported)'!$1:$5000,A42,FALSE),
"")</f>
        <v/>
      </c>
      <c r="G42" s="1" t="str">
        <f>IF(HLOOKUP("Cluster",'vInfo (Imported)'!$1:$5000,A42,FALSE)&gt;0,
HLOOKUP("Cluster",'vInfo (Imported)'!$1:$5000,A42,FALSE),
"")</f>
        <v/>
      </c>
      <c r="K42" s="28">
        <f>'vCluster (Imported)'!A42</f>
        <v>0</v>
      </c>
      <c r="L42">
        <f t="shared" si="1"/>
        <v>0</v>
      </c>
      <c r="M42">
        <f t="shared" si="2"/>
        <v>0</v>
      </c>
      <c r="N42">
        <f t="shared" si="3"/>
        <v>0</v>
      </c>
      <c r="O42" s="1">
        <f t="shared" si="4"/>
        <v>0</v>
      </c>
      <c r="P42">
        <f>SUMIFS('vCluster (Imported)'!$G:$G,'vCluster (Imported)'!$A:$A,K42)</f>
        <v>0</v>
      </c>
      <c r="Q42">
        <f t="shared" si="5"/>
        <v>0</v>
      </c>
      <c r="V42">
        <f t="shared" si="7"/>
        <v>11</v>
      </c>
    </row>
    <row r="43" spans="1:22" x14ac:dyDescent="0.3">
      <c r="A43">
        <f t="shared" si="0"/>
        <v>43</v>
      </c>
      <c r="B43" t="str">
        <f>IF(HLOOKUP("Memory",'vInfo (Imported)'!$1:$5000,A43,FALSE)&gt;0,HLOOKUP("Memory",'vInfo (Imported)'!$1:$5000,A43,FALSE),"")</f>
        <v/>
      </c>
      <c r="C43" t="str">
        <f>IF(HLOOKUP("CPUs",'vInfo (Imported)'!$1:$5000,A43,FALSE)&gt;0,
HLOOKUP("CPUs",'vInfo (Imported)'!$1:$5000,A43,FALSE),
"")</f>
        <v/>
      </c>
      <c r="D43" t="str">
        <f>IF(HLOOKUP($D$1,'vInfo (Imported)'!$1:$5000,A43,FALSE)&gt;0,
HLOOKUP($D$1,'vInfo (Imported)'!$1:$5000,A43,FALSE),
"")</f>
        <v/>
      </c>
      <c r="E43" t="str">
        <f>IF(HLOOKUP("Category",'vInfo (Imported)'!$1:$5000,A43,FALSE)&gt;0,
HLOOKUP("Category",'vInfo (Imported)'!$1:$5000,A43,FALSE),
"")</f>
        <v/>
      </c>
      <c r="F43" t="str">
        <f>IF(HLOOKUP("OS according to the configuration file",'vInfo (Imported)'!$1:$5000,A43,FALSE)&gt;0,
HLOOKUP("OS according to the configuration file",'vInfo (Imported)'!$1:$5000,A43,FALSE),
"")</f>
        <v/>
      </c>
      <c r="G43" s="1" t="str">
        <f>IF(HLOOKUP("Cluster",'vInfo (Imported)'!$1:$5000,A43,FALSE)&gt;0,
HLOOKUP("Cluster",'vInfo (Imported)'!$1:$5000,A43,FALSE),
"")</f>
        <v/>
      </c>
      <c r="K43" s="28">
        <f>'vCluster (Imported)'!A43</f>
        <v>0</v>
      </c>
      <c r="L43">
        <f t="shared" si="1"/>
        <v>0</v>
      </c>
      <c r="M43">
        <f t="shared" si="2"/>
        <v>0</v>
      </c>
      <c r="N43">
        <f t="shared" si="3"/>
        <v>0</v>
      </c>
      <c r="O43" s="1">
        <f t="shared" si="4"/>
        <v>0</v>
      </c>
      <c r="P43">
        <f>SUMIFS('vCluster (Imported)'!$G:$G,'vCluster (Imported)'!$A:$A,K43)</f>
        <v>0</v>
      </c>
      <c r="Q43">
        <f t="shared" si="5"/>
        <v>0</v>
      </c>
      <c r="V43">
        <f t="shared" si="7"/>
        <v>11.25</v>
      </c>
    </row>
    <row r="44" spans="1:22" x14ac:dyDescent="0.3">
      <c r="A44">
        <f t="shared" si="0"/>
        <v>44</v>
      </c>
      <c r="B44" t="str">
        <f>IF(HLOOKUP("Memory",'vInfo (Imported)'!$1:$5000,A44,FALSE)&gt;0,HLOOKUP("Memory",'vInfo (Imported)'!$1:$5000,A44,FALSE),"")</f>
        <v/>
      </c>
      <c r="C44" t="str">
        <f>IF(HLOOKUP("CPUs",'vInfo (Imported)'!$1:$5000,A44,FALSE)&gt;0,
HLOOKUP("CPUs",'vInfo (Imported)'!$1:$5000,A44,FALSE),
"")</f>
        <v/>
      </c>
      <c r="D44" t="str">
        <f>IF(HLOOKUP($D$1,'vInfo (Imported)'!$1:$5000,A44,FALSE)&gt;0,
HLOOKUP($D$1,'vInfo (Imported)'!$1:$5000,A44,FALSE),
"")</f>
        <v/>
      </c>
      <c r="E44" t="str">
        <f>IF(HLOOKUP("Category",'vInfo (Imported)'!$1:$5000,A44,FALSE)&gt;0,
HLOOKUP("Category",'vInfo (Imported)'!$1:$5000,A44,FALSE),
"")</f>
        <v/>
      </c>
      <c r="F44" t="str">
        <f>IF(HLOOKUP("OS according to the configuration file",'vInfo (Imported)'!$1:$5000,A44,FALSE)&gt;0,
HLOOKUP("OS according to the configuration file",'vInfo (Imported)'!$1:$5000,A44,FALSE),
"")</f>
        <v/>
      </c>
      <c r="G44" s="1" t="str">
        <f>IF(HLOOKUP("Cluster",'vInfo (Imported)'!$1:$5000,A44,FALSE)&gt;0,
HLOOKUP("Cluster",'vInfo (Imported)'!$1:$5000,A44,FALSE),
"")</f>
        <v/>
      </c>
      <c r="K44" s="28">
        <f>'vCluster (Imported)'!A44</f>
        <v>0</v>
      </c>
      <c r="L44">
        <f t="shared" si="1"/>
        <v>0</v>
      </c>
      <c r="M44">
        <f t="shared" si="2"/>
        <v>0</v>
      </c>
      <c r="N44">
        <f t="shared" si="3"/>
        <v>0</v>
      </c>
      <c r="O44" s="1">
        <f t="shared" si="4"/>
        <v>0</v>
      </c>
      <c r="P44">
        <f>SUMIFS('vCluster (Imported)'!$G:$G,'vCluster (Imported)'!$A:$A,K44)</f>
        <v>0</v>
      </c>
      <c r="Q44">
        <f t="shared" si="5"/>
        <v>0</v>
      </c>
      <c r="V44">
        <f t="shared" si="7"/>
        <v>11.5</v>
      </c>
    </row>
    <row r="45" spans="1:22" x14ac:dyDescent="0.3">
      <c r="A45">
        <f t="shared" si="0"/>
        <v>45</v>
      </c>
      <c r="B45" t="str">
        <f>IF(HLOOKUP("Memory",'vInfo (Imported)'!$1:$5000,A45,FALSE)&gt;0,HLOOKUP("Memory",'vInfo (Imported)'!$1:$5000,A45,FALSE),"")</f>
        <v/>
      </c>
      <c r="C45" t="str">
        <f>IF(HLOOKUP("CPUs",'vInfo (Imported)'!$1:$5000,A45,FALSE)&gt;0,
HLOOKUP("CPUs",'vInfo (Imported)'!$1:$5000,A45,FALSE),
"")</f>
        <v/>
      </c>
      <c r="D45" t="str">
        <f>IF(HLOOKUP($D$1,'vInfo (Imported)'!$1:$5000,A45,FALSE)&gt;0,
HLOOKUP($D$1,'vInfo (Imported)'!$1:$5000,A45,FALSE),
"")</f>
        <v/>
      </c>
      <c r="E45" t="str">
        <f>IF(HLOOKUP("Category",'vInfo (Imported)'!$1:$5000,A45,FALSE)&gt;0,
HLOOKUP("Category",'vInfo (Imported)'!$1:$5000,A45,FALSE),
"")</f>
        <v/>
      </c>
      <c r="F45" t="str">
        <f>IF(HLOOKUP("OS according to the configuration file",'vInfo (Imported)'!$1:$5000,A45,FALSE)&gt;0,
HLOOKUP("OS according to the configuration file",'vInfo (Imported)'!$1:$5000,A45,FALSE),
"")</f>
        <v/>
      </c>
      <c r="G45" s="1" t="str">
        <f>IF(HLOOKUP("Cluster",'vInfo (Imported)'!$1:$5000,A45,FALSE)&gt;0,
HLOOKUP("Cluster",'vInfo (Imported)'!$1:$5000,A45,FALSE),
"")</f>
        <v/>
      </c>
      <c r="K45" s="28">
        <f>'vCluster (Imported)'!A45</f>
        <v>0</v>
      </c>
      <c r="L45">
        <f t="shared" si="1"/>
        <v>0</v>
      </c>
      <c r="M45">
        <f t="shared" si="2"/>
        <v>0</v>
      </c>
      <c r="N45">
        <f t="shared" si="3"/>
        <v>0</v>
      </c>
      <c r="O45" s="1">
        <f t="shared" si="4"/>
        <v>0</v>
      </c>
      <c r="P45">
        <f>SUMIFS('vCluster (Imported)'!$G:$G,'vCluster (Imported)'!$A:$A,K45)</f>
        <v>0</v>
      </c>
      <c r="Q45">
        <f t="shared" si="5"/>
        <v>0</v>
      </c>
      <c r="V45">
        <f t="shared" si="7"/>
        <v>11.75</v>
      </c>
    </row>
    <row r="46" spans="1:22" x14ac:dyDescent="0.3">
      <c r="A46">
        <f t="shared" si="0"/>
        <v>46</v>
      </c>
      <c r="B46" t="str">
        <f>IF(HLOOKUP("Memory",'vInfo (Imported)'!$1:$5000,A46,FALSE)&gt;0,HLOOKUP("Memory",'vInfo (Imported)'!$1:$5000,A46,FALSE),"")</f>
        <v/>
      </c>
      <c r="C46" t="str">
        <f>IF(HLOOKUP("CPUs",'vInfo (Imported)'!$1:$5000,A46,FALSE)&gt;0,
HLOOKUP("CPUs",'vInfo (Imported)'!$1:$5000,A46,FALSE),
"")</f>
        <v/>
      </c>
      <c r="D46" t="str">
        <f>IF(HLOOKUP($D$1,'vInfo (Imported)'!$1:$5000,A46,FALSE)&gt;0,
HLOOKUP($D$1,'vInfo (Imported)'!$1:$5000,A46,FALSE),
"")</f>
        <v/>
      </c>
      <c r="E46" t="str">
        <f>IF(HLOOKUP("Category",'vInfo (Imported)'!$1:$5000,A46,FALSE)&gt;0,
HLOOKUP("Category",'vInfo (Imported)'!$1:$5000,A46,FALSE),
"")</f>
        <v/>
      </c>
      <c r="F46" t="str">
        <f>IF(HLOOKUP("OS according to the configuration file",'vInfo (Imported)'!$1:$5000,A46,FALSE)&gt;0,
HLOOKUP("OS according to the configuration file",'vInfo (Imported)'!$1:$5000,A46,FALSE),
"")</f>
        <v/>
      </c>
      <c r="G46" s="1" t="str">
        <f>IF(HLOOKUP("Cluster",'vInfo (Imported)'!$1:$5000,A46,FALSE)&gt;0,
HLOOKUP("Cluster",'vInfo (Imported)'!$1:$5000,A46,FALSE),
"")</f>
        <v/>
      </c>
      <c r="K46" s="28">
        <f>'vCluster (Imported)'!A46</f>
        <v>0</v>
      </c>
      <c r="L46">
        <f t="shared" si="1"/>
        <v>0</v>
      </c>
      <c r="M46">
        <f t="shared" si="2"/>
        <v>0</v>
      </c>
      <c r="N46">
        <f t="shared" si="3"/>
        <v>0</v>
      </c>
      <c r="O46" s="1">
        <f t="shared" si="4"/>
        <v>0</v>
      </c>
      <c r="P46">
        <f>SUMIFS('vCluster (Imported)'!$G:$G,'vCluster (Imported)'!$A:$A,K46)</f>
        <v>0</v>
      </c>
      <c r="Q46">
        <f t="shared" si="5"/>
        <v>0</v>
      </c>
      <c r="V46">
        <f t="shared" si="7"/>
        <v>12</v>
      </c>
    </row>
    <row r="47" spans="1:22" x14ac:dyDescent="0.3">
      <c r="A47">
        <f t="shared" si="0"/>
        <v>47</v>
      </c>
      <c r="B47" t="str">
        <f>IF(HLOOKUP("Memory",'vInfo (Imported)'!$1:$5000,A47,FALSE)&gt;0,HLOOKUP("Memory",'vInfo (Imported)'!$1:$5000,A47,FALSE),"")</f>
        <v/>
      </c>
      <c r="C47" t="str">
        <f>IF(HLOOKUP("CPUs",'vInfo (Imported)'!$1:$5000,A47,FALSE)&gt;0,
HLOOKUP("CPUs",'vInfo (Imported)'!$1:$5000,A47,FALSE),
"")</f>
        <v/>
      </c>
      <c r="D47" t="str">
        <f>IF(HLOOKUP($D$1,'vInfo (Imported)'!$1:$5000,A47,FALSE)&gt;0,
HLOOKUP($D$1,'vInfo (Imported)'!$1:$5000,A47,FALSE),
"")</f>
        <v/>
      </c>
      <c r="E47" t="str">
        <f>IF(HLOOKUP("Category",'vInfo (Imported)'!$1:$5000,A47,FALSE)&gt;0,
HLOOKUP("Category",'vInfo (Imported)'!$1:$5000,A47,FALSE),
"")</f>
        <v/>
      </c>
      <c r="F47" t="str">
        <f>IF(HLOOKUP("OS according to the configuration file",'vInfo (Imported)'!$1:$5000,A47,FALSE)&gt;0,
HLOOKUP("OS according to the configuration file",'vInfo (Imported)'!$1:$5000,A47,FALSE),
"")</f>
        <v/>
      </c>
      <c r="G47" s="1" t="str">
        <f>IF(HLOOKUP("Cluster",'vInfo (Imported)'!$1:$5000,A47,FALSE)&gt;0,
HLOOKUP("Cluster",'vInfo (Imported)'!$1:$5000,A47,FALSE),
"")</f>
        <v/>
      </c>
      <c r="K47" s="28">
        <f>'vCluster (Imported)'!A47</f>
        <v>0</v>
      </c>
      <c r="L47">
        <f t="shared" si="1"/>
        <v>0</v>
      </c>
      <c r="M47">
        <f t="shared" si="2"/>
        <v>0</v>
      </c>
      <c r="N47">
        <f t="shared" si="3"/>
        <v>0</v>
      </c>
      <c r="O47" s="1">
        <f t="shared" si="4"/>
        <v>0</v>
      </c>
      <c r="P47">
        <f>SUMIFS('vCluster (Imported)'!$G:$G,'vCluster (Imported)'!$A:$A,K47)</f>
        <v>0</v>
      </c>
      <c r="Q47">
        <f t="shared" si="5"/>
        <v>0</v>
      </c>
    </row>
    <row r="48" spans="1:22" x14ac:dyDescent="0.3">
      <c r="A48">
        <f t="shared" si="0"/>
        <v>48</v>
      </c>
      <c r="B48" t="str">
        <f>IF(HLOOKUP("Memory",'vInfo (Imported)'!$1:$5000,A48,FALSE)&gt;0,HLOOKUP("Memory",'vInfo (Imported)'!$1:$5000,A48,FALSE),"")</f>
        <v/>
      </c>
      <c r="C48" t="str">
        <f>IF(HLOOKUP("CPUs",'vInfo (Imported)'!$1:$5000,A48,FALSE)&gt;0,
HLOOKUP("CPUs",'vInfo (Imported)'!$1:$5000,A48,FALSE),
"")</f>
        <v/>
      </c>
      <c r="D48" t="str">
        <f>IF(HLOOKUP($D$1,'vInfo (Imported)'!$1:$5000,A48,FALSE)&gt;0,
HLOOKUP($D$1,'vInfo (Imported)'!$1:$5000,A48,FALSE),
"")</f>
        <v/>
      </c>
      <c r="E48" t="str">
        <f>IF(HLOOKUP("Category",'vInfo (Imported)'!$1:$5000,A48,FALSE)&gt;0,
HLOOKUP("Category",'vInfo (Imported)'!$1:$5000,A48,FALSE),
"")</f>
        <v/>
      </c>
      <c r="F48" t="str">
        <f>IF(HLOOKUP("OS according to the configuration file",'vInfo (Imported)'!$1:$5000,A48,FALSE)&gt;0,
HLOOKUP("OS according to the configuration file",'vInfo (Imported)'!$1:$5000,A48,FALSE),
"")</f>
        <v/>
      </c>
      <c r="G48" s="1" t="str">
        <f>IF(HLOOKUP("Cluster",'vInfo (Imported)'!$1:$5000,A48,FALSE)&gt;0,
HLOOKUP("Cluster",'vInfo (Imported)'!$1:$5000,A48,FALSE),
"")</f>
        <v/>
      </c>
      <c r="K48" s="28">
        <f>'vCluster (Imported)'!A48</f>
        <v>0</v>
      </c>
      <c r="L48">
        <f t="shared" si="1"/>
        <v>0</v>
      </c>
      <c r="M48">
        <f t="shared" si="2"/>
        <v>0</v>
      </c>
      <c r="N48">
        <f t="shared" si="3"/>
        <v>0</v>
      </c>
      <c r="O48" s="1">
        <f t="shared" si="4"/>
        <v>0</v>
      </c>
      <c r="P48">
        <f>SUMIFS('vCluster (Imported)'!$G:$G,'vCluster (Imported)'!$A:$A,K48)</f>
        <v>0</v>
      </c>
      <c r="Q48">
        <f t="shared" si="5"/>
        <v>0</v>
      </c>
    </row>
    <row r="49" spans="1:17" x14ac:dyDescent="0.3">
      <c r="A49">
        <f t="shared" si="0"/>
        <v>49</v>
      </c>
      <c r="B49" t="str">
        <f>IF(HLOOKUP("Memory",'vInfo (Imported)'!$1:$5000,A49,FALSE)&gt;0,HLOOKUP("Memory",'vInfo (Imported)'!$1:$5000,A49,FALSE),"")</f>
        <v/>
      </c>
      <c r="C49" t="str">
        <f>IF(HLOOKUP("CPUs",'vInfo (Imported)'!$1:$5000,A49,FALSE)&gt;0,
HLOOKUP("CPUs",'vInfo (Imported)'!$1:$5000,A49,FALSE),
"")</f>
        <v/>
      </c>
      <c r="D49" t="str">
        <f>IF(HLOOKUP($D$1,'vInfo (Imported)'!$1:$5000,A49,FALSE)&gt;0,
HLOOKUP($D$1,'vInfo (Imported)'!$1:$5000,A49,FALSE),
"")</f>
        <v/>
      </c>
      <c r="E49" t="str">
        <f>IF(HLOOKUP("Category",'vInfo (Imported)'!$1:$5000,A49,FALSE)&gt;0,
HLOOKUP("Category",'vInfo (Imported)'!$1:$5000,A49,FALSE),
"")</f>
        <v/>
      </c>
      <c r="F49" t="str">
        <f>IF(HLOOKUP("OS according to the configuration file",'vInfo (Imported)'!$1:$5000,A49,FALSE)&gt;0,
HLOOKUP("OS according to the configuration file",'vInfo (Imported)'!$1:$5000,A49,FALSE),
"")</f>
        <v/>
      </c>
      <c r="G49" s="1" t="str">
        <f>IF(HLOOKUP("Cluster",'vInfo (Imported)'!$1:$5000,A49,FALSE)&gt;0,
HLOOKUP("Cluster",'vInfo (Imported)'!$1:$5000,A49,FALSE),
"")</f>
        <v/>
      </c>
      <c r="K49" s="28">
        <f>'vCluster (Imported)'!A49</f>
        <v>0</v>
      </c>
      <c r="L49">
        <f t="shared" si="1"/>
        <v>0</v>
      </c>
      <c r="M49">
        <f t="shared" si="2"/>
        <v>0</v>
      </c>
      <c r="N49">
        <f t="shared" si="3"/>
        <v>0</v>
      </c>
      <c r="O49" s="1">
        <f t="shared" si="4"/>
        <v>0</v>
      </c>
      <c r="P49">
        <f>SUMIFS('vCluster (Imported)'!$G:$G,'vCluster (Imported)'!$A:$A,K49)</f>
        <v>0</v>
      </c>
      <c r="Q49">
        <f t="shared" si="5"/>
        <v>0</v>
      </c>
    </row>
    <row r="50" spans="1:17" x14ac:dyDescent="0.3">
      <c r="A50">
        <f t="shared" si="0"/>
        <v>50</v>
      </c>
      <c r="B50" t="str">
        <f>IF(HLOOKUP("Memory",'vInfo (Imported)'!$1:$5000,A50,FALSE)&gt;0,HLOOKUP("Memory",'vInfo (Imported)'!$1:$5000,A50,FALSE),"")</f>
        <v/>
      </c>
      <c r="C50" t="str">
        <f>IF(HLOOKUP("CPUs",'vInfo (Imported)'!$1:$5000,A50,FALSE)&gt;0,
HLOOKUP("CPUs",'vInfo (Imported)'!$1:$5000,A50,FALSE),
"")</f>
        <v/>
      </c>
      <c r="D50" t="str">
        <f>IF(HLOOKUP($D$1,'vInfo (Imported)'!$1:$5000,A50,FALSE)&gt;0,
HLOOKUP($D$1,'vInfo (Imported)'!$1:$5000,A50,FALSE),
"")</f>
        <v/>
      </c>
      <c r="E50" t="str">
        <f>IF(HLOOKUP("Category",'vInfo (Imported)'!$1:$5000,A50,FALSE)&gt;0,
HLOOKUP("Category",'vInfo (Imported)'!$1:$5000,A50,FALSE),
"")</f>
        <v/>
      </c>
      <c r="F50" t="str">
        <f>IF(HLOOKUP("OS according to the configuration file",'vInfo (Imported)'!$1:$5000,A50,FALSE)&gt;0,
HLOOKUP("OS according to the configuration file",'vInfo (Imported)'!$1:$5000,A50,FALSE),
"")</f>
        <v/>
      </c>
      <c r="G50" s="1" t="str">
        <f>IF(HLOOKUP("Cluster",'vInfo (Imported)'!$1:$5000,A50,FALSE)&gt;0,
HLOOKUP("Cluster",'vInfo (Imported)'!$1:$5000,A50,FALSE),
"")</f>
        <v/>
      </c>
      <c r="K50" s="28">
        <f>'vCluster (Imported)'!A50</f>
        <v>0</v>
      </c>
      <c r="L50">
        <f t="shared" si="1"/>
        <v>0</v>
      </c>
      <c r="M50">
        <f t="shared" si="2"/>
        <v>0</v>
      </c>
      <c r="N50">
        <f t="shared" si="3"/>
        <v>0</v>
      </c>
      <c r="O50" s="1">
        <f t="shared" si="4"/>
        <v>0</v>
      </c>
      <c r="P50">
        <f>SUMIFS('vCluster (Imported)'!$G:$G,'vCluster (Imported)'!$A:$A,K50)</f>
        <v>0</v>
      </c>
      <c r="Q50">
        <f t="shared" si="5"/>
        <v>0</v>
      </c>
    </row>
    <row r="51" spans="1:17" x14ac:dyDescent="0.3">
      <c r="A51">
        <f t="shared" si="0"/>
        <v>51</v>
      </c>
      <c r="B51" t="str">
        <f>IF(HLOOKUP("Memory",'vInfo (Imported)'!$1:$5000,A51,FALSE)&gt;0,HLOOKUP("Memory",'vInfo (Imported)'!$1:$5000,A51,FALSE),"")</f>
        <v/>
      </c>
      <c r="C51" t="str">
        <f>IF(HLOOKUP("CPUs",'vInfo (Imported)'!$1:$5000,A51,FALSE)&gt;0,
HLOOKUP("CPUs",'vInfo (Imported)'!$1:$5000,A51,FALSE),
"")</f>
        <v/>
      </c>
      <c r="D51" t="str">
        <f>IF(HLOOKUP($D$1,'vInfo (Imported)'!$1:$5000,A51,FALSE)&gt;0,
HLOOKUP($D$1,'vInfo (Imported)'!$1:$5000,A51,FALSE),
"")</f>
        <v/>
      </c>
      <c r="E51" t="str">
        <f>IF(HLOOKUP("Category",'vInfo (Imported)'!$1:$5000,A51,FALSE)&gt;0,
HLOOKUP("Category",'vInfo (Imported)'!$1:$5000,A51,FALSE),
"")</f>
        <v/>
      </c>
      <c r="F51" t="str">
        <f>IF(HLOOKUP("OS according to the configuration file",'vInfo (Imported)'!$1:$5000,A51,FALSE)&gt;0,
HLOOKUP("OS according to the configuration file",'vInfo (Imported)'!$1:$5000,A51,FALSE),
"")</f>
        <v/>
      </c>
      <c r="G51" s="1" t="str">
        <f>IF(HLOOKUP("Cluster",'vInfo (Imported)'!$1:$5000,A51,FALSE)&gt;0,
HLOOKUP("Cluster",'vInfo (Imported)'!$1:$5000,A51,FALSE),
"")</f>
        <v/>
      </c>
      <c r="K51" s="28">
        <f>'vCluster (Imported)'!A51</f>
        <v>0</v>
      </c>
      <c r="L51">
        <f t="shared" si="1"/>
        <v>0</v>
      </c>
      <c r="M51">
        <f t="shared" si="2"/>
        <v>0</v>
      </c>
      <c r="N51">
        <f t="shared" si="3"/>
        <v>0</v>
      </c>
      <c r="O51" s="1">
        <f t="shared" si="4"/>
        <v>0</v>
      </c>
      <c r="P51">
        <f>SUMIFS('vCluster (Imported)'!$G:$G,'vCluster (Imported)'!$A:$A,K51)</f>
        <v>0</v>
      </c>
      <c r="Q51">
        <f t="shared" si="5"/>
        <v>0</v>
      </c>
    </row>
    <row r="52" spans="1:17" x14ac:dyDescent="0.3">
      <c r="A52">
        <f t="shared" si="0"/>
        <v>52</v>
      </c>
      <c r="B52" t="str">
        <f>IF(HLOOKUP("Memory",'vInfo (Imported)'!$1:$5000,A52,FALSE)&gt;0,HLOOKUP("Memory",'vInfo (Imported)'!$1:$5000,A52,FALSE),"")</f>
        <v/>
      </c>
      <c r="C52" t="str">
        <f>IF(HLOOKUP("CPUs",'vInfo (Imported)'!$1:$5000,A52,FALSE)&gt;0,
HLOOKUP("CPUs",'vInfo (Imported)'!$1:$5000,A52,FALSE),
"")</f>
        <v/>
      </c>
      <c r="D52" t="str">
        <f>IF(HLOOKUP($D$1,'vInfo (Imported)'!$1:$5000,A52,FALSE)&gt;0,
HLOOKUP($D$1,'vInfo (Imported)'!$1:$5000,A52,FALSE),
"")</f>
        <v/>
      </c>
      <c r="E52" t="str">
        <f>IF(HLOOKUP("Category",'vInfo (Imported)'!$1:$5000,A52,FALSE)&gt;0,
HLOOKUP("Category",'vInfo (Imported)'!$1:$5000,A52,FALSE),
"")</f>
        <v/>
      </c>
      <c r="F52" t="str">
        <f>IF(HLOOKUP("OS according to the configuration file",'vInfo (Imported)'!$1:$5000,A52,FALSE)&gt;0,
HLOOKUP("OS according to the configuration file",'vInfo (Imported)'!$1:$5000,A52,FALSE),
"")</f>
        <v/>
      </c>
      <c r="G52" s="1" t="str">
        <f>IF(HLOOKUP("Cluster",'vInfo (Imported)'!$1:$5000,A52,FALSE)&gt;0,
HLOOKUP("Cluster",'vInfo (Imported)'!$1:$5000,A52,FALSE),
"")</f>
        <v/>
      </c>
      <c r="K52" s="28">
        <f>'vCluster (Imported)'!A52</f>
        <v>0</v>
      </c>
      <c r="L52">
        <f t="shared" si="1"/>
        <v>0</v>
      </c>
      <c r="M52">
        <f t="shared" si="2"/>
        <v>0</v>
      </c>
      <c r="N52">
        <f t="shared" si="3"/>
        <v>0</v>
      </c>
      <c r="O52" s="1">
        <f t="shared" si="4"/>
        <v>0</v>
      </c>
      <c r="P52">
        <f>SUMIFS('vCluster (Imported)'!$G:$G,'vCluster (Imported)'!$A:$A,K52)</f>
        <v>0</v>
      </c>
      <c r="Q52">
        <f t="shared" si="5"/>
        <v>0</v>
      </c>
    </row>
    <row r="53" spans="1:17" x14ac:dyDescent="0.3">
      <c r="A53">
        <f t="shared" si="0"/>
        <v>53</v>
      </c>
      <c r="B53" t="str">
        <f>IF(HLOOKUP("Memory",'vInfo (Imported)'!$1:$5000,A53,FALSE)&gt;0,HLOOKUP("Memory",'vInfo (Imported)'!$1:$5000,A53,FALSE),"")</f>
        <v/>
      </c>
      <c r="C53" t="str">
        <f>IF(HLOOKUP("CPUs",'vInfo (Imported)'!$1:$5000,A53,FALSE)&gt;0,
HLOOKUP("CPUs",'vInfo (Imported)'!$1:$5000,A53,FALSE),
"")</f>
        <v/>
      </c>
      <c r="D53" t="str">
        <f>IF(HLOOKUP($D$1,'vInfo (Imported)'!$1:$5000,A53,FALSE)&gt;0,
HLOOKUP($D$1,'vInfo (Imported)'!$1:$5000,A53,FALSE),
"")</f>
        <v/>
      </c>
      <c r="E53" t="str">
        <f>IF(HLOOKUP("Category",'vInfo (Imported)'!$1:$5000,A53,FALSE)&gt;0,
HLOOKUP("Category",'vInfo (Imported)'!$1:$5000,A53,FALSE),
"")</f>
        <v/>
      </c>
      <c r="F53" t="str">
        <f>IF(HLOOKUP("OS according to the configuration file",'vInfo (Imported)'!$1:$5000,A53,FALSE)&gt;0,
HLOOKUP("OS according to the configuration file",'vInfo (Imported)'!$1:$5000,A53,FALSE),
"")</f>
        <v/>
      </c>
      <c r="G53" s="1" t="str">
        <f>IF(HLOOKUP("Cluster",'vInfo (Imported)'!$1:$5000,A53,FALSE)&gt;0,
HLOOKUP("Cluster",'vInfo (Imported)'!$1:$5000,A53,FALSE),
"")</f>
        <v/>
      </c>
      <c r="K53" s="28">
        <f>'vCluster (Imported)'!A53</f>
        <v>0</v>
      </c>
      <c r="L53">
        <f t="shared" si="1"/>
        <v>0</v>
      </c>
      <c r="M53">
        <f t="shared" si="2"/>
        <v>0</v>
      </c>
      <c r="N53">
        <f t="shared" si="3"/>
        <v>0</v>
      </c>
      <c r="O53" s="1">
        <f t="shared" si="4"/>
        <v>0</v>
      </c>
      <c r="P53">
        <f>SUMIFS('vCluster (Imported)'!$G:$G,'vCluster (Imported)'!$A:$A,K53)</f>
        <v>0</v>
      </c>
      <c r="Q53">
        <f t="shared" si="5"/>
        <v>0</v>
      </c>
    </row>
    <row r="54" spans="1:17" x14ac:dyDescent="0.3">
      <c r="A54">
        <f t="shared" si="0"/>
        <v>54</v>
      </c>
      <c r="B54" t="str">
        <f>IF(HLOOKUP("Memory",'vInfo (Imported)'!$1:$5000,A54,FALSE)&gt;0,HLOOKUP("Memory",'vInfo (Imported)'!$1:$5000,A54,FALSE),"")</f>
        <v/>
      </c>
      <c r="C54" t="str">
        <f>IF(HLOOKUP("CPUs",'vInfo (Imported)'!$1:$5000,A54,FALSE)&gt;0,
HLOOKUP("CPUs",'vInfo (Imported)'!$1:$5000,A54,FALSE),
"")</f>
        <v/>
      </c>
      <c r="D54" t="str">
        <f>IF(HLOOKUP($D$1,'vInfo (Imported)'!$1:$5000,A54,FALSE)&gt;0,
HLOOKUP($D$1,'vInfo (Imported)'!$1:$5000,A54,FALSE),
"")</f>
        <v/>
      </c>
      <c r="E54" t="str">
        <f>IF(HLOOKUP("Category",'vInfo (Imported)'!$1:$5000,A54,FALSE)&gt;0,
HLOOKUP("Category",'vInfo (Imported)'!$1:$5000,A54,FALSE),
"")</f>
        <v/>
      </c>
      <c r="F54" t="str">
        <f>IF(HLOOKUP("OS according to the configuration file",'vInfo (Imported)'!$1:$5000,A54,FALSE)&gt;0,
HLOOKUP("OS according to the configuration file",'vInfo (Imported)'!$1:$5000,A54,FALSE),
"")</f>
        <v/>
      </c>
      <c r="G54" s="1" t="str">
        <f>IF(HLOOKUP("Cluster",'vInfo (Imported)'!$1:$5000,A54,FALSE)&gt;0,
HLOOKUP("Cluster",'vInfo (Imported)'!$1:$5000,A54,FALSE),
"")</f>
        <v/>
      </c>
      <c r="K54" s="28">
        <f>'vCluster (Imported)'!A54</f>
        <v>0</v>
      </c>
      <c r="L54">
        <f t="shared" si="1"/>
        <v>0</v>
      </c>
      <c r="M54">
        <f t="shared" si="2"/>
        <v>0</v>
      </c>
      <c r="N54">
        <f t="shared" si="3"/>
        <v>0</v>
      </c>
      <c r="O54" s="1">
        <f t="shared" si="4"/>
        <v>0</v>
      </c>
      <c r="P54">
        <f>SUMIFS('vCluster (Imported)'!$G:$G,'vCluster (Imported)'!$A:$A,K54)</f>
        <v>0</v>
      </c>
      <c r="Q54">
        <f t="shared" si="5"/>
        <v>0</v>
      </c>
    </row>
    <row r="55" spans="1:17" x14ac:dyDescent="0.3">
      <c r="A55">
        <f t="shared" si="0"/>
        <v>55</v>
      </c>
      <c r="B55" t="str">
        <f>IF(HLOOKUP("Memory",'vInfo (Imported)'!$1:$5000,A55,FALSE)&gt;0,HLOOKUP("Memory",'vInfo (Imported)'!$1:$5000,A55,FALSE),"")</f>
        <v/>
      </c>
      <c r="C55" t="str">
        <f>IF(HLOOKUP("CPUs",'vInfo (Imported)'!$1:$5000,A55,FALSE)&gt;0,
HLOOKUP("CPUs",'vInfo (Imported)'!$1:$5000,A55,FALSE),
"")</f>
        <v/>
      </c>
      <c r="D55" t="str">
        <f>IF(HLOOKUP($D$1,'vInfo (Imported)'!$1:$5000,A55,FALSE)&gt;0,
HLOOKUP($D$1,'vInfo (Imported)'!$1:$5000,A55,FALSE),
"")</f>
        <v/>
      </c>
      <c r="E55" t="str">
        <f>IF(HLOOKUP("Category",'vInfo (Imported)'!$1:$5000,A55,FALSE)&gt;0,
HLOOKUP("Category",'vInfo (Imported)'!$1:$5000,A55,FALSE),
"")</f>
        <v/>
      </c>
      <c r="F55" t="str">
        <f>IF(HLOOKUP("OS according to the configuration file",'vInfo (Imported)'!$1:$5000,A55,FALSE)&gt;0,
HLOOKUP("OS according to the configuration file",'vInfo (Imported)'!$1:$5000,A55,FALSE),
"")</f>
        <v/>
      </c>
      <c r="G55" s="1" t="str">
        <f>IF(HLOOKUP("Cluster",'vInfo (Imported)'!$1:$5000,A55,FALSE)&gt;0,
HLOOKUP("Cluster",'vInfo (Imported)'!$1:$5000,A55,FALSE),
"")</f>
        <v/>
      </c>
      <c r="K55" s="28">
        <f>'vCluster (Imported)'!A55</f>
        <v>0</v>
      </c>
      <c r="L55">
        <f t="shared" si="1"/>
        <v>0</v>
      </c>
      <c r="M55">
        <f t="shared" si="2"/>
        <v>0</v>
      </c>
      <c r="N55">
        <f t="shared" si="3"/>
        <v>0</v>
      </c>
      <c r="O55" s="1">
        <f t="shared" si="4"/>
        <v>0</v>
      </c>
      <c r="P55">
        <f>SUMIFS('vCluster (Imported)'!$G:$G,'vCluster (Imported)'!$A:$A,K55)</f>
        <v>0</v>
      </c>
      <c r="Q55">
        <f t="shared" si="5"/>
        <v>0</v>
      </c>
    </row>
    <row r="56" spans="1:17" x14ac:dyDescent="0.3">
      <c r="A56">
        <f t="shared" si="0"/>
        <v>56</v>
      </c>
      <c r="B56" t="str">
        <f>IF(HLOOKUP("Memory",'vInfo (Imported)'!$1:$5000,A56,FALSE)&gt;0,HLOOKUP("Memory",'vInfo (Imported)'!$1:$5000,A56,FALSE),"")</f>
        <v/>
      </c>
      <c r="C56" t="str">
        <f>IF(HLOOKUP("CPUs",'vInfo (Imported)'!$1:$5000,A56,FALSE)&gt;0,
HLOOKUP("CPUs",'vInfo (Imported)'!$1:$5000,A56,FALSE),
"")</f>
        <v/>
      </c>
      <c r="D56" t="str">
        <f>IF(HLOOKUP($D$1,'vInfo (Imported)'!$1:$5000,A56,FALSE)&gt;0,
HLOOKUP($D$1,'vInfo (Imported)'!$1:$5000,A56,FALSE),
"")</f>
        <v/>
      </c>
      <c r="E56" t="str">
        <f>IF(HLOOKUP("Category",'vInfo (Imported)'!$1:$5000,A56,FALSE)&gt;0,
HLOOKUP("Category",'vInfo (Imported)'!$1:$5000,A56,FALSE),
"")</f>
        <v/>
      </c>
      <c r="F56" t="str">
        <f>IF(HLOOKUP("OS according to the configuration file",'vInfo (Imported)'!$1:$5000,A56,FALSE)&gt;0,
HLOOKUP("OS according to the configuration file",'vInfo (Imported)'!$1:$5000,A56,FALSE),
"")</f>
        <v/>
      </c>
      <c r="G56" s="1" t="str">
        <f>IF(HLOOKUP("Cluster",'vInfo (Imported)'!$1:$5000,A56,FALSE)&gt;0,
HLOOKUP("Cluster",'vInfo (Imported)'!$1:$5000,A56,FALSE),
"")</f>
        <v/>
      </c>
      <c r="K56" s="28">
        <f>'vCluster (Imported)'!A56</f>
        <v>0</v>
      </c>
      <c r="L56">
        <f t="shared" si="1"/>
        <v>0</v>
      </c>
      <c r="M56">
        <f t="shared" si="2"/>
        <v>0</v>
      </c>
      <c r="N56">
        <f t="shared" si="3"/>
        <v>0</v>
      </c>
      <c r="O56" s="1">
        <f t="shared" si="4"/>
        <v>0</v>
      </c>
      <c r="P56">
        <f>SUMIFS('vCluster (Imported)'!$G:$G,'vCluster (Imported)'!$A:$A,K56)</f>
        <v>0</v>
      </c>
      <c r="Q56">
        <f t="shared" si="5"/>
        <v>0</v>
      </c>
    </row>
    <row r="57" spans="1:17" x14ac:dyDescent="0.3">
      <c r="A57">
        <f t="shared" si="0"/>
        <v>57</v>
      </c>
      <c r="B57" t="str">
        <f>IF(HLOOKUP("Memory",'vInfo (Imported)'!$1:$5000,A57,FALSE)&gt;0,HLOOKUP("Memory",'vInfo (Imported)'!$1:$5000,A57,FALSE),"")</f>
        <v/>
      </c>
      <c r="C57" t="str">
        <f>IF(HLOOKUP("CPUs",'vInfo (Imported)'!$1:$5000,A57,FALSE)&gt;0,
HLOOKUP("CPUs",'vInfo (Imported)'!$1:$5000,A57,FALSE),
"")</f>
        <v/>
      </c>
      <c r="D57" t="str">
        <f>IF(HLOOKUP($D$1,'vInfo (Imported)'!$1:$5000,A57,FALSE)&gt;0,
HLOOKUP($D$1,'vInfo (Imported)'!$1:$5000,A57,FALSE),
"")</f>
        <v/>
      </c>
      <c r="E57" t="str">
        <f>IF(HLOOKUP("Category",'vInfo (Imported)'!$1:$5000,A57,FALSE)&gt;0,
HLOOKUP("Category",'vInfo (Imported)'!$1:$5000,A57,FALSE),
"")</f>
        <v/>
      </c>
      <c r="F57" t="str">
        <f>IF(HLOOKUP("OS according to the configuration file",'vInfo (Imported)'!$1:$5000,A57,FALSE)&gt;0,
HLOOKUP("OS according to the configuration file",'vInfo (Imported)'!$1:$5000,A57,FALSE),
"")</f>
        <v/>
      </c>
      <c r="G57" s="1" t="str">
        <f>IF(HLOOKUP("Cluster",'vInfo (Imported)'!$1:$5000,A57,FALSE)&gt;0,
HLOOKUP("Cluster",'vInfo (Imported)'!$1:$5000,A57,FALSE),
"")</f>
        <v/>
      </c>
      <c r="K57" s="28">
        <f>'vCluster (Imported)'!A57</f>
        <v>0</v>
      </c>
      <c r="L57">
        <f t="shared" si="1"/>
        <v>0</v>
      </c>
      <c r="M57">
        <f t="shared" si="2"/>
        <v>0</v>
      </c>
      <c r="N57">
        <f t="shared" si="3"/>
        <v>0</v>
      </c>
      <c r="O57" s="1">
        <f t="shared" si="4"/>
        <v>0</v>
      </c>
      <c r="P57">
        <f>SUMIFS('vCluster (Imported)'!$G:$G,'vCluster (Imported)'!$A:$A,K57)</f>
        <v>0</v>
      </c>
      <c r="Q57">
        <f t="shared" si="5"/>
        <v>0</v>
      </c>
    </row>
    <row r="58" spans="1:17" x14ac:dyDescent="0.3">
      <c r="A58">
        <f t="shared" si="0"/>
        <v>58</v>
      </c>
      <c r="B58" t="str">
        <f>IF(HLOOKUP("Memory",'vInfo (Imported)'!$1:$5000,A58,FALSE)&gt;0,HLOOKUP("Memory",'vInfo (Imported)'!$1:$5000,A58,FALSE),"")</f>
        <v/>
      </c>
      <c r="C58" t="str">
        <f>IF(HLOOKUP("CPUs",'vInfo (Imported)'!$1:$5000,A58,FALSE)&gt;0,
HLOOKUP("CPUs",'vInfo (Imported)'!$1:$5000,A58,FALSE),
"")</f>
        <v/>
      </c>
      <c r="D58" t="str">
        <f>IF(HLOOKUP($D$1,'vInfo (Imported)'!$1:$5000,A58,FALSE)&gt;0,
HLOOKUP($D$1,'vInfo (Imported)'!$1:$5000,A58,FALSE),
"")</f>
        <v/>
      </c>
      <c r="E58" t="str">
        <f>IF(HLOOKUP("Category",'vInfo (Imported)'!$1:$5000,A58,FALSE)&gt;0,
HLOOKUP("Category",'vInfo (Imported)'!$1:$5000,A58,FALSE),
"")</f>
        <v/>
      </c>
      <c r="F58" t="str">
        <f>IF(HLOOKUP("OS according to the configuration file",'vInfo (Imported)'!$1:$5000,A58,FALSE)&gt;0,
HLOOKUP("OS according to the configuration file",'vInfo (Imported)'!$1:$5000,A58,FALSE),
"")</f>
        <v/>
      </c>
      <c r="G58" s="1" t="str">
        <f>IF(HLOOKUP("Cluster",'vInfo (Imported)'!$1:$5000,A58,FALSE)&gt;0,
HLOOKUP("Cluster",'vInfo (Imported)'!$1:$5000,A58,FALSE),
"")</f>
        <v/>
      </c>
      <c r="K58" s="28">
        <f>'vCluster (Imported)'!A58</f>
        <v>0</v>
      </c>
      <c r="L58">
        <f t="shared" si="1"/>
        <v>0</v>
      </c>
      <c r="M58">
        <f t="shared" si="2"/>
        <v>0</v>
      </c>
      <c r="N58">
        <f t="shared" si="3"/>
        <v>0</v>
      </c>
      <c r="O58" s="1">
        <f t="shared" si="4"/>
        <v>0</v>
      </c>
      <c r="P58">
        <f>SUMIFS('vCluster (Imported)'!$G:$G,'vCluster (Imported)'!$A:$A,K58)</f>
        <v>0</v>
      </c>
      <c r="Q58">
        <f t="shared" si="5"/>
        <v>0</v>
      </c>
    </row>
    <row r="59" spans="1:17" x14ac:dyDescent="0.3">
      <c r="A59">
        <f t="shared" si="0"/>
        <v>59</v>
      </c>
      <c r="B59" t="str">
        <f>IF(HLOOKUP("Memory",'vInfo (Imported)'!$1:$5000,A59,FALSE)&gt;0,HLOOKUP("Memory",'vInfo (Imported)'!$1:$5000,A59,FALSE),"")</f>
        <v/>
      </c>
      <c r="C59" t="str">
        <f>IF(HLOOKUP("CPUs",'vInfo (Imported)'!$1:$5000,A59,FALSE)&gt;0,
HLOOKUP("CPUs",'vInfo (Imported)'!$1:$5000,A59,FALSE),
"")</f>
        <v/>
      </c>
      <c r="D59" t="str">
        <f>IF(HLOOKUP($D$1,'vInfo (Imported)'!$1:$5000,A59,FALSE)&gt;0,
HLOOKUP($D$1,'vInfo (Imported)'!$1:$5000,A59,FALSE),
"")</f>
        <v/>
      </c>
      <c r="E59" t="str">
        <f>IF(HLOOKUP("Category",'vInfo (Imported)'!$1:$5000,A59,FALSE)&gt;0,
HLOOKUP("Category",'vInfo (Imported)'!$1:$5000,A59,FALSE),
"")</f>
        <v/>
      </c>
      <c r="F59" t="str">
        <f>IF(HLOOKUP("OS according to the configuration file",'vInfo (Imported)'!$1:$5000,A59,FALSE)&gt;0,
HLOOKUP("OS according to the configuration file",'vInfo (Imported)'!$1:$5000,A59,FALSE),
"")</f>
        <v/>
      </c>
      <c r="G59" s="1" t="str">
        <f>IF(HLOOKUP("Cluster",'vInfo (Imported)'!$1:$5000,A59,FALSE)&gt;0,
HLOOKUP("Cluster",'vInfo (Imported)'!$1:$5000,A59,FALSE),
"")</f>
        <v/>
      </c>
      <c r="K59" s="28">
        <f>'vCluster (Imported)'!A59</f>
        <v>0</v>
      </c>
      <c r="L59">
        <f t="shared" si="1"/>
        <v>0</v>
      </c>
      <c r="M59">
        <f t="shared" si="2"/>
        <v>0</v>
      </c>
      <c r="N59">
        <f t="shared" si="3"/>
        <v>0</v>
      </c>
      <c r="O59" s="1">
        <f t="shared" si="4"/>
        <v>0</v>
      </c>
      <c r="P59">
        <f>SUMIFS('vCluster (Imported)'!$G:$G,'vCluster (Imported)'!$A:$A,K59)</f>
        <v>0</v>
      </c>
      <c r="Q59">
        <f t="shared" si="5"/>
        <v>0</v>
      </c>
    </row>
    <row r="60" spans="1:17" x14ac:dyDescent="0.3">
      <c r="A60">
        <f t="shared" si="0"/>
        <v>60</v>
      </c>
      <c r="B60" t="str">
        <f>IF(HLOOKUP("Memory",'vInfo (Imported)'!$1:$5000,A60,FALSE)&gt;0,HLOOKUP("Memory",'vInfo (Imported)'!$1:$5000,A60,FALSE),"")</f>
        <v/>
      </c>
      <c r="C60" t="str">
        <f>IF(HLOOKUP("CPUs",'vInfo (Imported)'!$1:$5000,A60,FALSE)&gt;0,
HLOOKUP("CPUs",'vInfo (Imported)'!$1:$5000,A60,FALSE),
"")</f>
        <v/>
      </c>
      <c r="D60" t="str">
        <f>IF(HLOOKUP($D$1,'vInfo (Imported)'!$1:$5000,A60,FALSE)&gt;0,
HLOOKUP($D$1,'vInfo (Imported)'!$1:$5000,A60,FALSE),
"")</f>
        <v/>
      </c>
      <c r="E60" t="str">
        <f>IF(HLOOKUP("Category",'vInfo (Imported)'!$1:$5000,A60,FALSE)&gt;0,
HLOOKUP("Category",'vInfo (Imported)'!$1:$5000,A60,FALSE),
"")</f>
        <v/>
      </c>
      <c r="F60" t="str">
        <f>IF(HLOOKUP("OS according to the configuration file",'vInfo (Imported)'!$1:$5000,A60,FALSE)&gt;0,
HLOOKUP("OS according to the configuration file",'vInfo (Imported)'!$1:$5000,A60,FALSE),
"")</f>
        <v/>
      </c>
      <c r="G60" s="1" t="str">
        <f>IF(HLOOKUP("Cluster",'vInfo (Imported)'!$1:$5000,A60,FALSE)&gt;0,
HLOOKUP("Cluster",'vInfo (Imported)'!$1:$5000,A60,FALSE),
"")</f>
        <v/>
      </c>
      <c r="K60" s="28">
        <f>'vCluster (Imported)'!A60</f>
        <v>0</v>
      </c>
      <c r="L60">
        <f t="shared" si="1"/>
        <v>0</v>
      </c>
      <c r="M60">
        <f t="shared" si="2"/>
        <v>0</v>
      </c>
      <c r="N60">
        <f t="shared" si="3"/>
        <v>0</v>
      </c>
      <c r="O60" s="1">
        <f t="shared" si="4"/>
        <v>0</v>
      </c>
      <c r="P60">
        <f>SUMIFS('vCluster (Imported)'!$G:$G,'vCluster (Imported)'!$A:$A,K60)</f>
        <v>0</v>
      </c>
      <c r="Q60">
        <f t="shared" si="5"/>
        <v>0</v>
      </c>
    </row>
    <row r="61" spans="1:17" x14ac:dyDescent="0.3">
      <c r="A61">
        <f t="shared" si="0"/>
        <v>61</v>
      </c>
      <c r="B61" t="str">
        <f>IF(HLOOKUP("Memory",'vInfo (Imported)'!$1:$5000,A61,FALSE)&gt;0,HLOOKUP("Memory",'vInfo (Imported)'!$1:$5000,A61,FALSE),"")</f>
        <v/>
      </c>
      <c r="C61" t="str">
        <f>IF(HLOOKUP("CPUs",'vInfo (Imported)'!$1:$5000,A61,FALSE)&gt;0,
HLOOKUP("CPUs",'vInfo (Imported)'!$1:$5000,A61,FALSE),
"")</f>
        <v/>
      </c>
      <c r="D61" t="str">
        <f>IF(HLOOKUP($D$1,'vInfo (Imported)'!$1:$5000,A61,FALSE)&gt;0,
HLOOKUP($D$1,'vInfo (Imported)'!$1:$5000,A61,FALSE),
"")</f>
        <v/>
      </c>
      <c r="E61" t="str">
        <f>IF(HLOOKUP("Category",'vInfo (Imported)'!$1:$5000,A61,FALSE)&gt;0,
HLOOKUP("Category",'vInfo (Imported)'!$1:$5000,A61,FALSE),
"")</f>
        <v/>
      </c>
      <c r="F61" t="str">
        <f>IF(HLOOKUP("OS according to the configuration file",'vInfo (Imported)'!$1:$5000,A61,FALSE)&gt;0,
HLOOKUP("OS according to the configuration file",'vInfo (Imported)'!$1:$5000,A61,FALSE),
"")</f>
        <v/>
      </c>
      <c r="G61" s="1" t="str">
        <f>IF(HLOOKUP("Cluster",'vInfo (Imported)'!$1:$5000,A61,FALSE)&gt;0,
HLOOKUP("Cluster",'vInfo (Imported)'!$1:$5000,A61,FALSE),
"")</f>
        <v/>
      </c>
      <c r="K61" s="28">
        <f>'vCluster (Imported)'!A61</f>
        <v>0</v>
      </c>
      <c r="L61">
        <f t="shared" si="1"/>
        <v>0</v>
      </c>
      <c r="M61">
        <f t="shared" si="2"/>
        <v>0</v>
      </c>
      <c r="N61">
        <f t="shared" si="3"/>
        <v>0</v>
      </c>
      <c r="O61" s="1">
        <f t="shared" si="4"/>
        <v>0</v>
      </c>
      <c r="P61">
        <f>SUMIFS('vCluster (Imported)'!$G:$G,'vCluster (Imported)'!$A:$A,K61)</f>
        <v>0</v>
      </c>
      <c r="Q61">
        <f t="shared" si="5"/>
        <v>0</v>
      </c>
    </row>
    <row r="62" spans="1:17" x14ac:dyDescent="0.3">
      <c r="A62">
        <f t="shared" si="0"/>
        <v>62</v>
      </c>
      <c r="B62" t="str">
        <f>IF(HLOOKUP("Memory",'vInfo (Imported)'!$1:$5000,A62,FALSE)&gt;0,HLOOKUP("Memory",'vInfo (Imported)'!$1:$5000,A62,FALSE),"")</f>
        <v/>
      </c>
      <c r="C62" t="str">
        <f>IF(HLOOKUP("CPUs",'vInfo (Imported)'!$1:$5000,A62,FALSE)&gt;0,
HLOOKUP("CPUs",'vInfo (Imported)'!$1:$5000,A62,FALSE),
"")</f>
        <v/>
      </c>
      <c r="D62" t="str">
        <f>IF(HLOOKUP($D$1,'vInfo (Imported)'!$1:$5000,A62,FALSE)&gt;0,
HLOOKUP($D$1,'vInfo (Imported)'!$1:$5000,A62,FALSE),
"")</f>
        <v/>
      </c>
      <c r="E62" t="str">
        <f>IF(HLOOKUP("Category",'vInfo (Imported)'!$1:$5000,A62,FALSE)&gt;0,
HLOOKUP("Category",'vInfo (Imported)'!$1:$5000,A62,FALSE),
"")</f>
        <v/>
      </c>
      <c r="F62" t="str">
        <f>IF(HLOOKUP("OS according to the configuration file",'vInfo (Imported)'!$1:$5000,A62,FALSE)&gt;0,
HLOOKUP("OS according to the configuration file",'vInfo (Imported)'!$1:$5000,A62,FALSE),
"")</f>
        <v/>
      </c>
      <c r="G62" s="1" t="str">
        <f>IF(HLOOKUP("Cluster",'vInfo (Imported)'!$1:$5000,A62,FALSE)&gt;0,
HLOOKUP("Cluster",'vInfo (Imported)'!$1:$5000,A62,FALSE),
"")</f>
        <v/>
      </c>
      <c r="K62" s="28">
        <f>'vCluster (Imported)'!A62</f>
        <v>0</v>
      </c>
      <c r="L62">
        <f t="shared" si="1"/>
        <v>0</v>
      </c>
      <c r="M62">
        <f t="shared" si="2"/>
        <v>0</v>
      </c>
      <c r="N62">
        <f t="shared" si="3"/>
        <v>0</v>
      </c>
      <c r="O62" s="1">
        <f t="shared" si="4"/>
        <v>0</v>
      </c>
      <c r="P62">
        <f>SUMIFS('vCluster (Imported)'!$G:$G,'vCluster (Imported)'!$A:$A,K62)</f>
        <v>0</v>
      </c>
      <c r="Q62">
        <f t="shared" si="5"/>
        <v>0</v>
      </c>
    </row>
    <row r="63" spans="1:17" x14ac:dyDescent="0.3">
      <c r="A63">
        <f t="shared" si="0"/>
        <v>63</v>
      </c>
      <c r="B63" t="str">
        <f>IF(HLOOKUP("Memory",'vInfo (Imported)'!$1:$5000,A63,FALSE)&gt;0,HLOOKUP("Memory",'vInfo (Imported)'!$1:$5000,A63,FALSE),"")</f>
        <v/>
      </c>
      <c r="C63" t="str">
        <f>IF(HLOOKUP("CPUs",'vInfo (Imported)'!$1:$5000,A63,FALSE)&gt;0,
HLOOKUP("CPUs",'vInfo (Imported)'!$1:$5000,A63,FALSE),
"")</f>
        <v/>
      </c>
      <c r="D63" t="str">
        <f>IF(HLOOKUP($D$1,'vInfo (Imported)'!$1:$5000,A63,FALSE)&gt;0,
HLOOKUP($D$1,'vInfo (Imported)'!$1:$5000,A63,FALSE),
"")</f>
        <v/>
      </c>
      <c r="E63" t="str">
        <f>IF(HLOOKUP("Category",'vInfo (Imported)'!$1:$5000,A63,FALSE)&gt;0,
HLOOKUP("Category",'vInfo (Imported)'!$1:$5000,A63,FALSE),
"")</f>
        <v/>
      </c>
      <c r="F63" t="str">
        <f>IF(HLOOKUP("OS according to the configuration file",'vInfo (Imported)'!$1:$5000,A63,FALSE)&gt;0,
HLOOKUP("OS according to the configuration file",'vInfo (Imported)'!$1:$5000,A63,FALSE),
"")</f>
        <v/>
      </c>
      <c r="G63" s="1" t="str">
        <f>IF(HLOOKUP("Cluster",'vInfo (Imported)'!$1:$5000,A63,FALSE)&gt;0,
HLOOKUP("Cluster",'vInfo (Imported)'!$1:$5000,A63,FALSE),
"")</f>
        <v/>
      </c>
      <c r="K63" s="28">
        <f>'vCluster (Imported)'!A63</f>
        <v>0</v>
      </c>
      <c r="L63">
        <f t="shared" si="1"/>
        <v>0</v>
      </c>
      <c r="M63">
        <f t="shared" si="2"/>
        <v>0</v>
      </c>
      <c r="N63">
        <f t="shared" si="3"/>
        <v>0</v>
      </c>
      <c r="O63" s="1">
        <f t="shared" si="4"/>
        <v>0</v>
      </c>
      <c r="P63">
        <f>SUMIFS('vCluster (Imported)'!$G:$G,'vCluster (Imported)'!$A:$A,K63)</f>
        <v>0</v>
      </c>
      <c r="Q63">
        <f t="shared" si="5"/>
        <v>0</v>
      </c>
    </row>
    <row r="64" spans="1:17" x14ac:dyDescent="0.3">
      <c r="A64">
        <f t="shared" si="0"/>
        <v>64</v>
      </c>
      <c r="B64" t="str">
        <f>IF(HLOOKUP("Memory",'vInfo (Imported)'!$1:$5000,A64,FALSE)&gt;0,HLOOKUP("Memory",'vInfo (Imported)'!$1:$5000,A64,FALSE),"")</f>
        <v/>
      </c>
      <c r="C64" t="str">
        <f>IF(HLOOKUP("CPUs",'vInfo (Imported)'!$1:$5000,A64,FALSE)&gt;0,
HLOOKUP("CPUs",'vInfo (Imported)'!$1:$5000,A64,FALSE),
"")</f>
        <v/>
      </c>
      <c r="D64" t="str">
        <f>IF(HLOOKUP($D$1,'vInfo (Imported)'!$1:$5000,A64,FALSE)&gt;0,
HLOOKUP($D$1,'vInfo (Imported)'!$1:$5000,A64,FALSE),
"")</f>
        <v/>
      </c>
      <c r="E64" t="str">
        <f>IF(HLOOKUP("Category",'vInfo (Imported)'!$1:$5000,A64,FALSE)&gt;0,
HLOOKUP("Category",'vInfo (Imported)'!$1:$5000,A64,FALSE),
"")</f>
        <v/>
      </c>
      <c r="F64" t="str">
        <f>IF(HLOOKUP("OS according to the configuration file",'vInfo (Imported)'!$1:$5000,A64,FALSE)&gt;0,
HLOOKUP("OS according to the configuration file",'vInfo (Imported)'!$1:$5000,A64,FALSE),
"")</f>
        <v/>
      </c>
      <c r="G64" s="1" t="str">
        <f>IF(HLOOKUP("Cluster",'vInfo (Imported)'!$1:$5000,A64,FALSE)&gt;0,
HLOOKUP("Cluster",'vInfo (Imported)'!$1:$5000,A64,FALSE),
"")</f>
        <v/>
      </c>
      <c r="K64" s="28">
        <f>'vCluster (Imported)'!A64</f>
        <v>0</v>
      </c>
      <c r="L64">
        <f t="shared" si="1"/>
        <v>0</v>
      </c>
      <c r="M64">
        <f t="shared" si="2"/>
        <v>0</v>
      </c>
      <c r="N64">
        <f t="shared" si="3"/>
        <v>0</v>
      </c>
      <c r="O64" s="1">
        <f t="shared" si="4"/>
        <v>0</v>
      </c>
      <c r="P64">
        <f>SUMIFS('vCluster (Imported)'!$G:$G,'vCluster (Imported)'!$A:$A,K64)</f>
        <v>0</v>
      </c>
      <c r="Q64">
        <f t="shared" si="5"/>
        <v>0</v>
      </c>
    </row>
    <row r="65" spans="1:17" x14ac:dyDescent="0.3">
      <c r="A65">
        <f t="shared" si="0"/>
        <v>65</v>
      </c>
      <c r="B65" t="str">
        <f>IF(HLOOKUP("Memory",'vInfo (Imported)'!$1:$5000,A65,FALSE)&gt;0,HLOOKUP("Memory",'vInfo (Imported)'!$1:$5000,A65,FALSE),"")</f>
        <v/>
      </c>
      <c r="C65" t="str">
        <f>IF(HLOOKUP("CPUs",'vInfo (Imported)'!$1:$5000,A65,FALSE)&gt;0,
HLOOKUP("CPUs",'vInfo (Imported)'!$1:$5000,A65,FALSE),
"")</f>
        <v/>
      </c>
      <c r="D65" t="str">
        <f>IF(HLOOKUP($D$1,'vInfo (Imported)'!$1:$5000,A65,FALSE)&gt;0,
HLOOKUP($D$1,'vInfo (Imported)'!$1:$5000,A65,FALSE),
"")</f>
        <v/>
      </c>
      <c r="E65" t="str">
        <f>IF(HLOOKUP("Category",'vInfo (Imported)'!$1:$5000,A65,FALSE)&gt;0,
HLOOKUP("Category",'vInfo (Imported)'!$1:$5000,A65,FALSE),
"")</f>
        <v/>
      </c>
      <c r="F65" t="str">
        <f>IF(HLOOKUP("OS according to the configuration file",'vInfo (Imported)'!$1:$5000,A65,FALSE)&gt;0,
HLOOKUP("OS according to the configuration file",'vInfo (Imported)'!$1:$5000,A65,FALSE),
"")</f>
        <v/>
      </c>
      <c r="G65" s="1" t="str">
        <f>IF(HLOOKUP("Cluster",'vInfo (Imported)'!$1:$5000,A65,FALSE)&gt;0,
HLOOKUP("Cluster",'vInfo (Imported)'!$1:$5000,A65,FALSE),
"")</f>
        <v/>
      </c>
      <c r="K65" s="28">
        <f>'vCluster (Imported)'!A65</f>
        <v>0</v>
      </c>
      <c r="L65">
        <f t="shared" si="1"/>
        <v>0</v>
      </c>
      <c r="M65">
        <f t="shared" si="2"/>
        <v>0</v>
      </c>
      <c r="N65">
        <f t="shared" si="3"/>
        <v>0</v>
      </c>
      <c r="O65" s="1">
        <f t="shared" si="4"/>
        <v>0</v>
      </c>
      <c r="P65">
        <f>SUMIFS('vCluster (Imported)'!$G:$G,'vCluster (Imported)'!$A:$A,K65)</f>
        <v>0</v>
      </c>
      <c r="Q65">
        <f t="shared" si="5"/>
        <v>0</v>
      </c>
    </row>
    <row r="66" spans="1:17" x14ac:dyDescent="0.3">
      <c r="A66">
        <f t="shared" ref="A66:A129" si="8">A65+1</f>
        <v>66</v>
      </c>
      <c r="B66" t="str">
        <f>IF(HLOOKUP("Memory",'vInfo (Imported)'!$1:$5000,A66,FALSE)&gt;0,HLOOKUP("Memory",'vInfo (Imported)'!$1:$5000,A66,FALSE),"")</f>
        <v/>
      </c>
      <c r="C66" t="str">
        <f>IF(HLOOKUP("CPUs",'vInfo (Imported)'!$1:$5000,A66,FALSE)&gt;0,
HLOOKUP("CPUs",'vInfo (Imported)'!$1:$5000,A66,FALSE),
"")</f>
        <v/>
      </c>
      <c r="D66" t="str">
        <f>IF(HLOOKUP($D$1,'vInfo (Imported)'!$1:$5000,A66,FALSE)&gt;0,
HLOOKUP($D$1,'vInfo (Imported)'!$1:$5000,A66,FALSE),
"")</f>
        <v/>
      </c>
      <c r="E66" t="str">
        <f>IF(HLOOKUP("Category",'vInfo (Imported)'!$1:$5000,A66,FALSE)&gt;0,
HLOOKUP("Category",'vInfo (Imported)'!$1:$5000,A66,FALSE),
"")</f>
        <v/>
      </c>
      <c r="F66" t="str">
        <f>IF(HLOOKUP("OS according to the configuration file",'vInfo (Imported)'!$1:$5000,A66,FALSE)&gt;0,
HLOOKUP("OS according to the configuration file",'vInfo (Imported)'!$1:$5000,A66,FALSE),
"")</f>
        <v/>
      </c>
      <c r="G66" s="1" t="str">
        <f>IF(HLOOKUP("Cluster",'vInfo (Imported)'!$1:$5000,A66,FALSE)&gt;0,
HLOOKUP("Cluster",'vInfo (Imported)'!$1:$5000,A66,FALSE),
"")</f>
        <v/>
      </c>
      <c r="K66" s="28">
        <f>'vCluster (Imported)'!A66</f>
        <v>0</v>
      </c>
      <c r="L66">
        <f t="shared" ref="L66:L129" si="9">COUNTIFS(G:G,K66,$E:$E,$L$1)</f>
        <v>0</v>
      </c>
      <c r="M66">
        <f t="shared" ref="M66:M129" si="10">COUNTIFS(G:G,K66,$E:$E,$M$1)</f>
        <v>0</v>
      </c>
      <c r="N66">
        <f t="shared" ref="N66:N129" si="11">COUNTIFS(G:G,K66,$E:$E,$N$1)</f>
        <v>0</v>
      </c>
      <c r="O66" s="1">
        <f t="shared" ref="O66:O129" si="12">COUNTIFS(G:G,K66,$E:$E,$O$1)</f>
        <v>0</v>
      </c>
      <c r="P66">
        <f>SUMIFS('vCluster (Imported)'!$G:$G,'vCluster (Imported)'!$A:$A,K66)</f>
        <v>0</v>
      </c>
      <c r="Q66">
        <f t="shared" ref="Q66:Q129" si="13">IF(L66&gt;0,P66,0)</f>
        <v>0</v>
      </c>
    </row>
    <row r="67" spans="1:17" x14ac:dyDescent="0.3">
      <c r="A67">
        <f t="shared" si="8"/>
        <v>67</v>
      </c>
      <c r="B67" t="str">
        <f>IF(HLOOKUP("Memory",'vInfo (Imported)'!$1:$5000,A67,FALSE)&gt;0,HLOOKUP("Memory",'vInfo (Imported)'!$1:$5000,A67,FALSE),"")</f>
        <v/>
      </c>
      <c r="C67" t="str">
        <f>IF(HLOOKUP("CPUs",'vInfo (Imported)'!$1:$5000,A67,FALSE)&gt;0,
HLOOKUP("CPUs",'vInfo (Imported)'!$1:$5000,A67,FALSE),
"")</f>
        <v/>
      </c>
      <c r="D67" t="str">
        <f>IF(HLOOKUP($D$1,'vInfo (Imported)'!$1:$5000,A67,FALSE)&gt;0,
HLOOKUP($D$1,'vInfo (Imported)'!$1:$5000,A67,FALSE),
"")</f>
        <v/>
      </c>
      <c r="E67" t="str">
        <f>IF(HLOOKUP("Category",'vInfo (Imported)'!$1:$5000,A67,FALSE)&gt;0,
HLOOKUP("Category",'vInfo (Imported)'!$1:$5000,A67,FALSE),
"")</f>
        <v/>
      </c>
      <c r="F67" t="str">
        <f>IF(HLOOKUP("OS according to the configuration file",'vInfo (Imported)'!$1:$5000,A67,FALSE)&gt;0,
HLOOKUP("OS according to the configuration file",'vInfo (Imported)'!$1:$5000,A67,FALSE),
"")</f>
        <v/>
      </c>
      <c r="G67" s="1" t="str">
        <f>IF(HLOOKUP("Cluster",'vInfo (Imported)'!$1:$5000,A67,FALSE)&gt;0,
HLOOKUP("Cluster",'vInfo (Imported)'!$1:$5000,A67,FALSE),
"")</f>
        <v/>
      </c>
      <c r="K67" s="28">
        <f>'vCluster (Imported)'!A67</f>
        <v>0</v>
      </c>
      <c r="L67">
        <f t="shared" si="9"/>
        <v>0</v>
      </c>
      <c r="M67">
        <f t="shared" si="10"/>
        <v>0</v>
      </c>
      <c r="N67">
        <f t="shared" si="11"/>
        <v>0</v>
      </c>
      <c r="O67" s="1">
        <f t="shared" si="12"/>
        <v>0</v>
      </c>
      <c r="P67">
        <f>SUMIFS('vCluster (Imported)'!$G:$G,'vCluster (Imported)'!$A:$A,K67)</f>
        <v>0</v>
      </c>
      <c r="Q67">
        <f t="shared" si="13"/>
        <v>0</v>
      </c>
    </row>
    <row r="68" spans="1:17" x14ac:dyDescent="0.3">
      <c r="A68">
        <f t="shared" si="8"/>
        <v>68</v>
      </c>
      <c r="B68" t="str">
        <f>IF(HLOOKUP("Memory",'vInfo (Imported)'!$1:$5000,A68,FALSE)&gt;0,HLOOKUP("Memory",'vInfo (Imported)'!$1:$5000,A68,FALSE),"")</f>
        <v/>
      </c>
      <c r="C68" t="str">
        <f>IF(HLOOKUP("CPUs",'vInfo (Imported)'!$1:$5000,A68,FALSE)&gt;0,
HLOOKUP("CPUs",'vInfo (Imported)'!$1:$5000,A68,FALSE),
"")</f>
        <v/>
      </c>
      <c r="D68" t="str">
        <f>IF(HLOOKUP($D$1,'vInfo (Imported)'!$1:$5000,A68,FALSE)&gt;0,
HLOOKUP($D$1,'vInfo (Imported)'!$1:$5000,A68,FALSE),
"")</f>
        <v/>
      </c>
      <c r="E68" t="str">
        <f>IF(HLOOKUP("Category",'vInfo (Imported)'!$1:$5000,A68,FALSE)&gt;0,
HLOOKUP("Category",'vInfo (Imported)'!$1:$5000,A68,FALSE),
"")</f>
        <v/>
      </c>
      <c r="F68" t="str">
        <f>IF(HLOOKUP("OS according to the configuration file",'vInfo (Imported)'!$1:$5000,A68,FALSE)&gt;0,
HLOOKUP("OS according to the configuration file",'vInfo (Imported)'!$1:$5000,A68,FALSE),
"")</f>
        <v/>
      </c>
      <c r="G68" s="1" t="str">
        <f>IF(HLOOKUP("Cluster",'vInfo (Imported)'!$1:$5000,A68,FALSE)&gt;0,
HLOOKUP("Cluster",'vInfo (Imported)'!$1:$5000,A68,FALSE),
"")</f>
        <v/>
      </c>
      <c r="K68" s="28">
        <f>'vCluster (Imported)'!A68</f>
        <v>0</v>
      </c>
      <c r="L68">
        <f t="shared" si="9"/>
        <v>0</v>
      </c>
      <c r="M68">
        <f t="shared" si="10"/>
        <v>0</v>
      </c>
      <c r="N68">
        <f t="shared" si="11"/>
        <v>0</v>
      </c>
      <c r="O68" s="1">
        <f t="shared" si="12"/>
        <v>0</v>
      </c>
      <c r="P68">
        <f>SUMIFS('vCluster (Imported)'!$G:$G,'vCluster (Imported)'!$A:$A,K68)</f>
        <v>0</v>
      </c>
      <c r="Q68">
        <f t="shared" si="13"/>
        <v>0</v>
      </c>
    </row>
    <row r="69" spans="1:17" x14ac:dyDescent="0.3">
      <c r="A69">
        <f t="shared" si="8"/>
        <v>69</v>
      </c>
      <c r="B69" t="str">
        <f>IF(HLOOKUP("Memory",'vInfo (Imported)'!$1:$5000,A69,FALSE)&gt;0,HLOOKUP("Memory",'vInfo (Imported)'!$1:$5000,A69,FALSE),"")</f>
        <v/>
      </c>
      <c r="C69" t="str">
        <f>IF(HLOOKUP("CPUs",'vInfo (Imported)'!$1:$5000,A69,FALSE)&gt;0,
HLOOKUP("CPUs",'vInfo (Imported)'!$1:$5000,A69,FALSE),
"")</f>
        <v/>
      </c>
      <c r="D69" t="str">
        <f>IF(HLOOKUP($D$1,'vInfo (Imported)'!$1:$5000,A69,FALSE)&gt;0,
HLOOKUP($D$1,'vInfo (Imported)'!$1:$5000,A69,FALSE),
"")</f>
        <v/>
      </c>
      <c r="E69" t="str">
        <f>IF(HLOOKUP("Category",'vInfo (Imported)'!$1:$5000,A69,FALSE)&gt;0,
HLOOKUP("Category",'vInfo (Imported)'!$1:$5000,A69,FALSE),
"")</f>
        <v/>
      </c>
      <c r="F69" t="str">
        <f>IF(HLOOKUP("OS according to the configuration file",'vInfo (Imported)'!$1:$5000,A69,FALSE)&gt;0,
HLOOKUP("OS according to the configuration file",'vInfo (Imported)'!$1:$5000,A69,FALSE),
"")</f>
        <v/>
      </c>
      <c r="G69" s="1" t="str">
        <f>IF(HLOOKUP("Cluster",'vInfo (Imported)'!$1:$5000,A69,FALSE)&gt;0,
HLOOKUP("Cluster",'vInfo (Imported)'!$1:$5000,A69,FALSE),
"")</f>
        <v/>
      </c>
      <c r="K69" s="28">
        <f>'vCluster (Imported)'!A69</f>
        <v>0</v>
      </c>
      <c r="L69">
        <f t="shared" si="9"/>
        <v>0</v>
      </c>
      <c r="M69">
        <f t="shared" si="10"/>
        <v>0</v>
      </c>
      <c r="N69">
        <f t="shared" si="11"/>
        <v>0</v>
      </c>
      <c r="O69" s="1">
        <f t="shared" si="12"/>
        <v>0</v>
      </c>
      <c r="P69">
        <f>SUMIFS('vCluster (Imported)'!$G:$G,'vCluster (Imported)'!$A:$A,K69)</f>
        <v>0</v>
      </c>
      <c r="Q69">
        <f t="shared" si="13"/>
        <v>0</v>
      </c>
    </row>
    <row r="70" spans="1:17" x14ac:dyDescent="0.3">
      <c r="A70">
        <f t="shared" si="8"/>
        <v>70</v>
      </c>
      <c r="B70" t="str">
        <f>IF(HLOOKUP("Memory",'vInfo (Imported)'!$1:$5000,A70,FALSE)&gt;0,HLOOKUP("Memory",'vInfo (Imported)'!$1:$5000,A70,FALSE),"")</f>
        <v/>
      </c>
      <c r="C70" t="str">
        <f>IF(HLOOKUP("CPUs",'vInfo (Imported)'!$1:$5000,A70,FALSE)&gt;0,
HLOOKUP("CPUs",'vInfo (Imported)'!$1:$5000,A70,FALSE),
"")</f>
        <v/>
      </c>
      <c r="D70" t="str">
        <f>IF(HLOOKUP($D$1,'vInfo (Imported)'!$1:$5000,A70,FALSE)&gt;0,
HLOOKUP($D$1,'vInfo (Imported)'!$1:$5000,A70,FALSE),
"")</f>
        <v/>
      </c>
      <c r="E70" t="str">
        <f>IF(HLOOKUP("Category",'vInfo (Imported)'!$1:$5000,A70,FALSE)&gt;0,
HLOOKUP("Category",'vInfo (Imported)'!$1:$5000,A70,FALSE),
"")</f>
        <v/>
      </c>
      <c r="F70" t="str">
        <f>IF(HLOOKUP("OS according to the configuration file",'vInfo (Imported)'!$1:$5000,A70,FALSE)&gt;0,
HLOOKUP("OS according to the configuration file",'vInfo (Imported)'!$1:$5000,A70,FALSE),
"")</f>
        <v/>
      </c>
      <c r="G70" s="1" t="str">
        <f>IF(HLOOKUP("Cluster",'vInfo (Imported)'!$1:$5000,A70,FALSE)&gt;0,
HLOOKUP("Cluster",'vInfo (Imported)'!$1:$5000,A70,FALSE),
"")</f>
        <v/>
      </c>
      <c r="K70" s="28">
        <f>'vCluster (Imported)'!A70</f>
        <v>0</v>
      </c>
      <c r="L70">
        <f t="shared" si="9"/>
        <v>0</v>
      </c>
      <c r="M70">
        <f t="shared" si="10"/>
        <v>0</v>
      </c>
      <c r="N70">
        <f t="shared" si="11"/>
        <v>0</v>
      </c>
      <c r="O70" s="1">
        <f t="shared" si="12"/>
        <v>0</v>
      </c>
      <c r="P70">
        <f>SUMIFS('vCluster (Imported)'!$G:$G,'vCluster (Imported)'!$A:$A,K70)</f>
        <v>0</v>
      </c>
      <c r="Q70">
        <f t="shared" si="13"/>
        <v>0</v>
      </c>
    </row>
    <row r="71" spans="1:17" x14ac:dyDescent="0.3">
      <c r="A71">
        <f t="shared" si="8"/>
        <v>71</v>
      </c>
      <c r="B71" t="str">
        <f>IF(HLOOKUP("Memory",'vInfo (Imported)'!$1:$5000,A71,FALSE)&gt;0,HLOOKUP("Memory",'vInfo (Imported)'!$1:$5000,A71,FALSE),"")</f>
        <v/>
      </c>
      <c r="C71" t="str">
        <f>IF(HLOOKUP("CPUs",'vInfo (Imported)'!$1:$5000,A71,FALSE)&gt;0,
HLOOKUP("CPUs",'vInfo (Imported)'!$1:$5000,A71,FALSE),
"")</f>
        <v/>
      </c>
      <c r="D71" t="str">
        <f>IF(HLOOKUP($D$1,'vInfo (Imported)'!$1:$5000,A71,FALSE)&gt;0,
HLOOKUP($D$1,'vInfo (Imported)'!$1:$5000,A71,FALSE),
"")</f>
        <v/>
      </c>
      <c r="E71" t="str">
        <f>IF(HLOOKUP("Category",'vInfo (Imported)'!$1:$5000,A71,FALSE)&gt;0,
HLOOKUP("Category",'vInfo (Imported)'!$1:$5000,A71,FALSE),
"")</f>
        <v/>
      </c>
      <c r="F71" t="str">
        <f>IF(HLOOKUP("OS according to the configuration file",'vInfo (Imported)'!$1:$5000,A71,FALSE)&gt;0,
HLOOKUP("OS according to the configuration file",'vInfo (Imported)'!$1:$5000,A71,FALSE),
"")</f>
        <v/>
      </c>
      <c r="G71" s="1" t="str">
        <f>IF(HLOOKUP("Cluster",'vInfo (Imported)'!$1:$5000,A71,FALSE)&gt;0,
HLOOKUP("Cluster",'vInfo (Imported)'!$1:$5000,A71,FALSE),
"")</f>
        <v/>
      </c>
      <c r="K71" s="28">
        <f>'vCluster (Imported)'!A71</f>
        <v>0</v>
      </c>
      <c r="L71">
        <f t="shared" si="9"/>
        <v>0</v>
      </c>
      <c r="M71">
        <f t="shared" si="10"/>
        <v>0</v>
      </c>
      <c r="N71">
        <f t="shared" si="11"/>
        <v>0</v>
      </c>
      <c r="O71" s="1">
        <f t="shared" si="12"/>
        <v>0</v>
      </c>
      <c r="P71">
        <f>SUMIFS('vCluster (Imported)'!$G:$G,'vCluster (Imported)'!$A:$A,K71)</f>
        <v>0</v>
      </c>
      <c r="Q71">
        <f t="shared" si="13"/>
        <v>0</v>
      </c>
    </row>
    <row r="72" spans="1:17" x14ac:dyDescent="0.3">
      <c r="A72">
        <f t="shared" si="8"/>
        <v>72</v>
      </c>
      <c r="B72" t="str">
        <f>IF(HLOOKUP("Memory",'vInfo (Imported)'!$1:$5000,A72,FALSE)&gt;0,HLOOKUP("Memory",'vInfo (Imported)'!$1:$5000,A72,FALSE),"")</f>
        <v/>
      </c>
      <c r="C72" t="str">
        <f>IF(HLOOKUP("CPUs",'vInfo (Imported)'!$1:$5000,A72,FALSE)&gt;0,
HLOOKUP("CPUs",'vInfo (Imported)'!$1:$5000,A72,FALSE),
"")</f>
        <v/>
      </c>
      <c r="D72" t="str">
        <f>IF(HLOOKUP($D$1,'vInfo (Imported)'!$1:$5000,A72,FALSE)&gt;0,
HLOOKUP($D$1,'vInfo (Imported)'!$1:$5000,A72,FALSE),
"")</f>
        <v/>
      </c>
      <c r="E72" t="str">
        <f>IF(HLOOKUP("Category",'vInfo (Imported)'!$1:$5000,A72,FALSE)&gt;0,
HLOOKUP("Category",'vInfo (Imported)'!$1:$5000,A72,FALSE),
"")</f>
        <v/>
      </c>
      <c r="F72" t="str">
        <f>IF(HLOOKUP("OS according to the configuration file",'vInfo (Imported)'!$1:$5000,A72,FALSE)&gt;0,
HLOOKUP("OS according to the configuration file",'vInfo (Imported)'!$1:$5000,A72,FALSE),
"")</f>
        <v/>
      </c>
      <c r="G72" s="1" t="str">
        <f>IF(HLOOKUP("Cluster",'vInfo (Imported)'!$1:$5000,A72,FALSE)&gt;0,
HLOOKUP("Cluster",'vInfo (Imported)'!$1:$5000,A72,FALSE),
"")</f>
        <v/>
      </c>
      <c r="K72" s="28">
        <f>'vCluster (Imported)'!A72</f>
        <v>0</v>
      </c>
      <c r="L72">
        <f t="shared" si="9"/>
        <v>0</v>
      </c>
      <c r="M72">
        <f t="shared" si="10"/>
        <v>0</v>
      </c>
      <c r="N72">
        <f t="shared" si="11"/>
        <v>0</v>
      </c>
      <c r="O72" s="1">
        <f t="shared" si="12"/>
        <v>0</v>
      </c>
      <c r="P72">
        <f>SUMIFS('vCluster (Imported)'!$G:$G,'vCluster (Imported)'!$A:$A,K72)</f>
        <v>0</v>
      </c>
      <c r="Q72">
        <f t="shared" si="13"/>
        <v>0</v>
      </c>
    </row>
    <row r="73" spans="1:17" x14ac:dyDescent="0.3">
      <c r="A73">
        <f t="shared" si="8"/>
        <v>73</v>
      </c>
      <c r="B73" t="str">
        <f>IF(HLOOKUP("Memory",'vInfo (Imported)'!$1:$5000,A73,FALSE)&gt;0,HLOOKUP("Memory",'vInfo (Imported)'!$1:$5000,A73,FALSE),"")</f>
        <v/>
      </c>
      <c r="C73" t="str">
        <f>IF(HLOOKUP("CPUs",'vInfo (Imported)'!$1:$5000,A73,FALSE)&gt;0,
HLOOKUP("CPUs",'vInfo (Imported)'!$1:$5000,A73,FALSE),
"")</f>
        <v/>
      </c>
      <c r="D73" t="str">
        <f>IF(HLOOKUP($D$1,'vInfo (Imported)'!$1:$5000,A73,FALSE)&gt;0,
HLOOKUP($D$1,'vInfo (Imported)'!$1:$5000,A73,FALSE),
"")</f>
        <v/>
      </c>
      <c r="E73" t="str">
        <f>IF(HLOOKUP("Category",'vInfo (Imported)'!$1:$5000,A73,FALSE)&gt;0,
HLOOKUP("Category",'vInfo (Imported)'!$1:$5000,A73,FALSE),
"")</f>
        <v/>
      </c>
      <c r="F73" t="str">
        <f>IF(HLOOKUP("OS according to the configuration file",'vInfo (Imported)'!$1:$5000,A73,FALSE)&gt;0,
HLOOKUP("OS according to the configuration file",'vInfo (Imported)'!$1:$5000,A73,FALSE),
"")</f>
        <v/>
      </c>
      <c r="G73" s="1" t="str">
        <f>IF(HLOOKUP("Cluster",'vInfo (Imported)'!$1:$5000,A73,FALSE)&gt;0,
HLOOKUP("Cluster",'vInfo (Imported)'!$1:$5000,A73,FALSE),
"")</f>
        <v/>
      </c>
      <c r="K73" s="28">
        <f>'vCluster (Imported)'!A73</f>
        <v>0</v>
      </c>
      <c r="L73">
        <f t="shared" si="9"/>
        <v>0</v>
      </c>
      <c r="M73">
        <f t="shared" si="10"/>
        <v>0</v>
      </c>
      <c r="N73">
        <f t="shared" si="11"/>
        <v>0</v>
      </c>
      <c r="O73" s="1">
        <f t="shared" si="12"/>
        <v>0</v>
      </c>
      <c r="P73">
        <f>SUMIFS('vCluster (Imported)'!$G:$G,'vCluster (Imported)'!$A:$A,K73)</f>
        <v>0</v>
      </c>
      <c r="Q73">
        <f t="shared" si="13"/>
        <v>0</v>
      </c>
    </row>
    <row r="74" spans="1:17" x14ac:dyDescent="0.3">
      <c r="A74">
        <f t="shared" si="8"/>
        <v>74</v>
      </c>
      <c r="B74" t="str">
        <f>IF(HLOOKUP("Memory",'vInfo (Imported)'!$1:$5000,A74,FALSE)&gt;0,HLOOKUP("Memory",'vInfo (Imported)'!$1:$5000,A74,FALSE),"")</f>
        <v/>
      </c>
      <c r="C74" t="str">
        <f>IF(HLOOKUP("CPUs",'vInfo (Imported)'!$1:$5000,A74,FALSE)&gt;0,
HLOOKUP("CPUs",'vInfo (Imported)'!$1:$5000,A74,FALSE),
"")</f>
        <v/>
      </c>
      <c r="D74" t="str">
        <f>IF(HLOOKUP($D$1,'vInfo (Imported)'!$1:$5000,A74,FALSE)&gt;0,
HLOOKUP($D$1,'vInfo (Imported)'!$1:$5000,A74,FALSE),
"")</f>
        <v/>
      </c>
      <c r="E74" t="str">
        <f>IF(HLOOKUP("Category",'vInfo (Imported)'!$1:$5000,A74,FALSE)&gt;0,
HLOOKUP("Category",'vInfo (Imported)'!$1:$5000,A74,FALSE),
"")</f>
        <v/>
      </c>
      <c r="F74" t="str">
        <f>IF(HLOOKUP("OS according to the configuration file",'vInfo (Imported)'!$1:$5000,A74,FALSE)&gt;0,
HLOOKUP("OS according to the configuration file",'vInfo (Imported)'!$1:$5000,A74,FALSE),
"")</f>
        <v/>
      </c>
      <c r="G74" s="1" t="str">
        <f>IF(HLOOKUP("Cluster",'vInfo (Imported)'!$1:$5000,A74,FALSE)&gt;0,
HLOOKUP("Cluster",'vInfo (Imported)'!$1:$5000,A74,FALSE),
"")</f>
        <v/>
      </c>
      <c r="K74" s="28">
        <f>'vCluster (Imported)'!A74</f>
        <v>0</v>
      </c>
      <c r="L74">
        <f t="shared" si="9"/>
        <v>0</v>
      </c>
      <c r="M74">
        <f t="shared" si="10"/>
        <v>0</v>
      </c>
      <c r="N74">
        <f t="shared" si="11"/>
        <v>0</v>
      </c>
      <c r="O74" s="1">
        <f t="shared" si="12"/>
        <v>0</v>
      </c>
      <c r="P74">
        <f>SUMIFS('vCluster (Imported)'!$G:$G,'vCluster (Imported)'!$A:$A,K74)</f>
        <v>0</v>
      </c>
      <c r="Q74">
        <f t="shared" si="13"/>
        <v>0</v>
      </c>
    </row>
    <row r="75" spans="1:17" x14ac:dyDescent="0.3">
      <c r="A75">
        <f t="shared" si="8"/>
        <v>75</v>
      </c>
      <c r="B75" t="str">
        <f>IF(HLOOKUP("Memory",'vInfo (Imported)'!$1:$5000,A75,FALSE)&gt;0,HLOOKUP("Memory",'vInfo (Imported)'!$1:$5000,A75,FALSE),"")</f>
        <v/>
      </c>
      <c r="C75" t="str">
        <f>IF(HLOOKUP("CPUs",'vInfo (Imported)'!$1:$5000,A75,FALSE)&gt;0,
HLOOKUP("CPUs",'vInfo (Imported)'!$1:$5000,A75,FALSE),
"")</f>
        <v/>
      </c>
      <c r="D75" t="str">
        <f>IF(HLOOKUP($D$1,'vInfo (Imported)'!$1:$5000,A75,FALSE)&gt;0,
HLOOKUP($D$1,'vInfo (Imported)'!$1:$5000,A75,FALSE),
"")</f>
        <v/>
      </c>
      <c r="E75" t="str">
        <f>IF(HLOOKUP("Category",'vInfo (Imported)'!$1:$5000,A75,FALSE)&gt;0,
HLOOKUP("Category",'vInfo (Imported)'!$1:$5000,A75,FALSE),
"")</f>
        <v/>
      </c>
      <c r="F75" t="str">
        <f>IF(HLOOKUP("OS according to the configuration file",'vInfo (Imported)'!$1:$5000,A75,FALSE)&gt;0,
HLOOKUP("OS according to the configuration file",'vInfo (Imported)'!$1:$5000,A75,FALSE),
"")</f>
        <v/>
      </c>
      <c r="G75" s="1" t="str">
        <f>IF(HLOOKUP("Cluster",'vInfo (Imported)'!$1:$5000,A75,FALSE)&gt;0,
HLOOKUP("Cluster",'vInfo (Imported)'!$1:$5000,A75,FALSE),
"")</f>
        <v/>
      </c>
      <c r="K75" s="28">
        <f>'vCluster (Imported)'!A75</f>
        <v>0</v>
      </c>
      <c r="L75">
        <f t="shared" si="9"/>
        <v>0</v>
      </c>
      <c r="M75">
        <f t="shared" si="10"/>
        <v>0</v>
      </c>
      <c r="N75">
        <f t="shared" si="11"/>
        <v>0</v>
      </c>
      <c r="O75" s="1">
        <f t="shared" si="12"/>
        <v>0</v>
      </c>
      <c r="P75">
        <f>SUMIFS('vCluster (Imported)'!$G:$G,'vCluster (Imported)'!$A:$A,K75)</f>
        <v>0</v>
      </c>
      <c r="Q75">
        <f t="shared" si="13"/>
        <v>0</v>
      </c>
    </row>
    <row r="76" spans="1:17" x14ac:dyDescent="0.3">
      <c r="A76">
        <f t="shared" si="8"/>
        <v>76</v>
      </c>
      <c r="B76" t="str">
        <f>IF(HLOOKUP("Memory",'vInfo (Imported)'!$1:$5000,A76,FALSE)&gt;0,HLOOKUP("Memory",'vInfo (Imported)'!$1:$5000,A76,FALSE),"")</f>
        <v/>
      </c>
      <c r="C76" t="str">
        <f>IF(HLOOKUP("CPUs",'vInfo (Imported)'!$1:$5000,A76,FALSE)&gt;0,
HLOOKUP("CPUs",'vInfo (Imported)'!$1:$5000,A76,FALSE),
"")</f>
        <v/>
      </c>
      <c r="D76" t="str">
        <f>IF(HLOOKUP($D$1,'vInfo (Imported)'!$1:$5000,A76,FALSE)&gt;0,
HLOOKUP($D$1,'vInfo (Imported)'!$1:$5000,A76,FALSE),
"")</f>
        <v/>
      </c>
      <c r="E76" t="str">
        <f>IF(HLOOKUP("Category",'vInfo (Imported)'!$1:$5000,A76,FALSE)&gt;0,
HLOOKUP("Category",'vInfo (Imported)'!$1:$5000,A76,FALSE),
"")</f>
        <v/>
      </c>
      <c r="F76" t="str">
        <f>IF(HLOOKUP("OS according to the configuration file",'vInfo (Imported)'!$1:$5000,A76,FALSE)&gt;0,
HLOOKUP("OS according to the configuration file",'vInfo (Imported)'!$1:$5000,A76,FALSE),
"")</f>
        <v/>
      </c>
      <c r="G76" s="1" t="str">
        <f>IF(HLOOKUP("Cluster",'vInfo (Imported)'!$1:$5000,A76,FALSE)&gt;0,
HLOOKUP("Cluster",'vInfo (Imported)'!$1:$5000,A76,FALSE),
"")</f>
        <v/>
      </c>
      <c r="K76" s="28">
        <f>'vCluster (Imported)'!A76</f>
        <v>0</v>
      </c>
      <c r="L76">
        <f t="shared" si="9"/>
        <v>0</v>
      </c>
      <c r="M76">
        <f t="shared" si="10"/>
        <v>0</v>
      </c>
      <c r="N76">
        <f t="shared" si="11"/>
        <v>0</v>
      </c>
      <c r="O76" s="1">
        <f t="shared" si="12"/>
        <v>0</v>
      </c>
      <c r="P76">
        <f>SUMIFS('vCluster (Imported)'!$G:$G,'vCluster (Imported)'!$A:$A,K76)</f>
        <v>0</v>
      </c>
      <c r="Q76">
        <f t="shared" si="13"/>
        <v>0</v>
      </c>
    </row>
    <row r="77" spans="1:17" x14ac:dyDescent="0.3">
      <c r="A77">
        <f t="shared" si="8"/>
        <v>77</v>
      </c>
      <c r="B77" t="str">
        <f>IF(HLOOKUP("Memory",'vInfo (Imported)'!$1:$5000,A77,FALSE)&gt;0,HLOOKUP("Memory",'vInfo (Imported)'!$1:$5000,A77,FALSE),"")</f>
        <v/>
      </c>
      <c r="C77" t="str">
        <f>IF(HLOOKUP("CPUs",'vInfo (Imported)'!$1:$5000,A77,FALSE)&gt;0,
HLOOKUP("CPUs",'vInfo (Imported)'!$1:$5000,A77,FALSE),
"")</f>
        <v/>
      </c>
      <c r="D77" t="str">
        <f>IF(HLOOKUP($D$1,'vInfo (Imported)'!$1:$5000,A77,FALSE)&gt;0,
HLOOKUP($D$1,'vInfo (Imported)'!$1:$5000,A77,FALSE),
"")</f>
        <v/>
      </c>
      <c r="E77" t="str">
        <f>IF(HLOOKUP("Category",'vInfo (Imported)'!$1:$5000,A77,FALSE)&gt;0,
HLOOKUP("Category",'vInfo (Imported)'!$1:$5000,A77,FALSE),
"")</f>
        <v/>
      </c>
      <c r="F77" t="str">
        <f>IF(HLOOKUP("OS according to the configuration file",'vInfo (Imported)'!$1:$5000,A77,FALSE)&gt;0,
HLOOKUP("OS according to the configuration file",'vInfo (Imported)'!$1:$5000,A77,FALSE),
"")</f>
        <v/>
      </c>
      <c r="G77" s="1" t="str">
        <f>IF(HLOOKUP("Cluster",'vInfo (Imported)'!$1:$5000,A77,FALSE)&gt;0,
HLOOKUP("Cluster",'vInfo (Imported)'!$1:$5000,A77,FALSE),
"")</f>
        <v/>
      </c>
      <c r="K77" s="28">
        <f>'vCluster (Imported)'!A77</f>
        <v>0</v>
      </c>
      <c r="L77">
        <f t="shared" si="9"/>
        <v>0</v>
      </c>
      <c r="M77">
        <f t="shared" si="10"/>
        <v>0</v>
      </c>
      <c r="N77">
        <f t="shared" si="11"/>
        <v>0</v>
      </c>
      <c r="O77" s="1">
        <f t="shared" si="12"/>
        <v>0</v>
      </c>
      <c r="P77">
        <f>SUMIFS('vCluster (Imported)'!$G:$G,'vCluster (Imported)'!$A:$A,K77)</f>
        <v>0</v>
      </c>
      <c r="Q77">
        <f t="shared" si="13"/>
        <v>0</v>
      </c>
    </row>
    <row r="78" spans="1:17" x14ac:dyDescent="0.3">
      <c r="A78">
        <f t="shared" si="8"/>
        <v>78</v>
      </c>
      <c r="B78" t="str">
        <f>IF(HLOOKUP("Memory",'vInfo (Imported)'!$1:$5000,A78,FALSE)&gt;0,HLOOKUP("Memory",'vInfo (Imported)'!$1:$5000,A78,FALSE),"")</f>
        <v/>
      </c>
      <c r="C78" t="str">
        <f>IF(HLOOKUP("CPUs",'vInfo (Imported)'!$1:$5000,A78,FALSE)&gt;0,
HLOOKUP("CPUs",'vInfo (Imported)'!$1:$5000,A78,FALSE),
"")</f>
        <v/>
      </c>
      <c r="D78" t="str">
        <f>IF(HLOOKUP($D$1,'vInfo (Imported)'!$1:$5000,A78,FALSE)&gt;0,
HLOOKUP($D$1,'vInfo (Imported)'!$1:$5000,A78,FALSE),
"")</f>
        <v/>
      </c>
      <c r="E78" t="str">
        <f>IF(HLOOKUP("Category",'vInfo (Imported)'!$1:$5000,A78,FALSE)&gt;0,
HLOOKUP("Category",'vInfo (Imported)'!$1:$5000,A78,FALSE),
"")</f>
        <v/>
      </c>
      <c r="F78" t="str">
        <f>IF(HLOOKUP("OS according to the configuration file",'vInfo (Imported)'!$1:$5000,A78,FALSE)&gt;0,
HLOOKUP("OS according to the configuration file",'vInfo (Imported)'!$1:$5000,A78,FALSE),
"")</f>
        <v/>
      </c>
      <c r="G78" s="1" t="str">
        <f>IF(HLOOKUP("Cluster",'vInfo (Imported)'!$1:$5000,A78,FALSE)&gt;0,
HLOOKUP("Cluster",'vInfo (Imported)'!$1:$5000,A78,FALSE),
"")</f>
        <v/>
      </c>
      <c r="K78" s="28">
        <f>'vCluster (Imported)'!A78</f>
        <v>0</v>
      </c>
      <c r="L78">
        <f t="shared" si="9"/>
        <v>0</v>
      </c>
      <c r="M78">
        <f t="shared" si="10"/>
        <v>0</v>
      </c>
      <c r="N78">
        <f t="shared" si="11"/>
        <v>0</v>
      </c>
      <c r="O78" s="1">
        <f t="shared" si="12"/>
        <v>0</v>
      </c>
      <c r="P78">
        <f>SUMIFS('vCluster (Imported)'!$G:$G,'vCluster (Imported)'!$A:$A,K78)</f>
        <v>0</v>
      </c>
      <c r="Q78">
        <f t="shared" si="13"/>
        <v>0</v>
      </c>
    </row>
    <row r="79" spans="1:17" x14ac:dyDescent="0.3">
      <c r="A79">
        <f t="shared" si="8"/>
        <v>79</v>
      </c>
      <c r="B79" t="str">
        <f>IF(HLOOKUP("Memory",'vInfo (Imported)'!$1:$5000,A79,FALSE)&gt;0,HLOOKUP("Memory",'vInfo (Imported)'!$1:$5000,A79,FALSE),"")</f>
        <v/>
      </c>
      <c r="C79" t="str">
        <f>IF(HLOOKUP("CPUs",'vInfo (Imported)'!$1:$5000,A79,FALSE)&gt;0,
HLOOKUP("CPUs",'vInfo (Imported)'!$1:$5000,A79,FALSE),
"")</f>
        <v/>
      </c>
      <c r="D79" t="str">
        <f>IF(HLOOKUP($D$1,'vInfo (Imported)'!$1:$5000,A79,FALSE)&gt;0,
HLOOKUP($D$1,'vInfo (Imported)'!$1:$5000,A79,FALSE),
"")</f>
        <v/>
      </c>
      <c r="E79" t="str">
        <f>IF(HLOOKUP("Category",'vInfo (Imported)'!$1:$5000,A79,FALSE)&gt;0,
HLOOKUP("Category",'vInfo (Imported)'!$1:$5000,A79,FALSE),
"")</f>
        <v/>
      </c>
      <c r="F79" t="str">
        <f>IF(HLOOKUP("OS according to the configuration file",'vInfo (Imported)'!$1:$5000,A79,FALSE)&gt;0,
HLOOKUP("OS according to the configuration file",'vInfo (Imported)'!$1:$5000,A79,FALSE),
"")</f>
        <v/>
      </c>
      <c r="G79" s="1" t="str">
        <f>IF(HLOOKUP("Cluster",'vInfo (Imported)'!$1:$5000,A79,FALSE)&gt;0,
HLOOKUP("Cluster",'vInfo (Imported)'!$1:$5000,A79,FALSE),
"")</f>
        <v/>
      </c>
      <c r="K79" s="28">
        <f>'vCluster (Imported)'!A79</f>
        <v>0</v>
      </c>
      <c r="L79">
        <f t="shared" si="9"/>
        <v>0</v>
      </c>
      <c r="M79">
        <f t="shared" si="10"/>
        <v>0</v>
      </c>
      <c r="N79">
        <f t="shared" si="11"/>
        <v>0</v>
      </c>
      <c r="O79" s="1">
        <f t="shared" si="12"/>
        <v>0</v>
      </c>
      <c r="P79">
        <f>SUMIFS('vCluster (Imported)'!$G:$G,'vCluster (Imported)'!$A:$A,K79)</f>
        <v>0</v>
      </c>
      <c r="Q79">
        <f t="shared" si="13"/>
        <v>0</v>
      </c>
    </row>
    <row r="80" spans="1:17" x14ac:dyDescent="0.3">
      <c r="A80">
        <f t="shared" si="8"/>
        <v>80</v>
      </c>
      <c r="B80" t="str">
        <f>IF(HLOOKUP("Memory",'vInfo (Imported)'!$1:$5000,A80,FALSE)&gt;0,HLOOKUP("Memory",'vInfo (Imported)'!$1:$5000,A80,FALSE),"")</f>
        <v/>
      </c>
      <c r="C80" t="str">
        <f>IF(HLOOKUP("CPUs",'vInfo (Imported)'!$1:$5000,A80,FALSE)&gt;0,
HLOOKUP("CPUs",'vInfo (Imported)'!$1:$5000,A80,FALSE),
"")</f>
        <v/>
      </c>
      <c r="D80" t="str">
        <f>IF(HLOOKUP($D$1,'vInfo (Imported)'!$1:$5000,A80,FALSE)&gt;0,
HLOOKUP($D$1,'vInfo (Imported)'!$1:$5000,A80,FALSE),
"")</f>
        <v/>
      </c>
      <c r="E80" t="str">
        <f>IF(HLOOKUP("Category",'vInfo (Imported)'!$1:$5000,A80,FALSE)&gt;0,
HLOOKUP("Category",'vInfo (Imported)'!$1:$5000,A80,FALSE),
"")</f>
        <v/>
      </c>
      <c r="F80" t="str">
        <f>IF(HLOOKUP("OS according to the configuration file",'vInfo (Imported)'!$1:$5000,A80,FALSE)&gt;0,
HLOOKUP("OS according to the configuration file",'vInfo (Imported)'!$1:$5000,A80,FALSE),
"")</f>
        <v/>
      </c>
      <c r="G80" s="1" t="str">
        <f>IF(HLOOKUP("Cluster",'vInfo (Imported)'!$1:$5000,A80,FALSE)&gt;0,
HLOOKUP("Cluster",'vInfo (Imported)'!$1:$5000,A80,FALSE),
"")</f>
        <v/>
      </c>
      <c r="K80" s="28">
        <f>'vCluster (Imported)'!A80</f>
        <v>0</v>
      </c>
      <c r="L80">
        <f t="shared" si="9"/>
        <v>0</v>
      </c>
      <c r="M80">
        <f t="shared" si="10"/>
        <v>0</v>
      </c>
      <c r="N80">
        <f t="shared" si="11"/>
        <v>0</v>
      </c>
      <c r="O80" s="1">
        <f t="shared" si="12"/>
        <v>0</v>
      </c>
      <c r="P80">
        <f>SUMIFS('vCluster (Imported)'!$G:$G,'vCluster (Imported)'!$A:$A,K80)</f>
        <v>0</v>
      </c>
      <c r="Q80">
        <f t="shared" si="13"/>
        <v>0</v>
      </c>
    </row>
    <row r="81" spans="1:17" x14ac:dyDescent="0.3">
      <c r="A81">
        <f t="shared" si="8"/>
        <v>81</v>
      </c>
      <c r="B81" t="str">
        <f>IF(HLOOKUP("Memory",'vInfo (Imported)'!$1:$5000,A81,FALSE)&gt;0,HLOOKUP("Memory",'vInfo (Imported)'!$1:$5000,A81,FALSE),"")</f>
        <v/>
      </c>
      <c r="C81" t="str">
        <f>IF(HLOOKUP("CPUs",'vInfo (Imported)'!$1:$5000,A81,FALSE)&gt;0,
HLOOKUP("CPUs",'vInfo (Imported)'!$1:$5000,A81,FALSE),
"")</f>
        <v/>
      </c>
      <c r="D81" t="str">
        <f>IF(HLOOKUP($D$1,'vInfo (Imported)'!$1:$5000,A81,FALSE)&gt;0,
HLOOKUP($D$1,'vInfo (Imported)'!$1:$5000,A81,FALSE),
"")</f>
        <v/>
      </c>
      <c r="E81" t="str">
        <f>IF(HLOOKUP("Category",'vInfo (Imported)'!$1:$5000,A81,FALSE)&gt;0,
HLOOKUP("Category",'vInfo (Imported)'!$1:$5000,A81,FALSE),
"")</f>
        <v/>
      </c>
      <c r="F81" t="str">
        <f>IF(HLOOKUP("OS according to the configuration file",'vInfo (Imported)'!$1:$5000,A81,FALSE)&gt;0,
HLOOKUP("OS according to the configuration file",'vInfo (Imported)'!$1:$5000,A81,FALSE),
"")</f>
        <v/>
      </c>
      <c r="G81" s="1" t="str">
        <f>IF(HLOOKUP("Cluster",'vInfo (Imported)'!$1:$5000,A81,FALSE)&gt;0,
HLOOKUP("Cluster",'vInfo (Imported)'!$1:$5000,A81,FALSE),
"")</f>
        <v/>
      </c>
      <c r="K81" s="28">
        <f>'vCluster (Imported)'!A81</f>
        <v>0</v>
      </c>
      <c r="L81">
        <f t="shared" si="9"/>
        <v>0</v>
      </c>
      <c r="M81">
        <f t="shared" si="10"/>
        <v>0</v>
      </c>
      <c r="N81">
        <f t="shared" si="11"/>
        <v>0</v>
      </c>
      <c r="O81" s="1">
        <f t="shared" si="12"/>
        <v>0</v>
      </c>
      <c r="P81">
        <f>SUMIFS('vCluster (Imported)'!$G:$G,'vCluster (Imported)'!$A:$A,K81)</f>
        <v>0</v>
      </c>
      <c r="Q81">
        <f t="shared" si="13"/>
        <v>0</v>
      </c>
    </row>
    <row r="82" spans="1:17" x14ac:dyDescent="0.3">
      <c r="A82">
        <f t="shared" si="8"/>
        <v>82</v>
      </c>
      <c r="B82" t="str">
        <f>IF(HLOOKUP("Memory",'vInfo (Imported)'!$1:$5000,A82,FALSE)&gt;0,HLOOKUP("Memory",'vInfo (Imported)'!$1:$5000,A82,FALSE),"")</f>
        <v/>
      </c>
      <c r="C82" t="str">
        <f>IF(HLOOKUP("CPUs",'vInfo (Imported)'!$1:$5000,A82,FALSE)&gt;0,
HLOOKUP("CPUs",'vInfo (Imported)'!$1:$5000,A82,FALSE),
"")</f>
        <v/>
      </c>
      <c r="D82" t="str">
        <f>IF(HLOOKUP($D$1,'vInfo (Imported)'!$1:$5000,A82,FALSE)&gt;0,
HLOOKUP($D$1,'vInfo (Imported)'!$1:$5000,A82,FALSE),
"")</f>
        <v/>
      </c>
      <c r="E82" t="str">
        <f>IF(HLOOKUP("Category",'vInfo (Imported)'!$1:$5000,A82,FALSE)&gt;0,
HLOOKUP("Category",'vInfo (Imported)'!$1:$5000,A82,FALSE),
"")</f>
        <v/>
      </c>
      <c r="F82" t="str">
        <f>IF(HLOOKUP("OS according to the configuration file",'vInfo (Imported)'!$1:$5000,A82,FALSE)&gt;0,
HLOOKUP("OS according to the configuration file",'vInfo (Imported)'!$1:$5000,A82,FALSE),
"")</f>
        <v/>
      </c>
      <c r="G82" s="1" t="str">
        <f>IF(HLOOKUP("Cluster",'vInfo (Imported)'!$1:$5000,A82,FALSE)&gt;0,
HLOOKUP("Cluster",'vInfo (Imported)'!$1:$5000,A82,FALSE),
"")</f>
        <v/>
      </c>
      <c r="K82" s="28">
        <f>'vCluster (Imported)'!A82</f>
        <v>0</v>
      </c>
      <c r="L82">
        <f t="shared" si="9"/>
        <v>0</v>
      </c>
      <c r="M82">
        <f t="shared" si="10"/>
        <v>0</v>
      </c>
      <c r="N82">
        <f t="shared" si="11"/>
        <v>0</v>
      </c>
      <c r="O82" s="1">
        <f t="shared" si="12"/>
        <v>0</v>
      </c>
      <c r="P82">
        <f>SUMIFS('vCluster (Imported)'!$G:$G,'vCluster (Imported)'!$A:$A,K82)</f>
        <v>0</v>
      </c>
      <c r="Q82">
        <f t="shared" si="13"/>
        <v>0</v>
      </c>
    </row>
    <row r="83" spans="1:17" x14ac:dyDescent="0.3">
      <c r="A83">
        <f t="shared" si="8"/>
        <v>83</v>
      </c>
      <c r="B83" t="str">
        <f>IF(HLOOKUP("Memory",'vInfo (Imported)'!$1:$5000,A83,FALSE)&gt;0,HLOOKUP("Memory",'vInfo (Imported)'!$1:$5000,A83,FALSE),"")</f>
        <v/>
      </c>
      <c r="C83" t="str">
        <f>IF(HLOOKUP("CPUs",'vInfo (Imported)'!$1:$5000,A83,FALSE)&gt;0,
HLOOKUP("CPUs",'vInfo (Imported)'!$1:$5000,A83,FALSE),
"")</f>
        <v/>
      </c>
      <c r="D83" t="str">
        <f>IF(HLOOKUP($D$1,'vInfo (Imported)'!$1:$5000,A83,FALSE)&gt;0,
HLOOKUP($D$1,'vInfo (Imported)'!$1:$5000,A83,FALSE),
"")</f>
        <v/>
      </c>
      <c r="E83" t="str">
        <f>IF(HLOOKUP("Category",'vInfo (Imported)'!$1:$5000,A83,FALSE)&gt;0,
HLOOKUP("Category",'vInfo (Imported)'!$1:$5000,A83,FALSE),
"")</f>
        <v/>
      </c>
      <c r="F83" t="str">
        <f>IF(HLOOKUP("OS according to the configuration file",'vInfo (Imported)'!$1:$5000,A83,FALSE)&gt;0,
HLOOKUP("OS according to the configuration file",'vInfo (Imported)'!$1:$5000,A83,FALSE),
"")</f>
        <v/>
      </c>
      <c r="G83" s="1" t="str">
        <f>IF(HLOOKUP("Cluster",'vInfo (Imported)'!$1:$5000,A83,FALSE)&gt;0,
HLOOKUP("Cluster",'vInfo (Imported)'!$1:$5000,A83,FALSE),
"")</f>
        <v/>
      </c>
      <c r="K83" s="28">
        <f>'vCluster (Imported)'!A83</f>
        <v>0</v>
      </c>
      <c r="L83">
        <f t="shared" si="9"/>
        <v>0</v>
      </c>
      <c r="M83">
        <f t="shared" si="10"/>
        <v>0</v>
      </c>
      <c r="N83">
        <f t="shared" si="11"/>
        <v>0</v>
      </c>
      <c r="O83" s="1">
        <f t="shared" si="12"/>
        <v>0</v>
      </c>
      <c r="P83">
        <f>SUMIFS('vCluster (Imported)'!$G:$G,'vCluster (Imported)'!$A:$A,K83)</f>
        <v>0</v>
      </c>
      <c r="Q83">
        <f t="shared" si="13"/>
        <v>0</v>
      </c>
    </row>
    <row r="84" spans="1:17" x14ac:dyDescent="0.3">
      <c r="A84">
        <f t="shared" si="8"/>
        <v>84</v>
      </c>
      <c r="B84" t="str">
        <f>IF(HLOOKUP("Memory",'vInfo (Imported)'!$1:$5000,A84,FALSE)&gt;0,HLOOKUP("Memory",'vInfo (Imported)'!$1:$5000,A84,FALSE),"")</f>
        <v/>
      </c>
      <c r="C84" t="str">
        <f>IF(HLOOKUP("CPUs",'vInfo (Imported)'!$1:$5000,A84,FALSE)&gt;0,
HLOOKUP("CPUs",'vInfo (Imported)'!$1:$5000,A84,FALSE),
"")</f>
        <v/>
      </c>
      <c r="D84" t="str">
        <f>IF(HLOOKUP($D$1,'vInfo (Imported)'!$1:$5000,A84,FALSE)&gt;0,
HLOOKUP($D$1,'vInfo (Imported)'!$1:$5000,A84,FALSE),
"")</f>
        <v/>
      </c>
      <c r="E84" t="str">
        <f>IF(HLOOKUP("Category",'vInfo (Imported)'!$1:$5000,A84,FALSE)&gt;0,
HLOOKUP("Category",'vInfo (Imported)'!$1:$5000,A84,FALSE),
"")</f>
        <v/>
      </c>
      <c r="F84" t="str">
        <f>IF(HLOOKUP("OS according to the configuration file",'vInfo (Imported)'!$1:$5000,A84,FALSE)&gt;0,
HLOOKUP("OS according to the configuration file",'vInfo (Imported)'!$1:$5000,A84,FALSE),
"")</f>
        <v/>
      </c>
      <c r="G84" s="1" t="str">
        <f>IF(HLOOKUP("Cluster",'vInfo (Imported)'!$1:$5000,A84,FALSE)&gt;0,
HLOOKUP("Cluster",'vInfo (Imported)'!$1:$5000,A84,FALSE),
"")</f>
        <v/>
      </c>
      <c r="K84" s="28">
        <f>'vCluster (Imported)'!A84</f>
        <v>0</v>
      </c>
      <c r="L84">
        <f t="shared" si="9"/>
        <v>0</v>
      </c>
      <c r="M84">
        <f t="shared" si="10"/>
        <v>0</v>
      </c>
      <c r="N84">
        <f t="shared" si="11"/>
        <v>0</v>
      </c>
      <c r="O84" s="1">
        <f t="shared" si="12"/>
        <v>0</v>
      </c>
      <c r="P84">
        <f>SUMIFS('vCluster (Imported)'!$G:$G,'vCluster (Imported)'!$A:$A,K84)</f>
        <v>0</v>
      </c>
      <c r="Q84">
        <f t="shared" si="13"/>
        <v>0</v>
      </c>
    </row>
    <row r="85" spans="1:17" x14ac:dyDescent="0.3">
      <c r="A85">
        <f t="shared" si="8"/>
        <v>85</v>
      </c>
      <c r="B85" t="str">
        <f>IF(HLOOKUP("Memory",'vInfo (Imported)'!$1:$5000,A85,FALSE)&gt;0,HLOOKUP("Memory",'vInfo (Imported)'!$1:$5000,A85,FALSE),"")</f>
        <v/>
      </c>
      <c r="C85" t="str">
        <f>IF(HLOOKUP("CPUs",'vInfo (Imported)'!$1:$5000,A85,FALSE)&gt;0,
HLOOKUP("CPUs",'vInfo (Imported)'!$1:$5000,A85,FALSE),
"")</f>
        <v/>
      </c>
      <c r="D85" t="str">
        <f>IF(HLOOKUP($D$1,'vInfo (Imported)'!$1:$5000,A85,FALSE)&gt;0,
HLOOKUP($D$1,'vInfo (Imported)'!$1:$5000,A85,FALSE),
"")</f>
        <v/>
      </c>
      <c r="E85" t="str">
        <f>IF(HLOOKUP("Category",'vInfo (Imported)'!$1:$5000,A85,FALSE)&gt;0,
HLOOKUP("Category",'vInfo (Imported)'!$1:$5000,A85,FALSE),
"")</f>
        <v/>
      </c>
      <c r="F85" t="str">
        <f>IF(HLOOKUP("OS according to the configuration file",'vInfo (Imported)'!$1:$5000,A85,FALSE)&gt;0,
HLOOKUP("OS according to the configuration file",'vInfo (Imported)'!$1:$5000,A85,FALSE),
"")</f>
        <v/>
      </c>
      <c r="G85" s="1" t="str">
        <f>IF(HLOOKUP("Cluster",'vInfo (Imported)'!$1:$5000,A85,FALSE)&gt;0,
HLOOKUP("Cluster",'vInfo (Imported)'!$1:$5000,A85,FALSE),
"")</f>
        <v/>
      </c>
      <c r="K85" s="28">
        <f>'vCluster (Imported)'!A85</f>
        <v>0</v>
      </c>
      <c r="L85">
        <f t="shared" si="9"/>
        <v>0</v>
      </c>
      <c r="M85">
        <f t="shared" si="10"/>
        <v>0</v>
      </c>
      <c r="N85">
        <f t="shared" si="11"/>
        <v>0</v>
      </c>
      <c r="O85" s="1">
        <f t="shared" si="12"/>
        <v>0</v>
      </c>
      <c r="P85">
        <f>SUMIFS('vCluster (Imported)'!$G:$G,'vCluster (Imported)'!$A:$A,K85)</f>
        <v>0</v>
      </c>
      <c r="Q85">
        <f t="shared" si="13"/>
        <v>0</v>
      </c>
    </row>
    <row r="86" spans="1:17" x14ac:dyDescent="0.3">
      <c r="A86">
        <f t="shared" si="8"/>
        <v>86</v>
      </c>
      <c r="B86" t="str">
        <f>IF(HLOOKUP("Memory",'vInfo (Imported)'!$1:$5000,A86,FALSE)&gt;0,HLOOKUP("Memory",'vInfo (Imported)'!$1:$5000,A86,FALSE),"")</f>
        <v/>
      </c>
      <c r="C86" t="str">
        <f>IF(HLOOKUP("CPUs",'vInfo (Imported)'!$1:$5000,A86,FALSE)&gt;0,
HLOOKUP("CPUs",'vInfo (Imported)'!$1:$5000,A86,FALSE),
"")</f>
        <v/>
      </c>
      <c r="D86" t="str">
        <f>IF(HLOOKUP($D$1,'vInfo (Imported)'!$1:$5000,A86,FALSE)&gt;0,
HLOOKUP($D$1,'vInfo (Imported)'!$1:$5000,A86,FALSE),
"")</f>
        <v/>
      </c>
      <c r="E86" t="str">
        <f>IF(HLOOKUP("Category",'vInfo (Imported)'!$1:$5000,A86,FALSE)&gt;0,
HLOOKUP("Category",'vInfo (Imported)'!$1:$5000,A86,FALSE),
"")</f>
        <v/>
      </c>
      <c r="F86" t="str">
        <f>IF(HLOOKUP("OS according to the configuration file",'vInfo (Imported)'!$1:$5000,A86,FALSE)&gt;0,
HLOOKUP("OS according to the configuration file",'vInfo (Imported)'!$1:$5000,A86,FALSE),
"")</f>
        <v/>
      </c>
      <c r="G86" s="1" t="str">
        <f>IF(HLOOKUP("Cluster",'vInfo (Imported)'!$1:$5000,A86,FALSE)&gt;0,
HLOOKUP("Cluster",'vInfo (Imported)'!$1:$5000,A86,FALSE),
"")</f>
        <v/>
      </c>
      <c r="K86" s="28">
        <f>'vCluster (Imported)'!A86</f>
        <v>0</v>
      </c>
      <c r="L86">
        <f t="shared" si="9"/>
        <v>0</v>
      </c>
      <c r="M86">
        <f t="shared" si="10"/>
        <v>0</v>
      </c>
      <c r="N86">
        <f t="shared" si="11"/>
        <v>0</v>
      </c>
      <c r="O86" s="1">
        <f t="shared" si="12"/>
        <v>0</v>
      </c>
      <c r="P86">
        <f>SUMIFS('vCluster (Imported)'!$G:$G,'vCluster (Imported)'!$A:$A,K86)</f>
        <v>0</v>
      </c>
      <c r="Q86">
        <f t="shared" si="13"/>
        <v>0</v>
      </c>
    </row>
    <row r="87" spans="1:17" x14ac:dyDescent="0.3">
      <c r="A87">
        <f t="shared" si="8"/>
        <v>87</v>
      </c>
      <c r="B87" t="str">
        <f>IF(HLOOKUP("Memory",'vInfo (Imported)'!$1:$5000,A87,FALSE)&gt;0,HLOOKUP("Memory",'vInfo (Imported)'!$1:$5000,A87,FALSE),"")</f>
        <v/>
      </c>
      <c r="C87" t="str">
        <f>IF(HLOOKUP("CPUs",'vInfo (Imported)'!$1:$5000,A87,FALSE)&gt;0,
HLOOKUP("CPUs",'vInfo (Imported)'!$1:$5000,A87,FALSE),
"")</f>
        <v/>
      </c>
      <c r="D87" t="str">
        <f>IF(HLOOKUP($D$1,'vInfo (Imported)'!$1:$5000,A87,FALSE)&gt;0,
HLOOKUP($D$1,'vInfo (Imported)'!$1:$5000,A87,FALSE),
"")</f>
        <v/>
      </c>
      <c r="E87" t="str">
        <f>IF(HLOOKUP("Category",'vInfo (Imported)'!$1:$5000,A87,FALSE)&gt;0,
HLOOKUP("Category",'vInfo (Imported)'!$1:$5000,A87,FALSE),
"")</f>
        <v/>
      </c>
      <c r="F87" t="str">
        <f>IF(HLOOKUP("OS according to the configuration file",'vInfo (Imported)'!$1:$5000,A87,FALSE)&gt;0,
HLOOKUP("OS according to the configuration file",'vInfo (Imported)'!$1:$5000,A87,FALSE),
"")</f>
        <v/>
      </c>
      <c r="G87" s="1" t="str">
        <f>IF(HLOOKUP("Cluster",'vInfo (Imported)'!$1:$5000,A87,FALSE)&gt;0,
HLOOKUP("Cluster",'vInfo (Imported)'!$1:$5000,A87,FALSE),
"")</f>
        <v/>
      </c>
      <c r="K87" s="28">
        <f>'vCluster (Imported)'!A87</f>
        <v>0</v>
      </c>
      <c r="L87">
        <f t="shared" si="9"/>
        <v>0</v>
      </c>
      <c r="M87">
        <f t="shared" si="10"/>
        <v>0</v>
      </c>
      <c r="N87">
        <f t="shared" si="11"/>
        <v>0</v>
      </c>
      <c r="O87" s="1">
        <f t="shared" si="12"/>
        <v>0</v>
      </c>
      <c r="P87">
        <f>SUMIFS('vCluster (Imported)'!$G:$G,'vCluster (Imported)'!$A:$A,K87)</f>
        <v>0</v>
      </c>
      <c r="Q87">
        <f t="shared" si="13"/>
        <v>0</v>
      </c>
    </row>
    <row r="88" spans="1:17" x14ac:dyDescent="0.3">
      <c r="A88">
        <f t="shared" si="8"/>
        <v>88</v>
      </c>
      <c r="B88" t="str">
        <f>IF(HLOOKUP("Memory",'vInfo (Imported)'!$1:$5000,A88,FALSE)&gt;0,HLOOKUP("Memory",'vInfo (Imported)'!$1:$5000,A88,FALSE),"")</f>
        <v/>
      </c>
      <c r="C88" t="str">
        <f>IF(HLOOKUP("CPUs",'vInfo (Imported)'!$1:$5000,A88,FALSE)&gt;0,
HLOOKUP("CPUs",'vInfo (Imported)'!$1:$5000,A88,FALSE),
"")</f>
        <v/>
      </c>
      <c r="D88" t="str">
        <f>IF(HLOOKUP($D$1,'vInfo (Imported)'!$1:$5000,A88,FALSE)&gt;0,
HLOOKUP($D$1,'vInfo (Imported)'!$1:$5000,A88,FALSE),
"")</f>
        <v/>
      </c>
      <c r="E88" t="str">
        <f>IF(HLOOKUP("Category",'vInfo (Imported)'!$1:$5000,A88,FALSE)&gt;0,
HLOOKUP("Category",'vInfo (Imported)'!$1:$5000,A88,FALSE),
"")</f>
        <v/>
      </c>
      <c r="F88" t="str">
        <f>IF(HLOOKUP("OS according to the configuration file",'vInfo (Imported)'!$1:$5000,A88,FALSE)&gt;0,
HLOOKUP("OS according to the configuration file",'vInfo (Imported)'!$1:$5000,A88,FALSE),
"")</f>
        <v/>
      </c>
      <c r="G88" s="1" t="str">
        <f>IF(HLOOKUP("Cluster",'vInfo (Imported)'!$1:$5000,A88,FALSE)&gt;0,
HLOOKUP("Cluster",'vInfo (Imported)'!$1:$5000,A88,FALSE),
"")</f>
        <v/>
      </c>
      <c r="K88" s="28">
        <f>'vCluster (Imported)'!A88</f>
        <v>0</v>
      </c>
      <c r="L88">
        <f t="shared" si="9"/>
        <v>0</v>
      </c>
      <c r="M88">
        <f t="shared" si="10"/>
        <v>0</v>
      </c>
      <c r="N88">
        <f t="shared" si="11"/>
        <v>0</v>
      </c>
      <c r="O88" s="1">
        <f t="shared" si="12"/>
        <v>0</v>
      </c>
      <c r="P88">
        <f>SUMIFS('vCluster (Imported)'!$G:$G,'vCluster (Imported)'!$A:$A,K88)</f>
        <v>0</v>
      </c>
      <c r="Q88">
        <f t="shared" si="13"/>
        <v>0</v>
      </c>
    </row>
    <row r="89" spans="1:17" x14ac:dyDescent="0.3">
      <c r="A89">
        <f t="shared" si="8"/>
        <v>89</v>
      </c>
      <c r="B89" t="str">
        <f>IF(HLOOKUP("Memory",'vInfo (Imported)'!$1:$5000,A89,FALSE)&gt;0,HLOOKUP("Memory",'vInfo (Imported)'!$1:$5000,A89,FALSE),"")</f>
        <v/>
      </c>
      <c r="C89" t="str">
        <f>IF(HLOOKUP("CPUs",'vInfo (Imported)'!$1:$5000,A89,FALSE)&gt;0,
HLOOKUP("CPUs",'vInfo (Imported)'!$1:$5000,A89,FALSE),
"")</f>
        <v/>
      </c>
      <c r="D89" t="str">
        <f>IF(HLOOKUP($D$1,'vInfo (Imported)'!$1:$5000,A89,FALSE)&gt;0,
HLOOKUP($D$1,'vInfo (Imported)'!$1:$5000,A89,FALSE),
"")</f>
        <v/>
      </c>
      <c r="E89" t="str">
        <f>IF(HLOOKUP("Category",'vInfo (Imported)'!$1:$5000,A89,FALSE)&gt;0,
HLOOKUP("Category",'vInfo (Imported)'!$1:$5000,A89,FALSE),
"")</f>
        <v/>
      </c>
      <c r="F89" t="str">
        <f>IF(HLOOKUP("OS according to the configuration file",'vInfo (Imported)'!$1:$5000,A89,FALSE)&gt;0,
HLOOKUP("OS according to the configuration file",'vInfo (Imported)'!$1:$5000,A89,FALSE),
"")</f>
        <v/>
      </c>
      <c r="G89" s="1" t="str">
        <f>IF(HLOOKUP("Cluster",'vInfo (Imported)'!$1:$5000,A89,FALSE)&gt;0,
HLOOKUP("Cluster",'vInfo (Imported)'!$1:$5000,A89,FALSE),
"")</f>
        <v/>
      </c>
      <c r="K89" s="28">
        <f>'vCluster (Imported)'!A89</f>
        <v>0</v>
      </c>
      <c r="L89">
        <f t="shared" si="9"/>
        <v>0</v>
      </c>
      <c r="M89">
        <f t="shared" si="10"/>
        <v>0</v>
      </c>
      <c r="N89">
        <f t="shared" si="11"/>
        <v>0</v>
      </c>
      <c r="O89" s="1">
        <f t="shared" si="12"/>
        <v>0</v>
      </c>
      <c r="P89">
        <f>SUMIFS('vCluster (Imported)'!$G:$G,'vCluster (Imported)'!$A:$A,K89)</f>
        <v>0</v>
      </c>
      <c r="Q89">
        <f t="shared" si="13"/>
        <v>0</v>
      </c>
    </row>
    <row r="90" spans="1:17" x14ac:dyDescent="0.3">
      <c r="A90">
        <f t="shared" si="8"/>
        <v>90</v>
      </c>
      <c r="B90" t="str">
        <f>IF(HLOOKUP("Memory",'vInfo (Imported)'!$1:$5000,A90,FALSE)&gt;0,HLOOKUP("Memory",'vInfo (Imported)'!$1:$5000,A90,FALSE),"")</f>
        <v/>
      </c>
      <c r="C90" t="str">
        <f>IF(HLOOKUP("CPUs",'vInfo (Imported)'!$1:$5000,A90,FALSE)&gt;0,
HLOOKUP("CPUs",'vInfo (Imported)'!$1:$5000,A90,FALSE),
"")</f>
        <v/>
      </c>
      <c r="D90" t="str">
        <f>IF(HLOOKUP($D$1,'vInfo (Imported)'!$1:$5000,A90,FALSE)&gt;0,
HLOOKUP($D$1,'vInfo (Imported)'!$1:$5000,A90,FALSE),
"")</f>
        <v/>
      </c>
      <c r="E90" t="str">
        <f>IF(HLOOKUP("Category",'vInfo (Imported)'!$1:$5000,A90,FALSE)&gt;0,
HLOOKUP("Category",'vInfo (Imported)'!$1:$5000,A90,FALSE),
"")</f>
        <v/>
      </c>
      <c r="F90" t="str">
        <f>IF(HLOOKUP("OS according to the configuration file",'vInfo (Imported)'!$1:$5000,A90,FALSE)&gt;0,
HLOOKUP("OS according to the configuration file",'vInfo (Imported)'!$1:$5000,A90,FALSE),
"")</f>
        <v/>
      </c>
      <c r="G90" s="1" t="str">
        <f>IF(HLOOKUP("Cluster",'vInfo (Imported)'!$1:$5000,A90,FALSE)&gt;0,
HLOOKUP("Cluster",'vInfo (Imported)'!$1:$5000,A90,FALSE),
"")</f>
        <v/>
      </c>
      <c r="K90" s="28">
        <f>'vCluster (Imported)'!A90</f>
        <v>0</v>
      </c>
      <c r="L90">
        <f t="shared" si="9"/>
        <v>0</v>
      </c>
      <c r="M90">
        <f t="shared" si="10"/>
        <v>0</v>
      </c>
      <c r="N90">
        <f t="shared" si="11"/>
        <v>0</v>
      </c>
      <c r="O90" s="1">
        <f t="shared" si="12"/>
        <v>0</v>
      </c>
      <c r="P90">
        <f>SUMIFS('vCluster (Imported)'!$G:$G,'vCluster (Imported)'!$A:$A,K90)</f>
        <v>0</v>
      </c>
      <c r="Q90">
        <f t="shared" si="13"/>
        <v>0</v>
      </c>
    </row>
    <row r="91" spans="1:17" x14ac:dyDescent="0.3">
      <c r="A91">
        <f t="shared" si="8"/>
        <v>91</v>
      </c>
      <c r="B91" t="str">
        <f>IF(HLOOKUP("Memory",'vInfo (Imported)'!$1:$5000,A91,FALSE)&gt;0,HLOOKUP("Memory",'vInfo (Imported)'!$1:$5000,A91,FALSE),"")</f>
        <v/>
      </c>
      <c r="C91" t="str">
        <f>IF(HLOOKUP("CPUs",'vInfo (Imported)'!$1:$5000,A91,FALSE)&gt;0,
HLOOKUP("CPUs",'vInfo (Imported)'!$1:$5000,A91,FALSE),
"")</f>
        <v/>
      </c>
      <c r="D91" t="str">
        <f>IF(HLOOKUP($D$1,'vInfo (Imported)'!$1:$5000,A91,FALSE)&gt;0,
HLOOKUP($D$1,'vInfo (Imported)'!$1:$5000,A91,FALSE),
"")</f>
        <v/>
      </c>
      <c r="E91" t="str">
        <f>IF(HLOOKUP("Category",'vInfo (Imported)'!$1:$5000,A91,FALSE)&gt;0,
HLOOKUP("Category",'vInfo (Imported)'!$1:$5000,A91,FALSE),
"")</f>
        <v/>
      </c>
      <c r="F91" t="str">
        <f>IF(HLOOKUP("OS according to the configuration file",'vInfo (Imported)'!$1:$5000,A91,FALSE)&gt;0,
HLOOKUP("OS according to the configuration file",'vInfo (Imported)'!$1:$5000,A91,FALSE),
"")</f>
        <v/>
      </c>
      <c r="G91" s="1" t="str">
        <f>IF(HLOOKUP("Cluster",'vInfo (Imported)'!$1:$5000,A91,FALSE)&gt;0,
HLOOKUP("Cluster",'vInfo (Imported)'!$1:$5000,A91,FALSE),
"")</f>
        <v/>
      </c>
      <c r="K91" s="28">
        <f>'vCluster (Imported)'!A91</f>
        <v>0</v>
      </c>
      <c r="L91">
        <f t="shared" si="9"/>
        <v>0</v>
      </c>
      <c r="M91">
        <f t="shared" si="10"/>
        <v>0</v>
      </c>
      <c r="N91">
        <f t="shared" si="11"/>
        <v>0</v>
      </c>
      <c r="O91" s="1">
        <f t="shared" si="12"/>
        <v>0</v>
      </c>
      <c r="P91">
        <f>SUMIFS('vCluster (Imported)'!$G:$G,'vCluster (Imported)'!$A:$A,K91)</f>
        <v>0</v>
      </c>
      <c r="Q91">
        <f t="shared" si="13"/>
        <v>0</v>
      </c>
    </row>
    <row r="92" spans="1:17" x14ac:dyDescent="0.3">
      <c r="A92">
        <f t="shared" si="8"/>
        <v>92</v>
      </c>
      <c r="B92" t="str">
        <f>IF(HLOOKUP("Memory",'vInfo (Imported)'!$1:$5000,A92,FALSE)&gt;0,HLOOKUP("Memory",'vInfo (Imported)'!$1:$5000,A92,FALSE),"")</f>
        <v/>
      </c>
      <c r="C92" t="str">
        <f>IF(HLOOKUP("CPUs",'vInfo (Imported)'!$1:$5000,A92,FALSE)&gt;0,
HLOOKUP("CPUs",'vInfo (Imported)'!$1:$5000,A92,FALSE),
"")</f>
        <v/>
      </c>
      <c r="D92" t="str">
        <f>IF(HLOOKUP($D$1,'vInfo (Imported)'!$1:$5000,A92,FALSE)&gt;0,
HLOOKUP($D$1,'vInfo (Imported)'!$1:$5000,A92,FALSE),
"")</f>
        <v/>
      </c>
      <c r="E92" t="str">
        <f>IF(HLOOKUP("Category",'vInfo (Imported)'!$1:$5000,A92,FALSE)&gt;0,
HLOOKUP("Category",'vInfo (Imported)'!$1:$5000,A92,FALSE),
"")</f>
        <v/>
      </c>
      <c r="F92" t="str">
        <f>IF(HLOOKUP("OS according to the configuration file",'vInfo (Imported)'!$1:$5000,A92,FALSE)&gt;0,
HLOOKUP("OS according to the configuration file",'vInfo (Imported)'!$1:$5000,A92,FALSE),
"")</f>
        <v/>
      </c>
      <c r="G92" s="1" t="str">
        <f>IF(HLOOKUP("Cluster",'vInfo (Imported)'!$1:$5000,A92,FALSE)&gt;0,
HLOOKUP("Cluster",'vInfo (Imported)'!$1:$5000,A92,FALSE),
"")</f>
        <v/>
      </c>
      <c r="K92" s="28">
        <f>'vCluster (Imported)'!A92</f>
        <v>0</v>
      </c>
      <c r="L92">
        <f t="shared" si="9"/>
        <v>0</v>
      </c>
      <c r="M92">
        <f t="shared" si="10"/>
        <v>0</v>
      </c>
      <c r="N92">
        <f t="shared" si="11"/>
        <v>0</v>
      </c>
      <c r="O92" s="1">
        <f t="shared" si="12"/>
        <v>0</v>
      </c>
      <c r="P92">
        <f>SUMIFS('vCluster (Imported)'!$G:$G,'vCluster (Imported)'!$A:$A,K92)</f>
        <v>0</v>
      </c>
      <c r="Q92">
        <f t="shared" si="13"/>
        <v>0</v>
      </c>
    </row>
    <row r="93" spans="1:17" x14ac:dyDescent="0.3">
      <c r="A93">
        <f t="shared" si="8"/>
        <v>93</v>
      </c>
      <c r="B93" t="str">
        <f>IF(HLOOKUP("Memory",'vInfo (Imported)'!$1:$5000,A93,FALSE)&gt;0,HLOOKUP("Memory",'vInfo (Imported)'!$1:$5000,A93,FALSE),"")</f>
        <v/>
      </c>
      <c r="C93" t="str">
        <f>IF(HLOOKUP("CPUs",'vInfo (Imported)'!$1:$5000,A93,FALSE)&gt;0,
HLOOKUP("CPUs",'vInfo (Imported)'!$1:$5000,A93,FALSE),
"")</f>
        <v/>
      </c>
      <c r="D93" t="str">
        <f>IF(HLOOKUP($D$1,'vInfo (Imported)'!$1:$5000,A93,FALSE)&gt;0,
HLOOKUP($D$1,'vInfo (Imported)'!$1:$5000,A93,FALSE),
"")</f>
        <v/>
      </c>
      <c r="E93" t="str">
        <f>IF(HLOOKUP("Category",'vInfo (Imported)'!$1:$5000,A93,FALSE)&gt;0,
HLOOKUP("Category",'vInfo (Imported)'!$1:$5000,A93,FALSE),
"")</f>
        <v/>
      </c>
      <c r="F93" t="str">
        <f>IF(HLOOKUP("OS according to the configuration file",'vInfo (Imported)'!$1:$5000,A93,FALSE)&gt;0,
HLOOKUP("OS according to the configuration file",'vInfo (Imported)'!$1:$5000,A93,FALSE),
"")</f>
        <v/>
      </c>
      <c r="G93" s="1" t="str">
        <f>IF(HLOOKUP("Cluster",'vInfo (Imported)'!$1:$5000,A93,FALSE)&gt;0,
HLOOKUP("Cluster",'vInfo (Imported)'!$1:$5000,A93,FALSE),
"")</f>
        <v/>
      </c>
      <c r="K93" s="28">
        <f>'vCluster (Imported)'!A93</f>
        <v>0</v>
      </c>
      <c r="L93">
        <f t="shared" si="9"/>
        <v>0</v>
      </c>
      <c r="M93">
        <f t="shared" si="10"/>
        <v>0</v>
      </c>
      <c r="N93">
        <f t="shared" si="11"/>
        <v>0</v>
      </c>
      <c r="O93" s="1">
        <f t="shared" si="12"/>
        <v>0</v>
      </c>
      <c r="P93">
        <f>SUMIFS('vCluster (Imported)'!$G:$G,'vCluster (Imported)'!$A:$A,K93)</f>
        <v>0</v>
      </c>
      <c r="Q93">
        <f t="shared" si="13"/>
        <v>0</v>
      </c>
    </row>
    <row r="94" spans="1:17" x14ac:dyDescent="0.3">
      <c r="A94">
        <f t="shared" si="8"/>
        <v>94</v>
      </c>
      <c r="B94" t="str">
        <f>IF(HLOOKUP("Memory",'vInfo (Imported)'!$1:$5000,A94,FALSE)&gt;0,HLOOKUP("Memory",'vInfo (Imported)'!$1:$5000,A94,FALSE),"")</f>
        <v/>
      </c>
      <c r="C94" t="str">
        <f>IF(HLOOKUP("CPUs",'vInfo (Imported)'!$1:$5000,A94,FALSE)&gt;0,
HLOOKUP("CPUs",'vInfo (Imported)'!$1:$5000,A94,FALSE),
"")</f>
        <v/>
      </c>
      <c r="D94" t="str">
        <f>IF(HLOOKUP($D$1,'vInfo (Imported)'!$1:$5000,A94,FALSE)&gt;0,
HLOOKUP($D$1,'vInfo (Imported)'!$1:$5000,A94,FALSE),
"")</f>
        <v/>
      </c>
      <c r="E94" t="str">
        <f>IF(HLOOKUP("Category",'vInfo (Imported)'!$1:$5000,A94,FALSE)&gt;0,
HLOOKUP("Category",'vInfo (Imported)'!$1:$5000,A94,FALSE),
"")</f>
        <v/>
      </c>
      <c r="F94" t="str">
        <f>IF(HLOOKUP("OS according to the configuration file",'vInfo (Imported)'!$1:$5000,A94,FALSE)&gt;0,
HLOOKUP("OS according to the configuration file",'vInfo (Imported)'!$1:$5000,A94,FALSE),
"")</f>
        <v/>
      </c>
      <c r="G94" s="1" t="str">
        <f>IF(HLOOKUP("Cluster",'vInfo (Imported)'!$1:$5000,A94,FALSE)&gt;0,
HLOOKUP("Cluster",'vInfo (Imported)'!$1:$5000,A94,FALSE),
"")</f>
        <v/>
      </c>
      <c r="K94" s="28">
        <f>'vCluster (Imported)'!A94</f>
        <v>0</v>
      </c>
      <c r="L94">
        <f t="shared" si="9"/>
        <v>0</v>
      </c>
      <c r="M94">
        <f t="shared" si="10"/>
        <v>0</v>
      </c>
      <c r="N94">
        <f t="shared" si="11"/>
        <v>0</v>
      </c>
      <c r="O94" s="1">
        <f t="shared" si="12"/>
        <v>0</v>
      </c>
      <c r="P94">
        <f>SUMIFS('vCluster (Imported)'!$G:$G,'vCluster (Imported)'!$A:$A,K94)</f>
        <v>0</v>
      </c>
      <c r="Q94">
        <f t="shared" si="13"/>
        <v>0</v>
      </c>
    </row>
    <row r="95" spans="1:17" x14ac:dyDescent="0.3">
      <c r="A95">
        <f t="shared" si="8"/>
        <v>95</v>
      </c>
      <c r="B95" t="str">
        <f>IF(HLOOKUP("Memory",'vInfo (Imported)'!$1:$5000,A95,FALSE)&gt;0,HLOOKUP("Memory",'vInfo (Imported)'!$1:$5000,A95,FALSE),"")</f>
        <v/>
      </c>
      <c r="C95" t="str">
        <f>IF(HLOOKUP("CPUs",'vInfo (Imported)'!$1:$5000,A95,FALSE)&gt;0,
HLOOKUP("CPUs",'vInfo (Imported)'!$1:$5000,A95,FALSE),
"")</f>
        <v/>
      </c>
      <c r="D95" t="str">
        <f>IF(HLOOKUP($D$1,'vInfo (Imported)'!$1:$5000,A95,FALSE)&gt;0,
HLOOKUP($D$1,'vInfo (Imported)'!$1:$5000,A95,FALSE),
"")</f>
        <v/>
      </c>
      <c r="E95" t="str">
        <f>IF(HLOOKUP("Category",'vInfo (Imported)'!$1:$5000,A95,FALSE)&gt;0,
HLOOKUP("Category",'vInfo (Imported)'!$1:$5000,A95,FALSE),
"")</f>
        <v/>
      </c>
      <c r="F95" t="str">
        <f>IF(HLOOKUP("OS according to the configuration file",'vInfo (Imported)'!$1:$5000,A95,FALSE)&gt;0,
HLOOKUP("OS according to the configuration file",'vInfo (Imported)'!$1:$5000,A95,FALSE),
"")</f>
        <v/>
      </c>
      <c r="G95" s="1" t="str">
        <f>IF(HLOOKUP("Cluster",'vInfo (Imported)'!$1:$5000,A95,FALSE)&gt;0,
HLOOKUP("Cluster",'vInfo (Imported)'!$1:$5000,A95,FALSE),
"")</f>
        <v/>
      </c>
      <c r="K95" s="28">
        <f>'vCluster (Imported)'!A95</f>
        <v>0</v>
      </c>
      <c r="L95">
        <f t="shared" si="9"/>
        <v>0</v>
      </c>
      <c r="M95">
        <f t="shared" si="10"/>
        <v>0</v>
      </c>
      <c r="N95">
        <f t="shared" si="11"/>
        <v>0</v>
      </c>
      <c r="O95" s="1">
        <f t="shared" si="12"/>
        <v>0</v>
      </c>
      <c r="P95">
        <f>SUMIFS('vCluster (Imported)'!$G:$G,'vCluster (Imported)'!$A:$A,K95)</f>
        <v>0</v>
      </c>
      <c r="Q95">
        <f t="shared" si="13"/>
        <v>0</v>
      </c>
    </row>
    <row r="96" spans="1:17" x14ac:dyDescent="0.3">
      <c r="A96">
        <f t="shared" si="8"/>
        <v>96</v>
      </c>
      <c r="B96" t="str">
        <f>IF(HLOOKUP("Memory",'vInfo (Imported)'!$1:$5000,A96,FALSE)&gt;0,HLOOKUP("Memory",'vInfo (Imported)'!$1:$5000,A96,FALSE),"")</f>
        <v/>
      </c>
      <c r="C96" t="str">
        <f>IF(HLOOKUP("CPUs",'vInfo (Imported)'!$1:$5000,A96,FALSE)&gt;0,
HLOOKUP("CPUs",'vInfo (Imported)'!$1:$5000,A96,FALSE),
"")</f>
        <v/>
      </c>
      <c r="D96" t="str">
        <f>IF(HLOOKUP($D$1,'vInfo (Imported)'!$1:$5000,A96,FALSE)&gt;0,
HLOOKUP($D$1,'vInfo (Imported)'!$1:$5000,A96,FALSE),
"")</f>
        <v/>
      </c>
      <c r="E96" t="str">
        <f>IF(HLOOKUP("Category",'vInfo (Imported)'!$1:$5000,A96,FALSE)&gt;0,
HLOOKUP("Category",'vInfo (Imported)'!$1:$5000,A96,FALSE),
"")</f>
        <v/>
      </c>
      <c r="F96" t="str">
        <f>IF(HLOOKUP("OS according to the configuration file",'vInfo (Imported)'!$1:$5000,A96,FALSE)&gt;0,
HLOOKUP("OS according to the configuration file",'vInfo (Imported)'!$1:$5000,A96,FALSE),
"")</f>
        <v/>
      </c>
      <c r="G96" s="1" t="str">
        <f>IF(HLOOKUP("Cluster",'vInfo (Imported)'!$1:$5000,A96,FALSE)&gt;0,
HLOOKUP("Cluster",'vInfo (Imported)'!$1:$5000,A96,FALSE),
"")</f>
        <v/>
      </c>
      <c r="K96" s="28">
        <f>'vCluster (Imported)'!A96</f>
        <v>0</v>
      </c>
      <c r="L96">
        <f t="shared" si="9"/>
        <v>0</v>
      </c>
      <c r="M96">
        <f t="shared" si="10"/>
        <v>0</v>
      </c>
      <c r="N96">
        <f t="shared" si="11"/>
        <v>0</v>
      </c>
      <c r="O96" s="1">
        <f t="shared" si="12"/>
        <v>0</v>
      </c>
      <c r="P96">
        <f>SUMIFS('vCluster (Imported)'!$G:$G,'vCluster (Imported)'!$A:$A,K96)</f>
        <v>0</v>
      </c>
      <c r="Q96">
        <f t="shared" si="13"/>
        <v>0</v>
      </c>
    </row>
    <row r="97" spans="1:17" x14ac:dyDescent="0.3">
      <c r="A97">
        <f t="shared" si="8"/>
        <v>97</v>
      </c>
      <c r="B97" t="str">
        <f>IF(HLOOKUP("Memory",'vInfo (Imported)'!$1:$5000,A97,FALSE)&gt;0,HLOOKUP("Memory",'vInfo (Imported)'!$1:$5000,A97,FALSE),"")</f>
        <v/>
      </c>
      <c r="C97" t="str">
        <f>IF(HLOOKUP("CPUs",'vInfo (Imported)'!$1:$5000,A97,FALSE)&gt;0,
HLOOKUP("CPUs",'vInfo (Imported)'!$1:$5000,A97,FALSE),
"")</f>
        <v/>
      </c>
      <c r="D97" t="str">
        <f>IF(HLOOKUP($D$1,'vInfo (Imported)'!$1:$5000,A97,FALSE)&gt;0,
HLOOKUP($D$1,'vInfo (Imported)'!$1:$5000,A97,FALSE),
"")</f>
        <v/>
      </c>
      <c r="E97" t="str">
        <f>IF(HLOOKUP("Category",'vInfo (Imported)'!$1:$5000,A97,FALSE)&gt;0,
HLOOKUP("Category",'vInfo (Imported)'!$1:$5000,A97,FALSE),
"")</f>
        <v/>
      </c>
      <c r="F97" t="str">
        <f>IF(HLOOKUP("OS according to the configuration file",'vInfo (Imported)'!$1:$5000,A97,FALSE)&gt;0,
HLOOKUP("OS according to the configuration file",'vInfo (Imported)'!$1:$5000,A97,FALSE),
"")</f>
        <v/>
      </c>
      <c r="G97" s="1" t="str">
        <f>IF(HLOOKUP("Cluster",'vInfo (Imported)'!$1:$5000,A97,FALSE)&gt;0,
HLOOKUP("Cluster",'vInfo (Imported)'!$1:$5000,A97,FALSE),
"")</f>
        <v/>
      </c>
      <c r="K97" s="28">
        <f>'vCluster (Imported)'!A97</f>
        <v>0</v>
      </c>
      <c r="L97">
        <f t="shared" si="9"/>
        <v>0</v>
      </c>
      <c r="M97">
        <f t="shared" si="10"/>
        <v>0</v>
      </c>
      <c r="N97">
        <f t="shared" si="11"/>
        <v>0</v>
      </c>
      <c r="O97" s="1">
        <f t="shared" si="12"/>
        <v>0</v>
      </c>
      <c r="P97">
        <f>SUMIFS('vCluster (Imported)'!$G:$G,'vCluster (Imported)'!$A:$A,K97)</f>
        <v>0</v>
      </c>
      <c r="Q97">
        <f t="shared" si="13"/>
        <v>0</v>
      </c>
    </row>
    <row r="98" spans="1:17" x14ac:dyDescent="0.3">
      <c r="A98">
        <f t="shared" si="8"/>
        <v>98</v>
      </c>
      <c r="B98" t="str">
        <f>IF(HLOOKUP("Memory",'vInfo (Imported)'!$1:$5000,A98,FALSE)&gt;0,HLOOKUP("Memory",'vInfo (Imported)'!$1:$5000,A98,FALSE),"")</f>
        <v/>
      </c>
      <c r="C98" t="str">
        <f>IF(HLOOKUP("CPUs",'vInfo (Imported)'!$1:$5000,A98,FALSE)&gt;0,
HLOOKUP("CPUs",'vInfo (Imported)'!$1:$5000,A98,FALSE),
"")</f>
        <v/>
      </c>
      <c r="D98" t="str">
        <f>IF(HLOOKUP($D$1,'vInfo (Imported)'!$1:$5000,A98,FALSE)&gt;0,
HLOOKUP($D$1,'vInfo (Imported)'!$1:$5000,A98,FALSE),
"")</f>
        <v/>
      </c>
      <c r="E98" t="str">
        <f>IF(HLOOKUP("Category",'vInfo (Imported)'!$1:$5000,A98,FALSE)&gt;0,
HLOOKUP("Category",'vInfo (Imported)'!$1:$5000,A98,FALSE),
"")</f>
        <v/>
      </c>
      <c r="F98" t="str">
        <f>IF(HLOOKUP("OS according to the configuration file",'vInfo (Imported)'!$1:$5000,A98,FALSE)&gt;0,
HLOOKUP("OS according to the configuration file",'vInfo (Imported)'!$1:$5000,A98,FALSE),
"")</f>
        <v/>
      </c>
      <c r="G98" s="1" t="str">
        <f>IF(HLOOKUP("Cluster",'vInfo (Imported)'!$1:$5000,A98,FALSE)&gt;0,
HLOOKUP("Cluster",'vInfo (Imported)'!$1:$5000,A98,FALSE),
"")</f>
        <v/>
      </c>
      <c r="K98" s="28">
        <f>'vCluster (Imported)'!A98</f>
        <v>0</v>
      </c>
      <c r="L98">
        <f t="shared" si="9"/>
        <v>0</v>
      </c>
      <c r="M98">
        <f t="shared" si="10"/>
        <v>0</v>
      </c>
      <c r="N98">
        <f t="shared" si="11"/>
        <v>0</v>
      </c>
      <c r="O98" s="1">
        <f t="shared" si="12"/>
        <v>0</v>
      </c>
      <c r="P98">
        <f>SUMIFS('vCluster (Imported)'!$G:$G,'vCluster (Imported)'!$A:$A,K98)</f>
        <v>0</v>
      </c>
      <c r="Q98">
        <f t="shared" si="13"/>
        <v>0</v>
      </c>
    </row>
    <row r="99" spans="1:17" x14ac:dyDescent="0.3">
      <c r="A99">
        <f t="shared" si="8"/>
        <v>99</v>
      </c>
      <c r="B99" t="str">
        <f>IF(HLOOKUP("Memory",'vInfo (Imported)'!$1:$5000,A99,FALSE)&gt;0,HLOOKUP("Memory",'vInfo (Imported)'!$1:$5000,A99,FALSE),"")</f>
        <v/>
      </c>
      <c r="C99" t="str">
        <f>IF(HLOOKUP("CPUs",'vInfo (Imported)'!$1:$5000,A99,FALSE)&gt;0,
HLOOKUP("CPUs",'vInfo (Imported)'!$1:$5000,A99,FALSE),
"")</f>
        <v/>
      </c>
      <c r="D99" t="str">
        <f>IF(HLOOKUP($D$1,'vInfo (Imported)'!$1:$5000,A99,FALSE)&gt;0,
HLOOKUP($D$1,'vInfo (Imported)'!$1:$5000,A99,FALSE),
"")</f>
        <v/>
      </c>
      <c r="E99" t="str">
        <f>IF(HLOOKUP("Category",'vInfo (Imported)'!$1:$5000,A99,FALSE)&gt;0,
HLOOKUP("Category",'vInfo (Imported)'!$1:$5000,A99,FALSE),
"")</f>
        <v/>
      </c>
      <c r="F99" t="str">
        <f>IF(HLOOKUP("OS according to the configuration file",'vInfo (Imported)'!$1:$5000,A99,FALSE)&gt;0,
HLOOKUP("OS according to the configuration file",'vInfo (Imported)'!$1:$5000,A99,FALSE),
"")</f>
        <v/>
      </c>
      <c r="G99" s="1" t="str">
        <f>IF(HLOOKUP("Cluster",'vInfo (Imported)'!$1:$5000,A99,FALSE)&gt;0,
HLOOKUP("Cluster",'vInfo (Imported)'!$1:$5000,A99,FALSE),
"")</f>
        <v/>
      </c>
      <c r="K99" s="28">
        <f>'vCluster (Imported)'!A99</f>
        <v>0</v>
      </c>
      <c r="L99">
        <f t="shared" si="9"/>
        <v>0</v>
      </c>
      <c r="M99">
        <f t="shared" si="10"/>
        <v>0</v>
      </c>
      <c r="N99">
        <f t="shared" si="11"/>
        <v>0</v>
      </c>
      <c r="O99" s="1">
        <f t="shared" si="12"/>
        <v>0</v>
      </c>
      <c r="P99">
        <f>SUMIFS('vCluster (Imported)'!$G:$G,'vCluster (Imported)'!$A:$A,K99)</f>
        <v>0</v>
      </c>
      <c r="Q99">
        <f t="shared" si="13"/>
        <v>0</v>
      </c>
    </row>
    <row r="100" spans="1:17" x14ac:dyDescent="0.3">
      <c r="A100">
        <f t="shared" si="8"/>
        <v>100</v>
      </c>
      <c r="B100" t="str">
        <f>IF(HLOOKUP("Memory",'vInfo (Imported)'!$1:$5000,A100,FALSE)&gt;0,HLOOKUP("Memory",'vInfo (Imported)'!$1:$5000,A100,FALSE),"")</f>
        <v/>
      </c>
      <c r="C100" t="str">
        <f>IF(HLOOKUP("CPUs",'vInfo (Imported)'!$1:$5000,A100,FALSE)&gt;0,
HLOOKUP("CPUs",'vInfo (Imported)'!$1:$5000,A100,FALSE),
"")</f>
        <v/>
      </c>
      <c r="D100" t="str">
        <f>IF(HLOOKUP($D$1,'vInfo (Imported)'!$1:$5000,A100,FALSE)&gt;0,
HLOOKUP($D$1,'vInfo (Imported)'!$1:$5000,A100,FALSE),
"")</f>
        <v/>
      </c>
      <c r="E100" t="str">
        <f>IF(HLOOKUP("Category",'vInfo (Imported)'!$1:$5000,A100,FALSE)&gt;0,
HLOOKUP("Category",'vInfo (Imported)'!$1:$5000,A100,FALSE),
"")</f>
        <v/>
      </c>
      <c r="F100" t="str">
        <f>IF(HLOOKUP("OS according to the configuration file",'vInfo (Imported)'!$1:$5000,A100,FALSE)&gt;0,
HLOOKUP("OS according to the configuration file",'vInfo (Imported)'!$1:$5000,A100,FALSE),
"")</f>
        <v/>
      </c>
      <c r="G100" s="1" t="str">
        <f>IF(HLOOKUP("Cluster",'vInfo (Imported)'!$1:$5000,A100,FALSE)&gt;0,
HLOOKUP("Cluster",'vInfo (Imported)'!$1:$5000,A100,FALSE),
"")</f>
        <v/>
      </c>
      <c r="K100" s="28">
        <f>'vCluster (Imported)'!A100</f>
        <v>0</v>
      </c>
      <c r="L100">
        <f t="shared" si="9"/>
        <v>0</v>
      </c>
      <c r="M100">
        <f t="shared" si="10"/>
        <v>0</v>
      </c>
      <c r="N100">
        <f t="shared" si="11"/>
        <v>0</v>
      </c>
      <c r="O100" s="1">
        <f t="shared" si="12"/>
        <v>0</v>
      </c>
      <c r="P100">
        <f>SUMIFS('vCluster (Imported)'!$G:$G,'vCluster (Imported)'!$A:$A,K100)</f>
        <v>0</v>
      </c>
      <c r="Q100">
        <f t="shared" si="13"/>
        <v>0</v>
      </c>
    </row>
    <row r="101" spans="1:17" x14ac:dyDescent="0.3">
      <c r="A101">
        <f t="shared" si="8"/>
        <v>101</v>
      </c>
      <c r="B101" t="str">
        <f>IF(HLOOKUP("Memory",'vInfo (Imported)'!$1:$5000,A101,FALSE)&gt;0,HLOOKUP("Memory",'vInfo (Imported)'!$1:$5000,A101,FALSE),"")</f>
        <v/>
      </c>
      <c r="C101" t="str">
        <f>IF(HLOOKUP("CPUs",'vInfo (Imported)'!$1:$5000,A101,FALSE)&gt;0,
HLOOKUP("CPUs",'vInfo (Imported)'!$1:$5000,A101,FALSE),
"")</f>
        <v/>
      </c>
      <c r="D101" t="str">
        <f>IF(HLOOKUP($D$1,'vInfo (Imported)'!$1:$5000,A101,FALSE)&gt;0,
HLOOKUP($D$1,'vInfo (Imported)'!$1:$5000,A101,FALSE),
"")</f>
        <v/>
      </c>
      <c r="E101" t="str">
        <f>IF(HLOOKUP("Category",'vInfo (Imported)'!$1:$5000,A101,FALSE)&gt;0,
HLOOKUP("Category",'vInfo (Imported)'!$1:$5000,A101,FALSE),
"")</f>
        <v/>
      </c>
      <c r="F101" t="str">
        <f>IF(HLOOKUP("OS according to the configuration file",'vInfo (Imported)'!$1:$5000,A101,FALSE)&gt;0,
HLOOKUP("OS according to the configuration file",'vInfo (Imported)'!$1:$5000,A101,FALSE),
"")</f>
        <v/>
      </c>
      <c r="G101" s="1" t="str">
        <f>IF(HLOOKUP("Cluster",'vInfo (Imported)'!$1:$5000,A101,FALSE)&gt;0,
HLOOKUP("Cluster",'vInfo (Imported)'!$1:$5000,A101,FALSE),
"")</f>
        <v/>
      </c>
      <c r="K101" s="28">
        <f>'vCluster (Imported)'!A101</f>
        <v>0</v>
      </c>
      <c r="L101">
        <f t="shared" si="9"/>
        <v>0</v>
      </c>
      <c r="M101">
        <f t="shared" si="10"/>
        <v>0</v>
      </c>
      <c r="N101">
        <f t="shared" si="11"/>
        <v>0</v>
      </c>
      <c r="O101" s="1">
        <f t="shared" si="12"/>
        <v>0</v>
      </c>
      <c r="P101">
        <f>SUMIFS('vCluster (Imported)'!$G:$G,'vCluster (Imported)'!$A:$A,K101)</f>
        <v>0</v>
      </c>
      <c r="Q101">
        <f t="shared" si="13"/>
        <v>0</v>
      </c>
    </row>
    <row r="102" spans="1:17" x14ac:dyDescent="0.3">
      <c r="A102">
        <f t="shared" si="8"/>
        <v>102</v>
      </c>
      <c r="B102" t="str">
        <f>IF(HLOOKUP("Memory",'vInfo (Imported)'!$1:$5000,A102,FALSE)&gt;0,HLOOKUP("Memory",'vInfo (Imported)'!$1:$5000,A102,FALSE),"")</f>
        <v/>
      </c>
      <c r="C102" t="str">
        <f>IF(HLOOKUP("CPUs",'vInfo (Imported)'!$1:$5000,A102,FALSE)&gt;0,
HLOOKUP("CPUs",'vInfo (Imported)'!$1:$5000,A102,FALSE),
"")</f>
        <v/>
      </c>
      <c r="D102" t="str">
        <f>IF(HLOOKUP($D$1,'vInfo (Imported)'!$1:$5000,A102,FALSE)&gt;0,
HLOOKUP($D$1,'vInfo (Imported)'!$1:$5000,A102,FALSE),
"")</f>
        <v/>
      </c>
      <c r="E102" t="str">
        <f>IF(HLOOKUP("Category",'vInfo (Imported)'!$1:$5000,A102,FALSE)&gt;0,
HLOOKUP("Category",'vInfo (Imported)'!$1:$5000,A102,FALSE),
"")</f>
        <v/>
      </c>
      <c r="F102" t="str">
        <f>IF(HLOOKUP("OS according to the configuration file",'vInfo (Imported)'!$1:$5000,A102,FALSE)&gt;0,
HLOOKUP("OS according to the configuration file",'vInfo (Imported)'!$1:$5000,A102,FALSE),
"")</f>
        <v/>
      </c>
      <c r="G102" s="1" t="str">
        <f>IF(HLOOKUP("Cluster",'vInfo (Imported)'!$1:$5000,A102,FALSE)&gt;0,
HLOOKUP("Cluster",'vInfo (Imported)'!$1:$5000,A102,FALSE),
"")</f>
        <v/>
      </c>
      <c r="K102" s="28">
        <f>'vCluster (Imported)'!A102</f>
        <v>0</v>
      </c>
      <c r="L102">
        <f t="shared" si="9"/>
        <v>0</v>
      </c>
      <c r="M102">
        <f t="shared" si="10"/>
        <v>0</v>
      </c>
      <c r="N102">
        <f t="shared" si="11"/>
        <v>0</v>
      </c>
      <c r="O102" s="1">
        <f t="shared" si="12"/>
        <v>0</v>
      </c>
      <c r="P102">
        <f>SUMIFS('vCluster (Imported)'!$G:$G,'vCluster (Imported)'!$A:$A,K102)</f>
        <v>0</v>
      </c>
      <c r="Q102">
        <f t="shared" si="13"/>
        <v>0</v>
      </c>
    </row>
    <row r="103" spans="1:17" x14ac:dyDescent="0.3">
      <c r="A103">
        <f t="shared" si="8"/>
        <v>103</v>
      </c>
      <c r="B103" t="str">
        <f>IF(HLOOKUP("Memory",'vInfo (Imported)'!$1:$5000,A103,FALSE)&gt;0,HLOOKUP("Memory",'vInfo (Imported)'!$1:$5000,A103,FALSE),"")</f>
        <v/>
      </c>
      <c r="C103" t="str">
        <f>IF(HLOOKUP("CPUs",'vInfo (Imported)'!$1:$5000,A103,FALSE)&gt;0,
HLOOKUP("CPUs",'vInfo (Imported)'!$1:$5000,A103,FALSE),
"")</f>
        <v/>
      </c>
      <c r="D103" t="str">
        <f>IF(HLOOKUP($D$1,'vInfo (Imported)'!$1:$5000,A103,FALSE)&gt;0,
HLOOKUP($D$1,'vInfo (Imported)'!$1:$5000,A103,FALSE),
"")</f>
        <v/>
      </c>
      <c r="E103" t="str">
        <f>IF(HLOOKUP("Category",'vInfo (Imported)'!$1:$5000,A103,FALSE)&gt;0,
HLOOKUP("Category",'vInfo (Imported)'!$1:$5000,A103,FALSE),
"")</f>
        <v/>
      </c>
      <c r="F103" t="str">
        <f>IF(HLOOKUP("OS according to the configuration file",'vInfo (Imported)'!$1:$5000,A103,FALSE)&gt;0,
HLOOKUP("OS according to the configuration file",'vInfo (Imported)'!$1:$5000,A103,FALSE),
"")</f>
        <v/>
      </c>
      <c r="G103" s="1" t="str">
        <f>IF(HLOOKUP("Cluster",'vInfo (Imported)'!$1:$5000,A103,FALSE)&gt;0,
HLOOKUP("Cluster",'vInfo (Imported)'!$1:$5000,A103,FALSE),
"")</f>
        <v/>
      </c>
      <c r="K103" s="28">
        <f>'vCluster (Imported)'!A103</f>
        <v>0</v>
      </c>
      <c r="L103">
        <f t="shared" si="9"/>
        <v>0</v>
      </c>
      <c r="M103">
        <f t="shared" si="10"/>
        <v>0</v>
      </c>
      <c r="N103">
        <f t="shared" si="11"/>
        <v>0</v>
      </c>
      <c r="O103" s="1">
        <f t="shared" si="12"/>
        <v>0</v>
      </c>
      <c r="P103">
        <f>SUMIFS('vCluster (Imported)'!$G:$G,'vCluster (Imported)'!$A:$A,K103)</f>
        <v>0</v>
      </c>
      <c r="Q103">
        <f t="shared" si="13"/>
        <v>0</v>
      </c>
    </row>
    <row r="104" spans="1:17" x14ac:dyDescent="0.3">
      <c r="A104">
        <f t="shared" si="8"/>
        <v>104</v>
      </c>
      <c r="B104" t="str">
        <f>IF(HLOOKUP("Memory",'vInfo (Imported)'!$1:$5000,A104,FALSE)&gt;0,HLOOKUP("Memory",'vInfo (Imported)'!$1:$5000,A104,FALSE),"")</f>
        <v/>
      </c>
      <c r="C104" t="str">
        <f>IF(HLOOKUP("CPUs",'vInfo (Imported)'!$1:$5000,A104,FALSE)&gt;0,
HLOOKUP("CPUs",'vInfo (Imported)'!$1:$5000,A104,FALSE),
"")</f>
        <v/>
      </c>
      <c r="D104" t="str">
        <f>IF(HLOOKUP($D$1,'vInfo (Imported)'!$1:$5000,A104,FALSE)&gt;0,
HLOOKUP($D$1,'vInfo (Imported)'!$1:$5000,A104,FALSE),
"")</f>
        <v/>
      </c>
      <c r="E104" t="str">
        <f>IF(HLOOKUP("Category",'vInfo (Imported)'!$1:$5000,A104,FALSE)&gt;0,
HLOOKUP("Category",'vInfo (Imported)'!$1:$5000,A104,FALSE),
"")</f>
        <v/>
      </c>
      <c r="F104" t="str">
        <f>IF(HLOOKUP("OS according to the configuration file",'vInfo (Imported)'!$1:$5000,A104,FALSE)&gt;0,
HLOOKUP("OS according to the configuration file",'vInfo (Imported)'!$1:$5000,A104,FALSE),
"")</f>
        <v/>
      </c>
      <c r="G104" s="1" t="str">
        <f>IF(HLOOKUP("Cluster",'vInfo (Imported)'!$1:$5000,A104,FALSE)&gt;0,
HLOOKUP("Cluster",'vInfo (Imported)'!$1:$5000,A104,FALSE),
"")</f>
        <v/>
      </c>
      <c r="K104" s="28">
        <f>'vCluster (Imported)'!A104</f>
        <v>0</v>
      </c>
      <c r="L104">
        <f t="shared" si="9"/>
        <v>0</v>
      </c>
      <c r="M104">
        <f t="shared" si="10"/>
        <v>0</v>
      </c>
      <c r="N104">
        <f t="shared" si="11"/>
        <v>0</v>
      </c>
      <c r="O104" s="1">
        <f t="shared" si="12"/>
        <v>0</v>
      </c>
      <c r="P104">
        <f>SUMIFS('vCluster (Imported)'!$G:$G,'vCluster (Imported)'!$A:$A,K104)</f>
        <v>0</v>
      </c>
      <c r="Q104">
        <f t="shared" si="13"/>
        <v>0</v>
      </c>
    </row>
    <row r="105" spans="1:17" x14ac:dyDescent="0.3">
      <c r="A105">
        <f t="shared" si="8"/>
        <v>105</v>
      </c>
      <c r="B105" t="str">
        <f>IF(HLOOKUP("Memory",'vInfo (Imported)'!$1:$5000,A105,FALSE)&gt;0,HLOOKUP("Memory",'vInfo (Imported)'!$1:$5000,A105,FALSE),"")</f>
        <v/>
      </c>
      <c r="C105" t="str">
        <f>IF(HLOOKUP("CPUs",'vInfo (Imported)'!$1:$5000,A105,FALSE)&gt;0,
HLOOKUP("CPUs",'vInfo (Imported)'!$1:$5000,A105,FALSE),
"")</f>
        <v/>
      </c>
      <c r="D105" t="str">
        <f>IF(HLOOKUP($D$1,'vInfo (Imported)'!$1:$5000,A105,FALSE)&gt;0,
HLOOKUP($D$1,'vInfo (Imported)'!$1:$5000,A105,FALSE),
"")</f>
        <v/>
      </c>
      <c r="E105" t="str">
        <f>IF(HLOOKUP("Category",'vInfo (Imported)'!$1:$5000,A105,FALSE)&gt;0,
HLOOKUP("Category",'vInfo (Imported)'!$1:$5000,A105,FALSE),
"")</f>
        <v/>
      </c>
      <c r="F105" t="str">
        <f>IF(HLOOKUP("OS according to the configuration file",'vInfo (Imported)'!$1:$5000,A105,FALSE)&gt;0,
HLOOKUP("OS according to the configuration file",'vInfo (Imported)'!$1:$5000,A105,FALSE),
"")</f>
        <v/>
      </c>
      <c r="G105" s="1" t="str">
        <f>IF(HLOOKUP("Cluster",'vInfo (Imported)'!$1:$5000,A105,FALSE)&gt;0,
HLOOKUP("Cluster",'vInfo (Imported)'!$1:$5000,A105,FALSE),
"")</f>
        <v/>
      </c>
      <c r="K105" s="28">
        <f>'vCluster (Imported)'!A105</f>
        <v>0</v>
      </c>
      <c r="L105">
        <f t="shared" si="9"/>
        <v>0</v>
      </c>
      <c r="M105">
        <f t="shared" si="10"/>
        <v>0</v>
      </c>
      <c r="N105">
        <f t="shared" si="11"/>
        <v>0</v>
      </c>
      <c r="O105" s="1">
        <f t="shared" si="12"/>
        <v>0</v>
      </c>
      <c r="P105">
        <f>SUMIFS('vCluster (Imported)'!$G:$G,'vCluster (Imported)'!$A:$A,K105)</f>
        <v>0</v>
      </c>
      <c r="Q105">
        <f t="shared" si="13"/>
        <v>0</v>
      </c>
    </row>
    <row r="106" spans="1:17" x14ac:dyDescent="0.3">
      <c r="A106">
        <f t="shared" si="8"/>
        <v>106</v>
      </c>
      <c r="B106" t="str">
        <f>IF(HLOOKUP("Memory",'vInfo (Imported)'!$1:$5000,A106,FALSE)&gt;0,HLOOKUP("Memory",'vInfo (Imported)'!$1:$5000,A106,FALSE),"")</f>
        <v/>
      </c>
      <c r="C106" t="str">
        <f>IF(HLOOKUP("CPUs",'vInfo (Imported)'!$1:$5000,A106,FALSE)&gt;0,
HLOOKUP("CPUs",'vInfo (Imported)'!$1:$5000,A106,FALSE),
"")</f>
        <v/>
      </c>
      <c r="D106" t="str">
        <f>IF(HLOOKUP($D$1,'vInfo (Imported)'!$1:$5000,A106,FALSE)&gt;0,
HLOOKUP($D$1,'vInfo (Imported)'!$1:$5000,A106,FALSE),
"")</f>
        <v/>
      </c>
      <c r="E106" t="str">
        <f>IF(HLOOKUP("Category",'vInfo (Imported)'!$1:$5000,A106,FALSE)&gt;0,
HLOOKUP("Category",'vInfo (Imported)'!$1:$5000,A106,FALSE),
"")</f>
        <v/>
      </c>
      <c r="F106" t="str">
        <f>IF(HLOOKUP("OS according to the configuration file",'vInfo (Imported)'!$1:$5000,A106,FALSE)&gt;0,
HLOOKUP("OS according to the configuration file",'vInfo (Imported)'!$1:$5000,A106,FALSE),
"")</f>
        <v/>
      </c>
      <c r="G106" s="1" t="str">
        <f>IF(HLOOKUP("Cluster",'vInfo (Imported)'!$1:$5000,A106,FALSE)&gt;0,
HLOOKUP("Cluster",'vInfo (Imported)'!$1:$5000,A106,FALSE),
"")</f>
        <v/>
      </c>
      <c r="K106" s="28">
        <f>'vCluster (Imported)'!A106</f>
        <v>0</v>
      </c>
      <c r="L106">
        <f t="shared" si="9"/>
        <v>0</v>
      </c>
      <c r="M106">
        <f t="shared" si="10"/>
        <v>0</v>
      </c>
      <c r="N106">
        <f t="shared" si="11"/>
        <v>0</v>
      </c>
      <c r="O106" s="1">
        <f t="shared" si="12"/>
        <v>0</v>
      </c>
      <c r="P106">
        <f>SUMIFS('vCluster (Imported)'!$G:$G,'vCluster (Imported)'!$A:$A,K106)</f>
        <v>0</v>
      </c>
      <c r="Q106">
        <f t="shared" si="13"/>
        <v>0</v>
      </c>
    </row>
    <row r="107" spans="1:17" x14ac:dyDescent="0.3">
      <c r="A107">
        <f t="shared" si="8"/>
        <v>107</v>
      </c>
      <c r="B107" t="str">
        <f>IF(HLOOKUP("Memory",'vInfo (Imported)'!$1:$5000,A107,FALSE)&gt;0,HLOOKUP("Memory",'vInfo (Imported)'!$1:$5000,A107,FALSE),"")</f>
        <v/>
      </c>
      <c r="C107" t="str">
        <f>IF(HLOOKUP("CPUs",'vInfo (Imported)'!$1:$5000,A107,FALSE)&gt;0,
HLOOKUP("CPUs",'vInfo (Imported)'!$1:$5000,A107,FALSE),
"")</f>
        <v/>
      </c>
      <c r="D107" t="str">
        <f>IF(HLOOKUP($D$1,'vInfo (Imported)'!$1:$5000,A107,FALSE)&gt;0,
HLOOKUP($D$1,'vInfo (Imported)'!$1:$5000,A107,FALSE),
"")</f>
        <v/>
      </c>
      <c r="E107" t="str">
        <f>IF(HLOOKUP("Category",'vInfo (Imported)'!$1:$5000,A107,FALSE)&gt;0,
HLOOKUP("Category",'vInfo (Imported)'!$1:$5000,A107,FALSE),
"")</f>
        <v/>
      </c>
      <c r="F107" t="str">
        <f>IF(HLOOKUP("OS according to the configuration file",'vInfo (Imported)'!$1:$5000,A107,FALSE)&gt;0,
HLOOKUP("OS according to the configuration file",'vInfo (Imported)'!$1:$5000,A107,FALSE),
"")</f>
        <v/>
      </c>
      <c r="G107" s="1" t="str">
        <f>IF(HLOOKUP("Cluster",'vInfo (Imported)'!$1:$5000,A107,FALSE)&gt;0,
HLOOKUP("Cluster",'vInfo (Imported)'!$1:$5000,A107,FALSE),
"")</f>
        <v/>
      </c>
      <c r="K107" s="28">
        <f>'vCluster (Imported)'!A107</f>
        <v>0</v>
      </c>
      <c r="L107">
        <f t="shared" si="9"/>
        <v>0</v>
      </c>
      <c r="M107">
        <f t="shared" si="10"/>
        <v>0</v>
      </c>
      <c r="N107">
        <f t="shared" si="11"/>
        <v>0</v>
      </c>
      <c r="O107" s="1">
        <f t="shared" si="12"/>
        <v>0</v>
      </c>
      <c r="P107">
        <f>SUMIFS('vCluster (Imported)'!$G:$G,'vCluster (Imported)'!$A:$A,K107)</f>
        <v>0</v>
      </c>
      <c r="Q107">
        <f t="shared" si="13"/>
        <v>0</v>
      </c>
    </row>
    <row r="108" spans="1:17" x14ac:dyDescent="0.3">
      <c r="A108">
        <f t="shared" si="8"/>
        <v>108</v>
      </c>
      <c r="B108" t="str">
        <f>IF(HLOOKUP("Memory",'vInfo (Imported)'!$1:$5000,A108,FALSE)&gt;0,HLOOKUP("Memory",'vInfo (Imported)'!$1:$5000,A108,FALSE),"")</f>
        <v/>
      </c>
      <c r="C108" t="str">
        <f>IF(HLOOKUP("CPUs",'vInfo (Imported)'!$1:$5000,A108,FALSE)&gt;0,
HLOOKUP("CPUs",'vInfo (Imported)'!$1:$5000,A108,FALSE),
"")</f>
        <v/>
      </c>
      <c r="D108" t="str">
        <f>IF(HLOOKUP($D$1,'vInfo (Imported)'!$1:$5000,A108,FALSE)&gt;0,
HLOOKUP($D$1,'vInfo (Imported)'!$1:$5000,A108,FALSE),
"")</f>
        <v/>
      </c>
      <c r="E108" t="str">
        <f>IF(HLOOKUP("Category",'vInfo (Imported)'!$1:$5000,A108,FALSE)&gt;0,
HLOOKUP("Category",'vInfo (Imported)'!$1:$5000,A108,FALSE),
"")</f>
        <v/>
      </c>
      <c r="F108" t="str">
        <f>IF(HLOOKUP("OS according to the configuration file",'vInfo (Imported)'!$1:$5000,A108,FALSE)&gt;0,
HLOOKUP("OS according to the configuration file",'vInfo (Imported)'!$1:$5000,A108,FALSE),
"")</f>
        <v/>
      </c>
      <c r="G108" s="1" t="str">
        <f>IF(HLOOKUP("Cluster",'vInfo (Imported)'!$1:$5000,A108,FALSE)&gt;0,
HLOOKUP("Cluster",'vInfo (Imported)'!$1:$5000,A108,FALSE),
"")</f>
        <v/>
      </c>
      <c r="K108" s="28">
        <f>'vCluster (Imported)'!A108</f>
        <v>0</v>
      </c>
      <c r="L108">
        <f t="shared" si="9"/>
        <v>0</v>
      </c>
      <c r="M108">
        <f t="shared" si="10"/>
        <v>0</v>
      </c>
      <c r="N108">
        <f t="shared" si="11"/>
        <v>0</v>
      </c>
      <c r="O108" s="1">
        <f t="shared" si="12"/>
        <v>0</v>
      </c>
      <c r="P108">
        <f>SUMIFS('vCluster (Imported)'!$G:$G,'vCluster (Imported)'!$A:$A,K108)</f>
        <v>0</v>
      </c>
      <c r="Q108">
        <f t="shared" si="13"/>
        <v>0</v>
      </c>
    </row>
    <row r="109" spans="1:17" x14ac:dyDescent="0.3">
      <c r="A109">
        <f t="shared" si="8"/>
        <v>109</v>
      </c>
      <c r="B109" t="str">
        <f>IF(HLOOKUP("Memory",'vInfo (Imported)'!$1:$5000,A109,FALSE)&gt;0,HLOOKUP("Memory",'vInfo (Imported)'!$1:$5000,A109,FALSE),"")</f>
        <v/>
      </c>
      <c r="C109" t="str">
        <f>IF(HLOOKUP("CPUs",'vInfo (Imported)'!$1:$5000,A109,FALSE)&gt;0,
HLOOKUP("CPUs",'vInfo (Imported)'!$1:$5000,A109,FALSE),
"")</f>
        <v/>
      </c>
      <c r="D109" t="str">
        <f>IF(HLOOKUP($D$1,'vInfo (Imported)'!$1:$5000,A109,FALSE)&gt;0,
HLOOKUP($D$1,'vInfo (Imported)'!$1:$5000,A109,FALSE),
"")</f>
        <v/>
      </c>
      <c r="E109" t="str">
        <f>IF(HLOOKUP("Category",'vInfo (Imported)'!$1:$5000,A109,FALSE)&gt;0,
HLOOKUP("Category",'vInfo (Imported)'!$1:$5000,A109,FALSE),
"")</f>
        <v/>
      </c>
      <c r="F109" t="str">
        <f>IF(HLOOKUP("OS according to the configuration file",'vInfo (Imported)'!$1:$5000,A109,FALSE)&gt;0,
HLOOKUP("OS according to the configuration file",'vInfo (Imported)'!$1:$5000,A109,FALSE),
"")</f>
        <v/>
      </c>
      <c r="G109" s="1" t="str">
        <f>IF(HLOOKUP("Cluster",'vInfo (Imported)'!$1:$5000,A109,FALSE)&gt;0,
HLOOKUP("Cluster",'vInfo (Imported)'!$1:$5000,A109,FALSE),
"")</f>
        <v/>
      </c>
      <c r="K109" s="28">
        <f>'vCluster (Imported)'!A109</f>
        <v>0</v>
      </c>
      <c r="L109">
        <f t="shared" si="9"/>
        <v>0</v>
      </c>
      <c r="M109">
        <f t="shared" si="10"/>
        <v>0</v>
      </c>
      <c r="N109">
        <f t="shared" si="11"/>
        <v>0</v>
      </c>
      <c r="O109" s="1">
        <f t="shared" si="12"/>
        <v>0</v>
      </c>
      <c r="P109">
        <f>SUMIFS('vCluster (Imported)'!$G:$G,'vCluster (Imported)'!$A:$A,K109)</f>
        <v>0</v>
      </c>
      <c r="Q109">
        <f t="shared" si="13"/>
        <v>0</v>
      </c>
    </row>
    <row r="110" spans="1:17" x14ac:dyDescent="0.3">
      <c r="A110">
        <f t="shared" si="8"/>
        <v>110</v>
      </c>
      <c r="B110" t="str">
        <f>IF(HLOOKUP("Memory",'vInfo (Imported)'!$1:$5000,A110,FALSE)&gt;0,HLOOKUP("Memory",'vInfo (Imported)'!$1:$5000,A110,FALSE),"")</f>
        <v/>
      </c>
      <c r="C110" t="str">
        <f>IF(HLOOKUP("CPUs",'vInfo (Imported)'!$1:$5000,A110,FALSE)&gt;0,
HLOOKUP("CPUs",'vInfo (Imported)'!$1:$5000,A110,FALSE),
"")</f>
        <v/>
      </c>
      <c r="D110" t="str">
        <f>IF(HLOOKUP($D$1,'vInfo (Imported)'!$1:$5000,A110,FALSE)&gt;0,
HLOOKUP($D$1,'vInfo (Imported)'!$1:$5000,A110,FALSE),
"")</f>
        <v/>
      </c>
      <c r="E110" t="str">
        <f>IF(HLOOKUP("Category",'vInfo (Imported)'!$1:$5000,A110,FALSE)&gt;0,
HLOOKUP("Category",'vInfo (Imported)'!$1:$5000,A110,FALSE),
"")</f>
        <v/>
      </c>
      <c r="F110" t="str">
        <f>IF(HLOOKUP("OS according to the configuration file",'vInfo (Imported)'!$1:$5000,A110,FALSE)&gt;0,
HLOOKUP("OS according to the configuration file",'vInfo (Imported)'!$1:$5000,A110,FALSE),
"")</f>
        <v/>
      </c>
      <c r="G110" s="1" t="str">
        <f>IF(HLOOKUP("Cluster",'vInfo (Imported)'!$1:$5000,A110,FALSE)&gt;0,
HLOOKUP("Cluster",'vInfo (Imported)'!$1:$5000,A110,FALSE),
"")</f>
        <v/>
      </c>
      <c r="K110" s="28">
        <f>'vCluster (Imported)'!A110</f>
        <v>0</v>
      </c>
      <c r="L110">
        <f t="shared" si="9"/>
        <v>0</v>
      </c>
      <c r="M110">
        <f t="shared" si="10"/>
        <v>0</v>
      </c>
      <c r="N110">
        <f t="shared" si="11"/>
        <v>0</v>
      </c>
      <c r="O110" s="1">
        <f t="shared" si="12"/>
        <v>0</v>
      </c>
      <c r="P110">
        <f>SUMIFS('vCluster (Imported)'!$G:$G,'vCluster (Imported)'!$A:$A,K110)</f>
        <v>0</v>
      </c>
      <c r="Q110">
        <f t="shared" si="13"/>
        <v>0</v>
      </c>
    </row>
    <row r="111" spans="1:17" x14ac:dyDescent="0.3">
      <c r="A111">
        <f t="shared" si="8"/>
        <v>111</v>
      </c>
      <c r="B111" t="str">
        <f>IF(HLOOKUP("Memory",'vInfo (Imported)'!$1:$5000,A111,FALSE)&gt;0,HLOOKUP("Memory",'vInfo (Imported)'!$1:$5000,A111,FALSE),"")</f>
        <v/>
      </c>
      <c r="C111" t="str">
        <f>IF(HLOOKUP("CPUs",'vInfo (Imported)'!$1:$5000,A111,FALSE)&gt;0,
HLOOKUP("CPUs",'vInfo (Imported)'!$1:$5000,A111,FALSE),
"")</f>
        <v/>
      </c>
      <c r="D111" t="str">
        <f>IF(HLOOKUP($D$1,'vInfo (Imported)'!$1:$5000,A111,FALSE)&gt;0,
HLOOKUP($D$1,'vInfo (Imported)'!$1:$5000,A111,FALSE),
"")</f>
        <v/>
      </c>
      <c r="E111" t="str">
        <f>IF(HLOOKUP("Category",'vInfo (Imported)'!$1:$5000,A111,FALSE)&gt;0,
HLOOKUP("Category",'vInfo (Imported)'!$1:$5000,A111,FALSE),
"")</f>
        <v/>
      </c>
      <c r="F111" t="str">
        <f>IF(HLOOKUP("OS according to the configuration file",'vInfo (Imported)'!$1:$5000,A111,FALSE)&gt;0,
HLOOKUP("OS according to the configuration file",'vInfo (Imported)'!$1:$5000,A111,FALSE),
"")</f>
        <v/>
      </c>
      <c r="G111" s="1" t="str">
        <f>IF(HLOOKUP("Cluster",'vInfo (Imported)'!$1:$5000,A111,FALSE)&gt;0,
HLOOKUP("Cluster",'vInfo (Imported)'!$1:$5000,A111,FALSE),
"")</f>
        <v/>
      </c>
      <c r="K111" s="28">
        <f>'vCluster (Imported)'!A111</f>
        <v>0</v>
      </c>
      <c r="L111">
        <f t="shared" si="9"/>
        <v>0</v>
      </c>
      <c r="M111">
        <f t="shared" si="10"/>
        <v>0</v>
      </c>
      <c r="N111">
        <f t="shared" si="11"/>
        <v>0</v>
      </c>
      <c r="O111" s="1">
        <f t="shared" si="12"/>
        <v>0</v>
      </c>
      <c r="P111">
        <f>SUMIFS('vCluster (Imported)'!$G:$G,'vCluster (Imported)'!$A:$A,K111)</f>
        <v>0</v>
      </c>
      <c r="Q111">
        <f t="shared" si="13"/>
        <v>0</v>
      </c>
    </row>
    <row r="112" spans="1:17" x14ac:dyDescent="0.3">
      <c r="A112">
        <f t="shared" si="8"/>
        <v>112</v>
      </c>
      <c r="B112" t="str">
        <f>IF(HLOOKUP("Memory",'vInfo (Imported)'!$1:$5000,A112,FALSE)&gt;0,HLOOKUP("Memory",'vInfo (Imported)'!$1:$5000,A112,FALSE),"")</f>
        <v/>
      </c>
      <c r="C112" t="str">
        <f>IF(HLOOKUP("CPUs",'vInfo (Imported)'!$1:$5000,A112,FALSE)&gt;0,
HLOOKUP("CPUs",'vInfo (Imported)'!$1:$5000,A112,FALSE),
"")</f>
        <v/>
      </c>
      <c r="D112" t="str">
        <f>IF(HLOOKUP($D$1,'vInfo (Imported)'!$1:$5000,A112,FALSE)&gt;0,
HLOOKUP($D$1,'vInfo (Imported)'!$1:$5000,A112,FALSE),
"")</f>
        <v/>
      </c>
      <c r="E112" t="str">
        <f>IF(HLOOKUP("Category",'vInfo (Imported)'!$1:$5000,A112,FALSE)&gt;0,
HLOOKUP("Category",'vInfo (Imported)'!$1:$5000,A112,FALSE),
"")</f>
        <v/>
      </c>
      <c r="F112" t="str">
        <f>IF(HLOOKUP("OS according to the configuration file",'vInfo (Imported)'!$1:$5000,A112,FALSE)&gt;0,
HLOOKUP("OS according to the configuration file",'vInfo (Imported)'!$1:$5000,A112,FALSE),
"")</f>
        <v/>
      </c>
      <c r="G112" s="1" t="str">
        <f>IF(HLOOKUP("Cluster",'vInfo (Imported)'!$1:$5000,A112,FALSE)&gt;0,
HLOOKUP("Cluster",'vInfo (Imported)'!$1:$5000,A112,FALSE),
"")</f>
        <v/>
      </c>
      <c r="K112" s="28">
        <f>'vCluster (Imported)'!A112</f>
        <v>0</v>
      </c>
      <c r="L112">
        <f t="shared" si="9"/>
        <v>0</v>
      </c>
      <c r="M112">
        <f t="shared" si="10"/>
        <v>0</v>
      </c>
      <c r="N112">
        <f t="shared" si="11"/>
        <v>0</v>
      </c>
      <c r="O112" s="1">
        <f t="shared" si="12"/>
        <v>0</v>
      </c>
      <c r="P112">
        <f>SUMIFS('vCluster (Imported)'!$G:$G,'vCluster (Imported)'!$A:$A,K112)</f>
        <v>0</v>
      </c>
      <c r="Q112">
        <f t="shared" si="13"/>
        <v>0</v>
      </c>
    </row>
    <row r="113" spans="1:17" x14ac:dyDescent="0.3">
      <c r="A113">
        <f t="shared" si="8"/>
        <v>113</v>
      </c>
      <c r="B113" t="str">
        <f>IF(HLOOKUP("Memory",'vInfo (Imported)'!$1:$5000,A113,FALSE)&gt;0,HLOOKUP("Memory",'vInfo (Imported)'!$1:$5000,A113,FALSE),"")</f>
        <v/>
      </c>
      <c r="C113" t="str">
        <f>IF(HLOOKUP("CPUs",'vInfo (Imported)'!$1:$5000,A113,FALSE)&gt;0,
HLOOKUP("CPUs",'vInfo (Imported)'!$1:$5000,A113,FALSE),
"")</f>
        <v/>
      </c>
      <c r="D113" t="str">
        <f>IF(HLOOKUP($D$1,'vInfo (Imported)'!$1:$5000,A113,FALSE)&gt;0,
HLOOKUP($D$1,'vInfo (Imported)'!$1:$5000,A113,FALSE),
"")</f>
        <v/>
      </c>
      <c r="E113" t="str">
        <f>IF(HLOOKUP("Category",'vInfo (Imported)'!$1:$5000,A113,FALSE)&gt;0,
HLOOKUP("Category",'vInfo (Imported)'!$1:$5000,A113,FALSE),
"")</f>
        <v/>
      </c>
      <c r="F113" t="str">
        <f>IF(HLOOKUP("OS according to the configuration file",'vInfo (Imported)'!$1:$5000,A113,FALSE)&gt;0,
HLOOKUP("OS according to the configuration file",'vInfo (Imported)'!$1:$5000,A113,FALSE),
"")</f>
        <v/>
      </c>
      <c r="G113" s="1" t="str">
        <f>IF(HLOOKUP("Cluster",'vInfo (Imported)'!$1:$5000,A113,FALSE)&gt;0,
HLOOKUP("Cluster",'vInfo (Imported)'!$1:$5000,A113,FALSE),
"")</f>
        <v/>
      </c>
      <c r="K113" s="28">
        <f>'vCluster (Imported)'!A113</f>
        <v>0</v>
      </c>
      <c r="L113">
        <f t="shared" si="9"/>
        <v>0</v>
      </c>
      <c r="M113">
        <f t="shared" si="10"/>
        <v>0</v>
      </c>
      <c r="N113">
        <f t="shared" si="11"/>
        <v>0</v>
      </c>
      <c r="O113" s="1">
        <f t="shared" si="12"/>
        <v>0</v>
      </c>
      <c r="P113">
        <f>SUMIFS('vCluster (Imported)'!$G:$G,'vCluster (Imported)'!$A:$A,K113)</f>
        <v>0</v>
      </c>
      <c r="Q113">
        <f t="shared" si="13"/>
        <v>0</v>
      </c>
    </row>
    <row r="114" spans="1:17" x14ac:dyDescent="0.3">
      <c r="A114">
        <f t="shared" si="8"/>
        <v>114</v>
      </c>
      <c r="B114" t="str">
        <f>IF(HLOOKUP("Memory",'vInfo (Imported)'!$1:$5000,A114,FALSE)&gt;0,HLOOKUP("Memory",'vInfo (Imported)'!$1:$5000,A114,FALSE),"")</f>
        <v/>
      </c>
      <c r="C114" t="str">
        <f>IF(HLOOKUP("CPUs",'vInfo (Imported)'!$1:$5000,A114,FALSE)&gt;0,
HLOOKUP("CPUs",'vInfo (Imported)'!$1:$5000,A114,FALSE),
"")</f>
        <v/>
      </c>
      <c r="D114" t="str">
        <f>IF(HLOOKUP($D$1,'vInfo (Imported)'!$1:$5000,A114,FALSE)&gt;0,
HLOOKUP($D$1,'vInfo (Imported)'!$1:$5000,A114,FALSE),
"")</f>
        <v/>
      </c>
      <c r="E114" t="str">
        <f>IF(HLOOKUP("Category",'vInfo (Imported)'!$1:$5000,A114,FALSE)&gt;0,
HLOOKUP("Category",'vInfo (Imported)'!$1:$5000,A114,FALSE),
"")</f>
        <v/>
      </c>
      <c r="F114" t="str">
        <f>IF(HLOOKUP("OS according to the configuration file",'vInfo (Imported)'!$1:$5000,A114,FALSE)&gt;0,
HLOOKUP("OS according to the configuration file",'vInfo (Imported)'!$1:$5000,A114,FALSE),
"")</f>
        <v/>
      </c>
      <c r="G114" s="1" t="str">
        <f>IF(HLOOKUP("Cluster",'vInfo (Imported)'!$1:$5000,A114,FALSE)&gt;0,
HLOOKUP("Cluster",'vInfo (Imported)'!$1:$5000,A114,FALSE),
"")</f>
        <v/>
      </c>
      <c r="K114" s="28">
        <f>'vCluster (Imported)'!A114</f>
        <v>0</v>
      </c>
      <c r="L114">
        <f t="shared" si="9"/>
        <v>0</v>
      </c>
      <c r="M114">
        <f t="shared" si="10"/>
        <v>0</v>
      </c>
      <c r="N114">
        <f t="shared" si="11"/>
        <v>0</v>
      </c>
      <c r="O114" s="1">
        <f t="shared" si="12"/>
        <v>0</v>
      </c>
      <c r="P114">
        <f>SUMIFS('vCluster (Imported)'!$G:$G,'vCluster (Imported)'!$A:$A,K114)</f>
        <v>0</v>
      </c>
      <c r="Q114">
        <f t="shared" si="13"/>
        <v>0</v>
      </c>
    </row>
    <row r="115" spans="1:17" x14ac:dyDescent="0.3">
      <c r="A115">
        <f t="shared" si="8"/>
        <v>115</v>
      </c>
      <c r="B115" t="str">
        <f>IF(HLOOKUP("Memory",'vInfo (Imported)'!$1:$5000,A115,FALSE)&gt;0,HLOOKUP("Memory",'vInfo (Imported)'!$1:$5000,A115,FALSE),"")</f>
        <v/>
      </c>
      <c r="C115" t="str">
        <f>IF(HLOOKUP("CPUs",'vInfo (Imported)'!$1:$5000,A115,FALSE)&gt;0,
HLOOKUP("CPUs",'vInfo (Imported)'!$1:$5000,A115,FALSE),
"")</f>
        <v/>
      </c>
      <c r="D115" t="str">
        <f>IF(HLOOKUP($D$1,'vInfo (Imported)'!$1:$5000,A115,FALSE)&gt;0,
HLOOKUP($D$1,'vInfo (Imported)'!$1:$5000,A115,FALSE),
"")</f>
        <v/>
      </c>
      <c r="E115" t="str">
        <f>IF(HLOOKUP("Category",'vInfo (Imported)'!$1:$5000,A115,FALSE)&gt;0,
HLOOKUP("Category",'vInfo (Imported)'!$1:$5000,A115,FALSE),
"")</f>
        <v/>
      </c>
      <c r="F115" t="str">
        <f>IF(HLOOKUP("OS according to the configuration file",'vInfo (Imported)'!$1:$5000,A115,FALSE)&gt;0,
HLOOKUP("OS according to the configuration file",'vInfo (Imported)'!$1:$5000,A115,FALSE),
"")</f>
        <v/>
      </c>
      <c r="G115" s="1" t="str">
        <f>IF(HLOOKUP("Cluster",'vInfo (Imported)'!$1:$5000,A115,FALSE)&gt;0,
HLOOKUP("Cluster",'vInfo (Imported)'!$1:$5000,A115,FALSE),
"")</f>
        <v/>
      </c>
      <c r="K115" s="28">
        <f>'vCluster (Imported)'!A115</f>
        <v>0</v>
      </c>
      <c r="L115">
        <f t="shared" si="9"/>
        <v>0</v>
      </c>
      <c r="M115">
        <f t="shared" si="10"/>
        <v>0</v>
      </c>
      <c r="N115">
        <f t="shared" si="11"/>
        <v>0</v>
      </c>
      <c r="O115" s="1">
        <f t="shared" si="12"/>
        <v>0</v>
      </c>
      <c r="P115">
        <f>SUMIFS('vCluster (Imported)'!$G:$G,'vCluster (Imported)'!$A:$A,K115)</f>
        <v>0</v>
      </c>
      <c r="Q115">
        <f t="shared" si="13"/>
        <v>0</v>
      </c>
    </row>
    <row r="116" spans="1:17" x14ac:dyDescent="0.3">
      <c r="A116">
        <f t="shared" si="8"/>
        <v>116</v>
      </c>
      <c r="B116" t="str">
        <f>IF(HLOOKUP("Memory",'vInfo (Imported)'!$1:$5000,A116,FALSE)&gt;0,HLOOKUP("Memory",'vInfo (Imported)'!$1:$5000,A116,FALSE),"")</f>
        <v/>
      </c>
      <c r="C116" t="str">
        <f>IF(HLOOKUP("CPUs",'vInfo (Imported)'!$1:$5000,A116,FALSE)&gt;0,
HLOOKUP("CPUs",'vInfo (Imported)'!$1:$5000,A116,FALSE),
"")</f>
        <v/>
      </c>
      <c r="D116" t="str">
        <f>IF(HLOOKUP($D$1,'vInfo (Imported)'!$1:$5000,A116,FALSE)&gt;0,
HLOOKUP($D$1,'vInfo (Imported)'!$1:$5000,A116,FALSE),
"")</f>
        <v/>
      </c>
      <c r="E116" t="str">
        <f>IF(HLOOKUP("Category",'vInfo (Imported)'!$1:$5000,A116,FALSE)&gt;0,
HLOOKUP("Category",'vInfo (Imported)'!$1:$5000,A116,FALSE),
"")</f>
        <v/>
      </c>
      <c r="F116" t="str">
        <f>IF(HLOOKUP("OS according to the configuration file",'vInfo (Imported)'!$1:$5000,A116,FALSE)&gt;0,
HLOOKUP("OS according to the configuration file",'vInfo (Imported)'!$1:$5000,A116,FALSE),
"")</f>
        <v/>
      </c>
      <c r="G116" s="1" t="str">
        <f>IF(HLOOKUP("Cluster",'vInfo (Imported)'!$1:$5000,A116,FALSE)&gt;0,
HLOOKUP("Cluster",'vInfo (Imported)'!$1:$5000,A116,FALSE),
"")</f>
        <v/>
      </c>
      <c r="K116" s="28">
        <f>'vCluster (Imported)'!A116</f>
        <v>0</v>
      </c>
      <c r="L116">
        <f t="shared" si="9"/>
        <v>0</v>
      </c>
      <c r="M116">
        <f t="shared" si="10"/>
        <v>0</v>
      </c>
      <c r="N116">
        <f t="shared" si="11"/>
        <v>0</v>
      </c>
      <c r="O116" s="1">
        <f t="shared" si="12"/>
        <v>0</v>
      </c>
      <c r="P116">
        <f>SUMIFS('vCluster (Imported)'!$G:$G,'vCluster (Imported)'!$A:$A,K116)</f>
        <v>0</v>
      </c>
      <c r="Q116">
        <f t="shared" si="13"/>
        <v>0</v>
      </c>
    </row>
    <row r="117" spans="1:17" x14ac:dyDescent="0.3">
      <c r="A117">
        <f t="shared" si="8"/>
        <v>117</v>
      </c>
      <c r="B117" t="str">
        <f>IF(HLOOKUP("Memory",'vInfo (Imported)'!$1:$5000,A117,FALSE)&gt;0,HLOOKUP("Memory",'vInfo (Imported)'!$1:$5000,A117,FALSE),"")</f>
        <v/>
      </c>
      <c r="C117" t="str">
        <f>IF(HLOOKUP("CPUs",'vInfo (Imported)'!$1:$5000,A117,FALSE)&gt;0,
HLOOKUP("CPUs",'vInfo (Imported)'!$1:$5000,A117,FALSE),
"")</f>
        <v/>
      </c>
      <c r="D117" t="str">
        <f>IF(HLOOKUP($D$1,'vInfo (Imported)'!$1:$5000,A117,FALSE)&gt;0,
HLOOKUP($D$1,'vInfo (Imported)'!$1:$5000,A117,FALSE),
"")</f>
        <v/>
      </c>
      <c r="E117" t="str">
        <f>IF(HLOOKUP("Category",'vInfo (Imported)'!$1:$5000,A117,FALSE)&gt;0,
HLOOKUP("Category",'vInfo (Imported)'!$1:$5000,A117,FALSE),
"")</f>
        <v/>
      </c>
      <c r="F117" t="str">
        <f>IF(HLOOKUP("OS according to the configuration file",'vInfo (Imported)'!$1:$5000,A117,FALSE)&gt;0,
HLOOKUP("OS according to the configuration file",'vInfo (Imported)'!$1:$5000,A117,FALSE),
"")</f>
        <v/>
      </c>
      <c r="G117" s="1" t="str">
        <f>IF(HLOOKUP("Cluster",'vInfo (Imported)'!$1:$5000,A117,FALSE)&gt;0,
HLOOKUP("Cluster",'vInfo (Imported)'!$1:$5000,A117,FALSE),
"")</f>
        <v/>
      </c>
      <c r="K117" s="28">
        <f>'vCluster (Imported)'!A117</f>
        <v>0</v>
      </c>
      <c r="L117">
        <f t="shared" si="9"/>
        <v>0</v>
      </c>
      <c r="M117">
        <f t="shared" si="10"/>
        <v>0</v>
      </c>
      <c r="N117">
        <f t="shared" si="11"/>
        <v>0</v>
      </c>
      <c r="O117" s="1">
        <f t="shared" si="12"/>
        <v>0</v>
      </c>
      <c r="P117">
        <f>SUMIFS('vCluster (Imported)'!$G:$G,'vCluster (Imported)'!$A:$A,K117)</f>
        <v>0</v>
      </c>
      <c r="Q117">
        <f t="shared" si="13"/>
        <v>0</v>
      </c>
    </row>
    <row r="118" spans="1:17" x14ac:dyDescent="0.3">
      <c r="A118">
        <f t="shared" si="8"/>
        <v>118</v>
      </c>
      <c r="B118" t="str">
        <f>IF(HLOOKUP("Memory",'vInfo (Imported)'!$1:$5000,A118,FALSE)&gt;0,HLOOKUP("Memory",'vInfo (Imported)'!$1:$5000,A118,FALSE),"")</f>
        <v/>
      </c>
      <c r="C118" t="str">
        <f>IF(HLOOKUP("CPUs",'vInfo (Imported)'!$1:$5000,A118,FALSE)&gt;0,
HLOOKUP("CPUs",'vInfo (Imported)'!$1:$5000,A118,FALSE),
"")</f>
        <v/>
      </c>
      <c r="D118" t="str">
        <f>IF(HLOOKUP($D$1,'vInfo (Imported)'!$1:$5000,A118,FALSE)&gt;0,
HLOOKUP($D$1,'vInfo (Imported)'!$1:$5000,A118,FALSE),
"")</f>
        <v/>
      </c>
      <c r="E118" t="str">
        <f>IF(HLOOKUP("Category",'vInfo (Imported)'!$1:$5000,A118,FALSE)&gt;0,
HLOOKUP("Category",'vInfo (Imported)'!$1:$5000,A118,FALSE),
"")</f>
        <v/>
      </c>
      <c r="F118" t="str">
        <f>IF(HLOOKUP("OS according to the configuration file",'vInfo (Imported)'!$1:$5000,A118,FALSE)&gt;0,
HLOOKUP("OS according to the configuration file",'vInfo (Imported)'!$1:$5000,A118,FALSE),
"")</f>
        <v/>
      </c>
      <c r="G118" s="1" t="str">
        <f>IF(HLOOKUP("Cluster",'vInfo (Imported)'!$1:$5000,A118,FALSE)&gt;0,
HLOOKUP("Cluster",'vInfo (Imported)'!$1:$5000,A118,FALSE),
"")</f>
        <v/>
      </c>
      <c r="K118" s="28">
        <f>'vCluster (Imported)'!A118</f>
        <v>0</v>
      </c>
      <c r="L118">
        <f t="shared" si="9"/>
        <v>0</v>
      </c>
      <c r="M118">
        <f t="shared" si="10"/>
        <v>0</v>
      </c>
      <c r="N118">
        <f t="shared" si="11"/>
        <v>0</v>
      </c>
      <c r="O118" s="1">
        <f t="shared" si="12"/>
        <v>0</v>
      </c>
      <c r="P118">
        <f>SUMIFS('vCluster (Imported)'!$G:$G,'vCluster (Imported)'!$A:$A,K118)</f>
        <v>0</v>
      </c>
      <c r="Q118">
        <f t="shared" si="13"/>
        <v>0</v>
      </c>
    </row>
    <row r="119" spans="1:17" x14ac:dyDescent="0.3">
      <c r="A119">
        <f t="shared" si="8"/>
        <v>119</v>
      </c>
      <c r="B119" t="str">
        <f>IF(HLOOKUP("Memory",'vInfo (Imported)'!$1:$5000,A119,FALSE)&gt;0,HLOOKUP("Memory",'vInfo (Imported)'!$1:$5000,A119,FALSE),"")</f>
        <v/>
      </c>
      <c r="C119" t="str">
        <f>IF(HLOOKUP("CPUs",'vInfo (Imported)'!$1:$5000,A119,FALSE)&gt;0,
HLOOKUP("CPUs",'vInfo (Imported)'!$1:$5000,A119,FALSE),
"")</f>
        <v/>
      </c>
      <c r="D119" t="str">
        <f>IF(HLOOKUP($D$1,'vInfo (Imported)'!$1:$5000,A119,FALSE)&gt;0,
HLOOKUP($D$1,'vInfo (Imported)'!$1:$5000,A119,FALSE),
"")</f>
        <v/>
      </c>
      <c r="E119" t="str">
        <f>IF(HLOOKUP("Category",'vInfo (Imported)'!$1:$5000,A119,FALSE)&gt;0,
HLOOKUP("Category",'vInfo (Imported)'!$1:$5000,A119,FALSE),
"")</f>
        <v/>
      </c>
      <c r="F119" t="str">
        <f>IF(HLOOKUP("OS according to the configuration file",'vInfo (Imported)'!$1:$5000,A119,FALSE)&gt;0,
HLOOKUP("OS according to the configuration file",'vInfo (Imported)'!$1:$5000,A119,FALSE),
"")</f>
        <v/>
      </c>
      <c r="G119" s="1" t="str">
        <f>IF(HLOOKUP("Cluster",'vInfo (Imported)'!$1:$5000,A119,FALSE)&gt;0,
HLOOKUP("Cluster",'vInfo (Imported)'!$1:$5000,A119,FALSE),
"")</f>
        <v/>
      </c>
      <c r="K119" s="28">
        <f>'vCluster (Imported)'!A119</f>
        <v>0</v>
      </c>
      <c r="L119">
        <f t="shared" si="9"/>
        <v>0</v>
      </c>
      <c r="M119">
        <f t="shared" si="10"/>
        <v>0</v>
      </c>
      <c r="N119">
        <f t="shared" si="11"/>
        <v>0</v>
      </c>
      <c r="O119" s="1">
        <f t="shared" si="12"/>
        <v>0</v>
      </c>
      <c r="P119">
        <f>SUMIFS('vCluster (Imported)'!$G:$G,'vCluster (Imported)'!$A:$A,K119)</f>
        <v>0</v>
      </c>
      <c r="Q119">
        <f t="shared" si="13"/>
        <v>0</v>
      </c>
    </row>
    <row r="120" spans="1:17" x14ac:dyDescent="0.3">
      <c r="A120">
        <f t="shared" si="8"/>
        <v>120</v>
      </c>
      <c r="B120" t="str">
        <f>IF(HLOOKUP("Memory",'vInfo (Imported)'!$1:$5000,A120,FALSE)&gt;0,HLOOKUP("Memory",'vInfo (Imported)'!$1:$5000,A120,FALSE),"")</f>
        <v/>
      </c>
      <c r="C120" t="str">
        <f>IF(HLOOKUP("CPUs",'vInfo (Imported)'!$1:$5000,A120,FALSE)&gt;0,
HLOOKUP("CPUs",'vInfo (Imported)'!$1:$5000,A120,FALSE),
"")</f>
        <v/>
      </c>
      <c r="D120" t="str">
        <f>IF(HLOOKUP($D$1,'vInfo (Imported)'!$1:$5000,A120,FALSE)&gt;0,
HLOOKUP($D$1,'vInfo (Imported)'!$1:$5000,A120,FALSE),
"")</f>
        <v/>
      </c>
      <c r="E120" t="str">
        <f>IF(HLOOKUP("Category",'vInfo (Imported)'!$1:$5000,A120,FALSE)&gt;0,
HLOOKUP("Category",'vInfo (Imported)'!$1:$5000,A120,FALSE),
"")</f>
        <v/>
      </c>
      <c r="F120" t="str">
        <f>IF(HLOOKUP("OS according to the configuration file",'vInfo (Imported)'!$1:$5000,A120,FALSE)&gt;0,
HLOOKUP("OS according to the configuration file",'vInfo (Imported)'!$1:$5000,A120,FALSE),
"")</f>
        <v/>
      </c>
      <c r="G120" s="1" t="str">
        <f>IF(HLOOKUP("Cluster",'vInfo (Imported)'!$1:$5000,A120,FALSE)&gt;0,
HLOOKUP("Cluster",'vInfo (Imported)'!$1:$5000,A120,FALSE),
"")</f>
        <v/>
      </c>
      <c r="K120" s="28">
        <f>'vCluster (Imported)'!A120</f>
        <v>0</v>
      </c>
      <c r="L120">
        <f t="shared" si="9"/>
        <v>0</v>
      </c>
      <c r="M120">
        <f t="shared" si="10"/>
        <v>0</v>
      </c>
      <c r="N120">
        <f t="shared" si="11"/>
        <v>0</v>
      </c>
      <c r="O120" s="1">
        <f t="shared" si="12"/>
        <v>0</v>
      </c>
      <c r="P120">
        <f>SUMIFS('vCluster (Imported)'!$G:$G,'vCluster (Imported)'!$A:$A,K120)</f>
        <v>0</v>
      </c>
      <c r="Q120">
        <f t="shared" si="13"/>
        <v>0</v>
      </c>
    </row>
    <row r="121" spans="1:17" x14ac:dyDescent="0.3">
      <c r="A121">
        <f t="shared" si="8"/>
        <v>121</v>
      </c>
      <c r="B121" t="str">
        <f>IF(HLOOKUP("Memory",'vInfo (Imported)'!$1:$5000,A121,FALSE)&gt;0,HLOOKUP("Memory",'vInfo (Imported)'!$1:$5000,A121,FALSE),"")</f>
        <v/>
      </c>
      <c r="C121" t="str">
        <f>IF(HLOOKUP("CPUs",'vInfo (Imported)'!$1:$5000,A121,FALSE)&gt;0,
HLOOKUP("CPUs",'vInfo (Imported)'!$1:$5000,A121,FALSE),
"")</f>
        <v/>
      </c>
      <c r="D121" t="str">
        <f>IF(HLOOKUP($D$1,'vInfo (Imported)'!$1:$5000,A121,FALSE)&gt;0,
HLOOKUP($D$1,'vInfo (Imported)'!$1:$5000,A121,FALSE),
"")</f>
        <v/>
      </c>
      <c r="E121" t="str">
        <f>IF(HLOOKUP("Category",'vInfo (Imported)'!$1:$5000,A121,FALSE)&gt;0,
HLOOKUP("Category",'vInfo (Imported)'!$1:$5000,A121,FALSE),
"")</f>
        <v/>
      </c>
      <c r="F121" t="str">
        <f>IF(HLOOKUP("OS according to the configuration file",'vInfo (Imported)'!$1:$5000,A121,FALSE)&gt;0,
HLOOKUP("OS according to the configuration file",'vInfo (Imported)'!$1:$5000,A121,FALSE),
"")</f>
        <v/>
      </c>
      <c r="G121" s="1" t="str">
        <f>IF(HLOOKUP("Cluster",'vInfo (Imported)'!$1:$5000,A121,FALSE)&gt;0,
HLOOKUP("Cluster",'vInfo (Imported)'!$1:$5000,A121,FALSE),
"")</f>
        <v/>
      </c>
      <c r="K121" s="28">
        <f>'vCluster (Imported)'!A121</f>
        <v>0</v>
      </c>
      <c r="L121">
        <f t="shared" si="9"/>
        <v>0</v>
      </c>
      <c r="M121">
        <f t="shared" si="10"/>
        <v>0</v>
      </c>
      <c r="N121">
        <f t="shared" si="11"/>
        <v>0</v>
      </c>
      <c r="O121" s="1">
        <f t="shared" si="12"/>
        <v>0</v>
      </c>
      <c r="P121">
        <f>SUMIFS('vCluster (Imported)'!$G:$G,'vCluster (Imported)'!$A:$A,K121)</f>
        <v>0</v>
      </c>
      <c r="Q121">
        <f t="shared" si="13"/>
        <v>0</v>
      </c>
    </row>
    <row r="122" spans="1:17" x14ac:dyDescent="0.3">
      <c r="A122">
        <f t="shared" si="8"/>
        <v>122</v>
      </c>
      <c r="B122" t="str">
        <f>IF(HLOOKUP("Memory",'vInfo (Imported)'!$1:$5000,A122,FALSE)&gt;0,HLOOKUP("Memory",'vInfo (Imported)'!$1:$5000,A122,FALSE),"")</f>
        <v/>
      </c>
      <c r="C122" t="str">
        <f>IF(HLOOKUP("CPUs",'vInfo (Imported)'!$1:$5000,A122,FALSE)&gt;0,
HLOOKUP("CPUs",'vInfo (Imported)'!$1:$5000,A122,FALSE),
"")</f>
        <v/>
      </c>
      <c r="D122" t="str">
        <f>IF(HLOOKUP($D$1,'vInfo (Imported)'!$1:$5000,A122,FALSE)&gt;0,
HLOOKUP($D$1,'vInfo (Imported)'!$1:$5000,A122,FALSE),
"")</f>
        <v/>
      </c>
      <c r="E122" t="str">
        <f>IF(HLOOKUP("Category",'vInfo (Imported)'!$1:$5000,A122,FALSE)&gt;0,
HLOOKUP("Category",'vInfo (Imported)'!$1:$5000,A122,FALSE),
"")</f>
        <v/>
      </c>
      <c r="F122" t="str">
        <f>IF(HLOOKUP("OS according to the configuration file",'vInfo (Imported)'!$1:$5000,A122,FALSE)&gt;0,
HLOOKUP("OS according to the configuration file",'vInfo (Imported)'!$1:$5000,A122,FALSE),
"")</f>
        <v/>
      </c>
      <c r="G122" s="1" t="str">
        <f>IF(HLOOKUP("Cluster",'vInfo (Imported)'!$1:$5000,A122,FALSE)&gt;0,
HLOOKUP("Cluster",'vInfo (Imported)'!$1:$5000,A122,FALSE),
"")</f>
        <v/>
      </c>
      <c r="K122" s="28">
        <f>'vCluster (Imported)'!A122</f>
        <v>0</v>
      </c>
      <c r="L122">
        <f t="shared" si="9"/>
        <v>0</v>
      </c>
      <c r="M122">
        <f t="shared" si="10"/>
        <v>0</v>
      </c>
      <c r="N122">
        <f t="shared" si="11"/>
        <v>0</v>
      </c>
      <c r="O122" s="1">
        <f t="shared" si="12"/>
        <v>0</v>
      </c>
      <c r="P122">
        <f>SUMIFS('vCluster (Imported)'!$G:$G,'vCluster (Imported)'!$A:$A,K122)</f>
        <v>0</v>
      </c>
      <c r="Q122">
        <f t="shared" si="13"/>
        <v>0</v>
      </c>
    </row>
    <row r="123" spans="1:17" x14ac:dyDescent="0.3">
      <c r="A123">
        <f t="shared" si="8"/>
        <v>123</v>
      </c>
      <c r="B123" t="str">
        <f>IF(HLOOKUP("Memory",'vInfo (Imported)'!$1:$5000,A123,FALSE)&gt;0,HLOOKUP("Memory",'vInfo (Imported)'!$1:$5000,A123,FALSE),"")</f>
        <v/>
      </c>
      <c r="C123" t="str">
        <f>IF(HLOOKUP("CPUs",'vInfo (Imported)'!$1:$5000,A123,FALSE)&gt;0,
HLOOKUP("CPUs",'vInfo (Imported)'!$1:$5000,A123,FALSE),
"")</f>
        <v/>
      </c>
      <c r="D123" t="str">
        <f>IF(HLOOKUP($D$1,'vInfo (Imported)'!$1:$5000,A123,FALSE)&gt;0,
HLOOKUP($D$1,'vInfo (Imported)'!$1:$5000,A123,FALSE),
"")</f>
        <v/>
      </c>
      <c r="E123" t="str">
        <f>IF(HLOOKUP("Category",'vInfo (Imported)'!$1:$5000,A123,FALSE)&gt;0,
HLOOKUP("Category",'vInfo (Imported)'!$1:$5000,A123,FALSE),
"")</f>
        <v/>
      </c>
      <c r="F123" t="str">
        <f>IF(HLOOKUP("OS according to the configuration file",'vInfo (Imported)'!$1:$5000,A123,FALSE)&gt;0,
HLOOKUP("OS according to the configuration file",'vInfo (Imported)'!$1:$5000,A123,FALSE),
"")</f>
        <v/>
      </c>
      <c r="G123" s="1" t="str">
        <f>IF(HLOOKUP("Cluster",'vInfo (Imported)'!$1:$5000,A123,FALSE)&gt;0,
HLOOKUP("Cluster",'vInfo (Imported)'!$1:$5000,A123,FALSE),
"")</f>
        <v/>
      </c>
      <c r="K123" s="28">
        <f>'vCluster (Imported)'!A123</f>
        <v>0</v>
      </c>
      <c r="L123">
        <f t="shared" si="9"/>
        <v>0</v>
      </c>
      <c r="M123">
        <f t="shared" si="10"/>
        <v>0</v>
      </c>
      <c r="N123">
        <f t="shared" si="11"/>
        <v>0</v>
      </c>
      <c r="O123" s="1">
        <f t="shared" si="12"/>
        <v>0</v>
      </c>
      <c r="P123">
        <f>SUMIFS('vCluster (Imported)'!$G:$G,'vCluster (Imported)'!$A:$A,K123)</f>
        <v>0</v>
      </c>
      <c r="Q123">
        <f t="shared" si="13"/>
        <v>0</v>
      </c>
    </row>
    <row r="124" spans="1:17" x14ac:dyDescent="0.3">
      <c r="A124">
        <f t="shared" si="8"/>
        <v>124</v>
      </c>
      <c r="B124" t="str">
        <f>IF(HLOOKUP("Memory",'vInfo (Imported)'!$1:$5000,A124,FALSE)&gt;0,HLOOKUP("Memory",'vInfo (Imported)'!$1:$5000,A124,FALSE),"")</f>
        <v/>
      </c>
      <c r="C124" t="str">
        <f>IF(HLOOKUP("CPUs",'vInfo (Imported)'!$1:$5000,A124,FALSE)&gt;0,
HLOOKUP("CPUs",'vInfo (Imported)'!$1:$5000,A124,FALSE),
"")</f>
        <v/>
      </c>
      <c r="D124" t="str">
        <f>IF(HLOOKUP($D$1,'vInfo (Imported)'!$1:$5000,A124,FALSE)&gt;0,
HLOOKUP($D$1,'vInfo (Imported)'!$1:$5000,A124,FALSE),
"")</f>
        <v/>
      </c>
      <c r="E124" t="str">
        <f>IF(HLOOKUP("Category",'vInfo (Imported)'!$1:$5000,A124,FALSE)&gt;0,
HLOOKUP("Category",'vInfo (Imported)'!$1:$5000,A124,FALSE),
"")</f>
        <v/>
      </c>
      <c r="F124" t="str">
        <f>IF(HLOOKUP("OS according to the configuration file",'vInfo (Imported)'!$1:$5000,A124,FALSE)&gt;0,
HLOOKUP("OS according to the configuration file",'vInfo (Imported)'!$1:$5000,A124,FALSE),
"")</f>
        <v/>
      </c>
      <c r="G124" s="1" t="str">
        <f>IF(HLOOKUP("Cluster",'vInfo (Imported)'!$1:$5000,A124,FALSE)&gt;0,
HLOOKUP("Cluster",'vInfo (Imported)'!$1:$5000,A124,FALSE),
"")</f>
        <v/>
      </c>
      <c r="K124" s="28">
        <f>'vCluster (Imported)'!A124</f>
        <v>0</v>
      </c>
      <c r="L124">
        <f t="shared" si="9"/>
        <v>0</v>
      </c>
      <c r="M124">
        <f t="shared" si="10"/>
        <v>0</v>
      </c>
      <c r="N124">
        <f t="shared" si="11"/>
        <v>0</v>
      </c>
      <c r="O124" s="1">
        <f t="shared" si="12"/>
        <v>0</v>
      </c>
      <c r="P124">
        <f>SUMIFS('vCluster (Imported)'!$G:$G,'vCluster (Imported)'!$A:$A,K124)</f>
        <v>0</v>
      </c>
      <c r="Q124">
        <f t="shared" si="13"/>
        <v>0</v>
      </c>
    </row>
    <row r="125" spans="1:17" x14ac:dyDescent="0.3">
      <c r="A125">
        <f t="shared" si="8"/>
        <v>125</v>
      </c>
      <c r="B125" t="str">
        <f>IF(HLOOKUP("Memory",'vInfo (Imported)'!$1:$5000,A125,FALSE)&gt;0,HLOOKUP("Memory",'vInfo (Imported)'!$1:$5000,A125,FALSE),"")</f>
        <v/>
      </c>
      <c r="C125" t="str">
        <f>IF(HLOOKUP("CPUs",'vInfo (Imported)'!$1:$5000,A125,FALSE)&gt;0,
HLOOKUP("CPUs",'vInfo (Imported)'!$1:$5000,A125,FALSE),
"")</f>
        <v/>
      </c>
      <c r="D125" t="str">
        <f>IF(HLOOKUP($D$1,'vInfo (Imported)'!$1:$5000,A125,FALSE)&gt;0,
HLOOKUP($D$1,'vInfo (Imported)'!$1:$5000,A125,FALSE),
"")</f>
        <v/>
      </c>
      <c r="E125" t="str">
        <f>IF(HLOOKUP("Category",'vInfo (Imported)'!$1:$5000,A125,FALSE)&gt;0,
HLOOKUP("Category",'vInfo (Imported)'!$1:$5000,A125,FALSE),
"")</f>
        <v/>
      </c>
      <c r="F125" t="str">
        <f>IF(HLOOKUP("OS according to the configuration file",'vInfo (Imported)'!$1:$5000,A125,FALSE)&gt;0,
HLOOKUP("OS according to the configuration file",'vInfo (Imported)'!$1:$5000,A125,FALSE),
"")</f>
        <v/>
      </c>
      <c r="G125" s="1" t="str">
        <f>IF(HLOOKUP("Cluster",'vInfo (Imported)'!$1:$5000,A125,FALSE)&gt;0,
HLOOKUP("Cluster",'vInfo (Imported)'!$1:$5000,A125,FALSE),
"")</f>
        <v/>
      </c>
      <c r="K125" s="28">
        <f>'vCluster (Imported)'!A125</f>
        <v>0</v>
      </c>
      <c r="L125">
        <f t="shared" si="9"/>
        <v>0</v>
      </c>
      <c r="M125">
        <f t="shared" si="10"/>
        <v>0</v>
      </c>
      <c r="N125">
        <f t="shared" si="11"/>
        <v>0</v>
      </c>
      <c r="O125" s="1">
        <f t="shared" si="12"/>
        <v>0</v>
      </c>
      <c r="P125">
        <f>SUMIFS('vCluster (Imported)'!$G:$G,'vCluster (Imported)'!$A:$A,K125)</f>
        <v>0</v>
      </c>
      <c r="Q125">
        <f t="shared" si="13"/>
        <v>0</v>
      </c>
    </row>
    <row r="126" spans="1:17" x14ac:dyDescent="0.3">
      <c r="A126">
        <f t="shared" si="8"/>
        <v>126</v>
      </c>
      <c r="B126" t="str">
        <f>IF(HLOOKUP("Memory",'vInfo (Imported)'!$1:$5000,A126,FALSE)&gt;0,HLOOKUP("Memory",'vInfo (Imported)'!$1:$5000,A126,FALSE),"")</f>
        <v/>
      </c>
      <c r="C126" t="str">
        <f>IF(HLOOKUP("CPUs",'vInfo (Imported)'!$1:$5000,A126,FALSE)&gt;0,
HLOOKUP("CPUs",'vInfo (Imported)'!$1:$5000,A126,FALSE),
"")</f>
        <v/>
      </c>
      <c r="D126" t="str">
        <f>IF(HLOOKUP($D$1,'vInfo (Imported)'!$1:$5000,A126,FALSE)&gt;0,
HLOOKUP($D$1,'vInfo (Imported)'!$1:$5000,A126,FALSE),
"")</f>
        <v/>
      </c>
      <c r="E126" t="str">
        <f>IF(HLOOKUP("Category",'vInfo (Imported)'!$1:$5000,A126,FALSE)&gt;0,
HLOOKUP("Category",'vInfo (Imported)'!$1:$5000,A126,FALSE),
"")</f>
        <v/>
      </c>
      <c r="F126" t="str">
        <f>IF(HLOOKUP("OS according to the configuration file",'vInfo (Imported)'!$1:$5000,A126,FALSE)&gt;0,
HLOOKUP("OS according to the configuration file",'vInfo (Imported)'!$1:$5000,A126,FALSE),
"")</f>
        <v/>
      </c>
      <c r="G126" s="1" t="str">
        <f>IF(HLOOKUP("Cluster",'vInfo (Imported)'!$1:$5000,A126,FALSE)&gt;0,
HLOOKUP("Cluster",'vInfo (Imported)'!$1:$5000,A126,FALSE),
"")</f>
        <v/>
      </c>
      <c r="K126" s="28">
        <f>'vCluster (Imported)'!A126</f>
        <v>0</v>
      </c>
      <c r="L126">
        <f t="shared" si="9"/>
        <v>0</v>
      </c>
      <c r="M126">
        <f t="shared" si="10"/>
        <v>0</v>
      </c>
      <c r="N126">
        <f t="shared" si="11"/>
        <v>0</v>
      </c>
      <c r="O126" s="1">
        <f t="shared" si="12"/>
        <v>0</v>
      </c>
      <c r="P126">
        <f>SUMIFS('vCluster (Imported)'!$G:$G,'vCluster (Imported)'!$A:$A,K126)</f>
        <v>0</v>
      </c>
      <c r="Q126">
        <f t="shared" si="13"/>
        <v>0</v>
      </c>
    </row>
    <row r="127" spans="1:17" x14ac:dyDescent="0.3">
      <c r="A127">
        <f t="shared" si="8"/>
        <v>127</v>
      </c>
      <c r="B127" t="str">
        <f>IF(HLOOKUP("Memory",'vInfo (Imported)'!$1:$5000,A127,FALSE)&gt;0,HLOOKUP("Memory",'vInfo (Imported)'!$1:$5000,A127,FALSE),"")</f>
        <v/>
      </c>
      <c r="C127" t="str">
        <f>IF(HLOOKUP("CPUs",'vInfo (Imported)'!$1:$5000,A127,FALSE)&gt;0,
HLOOKUP("CPUs",'vInfo (Imported)'!$1:$5000,A127,FALSE),
"")</f>
        <v/>
      </c>
      <c r="D127" t="str">
        <f>IF(HLOOKUP($D$1,'vInfo (Imported)'!$1:$5000,A127,FALSE)&gt;0,
HLOOKUP($D$1,'vInfo (Imported)'!$1:$5000,A127,FALSE),
"")</f>
        <v/>
      </c>
      <c r="E127" t="str">
        <f>IF(HLOOKUP("Category",'vInfo (Imported)'!$1:$5000,A127,FALSE)&gt;0,
HLOOKUP("Category",'vInfo (Imported)'!$1:$5000,A127,FALSE),
"")</f>
        <v/>
      </c>
      <c r="F127" t="str">
        <f>IF(HLOOKUP("OS according to the configuration file",'vInfo (Imported)'!$1:$5000,A127,FALSE)&gt;0,
HLOOKUP("OS according to the configuration file",'vInfo (Imported)'!$1:$5000,A127,FALSE),
"")</f>
        <v/>
      </c>
      <c r="G127" s="1" t="str">
        <f>IF(HLOOKUP("Cluster",'vInfo (Imported)'!$1:$5000,A127,FALSE)&gt;0,
HLOOKUP("Cluster",'vInfo (Imported)'!$1:$5000,A127,FALSE),
"")</f>
        <v/>
      </c>
      <c r="K127" s="28">
        <f>'vCluster (Imported)'!A127</f>
        <v>0</v>
      </c>
      <c r="L127">
        <f t="shared" si="9"/>
        <v>0</v>
      </c>
      <c r="M127">
        <f t="shared" si="10"/>
        <v>0</v>
      </c>
      <c r="N127">
        <f t="shared" si="11"/>
        <v>0</v>
      </c>
      <c r="O127" s="1">
        <f t="shared" si="12"/>
        <v>0</v>
      </c>
      <c r="P127">
        <f>SUMIFS('vCluster (Imported)'!$G:$G,'vCluster (Imported)'!$A:$A,K127)</f>
        <v>0</v>
      </c>
      <c r="Q127">
        <f t="shared" si="13"/>
        <v>0</v>
      </c>
    </row>
    <row r="128" spans="1:17" x14ac:dyDescent="0.3">
      <c r="A128">
        <f t="shared" si="8"/>
        <v>128</v>
      </c>
      <c r="B128" t="str">
        <f>IF(HLOOKUP("Memory",'vInfo (Imported)'!$1:$5000,A128,FALSE)&gt;0,HLOOKUP("Memory",'vInfo (Imported)'!$1:$5000,A128,FALSE),"")</f>
        <v/>
      </c>
      <c r="C128" t="str">
        <f>IF(HLOOKUP("CPUs",'vInfo (Imported)'!$1:$5000,A128,FALSE)&gt;0,
HLOOKUP("CPUs",'vInfo (Imported)'!$1:$5000,A128,FALSE),
"")</f>
        <v/>
      </c>
      <c r="D128" t="str">
        <f>IF(HLOOKUP($D$1,'vInfo (Imported)'!$1:$5000,A128,FALSE)&gt;0,
HLOOKUP($D$1,'vInfo (Imported)'!$1:$5000,A128,FALSE),
"")</f>
        <v/>
      </c>
      <c r="E128" t="str">
        <f>IF(HLOOKUP("Category",'vInfo (Imported)'!$1:$5000,A128,FALSE)&gt;0,
HLOOKUP("Category",'vInfo (Imported)'!$1:$5000,A128,FALSE),
"")</f>
        <v/>
      </c>
      <c r="F128" t="str">
        <f>IF(HLOOKUP("OS according to the configuration file",'vInfo (Imported)'!$1:$5000,A128,FALSE)&gt;0,
HLOOKUP("OS according to the configuration file",'vInfo (Imported)'!$1:$5000,A128,FALSE),
"")</f>
        <v/>
      </c>
      <c r="G128" s="1" t="str">
        <f>IF(HLOOKUP("Cluster",'vInfo (Imported)'!$1:$5000,A128,FALSE)&gt;0,
HLOOKUP("Cluster",'vInfo (Imported)'!$1:$5000,A128,FALSE),
"")</f>
        <v/>
      </c>
      <c r="K128" s="28">
        <f>'vCluster (Imported)'!A128</f>
        <v>0</v>
      </c>
      <c r="L128">
        <f t="shared" si="9"/>
        <v>0</v>
      </c>
      <c r="M128">
        <f t="shared" si="10"/>
        <v>0</v>
      </c>
      <c r="N128">
        <f t="shared" si="11"/>
        <v>0</v>
      </c>
      <c r="O128" s="1">
        <f t="shared" si="12"/>
        <v>0</v>
      </c>
      <c r="P128">
        <f>SUMIFS('vCluster (Imported)'!$G:$G,'vCluster (Imported)'!$A:$A,K128)</f>
        <v>0</v>
      </c>
      <c r="Q128">
        <f t="shared" si="13"/>
        <v>0</v>
      </c>
    </row>
    <row r="129" spans="1:17" x14ac:dyDescent="0.3">
      <c r="A129">
        <f t="shared" si="8"/>
        <v>129</v>
      </c>
      <c r="B129" t="str">
        <f>IF(HLOOKUP("Memory",'vInfo (Imported)'!$1:$5000,A129,FALSE)&gt;0,HLOOKUP("Memory",'vInfo (Imported)'!$1:$5000,A129,FALSE),"")</f>
        <v/>
      </c>
      <c r="C129" t="str">
        <f>IF(HLOOKUP("CPUs",'vInfo (Imported)'!$1:$5000,A129,FALSE)&gt;0,
HLOOKUP("CPUs",'vInfo (Imported)'!$1:$5000,A129,FALSE),
"")</f>
        <v/>
      </c>
      <c r="D129" t="str">
        <f>IF(HLOOKUP($D$1,'vInfo (Imported)'!$1:$5000,A129,FALSE)&gt;0,
HLOOKUP($D$1,'vInfo (Imported)'!$1:$5000,A129,FALSE),
"")</f>
        <v/>
      </c>
      <c r="E129" t="str">
        <f>IF(HLOOKUP("Category",'vInfo (Imported)'!$1:$5000,A129,FALSE)&gt;0,
HLOOKUP("Category",'vInfo (Imported)'!$1:$5000,A129,FALSE),
"")</f>
        <v/>
      </c>
      <c r="F129" t="str">
        <f>IF(HLOOKUP("OS according to the configuration file",'vInfo (Imported)'!$1:$5000,A129,FALSE)&gt;0,
HLOOKUP("OS according to the configuration file",'vInfo (Imported)'!$1:$5000,A129,FALSE),
"")</f>
        <v/>
      </c>
      <c r="G129" s="1" t="str">
        <f>IF(HLOOKUP("Cluster",'vInfo (Imported)'!$1:$5000,A129,FALSE)&gt;0,
HLOOKUP("Cluster",'vInfo (Imported)'!$1:$5000,A129,FALSE),
"")</f>
        <v/>
      </c>
      <c r="K129" s="28">
        <f>'vCluster (Imported)'!A129</f>
        <v>0</v>
      </c>
      <c r="L129">
        <f t="shared" si="9"/>
        <v>0</v>
      </c>
      <c r="M129">
        <f t="shared" si="10"/>
        <v>0</v>
      </c>
      <c r="N129">
        <f t="shared" si="11"/>
        <v>0</v>
      </c>
      <c r="O129" s="1">
        <f t="shared" si="12"/>
        <v>0</v>
      </c>
      <c r="P129">
        <f>SUMIFS('vCluster (Imported)'!$G:$G,'vCluster (Imported)'!$A:$A,K129)</f>
        <v>0</v>
      </c>
      <c r="Q129">
        <f t="shared" si="13"/>
        <v>0</v>
      </c>
    </row>
    <row r="130" spans="1:17" x14ac:dyDescent="0.3">
      <c r="A130">
        <f t="shared" ref="A130:A193" si="14">A129+1</f>
        <v>130</v>
      </c>
      <c r="B130" t="str">
        <f>IF(HLOOKUP("Memory",'vInfo (Imported)'!$1:$5000,A130,FALSE)&gt;0,HLOOKUP("Memory",'vInfo (Imported)'!$1:$5000,A130,FALSE),"")</f>
        <v/>
      </c>
      <c r="C130" t="str">
        <f>IF(HLOOKUP("CPUs",'vInfo (Imported)'!$1:$5000,A130,FALSE)&gt;0,
HLOOKUP("CPUs",'vInfo (Imported)'!$1:$5000,A130,FALSE),
"")</f>
        <v/>
      </c>
      <c r="D130" t="str">
        <f>IF(HLOOKUP($D$1,'vInfo (Imported)'!$1:$5000,A130,FALSE)&gt;0,
HLOOKUP($D$1,'vInfo (Imported)'!$1:$5000,A130,FALSE),
"")</f>
        <v/>
      </c>
      <c r="E130" t="str">
        <f>IF(HLOOKUP("Category",'vInfo (Imported)'!$1:$5000,A130,FALSE)&gt;0,
HLOOKUP("Category",'vInfo (Imported)'!$1:$5000,A130,FALSE),
"")</f>
        <v/>
      </c>
      <c r="F130" t="str">
        <f>IF(HLOOKUP("OS according to the configuration file",'vInfo (Imported)'!$1:$5000,A130,FALSE)&gt;0,
HLOOKUP("OS according to the configuration file",'vInfo (Imported)'!$1:$5000,A130,FALSE),
"")</f>
        <v/>
      </c>
      <c r="G130" s="1" t="str">
        <f>IF(HLOOKUP("Cluster",'vInfo (Imported)'!$1:$5000,A130,FALSE)&gt;0,
HLOOKUP("Cluster",'vInfo (Imported)'!$1:$5000,A130,FALSE),
"")</f>
        <v/>
      </c>
      <c r="K130" s="28">
        <f>'vCluster (Imported)'!A130</f>
        <v>0</v>
      </c>
      <c r="L130">
        <f t="shared" ref="L130:L193" si="15">COUNTIFS(G:G,K130,$E:$E,$L$1)</f>
        <v>0</v>
      </c>
      <c r="M130">
        <f t="shared" ref="M130:M193" si="16">COUNTIFS(G:G,K130,$E:$E,$M$1)</f>
        <v>0</v>
      </c>
      <c r="N130">
        <f t="shared" ref="N130:N193" si="17">COUNTIFS(G:G,K130,$E:$E,$N$1)</f>
        <v>0</v>
      </c>
      <c r="O130" s="1">
        <f t="shared" ref="O130:O193" si="18">COUNTIFS(G:G,K130,$E:$E,$O$1)</f>
        <v>0</v>
      </c>
      <c r="P130">
        <f>SUMIFS('vCluster (Imported)'!$G:$G,'vCluster (Imported)'!$A:$A,K130)</f>
        <v>0</v>
      </c>
      <c r="Q130">
        <f t="shared" ref="Q130:Q193" si="19">IF(L130&gt;0,P130,0)</f>
        <v>0</v>
      </c>
    </row>
    <row r="131" spans="1:17" x14ac:dyDescent="0.3">
      <c r="A131">
        <f t="shared" si="14"/>
        <v>131</v>
      </c>
      <c r="B131" t="str">
        <f>IF(HLOOKUP("Memory",'vInfo (Imported)'!$1:$5000,A131,FALSE)&gt;0,HLOOKUP("Memory",'vInfo (Imported)'!$1:$5000,A131,FALSE),"")</f>
        <v/>
      </c>
      <c r="C131" t="str">
        <f>IF(HLOOKUP("CPUs",'vInfo (Imported)'!$1:$5000,A131,FALSE)&gt;0,
HLOOKUP("CPUs",'vInfo (Imported)'!$1:$5000,A131,FALSE),
"")</f>
        <v/>
      </c>
      <c r="D131" t="str">
        <f>IF(HLOOKUP($D$1,'vInfo (Imported)'!$1:$5000,A131,FALSE)&gt;0,
HLOOKUP($D$1,'vInfo (Imported)'!$1:$5000,A131,FALSE),
"")</f>
        <v/>
      </c>
      <c r="E131" t="str">
        <f>IF(HLOOKUP("Category",'vInfo (Imported)'!$1:$5000,A131,FALSE)&gt;0,
HLOOKUP("Category",'vInfo (Imported)'!$1:$5000,A131,FALSE),
"")</f>
        <v/>
      </c>
      <c r="F131" t="str">
        <f>IF(HLOOKUP("OS according to the configuration file",'vInfo (Imported)'!$1:$5000,A131,FALSE)&gt;0,
HLOOKUP("OS according to the configuration file",'vInfo (Imported)'!$1:$5000,A131,FALSE),
"")</f>
        <v/>
      </c>
      <c r="G131" s="1" t="str">
        <f>IF(HLOOKUP("Cluster",'vInfo (Imported)'!$1:$5000,A131,FALSE)&gt;0,
HLOOKUP("Cluster",'vInfo (Imported)'!$1:$5000,A131,FALSE),
"")</f>
        <v/>
      </c>
      <c r="K131" s="28">
        <f>'vCluster (Imported)'!A131</f>
        <v>0</v>
      </c>
      <c r="L131">
        <f t="shared" si="15"/>
        <v>0</v>
      </c>
      <c r="M131">
        <f t="shared" si="16"/>
        <v>0</v>
      </c>
      <c r="N131">
        <f t="shared" si="17"/>
        <v>0</v>
      </c>
      <c r="O131" s="1">
        <f t="shared" si="18"/>
        <v>0</v>
      </c>
      <c r="P131">
        <f>SUMIFS('vCluster (Imported)'!$G:$G,'vCluster (Imported)'!$A:$A,K131)</f>
        <v>0</v>
      </c>
      <c r="Q131">
        <f t="shared" si="19"/>
        <v>0</v>
      </c>
    </row>
    <row r="132" spans="1:17" x14ac:dyDescent="0.3">
      <c r="A132">
        <f t="shared" si="14"/>
        <v>132</v>
      </c>
      <c r="B132" t="str">
        <f>IF(HLOOKUP("Memory",'vInfo (Imported)'!$1:$5000,A132,FALSE)&gt;0,HLOOKUP("Memory",'vInfo (Imported)'!$1:$5000,A132,FALSE),"")</f>
        <v/>
      </c>
      <c r="C132" t="str">
        <f>IF(HLOOKUP("CPUs",'vInfo (Imported)'!$1:$5000,A132,FALSE)&gt;0,
HLOOKUP("CPUs",'vInfo (Imported)'!$1:$5000,A132,FALSE),
"")</f>
        <v/>
      </c>
      <c r="D132" t="str">
        <f>IF(HLOOKUP($D$1,'vInfo (Imported)'!$1:$5000,A132,FALSE)&gt;0,
HLOOKUP($D$1,'vInfo (Imported)'!$1:$5000,A132,FALSE),
"")</f>
        <v/>
      </c>
      <c r="E132" t="str">
        <f>IF(HLOOKUP("Category",'vInfo (Imported)'!$1:$5000,A132,FALSE)&gt;0,
HLOOKUP("Category",'vInfo (Imported)'!$1:$5000,A132,FALSE),
"")</f>
        <v/>
      </c>
      <c r="F132" t="str">
        <f>IF(HLOOKUP("OS according to the configuration file",'vInfo (Imported)'!$1:$5000,A132,FALSE)&gt;0,
HLOOKUP("OS according to the configuration file",'vInfo (Imported)'!$1:$5000,A132,FALSE),
"")</f>
        <v/>
      </c>
      <c r="G132" s="1" t="str">
        <f>IF(HLOOKUP("Cluster",'vInfo (Imported)'!$1:$5000,A132,FALSE)&gt;0,
HLOOKUP("Cluster",'vInfo (Imported)'!$1:$5000,A132,FALSE),
"")</f>
        <v/>
      </c>
      <c r="K132" s="28">
        <f>'vCluster (Imported)'!A132</f>
        <v>0</v>
      </c>
      <c r="L132">
        <f t="shared" si="15"/>
        <v>0</v>
      </c>
      <c r="M132">
        <f t="shared" si="16"/>
        <v>0</v>
      </c>
      <c r="N132">
        <f t="shared" si="17"/>
        <v>0</v>
      </c>
      <c r="O132" s="1">
        <f t="shared" si="18"/>
        <v>0</v>
      </c>
      <c r="P132">
        <f>SUMIFS('vCluster (Imported)'!$G:$G,'vCluster (Imported)'!$A:$A,K132)</f>
        <v>0</v>
      </c>
      <c r="Q132">
        <f t="shared" si="19"/>
        <v>0</v>
      </c>
    </row>
    <row r="133" spans="1:17" x14ac:dyDescent="0.3">
      <c r="A133">
        <f t="shared" si="14"/>
        <v>133</v>
      </c>
      <c r="B133" t="str">
        <f>IF(HLOOKUP("Memory",'vInfo (Imported)'!$1:$5000,A133,FALSE)&gt;0,HLOOKUP("Memory",'vInfo (Imported)'!$1:$5000,A133,FALSE),"")</f>
        <v/>
      </c>
      <c r="C133" t="str">
        <f>IF(HLOOKUP("CPUs",'vInfo (Imported)'!$1:$5000,A133,FALSE)&gt;0,
HLOOKUP("CPUs",'vInfo (Imported)'!$1:$5000,A133,FALSE),
"")</f>
        <v/>
      </c>
      <c r="D133" t="str">
        <f>IF(HLOOKUP($D$1,'vInfo (Imported)'!$1:$5000,A133,FALSE)&gt;0,
HLOOKUP($D$1,'vInfo (Imported)'!$1:$5000,A133,FALSE),
"")</f>
        <v/>
      </c>
      <c r="E133" t="str">
        <f>IF(HLOOKUP("Category",'vInfo (Imported)'!$1:$5000,A133,FALSE)&gt;0,
HLOOKUP("Category",'vInfo (Imported)'!$1:$5000,A133,FALSE),
"")</f>
        <v/>
      </c>
      <c r="F133" t="str">
        <f>IF(HLOOKUP("OS according to the configuration file",'vInfo (Imported)'!$1:$5000,A133,FALSE)&gt;0,
HLOOKUP("OS according to the configuration file",'vInfo (Imported)'!$1:$5000,A133,FALSE),
"")</f>
        <v/>
      </c>
      <c r="G133" s="1" t="str">
        <f>IF(HLOOKUP("Cluster",'vInfo (Imported)'!$1:$5000,A133,FALSE)&gt;0,
HLOOKUP("Cluster",'vInfo (Imported)'!$1:$5000,A133,FALSE),
"")</f>
        <v/>
      </c>
      <c r="K133" s="28">
        <f>'vCluster (Imported)'!A133</f>
        <v>0</v>
      </c>
      <c r="L133">
        <f t="shared" si="15"/>
        <v>0</v>
      </c>
      <c r="M133">
        <f t="shared" si="16"/>
        <v>0</v>
      </c>
      <c r="N133">
        <f t="shared" si="17"/>
        <v>0</v>
      </c>
      <c r="O133" s="1">
        <f t="shared" si="18"/>
        <v>0</v>
      </c>
      <c r="P133">
        <f>SUMIFS('vCluster (Imported)'!$G:$G,'vCluster (Imported)'!$A:$A,K133)</f>
        <v>0</v>
      </c>
      <c r="Q133">
        <f t="shared" si="19"/>
        <v>0</v>
      </c>
    </row>
    <row r="134" spans="1:17" x14ac:dyDescent="0.3">
      <c r="A134">
        <f t="shared" si="14"/>
        <v>134</v>
      </c>
      <c r="B134" t="str">
        <f>IF(HLOOKUP("Memory",'vInfo (Imported)'!$1:$5000,A134,FALSE)&gt;0,HLOOKUP("Memory",'vInfo (Imported)'!$1:$5000,A134,FALSE),"")</f>
        <v/>
      </c>
      <c r="C134" t="str">
        <f>IF(HLOOKUP("CPUs",'vInfo (Imported)'!$1:$5000,A134,FALSE)&gt;0,
HLOOKUP("CPUs",'vInfo (Imported)'!$1:$5000,A134,FALSE),
"")</f>
        <v/>
      </c>
      <c r="D134" t="str">
        <f>IF(HLOOKUP($D$1,'vInfo (Imported)'!$1:$5000,A134,FALSE)&gt;0,
HLOOKUP($D$1,'vInfo (Imported)'!$1:$5000,A134,FALSE),
"")</f>
        <v/>
      </c>
      <c r="E134" t="str">
        <f>IF(HLOOKUP("Category",'vInfo (Imported)'!$1:$5000,A134,FALSE)&gt;0,
HLOOKUP("Category",'vInfo (Imported)'!$1:$5000,A134,FALSE),
"")</f>
        <v/>
      </c>
      <c r="F134" t="str">
        <f>IF(HLOOKUP("OS according to the configuration file",'vInfo (Imported)'!$1:$5000,A134,FALSE)&gt;0,
HLOOKUP("OS according to the configuration file",'vInfo (Imported)'!$1:$5000,A134,FALSE),
"")</f>
        <v/>
      </c>
      <c r="G134" s="1" t="str">
        <f>IF(HLOOKUP("Cluster",'vInfo (Imported)'!$1:$5000,A134,FALSE)&gt;0,
HLOOKUP("Cluster",'vInfo (Imported)'!$1:$5000,A134,FALSE),
"")</f>
        <v/>
      </c>
      <c r="K134" s="28">
        <f>'vCluster (Imported)'!A134</f>
        <v>0</v>
      </c>
      <c r="L134">
        <f t="shared" si="15"/>
        <v>0</v>
      </c>
      <c r="M134">
        <f t="shared" si="16"/>
        <v>0</v>
      </c>
      <c r="N134">
        <f t="shared" si="17"/>
        <v>0</v>
      </c>
      <c r="O134" s="1">
        <f t="shared" si="18"/>
        <v>0</v>
      </c>
      <c r="P134">
        <f>SUMIFS('vCluster (Imported)'!$G:$G,'vCluster (Imported)'!$A:$A,K134)</f>
        <v>0</v>
      </c>
      <c r="Q134">
        <f t="shared" si="19"/>
        <v>0</v>
      </c>
    </row>
    <row r="135" spans="1:17" x14ac:dyDescent="0.3">
      <c r="A135">
        <f t="shared" si="14"/>
        <v>135</v>
      </c>
      <c r="B135" t="str">
        <f>IF(HLOOKUP("Memory",'vInfo (Imported)'!$1:$5000,A135,FALSE)&gt;0,HLOOKUP("Memory",'vInfo (Imported)'!$1:$5000,A135,FALSE),"")</f>
        <v/>
      </c>
      <c r="C135" t="str">
        <f>IF(HLOOKUP("CPUs",'vInfo (Imported)'!$1:$5000,A135,FALSE)&gt;0,
HLOOKUP("CPUs",'vInfo (Imported)'!$1:$5000,A135,FALSE),
"")</f>
        <v/>
      </c>
      <c r="D135" t="str">
        <f>IF(HLOOKUP($D$1,'vInfo (Imported)'!$1:$5000,A135,FALSE)&gt;0,
HLOOKUP($D$1,'vInfo (Imported)'!$1:$5000,A135,FALSE),
"")</f>
        <v/>
      </c>
      <c r="E135" t="str">
        <f>IF(HLOOKUP("Category",'vInfo (Imported)'!$1:$5000,A135,FALSE)&gt;0,
HLOOKUP("Category",'vInfo (Imported)'!$1:$5000,A135,FALSE),
"")</f>
        <v/>
      </c>
      <c r="F135" t="str">
        <f>IF(HLOOKUP("OS according to the configuration file",'vInfo (Imported)'!$1:$5000,A135,FALSE)&gt;0,
HLOOKUP("OS according to the configuration file",'vInfo (Imported)'!$1:$5000,A135,FALSE),
"")</f>
        <v/>
      </c>
      <c r="G135" s="1" t="str">
        <f>IF(HLOOKUP("Cluster",'vInfo (Imported)'!$1:$5000,A135,FALSE)&gt;0,
HLOOKUP("Cluster",'vInfo (Imported)'!$1:$5000,A135,FALSE),
"")</f>
        <v/>
      </c>
      <c r="K135" s="28">
        <f>'vCluster (Imported)'!A135</f>
        <v>0</v>
      </c>
      <c r="L135">
        <f t="shared" si="15"/>
        <v>0</v>
      </c>
      <c r="M135">
        <f t="shared" si="16"/>
        <v>0</v>
      </c>
      <c r="N135">
        <f t="shared" si="17"/>
        <v>0</v>
      </c>
      <c r="O135" s="1">
        <f t="shared" si="18"/>
        <v>0</v>
      </c>
      <c r="P135">
        <f>SUMIFS('vCluster (Imported)'!$G:$G,'vCluster (Imported)'!$A:$A,K135)</f>
        <v>0</v>
      </c>
      <c r="Q135">
        <f t="shared" si="19"/>
        <v>0</v>
      </c>
    </row>
    <row r="136" spans="1:17" x14ac:dyDescent="0.3">
      <c r="A136">
        <f t="shared" si="14"/>
        <v>136</v>
      </c>
      <c r="B136" t="str">
        <f>IF(HLOOKUP("Memory",'vInfo (Imported)'!$1:$5000,A136,FALSE)&gt;0,HLOOKUP("Memory",'vInfo (Imported)'!$1:$5000,A136,FALSE),"")</f>
        <v/>
      </c>
      <c r="C136" t="str">
        <f>IF(HLOOKUP("CPUs",'vInfo (Imported)'!$1:$5000,A136,FALSE)&gt;0,
HLOOKUP("CPUs",'vInfo (Imported)'!$1:$5000,A136,FALSE),
"")</f>
        <v/>
      </c>
      <c r="D136" t="str">
        <f>IF(HLOOKUP($D$1,'vInfo (Imported)'!$1:$5000,A136,FALSE)&gt;0,
HLOOKUP($D$1,'vInfo (Imported)'!$1:$5000,A136,FALSE),
"")</f>
        <v/>
      </c>
      <c r="E136" t="str">
        <f>IF(HLOOKUP("Category",'vInfo (Imported)'!$1:$5000,A136,FALSE)&gt;0,
HLOOKUP("Category",'vInfo (Imported)'!$1:$5000,A136,FALSE),
"")</f>
        <v/>
      </c>
      <c r="F136" t="str">
        <f>IF(HLOOKUP("OS according to the configuration file",'vInfo (Imported)'!$1:$5000,A136,FALSE)&gt;0,
HLOOKUP("OS according to the configuration file",'vInfo (Imported)'!$1:$5000,A136,FALSE),
"")</f>
        <v/>
      </c>
      <c r="G136" s="1" t="str">
        <f>IF(HLOOKUP("Cluster",'vInfo (Imported)'!$1:$5000,A136,FALSE)&gt;0,
HLOOKUP("Cluster",'vInfo (Imported)'!$1:$5000,A136,FALSE),
"")</f>
        <v/>
      </c>
      <c r="K136" s="28">
        <f>'vCluster (Imported)'!A136</f>
        <v>0</v>
      </c>
      <c r="L136">
        <f t="shared" si="15"/>
        <v>0</v>
      </c>
      <c r="M136">
        <f t="shared" si="16"/>
        <v>0</v>
      </c>
      <c r="N136">
        <f t="shared" si="17"/>
        <v>0</v>
      </c>
      <c r="O136" s="1">
        <f t="shared" si="18"/>
        <v>0</v>
      </c>
      <c r="P136">
        <f>SUMIFS('vCluster (Imported)'!$G:$G,'vCluster (Imported)'!$A:$A,K136)</f>
        <v>0</v>
      </c>
      <c r="Q136">
        <f t="shared" si="19"/>
        <v>0</v>
      </c>
    </row>
    <row r="137" spans="1:17" x14ac:dyDescent="0.3">
      <c r="A137">
        <f t="shared" si="14"/>
        <v>137</v>
      </c>
      <c r="B137" t="str">
        <f>IF(HLOOKUP("Memory",'vInfo (Imported)'!$1:$5000,A137,FALSE)&gt;0,HLOOKUP("Memory",'vInfo (Imported)'!$1:$5000,A137,FALSE),"")</f>
        <v/>
      </c>
      <c r="C137" t="str">
        <f>IF(HLOOKUP("CPUs",'vInfo (Imported)'!$1:$5000,A137,FALSE)&gt;0,
HLOOKUP("CPUs",'vInfo (Imported)'!$1:$5000,A137,FALSE),
"")</f>
        <v/>
      </c>
      <c r="D137" t="str">
        <f>IF(HLOOKUP($D$1,'vInfo (Imported)'!$1:$5000,A137,FALSE)&gt;0,
HLOOKUP($D$1,'vInfo (Imported)'!$1:$5000,A137,FALSE),
"")</f>
        <v/>
      </c>
      <c r="E137" t="str">
        <f>IF(HLOOKUP("Category",'vInfo (Imported)'!$1:$5000,A137,FALSE)&gt;0,
HLOOKUP("Category",'vInfo (Imported)'!$1:$5000,A137,FALSE),
"")</f>
        <v/>
      </c>
      <c r="F137" t="str">
        <f>IF(HLOOKUP("OS according to the configuration file",'vInfo (Imported)'!$1:$5000,A137,FALSE)&gt;0,
HLOOKUP("OS according to the configuration file",'vInfo (Imported)'!$1:$5000,A137,FALSE),
"")</f>
        <v/>
      </c>
      <c r="G137" s="1" t="str">
        <f>IF(HLOOKUP("Cluster",'vInfo (Imported)'!$1:$5000,A137,FALSE)&gt;0,
HLOOKUP("Cluster",'vInfo (Imported)'!$1:$5000,A137,FALSE),
"")</f>
        <v/>
      </c>
      <c r="K137" s="28">
        <f>'vCluster (Imported)'!A137</f>
        <v>0</v>
      </c>
      <c r="L137">
        <f t="shared" si="15"/>
        <v>0</v>
      </c>
      <c r="M137">
        <f t="shared" si="16"/>
        <v>0</v>
      </c>
      <c r="N137">
        <f t="shared" si="17"/>
        <v>0</v>
      </c>
      <c r="O137" s="1">
        <f t="shared" si="18"/>
        <v>0</v>
      </c>
      <c r="P137">
        <f>SUMIFS('vCluster (Imported)'!$G:$G,'vCluster (Imported)'!$A:$A,K137)</f>
        <v>0</v>
      </c>
      <c r="Q137">
        <f t="shared" si="19"/>
        <v>0</v>
      </c>
    </row>
    <row r="138" spans="1:17" x14ac:dyDescent="0.3">
      <c r="A138">
        <f t="shared" si="14"/>
        <v>138</v>
      </c>
      <c r="B138" t="str">
        <f>IF(HLOOKUP("Memory",'vInfo (Imported)'!$1:$5000,A138,FALSE)&gt;0,HLOOKUP("Memory",'vInfo (Imported)'!$1:$5000,A138,FALSE),"")</f>
        <v/>
      </c>
      <c r="C138" t="str">
        <f>IF(HLOOKUP("CPUs",'vInfo (Imported)'!$1:$5000,A138,FALSE)&gt;0,
HLOOKUP("CPUs",'vInfo (Imported)'!$1:$5000,A138,FALSE),
"")</f>
        <v/>
      </c>
      <c r="D138" t="str">
        <f>IF(HLOOKUP($D$1,'vInfo (Imported)'!$1:$5000,A138,FALSE)&gt;0,
HLOOKUP($D$1,'vInfo (Imported)'!$1:$5000,A138,FALSE),
"")</f>
        <v/>
      </c>
      <c r="E138" t="str">
        <f>IF(HLOOKUP("Category",'vInfo (Imported)'!$1:$5000,A138,FALSE)&gt;0,
HLOOKUP("Category",'vInfo (Imported)'!$1:$5000,A138,FALSE),
"")</f>
        <v/>
      </c>
      <c r="F138" t="str">
        <f>IF(HLOOKUP("OS according to the configuration file",'vInfo (Imported)'!$1:$5000,A138,FALSE)&gt;0,
HLOOKUP("OS according to the configuration file",'vInfo (Imported)'!$1:$5000,A138,FALSE),
"")</f>
        <v/>
      </c>
      <c r="G138" s="1" t="str">
        <f>IF(HLOOKUP("Cluster",'vInfo (Imported)'!$1:$5000,A138,FALSE)&gt;0,
HLOOKUP("Cluster",'vInfo (Imported)'!$1:$5000,A138,FALSE),
"")</f>
        <v/>
      </c>
      <c r="K138" s="28">
        <f>'vCluster (Imported)'!A138</f>
        <v>0</v>
      </c>
      <c r="L138">
        <f t="shared" si="15"/>
        <v>0</v>
      </c>
      <c r="M138">
        <f t="shared" si="16"/>
        <v>0</v>
      </c>
      <c r="N138">
        <f t="shared" si="17"/>
        <v>0</v>
      </c>
      <c r="O138" s="1">
        <f t="shared" si="18"/>
        <v>0</v>
      </c>
      <c r="P138">
        <f>SUMIFS('vCluster (Imported)'!$G:$G,'vCluster (Imported)'!$A:$A,K138)</f>
        <v>0</v>
      </c>
      <c r="Q138">
        <f t="shared" si="19"/>
        <v>0</v>
      </c>
    </row>
    <row r="139" spans="1:17" x14ac:dyDescent="0.3">
      <c r="A139">
        <f t="shared" si="14"/>
        <v>139</v>
      </c>
      <c r="B139" t="str">
        <f>IF(HLOOKUP("Memory",'vInfo (Imported)'!$1:$5000,A139,FALSE)&gt;0,HLOOKUP("Memory",'vInfo (Imported)'!$1:$5000,A139,FALSE),"")</f>
        <v/>
      </c>
      <c r="C139" t="str">
        <f>IF(HLOOKUP("CPUs",'vInfo (Imported)'!$1:$5000,A139,FALSE)&gt;0,
HLOOKUP("CPUs",'vInfo (Imported)'!$1:$5000,A139,FALSE),
"")</f>
        <v/>
      </c>
      <c r="D139" t="str">
        <f>IF(HLOOKUP($D$1,'vInfo (Imported)'!$1:$5000,A139,FALSE)&gt;0,
HLOOKUP($D$1,'vInfo (Imported)'!$1:$5000,A139,FALSE),
"")</f>
        <v/>
      </c>
      <c r="E139" t="str">
        <f>IF(HLOOKUP("Category",'vInfo (Imported)'!$1:$5000,A139,FALSE)&gt;0,
HLOOKUP("Category",'vInfo (Imported)'!$1:$5000,A139,FALSE),
"")</f>
        <v/>
      </c>
      <c r="F139" t="str">
        <f>IF(HLOOKUP("OS according to the configuration file",'vInfo (Imported)'!$1:$5000,A139,FALSE)&gt;0,
HLOOKUP("OS according to the configuration file",'vInfo (Imported)'!$1:$5000,A139,FALSE),
"")</f>
        <v/>
      </c>
      <c r="G139" s="1" t="str">
        <f>IF(HLOOKUP("Cluster",'vInfo (Imported)'!$1:$5000,A139,FALSE)&gt;0,
HLOOKUP("Cluster",'vInfo (Imported)'!$1:$5000,A139,FALSE),
"")</f>
        <v/>
      </c>
      <c r="K139" s="28">
        <f>'vCluster (Imported)'!A139</f>
        <v>0</v>
      </c>
      <c r="L139">
        <f t="shared" si="15"/>
        <v>0</v>
      </c>
      <c r="M139">
        <f t="shared" si="16"/>
        <v>0</v>
      </c>
      <c r="N139">
        <f t="shared" si="17"/>
        <v>0</v>
      </c>
      <c r="O139" s="1">
        <f t="shared" si="18"/>
        <v>0</v>
      </c>
      <c r="P139">
        <f>SUMIFS('vCluster (Imported)'!$G:$G,'vCluster (Imported)'!$A:$A,K139)</f>
        <v>0</v>
      </c>
      <c r="Q139">
        <f t="shared" si="19"/>
        <v>0</v>
      </c>
    </row>
    <row r="140" spans="1:17" x14ac:dyDescent="0.3">
      <c r="A140">
        <f t="shared" si="14"/>
        <v>140</v>
      </c>
      <c r="B140" t="str">
        <f>IF(HLOOKUP("Memory",'vInfo (Imported)'!$1:$5000,A140,FALSE)&gt;0,HLOOKUP("Memory",'vInfo (Imported)'!$1:$5000,A140,FALSE),"")</f>
        <v/>
      </c>
      <c r="C140" t="str">
        <f>IF(HLOOKUP("CPUs",'vInfo (Imported)'!$1:$5000,A140,FALSE)&gt;0,
HLOOKUP("CPUs",'vInfo (Imported)'!$1:$5000,A140,FALSE),
"")</f>
        <v/>
      </c>
      <c r="D140" t="str">
        <f>IF(HLOOKUP($D$1,'vInfo (Imported)'!$1:$5000,A140,FALSE)&gt;0,
HLOOKUP($D$1,'vInfo (Imported)'!$1:$5000,A140,FALSE),
"")</f>
        <v/>
      </c>
      <c r="E140" t="str">
        <f>IF(HLOOKUP("Category",'vInfo (Imported)'!$1:$5000,A140,FALSE)&gt;0,
HLOOKUP("Category",'vInfo (Imported)'!$1:$5000,A140,FALSE),
"")</f>
        <v/>
      </c>
      <c r="F140" t="str">
        <f>IF(HLOOKUP("OS according to the configuration file",'vInfo (Imported)'!$1:$5000,A140,FALSE)&gt;0,
HLOOKUP("OS according to the configuration file",'vInfo (Imported)'!$1:$5000,A140,FALSE),
"")</f>
        <v/>
      </c>
      <c r="G140" s="1" t="str">
        <f>IF(HLOOKUP("Cluster",'vInfo (Imported)'!$1:$5000,A140,FALSE)&gt;0,
HLOOKUP("Cluster",'vInfo (Imported)'!$1:$5000,A140,FALSE),
"")</f>
        <v/>
      </c>
      <c r="K140" s="28">
        <f>'vCluster (Imported)'!A140</f>
        <v>0</v>
      </c>
      <c r="L140">
        <f t="shared" si="15"/>
        <v>0</v>
      </c>
      <c r="M140">
        <f t="shared" si="16"/>
        <v>0</v>
      </c>
      <c r="N140">
        <f t="shared" si="17"/>
        <v>0</v>
      </c>
      <c r="O140" s="1">
        <f t="shared" si="18"/>
        <v>0</v>
      </c>
      <c r="P140">
        <f>SUMIFS('vCluster (Imported)'!$G:$G,'vCluster (Imported)'!$A:$A,K140)</f>
        <v>0</v>
      </c>
      <c r="Q140">
        <f t="shared" si="19"/>
        <v>0</v>
      </c>
    </row>
    <row r="141" spans="1:17" x14ac:dyDescent="0.3">
      <c r="A141">
        <f t="shared" si="14"/>
        <v>141</v>
      </c>
      <c r="B141" t="str">
        <f>IF(HLOOKUP("Memory",'vInfo (Imported)'!$1:$5000,A141,FALSE)&gt;0,HLOOKUP("Memory",'vInfo (Imported)'!$1:$5000,A141,FALSE),"")</f>
        <v/>
      </c>
      <c r="C141" t="str">
        <f>IF(HLOOKUP("CPUs",'vInfo (Imported)'!$1:$5000,A141,FALSE)&gt;0,
HLOOKUP("CPUs",'vInfo (Imported)'!$1:$5000,A141,FALSE),
"")</f>
        <v/>
      </c>
      <c r="D141" t="str">
        <f>IF(HLOOKUP($D$1,'vInfo (Imported)'!$1:$5000,A141,FALSE)&gt;0,
HLOOKUP($D$1,'vInfo (Imported)'!$1:$5000,A141,FALSE),
"")</f>
        <v/>
      </c>
      <c r="E141" t="str">
        <f>IF(HLOOKUP("Category",'vInfo (Imported)'!$1:$5000,A141,FALSE)&gt;0,
HLOOKUP("Category",'vInfo (Imported)'!$1:$5000,A141,FALSE),
"")</f>
        <v/>
      </c>
      <c r="F141" t="str">
        <f>IF(HLOOKUP("OS according to the configuration file",'vInfo (Imported)'!$1:$5000,A141,FALSE)&gt;0,
HLOOKUP("OS according to the configuration file",'vInfo (Imported)'!$1:$5000,A141,FALSE),
"")</f>
        <v/>
      </c>
      <c r="G141" s="1" t="str">
        <f>IF(HLOOKUP("Cluster",'vInfo (Imported)'!$1:$5000,A141,FALSE)&gt;0,
HLOOKUP("Cluster",'vInfo (Imported)'!$1:$5000,A141,FALSE),
"")</f>
        <v/>
      </c>
      <c r="K141" s="28">
        <f>'vCluster (Imported)'!A141</f>
        <v>0</v>
      </c>
      <c r="L141">
        <f t="shared" si="15"/>
        <v>0</v>
      </c>
      <c r="M141">
        <f t="shared" si="16"/>
        <v>0</v>
      </c>
      <c r="N141">
        <f t="shared" si="17"/>
        <v>0</v>
      </c>
      <c r="O141" s="1">
        <f t="shared" si="18"/>
        <v>0</v>
      </c>
      <c r="P141">
        <f>SUMIFS('vCluster (Imported)'!$G:$G,'vCluster (Imported)'!$A:$A,K141)</f>
        <v>0</v>
      </c>
      <c r="Q141">
        <f t="shared" si="19"/>
        <v>0</v>
      </c>
    </row>
    <row r="142" spans="1:17" x14ac:dyDescent="0.3">
      <c r="A142">
        <f t="shared" si="14"/>
        <v>142</v>
      </c>
      <c r="B142" t="str">
        <f>IF(HLOOKUP("Memory",'vInfo (Imported)'!$1:$5000,A142,FALSE)&gt;0,HLOOKUP("Memory",'vInfo (Imported)'!$1:$5000,A142,FALSE),"")</f>
        <v/>
      </c>
      <c r="C142" t="str">
        <f>IF(HLOOKUP("CPUs",'vInfo (Imported)'!$1:$5000,A142,FALSE)&gt;0,
HLOOKUP("CPUs",'vInfo (Imported)'!$1:$5000,A142,FALSE),
"")</f>
        <v/>
      </c>
      <c r="D142" t="str">
        <f>IF(HLOOKUP($D$1,'vInfo (Imported)'!$1:$5000,A142,FALSE)&gt;0,
HLOOKUP($D$1,'vInfo (Imported)'!$1:$5000,A142,FALSE),
"")</f>
        <v/>
      </c>
      <c r="E142" t="str">
        <f>IF(HLOOKUP("Category",'vInfo (Imported)'!$1:$5000,A142,FALSE)&gt;0,
HLOOKUP("Category",'vInfo (Imported)'!$1:$5000,A142,FALSE),
"")</f>
        <v/>
      </c>
      <c r="F142" t="str">
        <f>IF(HLOOKUP("OS according to the configuration file",'vInfo (Imported)'!$1:$5000,A142,FALSE)&gt;0,
HLOOKUP("OS according to the configuration file",'vInfo (Imported)'!$1:$5000,A142,FALSE),
"")</f>
        <v/>
      </c>
      <c r="G142" s="1" t="str">
        <f>IF(HLOOKUP("Cluster",'vInfo (Imported)'!$1:$5000,A142,FALSE)&gt;0,
HLOOKUP("Cluster",'vInfo (Imported)'!$1:$5000,A142,FALSE),
"")</f>
        <v/>
      </c>
      <c r="K142" s="28">
        <f>'vCluster (Imported)'!A142</f>
        <v>0</v>
      </c>
      <c r="L142">
        <f t="shared" si="15"/>
        <v>0</v>
      </c>
      <c r="M142">
        <f t="shared" si="16"/>
        <v>0</v>
      </c>
      <c r="N142">
        <f t="shared" si="17"/>
        <v>0</v>
      </c>
      <c r="O142" s="1">
        <f t="shared" si="18"/>
        <v>0</v>
      </c>
      <c r="P142">
        <f>SUMIFS('vCluster (Imported)'!$G:$G,'vCluster (Imported)'!$A:$A,K142)</f>
        <v>0</v>
      </c>
      <c r="Q142">
        <f t="shared" si="19"/>
        <v>0</v>
      </c>
    </row>
    <row r="143" spans="1:17" x14ac:dyDescent="0.3">
      <c r="A143">
        <f t="shared" si="14"/>
        <v>143</v>
      </c>
      <c r="B143" t="str">
        <f>IF(HLOOKUP("Memory",'vInfo (Imported)'!$1:$5000,A143,FALSE)&gt;0,HLOOKUP("Memory",'vInfo (Imported)'!$1:$5000,A143,FALSE),"")</f>
        <v/>
      </c>
      <c r="C143" t="str">
        <f>IF(HLOOKUP("CPUs",'vInfo (Imported)'!$1:$5000,A143,FALSE)&gt;0,
HLOOKUP("CPUs",'vInfo (Imported)'!$1:$5000,A143,FALSE),
"")</f>
        <v/>
      </c>
      <c r="D143" t="str">
        <f>IF(HLOOKUP($D$1,'vInfo (Imported)'!$1:$5000,A143,FALSE)&gt;0,
HLOOKUP($D$1,'vInfo (Imported)'!$1:$5000,A143,FALSE),
"")</f>
        <v/>
      </c>
      <c r="E143" t="str">
        <f>IF(HLOOKUP("Category",'vInfo (Imported)'!$1:$5000,A143,FALSE)&gt;0,
HLOOKUP("Category",'vInfo (Imported)'!$1:$5000,A143,FALSE),
"")</f>
        <v/>
      </c>
      <c r="F143" t="str">
        <f>IF(HLOOKUP("OS according to the configuration file",'vInfo (Imported)'!$1:$5000,A143,FALSE)&gt;0,
HLOOKUP("OS according to the configuration file",'vInfo (Imported)'!$1:$5000,A143,FALSE),
"")</f>
        <v/>
      </c>
      <c r="G143" s="1" t="str">
        <f>IF(HLOOKUP("Cluster",'vInfo (Imported)'!$1:$5000,A143,FALSE)&gt;0,
HLOOKUP("Cluster",'vInfo (Imported)'!$1:$5000,A143,FALSE),
"")</f>
        <v/>
      </c>
      <c r="K143" s="28">
        <f>'vCluster (Imported)'!A143</f>
        <v>0</v>
      </c>
      <c r="L143">
        <f t="shared" si="15"/>
        <v>0</v>
      </c>
      <c r="M143">
        <f t="shared" si="16"/>
        <v>0</v>
      </c>
      <c r="N143">
        <f t="shared" si="17"/>
        <v>0</v>
      </c>
      <c r="O143" s="1">
        <f t="shared" si="18"/>
        <v>0</v>
      </c>
      <c r="P143">
        <f>SUMIFS('vCluster (Imported)'!$G:$G,'vCluster (Imported)'!$A:$A,K143)</f>
        <v>0</v>
      </c>
      <c r="Q143">
        <f t="shared" si="19"/>
        <v>0</v>
      </c>
    </row>
    <row r="144" spans="1:17" x14ac:dyDescent="0.3">
      <c r="A144">
        <f t="shared" si="14"/>
        <v>144</v>
      </c>
      <c r="B144" t="str">
        <f>IF(HLOOKUP("Memory",'vInfo (Imported)'!$1:$5000,A144,FALSE)&gt;0,HLOOKUP("Memory",'vInfo (Imported)'!$1:$5000,A144,FALSE),"")</f>
        <v/>
      </c>
      <c r="C144" t="str">
        <f>IF(HLOOKUP("CPUs",'vInfo (Imported)'!$1:$5000,A144,FALSE)&gt;0,
HLOOKUP("CPUs",'vInfo (Imported)'!$1:$5000,A144,FALSE),
"")</f>
        <v/>
      </c>
      <c r="D144" t="str">
        <f>IF(HLOOKUP($D$1,'vInfo (Imported)'!$1:$5000,A144,FALSE)&gt;0,
HLOOKUP($D$1,'vInfo (Imported)'!$1:$5000,A144,FALSE),
"")</f>
        <v/>
      </c>
      <c r="E144" t="str">
        <f>IF(HLOOKUP("Category",'vInfo (Imported)'!$1:$5000,A144,FALSE)&gt;0,
HLOOKUP("Category",'vInfo (Imported)'!$1:$5000,A144,FALSE),
"")</f>
        <v/>
      </c>
      <c r="F144" t="str">
        <f>IF(HLOOKUP("OS according to the configuration file",'vInfo (Imported)'!$1:$5000,A144,FALSE)&gt;0,
HLOOKUP("OS according to the configuration file",'vInfo (Imported)'!$1:$5000,A144,FALSE),
"")</f>
        <v/>
      </c>
      <c r="G144" s="1" t="str">
        <f>IF(HLOOKUP("Cluster",'vInfo (Imported)'!$1:$5000,A144,FALSE)&gt;0,
HLOOKUP("Cluster",'vInfo (Imported)'!$1:$5000,A144,FALSE),
"")</f>
        <v/>
      </c>
      <c r="K144" s="28">
        <f>'vCluster (Imported)'!A144</f>
        <v>0</v>
      </c>
      <c r="L144">
        <f t="shared" si="15"/>
        <v>0</v>
      </c>
      <c r="M144">
        <f t="shared" si="16"/>
        <v>0</v>
      </c>
      <c r="N144">
        <f t="shared" si="17"/>
        <v>0</v>
      </c>
      <c r="O144" s="1">
        <f t="shared" si="18"/>
        <v>0</v>
      </c>
      <c r="P144">
        <f>SUMIFS('vCluster (Imported)'!$G:$G,'vCluster (Imported)'!$A:$A,K144)</f>
        <v>0</v>
      </c>
      <c r="Q144">
        <f t="shared" si="19"/>
        <v>0</v>
      </c>
    </row>
    <row r="145" spans="1:17" x14ac:dyDescent="0.3">
      <c r="A145">
        <f t="shared" si="14"/>
        <v>145</v>
      </c>
      <c r="B145" t="str">
        <f>IF(HLOOKUP("Memory",'vInfo (Imported)'!$1:$5000,A145,FALSE)&gt;0,HLOOKUP("Memory",'vInfo (Imported)'!$1:$5000,A145,FALSE),"")</f>
        <v/>
      </c>
      <c r="C145" t="str">
        <f>IF(HLOOKUP("CPUs",'vInfo (Imported)'!$1:$5000,A145,FALSE)&gt;0,
HLOOKUP("CPUs",'vInfo (Imported)'!$1:$5000,A145,FALSE),
"")</f>
        <v/>
      </c>
      <c r="D145" t="str">
        <f>IF(HLOOKUP($D$1,'vInfo (Imported)'!$1:$5000,A145,FALSE)&gt;0,
HLOOKUP($D$1,'vInfo (Imported)'!$1:$5000,A145,FALSE),
"")</f>
        <v/>
      </c>
      <c r="E145" t="str">
        <f>IF(HLOOKUP("Category",'vInfo (Imported)'!$1:$5000,A145,FALSE)&gt;0,
HLOOKUP("Category",'vInfo (Imported)'!$1:$5000,A145,FALSE),
"")</f>
        <v/>
      </c>
      <c r="F145" t="str">
        <f>IF(HLOOKUP("OS according to the configuration file",'vInfo (Imported)'!$1:$5000,A145,FALSE)&gt;0,
HLOOKUP("OS according to the configuration file",'vInfo (Imported)'!$1:$5000,A145,FALSE),
"")</f>
        <v/>
      </c>
      <c r="G145" s="1" t="str">
        <f>IF(HLOOKUP("Cluster",'vInfo (Imported)'!$1:$5000,A145,FALSE)&gt;0,
HLOOKUP("Cluster",'vInfo (Imported)'!$1:$5000,A145,FALSE),
"")</f>
        <v/>
      </c>
      <c r="K145" s="28">
        <f>'vCluster (Imported)'!A145</f>
        <v>0</v>
      </c>
      <c r="L145">
        <f t="shared" si="15"/>
        <v>0</v>
      </c>
      <c r="M145">
        <f t="shared" si="16"/>
        <v>0</v>
      </c>
      <c r="N145">
        <f t="shared" si="17"/>
        <v>0</v>
      </c>
      <c r="O145" s="1">
        <f t="shared" si="18"/>
        <v>0</v>
      </c>
      <c r="P145">
        <f>SUMIFS('vCluster (Imported)'!$G:$G,'vCluster (Imported)'!$A:$A,K145)</f>
        <v>0</v>
      </c>
      <c r="Q145">
        <f t="shared" si="19"/>
        <v>0</v>
      </c>
    </row>
    <row r="146" spans="1:17" x14ac:dyDescent="0.3">
      <c r="A146">
        <f t="shared" si="14"/>
        <v>146</v>
      </c>
      <c r="B146" t="str">
        <f>IF(HLOOKUP("Memory",'vInfo (Imported)'!$1:$5000,A146,FALSE)&gt;0,HLOOKUP("Memory",'vInfo (Imported)'!$1:$5000,A146,FALSE),"")</f>
        <v/>
      </c>
      <c r="C146" t="str">
        <f>IF(HLOOKUP("CPUs",'vInfo (Imported)'!$1:$5000,A146,FALSE)&gt;0,
HLOOKUP("CPUs",'vInfo (Imported)'!$1:$5000,A146,FALSE),
"")</f>
        <v/>
      </c>
      <c r="D146" t="str">
        <f>IF(HLOOKUP($D$1,'vInfo (Imported)'!$1:$5000,A146,FALSE)&gt;0,
HLOOKUP($D$1,'vInfo (Imported)'!$1:$5000,A146,FALSE),
"")</f>
        <v/>
      </c>
      <c r="E146" t="str">
        <f>IF(HLOOKUP("Category",'vInfo (Imported)'!$1:$5000,A146,FALSE)&gt;0,
HLOOKUP("Category",'vInfo (Imported)'!$1:$5000,A146,FALSE),
"")</f>
        <v/>
      </c>
      <c r="F146" t="str">
        <f>IF(HLOOKUP("OS according to the configuration file",'vInfo (Imported)'!$1:$5000,A146,FALSE)&gt;0,
HLOOKUP("OS according to the configuration file",'vInfo (Imported)'!$1:$5000,A146,FALSE),
"")</f>
        <v/>
      </c>
      <c r="G146" s="1" t="str">
        <f>IF(HLOOKUP("Cluster",'vInfo (Imported)'!$1:$5000,A146,FALSE)&gt;0,
HLOOKUP("Cluster",'vInfo (Imported)'!$1:$5000,A146,FALSE),
"")</f>
        <v/>
      </c>
      <c r="K146" s="28">
        <f>'vCluster (Imported)'!A146</f>
        <v>0</v>
      </c>
      <c r="L146">
        <f t="shared" si="15"/>
        <v>0</v>
      </c>
      <c r="M146">
        <f t="shared" si="16"/>
        <v>0</v>
      </c>
      <c r="N146">
        <f t="shared" si="17"/>
        <v>0</v>
      </c>
      <c r="O146" s="1">
        <f t="shared" si="18"/>
        <v>0</v>
      </c>
      <c r="P146">
        <f>SUMIFS('vCluster (Imported)'!$G:$G,'vCluster (Imported)'!$A:$A,K146)</f>
        <v>0</v>
      </c>
      <c r="Q146">
        <f t="shared" si="19"/>
        <v>0</v>
      </c>
    </row>
    <row r="147" spans="1:17" x14ac:dyDescent="0.3">
      <c r="A147">
        <f t="shared" si="14"/>
        <v>147</v>
      </c>
      <c r="B147" t="str">
        <f>IF(HLOOKUP("Memory",'vInfo (Imported)'!$1:$5000,A147,FALSE)&gt;0,HLOOKUP("Memory",'vInfo (Imported)'!$1:$5000,A147,FALSE),"")</f>
        <v/>
      </c>
      <c r="C147" t="str">
        <f>IF(HLOOKUP("CPUs",'vInfo (Imported)'!$1:$5000,A147,FALSE)&gt;0,
HLOOKUP("CPUs",'vInfo (Imported)'!$1:$5000,A147,FALSE),
"")</f>
        <v/>
      </c>
      <c r="D147" t="str">
        <f>IF(HLOOKUP($D$1,'vInfo (Imported)'!$1:$5000,A147,FALSE)&gt;0,
HLOOKUP($D$1,'vInfo (Imported)'!$1:$5000,A147,FALSE),
"")</f>
        <v/>
      </c>
      <c r="E147" t="str">
        <f>IF(HLOOKUP("Category",'vInfo (Imported)'!$1:$5000,A147,FALSE)&gt;0,
HLOOKUP("Category",'vInfo (Imported)'!$1:$5000,A147,FALSE),
"")</f>
        <v/>
      </c>
      <c r="F147" t="str">
        <f>IF(HLOOKUP("OS according to the configuration file",'vInfo (Imported)'!$1:$5000,A147,FALSE)&gt;0,
HLOOKUP("OS according to the configuration file",'vInfo (Imported)'!$1:$5000,A147,FALSE),
"")</f>
        <v/>
      </c>
      <c r="G147" s="1" t="str">
        <f>IF(HLOOKUP("Cluster",'vInfo (Imported)'!$1:$5000,A147,FALSE)&gt;0,
HLOOKUP("Cluster",'vInfo (Imported)'!$1:$5000,A147,FALSE),
"")</f>
        <v/>
      </c>
      <c r="K147" s="28">
        <f>'vCluster (Imported)'!A147</f>
        <v>0</v>
      </c>
      <c r="L147">
        <f t="shared" si="15"/>
        <v>0</v>
      </c>
      <c r="M147">
        <f t="shared" si="16"/>
        <v>0</v>
      </c>
      <c r="N147">
        <f t="shared" si="17"/>
        <v>0</v>
      </c>
      <c r="O147" s="1">
        <f t="shared" si="18"/>
        <v>0</v>
      </c>
      <c r="P147">
        <f>SUMIFS('vCluster (Imported)'!$G:$G,'vCluster (Imported)'!$A:$A,K147)</f>
        <v>0</v>
      </c>
      <c r="Q147">
        <f t="shared" si="19"/>
        <v>0</v>
      </c>
    </row>
    <row r="148" spans="1:17" x14ac:dyDescent="0.3">
      <c r="A148">
        <f t="shared" si="14"/>
        <v>148</v>
      </c>
      <c r="B148" t="str">
        <f>IF(HLOOKUP("Memory",'vInfo (Imported)'!$1:$5000,A148,FALSE)&gt;0,HLOOKUP("Memory",'vInfo (Imported)'!$1:$5000,A148,FALSE),"")</f>
        <v/>
      </c>
      <c r="C148" t="str">
        <f>IF(HLOOKUP("CPUs",'vInfo (Imported)'!$1:$5000,A148,FALSE)&gt;0,
HLOOKUP("CPUs",'vInfo (Imported)'!$1:$5000,A148,FALSE),
"")</f>
        <v/>
      </c>
      <c r="D148" t="str">
        <f>IF(HLOOKUP($D$1,'vInfo (Imported)'!$1:$5000,A148,FALSE)&gt;0,
HLOOKUP($D$1,'vInfo (Imported)'!$1:$5000,A148,FALSE),
"")</f>
        <v/>
      </c>
      <c r="E148" t="str">
        <f>IF(HLOOKUP("Category",'vInfo (Imported)'!$1:$5000,A148,FALSE)&gt;0,
HLOOKUP("Category",'vInfo (Imported)'!$1:$5000,A148,FALSE),
"")</f>
        <v/>
      </c>
      <c r="F148" t="str">
        <f>IF(HLOOKUP("OS according to the configuration file",'vInfo (Imported)'!$1:$5000,A148,FALSE)&gt;0,
HLOOKUP("OS according to the configuration file",'vInfo (Imported)'!$1:$5000,A148,FALSE),
"")</f>
        <v/>
      </c>
      <c r="G148" s="1" t="str">
        <f>IF(HLOOKUP("Cluster",'vInfo (Imported)'!$1:$5000,A148,FALSE)&gt;0,
HLOOKUP("Cluster",'vInfo (Imported)'!$1:$5000,A148,FALSE),
"")</f>
        <v/>
      </c>
      <c r="K148" s="28">
        <f>'vCluster (Imported)'!A148</f>
        <v>0</v>
      </c>
      <c r="L148">
        <f t="shared" si="15"/>
        <v>0</v>
      </c>
      <c r="M148">
        <f t="shared" si="16"/>
        <v>0</v>
      </c>
      <c r="N148">
        <f t="shared" si="17"/>
        <v>0</v>
      </c>
      <c r="O148" s="1">
        <f t="shared" si="18"/>
        <v>0</v>
      </c>
      <c r="P148">
        <f>SUMIFS('vCluster (Imported)'!$G:$G,'vCluster (Imported)'!$A:$A,K148)</f>
        <v>0</v>
      </c>
      <c r="Q148">
        <f t="shared" si="19"/>
        <v>0</v>
      </c>
    </row>
    <row r="149" spans="1:17" x14ac:dyDescent="0.3">
      <c r="A149">
        <f t="shared" si="14"/>
        <v>149</v>
      </c>
      <c r="B149" t="str">
        <f>IF(HLOOKUP("Memory",'vInfo (Imported)'!$1:$5000,A149,FALSE)&gt;0,HLOOKUP("Memory",'vInfo (Imported)'!$1:$5000,A149,FALSE),"")</f>
        <v/>
      </c>
      <c r="C149" t="str">
        <f>IF(HLOOKUP("CPUs",'vInfo (Imported)'!$1:$5000,A149,FALSE)&gt;0,
HLOOKUP("CPUs",'vInfo (Imported)'!$1:$5000,A149,FALSE),
"")</f>
        <v/>
      </c>
      <c r="D149" t="str">
        <f>IF(HLOOKUP($D$1,'vInfo (Imported)'!$1:$5000,A149,FALSE)&gt;0,
HLOOKUP($D$1,'vInfo (Imported)'!$1:$5000,A149,FALSE),
"")</f>
        <v/>
      </c>
      <c r="E149" t="str">
        <f>IF(HLOOKUP("Category",'vInfo (Imported)'!$1:$5000,A149,FALSE)&gt;0,
HLOOKUP("Category",'vInfo (Imported)'!$1:$5000,A149,FALSE),
"")</f>
        <v/>
      </c>
      <c r="F149" t="str">
        <f>IF(HLOOKUP("OS according to the configuration file",'vInfo (Imported)'!$1:$5000,A149,FALSE)&gt;0,
HLOOKUP("OS according to the configuration file",'vInfo (Imported)'!$1:$5000,A149,FALSE),
"")</f>
        <v/>
      </c>
      <c r="G149" s="1" t="str">
        <f>IF(HLOOKUP("Cluster",'vInfo (Imported)'!$1:$5000,A149,FALSE)&gt;0,
HLOOKUP("Cluster",'vInfo (Imported)'!$1:$5000,A149,FALSE),
"")</f>
        <v/>
      </c>
      <c r="K149" s="28">
        <f>'vCluster (Imported)'!A149</f>
        <v>0</v>
      </c>
      <c r="L149">
        <f t="shared" si="15"/>
        <v>0</v>
      </c>
      <c r="M149">
        <f t="shared" si="16"/>
        <v>0</v>
      </c>
      <c r="N149">
        <f t="shared" si="17"/>
        <v>0</v>
      </c>
      <c r="O149" s="1">
        <f t="shared" si="18"/>
        <v>0</v>
      </c>
      <c r="P149">
        <f>SUMIFS('vCluster (Imported)'!$G:$G,'vCluster (Imported)'!$A:$A,K149)</f>
        <v>0</v>
      </c>
      <c r="Q149">
        <f t="shared" si="19"/>
        <v>0</v>
      </c>
    </row>
    <row r="150" spans="1:17" x14ac:dyDescent="0.3">
      <c r="A150">
        <f t="shared" si="14"/>
        <v>150</v>
      </c>
      <c r="B150" t="str">
        <f>IF(HLOOKUP("Memory",'vInfo (Imported)'!$1:$5000,A150,FALSE)&gt;0,HLOOKUP("Memory",'vInfo (Imported)'!$1:$5000,A150,FALSE),"")</f>
        <v/>
      </c>
      <c r="C150" t="str">
        <f>IF(HLOOKUP("CPUs",'vInfo (Imported)'!$1:$5000,A150,FALSE)&gt;0,
HLOOKUP("CPUs",'vInfo (Imported)'!$1:$5000,A150,FALSE),
"")</f>
        <v/>
      </c>
      <c r="D150" t="str">
        <f>IF(HLOOKUP($D$1,'vInfo (Imported)'!$1:$5000,A150,FALSE)&gt;0,
HLOOKUP($D$1,'vInfo (Imported)'!$1:$5000,A150,FALSE),
"")</f>
        <v/>
      </c>
      <c r="E150" t="str">
        <f>IF(HLOOKUP("Category",'vInfo (Imported)'!$1:$5000,A150,FALSE)&gt;0,
HLOOKUP("Category",'vInfo (Imported)'!$1:$5000,A150,FALSE),
"")</f>
        <v/>
      </c>
      <c r="F150" t="str">
        <f>IF(HLOOKUP("OS according to the configuration file",'vInfo (Imported)'!$1:$5000,A150,FALSE)&gt;0,
HLOOKUP("OS according to the configuration file",'vInfo (Imported)'!$1:$5000,A150,FALSE),
"")</f>
        <v/>
      </c>
      <c r="G150" s="1" t="str">
        <f>IF(HLOOKUP("Cluster",'vInfo (Imported)'!$1:$5000,A150,FALSE)&gt;0,
HLOOKUP("Cluster",'vInfo (Imported)'!$1:$5000,A150,FALSE),
"")</f>
        <v/>
      </c>
      <c r="K150" s="28">
        <f>'vCluster (Imported)'!A150</f>
        <v>0</v>
      </c>
      <c r="L150">
        <f t="shared" si="15"/>
        <v>0</v>
      </c>
      <c r="M150">
        <f t="shared" si="16"/>
        <v>0</v>
      </c>
      <c r="N150">
        <f t="shared" si="17"/>
        <v>0</v>
      </c>
      <c r="O150" s="1">
        <f t="shared" si="18"/>
        <v>0</v>
      </c>
      <c r="P150">
        <f>SUMIFS('vCluster (Imported)'!$G:$G,'vCluster (Imported)'!$A:$A,K150)</f>
        <v>0</v>
      </c>
      <c r="Q150">
        <f t="shared" si="19"/>
        <v>0</v>
      </c>
    </row>
    <row r="151" spans="1:17" x14ac:dyDescent="0.3">
      <c r="A151">
        <f t="shared" si="14"/>
        <v>151</v>
      </c>
      <c r="B151" t="str">
        <f>IF(HLOOKUP("Memory",'vInfo (Imported)'!$1:$5000,A151,FALSE)&gt;0,HLOOKUP("Memory",'vInfo (Imported)'!$1:$5000,A151,FALSE),"")</f>
        <v/>
      </c>
      <c r="C151" t="str">
        <f>IF(HLOOKUP("CPUs",'vInfo (Imported)'!$1:$5000,A151,FALSE)&gt;0,
HLOOKUP("CPUs",'vInfo (Imported)'!$1:$5000,A151,FALSE),
"")</f>
        <v/>
      </c>
      <c r="D151" t="str">
        <f>IF(HLOOKUP($D$1,'vInfo (Imported)'!$1:$5000,A151,FALSE)&gt;0,
HLOOKUP($D$1,'vInfo (Imported)'!$1:$5000,A151,FALSE),
"")</f>
        <v/>
      </c>
      <c r="E151" t="str">
        <f>IF(HLOOKUP("Category",'vInfo (Imported)'!$1:$5000,A151,FALSE)&gt;0,
HLOOKUP("Category",'vInfo (Imported)'!$1:$5000,A151,FALSE),
"")</f>
        <v/>
      </c>
      <c r="F151" t="str">
        <f>IF(HLOOKUP("OS according to the configuration file",'vInfo (Imported)'!$1:$5000,A151,FALSE)&gt;0,
HLOOKUP("OS according to the configuration file",'vInfo (Imported)'!$1:$5000,A151,FALSE),
"")</f>
        <v/>
      </c>
      <c r="G151" s="1" t="str">
        <f>IF(HLOOKUP("Cluster",'vInfo (Imported)'!$1:$5000,A151,FALSE)&gt;0,
HLOOKUP("Cluster",'vInfo (Imported)'!$1:$5000,A151,FALSE),
"")</f>
        <v/>
      </c>
      <c r="K151" s="28">
        <f>'vCluster (Imported)'!A151</f>
        <v>0</v>
      </c>
      <c r="L151">
        <f t="shared" si="15"/>
        <v>0</v>
      </c>
      <c r="M151">
        <f t="shared" si="16"/>
        <v>0</v>
      </c>
      <c r="N151">
        <f t="shared" si="17"/>
        <v>0</v>
      </c>
      <c r="O151" s="1">
        <f t="shared" si="18"/>
        <v>0</v>
      </c>
      <c r="P151">
        <f>SUMIFS('vCluster (Imported)'!$G:$G,'vCluster (Imported)'!$A:$A,K151)</f>
        <v>0</v>
      </c>
      <c r="Q151">
        <f t="shared" si="19"/>
        <v>0</v>
      </c>
    </row>
    <row r="152" spans="1:17" x14ac:dyDescent="0.3">
      <c r="A152">
        <f t="shared" si="14"/>
        <v>152</v>
      </c>
      <c r="B152" t="str">
        <f>IF(HLOOKUP("Memory",'vInfo (Imported)'!$1:$5000,A152,FALSE)&gt;0,HLOOKUP("Memory",'vInfo (Imported)'!$1:$5000,A152,FALSE),"")</f>
        <v/>
      </c>
      <c r="C152" t="str">
        <f>IF(HLOOKUP("CPUs",'vInfo (Imported)'!$1:$5000,A152,FALSE)&gt;0,
HLOOKUP("CPUs",'vInfo (Imported)'!$1:$5000,A152,FALSE),
"")</f>
        <v/>
      </c>
      <c r="D152" t="str">
        <f>IF(HLOOKUP($D$1,'vInfo (Imported)'!$1:$5000,A152,FALSE)&gt;0,
HLOOKUP($D$1,'vInfo (Imported)'!$1:$5000,A152,FALSE),
"")</f>
        <v/>
      </c>
      <c r="E152" t="str">
        <f>IF(HLOOKUP("Category",'vInfo (Imported)'!$1:$5000,A152,FALSE)&gt;0,
HLOOKUP("Category",'vInfo (Imported)'!$1:$5000,A152,FALSE),
"")</f>
        <v/>
      </c>
      <c r="F152" t="str">
        <f>IF(HLOOKUP("OS according to the configuration file",'vInfo (Imported)'!$1:$5000,A152,FALSE)&gt;0,
HLOOKUP("OS according to the configuration file",'vInfo (Imported)'!$1:$5000,A152,FALSE),
"")</f>
        <v/>
      </c>
      <c r="G152" s="1" t="str">
        <f>IF(HLOOKUP("Cluster",'vInfo (Imported)'!$1:$5000,A152,FALSE)&gt;0,
HLOOKUP("Cluster",'vInfo (Imported)'!$1:$5000,A152,FALSE),
"")</f>
        <v/>
      </c>
      <c r="K152" s="28">
        <f>'vCluster (Imported)'!A152</f>
        <v>0</v>
      </c>
      <c r="L152">
        <f t="shared" si="15"/>
        <v>0</v>
      </c>
      <c r="M152">
        <f t="shared" si="16"/>
        <v>0</v>
      </c>
      <c r="N152">
        <f t="shared" si="17"/>
        <v>0</v>
      </c>
      <c r="O152" s="1">
        <f t="shared" si="18"/>
        <v>0</v>
      </c>
      <c r="P152">
        <f>SUMIFS('vCluster (Imported)'!$G:$G,'vCluster (Imported)'!$A:$A,K152)</f>
        <v>0</v>
      </c>
      <c r="Q152">
        <f t="shared" si="19"/>
        <v>0</v>
      </c>
    </row>
    <row r="153" spans="1:17" x14ac:dyDescent="0.3">
      <c r="A153">
        <f t="shared" si="14"/>
        <v>153</v>
      </c>
      <c r="B153" t="str">
        <f>IF(HLOOKUP("Memory",'vInfo (Imported)'!$1:$5000,A153,FALSE)&gt;0,HLOOKUP("Memory",'vInfo (Imported)'!$1:$5000,A153,FALSE),"")</f>
        <v/>
      </c>
      <c r="C153" t="str">
        <f>IF(HLOOKUP("CPUs",'vInfo (Imported)'!$1:$5000,A153,FALSE)&gt;0,
HLOOKUP("CPUs",'vInfo (Imported)'!$1:$5000,A153,FALSE),
"")</f>
        <v/>
      </c>
      <c r="D153" t="str">
        <f>IF(HLOOKUP($D$1,'vInfo (Imported)'!$1:$5000,A153,FALSE)&gt;0,
HLOOKUP($D$1,'vInfo (Imported)'!$1:$5000,A153,FALSE),
"")</f>
        <v/>
      </c>
      <c r="E153" t="str">
        <f>IF(HLOOKUP("Category",'vInfo (Imported)'!$1:$5000,A153,FALSE)&gt;0,
HLOOKUP("Category",'vInfo (Imported)'!$1:$5000,A153,FALSE),
"")</f>
        <v/>
      </c>
      <c r="F153" t="str">
        <f>IF(HLOOKUP("OS according to the configuration file",'vInfo (Imported)'!$1:$5000,A153,FALSE)&gt;0,
HLOOKUP("OS according to the configuration file",'vInfo (Imported)'!$1:$5000,A153,FALSE),
"")</f>
        <v/>
      </c>
      <c r="G153" s="1" t="str">
        <f>IF(HLOOKUP("Cluster",'vInfo (Imported)'!$1:$5000,A153,FALSE)&gt;0,
HLOOKUP("Cluster",'vInfo (Imported)'!$1:$5000,A153,FALSE),
"")</f>
        <v/>
      </c>
      <c r="K153" s="28">
        <f>'vCluster (Imported)'!A153</f>
        <v>0</v>
      </c>
      <c r="L153">
        <f t="shared" si="15"/>
        <v>0</v>
      </c>
      <c r="M153">
        <f t="shared" si="16"/>
        <v>0</v>
      </c>
      <c r="N153">
        <f t="shared" si="17"/>
        <v>0</v>
      </c>
      <c r="O153" s="1">
        <f t="shared" si="18"/>
        <v>0</v>
      </c>
      <c r="P153">
        <f>SUMIFS('vCluster (Imported)'!$G:$G,'vCluster (Imported)'!$A:$A,K153)</f>
        <v>0</v>
      </c>
      <c r="Q153">
        <f t="shared" si="19"/>
        <v>0</v>
      </c>
    </row>
    <row r="154" spans="1:17" x14ac:dyDescent="0.3">
      <c r="A154">
        <f t="shared" si="14"/>
        <v>154</v>
      </c>
      <c r="B154" t="str">
        <f>IF(HLOOKUP("Memory",'vInfo (Imported)'!$1:$5000,A154,FALSE)&gt;0,HLOOKUP("Memory",'vInfo (Imported)'!$1:$5000,A154,FALSE),"")</f>
        <v/>
      </c>
      <c r="C154" t="str">
        <f>IF(HLOOKUP("CPUs",'vInfo (Imported)'!$1:$5000,A154,FALSE)&gt;0,
HLOOKUP("CPUs",'vInfo (Imported)'!$1:$5000,A154,FALSE),
"")</f>
        <v/>
      </c>
      <c r="D154" t="str">
        <f>IF(HLOOKUP($D$1,'vInfo (Imported)'!$1:$5000,A154,FALSE)&gt;0,
HLOOKUP($D$1,'vInfo (Imported)'!$1:$5000,A154,FALSE),
"")</f>
        <v/>
      </c>
      <c r="E154" t="str">
        <f>IF(HLOOKUP("Category",'vInfo (Imported)'!$1:$5000,A154,FALSE)&gt;0,
HLOOKUP("Category",'vInfo (Imported)'!$1:$5000,A154,FALSE),
"")</f>
        <v/>
      </c>
      <c r="F154" t="str">
        <f>IF(HLOOKUP("OS according to the configuration file",'vInfo (Imported)'!$1:$5000,A154,FALSE)&gt;0,
HLOOKUP("OS according to the configuration file",'vInfo (Imported)'!$1:$5000,A154,FALSE),
"")</f>
        <v/>
      </c>
      <c r="G154" s="1" t="str">
        <f>IF(HLOOKUP("Cluster",'vInfo (Imported)'!$1:$5000,A154,FALSE)&gt;0,
HLOOKUP("Cluster",'vInfo (Imported)'!$1:$5000,A154,FALSE),
"")</f>
        <v/>
      </c>
      <c r="K154" s="28">
        <f>'vCluster (Imported)'!A154</f>
        <v>0</v>
      </c>
      <c r="L154">
        <f t="shared" si="15"/>
        <v>0</v>
      </c>
      <c r="M154">
        <f t="shared" si="16"/>
        <v>0</v>
      </c>
      <c r="N154">
        <f t="shared" si="17"/>
        <v>0</v>
      </c>
      <c r="O154" s="1">
        <f t="shared" si="18"/>
        <v>0</v>
      </c>
      <c r="P154">
        <f>SUMIFS('vCluster (Imported)'!$G:$G,'vCluster (Imported)'!$A:$A,K154)</f>
        <v>0</v>
      </c>
      <c r="Q154">
        <f t="shared" si="19"/>
        <v>0</v>
      </c>
    </row>
    <row r="155" spans="1:17" x14ac:dyDescent="0.3">
      <c r="A155">
        <f t="shared" si="14"/>
        <v>155</v>
      </c>
      <c r="B155" t="str">
        <f>IF(HLOOKUP("Memory",'vInfo (Imported)'!$1:$5000,A155,FALSE)&gt;0,HLOOKUP("Memory",'vInfo (Imported)'!$1:$5000,A155,FALSE),"")</f>
        <v/>
      </c>
      <c r="C155" t="str">
        <f>IF(HLOOKUP("CPUs",'vInfo (Imported)'!$1:$5000,A155,FALSE)&gt;0,
HLOOKUP("CPUs",'vInfo (Imported)'!$1:$5000,A155,FALSE),
"")</f>
        <v/>
      </c>
      <c r="D155" t="str">
        <f>IF(HLOOKUP($D$1,'vInfo (Imported)'!$1:$5000,A155,FALSE)&gt;0,
HLOOKUP($D$1,'vInfo (Imported)'!$1:$5000,A155,FALSE),
"")</f>
        <v/>
      </c>
      <c r="E155" t="str">
        <f>IF(HLOOKUP("Category",'vInfo (Imported)'!$1:$5000,A155,FALSE)&gt;0,
HLOOKUP("Category",'vInfo (Imported)'!$1:$5000,A155,FALSE),
"")</f>
        <v/>
      </c>
      <c r="F155" t="str">
        <f>IF(HLOOKUP("OS according to the configuration file",'vInfo (Imported)'!$1:$5000,A155,FALSE)&gt;0,
HLOOKUP("OS according to the configuration file",'vInfo (Imported)'!$1:$5000,A155,FALSE),
"")</f>
        <v/>
      </c>
      <c r="G155" s="1" t="str">
        <f>IF(HLOOKUP("Cluster",'vInfo (Imported)'!$1:$5000,A155,FALSE)&gt;0,
HLOOKUP("Cluster",'vInfo (Imported)'!$1:$5000,A155,FALSE),
"")</f>
        <v/>
      </c>
      <c r="K155" s="28">
        <f>'vCluster (Imported)'!A155</f>
        <v>0</v>
      </c>
      <c r="L155">
        <f t="shared" si="15"/>
        <v>0</v>
      </c>
      <c r="M155">
        <f t="shared" si="16"/>
        <v>0</v>
      </c>
      <c r="N155">
        <f t="shared" si="17"/>
        <v>0</v>
      </c>
      <c r="O155" s="1">
        <f t="shared" si="18"/>
        <v>0</v>
      </c>
      <c r="P155">
        <f>SUMIFS('vCluster (Imported)'!$G:$G,'vCluster (Imported)'!$A:$A,K155)</f>
        <v>0</v>
      </c>
      <c r="Q155">
        <f t="shared" si="19"/>
        <v>0</v>
      </c>
    </row>
    <row r="156" spans="1:17" x14ac:dyDescent="0.3">
      <c r="A156">
        <f t="shared" si="14"/>
        <v>156</v>
      </c>
      <c r="B156" t="str">
        <f>IF(HLOOKUP("Memory",'vInfo (Imported)'!$1:$5000,A156,FALSE)&gt;0,HLOOKUP("Memory",'vInfo (Imported)'!$1:$5000,A156,FALSE),"")</f>
        <v/>
      </c>
      <c r="C156" t="str">
        <f>IF(HLOOKUP("CPUs",'vInfo (Imported)'!$1:$5000,A156,FALSE)&gt;0,
HLOOKUP("CPUs",'vInfo (Imported)'!$1:$5000,A156,FALSE),
"")</f>
        <v/>
      </c>
      <c r="D156" t="str">
        <f>IF(HLOOKUP($D$1,'vInfo (Imported)'!$1:$5000,A156,FALSE)&gt;0,
HLOOKUP($D$1,'vInfo (Imported)'!$1:$5000,A156,FALSE),
"")</f>
        <v/>
      </c>
      <c r="E156" t="str">
        <f>IF(HLOOKUP("Category",'vInfo (Imported)'!$1:$5000,A156,FALSE)&gt;0,
HLOOKUP("Category",'vInfo (Imported)'!$1:$5000,A156,FALSE),
"")</f>
        <v/>
      </c>
      <c r="F156" t="str">
        <f>IF(HLOOKUP("OS according to the configuration file",'vInfo (Imported)'!$1:$5000,A156,FALSE)&gt;0,
HLOOKUP("OS according to the configuration file",'vInfo (Imported)'!$1:$5000,A156,FALSE),
"")</f>
        <v/>
      </c>
      <c r="G156" s="1" t="str">
        <f>IF(HLOOKUP("Cluster",'vInfo (Imported)'!$1:$5000,A156,FALSE)&gt;0,
HLOOKUP("Cluster",'vInfo (Imported)'!$1:$5000,A156,FALSE),
"")</f>
        <v/>
      </c>
      <c r="K156" s="28">
        <f>'vCluster (Imported)'!A156</f>
        <v>0</v>
      </c>
      <c r="L156">
        <f t="shared" si="15"/>
        <v>0</v>
      </c>
      <c r="M156">
        <f t="shared" si="16"/>
        <v>0</v>
      </c>
      <c r="N156">
        <f t="shared" si="17"/>
        <v>0</v>
      </c>
      <c r="O156" s="1">
        <f t="shared" si="18"/>
        <v>0</v>
      </c>
      <c r="P156">
        <f>SUMIFS('vCluster (Imported)'!$G:$G,'vCluster (Imported)'!$A:$A,K156)</f>
        <v>0</v>
      </c>
      <c r="Q156">
        <f t="shared" si="19"/>
        <v>0</v>
      </c>
    </row>
    <row r="157" spans="1:17" x14ac:dyDescent="0.3">
      <c r="A157">
        <f t="shared" si="14"/>
        <v>157</v>
      </c>
      <c r="B157" t="str">
        <f>IF(HLOOKUP("Memory",'vInfo (Imported)'!$1:$5000,A157,FALSE)&gt;0,HLOOKUP("Memory",'vInfo (Imported)'!$1:$5000,A157,FALSE),"")</f>
        <v/>
      </c>
      <c r="C157" t="str">
        <f>IF(HLOOKUP("CPUs",'vInfo (Imported)'!$1:$5000,A157,FALSE)&gt;0,
HLOOKUP("CPUs",'vInfo (Imported)'!$1:$5000,A157,FALSE),
"")</f>
        <v/>
      </c>
      <c r="D157" t="str">
        <f>IF(HLOOKUP($D$1,'vInfo (Imported)'!$1:$5000,A157,FALSE)&gt;0,
HLOOKUP($D$1,'vInfo (Imported)'!$1:$5000,A157,FALSE),
"")</f>
        <v/>
      </c>
      <c r="E157" t="str">
        <f>IF(HLOOKUP("Category",'vInfo (Imported)'!$1:$5000,A157,FALSE)&gt;0,
HLOOKUP("Category",'vInfo (Imported)'!$1:$5000,A157,FALSE),
"")</f>
        <v/>
      </c>
      <c r="F157" t="str">
        <f>IF(HLOOKUP("OS according to the configuration file",'vInfo (Imported)'!$1:$5000,A157,FALSE)&gt;0,
HLOOKUP("OS according to the configuration file",'vInfo (Imported)'!$1:$5000,A157,FALSE),
"")</f>
        <v/>
      </c>
      <c r="G157" s="1" t="str">
        <f>IF(HLOOKUP("Cluster",'vInfo (Imported)'!$1:$5000,A157,FALSE)&gt;0,
HLOOKUP("Cluster",'vInfo (Imported)'!$1:$5000,A157,FALSE),
"")</f>
        <v/>
      </c>
      <c r="K157" s="28">
        <f>'vCluster (Imported)'!A157</f>
        <v>0</v>
      </c>
      <c r="L157">
        <f t="shared" si="15"/>
        <v>0</v>
      </c>
      <c r="M157">
        <f t="shared" si="16"/>
        <v>0</v>
      </c>
      <c r="N157">
        <f t="shared" si="17"/>
        <v>0</v>
      </c>
      <c r="O157" s="1">
        <f t="shared" si="18"/>
        <v>0</v>
      </c>
      <c r="P157">
        <f>SUMIFS('vCluster (Imported)'!$G:$G,'vCluster (Imported)'!$A:$A,K157)</f>
        <v>0</v>
      </c>
      <c r="Q157">
        <f t="shared" si="19"/>
        <v>0</v>
      </c>
    </row>
    <row r="158" spans="1:17" x14ac:dyDescent="0.3">
      <c r="A158">
        <f t="shared" si="14"/>
        <v>158</v>
      </c>
      <c r="B158" t="str">
        <f>IF(HLOOKUP("Memory",'vInfo (Imported)'!$1:$5000,A158,FALSE)&gt;0,HLOOKUP("Memory",'vInfo (Imported)'!$1:$5000,A158,FALSE),"")</f>
        <v/>
      </c>
      <c r="C158" t="str">
        <f>IF(HLOOKUP("CPUs",'vInfo (Imported)'!$1:$5000,A158,FALSE)&gt;0,
HLOOKUP("CPUs",'vInfo (Imported)'!$1:$5000,A158,FALSE),
"")</f>
        <v/>
      </c>
      <c r="D158" t="str">
        <f>IF(HLOOKUP($D$1,'vInfo (Imported)'!$1:$5000,A158,FALSE)&gt;0,
HLOOKUP($D$1,'vInfo (Imported)'!$1:$5000,A158,FALSE),
"")</f>
        <v/>
      </c>
      <c r="E158" t="str">
        <f>IF(HLOOKUP("Category",'vInfo (Imported)'!$1:$5000,A158,FALSE)&gt;0,
HLOOKUP("Category",'vInfo (Imported)'!$1:$5000,A158,FALSE),
"")</f>
        <v/>
      </c>
      <c r="F158" t="str">
        <f>IF(HLOOKUP("OS according to the configuration file",'vInfo (Imported)'!$1:$5000,A158,FALSE)&gt;0,
HLOOKUP("OS according to the configuration file",'vInfo (Imported)'!$1:$5000,A158,FALSE),
"")</f>
        <v/>
      </c>
      <c r="G158" s="1" t="str">
        <f>IF(HLOOKUP("Cluster",'vInfo (Imported)'!$1:$5000,A158,FALSE)&gt;0,
HLOOKUP("Cluster",'vInfo (Imported)'!$1:$5000,A158,FALSE),
"")</f>
        <v/>
      </c>
      <c r="K158" s="28">
        <f>'vCluster (Imported)'!A158</f>
        <v>0</v>
      </c>
      <c r="L158">
        <f t="shared" si="15"/>
        <v>0</v>
      </c>
      <c r="M158">
        <f t="shared" si="16"/>
        <v>0</v>
      </c>
      <c r="N158">
        <f t="shared" si="17"/>
        <v>0</v>
      </c>
      <c r="O158" s="1">
        <f t="shared" si="18"/>
        <v>0</v>
      </c>
      <c r="P158">
        <f>SUMIFS('vCluster (Imported)'!$G:$G,'vCluster (Imported)'!$A:$A,K158)</f>
        <v>0</v>
      </c>
      <c r="Q158">
        <f t="shared" si="19"/>
        <v>0</v>
      </c>
    </row>
    <row r="159" spans="1:17" x14ac:dyDescent="0.3">
      <c r="A159">
        <f t="shared" si="14"/>
        <v>159</v>
      </c>
      <c r="B159" t="str">
        <f>IF(HLOOKUP("Memory",'vInfo (Imported)'!$1:$5000,A159,FALSE)&gt;0,HLOOKUP("Memory",'vInfo (Imported)'!$1:$5000,A159,FALSE),"")</f>
        <v/>
      </c>
      <c r="C159" t="str">
        <f>IF(HLOOKUP("CPUs",'vInfo (Imported)'!$1:$5000,A159,FALSE)&gt;0,
HLOOKUP("CPUs",'vInfo (Imported)'!$1:$5000,A159,FALSE),
"")</f>
        <v/>
      </c>
      <c r="D159" t="str">
        <f>IF(HLOOKUP($D$1,'vInfo (Imported)'!$1:$5000,A159,FALSE)&gt;0,
HLOOKUP($D$1,'vInfo (Imported)'!$1:$5000,A159,FALSE),
"")</f>
        <v/>
      </c>
      <c r="E159" t="str">
        <f>IF(HLOOKUP("Category",'vInfo (Imported)'!$1:$5000,A159,FALSE)&gt;0,
HLOOKUP("Category",'vInfo (Imported)'!$1:$5000,A159,FALSE),
"")</f>
        <v/>
      </c>
      <c r="F159" t="str">
        <f>IF(HLOOKUP("OS according to the configuration file",'vInfo (Imported)'!$1:$5000,A159,FALSE)&gt;0,
HLOOKUP("OS according to the configuration file",'vInfo (Imported)'!$1:$5000,A159,FALSE),
"")</f>
        <v/>
      </c>
      <c r="G159" s="1" t="str">
        <f>IF(HLOOKUP("Cluster",'vInfo (Imported)'!$1:$5000,A159,FALSE)&gt;0,
HLOOKUP("Cluster",'vInfo (Imported)'!$1:$5000,A159,FALSE),
"")</f>
        <v/>
      </c>
      <c r="K159" s="28">
        <f>'vCluster (Imported)'!A159</f>
        <v>0</v>
      </c>
      <c r="L159">
        <f t="shared" si="15"/>
        <v>0</v>
      </c>
      <c r="M159">
        <f t="shared" si="16"/>
        <v>0</v>
      </c>
      <c r="N159">
        <f t="shared" si="17"/>
        <v>0</v>
      </c>
      <c r="O159" s="1">
        <f t="shared" si="18"/>
        <v>0</v>
      </c>
      <c r="P159">
        <f>SUMIFS('vCluster (Imported)'!$G:$G,'vCluster (Imported)'!$A:$A,K159)</f>
        <v>0</v>
      </c>
      <c r="Q159">
        <f t="shared" si="19"/>
        <v>0</v>
      </c>
    </row>
    <row r="160" spans="1:17" x14ac:dyDescent="0.3">
      <c r="A160">
        <f t="shared" si="14"/>
        <v>160</v>
      </c>
      <c r="B160" t="str">
        <f>IF(HLOOKUP("Memory",'vInfo (Imported)'!$1:$5000,A160,FALSE)&gt;0,HLOOKUP("Memory",'vInfo (Imported)'!$1:$5000,A160,FALSE),"")</f>
        <v/>
      </c>
      <c r="C160" t="str">
        <f>IF(HLOOKUP("CPUs",'vInfo (Imported)'!$1:$5000,A160,FALSE)&gt;0,
HLOOKUP("CPUs",'vInfo (Imported)'!$1:$5000,A160,FALSE),
"")</f>
        <v/>
      </c>
      <c r="D160" t="str">
        <f>IF(HLOOKUP($D$1,'vInfo (Imported)'!$1:$5000,A160,FALSE)&gt;0,
HLOOKUP($D$1,'vInfo (Imported)'!$1:$5000,A160,FALSE),
"")</f>
        <v/>
      </c>
      <c r="E160" t="str">
        <f>IF(HLOOKUP("Category",'vInfo (Imported)'!$1:$5000,A160,FALSE)&gt;0,
HLOOKUP("Category",'vInfo (Imported)'!$1:$5000,A160,FALSE),
"")</f>
        <v/>
      </c>
      <c r="F160" t="str">
        <f>IF(HLOOKUP("OS according to the configuration file",'vInfo (Imported)'!$1:$5000,A160,FALSE)&gt;0,
HLOOKUP("OS according to the configuration file",'vInfo (Imported)'!$1:$5000,A160,FALSE),
"")</f>
        <v/>
      </c>
      <c r="G160" s="1" t="str">
        <f>IF(HLOOKUP("Cluster",'vInfo (Imported)'!$1:$5000,A160,FALSE)&gt;0,
HLOOKUP("Cluster",'vInfo (Imported)'!$1:$5000,A160,FALSE),
"")</f>
        <v/>
      </c>
      <c r="K160" s="28">
        <f>'vCluster (Imported)'!A160</f>
        <v>0</v>
      </c>
      <c r="L160">
        <f t="shared" si="15"/>
        <v>0</v>
      </c>
      <c r="M160">
        <f t="shared" si="16"/>
        <v>0</v>
      </c>
      <c r="N160">
        <f t="shared" si="17"/>
        <v>0</v>
      </c>
      <c r="O160" s="1">
        <f t="shared" si="18"/>
        <v>0</v>
      </c>
      <c r="P160">
        <f>SUMIFS('vCluster (Imported)'!$G:$G,'vCluster (Imported)'!$A:$A,K160)</f>
        <v>0</v>
      </c>
      <c r="Q160">
        <f t="shared" si="19"/>
        <v>0</v>
      </c>
    </row>
    <row r="161" spans="1:17" x14ac:dyDescent="0.3">
      <c r="A161">
        <f t="shared" si="14"/>
        <v>161</v>
      </c>
      <c r="B161" t="str">
        <f>IF(HLOOKUP("Memory",'vInfo (Imported)'!$1:$5000,A161,FALSE)&gt;0,HLOOKUP("Memory",'vInfo (Imported)'!$1:$5000,A161,FALSE),"")</f>
        <v/>
      </c>
      <c r="C161" t="str">
        <f>IF(HLOOKUP("CPUs",'vInfo (Imported)'!$1:$5000,A161,FALSE)&gt;0,
HLOOKUP("CPUs",'vInfo (Imported)'!$1:$5000,A161,FALSE),
"")</f>
        <v/>
      </c>
      <c r="D161" t="str">
        <f>IF(HLOOKUP($D$1,'vInfo (Imported)'!$1:$5000,A161,FALSE)&gt;0,
HLOOKUP($D$1,'vInfo (Imported)'!$1:$5000,A161,FALSE),
"")</f>
        <v/>
      </c>
      <c r="E161" t="str">
        <f>IF(HLOOKUP("Category",'vInfo (Imported)'!$1:$5000,A161,FALSE)&gt;0,
HLOOKUP("Category",'vInfo (Imported)'!$1:$5000,A161,FALSE),
"")</f>
        <v/>
      </c>
      <c r="F161" t="str">
        <f>IF(HLOOKUP("OS according to the configuration file",'vInfo (Imported)'!$1:$5000,A161,FALSE)&gt;0,
HLOOKUP("OS according to the configuration file",'vInfo (Imported)'!$1:$5000,A161,FALSE),
"")</f>
        <v/>
      </c>
      <c r="G161" s="1" t="str">
        <f>IF(HLOOKUP("Cluster",'vInfo (Imported)'!$1:$5000,A161,FALSE)&gt;0,
HLOOKUP("Cluster",'vInfo (Imported)'!$1:$5000,A161,FALSE),
"")</f>
        <v/>
      </c>
      <c r="K161" s="28">
        <f>'vCluster (Imported)'!A161</f>
        <v>0</v>
      </c>
      <c r="L161">
        <f t="shared" si="15"/>
        <v>0</v>
      </c>
      <c r="M161">
        <f t="shared" si="16"/>
        <v>0</v>
      </c>
      <c r="N161">
        <f t="shared" si="17"/>
        <v>0</v>
      </c>
      <c r="O161" s="1">
        <f t="shared" si="18"/>
        <v>0</v>
      </c>
      <c r="P161">
        <f>SUMIFS('vCluster (Imported)'!$G:$G,'vCluster (Imported)'!$A:$A,K161)</f>
        <v>0</v>
      </c>
      <c r="Q161">
        <f t="shared" si="19"/>
        <v>0</v>
      </c>
    </row>
    <row r="162" spans="1:17" x14ac:dyDescent="0.3">
      <c r="A162">
        <f t="shared" si="14"/>
        <v>162</v>
      </c>
      <c r="B162" t="str">
        <f>IF(HLOOKUP("Memory",'vInfo (Imported)'!$1:$5000,A162,FALSE)&gt;0,HLOOKUP("Memory",'vInfo (Imported)'!$1:$5000,A162,FALSE),"")</f>
        <v/>
      </c>
      <c r="C162" t="str">
        <f>IF(HLOOKUP("CPUs",'vInfo (Imported)'!$1:$5000,A162,FALSE)&gt;0,
HLOOKUP("CPUs",'vInfo (Imported)'!$1:$5000,A162,FALSE),
"")</f>
        <v/>
      </c>
      <c r="D162" t="str">
        <f>IF(HLOOKUP($D$1,'vInfo (Imported)'!$1:$5000,A162,FALSE)&gt;0,
HLOOKUP($D$1,'vInfo (Imported)'!$1:$5000,A162,FALSE),
"")</f>
        <v/>
      </c>
      <c r="E162" t="str">
        <f>IF(HLOOKUP("Category",'vInfo (Imported)'!$1:$5000,A162,FALSE)&gt;0,
HLOOKUP("Category",'vInfo (Imported)'!$1:$5000,A162,FALSE),
"")</f>
        <v/>
      </c>
      <c r="F162" t="str">
        <f>IF(HLOOKUP("OS according to the configuration file",'vInfo (Imported)'!$1:$5000,A162,FALSE)&gt;0,
HLOOKUP("OS according to the configuration file",'vInfo (Imported)'!$1:$5000,A162,FALSE),
"")</f>
        <v/>
      </c>
      <c r="G162" s="1" t="str">
        <f>IF(HLOOKUP("Cluster",'vInfo (Imported)'!$1:$5000,A162,FALSE)&gt;0,
HLOOKUP("Cluster",'vInfo (Imported)'!$1:$5000,A162,FALSE),
"")</f>
        <v/>
      </c>
      <c r="K162" s="28">
        <f>'vCluster (Imported)'!A162</f>
        <v>0</v>
      </c>
      <c r="L162">
        <f t="shared" si="15"/>
        <v>0</v>
      </c>
      <c r="M162">
        <f t="shared" si="16"/>
        <v>0</v>
      </c>
      <c r="N162">
        <f t="shared" si="17"/>
        <v>0</v>
      </c>
      <c r="O162" s="1">
        <f t="shared" si="18"/>
        <v>0</v>
      </c>
      <c r="P162">
        <f>SUMIFS('vCluster (Imported)'!$G:$G,'vCluster (Imported)'!$A:$A,K162)</f>
        <v>0</v>
      </c>
      <c r="Q162">
        <f t="shared" si="19"/>
        <v>0</v>
      </c>
    </row>
    <row r="163" spans="1:17" x14ac:dyDescent="0.3">
      <c r="A163">
        <f t="shared" si="14"/>
        <v>163</v>
      </c>
      <c r="B163" t="str">
        <f>IF(HLOOKUP("Memory",'vInfo (Imported)'!$1:$5000,A163,FALSE)&gt;0,HLOOKUP("Memory",'vInfo (Imported)'!$1:$5000,A163,FALSE),"")</f>
        <v/>
      </c>
      <c r="C163" t="str">
        <f>IF(HLOOKUP("CPUs",'vInfo (Imported)'!$1:$5000,A163,FALSE)&gt;0,
HLOOKUP("CPUs",'vInfo (Imported)'!$1:$5000,A163,FALSE),
"")</f>
        <v/>
      </c>
      <c r="D163" t="str">
        <f>IF(HLOOKUP($D$1,'vInfo (Imported)'!$1:$5000,A163,FALSE)&gt;0,
HLOOKUP($D$1,'vInfo (Imported)'!$1:$5000,A163,FALSE),
"")</f>
        <v/>
      </c>
      <c r="E163" t="str">
        <f>IF(HLOOKUP("Category",'vInfo (Imported)'!$1:$5000,A163,FALSE)&gt;0,
HLOOKUP("Category",'vInfo (Imported)'!$1:$5000,A163,FALSE),
"")</f>
        <v/>
      </c>
      <c r="F163" t="str">
        <f>IF(HLOOKUP("OS according to the configuration file",'vInfo (Imported)'!$1:$5000,A163,FALSE)&gt;0,
HLOOKUP("OS according to the configuration file",'vInfo (Imported)'!$1:$5000,A163,FALSE),
"")</f>
        <v/>
      </c>
      <c r="G163" s="1" t="str">
        <f>IF(HLOOKUP("Cluster",'vInfo (Imported)'!$1:$5000,A163,FALSE)&gt;0,
HLOOKUP("Cluster",'vInfo (Imported)'!$1:$5000,A163,FALSE),
"")</f>
        <v/>
      </c>
      <c r="K163" s="28">
        <f>'vCluster (Imported)'!A163</f>
        <v>0</v>
      </c>
      <c r="L163">
        <f t="shared" si="15"/>
        <v>0</v>
      </c>
      <c r="M163">
        <f t="shared" si="16"/>
        <v>0</v>
      </c>
      <c r="N163">
        <f t="shared" si="17"/>
        <v>0</v>
      </c>
      <c r="O163" s="1">
        <f t="shared" si="18"/>
        <v>0</v>
      </c>
      <c r="P163">
        <f>SUMIFS('vCluster (Imported)'!$G:$G,'vCluster (Imported)'!$A:$A,K163)</f>
        <v>0</v>
      </c>
      <c r="Q163">
        <f t="shared" si="19"/>
        <v>0</v>
      </c>
    </row>
    <row r="164" spans="1:17" x14ac:dyDescent="0.3">
      <c r="A164">
        <f t="shared" si="14"/>
        <v>164</v>
      </c>
      <c r="B164" t="str">
        <f>IF(HLOOKUP("Memory",'vInfo (Imported)'!$1:$5000,A164,FALSE)&gt;0,HLOOKUP("Memory",'vInfo (Imported)'!$1:$5000,A164,FALSE),"")</f>
        <v/>
      </c>
      <c r="C164" t="str">
        <f>IF(HLOOKUP("CPUs",'vInfo (Imported)'!$1:$5000,A164,FALSE)&gt;0,
HLOOKUP("CPUs",'vInfo (Imported)'!$1:$5000,A164,FALSE),
"")</f>
        <v/>
      </c>
      <c r="D164" t="str">
        <f>IF(HLOOKUP($D$1,'vInfo (Imported)'!$1:$5000,A164,FALSE)&gt;0,
HLOOKUP($D$1,'vInfo (Imported)'!$1:$5000,A164,FALSE),
"")</f>
        <v/>
      </c>
      <c r="E164" t="str">
        <f>IF(HLOOKUP("Category",'vInfo (Imported)'!$1:$5000,A164,FALSE)&gt;0,
HLOOKUP("Category",'vInfo (Imported)'!$1:$5000,A164,FALSE),
"")</f>
        <v/>
      </c>
      <c r="F164" t="str">
        <f>IF(HLOOKUP("OS according to the configuration file",'vInfo (Imported)'!$1:$5000,A164,FALSE)&gt;0,
HLOOKUP("OS according to the configuration file",'vInfo (Imported)'!$1:$5000,A164,FALSE),
"")</f>
        <v/>
      </c>
      <c r="G164" s="1" t="str">
        <f>IF(HLOOKUP("Cluster",'vInfo (Imported)'!$1:$5000,A164,FALSE)&gt;0,
HLOOKUP("Cluster",'vInfo (Imported)'!$1:$5000,A164,FALSE),
"")</f>
        <v/>
      </c>
      <c r="K164" s="28">
        <f>'vCluster (Imported)'!A164</f>
        <v>0</v>
      </c>
      <c r="L164">
        <f t="shared" si="15"/>
        <v>0</v>
      </c>
      <c r="M164">
        <f t="shared" si="16"/>
        <v>0</v>
      </c>
      <c r="N164">
        <f t="shared" si="17"/>
        <v>0</v>
      </c>
      <c r="O164" s="1">
        <f t="shared" si="18"/>
        <v>0</v>
      </c>
      <c r="P164">
        <f>SUMIFS('vCluster (Imported)'!$G:$G,'vCluster (Imported)'!$A:$A,K164)</f>
        <v>0</v>
      </c>
      <c r="Q164">
        <f t="shared" si="19"/>
        <v>0</v>
      </c>
    </row>
    <row r="165" spans="1:17" x14ac:dyDescent="0.3">
      <c r="A165">
        <f t="shared" si="14"/>
        <v>165</v>
      </c>
      <c r="B165" t="str">
        <f>IF(HLOOKUP("Memory",'vInfo (Imported)'!$1:$5000,A165,FALSE)&gt;0,HLOOKUP("Memory",'vInfo (Imported)'!$1:$5000,A165,FALSE),"")</f>
        <v/>
      </c>
      <c r="C165" t="str">
        <f>IF(HLOOKUP("CPUs",'vInfo (Imported)'!$1:$5000,A165,FALSE)&gt;0,
HLOOKUP("CPUs",'vInfo (Imported)'!$1:$5000,A165,FALSE),
"")</f>
        <v/>
      </c>
      <c r="D165" t="str">
        <f>IF(HLOOKUP($D$1,'vInfo (Imported)'!$1:$5000,A165,FALSE)&gt;0,
HLOOKUP($D$1,'vInfo (Imported)'!$1:$5000,A165,FALSE),
"")</f>
        <v/>
      </c>
      <c r="E165" t="str">
        <f>IF(HLOOKUP("Category",'vInfo (Imported)'!$1:$5000,A165,FALSE)&gt;0,
HLOOKUP("Category",'vInfo (Imported)'!$1:$5000,A165,FALSE),
"")</f>
        <v/>
      </c>
      <c r="F165" t="str">
        <f>IF(HLOOKUP("OS according to the configuration file",'vInfo (Imported)'!$1:$5000,A165,FALSE)&gt;0,
HLOOKUP("OS according to the configuration file",'vInfo (Imported)'!$1:$5000,A165,FALSE),
"")</f>
        <v/>
      </c>
      <c r="G165" s="1" t="str">
        <f>IF(HLOOKUP("Cluster",'vInfo (Imported)'!$1:$5000,A165,FALSE)&gt;0,
HLOOKUP("Cluster",'vInfo (Imported)'!$1:$5000,A165,FALSE),
"")</f>
        <v/>
      </c>
      <c r="K165" s="28">
        <f>'vCluster (Imported)'!A165</f>
        <v>0</v>
      </c>
      <c r="L165">
        <f t="shared" si="15"/>
        <v>0</v>
      </c>
      <c r="M165">
        <f t="shared" si="16"/>
        <v>0</v>
      </c>
      <c r="N165">
        <f t="shared" si="17"/>
        <v>0</v>
      </c>
      <c r="O165" s="1">
        <f t="shared" si="18"/>
        <v>0</v>
      </c>
      <c r="P165">
        <f>SUMIFS('vCluster (Imported)'!$G:$G,'vCluster (Imported)'!$A:$A,K165)</f>
        <v>0</v>
      </c>
      <c r="Q165">
        <f t="shared" si="19"/>
        <v>0</v>
      </c>
    </row>
    <row r="166" spans="1:17" x14ac:dyDescent="0.3">
      <c r="A166">
        <f t="shared" si="14"/>
        <v>166</v>
      </c>
      <c r="B166" t="str">
        <f>IF(HLOOKUP("Memory",'vInfo (Imported)'!$1:$5000,A166,FALSE)&gt;0,HLOOKUP("Memory",'vInfo (Imported)'!$1:$5000,A166,FALSE),"")</f>
        <v/>
      </c>
      <c r="C166" t="str">
        <f>IF(HLOOKUP("CPUs",'vInfo (Imported)'!$1:$5000,A166,FALSE)&gt;0,
HLOOKUP("CPUs",'vInfo (Imported)'!$1:$5000,A166,FALSE),
"")</f>
        <v/>
      </c>
      <c r="D166" t="str">
        <f>IF(HLOOKUP($D$1,'vInfo (Imported)'!$1:$5000,A166,FALSE)&gt;0,
HLOOKUP($D$1,'vInfo (Imported)'!$1:$5000,A166,FALSE),
"")</f>
        <v/>
      </c>
      <c r="E166" t="str">
        <f>IF(HLOOKUP("Category",'vInfo (Imported)'!$1:$5000,A166,FALSE)&gt;0,
HLOOKUP("Category",'vInfo (Imported)'!$1:$5000,A166,FALSE),
"")</f>
        <v/>
      </c>
      <c r="F166" t="str">
        <f>IF(HLOOKUP("OS according to the configuration file",'vInfo (Imported)'!$1:$5000,A166,FALSE)&gt;0,
HLOOKUP("OS according to the configuration file",'vInfo (Imported)'!$1:$5000,A166,FALSE),
"")</f>
        <v/>
      </c>
      <c r="G166" s="1" t="str">
        <f>IF(HLOOKUP("Cluster",'vInfo (Imported)'!$1:$5000,A166,FALSE)&gt;0,
HLOOKUP("Cluster",'vInfo (Imported)'!$1:$5000,A166,FALSE),
"")</f>
        <v/>
      </c>
      <c r="K166" s="28">
        <f>'vCluster (Imported)'!A166</f>
        <v>0</v>
      </c>
      <c r="L166">
        <f t="shared" si="15"/>
        <v>0</v>
      </c>
      <c r="M166">
        <f t="shared" si="16"/>
        <v>0</v>
      </c>
      <c r="N166">
        <f t="shared" si="17"/>
        <v>0</v>
      </c>
      <c r="O166" s="1">
        <f t="shared" si="18"/>
        <v>0</v>
      </c>
      <c r="P166">
        <f>SUMIFS('vCluster (Imported)'!$G:$G,'vCluster (Imported)'!$A:$A,K166)</f>
        <v>0</v>
      </c>
      <c r="Q166">
        <f t="shared" si="19"/>
        <v>0</v>
      </c>
    </row>
    <row r="167" spans="1:17" x14ac:dyDescent="0.3">
      <c r="A167">
        <f t="shared" si="14"/>
        <v>167</v>
      </c>
      <c r="B167" t="str">
        <f>IF(HLOOKUP("Memory",'vInfo (Imported)'!$1:$5000,A167,FALSE)&gt;0,HLOOKUP("Memory",'vInfo (Imported)'!$1:$5000,A167,FALSE),"")</f>
        <v/>
      </c>
      <c r="C167" t="str">
        <f>IF(HLOOKUP("CPUs",'vInfo (Imported)'!$1:$5000,A167,FALSE)&gt;0,
HLOOKUP("CPUs",'vInfo (Imported)'!$1:$5000,A167,FALSE),
"")</f>
        <v/>
      </c>
      <c r="D167" t="str">
        <f>IF(HLOOKUP($D$1,'vInfo (Imported)'!$1:$5000,A167,FALSE)&gt;0,
HLOOKUP($D$1,'vInfo (Imported)'!$1:$5000,A167,FALSE),
"")</f>
        <v/>
      </c>
      <c r="E167" t="str">
        <f>IF(HLOOKUP("Category",'vInfo (Imported)'!$1:$5000,A167,FALSE)&gt;0,
HLOOKUP("Category",'vInfo (Imported)'!$1:$5000,A167,FALSE),
"")</f>
        <v/>
      </c>
      <c r="F167" t="str">
        <f>IF(HLOOKUP("OS according to the configuration file",'vInfo (Imported)'!$1:$5000,A167,FALSE)&gt;0,
HLOOKUP("OS according to the configuration file",'vInfo (Imported)'!$1:$5000,A167,FALSE),
"")</f>
        <v/>
      </c>
      <c r="G167" s="1" t="str">
        <f>IF(HLOOKUP("Cluster",'vInfo (Imported)'!$1:$5000,A167,FALSE)&gt;0,
HLOOKUP("Cluster",'vInfo (Imported)'!$1:$5000,A167,FALSE),
"")</f>
        <v/>
      </c>
      <c r="K167" s="28">
        <f>'vCluster (Imported)'!A167</f>
        <v>0</v>
      </c>
      <c r="L167">
        <f t="shared" si="15"/>
        <v>0</v>
      </c>
      <c r="M167">
        <f t="shared" si="16"/>
        <v>0</v>
      </c>
      <c r="N167">
        <f t="shared" si="17"/>
        <v>0</v>
      </c>
      <c r="O167" s="1">
        <f t="shared" si="18"/>
        <v>0</v>
      </c>
      <c r="P167">
        <f>SUMIFS('vCluster (Imported)'!$G:$G,'vCluster (Imported)'!$A:$A,K167)</f>
        <v>0</v>
      </c>
      <c r="Q167">
        <f t="shared" si="19"/>
        <v>0</v>
      </c>
    </row>
    <row r="168" spans="1:17" x14ac:dyDescent="0.3">
      <c r="A168">
        <f t="shared" si="14"/>
        <v>168</v>
      </c>
      <c r="B168" t="str">
        <f>IF(HLOOKUP("Memory",'vInfo (Imported)'!$1:$5000,A168,FALSE)&gt;0,HLOOKUP("Memory",'vInfo (Imported)'!$1:$5000,A168,FALSE),"")</f>
        <v/>
      </c>
      <c r="C168" t="str">
        <f>IF(HLOOKUP("CPUs",'vInfo (Imported)'!$1:$5000,A168,FALSE)&gt;0,
HLOOKUP("CPUs",'vInfo (Imported)'!$1:$5000,A168,FALSE),
"")</f>
        <v/>
      </c>
      <c r="D168" t="str">
        <f>IF(HLOOKUP($D$1,'vInfo (Imported)'!$1:$5000,A168,FALSE)&gt;0,
HLOOKUP($D$1,'vInfo (Imported)'!$1:$5000,A168,FALSE),
"")</f>
        <v/>
      </c>
      <c r="E168" t="str">
        <f>IF(HLOOKUP("Category",'vInfo (Imported)'!$1:$5000,A168,FALSE)&gt;0,
HLOOKUP("Category",'vInfo (Imported)'!$1:$5000,A168,FALSE),
"")</f>
        <v/>
      </c>
      <c r="F168" t="str">
        <f>IF(HLOOKUP("OS according to the configuration file",'vInfo (Imported)'!$1:$5000,A168,FALSE)&gt;0,
HLOOKUP("OS according to the configuration file",'vInfo (Imported)'!$1:$5000,A168,FALSE),
"")</f>
        <v/>
      </c>
      <c r="G168" s="1" t="str">
        <f>IF(HLOOKUP("Cluster",'vInfo (Imported)'!$1:$5000,A168,FALSE)&gt;0,
HLOOKUP("Cluster",'vInfo (Imported)'!$1:$5000,A168,FALSE),
"")</f>
        <v/>
      </c>
      <c r="K168" s="28">
        <f>'vCluster (Imported)'!A168</f>
        <v>0</v>
      </c>
      <c r="L168">
        <f t="shared" si="15"/>
        <v>0</v>
      </c>
      <c r="M168">
        <f t="shared" si="16"/>
        <v>0</v>
      </c>
      <c r="N168">
        <f t="shared" si="17"/>
        <v>0</v>
      </c>
      <c r="O168" s="1">
        <f t="shared" si="18"/>
        <v>0</v>
      </c>
      <c r="P168">
        <f>SUMIFS('vCluster (Imported)'!$G:$G,'vCluster (Imported)'!$A:$A,K168)</f>
        <v>0</v>
      </c>
      <c r="Q168">
        <f t="shared" si="19"/>
        <v>0</v>
      </c>
    </row>
    <row r="169" spans="1:17" x14ac:dyDescent="0.3">
      <c r="A169">
        <f t="shared" si="14"/>
        <v>169</v>
      </c>
      <c r="B169" t="str">
        <f>IF(HLOOKUP("Memory",'vInfo (Imported)'!$1:$5000,A169,FALSE)&gt;0,HLOOKUP("Memory",'vInfo (Imported)'!$1:$5000,A169,FALSE),"")</f>
        <v/>
      </c>
      <c r="C169" t="str">
        <f>IF(HLOOKUP("CPUs",'vInfo (Imported)'!$1:$5000,A169,FALSE)&gt;0,
HLOOKUP("CPUs",'vInfo (Imported)'!$1:$5000,A169,FALSE),
"")</f>
        <v/>
      </c>
      <c r="D169" t="str">
        <f>IF(HLOOKUP($D$1,'vInfo (Imported)'!$1:$5000,A169,FALSE)&gt;0,
HLOOKUP($D$1,'vInfo (Imported)'!$1:$5000,A169,FALSE),
"")</f>
        <v/>
      </c>
      <c r="E169" t="str">
        <f>IF(HLOOKUP("Category",'vInfo (Imported)'!$1:$5000,A169,FALSE)&gt;0,
HLOOKUP("Category",'vInfo (Imported)'!$1:$5000,A169,FALSE),
"")</f>
        <v/>
      </c>
      <c r="F169" t="str">
        <f>IF(HLOOKUP("OS according to the configuration file",'vInfo (Imported)'!$1:$5000,A169,FALSE)&gt;0,
HLOOKUP("OS according to the configuration file",'vInfo (Imported)'!$1:$5000,A169,FALSE),
"")</f>
        <v/>
      </c>
      <c r="G169" s="1" t="str">
        <f>IF(HLOOKUP("Cluster",'vInfo (Imported)'!$1:$5000,A169,FALSE)&gt;0,
HLOOKUP("Cluster",'vInfo (Imported)'!$1:$5000,A169,FALSE),
"")</f>
        <v/>
      </c>
      <c r="K169" s="28">
        <f>'vCluster (Imported)'!A169</f>
        <v>0</v>
      </c>
      <c r="L169">
        <f t="shared" si="15"/>
        <v>0</v>
      </c>
      <c r="M169">
        <f t="shared" si="16"/>
        <v>0</v>
      </c>
      <c r="N169">
        <f t="shared" si="17"/>
        <v>0</v>
      </c>
      <c r="O169" s="1">
        <f t="shared" si="18"/>
        <v>0</v>
      </c>
      <c r="P169">
        <f>SUMIFS('vCluster (Imported)'!$G:$G,'vCluster (Imported)'!$A:$A,K169)</f>
        <v>0</v>
      </c>
      <c r="Q169">
        <f t="shared" si="19"/>
        <v>0</v>
      </c>
    </row>
    <row r="170" spans="1:17" x14ac:dyDescent="0.3">
      <c r="A170">
        <f t="shared" si="14"/>
        <v>170</v>
      </c>
      <c r="B170" t="str">
        <f>IF(HLOOKUP("Memory",'vInfo (Imported)'!$1:$5000,A170,FALSE)&gt;0,HLOOKUP("Memory",'vInfo (Imported)'!$1:$5000,A170,FALSE),"")</f>
        <v/>
      </c>
      <c r="C170" t="str">
        <f>IF(HLOOKUP("CPUs",'vInfo (Imported)'!$1:$5000,A170,FALSE)&gt;0,
HLOOKUP("CPUs",'vInfo (Imported)'!$1:$5000,A170,FALSE),
"")</f>
        <v/>
      </c>
      <c r="D170" t="str">
        <f>IF(HLOOKUP($D$1,'vInfo (Imported)'!$1:$5000,A170,FALSE)&gt;0,
HLOOKUP($D$1,'vInfo (Imported)'!$1:$5000,A170,FALSE),
"")</f>
        <v/>
      </c>
      <c r="E170" t="str">
        <f>IF(HLOOKUP("Category",'vInfo (Imported)'!$1:$5000,A170,FALSE)&gt;0,
HLOOKUP("Category",'vInfo (Imported)'!$1:$5000,A170,FALSE),
"")</f>
        <v/>
      </c>
      <c r="F170" t="str">
        <f>IF(HLOOKUP("OS according to the configuration file",'vInfo (Imported)'!$1:$5000,A170,FALSE)&gt;0,
HLOOKUP("OS according to the configuration file",'vInfo (Imported)'!$1:$5000,A170,FALSE),
"")</f>
        <v/>
      </c>
      <c r="G170" s="1" t="str">
        <f>IF(HLOOKUP("Cluster",'vInfo (Imported)'!$1:$5000,A170,FALSE)&gt;0,
HLOOKUP("Cluster",'vInfo (Imported)'!$1:$5000,A170,FALSE),
"")</f>
        <v/>
      </c>
      <c r="K170" s="28">
        <f>'vCluster (Imported)'!A170</f>
        <v>0</v>
      </c>
      <c r="L170">
        <f t="shared" si="15"/>
        <v>0</v>
      </c>
      <c r="M170">
        <f t="shared" si="16"/>
        <v>0</v>
      </c>
      <c r="N170">
        <f t="shared" si="17"/>
        <v>0</v>
      </c>
      <c r="O170" s="1">
        <f t="shared" si="18"/>
        <v>0</v>
      </c>
      <c r="P170">
        <f>SUMIFS('vCluster (Imported)'!$G:$G,'vCluster (Imported)'!$A:$A,K170)</f>
        <v>0</v>
      </c>
      <c r="Q170">
        <f t="shared" si="19"/>
        <v>0</v>
      </c>
    </row>
    <row r="171" spans="1:17" x14ac:dyDescent="0.3">
      <c r="A171">
        <f t="shared" si="14"/>
        <v>171</v>
      </c>
      <c r="B171" t="str">
        <f>IF(HLOOKUP("Memory",'vInfo (Imported)'!$1:$5000,A171,FALSE)&gt;0,HLOOKUP("Memory",'vInfo (Imported)'!$1:$5000,A171,FALSE),"")</f>
        <v/>
      </c>
      <c r="C171" t="str">
        <f>IF(HLOOKUP("CPUs",'vInfo (Imported)'!$1:$5000,A171,FALSE)&gt;0,
HLOOKUP("CPUs",'vInfo (Imported)'!$1:$5000,A171,FALSE),
"")</f>
        <v/>
      </c>
      <c r="D171" t="str">
        <f>IF(HLOOKUP($D$1,'vInfo (Imported)'!$1:$5000,A171,FALSE)&gt;0,
HLOOKUP($D$1,'vInfo (Imported)'!$1:$5000,A171,FALSE),
"")</f>
        <v/>
      </c>
      <c r="E171" t="str">
        <f>IF(HLOOKUP("Category",'vInfo (Imported)'!$1:$5000,A171,FALSE)&gt;0,
HLOOKUP("Category",'vInfo (Imported)'!$1:$5000,A171,FALSE),
"")</f>
        <v/>
      </c>
      <c r="F171" t="str">
        <f>IF(HLOOKUP("OS according to the configuration file",'vInfo (Imported)'!$1:$5000,A171,FALSE)&gt;0,
HLOOKUP("OS according to the configuration file",'vInfo (Imported)'!$1:$5000,A171,FALSE),
"")</f>
        <v/>
      </c>
      <c r="G171" s="1" t="str">
        <f>IF(HLOOKUP("Cluster",'vInfo (Imported)'!$1:$5000,A171,FALSE)&gt;0,
HLOOKUP("Cluster",'vInfo (Imported)'!$1:$5000,A171,FALSE),
"")</f>
        <v/>
      </c>
      <c r="K171" s="28">
        <f>'vCluster (Imported)'!A171</f>
        <v>0</v>
      </c>
      <c r="L171">
        <f t="shared" si="15"/>
        <v>0</v>
      </c>
      <c r="M171">
        <f t="shared" si="16"/>
        <v>0</v>
      </c>
      <c r="N171">
        <f t="shared" si="17"/>
        <v>0</v>
      </c>
      <c r="O171" s="1">
        <f t="shared" si="18"/>
        <v>0</v>
      </c>
      <c r="P171">
        <f>SUMIFS('vCluster (Imported)'!$G:$G,'vCluster (Imported)'!$A:$A,K171)</f>
        <v>0</v>
      </c>
      <c r="Q171">
        <f t="shared" si="19"/>
        <v>0</v>
      </c>
    </row>
    <row r="172" spans="1:17" x14ac:dyDescent="0.3">
      <c r="A172">
        <f t="shared" si="14"/>
        <v>172</v>
      </c>
      <c r="B172" t="str">
        <f>IF(HLOOKUP("Memory",'vInfo (Imported)'!$1:$5000,A172,FALSE)&gt;0,HLOOKUP("Memory",'vInfo (Imported)'!$1:$5000,A172,FALSE),"")</f>
        <v/>
      </c>
      <c r="C172" t="str">
        <f>IF(HLOOKUP("CPUs",'vInfo (Imported)'!$1:$5000,A172,FALSE)&gt;0,
HLOOKUP("CPUs",'vInfo (Imported)'!$1:$5000,A172,FALSE),
"")</f>
        <v/>
      </c>
      <c r="D172" t="str">
        <f>IF(HLOOKUP($D$1,'vInfo (Imported)'!$1:$5000,A172,FALSE)&gt;0,
HLOOKUP($D$1,'vInfo (Imported)'!$1:$5000,A172,FALSE),
"")</f>
        <v/>
      </c>
      <c r="E172" t="str">
        <f>IF(HLOOKUP("Category",'vInfo (Imported)'!$1:$5000,A172,FALSE)&gt;0,
HLOOKUP("Category",'vInfo (Imported)'!$1:$5000,A172,FALSE),
"")</f>
        <v/>
      </c>
      <c r="F172" t="str">
        <f>IF(HLOOKUP("OS according to the configuration file",'vInfo (Imported)'!$1:$5000,A172,FALSE)&gt;0,
HLOOKUP("OS according to the configuration file",'vInfo (Imported)'!$1:$5000,A172,FALSE),
"")</f>
        <v/>
      </c>
      <c r="G172" s="1" t="str">
        <f>IF(HLOOKUP("Cluster",'vInfo (Imported)'!$1:$5000,A172,FALSE)&gt;0,
HLOOKUP("Cluster",'vInfo (Imported)'!$1:$5000,A172,FALSE),
"")</f>
        <v/>
      </c>
      <c r="K172" s="28">
        <f>'vCluster (Imported)'!A172</f>
        <v>0</v>
      </c>
      <c r="L172">
        <f t="shared" si="15"/>
        <v>0</v>
      </c>
      <c r="M172">
        <f t="shared" si="16"/>
        <v>0</v>
      </c>
      <c r="N172">
        <f t="shared" si="17"/>
        <v>0</v>
      </c>
      <c r="O172" s="1">
        <f t="shared" si="18"/>
        <v>0</v>
      </c>
      <c r="P172">
        <f>SUMIFS('vCluster (Imported)'!$G:$G,'vCluster (Imported)'!$A:$A,K172)</f>
        <v>0</v>
      </c>
      <c r="Q172">
        <f t="shared" si="19"/>
        <v>0</v>
      </c>
    </row>
    <row r="173" spans="1:17" x14ac:dyDescent="0.3">
      <c r="A173">
        <f t="shared" si="14"/>
        <v>173</v>
      </c>
      <c r="B173" t="str">
        <f>IF(HLOOKUP("Memory",'vInfo (Imported)'!$1:$5000,A173,FALSE)&gt;0,HLOOKUP("Memory",'vInfo (Imported)'!$1:$5000,A173,FALSE),"")</f>
        <v/>
      </c>
      <c r="C173" t="str">
        <f>IF(HLOOKUP("CPUs",'vInfo (Imported)'!$1:$5000,A173,FALSE)&gt;0,
HLOOKUP("CPUs",'vInfo (Imported)'!$1:$5000,A173,FALSE),
"")</f>
        <v/>
      </c>
      <c r="D173" t="str">
        <f>IF(HLOOKUP($D$1,'vInfo (Imported)'!$1:$5000,A173,FALSE)&gt;0,
HLOOKUP($D$1,'vInfo (Imported)'!$1:$5000,A173,FALSE),
"")</f>
        <v/>
      </c>
      <c r="E173" t="str">
        <f>IF(HLOOKUP("Category",'vInfo (Imported)'!$1:$5000,A173,FALSE)&gt;0,
HLOOKUP("Category",'vInfo (Imported)'!$1:$5000,A173,FALSE),
"")</f>
        <v/>
      </c>
      <c r="F173" t="str">
        <f>IF(HLOOKUP("OS according to the configuration file",'vInfo (Imported)'!$1:$5000,A173,FALSE)&gt;0,
HLOOKUP("OS according to the configuration file",'vInfo (Imported)'!$1:$5000,A173,FALSE),
"")</f>
        <v/>
      </c>
      <c r="G173" s="1" t="str">
        <f>IF(HLOOKUP("Cluster",'vInfo (Imported)'!$1:$5000,A173,FALSE)&gt;0,
HLOOKUP("Cluster",'vInfo (Imported)'!$1:$5000,A173,FALSE),
"")</f>
        <v/>
      </c>
      <c r="K173" s="28">
        <f>'vCluster (Imported)'!A173</f>
        <v>0</v>
      </c>
      <c r="L173">
        <f t="shared" si="15"/>
        <v>0</v>
      </c>
      <c r="M173">
        <f t="shared" si="16"/>
        <v>0</v>
      </c>
      <c r="N173">
        <f t="shared" si="17"/>
        <v>0</v>
      </c>
      <c r="O173" s="1">
        <f t="shared" si="18"/>
        <v>0</v>
      </c>
      <c r="P173">
        <f>SUMIFS('vCluster (Imported)'!$G:$G,'vCluster (Imported)'!$A:$A,K173)</f>
        <v>0</v>
      </c>
      <c r="Q173">
        <f t="shared" si="19"/>
        <v>0</v>
      </c>
    </row>
    <row r="174" spans="1:17" x14ac:dyDescent="0.3">
      <c r="A174">
        <f t="shared" si="14"/>
        <v>174</v>
      </c>
      <c r="B174" t="str">
        <f>IF(HLOOKUP("Memory",'vInfo (Imported)'!$1:$5000,A174,FALSE)&gt;0,HLOOKUP("Memory",'vInfo (Imported)'!$1:$5000,A174,FALSE),"")</f>
        <v/>
      </c>
      <c r="C174" t="str">
        <f>IF(HLOOKUP("CPUs",'vInfo (Imported)'!$1:$5000,A174,FALSE)&gt;0,
HLOOKUP("CPUs",'vInfo (Imported)'!$1:$5000,A174,FALSE),
"")</f>
        <v/>
      </c>
      <c r="D174" t="str">
        <f>IF(HLOOKUP($D$1,'vInfo (Imported)'!$1:$5000,A174,FALSE)&gt;0,
HLOOKUP($D$1,'vInfo (Imported)'!$1:$5000,A174,FALSE),
"")</f>
        <v/>
      </c>
      <c r="E174" t="str">
        <f>IF(HLOOKUP("Category",'vInfo (Imported)'!$1:$5000,A174,FALSE)&gt;0,
HLOOKUP("Category",'vInfo (Imported)'!$1:$5000,A174,FALSE),
"")</f>
        <v/>
      </c>
      <c r="F174" t="str">
        <f>IF(HLOOKUP("OS according to the configuration file",'vInfo (Imported)'!$1:$5000,A174,FALSE)&gt;0,
HLOOKUP("OS according to the configuration file",'vInfo (Imported)'!$1:$5000,A174,FALSE),
"")</f>
        <v/>
      </c>
      <c r="G174" s="1" t="str">
        <f>IF(HLOOKUP("Cluster",'vInfo (Imported)'!$1:$5000,A174,FALSE)&gt;0,
HLOOKUP("Cluster",'vInfo (Imported)'!$1:$5000,A174,FALSE),
"")</f>
        <v/>
      </c>
      <c r="K174" s="28">
        <f>'vCluster (Imported)'!A174</f>
        <v>0</v>
      </c>
      <c r="L174">
        <f t="shared" si="15"/>
        <v>0</v>
      </c>
      <c r="M174">
        <f t="shared" si="16"/>
        <v>0</v>
      </c>
      <c r="N174">
        <f t="shared" si="17"/>
        <v>0</v>
      </c>
      <c r="O174" s="1">
        <f t="shared" si="18"/>
        <v>0</v>
      </c>
      <c r="P174">
        <f>SUMIFS('vCluster (Imported)'!$G:$G,'vCluster (Imported)'!$A:$A,K174)</f>
        <v>0</v>
      </c>
      <c r="Q174">
        <f t="shared" si="19"/>
        <v>0</v>
      </c>
    </row>
    <row r="175" spans="1:17" x14ac:dyDescent="0.3">
      <c r="A175">
        <f t="shared" si="14"/>
        <v>175</v>
      </c>
      <c r="B175" t="str">
        <f>IF(HLOOKUP("Memory",'vInfo (Imported)'!$1:$5000,A175,FALSE)&gt;0,HLOOKUP("Memory",'vInfo (Imported)'!$1:$5000,A175,FALSE),"")</f>
        <v/>
      </c>
      <c r="C175" t="str">
        <f>IF(HLOOKUP("CPUs",'vInfo (Imported)'!$1:$5000,A175,FALSE)&gt;0,
HLOOKUP("CPUs",'vInfo (Imported)'!$1:$5000,A175,FALSE),
"")</f>
        <v/>
      </c>
      <c r="D175" t="str">
        <f>IF(HLOOKUP($D$1,'vInfo (Imported)'!$1:$5000,A175,FALSE)&gt;0,
HLOOKUP($D$1,'vInfo (Imported)'!$1:$5000,A175,FALSE),
"")</f>
        <v/>
      </c>
      <c r="E175" t="str">
        <f>IF(HLOOKUP("Category",'vInfo (Imported)'!$1:$5000,A175,FALSE)&gt;0,
HLOOKUP("Category",'vInfo (Imported)'!$1:$5000,A175,FALSE),
"")</f>
        <v/>
      </c>
      <c r="F175" t="str">
        <f>IF(HLOOKUP("OS according to the configuration file",'vInfo (Imported)'!$1:$5000,A175,FALSE)&gt;0,
HLOOKUP("OS according to the configuration file",'vInfo (Imported)'!$1:$5000,A175,FALSE),
"")</f>
        <v/>
      </c>
      <c r="G175" s="1" t="str">
        <f>IF(HLOOKUP("Cluster",'vInfo (Imported)'!$1:$5000,A175,FALSE)&gt;0,
HLOOKUP("Cluster",'vInfo (Imported)'!$1:$5000,A175,FALSE),
"")</f>
        <v/>
      </c>
      <c r="K175" s="28">
        <f>'vCluster (Imported)'!A175</f>
        <v>0</v>
      </c>
      <c r="L175">
        <f t="shared" si="15"/>
        <v>0</v>
      </c>
      <c r="M175">
        <f t="shared" si="16"/>
        <v>0</v>
      </c>
      <c r="N175">
        <f t="shared" si="17"/>
        <v>0</v>
      </c>
      <c r="O175" s="1">
        <f t="shared" si="18"/>
        <v>0</v>
      </c>
      <c r="P175">
        <f>SUMIFS('vCluster (Imported)'!$G:$G,'vCluster (Imported)'!$A:$A,K175)</f>
        <v>0</v>
      </c>
      <c r="Q175">
        <f t="shared" si="19"/>
        <v>0</v>
      </c>
    </row>
    <row r="176" spans="1:17" x14ac:dyDescent="0.3">
      <c r="A176">
        <f t="shared" si="14"/>
        <v>176</v>
      </c>
      <c r="B176" t="str">
        <f>IF(HLOOKUP("Memory",'vInfo (Imported)'!$1:$5000,A176,FALSE)&gt;0,HLOOKUP("Memory",'vInfo (Imported)'!$1:$5000,A176,FALSE),"")</f>
        <v/>
      </c>
      <c r="C176" t="str">
        <f>IF(HLOOKUP("CPUs",'vInfo (Imported)'!$1:$5000,A176,FALSE)&gt;0,
HLOOKUP("CPUs",'vInfo (Imported)'!$1:$5000,A176,FALSE),
"")</f>
        <v/>
      </c>
      <c r="D176" t="str">
        <f>IF(HLOOKUP($D$1,'vInfo (Imported)'!$1:$5000,A176,FALSE)&gt;0,
HLOOKUP($D$1,'vInfo (Imported)'!$1:$5000,A176,FALSE),
"")</f>
        <v/>
      </c>
      <c r="E176" t="str">
        <f>IF(HLOOKUP("Category",'vInfo (Imported)'!$1:$5000,A176,FALSE)&gt;0,
HLOOKUP("Category",'vInfo (Imported)'!$1:$5000,A176,FALSE),
"")</f>
        <v/>
      </c>
      <c r="F176" t="str">
        <f>IF(HLOOKUP("OS according to the configuration file",'vInfo (Imported)'!$1:$5000,A176,FALSE)&gt;0,
HLOOKUP("OS according to the configuration file",'vInfo (Imported)'!$1:$5000,A176,FALSE),
"")</f>
        <v/>
      </c>
      <c r="G176" s="1" t="str">
        <f>IF(HLOOKUP("Cluster",'vInfo (Imported)'!$1:$5000,A176,FALSE)&gt;0,
HLOOKUP("Cluster",'vInfo (Imported)'!$1:$5000,A176,FALSE),
"")</f>
        <v/>
      </c>
      <c r="K176" s="28">
        <f>'vCluster (Imported)'!A176</f>
        <v>0</v>
      </c>
      <c r="L176">
        <f t="shared" si="15"/>
        <v>0</v>
      </c>
      <c r="M176">
        <f t="shared" si="16"/>
        <v>0</v>
      </c>
      <c r="N176">
        <f t="shared" si="17"/>
        <v>0</v>
      </c>
      <c r="O176" s="1">
        <f t="shared" si="18"/>
        <v>0</v>
      </c>
      <c r="P176">
        <f>SUMIFS('vCluster (Imported)'!$G:$G,'vCluster (Imported)'!$A:$A,K176)</f>
        <v>0</v>
      </c>
      <c r="Q176">
        <f t="shared" si="19"/>
        <v>0</v>
      </c>
    </row>
    <row r="177" spans="1:17" x14ac:dyDescent="0.3">
      <c r="A177">
        <f t="shared" si="14"/>
        <v>177</v>
      </c>
      <c r="B177" t="str">
        <f>IF(HLOOKUP("Memory",'vInfo (Imported)'!$1:$5000,A177,FALSE)&gt;0,HLOOKUP("Memory",'vInfo (Imported)'!$1:$5000,A177,FALSE),"")</f>
        <v/>
      </c>
      <c r="C177" t="str">
        <f>IF(HLOOKUP("CPUs",'vInfo (Imported)'!$1:$5000,A177,FALSE)&gt;0,
HLOOKUP("CPUs",'vInfo (Imported)'!$1:$5000,A177,FALSE),
"")</f>
        <v/>
      </c>
      <c r="D177" t="str">
        <f>IF(HLOOKUP($D$1,'vInfo (Imported)'!$1:$5000,A177,FALSE)&gt;0,
HLOOKUP($D$1,'vInfo (Imported)'!$1:$5000,A177,FALSE),
"")</f>
        <v/>
      </c>
      <c r="E177" t="str">
        <f>IF(HLOOKUP("Category",'vInfo (Imported)'!$1:$5000,A177,FALSE)&gt;0,
HLOOKUP("Category",'vInfo (Imported)'!$1:$5000,A177,FALSE),
"")</f>
        <v/>
      </c>
      <c r="F177" t="str">
        <f>IF(HLOOKUP("OS according to the configuration file",'vInfo (Imported)'!$1:$5000,A177,FALSE)&gt;0,
HLOOKUP("OS according to the configuration file",'vInfo (Imported)'!$1:$5000,A177,FALSE),
"")</f>
        <v/>
      </c>
      <c r="G177" s="1" t="str">
        <f>IF(HLOOKUP("Cluster",'vInfo (Imported)'!$1:$5000,A177,FALSE)&gt;0,
HLOOKUP("Cluster",'vInfo (Imported)'!$1:$5000,A177,FALSE),
"")</f>
        <v/>
      </c>
      <c r="K177" s="28">
        <f>'vCluster (Imported)'!A177</f>
        <v>0</v>
      </c>
      <c r="L177">
        <f t="shared" si="15"/>
        <v>0</v>
      </c>
      <c r="M177">
        <f t="shared" si="16"/>
        <v>0</v>
      </c>
      <c r="N177">
        <f t="shared" si="17"/>
        <v>0</v>
      </c>
      <c r="O177" s="1">
        <f t="shared" si="18"/>
        <v>0</v>
      </c>
      <c r="P177">
        <f>SUMIFS('vCluster (Imported)'!$G:$G,'vCluster (Imported)'!$A:$A,K177)</f>
        <v>0</v>
      </c>
      <c r="Q177">
        <f t="shared" si="19"/>
        <v>0</v>
      </c>
    </row>
    <row r="178" spans="1:17" x14ac:dyDescent="0.3">
      <c r="A178">
        <f t="shared" si="14"/>
        <v>178</v>
      </c>
      <c r="B178" t="str">
        <f>IF(HLOOKUP("Memory",'vInfo (Imported)'!$1:$5000,A178,FALSE)&gt;0,HLOOKUP("Memory",'vInfo (Imported)'!$1:$5000,A178,FALSE),"")</f>
        <v/>
      </c>
      <c r="C178" t="str">
        <f>IF(HLOOKUP("CPUs",'vInfo (Imported)'!$1:$5000,A178,FALSE)&gt;0,
HLOOKUP("CPUs",'vInfo (Imported)'!$1:$5000,A178,FALSE),
"")</f>
        <v/>
      </c>
      <c r="D178" t="str">
        <f>IF(HLOOKUP($D$1,'vInfo (Imported)'!$1:$5000,A178,FALSE)&gt;0,
HLOOKUP($D$1,'vInfo (Imported)'!$1:$5000,A178,FALSE),
"")</f>
        <v/>
      </c>
      <c r="E178" t="str">
        <f>IF(HLOOKUP("Category",'vInfo (Imported)'!$1:$5000,A178,FALSE)&gt;0,
HLOOKUP("Category",'vInfo (Imported)'!$1:$5000,A178,FALSE),
"")</f>
        <v/>
      </c>
      <c r="F178" t="str">
        <f>IF(HLOOKUP("OS according to the configuration file",'vInfo (Imported)'!$1:$5000,A178,FALSE)&gt;0,
HLOOKUP("OS according to the configuration file",'vInfo (Imported)'!$1:$5000,A178,FALSE),
"")</f>
        <v/>
      </c>
      <c r="G178" s="1" t="str">
        <f>IF(HLOOKUP("Cluster",'vInfo (Imported)'!$1:$5000,A178,FALSE)&gt;0,
HLOOKUP("Cluster",'vInfo (Imported)'!$1:$5000,A178,FALSE),
"")</f>
        <v/>
      </c>
      <c r="K178" s="28">
        <f>'vCluster (Imported)'!A178</f>
        <v>0</v>
      </c>
      <c r="L178">
        <f t="shared" si="15"/>
        <v>0</v>
      </c>
      <c r="M178">
        <f t="shared" si="16"/>
        <v>0</v>
      </c>
      <c r="N178">
        <f t="shared" si="17"/>
        <v>0</v>
      </c>
      <c r="O178" s="1">
        <f t="shared" si="18"/>
        <v>0</v>
      </c>
      <c r="P178">
        <f>SUMIFS('vCluster (Imported)'!$G:$G,'vCluster (Imported)'!$A:$A,K178)</f>
        <v>0</v>
      </c>
      <c r="Q178">
        <f t="shared" si="19"/>
        <v>0</v>
      </c>
    </row>
    <row r="179" spans="1:17" x14ac:dyDescent="0.3">
      <c r="A179">
        <f t="shared" si="14"/>
        <v>179</v>
      </c>
      <c r="B179" t="str">
        <f>IF(HLOOKUP("Memory",'vInfo (Imported)'!$1:$5000,A179,FALSE)&gt;0,HLOOKUP("Memory",'vInfo (Imported)'!$1:$5000,A179,FALSE),"")</f>
        <v/>
      </c>
      <c r="C179" t="str">
        <f>IF(HLOOKUP("CPUs",'vInfo (Imported)'!$1:$5000,A179,FALSE)&gt;0,
HLOOKUP("CPUs",'vInfo (Imported)'!$1:$5000,A179,FALSE),
"")</f>
        <v/>
      </c>
      <c r="D179" t="str">
        <f>IF(HLOOKUP($D$1,'vInfo (Imported)'!$1:$5000,A179,FALSE)&gt;0,
HLOOKUP($D$1,'vInfo (Imported)'!$1:$5000,A179,FALSE),
"")</f>
        <v/>
      </c>
      <c r="E179" t="str">
        <f>IF(HLOOKUP("Category",'vInfo (Imported)'!$1:$5000,A179,FALSE)&gt;0,
HLOOKUP("Category",'vInfo (Imported)'!$1:$5000,A179,FALSE),
"")</f>
        <v/>
      </c>
      <c r="F179" t="str">
        <f>IF(HLOOKUP("OS according to the configuration file",'vInfo (Imported)'!$1:$5000,A179,FALSE)&gt;0,
HLOOKUP("OS according to the configuration file",'vInfo (Imported)'!$1:$5000,A179,FALSE),
"")</f>
        <v/>
      </c>
      <c r="G179" s="1" t="str">
        <f>IF(HLOOKUP("Cluster",'vInfo (Imported)'!$1:$5000,A179,FALSE)&gt;0,
HLOOKUP("Cluster",'vInfo (Imported)'!$1:$5000,A179,FALSE),
"")</f>
        <v/>
      </c>
      <c r="K179" s="28">
        <f>'vCluster (Imported)'!A179</f>
        <v>0</v>
      </c>
      <c r="L179">
        <f t="shared" si="15"/>
        <v>0</v>
      </c>
      <c r="M179">
        <f t="shared" si="16"/>
        <v>0</v>
      </c>
      <c r="N179">
        <f t="shared" si="17"/>
        <v>0</v>
      </c>
      <c r="O179" s="1">
        <f t="shared" si="18"/>
        <v>0</v>
      </c>
      <c r="P179">
        <f>SUMIFS('vCluster (Imported)'!$G:$G,'vCluster (Imported)'!$A:$A,K179)</f>
        <v>0</v>
      </c>
      <c r="Q179">
        <f t="shared" si="19"/>
        <v>0</v>
      </c>
    </row>
    <row r="180" spans="1:17" x14ac:dyDescent="0.3">
      <c r="A180">
        <f t="shared" si="14"/>
        <v>180</v>
      </c>
      <c r="B180" t="str">
        <f>IF(HLOOKUP("Memory",'vInfo (Imported)'!$1:$5000,A180,FALSE)&gt;0,HLOOKUP("Memory",'vInfo (Imported)'!$1:$5000,A180,FALSE),"")</f>
        <v/>
      </c>
      <c r="C180" t="str">
        <f>IF(HLOOKUP("CPUs",'vInfo (Imported)'!$1:$5000,A180,FALSE)&gt;0,
HLOOKUP("CPUs",'vInfo (Imported)'!$1:$5000,A180,FALSE),
"")</f>
        <v/>
      </c>
      <c r="D180" t="str">
        <f>IF(HLOOKUP($D$1,'vInfo (Imported)'!$1:$5000,A180,FALSE)&gt;0,
HLOOKUP($D$1,'vInfo (Imported)'!$1:$5000,A180,FALSE),
"")</f>
        <v/>
      </c>
      <c r="E180" t="str">
        <f>IF(HLOOKUP("Category",'vInfo (Imported)'!$1:$5000,A180,FALSE)&gt;0,
HLOOKUP("Category",'vInfo (Imported)'!$1:$5000,A180,FALSE),
"")</f>
        <v/>
      </c>
      <c r="F180" t="str">
        <f>IF(HLOOKUP("OS according to the configuration file",'vInfo (Imported)'!$1:$5000,A180,FALSE)&gt;0,
HLOOKUP("OS according to the configuration file",'vInfo (Imported)'!$1:$5000,A180,FALSE),
"")</f>
        <v/>
      </c>
      <c r="G180" s="1" t="str">
        <f>IF(HLOOKUP("Cluster",'vInfo (Imported)'!$1:$5000,A180,FALSE)&gt;0,
HLOOKUP("Cluster",'vInfo (Imported)'!$1:$5000,A180,FALSE),
"")</f>
        <v/>
      </c>
      <c r="K180" s="28">
        <f>'vCluster (Imported)'!A180</f>
        <v>0</v>
      </c>
      <c r="L180">
        <f t="shared" si="15"/>
        <v>0</v>
      </c>
      <c r="M180">
        <f t="shared" si="16"/>
        <v>0</v>
      </c>
      <c r="N180">
        <f t="shared" si="17"/>
        <v>0</v>
      </c>
      <c r="O180" s="1">
        <f t="shared" si="18"/>
        <v>0</v>
      </c>
      <c r="P180">
        <f>SUMIFS('vCluster (Imported)'!$G:$G,'vCluster (Imported)'!$A:$A,K180)</f>
        <v>0</v>
      </c>
      <c r="Q180">
        <f t="shared" si="19"/>
        <v>0</v>
      </c>
    </row>
    <row r="181" spans="1:17" x14ac:dyDescent="0.3">
      <c r="A181">
        <f t="shared" si="14"/>
        <v>181</v>
      </c>
      <c r="B181" t="str">
        <f>IF(HLOOKUP("Memory",'vInfo (Imported)'!$1:$5000,A181,FALSE)&gt;0,HLOOKUP("Memory",'vInfo (Imported)'!$1:$5000,A181,FALSE),"")</f>
        <v/>
      </c>
      <c r="C181" t="str">
        <f>IF(HLOOKUP("CPUs",'vInfo (Imported)'!$1:$5000,A181,FALSE)&gt;0,
HLOOKUP("CPUs",'vInfo (Imported)'!$1:$5000,A181,FALSE),
"")</f>
        <v/>
      </c>
      <c r="D181" t="str">
        <f>IF(HLOOKUP($D$1,'vInfo (Imported)'!$1:$5000,A181,FALSE)&gt;0,
HLOOKUP($D$1,'vInfo (Imported)'!$1:$5000,A181,FALSE),
"")</f>
        <v/>
      </c>
      <c r="E181" t="str">
        <f>IF(HLOOKUP("Category",'vInfo (Imported)'!$1:$5000,A181,FALSE)&gt;0,
HLOOKUP("Category",'vInfo (Imported)'!$1:$5000,A181,FALSE),
"")</f>
        <v/>
      </c>
      <c r="F181" t="str">
        <f>IF(HLOOKUP("OS according to the configuration file",'vInfo (Imported)'!$1:$5000,A181,FALSE)&gt;0,
HLOOKUP("OS according to the configuration file",'vInfo (Imported)'!$1:$5000,A181,FALSE),
"")</f>
        <v/>
      </c>
      <c r="G181" s="1" t="str">
        <f>IF(HLOOKUP("Cluster",'vInfo (Imported)'!$1:$5000,A181,FALSE)&gt;0,
HLOOKUP("Cluster",'vInfo (Imported)'!$1:$5000,A181,FALSE),
"")</f>
        <v/>
      </c>
      <c r="K181" s="28">
        <f>'vCluster (Imported)'!A181</f>
        <v>0</v>
      </c>
      <c r="L181">
        <f t="shared" si="15"/>
        <v>0</v>
      </c>
      <c r="M181">
        <f t="shared" si="16"/>
        <v>0</v>
      </c>
      <c r="N181">
        <f t="shared" si="17"/>
        <v>0</v>
      </c>
      <c r="O181" s="1">
        <f t="shared" si="18"/>
        <v>0</v>
      </c>
      <c r="P181">
        <f>SUMIFS('vCluster (Imported)'!$G:$G,'vCluster (Imported)'!$A:$A,K181)</f>
        <v>0</v>
      </c>
      <c r="Q181">
        <f t="shared" si="19"/>
        <v>0</v>
      </c>
    </row>
    <row r="182" spans="1:17" x14ac:dyDescent="0.3">
      <c r="A182">
        <f t="shared" si="14"/>
        <v>182</v>
      </c>
      <c r="B182" t="str">
        <f>IF(HLOOKUP("Memory",'vInfo (Imported)'!$1:$5000,A182,FALSE)&gt;0,HLOOKUP("Memory",'vInfo (Imported)'!$1:$5000,A182,FALSE),"")</f>
        <v/>
      </c>
      <c r="C182" t="str">
        <f>IF(HLOOKUP("CPUs",'vInfo (Imported)'!$1:$5000,A182,FALSE)&gt;0,
HLOOKUP("CPUs",'vInfo (Imported)'!$1:$5000,A182,FALSE),
"")</f>
        <v/>
      </c>
      <c r="D182" t="str">
        <f>IF(HLOOKUP($D$1,'vInfo (Imported)'!$1:$5000,A182,FALSE)&gt;0,
HLOOKUP($D$1,'vInfo (Imported)'!$1:$5000,A182,FALSE),
"")</f>
        <v/>
      </c>
      <c r="E182" t="str">
        <f>IF(HLOOKUP("Category",'vInfo (Imported)'!$1:$5000,A182,FALSE)&gt;0,
HLOOKUP("Category",'vInfo (Imported)'!$1:$5000,A182,FALSE),
"")</f>
        <v/>
      </c>
      <c r="F182" t="str">
        <f>IF(HLOOKUP("OS according to the configuration file",'vInfo (Imported)'!$1:$5000,A182,FALSE)&gt;0,
HLOOKUP("OS according to the configuration file",'vInfo (Imported)'!$1:$5000,A182,FALSE),
"")</f>
        <v/>
      </c>
      <c r="G182" s="1" t="str">
        <f>IF(HLOOKUP("Cluster",'vInfo (Imported)'!$1:$5000,A182,FALSE)&gt;0,
HLOOKUP("Cluster",'vInfo (Imported)'!$1:$5000,A182,FALSE),
"")</f>
        <v/>
      </c>
      <c r="K182" s="28">
        <f>'vCluster (Imported)'!A182</f>
        <v>0</v>
      </c>
      <c r="L182">
        <f t="shared" si="15"/>
        <v>0</v>
      </c>
      <c r="M182">
        <f t="shared" si="16"/>
        <v>0</v>
      </c>
      <c r="N182">
        <f t="shared" si="17"/>
        <v>0</v>
      </c>
      <c r="O182" s="1">
        <f t="shared" si="18"/>
        <v>0</v>
      </c>
      <c r="P182">
        <f>SUMIFS('vCluster (Imported)'!$G:$G,'vCluster (Imported)'!$A:$A,K182)</f>
        <v>0</v>
      </c>
      <c r="Q182">
        <f t="shared" si="19"/>
        <v>0</v>
      </c>
    </row>
    <row r="183" spans="1:17" x14ac:dyDescent="0.3">
      <c r="A183">
        <f t="shared" si="14"/>
        <v>183</v>
      </c>
      <c r="B183" t="str">
        <f>IF(HLOOKUP("Memory",'vInfo (Imported)'!$1:$5000,A183,FALSE)&gt;0,HLOOKUP("Memory",'vInfo (Imported)'!$1:$5000,A183,FALSE),"")</f>
        <v/>
      </c>
      <c r="C183" t="str">
        <f>IF(HLOOKUP("CPUs",'vInfo (Imported)'!$1:$5000,A183,FALSE)&gt;0,
HLOOKUP("CPUs",'vInfo (Imported)'!$1:$5000,A183,FALSE),
"")</f>
        <v/>
      </c>
      <c r="D183" t="str">
        <f>IF(HLOOKUP($D$1,'vInfo (Imported)'!$1:$5000,A183,FALSE)&gt;0,
HLOOKUP($D$1,'vInfo (Imported)'!$1:$5000,A183,FALSE),
"")</f>
        <v/>
      </c>
      <c r="E183" t="str">
        <f>IF(HLOOKUP("Category",'vInfo (Imported)'!$1:$5000,A183,FALSE)&gt;0,
HLOOKUP("Category",'vInfo (Imported)'!$1:$5000,A183,FALSE),
"")</f>
        <v/>
      </c>
      <c r="F183" t="str">
        <f>IF(HLOOKUP("OS according to the configuration file",'vInfo (Imported)'!$1:$5000,A183,FALSE)&gt;0,
HLOOKUP("OS according to the configuration file",'vInfo (Imported)'!$1:$5000,A183,FALSE),
"")</f>
        <v/>
      </c>
      <c r="G183" s="1" t="str">
        <f>IF(HLOOKUP("Cluster",'vInfo (Imported)'!$1:$5000,A183,FALSE)&gt;0,
HLOOKUP("Cluster",'vInfo (Imported)'!$1:$5000,A183,FALSE),
"")</f>
        <v/>
      </c>
      <c r="K183" s="28">
        <f>'vCluster (Imported)'!A183</f>
        <v>0</v>
      </c>
      <c r="L183">
        <f t="shared" si="15"/>
        <v>0</v>
      </c>
      <c r="M183">
        <f t="shared" si="16"/>
        <v>0</v>
      </c>
      <c r="N183">
        <f t="shared" si="17"/>
        <v>0</v>
      </c>
      <c r="O183" s="1">
        <f t="shared" si="18"/>
        <v>0</v>
      </c>
      <c r="P183">
        <f>SUMIFS('vCluster (Imported)'!$G:$G,'vCluster (Imported)'!$A:$A,K183)</f>
        <v>0</v>
      </c>
      <c r="Q183">
        <f t="shared" si="19"/>
        <v>0</v>
      </c>
    </row>
    <row r="184" spans="1:17" x14ac:dyDescent="0.3">
      <c r="A184">
        <f t="shared" si="14"/>
        <v>184</v>
      </c>
      <c r="B184" t="str">
        <f>IF(HLOOKUP("Memory",'vInfo (Imported)'!$1:$5000,A184,FALSE)&gt;0,HLOOKUP("Memory",'vInfo (Imported)'!$1:$5000,A184,FALSE),"")</f>
        <v/>
      </c>
      <c r="C184" t="str">
        <f>IF(HLOOKUP("CPUs",'vInfo (Imported)'!$1:$5000,A184,FALSE)&gt;0,
HLOOKUP("CPUs",'vInfo (Imported)'!$1:$5000,A184,FALSE),
"")</f>
        <v/>
      </c>
      <c r="D184" t="str">
        <f>IF(HLOOKUP($D$1,'vInfo (Imported)'!$1:$5000,A184,FALSE)&gt;0,
HLOOKUP($D$1,'vInfo (Imported)'!$1:$5000,A184,FALSE),
"")</f>
        <v/>
      </c>
      <c r="E184" t="str">
        <f>IF(HLOOKUP("Category",'vInfo (Imported)'!$1:$5000,A184,FALSE)&gt;0,
HLOOKUP("Category",'vInfo (Imported)'!$1:$5000,A184,FALSE),
"")</f>
        <v/>
      </c>
      <c r="F184" t="str">
        <f>IF(HLOOKUP("OS according to the configuration file",'vInfo (Imported)'!$1:$5000,A184,FALSE)&gt;0,
HLOOKUP("OS according to the configuration file",'vInfo (Imported)'!$1:$5000,A184,FALSE),
"")</f>
        <v/>
      </c>
      <c r="G184" s="1" t="str">
        <f>IF(HLOOKUP("Cluster",'vInfo (Imported)'!$1:$5000,A184,FALSE)&gt;0,
HLOOKUP("Cluster",'vInfo (Imported)'!$1:$5000,A184,FALSE),
"")</f>
        <v/>
      </c>
      <c r="K184" s="28">
        <f>'vCluster (Imported)'!A184</f>
        <v>0</v>
      </c>
      <c r="L184">
        <f t="shared" si="15"/>
        <v>0</v>
      </c>
      <c r="M184">
        <f t="shared" si="16"/>
        <v>0</v>
      </c>
      <c r="N184">
        <f t="shared" si="17"/>
        <v>0</v>
      </c>
      <c r="O184" s="1">
        <f t="shared" si="18"/>
        <v>0</v>
      </c>
      <c r="P184">
        <f>SUMIFS('vCluster (Imported)'!$G:$G,'vCluster (Imported)'!$A:$A,K184)</f>
        <v>0</v>
      </c>
      <c r="Q184">
        <f t="shared" si="19"/>
        <v>0</v>
      </c>
    </row>
    <row r="185" spans="1:17" x14ac:dyDescent="0.3">
      <c r="A185">
        <f t="shared" si="14"/>
        <v>185</v>
      </c>
      <c r="B185" t="str">
        <f>IF(HLOOKUP("Memory",'vInfo (Imported)'!$1:$5000,A185,FALSE)&gt;0,HLOOKUP("Memory",'vInfo (Imported)'!$1:$5000,A185,FALSE),"")</f>
        <v/>
      </c>
      <c r="C185" t="str">
        <f>IF(HLOOKUP("CPUs",'vInfo (Imported)'!$1:$5000,A185,FALSE)&gt;0,
HLOOKUP("CPUs",'vInfo (Imported)'!$1:$5000,A185,FALSE),
"")</f>
        <v/>
      </c>
      <c r="D185" t="str">
        <f>IF(HLOOKUP($D$1,'vInfo (Imported)'!$1:$5000,A185,FALSE)&gt;0,
HLOOKUP($D$1,'vInfo (Imported)'!$1:$5000,A185,FALSE),
"")</f>
        <v/>
      </c>
      <c r="E185" t="str">
        <f>IF(HLOOKUP("Category",'vInfo (Imported)'!$1:$5000,A185,FALSE)&gt;0,
HLOOKUP("Category",'vInfo (Imported)'!$1:$5000,A185,FALSE),
"")</f>
        <v/>
      </c>
      <c r="F185" t="str">
        <f>IF(HLOOKUP("OS according to the configuration file",'vInfo (Imported)'!$1:$5000,A185,FALSE)&gt;0,
HLOOKUP("OS according to the configuration file",'vInfo (Imported)'!$1:$5000,A185,FALSE),
"")</f>
        <v/>
      </c>
      <c r="G185" s="1" t="str">
        <f>IF(HLOOKUP("Cluster",'vInfo (Imported)'!$1:$5000,A185,FALSE)&gt;0,
HLOOKUP("Cluster",'vInfo (Imported)'!$1:$5000,A185,FALSE),
"")</f>
        <v/>
      </c>
      <c r="K185" s="28">
        <f>'vCluster (Imported)'!A185</f>
        <v>0</v>
      </c>
      <c r="L185">
        <f t="shared" si="15"/>
        <v>0</v>
      </c>
      <c r="M185">
        <f t="shared" si="16"/>
        <v>0</v>
      </c>
      <c r="N185">
        <f t="shared" si="17"/>
        <v>0</v>
      </c>
      <c r="O185" s="1">
        <f t="shared" si="18"/>
        <v>0</v>
      </c>
      <c r="P185">
        <f>SUMIFS('vCluster (Imported)'!$G:$G,'vCluster (Imported)'!$A:$A,K185)</f>
        <v>0</v>
      </c>
      <c r="Q185">
        <f t="shared" si="19"/>
        <v>0</v>
      </c>
    </row>
    <row r="186" spans="1:17" x14ac:dyDescent="0.3">
      <c r="A186">
        <f t="shared" si="14"/>
        <v>186</v>
      </c>
      <c r="B186" t="str">
        <f>IF(HLOOKUP("Memory",'vInfo (Imported)'!$1:$5000,A186,FALSE)&gt;0,HLOOKUP("Memory",'vInfo (Imported)'!$1:$5000,A186,FALSE),"")</f>
        <v/>
      </c>
      <c r="C186" t="str">
        <f>IF(HLOOKUP("CPUs",'vInfo (Imported)'!$1:$5000,A186,FALSE)&gt;0,
HLOOKUP("CPUs",'vInfo (Imported)'!$1:$5000,A186,FALSE),
"")</f>
        <v/>
      </c>
      <c r="D186" t="str">
        <f>IF(HLOOKUP($D$1,'vInfo (Imported)'!$1:$5000,A186,FALSE)&gt;0,
HLOOKUP($D$1,'vInfo (Imported)'!$1:$5000,A186,FALSE),
"")</f>
        <v/>
      </c>
      <c r="E186" t="str">
        <f>IF(HLOOKUP("Category",'vInfo (Imported)'!$1:$5000,A186,FALSE)&gt;0,
HLOOKUP("Category",'vInfo (Imported)'!$1:$5000,A186,FALSE),
"")</f>
        <v/>
      </c>
      <c r="F186" t="str">
        <f>IF(HLOOKUP("OS according to the configuration file",'vInfo (Imported)'!$1:$5000,A186,FALSE)&gt;0,
HLOOKUP("OS according to the configuration file",'vInfo (Imported)'!$1:$5000,A186,FALSE),
"")</f>
        <v/>
      </c>
      <c r="G186" s="1" t="str">
        <f>IF(HLOOKUP("Cluster",'vInfo (Imported)'!$1:$5000,A186,FALSE)&gt;0,
HLOOKUP("Cluster",'vInfo (Imported)'!$1:$5000,A186,FALSE),
"")</f>
        <v/>
      </c>
      <c r="K186" s="28">
        <f>'vCluster (Imported)'!A186</f>
        <v>0</v>
      </c>
      <c r="L186">
        <f t="shared" si="15"/>
        <v>0</v>
      </c>
      <c r="M186">
        <f t="shared" si="16"/>
        <v>0</v>
      </c>
      <c r="N186">
        <f t="shared" si="17"/>
        <v>0</v>
      </c>
      <c r="O186" s="1">
        <f t="shared" si="18"/>
        <v>0</v>
      </c>
      <c r="P186">
        <f>SUMIFS('vCluster (Imported)'!$G:$G,'vCluster (Imported)'!$A:$A,K186)</f>
        <v>0</v>
      </c>
      <c r="Q186">
        <f t="shared" si="19"/>
        <v>0</v>
      </c>
    </row>
    <row r="187" spans="1:17" x14ac:dyDescent="0.3">
      <c r="A187">
        <f t="shared" si="14"/>
        <v>187</v>
      </c>
      <c r="B187" t="str">
        <f>IF(HLOOKUP("Memory",'vInfo (Imported)'!$1:$5000,A187,FALSE)&gt;0,HLOOKUP("Memory",'vInfo (Imported)'!$1:$5000,A187,FALSE),"")</f>
        <v/>
      </c>
      <c r="C187" t="str">
        <f>IF(HLOOKUP("CPUs",'vInfo (Imported)'!$1:$5000,A187,FALSE)&gt;0,
HLOOKUP("CPUs",'vInfo (Imported)'!$1:$5000,A187,FALSE),
"")</f>
        <v/>
      </c>
      <c r="D187" t="str">
        <f>IF(HLOOKUP($D$1,'vInfo (Imported)'!$1:$5000,A187,FALSE)&gt;0,
HLOOKUP($D$1,'vInfo (Imported)'!$1:$5000,A187,FALSE),
"")</f>
        <v/>
      </c>
      <c r="E187" t="str">
        <f>IF(HLOOKUP("Category",'vInfo (Imported)'!$1:$5000,A187,FALSE)&gt;0,
HLOOKUP("Category",'vInfo (Imported)'!$1:$5000,A187,FALSE),
"")</f>
        <v/>
      </c>
      <c r="F187" t="str">
        <f>IF(HLOOKUP("OS according to the configuration file",'vInfo (Imported)'!$1:$5000,A187,FALSE)&gt;0,
HLOOKUP("OS according to the configuration file",'vInfo (Imported)'!$1:$5000,A187,FALSE),
"")</f>
        <v/>
      </c>
      <c r="G187" s="1" t="str">
        <f>IF(HLOOKUP("Cluster",'vInfo (Imported)'!$1:$5000,A187,FALSE)&gt;0,
HLOOKUP("Cluster",'vInfo (Imported)'!$1:$5000,A187,FALSE),
"")</f>
        <v/>
      </c>
      <c r="K187" s="28">
        <f>'vCluster (Imported)'!A187</f>
        <v>0</v>
      </c>
      <c r="L187">
        <f t="shared" si="15"/>
        <v>0</v>
      </c>
      <c r="M187">
        <f t="shared" si="16"/>
        <v>0</v>
      </c>
      <c r="N187">
        <f t="shared" si="17"/>
        <v>0</v>
      </c>
      <c r="O187" s="1">
        <f t="shared" si="18"/>
        <v>0</v>
      </c>
      <c r="P187">
        <f>SUMIFS('vCluster (Imported)'!$G:$G,'vCluster (Imported)'!$A:$A,K187)</f>
        <v>0</v>
      </c>
      <c r="Q187">
        <f t="shared" si="19"/>
        <v>0</v>
      </c>
    </row>
    <row r="188" spans="1:17" x14ac:dyDescent="0.3">
      <c r="A188">
        <f t="shared" si="14"/>
        <v>188</v>
      </c>
      <c r="B188" t="str">
        <f>IF(HLOOKUP("Memory",'vInfo (Imported)'!$1:$5000,A188,FALSE)&gt;0,HLOOKUP("Memory",'vInfo (Imported)'!$1:$5000,A188,FALSE),"")</f>
        <v/>
      </c>
      <c r="C188" t="str">
        <f>IF(HLOOKUP("CPUs",'vInfo (Imported)'!$1:$5000,A188,FALSE)&gt;0,
HLOOKUP("CPUs",'vInfo (Imported)'!$1:$5000,A188,FALSE),
"")</f>
        <v/>
      </c>
      <c r="D188" t="str">
        <f>IF(HLOOKUP($D$1,'vInfo (Imported)'!$1:$5000,A188,FALSE)&gt;0,
HLOOKUP($D$1,'vInfo (Imported)'!$1:$5000,A188,FALSE),
"")</f>
        <v/>
      </c>
      <c r="E188" t="str">
        <f>IF(HLOOKUP("Category",'vInfo (Imported)'!$1:$5000,A188,FALSE)&gt;0,
HLOOKUP("Category",'vInfo (Imported)'!$1:$5000,A188,FALSE),
"")</f>
        <v/>
      </c>
      <c r="F188" t="str">
        <f>IF(HLOOKUP("OS according to the configuration file",'vInfo (Imported)'!$1:$5000,A188,FALSE)&gt;0,
HLOOKUP("OS according to the configuration file",'vInfo (Imported)'!$1:$5000,A188,FALSE),
"")</f>
        <v/>
      </c>
      <c r="G188" s="1" t="str">
        <f>IF(HLOOKUP("Cluster",'vInfo (Imported)'!$1:$5000,A188,FALSE)&gt;0,
HLOOKUP("Cluster",'vInfo (Imported)'!$1:$5000,A188,FALSE),
"")</f>
        <v/>
      </c>
      <c r="K188" s="28">
        <f>'vCluster (Imported)'!A188</f>
        <v>0</v>
      </c>
      <c r="L188">
        <f t="shared" si="15"/>
        <v>0</v>
      </c>
      <c r="M188">
        <f t="shared" si="16"/>
        <v>0</v>
      </c>
      <c r="N188">
        <f t="shared" si="17"/>
        <v>0</v>
      </c>
      <c r="O188" s="1">
        <f t="shared" si="18"/>
        <v>0</v>
      </c>
      <c r="P188">
        <f>SUMIFS('vCluster (Imported)'!$G:$G,'vCluster (Imported)'!$A:$A,K188)</f>
        <v>0</v>
      </c>
      <c r="Q188">
        <f t="shared" si="19"/>
        <v>0</v>
      </c>
    </row>
    <row r="189" spans="1:17" x14ac:dyDescent="0.3">
      <c r="A189">
        <f t="shared" si="14"/>
        <v>189</v>
      </c>
      <c r="B189" t="str">
        <f>IF(HLOOKUP("Memory",'vInfo (Imported)'!$1:$5000,A189,FALSE)&gt;0,HLOOKUP("Memory",'vInfo (Imported)'!$1:$5000,A189,FALSE),"")</f>
        <v/>
      </c>
      <c r="C189" t="str">
        <f>IF(HLOOKUP("CPUs",'vInfo (Imported)'!$1:$5000,A189,FALSE)&gt;0,
HLOOKUP("CPUs",'vInfo (Imported)'!$1:$5000,A189,FALSE),
"")</f>
        <v/>
      </c>
      <c r="D189" t="str">
        <f>IF(HLOOKUP($D$1,'vInfo (Imported)'!$1:$5000,A189,FALSE)&gt;0,
HLOOKUP($D$1,'vInfo (Imported)'!$1:$5000,A189,FALSE),
"")</f>
        <v/>
      </c>
      <c r="E189" t="str">
        <f>IF(HLOOKUP("Category",'vInfo (Imported)'!$1:$5000,A189,FALSE)&gt;0,
HLOOKUP("Category",'vInfo (Imported)'!$1:$5000,A189,FALSE),
"")</f>
        <v/>
      </c>
      <c r="F189" t="str">
        <f>IF(HLOOKUP("OS according to the configuration file",'vInfo (Imported)'!$1:$5000,A189,FALSE)&gt;0,
HLOOKUP("OS according to the configuration file",'vInfo (Imported)'!$1:$5000,A189,FALSE),
"")</f>
        <v/>
      </c>
      <c r="G189" s="1" t="str">
        <f>IF(HLOOKUP("Cluster",'vInfo (Imported)'!$1:$5000,A189,FALSE)&gt;0,
HLOOKUP("Cluster",'vInfo (Imported)'!$1:$5000,A189,FALSE),
"")</f>
        <v/>
      </c>
      <c r="K189" s="28">
        <f>'vCluster (Imported)'!A189</f>
        <v>0</v>
      </c>
      <c r="L189">
        <f t="shared" si="15"/>
        <v>0</v>
      </c>
      <c r="M189">
        <f t="shared" si="16"/>
        <v>0</v>
      </c>
      <c r="N189">
        <f t="shared" si="17"/>
        <v>0</v>
      </c>
      <c r="O189" s="1">
        <f t="shared" si="18"/>
        <v>0</v>
      </c>
      <c r="P189">
        <f>SUMIFS('vCluster (Imported)'!$G:$G,'vCluster (Imported)'!$A:$A,K189)</f>
        <v>0</v>
      </c>
      <c r="Q189">
        <f t="shared" si="19"/>
        <v>0</v>
      </c>
    </row>
    <row r="190" spans="1:17" x14ac:dyDescent="0.3">
      <c r="A190">
        <f t="shared" si="14"/>
        <v>190</v>
      </c>
      <c r="B190" t="str">
        <f>IF(HLOOKUP("Memory",'vInfo (Imported)'!$1:$5000,A190,FALSE)&gt;0,HLOOKUP("Memory",'vInfo (Imported)'!$1:$5000,A190,FALSE),"")</f>
        <v/>
      </c>
      <c r="C190" t="str">
        <f>IF(HLOOKUP("CPUs",'vInfo (Imported)'!$1:$5000,A190,FALSE)&gt;0,
HLOOKUP("CPUs",'vInfo (Imported)'!$1:$5000,A190,FALSE),
"")</f>
        <v/>
      </c>
      <c r="D190" t="str">
        <f>IF(HLOOKUP($D$1,'vInfo (Imported)'!$1:$5000,A190,FALSE)&gt;0,
HLOOKUP($D$1,'vInfo (Imported)'!$1:$5000,A190,FALSE),
"")</f>
        <v/>
      </c>
      <c r="E190" t="str">
        <f>IF(HLOOKUP("Category",'vInfo (Imported)'!$1:$5000,A190,FALSE)&gt;0,
HLOOKUP("Category",'vInfo (Imported)'!$1:$5000,A190,FALSE),
"")</f>
        <v/>
      </c>
      <c r="F190" t="str">
        <f>IF(HLOOKUP("OS according to the configuration file",'vInfo (Imported)'!$1:$5000,A190,FALSE)&gt;0,
HLOOKUP("OS according to the configuration file",'vInfo (Imported)'!$1:$5000,A190,FALSE),
"")</f>
        <v/>
      </c>
      <c r="G190" s="1" t="str">
        <f>IF(HLOOKUP("Cluster",'vInfo (Imported)'!$1:$5000,A190,FALSE)&gt;0,
HLOOKUP("Cluster",'vInfo (Imported)'!$1:$5000,A190,FALSE),
"")</f>
        <v/>
      </c>
      <c r="K190" s="28">
        <f>'vCluster (Imported)'!A190</f>
        <v>0</v>
      </c>
      <c r="L190">
        <f t="shared" si="15"/>
        <v>0</v>
      </c>
      <c r="M190">
        <f t="shared" si="16"/>
        <v>0</v>
      </c>
      <c r="N190">
        <f t="shared" si="17"/>
        <v>0</v>
      </c>
      <c r="O190" s="1">
        <f t="shared" si="18"/>
        <v>0</v>
      </c>
      <c r="P190">
        <f>SUMIFS('vCluster (Imported)'!$G:$G,'vCluster (Imported)'!$A:$A,K190)</f>
        <v>0</v>
      </c>
      <c r="Q190">
        <f t="shared" si="19"/>
        <v>0</v>
      </c>
    </row>
    <row r="191" spans="1:17" x14ac:dyDescent="0.3">
      <c r="A191">
        <f t="shared" si="14"/>
        <v>191</v>
      </c>
      <c r="B191" t="str">
        <f>IF(HLOOKUP("Memory",'vInfo (Imported)'!$1:$5000,A191,FALSE)&gt;0,HLOOKUP("Memory",'vInfo (Imported)'!$1:$5000,A191,FALSE),"")</f>
        <v/>
      </c>
      <c r="C191" t="str">
        <f>IF(HLOOKUP("CPUs",'vInfo (Imported)'!$1:$5000,A191,FALSE)&gt;0,
HLOOKUP("CPUs",'vInfo (Imported)'!$1:$5000,A191,FALSE),
"")</f>
        <v/>
      </c>
      <c r="D191" t="str">
        <f>IF(HLOOKUP($D$1,'vInfo (Imported)'!$1:$5000,A191,FALSE)&gt;0,
HLOOKUP($D$1,'vInfo (Imported)'!$1:$5000,A191,FALSE),
"")</f>
        <v/>
      </c>
      <c r="E191" t="str">
        <f>IF(HLOOKUP("Category",'vInfo (Imported)'!$1:$5000,A191,FALSE)&gt;0,
HLOOKUP("Category",'vInfo (Imported)'!$1:$5000,A191,FALSE),
"")</f>
        <v/>
      </c>
      <c r="F191" t="str">
        <f>IF(HLOOKUP("OS according to the configuration file",'vInfo (Imported)'!$1:$5000,A191,FALSE)&gt;0,
HLOOKUP("OS according to the configuration file",'vInfo (Imported)'!$1:$5000,A191,FALSE),
"")</f>
        <v/>
      </c>
      <c r="G191" s="1" t="str">
        <f>IF(HLOOKUP("Cluster",'vInfo (Imported)'!$1:$5000,A191,FALSE)&gt;0,
HLOOKUP("Cluster",'vInfo (Imported)'!$1:$5000,A191,FALSE),
"")</f>
        <v/>
      </c>
      <c r="K191" s="28">
        <f>'vCluster (Imported)'!A191</f>
        <v>0</v>
      </c>
      <c r="L191">
        <f t="shared" si="15"/>
        <v>0</v>
      </c>
      <c r="M191">
        <f t="shared" si="16"/>
        <v>0</v>
      </c>
      <c r="N191">
        <f t="shared" si="17"/>
        <v>0</v>
      </c>
      <c r="O191" s="1">
        <f t="shared" si="18"/>
        <v>0</v>
      </c>
      <c r="P191">
        <f>SUMIFS('vCluster (Imported)'!$G:$G,'vCluster (Imported)'!$A:$A,K191)</f>
        <v>0</v>
      </c>
      <c r="Q191">
        <f t="shared" si="19"/>
        <v>0</v>
      </c>
    </row>
    <row r="192" spans="1:17" x14ac:dyDescent="0.3">
      <c r="A192">
        <f t="shared" si="14"/>
        <v>192</v>
      </c>
      <c r="B192" t="str">
        <f>IF(HLOOKUP("Memory",'vInfo (Imported)'!$1:$5000,A192,FALSE)&gt;0,HLOOKUP("Memory",'vInfo (Imported)'!$1:$5000,A192,FALSE),"")</f>
        <v/>
      </c>
      <c r="C192" t="str">
        <f>IF(HLOOKUP("CPUs",'vInfo (Imported)'!$1:$5000,A192,FALSE)&gt;0,
HLOOKUP("CPUs",'vInfo (Imported)'!$1:$5000,A192,FALSE),
"")</f>
        <v/>
      </c>
      <c r="D192" t="str">
        <f>IF(HLOOKUP($D$1,'vInfo (Imported)'!$1:$5000,A192,FALSE)&gt;0,
HLOOKUP($D$1,'vInfo (Imported)'!$1:$5000,A192,FALSE),
"")</f>
        <v/>
      </c>
      <c r="E192" t="str">
        <f>IF(HLOOKUP("Category",'vInfo (Imported)'!$1:$5000,A192,FALSE)&gt;0,
HLOOKUP("Category",'vInfo (Imported)'!$1:$5000,A192,FALSE),
"")</f>
        <v/>
      </c>
      <c r="F192" t="str">
        <f>IF(HLOOKUP("OS according to the configuration file",'vInfo (Imported)'!$1:$5000,A192,FALSE)&gt;0,
HLOOKUP("OS according to the configuration file",'vInfo (Imported)'!$1:$5000,A192,FALSE),
"")</f>
        <v/>
      </c>
      <c r="G192" s="1" t="str">
        <f>IF(HLOOKUP("Cluster",'vInfo (Imported)'!$1:$5000,A192,FALSE)&gt;0,
HLOOKUP("Cluster",'vInfo (Imported)'!$1:$5000,A192,FALSE),
"")</f>
        <v/>
      </c>
      <c r="K192" s="28">
        <f>'vCluster (Imported)'!A192</f>
        <v>0</v>
      </c>
      <c r="L192">
        <f t="shared" si="15"/>
        <v>0</v>
      </c>
      <c r="M192">
        <f t="shared" si="16"/>
        <v>0</v>
      </c>
      <c r="N192">
        <f t="shared" si="17"/>
        <v>0</v>
      </c>
      <c r="O192" s="1">
        <f t="shared" si="18"/>
        <v>0</v>
      </c>
      <c r="P192">
        <f>SUMIFS('vCluster (Imported)'!$G:$G,'vCluster (Imported)'!$A:$A,K192)</f>
        <v>0</v>
      </c>
      <c r="Q192">
        <f t="shared" si="19"/>
        <v>0</v>
      </c>
    </row>
    <row r="193" spans="1:17" x14ac:dyDescent="0.3">
      <c r="A193">
        <f t="shared" si="14"/>
        <v>193</v>
      </c>
      <c r="B193" t="str">
        <f>IF(HLOOKUP("Memory",'vInfo (Imported)'!$1:$5000,A193,FALSE)&gt;0,HLOOKUP("Memory",'vInfo (Imported)'!$1:$5000,A193,FALSE),"")</f>
        <v/>
      </c>
      <c r="C193" t="str">
        <f>IF(HLOOKUP("CPUs",'vInfo (Imported)'!$1:$5000,A193,FALSE)&gt;0,
HLOOKUP("CPUs",'vInfo (Imported)'!$1:$5000,A193,FALSE),
"")</f>
        <v/>
      </c>
      <c r="D193" t="str">
        <f>IF(HLOOKUP($D$1,'vInfo (Imported)'!$1:$5000,A193,FALSE)&gt;0,
HLOOKUP($D$1,'vInfo (Imported)'!$1:$5000,A193,FALSE),
"")</f>
        <v/>
      </c>
      <c r="E193" t="str">
        <f>IF(HLOOKUP("Category",'vInfo (Imported)'!$1:$5000,A193,FALSE)&gt;0,
HLOOKUP("Category",'vInfo (Imported)'!$1:$5000,A193,FALSE),
"")</f>
        <v/>
      </c>
      <c r="F193" t="str">
        <f>IF(HLOOKUP("OS according to the configuration file",'vInfo (Imported)'!$1:$5000,A193,FALSE)&gt;0,
HLOOKUP("OS according to the configuration file",'vInfo (Imported)'!$1:$5000,A193,FALSE),
"")</f>
        <v/>
      </c>
      <c r="G193" s="1" t="str">
        <f>IF(HLOOKUP("Cluster",'vInfo (Imported)'!$1:$5000,A193,FALSE)&gt;0,
HLOOKUP("Cluster",'vInfo (Imported)'!$1:$5000,A193,FALSE),
"")</f>
        <v/>
      </c>
      <c r="K193" s="28">
        <f>'vCluster (Imported)'!A193</f>
        <v>0</v>
      </c>
      <c r="L193">
        <f t="shared" si="15"/>
        <v>0</v>
      </c>
      <c r="M193">
        <f t="shared" si="16"/>
        <v>0</v>
      </c>
      <c r="N193">
        <f t="shared" si="17"/>
        <v>0</v>
      </c>
      <c r="O193" s="1">
        <f t="shared" si="18"/>
        <v>0</v>
      </c>
      <c r="P193">
        <f>SUMIFS('vCluster (Imported)'!$G:$G,'vCluster (Imported)'!$A:$A,K193)</f>
        <v>0</v>
      </c>
      <c r="Q193">
        <f t="shared" si="19"/>
        <v>0</v>
      </c>
    </row>
    <row r="194" spans="1:17" x14ac:dyDescent="0.3">
      <c r="A194">
        <f t="shared" ref="A194:A257" si="20">A193+1</f>
        <v>194</v>
      </c>
      <c r="B194" t="str">
        <f>IF(HLOOKUP("Memory",'vInfo (Imported)'!$1:$5000,A194,FALSE)&gt;0,HLOOKUP("Memory",'vInfo (Imported)'!$1:$5000,A194,FALSE),"")</f>
        <v/>
      </c>
      <c r="C194" t="str">
        <f>IF(HLOOKUP("CPUs",'vInfo (Imported)'!$1:$5000,A194,FALSE)&gt;0,
HLOOKUP("CPUs",'vInfo (Imported)'!$1:$5000,A194,FALSE),
"")</f>
        <v/>
      </c>
      <c r="D194" t="str">
        <f>IF(HLOOKUP($D$1,'vInfo (Imported)'!$1:$5000,A194,FALSE)&gt;0,
HLOOKUP($D$1,'vInfo (Imported)'!$1:$5000,A194,FALSE),
"")</f>
        <v/>
      </c>
      <c r="E194" t="str">
        <f>IF(HLOOKUP("Category",'vInfo (Imported)'!$1:$5000,A194,FALSE)&gt;0,
HLOOKUP("Category",'vInfo (Imported)'!$1:$5000,A194,FALSE),
"")</f>
        <v/>
      </c>
      <c r="F194" t="str">
        <f>IF(HLOOKUP("OS according to the configuration file",'vInfo (Imported)'!$1:$5000,A194,FALSE)&gt;0,
HLOOKUP("OS according to the configuration file",'vInfo (Imported)'!$1:$5000,A194,FALSE),
"")</f>
        <v/>
      </c>
      <c r="G194" s="1" t="str">
        <f>IF(HLOOKUP("Cluster",'vInfo (Imported)'!$1:$5000,A194,FALSE)&gt;0,
HLOOKUP("Cluster",'vInfo (Imported)'!$1:$5000,A194,FALSE),
"")</f>
        <v/>
      </c>
      <c r="K194" s="28">
        <f>'vCluster (Imported)'!A194</f>
        <v>0</v>
      </c>
      <c r="L194">
        <f t="shared" ref="L194:L257" si="21">COUNTIFS(G:G,K194,$E:$E,$L$1)</f>
        <v>0</v>
      </c>
      <c r="M194">
        <f t="shared" ref="M194:M257" si="22">COUNTIFS(G:G,K194,$E:$E,$M$1)</f>
        <v>0</v>
      </c>
      <c r="N194">
        <f t="shared" ref="N194:N257" si="23">COUNTIFS(G:G,K194,$E:$E,$N$1)</f>
        <v>0</v>
      </c>
      <c r="O194" s="1">
        <f t="shared" ref="O194:O257" si="24">COUNTIFS(G:G,K194,$E:$E,$O$1)</f>
        <v>0</v>
      </c>
      <c r="P194">
        <f>SUMIFS('vCluster (Imported)'!$G:$G,'vCluster (Imported)'!$A:$A,K194)</f>
        <v>0</v>
      </c>
      <c r="Q194">
        <f t="shared" ref="Q194:Q257" si="25">IF(L194&gt;0,P194,0)</f>
        <v>0</v>
      </c>
    </row>
    <row r="195" spans="1:17" x14ac:dyDescent="0.3">
      <c r="A195">
        <f t="shared" si="20"/>
        <v>195</v>
      </c>
      <c r="B195" t="str">
        <f>IF(HLOOKUP("Memory",'vInfo (Imported)'!$1:$5000,A195,FALSE)&gt;0,HLOOKUP("Memory",'vInfo (Imported)'!$1:$5000,A195,FALSE),"")</f>
        <v/>
      </c>
      <c r="C195" t="str">
        <f>IF(HLOOKUP("CPUs",'vInfo (Imported)'!$1:$5000,A195,FALSE)&gt;0,
HLOOKUP("CPUs",'vInfo (Imported)'!$1:$5000,A195,FALSE),
"")</f>
        <v/>
      </c>
      <c r="D195" t="str">
        <f>IF(HLOOKUP($D$1,'vInfo (Imported)'!$1:$5000,A195,FALSE)&gt;0,
HLOOKUP($D$1,'vInfo (Imported)'!$1:$5000,A195,FALSE),
"")</f>
        <v/>
      </c>
      <c r="E195" t="str">
        <f>IF(HLOOKUP("Category",'vInfo (Imported)'!$1:$5000,A195,FALSE)&gt;0,
HLOOKUP("Category",'vInfo (Imported)'!$1:$5000,A195,FALSE),
"")</f>
        <v/>
      </c>
      <c r="F195" t="str">
        <f>IF(HLOOKUP("OS according to the configuration file",'vInfo (Imported)'!$1:$5000,A195,FALSE)&gt;0,
HLOOKUP("OS according to the configuration file",'vInfo (Imported)'!$1:$5000,A195,FALSE),
"")</f>
        <v/>
      </c>
      <c r="G195" s="1" t="str">
        <f>IF(HLOOKUP("Cluster",'vInfo (Imported)'!$1:$5000,A195,FALSE)&gt;0,
HLOOKUP("Cluster",'vInfo (Imported)'!$1:$5000,A195,FALSE),
"")</f>
        <v/>
      </c>
      <c r="K195" s="28">
        <f>'vCluster (Imported)'!A195</f>
        <v>0</v>
      </c>
      <c r="L195">
        <f t="shared" si="21"/>
        <v>0</v>
      </c>
      <c r="M195">
        <f t="shared" si="22"/>
        <v>0</v>
      </c>
      <c r="N195">
        <f t="shared" si="23"/>
        <v>0</v>
      </c>
      <c r="O195" s="1">
        <f t="shared" si="24"/>
        <v>0</v>
      </c>
      <c r="P195">
        <f>SUMIFS('vCluster (Imported)'!$G:$G,'vCluster (Imported)'!$A:$A,K195)</f>
        <v>0</v>
      </c>
      <c r="Q195">
        <f t="shared" si="25"/>
        <v>0</v>
      </c>
    </row>
    <row r="196" spans="1:17" x14ac:dyDescent="0.3">
      <c r="A196">
        <f t="shared" si="20"/>
        <v>196</v>
      </c>
      <c r="B196" t="str">
        <f>IF(HLOOKUP("Memory",'vInfo (Imported)'!$1:$5000,A196,FALSE)&gt;0,HLOOKUP("Memory",'vInfo (Imported)'!$1:$5000,A196,FALSE),"")</f>
        <v/>
      </c>
      <c r="C196" t="str">
        <f>IF(HLOOKUP("CPUs",'vInfo (Imported)'!$1:$5000,A196,FALSE)&gt;0,
HLOOKUP("CPUs",'vInfo (Imported)'!$1:$5000,A196,FALSE),
"")</f>
        <v/>
      </c>
      <c r="D196" t="str">
        <f>IF(HLOOKUP($D$1,'vInfo (Imported)'!$1:$5000,A196,FALSE)&gt;0,
HLOOKUP($D$1,'vInfo (Imported)'!$1:$5000,A196,FALSE),
"")</f>
        <v/>
      </c>
      <c r="E196" t="str">
        <f>IF(HLOOKUP("Category",'vInfo (Imported)'!$1:$5000,A196,FALSE)&gt;0,
HLOOKUP("Category",'vInfo (Imported)'!$1:$5000,A196,FALSE),
"")</f>
        <v/>
      </c>
      <c r="F196" t="str">
        <f>IF(HLOOKUP("OS according to the configuration file",'vInfo (Imported)'!$1:$5000,A196,FALSE)&gt;0,
HLOOKUP("OS according to the configuration file",'vInfo (Imported)'!$1:$5000,A196,FALSE),
"")</f>
        <v/>
      </c>
      <c r="G196" s="1" t="str">
        <f>IF(HLOOKUP("Cluster",'vInfo (Imported)'!$1:$5000,A196,FALSE)&gt;0,
HLOOKUP("Cluster",'vInfo (Imported)'!$1:$5000,A196,FALSE),
"")</f>
        <v/>
      </c>
      <c r="K196" s="28">
        <f>'vCluster (Imported)'!A196</f>
        <v>0</v>
      </c>
      <c r="L196">
        <f t="shared" si="21"/>
        <v>0</v>
      </c>
      <c r="M196">
        <f t="shared" si="22"/>
        <v>0</v>
      </c>
      <c r="N196">
        <f t="shared" si="23"/>
        <v>0</v>
      </c>
      <c r="O196" s="1">
        <f t="shared" si="24"/>
        <v>0</v>
      </c>
      <c r="P196">
        <f>SUMIFS('vCluster (Imported)'!$G:$G,'vCluster (Imported)'!$A:$A,K196)</f>
        <v>0</v>
      </c>
      <c r="Q196">
        <f t="shared" si="25"/>
        <v>0</v>
      </c>
    </row>
    <row r="197" spans="1:17" x14ac:dyDescent="0.3">
      <c r="A197">
        <f t="shared" si="20"/>
        <v>197</v>
      </c>
      <c r="B197" t="str">
        <f>IF(HLOOKUP("Memory",'vInfo (Imported)'!$1:$5000,A197,FALSE)&gt;0,HLOOKUP("Memory",'vInfo (Imported)'!$1:$5000,A197,FALSE),"")</f>
        <v/>
      </c>
      <c r="C197" t="str">
        <f>IF(HLOOKUP("CPUs",'vInfo (Imported)'!$1:$5000,A197,FALSE)&gt;0,
HLOOKUP("CPUs",'vInfo (Imported)'!$1:$5000,A197,FALSE),
"")</f>
        <v/>
      </c>
      <c r="D197" t="str">
        <f>IF(HLOOKUP($D$1,'vInfo (Imported)'!$1:$5000,A197,FALSE)&gt;0,
HLOOKUP($D$1,'vInfo (Imported)'!$1:$5000,A197,FALSE),
"")</f>
        <v/>
      </c>
      <c r="E197" t="str">
        <f>IF(HLOOKUP("Category",'vInfo (Imported)'!$1:$5000,A197,FALSE)&gt;0,
HLOOKUP("Category",'vInfo (Imported)'!$1:$5000,A197,FALSE),
"")</f>
        <v/>
      </c>
      <c r="F197" t="str">
        <f>IF(HLOOKUP("OS according to the configuration file",'vInfo (Imported)'!$1:$5000,A197,FALSE)&gt;0,
HLOOKUP("OS according to the configuration file",'vInfo (Imported)'!$1:$5000,A197,FALSE),
"")</f>
        <v/>
      </c>
      <c r="G197" s="1" t="str">
        <f>IF(HLOOKUP("Cluster",'vInfo (Imported)'!$1:$5000,A197,FALSE)&gt;0,
HLOOKUP("Cluster",'vInfo (Imported)'!$1:$5000,A197,FALSE),
"")</f>
        <v/>
      </c>
      <c r="K197" s="28">
        <f>'vCluster (Imported)'!A197</f>
        <v>0</v>
      </c>
      <c r="L197">
        <f t="shared" si="21"/>
        <v>0</v>
      </c>
      <c r="M197">
        <f t="shared" si="22"/>
        <v>0</v>
      </c>
      <c r="N197">
        <f t="shared" si="23"/>
        <v>0</v>
      </c>
      <c r="O197" s="1">
        <f t="shared" si="24"/>
        <v>0</v>
      </c>
      <c r="P197">
        <f>SUMIFS('vCluster (Imported)'!$G:$G,'vCluster (Imported)'!$A:$A,K197)</f>
        <v>0</v>
      </c>
      <c r="Q197">
        <f t="shared" si="25"/>
        <v>0</v>
      </c>
    </row>
    <row r="198" spans="1:17" x14ac:dyDescent="0.3">
      <c r="A198">
        <f t="shared" si="20"/>
        <v>198</v>
      </c>
      <c r="B198" t="str">
        <f>IF(HLOOKUP("Memory",'vInfo (Imported)'!$1:$5000,A198,FALSE)&gt;0,HLOOKUP("Memory",'vInfo (Imported)'!$1:$5000,A198,FALSE),"")</f>
        <v/>
      </c>
      <c r="C198" t="str">
        <f>IF(HLOOKUP("CPUs",'vInfo (Imported)'!$1:$5000,A198,FALSE)&gt;0,
HLOOKUP("CPUs",'vInfo (Imported)'!$1:$5000,A198,FALSE),
"")</f>
        <v/>
      </c>
      <c r="D198" t="str">
        <f>IF(HLOOKUP($D$1,'vInfo (Imported)'!$1:$5000,A198,FALSE)&gt;0,
HLOOKUP($D$1,'vInfo (Imported)'!$1:$5000,A198,FALSE),
"")</f>
        <v/>
      </c>
      <c r="E198" t="str">
        <f>IF(HLOOKUP("Category",'vInfo (Imported)'!$1:$5000,A198,FALSE)&gt;0,
HLOOKUP("Category",'vInfo (Imported)'!$1:$5000,A198,FALSE),
"")</f>
        <v/>
      </c>
      <c r="F198" t="str">
        <f>IF(HLOOKUP("OS according to the configuration file",'vInfo (Imported)'!$1:$5000,A198,FALSE)&gt;0,
HLOOKUP("OS according to the configuration file",'vInfo (Imported)'!$1:$5000,A198,FALSE),
"")</f>
        <v/>
      </c>
      <c r="G198" s="1" t="str">
        <f>IF(HLOOKUP("Cluster",'vInfo (Imported)'!$1:$5000,A198,FALSE)&gt;0,
HLOOKUP("Cluster",'vInfo (Imported)'!$1:$5000,A198,FALSE),
"")</f>
        <v/>
      </c>
      <c r="K198" s="28">
        <f>'vCluster (Imported)'!A198</f>
        <v>0</v>
      </c>
      <c r="L198">
        <f t="shared" si="21"/>
        <v>0</v>
      </c>
      <c r="M198">
        <f t="shared" si="22"/>
        <v>0</v>
      </c>
      <c r="N198">
        <f t="shared" si="23"/>
        <v>0</v>
      </c>
      <c r="O198" s="1">
        <f t="shared" si="24"/>
        <v>0</v>
      </c>
      <c r="P198">
        <f>SUMIFS('vCluster (Imported)'!$G:$G,'vCluster (Imported)'!$A:$A,K198)</f>
        <v>0</v>
      </c>
      <c r="Q198">
        <f t="shared" si="25"/>
        <v>0</v>
      </c>
    </row>
    <row r="199" spans="1:17" x14ac:dyDescent="0.3">
      <c r="A199">
        <f t="shared" si="20"/>
        <v>199</v>
      </c>
      <c r="B199" t="str">
        <f>IF(HLOOKUP("Memory",'vInfo (Imported)'!$1:$5000,A199,FALSE)&gt;0,HLOOKUP("Memory",'vInfo (Imported)'!$1:$5000,A199,FALSE),"")</f>
        <v/>
      </c>
      <c r="C199" t="str">
        <f>IF(HLOOKUP("CPUs",'vInfo (Imported)'!$1:$5000,A199,FALSE)&gt;0,
HLOOKUP("CPUs",'vInfo (Imported)'!$1:$5000,A199,FALSE),
"")</f>
        <v/>
      </c>
      <c r="D199" t="str">
        <f>IF(HLOOKUP($D$1,'vInfo (Imported)'!$1:$5000,A199,FALSE)&gt;0,
HLOOKUP($D$1,'vInfo (Imported)'!$1:$5000,A199,FALSE),
"")</f>
        <v/>
      </c>
      <c r="E199" t="str">
        <f>IF(HLOOKUP("Category",'vInfo (Imported)'!$1:$5000,A199,FALSE)&gt;0,
HLOOKUP("Category",'vInfo (Imported)'!$1:$5000,A199,FALSE),
"")</f>
        <v/>
      </c>
      <c r="F199" t="str">
        <f>IF(HLOOKUP("OS according to the configuration file",'vInfo (Imported)'!$1:$5000,A199,FALSE)&gt;0,
HLOOKUP("OS according to the configuration file",'vInfo (Imported)'!$1:$5000,A199,FALSE),
"")</f>
        <v/>
      </c>
      <c r="G199" s="1" t="str">
        <f>IF(HLOOKUP("Cluster",'vInfo (Imported)'!$1:$5000,A199,FALSE)&gt;0,
HLOOKUP("Cluster",'vInfo (Imported)'!$1:$5000,A199,FALSE),
"")</f>
        <v/>
      </c>
      <c r="K199" s="28">
        <f>'vCluster (Imported)'!A199</f>
        <v>0</v>
      </c>
      <c r="L199">
        <f t="shared" si="21"/>
        <v>0</v>
      </c>
      <c r="M199">
        <f t="shared" si="22"/>
        <v>0</v>
      </c>
      <c r="N199">
        <f t="shared" si="23"/>
        <v>0</v>
      </c>
      <c r="O199" s="1">
        <f t="shared" si="24"/>
        <v>0</v>
      </c>
      <c r="P199">
        <f>SUMIFS('vCluster (Imported)'!$G:$G,'vCluster (Imported)'!$A:$A,K199)</f>
        <v>0</v>
      </c>
      <c r="Q199">
        <f t="shared" si="25"/>
        <v>0</v>
      </c>
    </row>
    <row r="200" spans="1:17" x14ac:dyDescent="0.3">
      <c r="A200">
        <f t="shared" si="20"/>
        <v>200</v>
      </c>
      <c r="B200" t="str">
        <f>IF(HLOOKUP("Memory",'vInfo (Imported)'!$1:$5000,A200,FALSE)&gt;0,HLOOKUP("Memory",'vInfo (Imported)'!$1:$5000,A200,FALSE),"")</f>
        <v/>
      </c>
      <c r="C200" t="str">
        <f>IF(HLOOKUP("CPUs",'vInfo (Imported)'!$1:$5000,A200,FALSE)&gt;0,
HLOOKUP("CPUs",'vInfo (Imported)'!$1:$5000,A200,FALSE),
"")</f>
        <v/>
      </c>
      <c r="D200" t="str">
        <f>IF(HLOOKUP($D$1,'vInfo (Imported)'!$1:$5000,A200,FALSE)&gt;0,
HLOOKUP($D$1,'vInfo (Imported)'!$1:$5000,A200,FALSE),
"")</f>
        <v/>
      </c>
      <c r="E200" t="str">
        <f>IF(HLOOKUP("Category",'vInfo (Imported)'!$1:$5000,A200,FALSE)&gt;0,
HLOOKUP("Category",'vInfo (Imported)'!$1:$5000,A200,FALSE),
"")</f>
        <v/>
      </c>
      <c r="F200" t="str">
        <f>IF(HLOOKUP("OS according to the configuration file",'vInfo (Imported)'!$1:$5000,A200,FALSE)&gt;0,
HLOOKUP("OS according to the configuration file",'vInfo (Imported)'!$1:$5000,A200,FALSE),
"")</f>
        <v/>
      </c>
      <c r="G200" s="1" t="str">
        <f>IF(HLOOKUP("Cluster",'vInfo (Imported)'!$1:$5000,A200,FALSE)&gt;0,
HLOOKUP("Cluster",'vInfo (Imported)'!$1:$5000,A200,FALSE),
"")</f>
        <v/>
      </c>
      <c r="K200" s="28">
        <f>'vCluster (Imported)'!A200</f>
        <v>0</v>
      </c>
      <c r="L200">
        <f t="shared" si="21"/>
        <v>0</v>
      </c>
      <c r="M200">
        <f t="shared" si="22"/>
        <v>0</v>
      </c>
      <c r="N200">
        <f t="shared" si="23"/>
        <v>0</v>
      </c>
      <c r="O200" s="1">
        <f t="shared" si="24"/>
        <v>0</v>
      </c>
      <c r="P200">
        <f>SUMIFS('vCluster (Imported)'!$G:$G,'vCluster (Imported)'!$A:$A,K200)</f>
        <v>0</v>
      </c>
      <c r="Q200">
        <f t="shared" si="25"/>
        <v>0</v>
      </c>
    </row>
    <row r="201" spans="1:17" x14ac:dyDescent="0.3">
      <c r="A201">
        <f t="shared" si="20"/>
        <v>201</v>
      </c>
      <c r="B201" t="str">
        <f>IF(HLOOKUP("Memory",'vInfo (Imported)'!$1:$5000,A201,FALSE)&gt;0,HLOOKUP("Memory",'vInfo (Imported)'!$1:$5000,A201,FALSE),"")</f>
        <v/>
      </c>
      <c r="C201" t="str">
        <f>IF(HLOOKUP("CPUs",'vInfo (Imported)'!$1:$5000,A201,FALSE)&gt;0,
HLOOKUP("CPUs",'vInfo (Imported)'!$1:$5000,A201,FALSE),
"")</f>
        <v/>
      </c>
      <c r="D201" t="str">
        <f>IF(HLOOKUP($D$1,'vInfo (Imported)'!$1:$5000,A201,FALSE)&gt;0,
HLOOKUP($D$1,'vInfo (Imported)'!$1:$5000,A201,FALSE),
"")</f>
        <v/>
      </c>
      <c r="E201" t="str">
        <f>IF(HLOOKUP("Category",'vInfo (Imported)'!$1:$5000,A201,FALSE)&gt;0,
HLOOKUP("Category",'vInfo (Imported)'!$1:$5000,A201,FALSE),
"")</f>
        <v/>
      </c>
      <c r="F201" t="str">
        <f>IF(HLOOKUP("OS according to the configuration file",'vInfo (Imported)'!$1:$5000,A201,FALSE)&gt;0,
HLOOKUP("OS according to the configuration file",'vInfo (Imported)'!$1:$5000,A201,FALSE),
"")</f>
        <v/>
      </c>
      <c r="G201" s="1" t="str">
        <f>IF(HLOOKUP("Cluster",'vInfo (Imported)'!$1:$5000,A201,FALSE)&gt;0,
HLOOKUP("Cluster",'vInfo (Imported)'!$1:$5000,A201,FALSE),
"")</f>
        <v/>
      </c>
      <c r="K201" s="28">
        <f>'vCluster (Imported)'!A201</f>
        <v>0</v>
      </c>
      <c r="L201">
        <f t="shared" si="21"/>
        <v>0</v>
      </c>
      <c r="M201">
        <f t="shared" si="22"/>
        <v>0</v>
      </c>
      <c r="N201">
        <f t="shared" si="23"/>
        <v>0</v>
      </c>
      <c r="O201" s="1">
        <f t="shared" si="24"/>
        <v>0</v>
      </c>
      <c r="P201">
        <f>SUMIFS('vCluster (Imported)'!$G:$G,'vCluster (Imported)'!$A:$A,K201)</f>
        <v>0</v>
      </c>
      <c r="Q201">
        <f t="shared" si="25"/>
        <v>0</v>
      </c>
    </row>
    <row r="202" spans="1:17" x14ac:dyDescent="0.3">
      <c r="A202">
        <f t="shared" si="20"/>
        <v>202</v>
      </c>
      <c r="B202" t="str">
        <f>IF(HLOOKUP("Memory",'vInfo (Imported)'!$1:$5000,A202,FALSE)&gt;0,HLOOKUP("Memory",'vInfo (Imported)'!$1:$5000,A202,FALSE),"")</f>
        <v/>
      </c>
      <c r="C202" t="str">
        <f>IF(HLOOKUP("CPUs",'vInfo (Imported)'!$1:$5000,A202,FALSE)&gt;0,
HLOOKUP("CPUs",'vInfo (Imported)'!$1:$5000,A202,FALSE),
"")</f>
        <v/>
      </c>
      <c r="D202" t="str">
        <f>IF(HLOOKUP($D$1,'vInfo (Imported)'!$1:$5000,A202,FALSE)&gt;0,
HLOOKUP($D$1,'vInfo (Imported)'!$1:$5000,A202,FALSE),
"")</f>
        <v/>
      </c>
      <c r="E202" t="str">
        <f>IF(HLOOKUP("Category",'vInfo (Imported)'!$1:$5000,A202,FALSE)&gt;0,
HLOOKUP("Category",'vInfo (Imported)'!$1:$5000,A202,FALSE),
"")</f>
        <v/>
      </c>
      <c r="F202" t="str">
        <f>IF(HLOOKUP("OS according to the configuration file",'vInfo (Imported)'!$1:$5000,A202,FALSE)&gt;0,
HLOOKUP("OS according to the configuration file",'vInfo (Imported)'!$1:$5000,A202,FALSE),
"")</f>
        <v/>
      </c>
      <c r="G202" s="1" t="str">
        <f>IF(HLOOKUP("Cluster",'vInfo (Imported)'!$1:$5000,A202,FALSE)&gt;0,
HLOOKUP("Cluster",'vInfo (Imported)'!$1:$5000,A202,FALSE),
"")</f>
        <v/>
      </c>
      <c r="K202" s="28">
        <f>'vCluster (Imported)'!A202</f>
        <v>0</v>
      </c>
      <c r="L202">
        <f t="shared" si="21"/>
        <v>0</v>
      </c>
      <c r="M202">
        <f t="shared" si="22"/>
        <v>0</v>
      </c>
      <c r="N202">
        <f t="shared" si="23"/>
        <v>0</v>
      </c>
      <c r="O202" s="1">
        <f t="shared" si="24"/>
        <v>0</v>
      </c>
      <c r="P202">
        <f>SUMIFS('vCluster (Imported)'!$G:$G,'vCluster (Imported)'!$A:$A,K202)</f>
        <v>0</v>
      </c>
      <c r="Q202">
        <f t="shared" si="25"/>
        <v>0</v>
      </c>
    </row>
    <row r="203" spans="1:17" x14ac:dyDescent="0.3">
      <c r="A203">
        <f t="shared" si="20"/>
        <v>203</v>
      </c>
      <c r="B203" t="str">
        <f>IF(HLOOKUP("Memory",'vInfo (Imported)'!$1:$5000,A203,FALSE)&gt;0,HLOOKUP("Memory",'vInfo (Imported)'!$1:$5000,A203,FALSE),"")</f>
        <v/>
      </c>
      <c r="C203" t="str">
        <f>IF(HLOOKUP("CPUs",'vInfo (Imported)'!$1:$5000,A203,FALSE)&gt;0,
HLOOKUP("CPUs",'vInfo (Imported)'!$1:$5000,A203,FALSE),
"")</f>
        <v/>
      </c>
      <c r="D203" t="str">
        <f>IF(HLOOKUP($D$1,'vInfo (Imported)'!$1:$5000,A203,FALSE)&gt;0,
HLOOKUP($D$1,'vInfo (Imported)'!$1:$5000,A203,FALSE),
"")</f>
        <v/>
      </c>
      <c r="E203" t="str">
        <f>IF(HLOOKUP("Category",'vInfo (Imported)'!$1:$5000,A203,FALSE)&gt;0,
HLOOKUP("Category",'vInfo (Imported)'!$1:$5000,A203,FALSE),
"")</f>
        <v/>
      </c>
      <c r="F203" t="str">
        <f>IF(HLOOKUP("OS according to the configuration file",'vInfo (Imported)'!$1:$5000,A203,FALSE)&gt;0,
HLOOKUP("OS according to the configuration file",'vInfo (Imported)'!$1:$5000,A203,FALSE),
"")</f>
        <v/>
      </c>
      <c r="G203" s="1" t="str">
        <f>IF(HLOOKUP("Cluster",'vInfo (Imported)'!$1:$5000,A203,FALSE)&gt;0,
HLOOKUP("Cluster",'vInfo (Imported)'!$1:$5000,A203,FALSE),
"")</f>
        <v/>
      </c>
      <c r="K203" s="28">
        <f>'vCluster (Imported)'!A203</f>
        <v>0</v>
      </c>
      <c r="L203">
        <f t="shared" si="21"/>
        <v>0</v>
      </c>
      <c r="M203">
        <f t="shared" si="22"/>
        <v>0</v>
      </c>
      <c r="N203">
        <f t="shared" si="23"/>
        <v>0</v>
      </c>
      <c r="O203" s="1">
        <f t="shared" si="24"/>
        <v>0</v>
      </c>
      <c r="P203">
        <f>SUMIFS('vCluster (Imported)'!$G:$G,'vCluster (Imported)'!$A:$A,K203)</f>
        <v>0</v>
      </c>
      <c r="Q203">
        <f t="shared" si="25"/>
        <v>0</v>
      </c>
    </row>
    <row r="204" spans="1:17" x14ac:dyDescent="0.3">
      <c r="A204">
        <f t="shared" si="20"/>
        <v>204</v>
      </c>
      <c r="B204" t="str">
        <f>IF(HLOOKUP("Memory",'vInfo (Imported)'!$1:$5000,A204,FALSE)&gt;0,HLOOKUP("Memory",'vInfo (Imported)'!$1:$5000,A204,FALSE),"")</f>
        <v/>
      </c>
      <c r="C204" t="str">
        <f>IF(HLOOKUP("CPUs",'vInfo (Imported)'!$1:$5000,A204,FALSE)&gt;0,
HLOOKUP("CPUs",'vInfo (Imported)'!$1:$5000,A204,FALSE),
"")</f>
        <v/>
      </c>
      <c r="D204" t="str">
        <f>IF(HLOOKUP($D$1,'vInfo (Imported)'!$1:$5000,A204,FALSE)&gt;0,
HLOOKUP($D$1,'vInfo (Imported)'!$1:$5000,A204,FALSE),
"")</f>
        <v/>
      </c>
      <c r="E204" t="str">
        <f>IF(HLOOKUP("Category",'vInfo (Imported)'!$1:$5000,A204,FALSE)&gt;0,
HLOOKUP("Category",'vInfo (Imported)'!$1:$5000,A204,FALSE),
"")</f>
        <v/>
      </c>
      <c r="F204" t="str">
        <f>IF(HLOOKUP("OS according to the configuration file",'vInfo (Imported)'!$1:$5000,A204,FALSE)&gt;0,
HLOOKUP("OS according to the configuration file",'vInfo (Imported)'!$1:$5000,A204,FALSE),
"")</f>
        <v/>
      </c>
      <c r="G204" s="1" t="str">
        <f>IF(HLOOKUP("Cluster",'vInfo (Imported)'!$1:$5000,A204,FALSE)&gt;0,
HLOOKUP("Cluster",'vInfo (Imported)'!$1:$5000,A204,FALSE),
"")</f>
        <v/>
      </c>
      <c r="K204" s="28">
        <f>'vCluster (Imported)'!A204</f>
        <v>0</v>
      </c>
      <c r="L204">
        <f t="shared" si="21"/>
        <v>0</v>
      </c>
      <c r="M204">
        <f t="shared" si="22"/>
        <v>0</v>
      </c>
      <c r="N204">
        <f t="shared" si="23"/>
        <v>0</v>
      </c>
      <c r="O204" s="1">
        <f t="shared" si="24"/>
        <v>0</v>
      </c>
      <c r="P204">
        <f>SUMIFS('vCluster (Imported)'!$G:$G,'vCluster (Imported)'!$A:$A,K204)</f>
        <v>0</v>
      </c>
      <c r="Q204">
        <f t="shared" si="25"/>
        <v>0</v>
      </c>
    </row>
    <row r="205" spans="1:17" x14ac:dyDescent="0.3">
      <c r="A205">
        <f t="shared" si="20"/>
        <v>205</v>
      </c>
      <c r="B205" t="str">
        <f>IF(HLOOKUP("Memory",'vInfo (Imported)'!$1:$5000,A205,FALSE)&gt;0,HLOOKUP("Memory",'vInfo (Imported)'!$1:$5000,A205,FALSE),"")</f>
        <v/>
      </c>
      <c r="C205" t="str">
        <f>IF(HLOOKUP("CPUs",'vInfo (Imported)'!$1:$5000,A205,FALSE)&gt;0,
HLOOKUP("CPUs",'vInfo (Imported)'!$1:$5000,A205,FALSE),
"")</f>
        <v/>
      </c>
      <c r="D205" t="str">
        <f>IF(HLOOKUP($D$1,'vInfo (Imported)'!$1:$5000,A205,FALSE)&gt;0,
HLOOKUP($D$1,'vInfo (Imported)'!$1:$5000,A205,FALSE),
"")</f>
        <v/>
      </c>
      <c r="E205" t="str">
        <f>IF(HLOOKUP("Category",'vInfo (Imported)'!$1:$5000,A205,FALSE)&gt;0,
HLOOKUP("Category",'vInfo (Imported)'!$1:$5000,A205,FALSE),
"")</f>
        <v/>
      </c>
      <c r="F205" t="str">
        <f>IF(HLOOKUP("OS according to the configuration file",'vInfo (Imported)'!$1:$5000,A205,FALSE)&gt;0,
HLOOKUP("OS according to the configuration file",'vInfo (Imported)'!$1:$5000,A205,FALSE),
"")</f>
        <v/>
      </c>
      <c r="G205" s="1" t="str">
        <f>IF(HLOOKUP("Cluster",'vInfo (Imported)'!$1:$5000,A205,FALSE)&gt;0,
HLOOKUP("Cluster",'vInfo (Imported)'!$1:$5000,A205,FALSE),
"")</f>
        <v/>
      </c>
      <c r="K205" s="28">
        <f>'vCluster (Imported)'!A205</f>
        <v>0</v>
      </c>
      <c r="L205">
        <f t="shared" si="21"/>
        <v>0</v>
      </c>
      <c r="M205">
        <f t="shared" si="22"/>
        <v>0</v>
      </c>
      <c r="N205">
        <f t="shared" si="23"/>
        <v>0</v>
      </c>
      <c r="O205" s="1">
        <f t="shared" si="24"/>
        <v>0</v>
      </c>
      <c r="P205">
        <f>SUMIFS('vCluster (Imported)'!$G:$G,'vCluster (Imported)'!$A:$A,K205)</f>
        <v>0</v>
      </c>
      <c r="Q205">
        <f t="shared" si="25"/>
        <v>0</v>
      </c>
    </row>
    <row r="206" spans="1:17" x14ac:dyDescent="0.3">
      <c r="A206">
        <f t="shared" si="20"/>
        <v>206</v>
      </c>
      <c r="B206" t="str">
        <f>IF(HLOOKUP("Memory",'vInfo (Imported)'!$1:$5000,A206,FALSE)&gt;0,HLOOKUP("Memory",'vInfo (Imported)'!$1:$5000,A206,FALSE),"")</f>
        <v/>
      </c>
      <c r="C206" t="str">
        <f>IF(HLOOKUP("CPUs",'vInfo (Imported)'!$1:$5000,A206,FALSE)&gt;0,
HLOOKUP("CPUs",'vInfo (Imported)'!$1:$5000,A206,FALSE),
"")</f>
        <v/>
      </c>
      <c r="D206" t="str">
        <f>IF(HLOOKUP($D$1,'vInfo (Imported)'!$1:$5000,A206,FALSE)&gt;0,
HLOOKUP($D$1,'vInfo (Imported)'!$1:$5000,A206,FALSE),
"")</f>
        <v/>
      </c>
      <c r="E206" t="str">
        <f>IF(HLOOKUP("Category",'vInfo (Imported)'!$1:$5000,A206,FALSE)&gt;0,
HLOOKUP("Category",'vInfo (Imported)'!$1:$5000,A206,FALSE),
"")</f>
        <v/>
      </c>
      <c r="F206" t="str">
        <f>IF(HLOOKUP("OS according to the configuration file",'vInfo (Imported)'!$1:$5000,A206,FALSE)&gt;0,
HLOOKUP("OS according to the configuration file",'vInfo (Imported)'!$1:$5000,A206,FALSE),
"")</f>
        <v/>
      </c>
      <c r="G206" s="1" t="str">
        <f>IF(HLOOKUP("Cluster",'vInfo (Imported)'!$1:$5000,A206,FALSE)&gt;0,
HLOOKUP("Cluster",'vInfo (Imported)'!$1:$5000,A206,FALSE),
"")</f>
        <v/>
      </c>
      <c r="K206" s="28">
        <f>'vCluster (Imported)'!A206</f>
        <v>0</v>
      </c>
      <c r="L206">
        <f t="shared" si="21"/>
        <v>0</v>
      </c>
      <c r="M206">
        <f t="shared" si="22"/>
        <v>0</v>
      </c>
      <c r="N206">
        <f t="shared" si="23"/>
        <v>0</v>
      </c>
      <c r="O206" s="1">
        <f t="shared" si="24"/>
        <v>0</v>
      </c>
      <c r="P206">
        <f>SUMIFS('vCluster (Imported)'!$G:$G,'vCluster (Imported)'!$A:$A,K206)</f>
        <v>0</v>
      </c>
      <c r="Q206">
        <f t="shared" si="25"/>
        <v>0</v>
      </c>
    </row>
    <row r="207" spans="1:17" x14ac:dyDescent="0.3">
      <c r="A207">
        <f t="shared" si="20"/>
        <v>207</v>
      </c>
      <c r="B207" t="str">
        <f>IF(HLOOKUP("Memory",'vInfo (Imported)'!$1:$5000,A207,FALSE)&gt;0,HLOOKUP("Memory",'vInfo (Imported)'!$1:$5000,A207,FALSE),"")</f>
        <v/>
      </c>
      <c r="C207" t="str">
        <f>IF(HLOOKUP("CPUs",'vInfo (Imported)'!$1:$5000,A207,FALSE)&gt;0,
HLOOKUP("CPUs",'vInfo (Imported)'!$1:$5000,A207,FALSE),
"")</f>
        <v/>
      </c>
      <c r="D207" t="str">
        <f>IF(HLOOKUP($D$1,'vInfo (Imported)'!$1:$5000,A207,FALSE)&gt;0,
HLOOKUP($D$1,'vInfo (Imported)'!$1:$5000,A207,FALSE),
"")</f>
        <v/>
      </c>
      <c r="E207" t="str">
        <f>IF(HLOOKUP("Category",'vInfo (Imported)'!$1:$5000,A207,FALSE)&gt;0,
HLOOKUP("Category",'vInfo (Imported)'!$1:$5000,A207,FALSE),
"")</f>
        <v/>
      </c>
      <c r="F207" t="str">
        <f>IF(HLOOKUP("OS according to the configuration file",'vInfo (Imported)'!$1:$5000,A207,FALSE)&gt;0,
HLOOKUP("OS according to the configuration file",'vInfo (Imported)'!$1:$5000,A207,FALSE),
"")</f>
        <v/>
      </c>
      <c r="G207" s="1" t="str">
        <f>IF(HLOOKUP("Cluster",'vInfo (Imported)'!$1:$5000,A207,FALSE)&gt;0,
HLOOKUP("Cluster",'vInfo (Imported)'!$1:$5000,A207,FALSE),
"")</f>
        <v/>
      </c>
      <c r="K207" s="28">
        <f>'vCluster (Imported)'!A207</f>
        <v>0</v>
      </c>
      <c r="L207">
        <f t="shared" si="21"/>
        <v>0</v>
      </c>
      <c r="M207">
        <f t="shared" si="22"/>
        <v>0</v>
      </c>
      <c r="N207">
        <f t="shared" si="23"/>
        <v>0</v>
      </c>
      <c r="O207" s="1">
        <f t="shared" si="24"/>
        <v>0</v>
      </c>
      <c r="P207">
        <f>SUMIFS('vCluster (Imported)'!$G:$G,'vCluster (Imported)'!$A:$A,K207)</f>
        <v>0</v>
      </c>
      <c r="Q207">
        <f t="shared" si="25"/>
        <v>0</v>
      </c>
    </row>
    <row r="208" spans="1:17" x14ac:dyDescent="0.3">
      <c r="A208">
        <f t="shared" si="20"/>
        <v>208</v>
      </c>
      <c r="B208" t="str">
        <f>IF(HLOOKUP("Memory",'vInfo (Imported)'!$1:$5000,A208,FALSE)&gt;0,HLOOKUP("Memory",'vInfo (Imported)'!$1:$5000,A208,FALSE),"")</f>
        <v/>
      </c>
      <c r="C208" t="str">
        <f>IF(HLOOKUP("CPUs",'vInfo (Imported)'!$1:$5000,A208,FALSE)&gt;0,
HLOOKUP("CPUs",'vInfo (Imported)'!$1:$5000,A208,FALSE),
"")</f>
        <v/>
      </c>
      <c r="D208" t="str">
        <f>IF(HLOOKUP($D$1,'vInfo (Imported)'!$1:$5000,A208,FALSE)&gt;0,
HLOOKUP($D$1,'vInfo (Imported)'!$1:$5000,A208,FALSE),
"")</f>
        <v/>
      </c>
      <c r="E208" t="str">
        <f>IF(HLOOKUP("Category",'vInfo (Imported)'!$1:$5000,A208,FALSE)&gt;0,
HLOOKUP("Category",'vInfo (Imported)'!$1:$5000,A208,FALSE),
"")</f>
        <v/>
      </c>
      <c r="F208" t="str">
        <f>IF(HLOOKUP("OS according to the configuration file",'vInfo (Imported)'!$1:$5000,A208,FALSE)&gt;0,
HLOOKUP("OS according to the configuration file",'vInfo (Imported)'!$1:$5000,A208,FALSE),
"")</f>
        <v/>
      </c>
      <c r="G208" s="1" t="str">
        <f>IF(HLOOKUP("Cluster",'vInfo (Imported)'!$1:$5000,A208,FALSE)&gt;0,
HLOOKUP("Cluster",'vInfo (Imported)'!$1:$5000,A208,FALSE),
"")</f>
        <v/>
      </c>
      <c r="K208" s="28">
        <f>'vCluster (Imported)'!A208</f>
        <v>0</v>
      </c>
      <c r="L208">
        <f t="shared" si="21"/>
        <v>0</v>
      </c>
      <c r="M208">
        <f t="shared" si="22"/>
        <v>0</v>
      </c>
      <c r="N208">
        <f t="shared" si="23"/>
        <v>0</v>
      </c>
      <c r="O208" s="1">
        <f t="shared" si="24"/>
        <v>0</v>
      </c>
      <c r="P208">
        <f>SUMIFS('vCluster (Imported)'!$G:$G,'vCluster (Imported)'!$A:$A,K208)</f>
        <v>0</v>
      </c>
      <c r="Q208">
        <f t="shared" si="25"/>
        <v>0</v>
      </c>
    </row>
    <row r="209" spans="1:17" x14ac:dyDescent="0.3">
      <c r="A209">
        <f t="shared" si="20"/>
        <v>209</v>
      </c>
      <c r="B209" t="str">
        <f>IF(HLOOKUP("Memory",'vInfo (Imported)'!$1:$5000,A209,FALSE)&gt;0,HLOOKUP("Memory",'vInfo (Imported)'!$1:$5000,A209,FALSE),"")</f>
        <v/>
      </c>
      <c r="C209" t="str">
        <f>IF(HLOOKUP("CPUs",'vInfo (Imported)'!$1:$5000,A209,FALSE)&gt;0,
HLOOKUP("CPUs",'vInfo (Imported)'!$1:$5000,A209,FALSE),
"")</f>
        <v/>
      </c>
      <c r="D209" t="str">
        <f>IF(HLOOKUP($D$1,'vInfo (Imported)'!$1:$5000,A209,FALSE)&gt;0,
HLOOKUP($D$1,'vInfo (Imported)'!$1:$5000,A209,FALSE),
"")</f>
        <v/>
      </c>
      <c r="E209" t="str">
        <f>IF(HLOOKUP("Category",'vInfo (Imported)'!$1:$5000,A209,FALSE)&gt;0,
HLOOKUP("Category",'vInfo (Imported)'!$1:$5000,A209,FALSE),
"")</f>
        <v/>
      </c>
      <c r="F209" t="str">
        <f>IF(HLOOKUP("OS according to the configuration file",'vInfo (Imported)'!$1:$5000,A209,FALSE)&gt;0,
HLOOKUP("OS according to the configuration file",'vInfo (Imported)'!$1:$5000,A209,FALSE),
"")</f>
        <v/>
      </c>
      <c r="G209" s="1" t="str">
        <f>IF(HLOOKUP("Cluster",'vInfo (Imported)'!$1:$5000,A209,FALSE)&gt;0,
HLOOKUP("Cluster",'vInfo (Imported)'!$1:$5000,A209,FALSE),
"")</f>
        <v/>
      </c>
      <c r="K209" s="28">
        <f>'vCluster (Imported)'!A209</f>
        <v>0</v>
      </c>
      <c r="L209">
        <f t="shared" si="21"/>
        <v>0</v>
      </c>
      <c r="M209">
        <f t="shared" si="22"/>
        <v>0</v>
      </c>
      <c r="N209">
        <f t="shared" si="23"/>
        <v>0</v>
      </c>
      <c r="O209" s="1">
        <f t="shared" si="24"/>
        <v>0</v>
      </c>
      <c r="P209">
        <f>SUMIFS('vCluster (Imported)'!$G:$G,'vCluster (Imported)'!$A:$A,K209)</f>
        <v>0</v>
      </c>
      <c r="Q209">
        <f t="shared" si="25"/>
        <v>0</v>
      </c>
    </row>
    <row r="210" spans="1:17" x14ac:dyDescent="0.3">
      <c r="A210">
        <f t="shared" si="20"/>
        <v>210</v>
      </c>
      <c r="B210" t="str">
        <f>IF(HLOOKUP("Memory",'vInfo (Imported)'!$1:$5000,A210,FALSE)&gt;0,HLOOKUP("Memory",'vInfo (Imported)'!$1:$5000,A210,FALSE),"")</f>
        <v/>
      </c>
      <c r="C210" t="str">
        <f>IF(HLOOKUP("CPUs",'vInfo (Imported)'!$1:$5000,A210,FALSE)&gt;0,
HLOOKUP("CPUs",'vInfo (Imported)'!$1:$5000,A210,FALSE),
"")</f>
        <v/>
      </c>
      <c r="D210" t="str">
        <f>IF(HLOOKUP($D$1,'vInfo (Imported)'!$1:$5000,A210,FALSE)&gt;0,
HLOOKUP($D$1,'vInfo (Imported)'!$1:$5000,A210,FALSE),
"")</f>
        <v/>
      </c>
      <c r="E210" t="str">
        <f>IF(HLOOKUP("Category",'vInfo (Imported)'!$1:$5000,A210,FALSE)&gt;0,
HLOOKUP("Category",'vInfo (Imported)'!$1:$5000,A210,FALSE),
"")</f>
        <v/>
      </c>
      <c r="F210" t="str">
        <f>IF(HLOOKUP("OS according to the configuration file",'vInfo (Imported)'!$1:$5000,A210,FALSE)&gt;0,
HLOOKUP("OS according to the configuration file",'vInfo (Imported)'!$1:$5000,A210,FALSE),
"")</f>
        <v/>
      </c>
      <c r="G210" s="1" t="str">
        <f>IF(HLOOKUP("Cluster",'vInfo (Imported)'!$1:$5000,A210,FALSE)&gt;0,
HLOOKUP("Cluster",'vInfo (Imported)'!$1:$5000,A210,FALSE),
"")</f>
        <v/>
      </c>
      <c r="K210" s="28">
        <f>'vCluster (Imported)'!A210</f>
        <v>0</v>
      </c>
      <c r="L210">
        <f t="shared" si="21"/>
        <v>0</v>
      </c>
      <c r="M210">
        <f t="shared" si="22"/>
        <v>0</v>
      </c>
      <c r="N210">
        <f t="shared" si="23"/>
        <v>0</v>
      </c>
      <c r="O210" s="1">
        <f t="shared" si="24"/>
        <v>0</v>
      </c>
      <c r="P210">
        <f>SUMIFS('vCluster (Imported)'!$G:$G,'vCluster (Imported)'!$A:$A,K210)</f>
        <v>0</v>
      </c>
      <c r="Q210">
        <f t="shared" si="25"/>
        <v>0</v>
      </c>
    </row>
    <row r="211" spans="1:17" x14ac:dyDescent="0.3">
      <c r="A211">
        <f t="shared" si="20"/>
        <v>211</v>
      </c>
      <c r="B211" t="str">
        <f>IF(HLOOKUP("Memory",'vInfo (Imported)'!$1:$5000,A211,FALSE)&gt;0,HLOOKUP("Memory",'vInfo (Imported)'!$1:$5000,A211,FALSE),"")</f>
        <v/>
      </c>
      <c r="C211" t="str">
        <f>IF(HLOOKUP("CPUs",'vInfo (Imported)'!$1:$5000,A211,FALSE)&gt;0,
HLOOKUP("CPUs",'vInfo (Imported)'!$1:$5000,A211,FALSE),
"")</f>
        <v/>
      </c>
      <c r="D211" t="str">
        <f>IF(HLOOKUP($D$1,'vInfo (Imported)'!$1:$5000,A211,FALSE)&gt;0,
HLOOKUP($D$1,'vInfo (Imported)'!$1:$5000,A211,FALSE),
"")</f>
        <v/>
      </c>
      <c r="E211" t="str">
        <f>IF(HLOOKUP("Category",'vInfo (Imported)'!$1:$5000,A211,FALSE)&gt;0,
HLOOKUP("Category",'vInfo (Imported)'!$1:$5000,A211,FALSE),
"")</f>
        <v/>
      </c>
      <c r="F211" t="str">
        <f>IF(HLOOKUP("OS according to the configuration file",'vInfo (Imported)'!$1:$5000,A211,FALSE)&gt;0,
HLOOKUP("OS according to the configuration file",'vInfo (Imported)'!$1:$5000,A211,FALSE),
"")</f>
        <v/>
      </c>
      <c r="G211" s="1" t="str">
        <f>IF(HLOOKUP("Cluster",'vInfo (Imported)'!$1:$5000,A211,FALSE)&gt;0,
HLOOKUP("Cluster",'vInfo (Imported)'!$1:$5000,A211,FALSE),
"")</f>
        <v/>
      </c>
      <c r="K211" s="28">
        <f>'vCluster (Imported)'!A211</f>
        <v>0</v>
      </c>
      <c r="L211">
        <f t="shared" si="21"/>
        <v>0</v>
      </c>
      <c r="M211">
        <f t="shared" si="22"/>
        <v>0</v>
      </c>
      <c r="N211">
        <f t="shared" si="23"/>
        <v>0</v>
      </c>
      <c r="O211" s="1">
        <f t="shared" si="24"/>
        <v>0</v>
      </c>
      <c r="P211">
        <f>SUMIFS('vCluster (Imported)'!$G:$G,'vCluster (Imported)'!$A:$A,K211)</f>
        <v>0</v>
      </c>
      <c r="Q211">
        <f t="shared" si="25"/>
        <v>0</v>
      </c>
    </row>
    <row r="212" spans="1:17" x14ac:dyDescent="0.3">
      <c r="A212">
        <f t="shared" si="20"/>
        <v>212</v>
      </c>
      <c r="B212" t="str">
        <f>IF(HLOOKUP("Memory",'vInfo (Imported)'!$1:$5000,A212,FALSE)&gt;0,HLOOKUP("Memory",'vInfo (Imported)'!$1:$5000,A212,FALSE),"")</f>
        <v/>
      </c>
      <c r="C212" t="str">
        <f>IF(HLOOKUP("CPUs",'vInfo (Imported)'!$1:$5000,A212,FALSE)&gt;0,
HLOOKUP("CPUs",'vInfo (Imported)'!$1:$5000,A212,FALSE),
"")</f>
        <v/>
      </c>
      <c r="D212" t="str">
        <f>IF(HLOOKUP($D$1,'vInfo (Imported)'!$1:$5000,A212,FALSE)&gt;0,
HLOOKUP($D$1,'vInfo (Imported)'!$1:$5000,A212,FALSE),
"")</f>
        <v/>
      </c>
      <c r="E212" t="str">
        <f>IF(HLOOKUP("Category",'vInfo (Imported)'!$1:$5000,A212,FALSE)&gt;0,
HLOOKUP("Category",'vInfo (Imported)'!$1:$5000,A212,FALSE),
"")</f>
        <v/>
      </c>
      <c r="F212" t="str">
        <f>IF(HLOOKUP("OS according to the configuration file",'vInfo (Imported)'!$1:$5000,A212,FALSE)&gt;0,
HLOOKUP("OS according to the configuration file",'vInfo (Imported)'!$1:$5000,A212,FALSE),
"")</f>
        <v/>
      </c>
      <c r="G212" s="1" t="str">
        <f>IF(HLOOKUP("Cluster",'vInfo (Imported)'!$1:$5000,A212,FALSE)&gt;0,
HLOOKUP("Cluster",'vInfo (Imported)'!$1:$5000,A212,FALSE),
"")</f>
        <v/>
      </c>
      <c r="K212" s="28">
        <f>'vCluster (Imported)'!A212</f>
        <v>0</v>
      </c>
      <c r="L212">
        <f t="shared" si="21"/>
        <v>0</v>
      </c>
      <c r="M212">
        <f t="shared" si="22"/>
        <v>0</v>
      </c>
      <c r="N212">
        <f t="shared" si="23"/>
        <v>0</v>
      </c>
      <c r="O212" s="1">
        <f t="shared" si="24"/>
        <v>0</v>
      </c>
      <c r="P212">
        <f>SUMIFS('vCluster (Imported)'!$G:$G,'vCluster (Imported)'!$A:$A,K212)</f>
        <v>0</v>
      </c>
      <c r="Q212">
        <f t="shared" si="25"/>
        <v>0</v>
      </c>
    </row>
    <row r="213" spans="1:17" x14ac:dyDescent="0.3">
      <c r="A213">
        <f t="shared" si="20"/>
        <v>213</v>
      </c>
      <c r="B213" t="str">
        <f>IF(HLOOKUP("Memory",'vInfo (Imported)'!$1:$5000,A213,FALSE)&gt;0,HLOOKUP("Memory",'vInfo (Imported)'!$1:$5000,A213,FALSE),"")</f>
        <v/>
      </c>
      <c r="C213" t="str">
        <f>IF(HLOOKUP("CPUs",'vInfo (Imported)'!$1:$5000,A213,FALSE)&gt;0,
HLOOKUP("CPUs",'vInfo (Imported)'!$1:$5000,A213,FALSE),
"")</f>
        <v/>
      </c>
      <c r="D213" t="str">
        <f>IF(HLOOKUP($D$1,'vInfo (Imported)'!$1:$5000,A213,FALSE)&gt;0,
HLOOKUP($D$1,'vInfo (Imported)'!$1:$5000,A213,FALSE),
"")</f>
        <v/>
      </c>
      <c r="E213" t="str">
        <f>IF(HLOOKUP("Category",'vInfo (Imported)'!$1:$5000,A213,FALSE)&gt;0,
HLOOKUP("Category",'vInfo (Imported)'!$1:$5000,A213,FALSE),
"")</f>
        <v/>
      </c>
      <c r="F213" t="str">
        <f>IF(HLOOKUP("OS according to the configuration file",'vInfo (Imported)'!$1:$5000,A213,FALSE)&gt;0,
HLOOKUP("OS according to the configuration file",'vInfo (Imported)'!$1:$5000,A213,FALSE),
"")</f>
        <v/>
      </c>
      <c r="G213" s="1" t="str">
        <f>IF(HLOOKUP("Cluster",'vInfo (Imported)'!$1:$5000,A213,FALSE)&gt;0,
HLOOKUP("Cluster",'vInfo (Imported)'!$1:$5000,A213,FALSE),
"")</f>
        <v/>
      </c>
      <c r="K213" s="28">
        <f>'vCluster (Imported)'!A213</f>
        <v>0</v>
      </c>
      <c r="L213">
        <f t="shared" si="21"/>
        <v>0</v>
      </c>
      <c r="M213">
        <f t="shared" si="22"/>
        <v>0</v>
      </c>
      <c r="N213">
        <f t="shared" si="23"/>
        <v>0</v>
      </c>
      <c r="O213" s="1">
        <f t="shared" si="24"/>
        <v>0</v>
      </c>
      <c r="P213">
        <f>SUMIFS('vCluster (Imported)'!$G:$G,'vCluster (Imported)'!$A:$A,K213)</f>
        <v>0</v>
      </c>
      <c r="Q213">
        <f t="shared" si="25"/>
        <v>0</v>
      </c>
    </row>
    <row r="214" spans="1:17" x14ac:dyDescent="0.3">
      <c r="A214">
        <f t="shared" si="20"/>
        <v>214</v>
      </c>
      <c r="B214" t="str">
        <f>IF(HLOOKUP("Memory",'vInfo (Imported)'!$1:$5000,A214,FALSE)&gt;0,HLOOKUP("Memory",'vInfo (Imported)'!$1:$5000,A214,FALSE),"")</f>
        <v/>
      </c>
      <c r="C214" t="str">
        <f>IF(HLOOKUP("CPUs",'vInfo (Imported)'!$1:$5000,A214,FALSE)&gt;0,
HLOOKUP("CPUs",'vInfo (Imported)'!$1:$5000,A214,FALSE),
"")</f>
        <v/>
      </c>
      <c r="D214" t="str">
        <f>IF(HLOOKUP($D$1,'vInfo (Imported)'!$1:$5000,A214,FALSE)&gt;0,
HLOOKUP($D$1,'vInfo (Imported)'!$1:$5000,A214,FALSE),
"")</f>
        <v/>
      </c>
      <c r="E214" t="str">
        <f>IF(HLOOKUP("Category",'vInfo (Imported)'!$1:$5000,A214,FALSE)&gt;0,
HLOOKUP("Category",'vInfo (Imported)'!$1:$5000,A214,FALSE),
"")</f>
        <v/>
      </c>
      <c r="F214" t="str">
        <f>IF(HLOOKUP("OS according to the configuration file",'vInfo (Imported)'!$1:$5000,A214,FALSE)&gt;0,
HLOOKUP("OS according to the configuration file",'vInfo (Imported)'!$1:$5000,A214,FALSE),
"")</f>
        <v/>
      </c>
      <c r="G214" s="1" t="str">
        <f>IF(HLOOKUP("Cluster",'vInfo (Imported)'!$1:$5000,A214,FALSE)&gt;0,
HLOOKUP("Cluster",'vInfo (Imported)'!$1:$5000,A214,FALSE),
"")</f>
        <v/>
      </c>
      <c r="K214" s="28">
        <f>'vCluster (Imported)'!A214</f>
        <v>0</v>
      </c>
      <c r="L214">
        <f t="shared" si="21"/>
        <v>0</v>
      </c>
      <c r="M214">
        <f t="shared" si="22"/>
        <v>0</v>
      </c>
      <c r="N214">
        <f t="shared" si="23"/>
        <v>0</v>
      </c>
      <c r="O214" s="1">
        <f t="shared" si="24"/>
        <v>0</v>
      </c>
      <c r="P214">
        <f>SUMIFS('vCluster (Imported)'!$G:$G,'vCluster (Imported)'!$A:$A,K214)</f>
        <v>0</v>
      </c>
      <c r="Q214">
        <f t="shared" si="25"/>
        <v>0</v>
      </c>
    </row>
    <row r="215" spans="1:17" x14ac:dyDescent="0.3">
      <c r="A215">
        <f t="shared" si="20"/>
        <v>215</v>
      </c>
      <c r="B215" t="str">
        <f>IF(HLOOKUP("Memory",'vInfo (Imported)'!$1:$5000,A215,FALSE)&gt;0,HLOOKUP("Memory",'vInfo (Imported)'!$1:$5000,A215,FALSE),"")</f>
        <v/>
      </c>
      <c r="C215" t="str">
        <f>IF(HLOOKUP("CPUs",'vInfo (Imported)'!$1:$5000,A215,FALSE)&gt;0,
HLOOKUP("CPUs",'vInfo (Imported)'!$1:$5000,A215,FALSE),
"")</f>
        <v/>
      </c>
      <c r="D215" t="str">
        <f>IF(HLOOKUP($D$1,'vInfo (Imported)'!$1:$5000,A215,FALSE)&gt;0,
HLOOKUP($D$1,'vInfo (Imported)'!$1:$5000,A215,FALSE),
"")</f>
        <v/>
      </c>
      <c r="E215" t="str">
        <f>IF(HLOOKUP("Category",'vInfo (Imported)'!$1:$5000,A215,FALSE)&gt;0,
HLOOKUP("Category",'vInfo (Imported)'!$1:$5000,A215,FALSE),
"")</f>
        <v/>
      </c>
      <c r="F215" t="str">
        <f>IF(HLOOKUP("OS according to the configuration file",'vInfo (Imported)'!$1:$5000,A215,FALSE)&gt;0,
HLOOKUP("OS according to the configuration file",'vInfo (Imported)'!$1:$5000,A215,FALSE),
"")</f>
        <v/>
      </c>
      <c r="G215" s="1" t="str">
        <f>IF(HLOOKUP("Cluster",'vInfo (Imported)'!$1:$5000,A215,FALSE)&gt;0,
HLOOKUP("Cluster",'vInfo (Imported)'!$1:$5000,A215,FALSE),
"")</f>
        <v/>
      </c>
      <c r="K215" s="28">
        <f>'vCluster (Imported)'!A215</f>
        <v>0</v>
      </c>
      <c r="L215">
        <f t="shared" si="21"/>
        <v>0</v>
      </c>
      <c r="M215">
        <f t="shared" si="22"/>
        <v>0</v>
      </c>
      <c r="N215">
        <f t="shared" si="23"/>
        <v>0</v>
      </c>
      <c r="O215" s="1">
        <f t="shared" si="24"/>
        <v>0</v>
      </c>
      <c r="P215">
        <f>SUMIFS('vCluster (Imported)'!$G:$G,'vCluster (Imported)'!$A:$A,K215)</f>
        <v>0</v>
      </c>
      <c r="Q215">
        <f t="shared" si="25"/>
        <v>0</v>
      </c>
    </row>
    <row r="216" spans="1:17" x14ac:dyDescent="0.3">
      <c r="A216">
        <f t="shared" si="20"/>
        <v>216</v>
      </c>
      <c r="B216" t="str">
        <f>IF(HLOOKUP("Memory",'vInfo (Imported)'!$1:$5000,A216,FALSE)&gt;0,HLOOKUP("Memory",'vInfo (Imported)'!$1:$5000,A216,FALSE),"")</f>
        <v/>
      </c>
      <c r="C216" t="str">
        <f>IF(HLOOKUP("CPUs",'vInfo (Imported)'!$1:$5000,A216,FALSE)&gt;0,
HLOOKUP("CPUs",'vInfo (Imported)'!$1:$5000,A216,FALSE),
"")</f>
        <v/>
      </c>
      <c r="D216" t="str">
        <f>IF(HLOOKUP($D$1,'vInfo (Imported)'!$1:$5000,A216,FALSE)&gt;0,
HLOOKUP($D$1,'vInfo (Imported)'!$1:$5000,A216,FALSE),
"")</f>
        <v/>
      </c>
      <c r="E216" t="str">
        <f>IF(HLOOKUP("Category",'vInfo (Imported)'!$1:$5000,A216,FALSE)&gt;0,
HLOOKUP("Category",'vInfo (Imported)'!$1:$5000,A216,FALSE),
"")</f>
        <v/>
      </c>
      <c r="F216" t="str">
        <f>IF(HLOOKUP("OS according to the configuration file",'vInfo (Imported)'!$1:$5000,A216,FALSE)&gt;0,
HLOOKUP("OS according to the configuration file",'vInfo (Imported)'!$1:$5000,A216,FALSE),
"")</f>
        <v/>
      </c>
      <c r="G216" s="1" t="str">
        <f>IF(HLOOKUP("Cluster",'vInfo (Imported)'!$1:$5000,A216,FALSE)&gt;0,
HLOOKUP("Cluster",'vInfo (Imported)'!$1:$5000,A216,FALSE),
"")</f>
        <v/>
      </c>
      <c r="K216" s="28">
        <f>'vCluster (Imported)'!A216</f>
        <v>0</v>
      </c>
      <c r="L216">
        <f t="shared" si="21"/>
        <v>0</v>
      </c>
      <c r="M216">
        <f t="shared" si="22"/>
        <v>0</v>
      </c>
      <c r="N216">
        <f t="shared" si="23"/>
        <v>0</v>
      </c>
      <c r="O216" s="1">
        <f t="shared" si="24"/>
        <v>0</v>
      </c>
      <c r="P216">
        <f>SUMIFS('vCluster (Imported)'!$G:$G,'vCluster (Imported)'!$A:$A,K216)</f>
        <v>0</v>
      </c>
      <c r="Q216">
        <f t="shared" si="25"/>
        <v>0</v>
      </c>
    </row>
    <row r="217" spans="1:17" x14ac:dyDescent="0.3">
      <c r="A217">
        <f t="shared" si="20"/>
        <v>217</v>
      </c>
      <c r="B217" t="str">
        <f>IF(HLOOKUP("Memory",'vInfo (Imported)'!$1:$5000,A217,FALSE)&gt;0,HLOOKUP("Memory",'vInfo (Imported)'!$1:$5000,A217,FALSE),"")</f>
        <v/>
      </c>
      <c r="C217" t="str">
        <f>IF(HLOOKUP("CPUs",'vInfo (Imported)'!$1:$5000,A217,FALSE)&gt;0,
HLOOKUP("CPUs",'vInfo (Imported)'!$1:$5000,A217,FALSE),
"")</f>
        <v/>
      </c>
      <c r="D217" t="str">
        <f>IF(HLOOKUP($D$1,'vInfo (Imported)'!$1:$5000,A217,FALSE)&gt;0,
HLOOKUP($D$1,'vInfo (Imported)'!$1:$5000,A217,FALSE),
"")</f>
        <v/>
      </c>
      <c r="E217" t="str">
        <f>IF(HLOOKUP("Category",'vInfo (Imported)'!$1:$5000,A217,FALSE)&gt;0,
HLOOKUP("Category",'vInfo (Imported)'!$1:$5000,A217,FALSE),
"")</f>
        <v/>
      </c>
      <c r="F217" t="str">
        <f>IF(HLOOKUP("OS according to the configuration file",'vInfo (Imported)'!$1:$5000,A217,FALSE)&gt;0,
HLOOKUP("OS according to the configuration file",'vInfo (Imported)'!$1:$5000,A217,FALSE),
"")</f>
        <v/>
      </c>
      <c r="G217" s="1" t="str">
        <f>IF(HLOOKUP("Cluster",'vInfo (Imported)'!$1:$5000,A217,FALSE)&gt;0,
HLOOKUP("Cluster",'vInfo (Imported)'!$1:$5000,A217,FALSE),
"")</f>
        <v/>
      </c>
      <c r="K217" s="28">
        <f>'vCluster (Imported)'!A217</f>
        <v>0</v>
      </c>
      <c r="L217">
        <f t="shared" si="21"/>
        <v>0</v>
      </c>
      <c r="M217">
        <f t="shared" si="22"/>
        <v>0</v>
      </c>
      <c r="N217">
        <f t="shared" si="23"/>
        <v>0</v>
      </c>
      <c r="O217" s="1">
        <f t="shared" si="24"/>
        <v>0</v>
      </c>
      <c r="P217">
        <f>SUMIFS('vCluster (Imported)'!$G:$G,'vCluster (Imported)'!$A:$A,K217)</f>
        <v>0</v>
      </c>
      <c r="Q217">
        <f t="shared" si="25"/>
        <v>0</v>
      </c>
    </row>
    <row r="218" spans="1:17" x14ac:dyDescent="0.3">
      <c r="A218">
        <f t="shared" si="20"/>
        <v>218</v>
      </c>
      <c r="B218" t="str">
        <f>IF(HLOOKUP("Memory",'vInfo (Imported)'!$1:$5000,A218,FALSE)&gt;0,HLOOKUP("Memory",'vInfo (Imported)'!$1:$5000,A218,FALSE),"")</f>
        <v/>
      </c>
      <c r="C218" t="str">
        <f>IF(HLOOKUP("CPUs",'vInfo (Imported)'!$1:$5000,A218,FALSE)&gt;0,
HLOOKUP("CPUs",'vInfo (Imported)'!$1:$5000,A218,FALSE),
"")</f>
        <v/>
      </c>
      <c r="D218" t="str">
        <f>IF(HLOOKUP($D$1,'vInfo (Imported)'!$1:$5000,A218,FALSE)&gt;0,
HLOOKUP($D$1,'vInfo (Imported)'!$1:$5000,A218,FALSE),
"")</f>
        <v/>
      </c>
      <c r="E218" t="str">
        <f>IF(HLOOKUP("Category",'vInfo (Imported)'!$1:$5000,A218,FALSE)&gt;0,
HLOOKUP("Category",'vInfo (Imported)'!$1:$5000,A218,FALSE),
"")</f>
        <v/>
      </c>
      <c r="F218" t="str">
        <f>IF(HLOOKUP("OS according to the configuration file",'vInfo (Imported)'!$1:$5000,A218,FALSE)&gt;0,
HLOOKUP("OS according to the configuration file",'vInfo (Imported)'!$1:$5000,A218,FALSE),
"")</f>
        <v/>
      </c>
      <c r="G218" s="1" t="str">
        <f>IF(HLOOKUP("Cluster",'vInfo (Imported)'!$1:$5000,A218,FALSE)&gt;0,
HLOOKUP("Cluster",'vInfo (Imported)'!$1:$5000,A218,FALSE),
"")</f>
        <v/>
      </c>
      <c r="K218" s="28">
        <f>'vCluster (Imported)'!A218</f>
        <v>0</v>
      </c>
      <c r="L218">
        <f t="shared" si="21"/>
        <v>0</v>
      </c>
      <c r="M218">
        <f t="shared" si="22"/>
        <v>0</v>
      </c>
      <c r="N218">
        <f t="shared" si="23"/>
        <v>0</v>
      </c>
      <c r="O218" s="1">
        <f t="shared" si="24"/>
        <v>0</v>
      </c>
      <c r="P218">
        <f>SUMIFS('vCluster (Imported)'!$G:$G,'vCluster (Imported)'!$A:$A,K218)</f>
        <v>0</v>
      </c>
      <c r="Q218">
        <f t="shared" si="25"/>
        <v>0</v>
      </c>
    </row>
    <row r="219" spans="1:17" x14ac:dyDescent="0.3">
      <c r="A219">
        <f t="shared" si="20"/>
        <v>219</v>
      </c>
      <c r="B219" t="str">
        <f>IF(HLOOKUP("Memory",'vInfo (Imported)'!$1:$5000,A219,FALSE)&gt;0,HLOOKUP("Memory",'vInfo (Imported)'!$1:$5000,A219,FALSE),"")</f>
        <v/>
      </c>
      <c r="C219" t="str">
        <f>IF(HLOOKUP("CPUs",'vInfo (Imported)'!$1:$5000,A219,FALSE)&gt;0,
HLOOKUP("CPUs",'vInfo (Imported)'!$1:$5000,A219,FALSE),
"")</f>
        <v/>
      </c>
      <c r="D219" t="str">
        <f>IF(HLOOKUP($D$1,'vInfo (Imported)'!$1:$5000,A219,FALSE)&gt;0,
HLOOKUP($D$1,'vInfo (Imported)'!$1:$5000,A219,FALSE),
"")</f>
        <v/>
      </c>
      <c r="E219" t="str">
        <f>IF(HLOOKUP("Category",'vInfo (Imported)'!$1:$5000,A219,FALSE)&gt;0,
HLOOKUP("Category",'vInfo (Imported)'!$1:$5000,A219,FALSE),
"")</f>
        <v/>
      </c>
      <c r="F219" t="str">
        <f>IF(HLOOKUP("OS according to the configuration file",'vInfo (Imported)'!$1:$5000,A219,FALSE)&gt;0,
HLOOKUP("OS according to the configuration file",'vInfo (Imported)'!$1:$5000,A219,FALSE),
"")</f>
        <v/>
      </c>
      <c r="G219" s="1" t="str">
        <f>IF(HLOOKUP("Cluster",'vInfo (Imported)'!$1:$5000,A219,FALSE)&gt;0,
HLOOKUP("Cluster",'vInfo (Imported)'!$1:$5000,A219,FALSE),
"")</f>
        <v/>
      </c>
      <c r="K219" s="28">
        <f>'vCluster (Imported)'!A219</f>
        <v>0</v>
      </c>
      <c r="L219">
        <f t="shared" si="21"/>
        <v>0</v>
      </c>
      <c r="M219">
        <f t="shared" si="22"/>
        <v>0</v>
      </c>
      <c r="N219">
        <f t="shared" si="23"/>
        <v>0</v>
      </c>
      <c r="O219" s="1">
        <f t="shared" si="24"/>
        <v>0</v>
      </c>
      <c r="P219">
        <f>SUMIFS('vCluster (Imported)'!$G:$G,'vCluster (Imported)'!$A:$A,K219)</f>
        <v>0</v>
      </c>
      <c r="Q219">
        <f t="shared" si="25"/>
        <v>0</v>
      </c>
    </row>
    <row r="220" spans="1:17" x14ac:dyDescent="0.3">
      <c r="A220">
        <f t="shared" si="20"/>
        <v>220</v>
      </c>
      <c r="B220" t="str">
        <f>IF(HLOOKUP("Memory",'vInfo (Imported)'!$1:$5000,A220,FALSE)&gt;0,HLOOKUP("Memory",'vInfo (Imported)'!$1:$5000,A220,FALSE),"")</f>
        <v/>
      </c>
      <c r="C220" t="str">
        <f>IF(HLOOKUP("CPUs",'vInfo (Imported)'!$1:$5000,A220,FALSE)&gt;0,
HLOOKUP("CPUs",'vInfo (Imported)'!$1:$5000,A220,FALSE),
"")</f>
        <v/>
      </c>
      <c r="D220" t="str">
        <f>IF(HLOOKUP($D$1,'vInfo (Imported)'!$1:$5000,A220,FALSE)&gt;0,
HLOOKUP($D$1,'vInfo (Imported)'!$1:$5000,A220,FALSE),
"")</f>
        <v/>
      </c>
      <c r="E220" t="str">
        <f>IF(HLOOKUP("Category",'vInfo (Imported)'!$1:$5000,A220,FALSE)&gt;0,
HLOOKUP("Category",'vInfo (Imported)'!$1:$5000,A220,FALSE),
"")</f>
        <v/>
      </c>
      <c r="F220" t="str">
        <f>IF(HLOOKUP("OS according to the configuration file",'vInfo (Imported)'!$1:$5000,A220,FALSE)&gt;0,
HLOOKUP("OS according to the configuration file",'vInfo (Imported)'!$1:$5000,A220,FALSE),
"")</f>
        <v/>
      </c>
      <c r="G220" s="1" t="str">
        <f>IF(HLOOKUP("Cluster",'vInfo (Imported)'!$1:$5000,A220,FALSE)&gt;0,
HLOOKUP("Cluster",'vInfo (Imported)'!$1:$5000,A220,FALSE),
"")</f>
        <v/>
      </c>
      <c r="K220" s="28">
        <f>'vCluster (Imported)'!A220</f>
        <v>0</v>
      </c>
      <c r="L220">
        <f t="shared" si="21"/>
        <v>0</v>
      </c>
      <c r="M220">
        <f t="shared" si="22"/>
        <v>0</v>
      </c>
      <c r="N220">
        <f t="shared" si="23"/>
        <v>0</v>
      </c>
      <c r="O220" s="1">
        <f t="shared" si="24"/>
        <v>0</v>
      </c>
      <c r="P220">
        <f>SUMIFS('vCluster (Imported)'!$G:$G,'vCluster (Imported)'!$A:$A,K220)</f>
        <v>0</v>
      </c>
      <c r="Q220">
        <f t="shared" si="25"/>
        <v>0</v>
      </c>
    </row>
    <row r="221" spans="1:17" x14ac:dyDescent="0.3">
      <c r="A221">
        <f t="shared" si="20"/>
        <v>221</v>
      </c>
      <c r="B221" t="str">
        <f>IF(HLOOKUP("Memory",'vInfo (Imported)'!$1:$5000,A221,FALSE)&gt;0,HLOOKUP("Memory",'vInfo (Imported)'!$1:$5000,A221,FALSE),"")</f>
        <v/>
      </c>
      <c r="C221" t="str">
        <f>IF(HLOOKUP("CPUs",'vInfo (Imported)'!$1:$5000,A221,FALSE)&gt;0,
HLOOKUP("CPUs",'vInfo (Imported)'!$1:$5000,A221,FALSE),
"")</f>
        <v/>
      </c>
      <c r="D221" t="str">
        <f>IF(HLOOKUP($D$1,'vInfo (Imported)'!$1:$5000,A221,FALSE)&gt;0,
HLOOKUP($D$1,'vInfo (Imported)'!$1:$5000,A221,FALSE),
"")</f>
        <v/>
      </c>
      <c r="E221" t="str">
        <f>IF(HLOOKUP("Category",'vInfo (Imported)'!$1:$5000,A221,FALSE)&gt;0,
HLOOKUP("Category",'vInfo (Imported)'!$1:$5000,A221,FALSE),
"")</f>
        <v/>
      </c>
      <c r="F221" t="str">
        <f>IF(HLOOKUP("OS according to the configuration file",'vInfo (Imported)'!$1:$5000,A221,FALSE)&gt;0,
HLOOKUP("OS according to the configuration file",'vInfo (Imported)'!$1:$5000,A221,FALSE),
"")</f>
        <v/>
      </c>
      <c r="G221" s="1" t="str">
        <f>IF(HLOOKUP("Cluster",'vInfo (Imported)'!$1:$5000,A221,FALSE)&gt;0,
HLOOKUP("Cluster",'vInfo (Imported)'!$1:$5000,A221,FALSE),
"")</f>
        <v/>
      </c>
      <c r="K221" s="28">
        <f>'vCluster (Imported)'!A221</f>
        <v>0</v>
      </c>
      <c r="L221">
        <f t="shared" si="21"/>
        <v>0</v>
      </c>
      <c r="M221">
        <f t="shared" si="22"/>
        <v>0</v>
      </c>
      <c r="N221">
        <f t="shared" si="23"/>
        <v>0</v>
      </c>
      <c r="O221" s="1">
        <f t="shared" si="24"/>
        <v>0</v>
      </c>
      <c r="P221">
        <f>SUMIFS('vCluster (Imported)'!$G:$G,'vCluster (Imported)'!$A:$A,K221)</f>
        <v>0</v>
      </c>
      <c r="Q221">
        <f t="shared" si="25"/>
        <v>0</v>
      </c>
    </row>
    <row r="222" spans="1:17" x14ac:dyDescent="0.3">
      <c r="A222">
        <f t="shared" si="20"/>
        <v>222</v>
      </c>
      <c r="B222" t="str">
        <f>IF(HLOOKUP("Memory",'vInfo (Imported)'!$1:$5000,A222,FALSE)&gt;0,HLOOKUP("Memory",'vInfo (Imported)'!$1:$5000,A222,FALSE),"")</f>
        <v/>
      </c>
      <c r="C222" t="str">
        <f>IF(HLOOKUP("CPUs",'vInfo (Imported)'!$1:$5000,A222,FALSE)&gt;0,
HLOOKUP("CPUs",'vInfo (Imported)'!$1:$5000,A222,FALSE),
"")</f>
        <v/>
      </c>
      <c r="D222" t="str">
        <f>IF(HLOOKUP($D$1,'vInfo (Imported)'!$1:$5000,A222,FALSE)&gt;0,
HLOOKUP($D$1,'vInfo (Imported)'!$1:$5000,A222,FALSE),
"")</f>
        <v/>
      </c>
      <c r="E222" t="str">
        <f>IF(HLOOKUP("Category",'vInfo (Imported)'!$1:$5000,A222,FALSE)&gt;0,
HLOOKUP("Category",'vInfo (Imported)'!$1:$5000,A222,FALSE),
"")</f>
        <v/>
      </c>
      <c r="F222" t="str">
        <f>IF(HLOOKUP("OS according to the configuration file",'vInfo (Imported)'!$1:$5000,A222,FALSE)&gt;0,
HLOOKUP("OS according to the configuration file",'vInfo (Imported)'!$1:$5000,A222,FALSE),
"")</f>
        <v/>
      </c>
      <c r="G222" s="1" t="str">
        <f>IF(HLOOKUP("Cluster",'vInfo (Imported)'!$1:$5000,A222,FALSE)&gt;0,
HLOOKUP("Cluster",'vInfo (Imported)'!$1:$5000,A222,FALSE),
"")</f>
        <v/>
      </c>
      <c r="K222" s="28">
        <f>'vCluster (Imported)'!A222</f>
        <v>0</v>
      </c>
      <c r="L222">
        <f t="shared" si="21"/>
        <v>0</v>
      </c>
      <c r="M222">
        <f t="shared" si="22"/>
        <v>0</v>
      </c>
      <c r="N222">
        <f t="shared" si="23"/>
        <v>0</v>
      </c>
      <c r="O222" s="1">
        <f t="shared" si="24"/>
        <v>0</v>
      </c>
      <c r="P222">
        <f>SUMIFS('vCluster (Imported)'!$G:$G,'vCluster (Imported)'!$A:$A,K222)</f>
        <v>0</v>
      </c>
      <c r="Q222">
        <f t="shared" si="25"/>
        <v>0</v>
      </c>
    </row>
    <row r="223" spans="1:17" x14ac:dyDescent="0.3">
      <c r="A223">
        <f t="shared" si="20"/>
        <v>223</v>
      </c>
      <c r="B223" t="str">
        <f>IF(HLOOKUP("Memory",'vInfo (Imported)'!$1:$5000,A223,FALSE)&gt;0,HLOOKUP("Memory",'vInfo (Imported)'!$1:$5000,A223,FALSE),"")</f>
        <v/>
      </c>
      <c r="C223" t="str">
        <f>IF(HLOOKUP("CPUs",'vInfo (Imported)'!$1:$5000,A223,FALSE)&gt;0,
HLOOKUP("CPUs",'vInfo (Imported)'!$1:$5000,A223,FALSE),
"")</f>
        <v/>
      </c>
      <c r="D223" t="str">
        <f>IF(HLOOKUP($D$1,'vInfo (Imported)'!$1:$5000,A223,FALSE)&gt;0,
HLOOKUP($D$1,'vInfo (Imported)'!$1:$5000,A223,FALSE),
"")</f>
        <v/>
      </c>
      <c r="E223" t="str">
        <f>IF(HLOOKUP("Category",'vInfo (Imported)'!$1:$5000,A223,FALSE)&gt;0,
HLOOKUP("Category",'vInfo (Imported)'!$1:$5000,A223,FALSE),
"")</f>
        <v/>
      </c>
      <c r="F223" t="str">
        <f>IF(HLOOKUP("OS according to the configuration file",'vInfo (Imported)'!$1:$5000,A223,FALSE)&gt;0,
HLOOKUP("OS according to the configuration file",'vInfo (Imported)'!$1:$5000,A223,FALSE),
"")</f>
        <v/>
      </c>
      <c r="G223" s="1" t="str">
        <f>IF(HLOOKUP("Cluster",'vInfo (Imported)'!$1:$5000,A223,FALSE)&gt;0,
HLOOKUP("Cluster",'vInfo (Imported)'!$1:$5000,A223,FALSE),
"")</f>
        <v/>
      </c>
      <c r="K223" s="28">
        <f>'vCluster (Imported)'!A223</f>
        <v>0</v>
      </c>
      <c r="L223">
        <f t="shared" si="21"/>
        <v>0</v>
      </c>
      <c r="M223">
        <f t="shared" si="22"/>
        <v>0</v>
      </c>
      <c r="N223">
        <f t="shared" si="23"/>
        <v>0</v>
      </c>
      <c r="O223" s="1">
        <f t="shared" si="24"/>
        <v>0</v>
      </c>
      <c r="P223">
        <f>SUMIFS('vCluster (Imported)'!$G:$G,'vCluster (Imported)'!$A:$A,K223)</f>
        <v>0</v>
      </c>
      <c r="Q223">
        <f t="shared" si="25"/>
        <v>0</v>
      </c>
    </row>
    <row r="224" spans="1:17" x14ac:dyDescent="0.3">
      <c r="A224">
        <f t="shared" si="20"/>
        <v>224</v>
      </c>
      <c r="B224" t="str">
        <f>IF(HLOOKUP("Memory",'vInfo (Imported)'!$1:$5000,A224,FALSE)&gt;0,HLOOKUP("Memory",'vInfo (Imported)'!$1:$5000,A224,FALSE),"")</f>
        <v/>
      </c>
      <c r="C224" t="str">
        <f>IF(HLOOKUP("CPUs",'vInfo (Imported)'!$1:$5000,A224,FALSE)&gt;0,
HLOOKUP("CPUs",'vInfo (Imported)'!$1:$5000,A224,FALSE),
"")</f>
        <v/>
      </c>
      <c r="D224" t="str">
        <f>IF(HLOOKUP($D$1,'vInfo (Imported)'!$1:$5000,A224,FALSE)&gt;0,
HLOOKUP($D$1,'vInfo (Imported)'!$1:$5000,A224,FALSE),
"")</f>
        <v/>
      </c>
      <c r="E224" t="str">
        <f>IF(HLOOKUP("Category",'vInfo (Imported)'!$1:$5000,A224,FALSE)&gt;0,
HLOOKUP("Category",'vInfo (Imported)'!$1:$5000,A224,FALSE),
"")</f>
        <v/>
      </c>
      <c r="F224" t="str">
        <f>IF(HLOOKUP("OS according to the configuration file",'vInfo (Imported)'!$1:$5000,A224,FALSE)&gt;0,
HLOOKUP("OS according to the configuration file",'vInfo (Imported)'!$1:$5000,A224,FALSE),
"")</f>
        <v/>
      </c>
      <c r="G224" s="1" t="str">
        <f>IF(HLOOKUP("Cluster",'vInfo (Imported)'!$1:$5000,A224,FALSE)&gt;0,
HLOOKUP("Cluster",'vInfo (Imported)'!$1:$5000,A224,FALSE),
"")</f>
        <v/>
      </c>
      <c r="K224" s="28">
        <f>'vCluster (Imported)'!A224</f>
        <v>0</v>
      </c>
      <c r="L224">
        <f t="shared" si="21"/>
        <v>0</v>
      </c>
      <c r="M224">
        <f t="shared" si="22"/>
        <v>0</v>
      </c>
      <c r="N224">
        <f t="shared" si="23"/>
        <v>0</v>
      </c>
      <c r="O224" s="1">
        <f t="shared" si="24"/>
        <v>0</v>
      </c>
      <c r="P224">
        <f>SUMIFS('vCluster (Imported)'!$G:$G,'vCluster (Imported)'!$A:$A,K224)</f>
        <v>0</v>
      </c>
      <c r="Q224">
        <f t="shared" si="25"/>
        <v>0</v>
      </c>
    </row>
    <row r="225" spans="1:17" x14ac:dyDescent="0.3">
      <c r="A225">
        <f t="shared" si="20"/>
        <v>225</v>
      </c>
      <c r="B225" t="str">
        <f>IF(HLOOKUP("Memory",'vInfo (Imported)'!$1:$5000,A225,FALSE)&gt;0,HLOOKUP("Memory",'vInfo (Imported)'!$1:$5000,A225,FALSE),"")</f>
        <v/>
      </c>
      <c r="C225" t="str">
        <f>IF(HLOOKUP("CPUs",'vInfo (Imported)'!$1:$5000,A225,FALSE)&gt;0,
HLOOKUP("CPUs",'vInfo (Imported)'!$1:$5000,A225,FALSE),
"")</f>
        <v/>
      </c>
      <c r="D225" t="str">
        <f>IF(HLOOKUP($D$1,'vInfo (Imported)'!$1:$5000,A225,FALSE)&gt;0,
HLOOKUP($D$1,'vInfo (Imported)'!$1:$5000,A225,FALSE),
"")</f>
        <v/>
      </c>
      <c r="E225" t="str">
        <f>IF(HLOOKUP("Category",'vInfo (Imported)'!$1:$5000,A225,FALSE)&gt;0,
HLOOKUP("Category",'vInfo (Imported)'!$1:$5000,A225,FALSE),
"")</f>
        <v/>
      </c>
      <c r="F225" t="str">
        <f>IF(HLOOKUP("OS according to the configuration file",'vInfo (Imported)'!$1:$5000,A225,FALSE)&gt;0,
HLOOKUP("OS according to the configuration file",'vInfo (Imported)'!$1:$5000,A225,FALSE),
"")</f>
        <v/>
      </c>
      <c r="G225" s="1" t="str">
        <f>IF(HLOOKUP("Cluster",'vInfo (Imported)'!$1:$5000,A225,FALSE)&gt;0,
HLOOKUP("Cluster",'vInfo (Imported)'!$1:$5000,A225,FALSE),
"")</f>
        <v/>
      </c>
      <c r="K225" s="28">
        <f>'vCluster (Imported)'!A225</f>
        <v>0</v>
      </c>
      <c r="L225">
        <f t="shared" si="21"/>
        <v>0</v>
      </c>
      <c r="M225">
        <f t="shared" si="22"/>
        <v>0</v>
      </c>
      <c r="N225">
        <f t="shared" si="23"/>
        <v>0</v>
      </c>
      <c r="O225" s="1">
        <f t="shared" si="24"/>
        <v>0</v>
      </c>
      <c r="P225">
        <f>SUMIFS('vCluster (Imported)'!$G:$G,'vCluster (Imported)'!$A:$A,K225)</f>
        <v>0</v>
      </c>
      <c r="Q225">
        <f t="shared" si="25"/>
        <v>0</v>
      </c>
    </row>
    <row r="226" spans="1:17" x14ac:dyDescent="0.3">
      <c r="A226">
        <f t="shared" si="20"/>
        <v>226</v>
      </c>
      <c r="B226" t="str">
        <f>IF(HLOOKUP("Memory",'vInfo (Imported)'!$1:$5000,A226,FALSE)&gt;0,HLOOKUP("Memory",'vInfo (Imported)'!$1:$5000,A226,FALSE),"")</f>
        <v/>
      </c>
      <c r="C226" t="str">
        <f>IF(HLOOKUP("CPUs",'vInfo (Imported)'!$1:$5000,A226,FALSE)&gt;0,
HLOOKUP("CPUs",'vInfo (Imported)'!$1:$5000,A226,FALSE),
"")</f>
        <v/>
      </c>
      <c r="D226" t="str">
        <f>IF(HLOOKUP($D$1,'vInfo (Imported)'!$1:$5000,A226,FALSE)&gt;0,
HLOOKUP($D$1,'vInfo (Imported)'!$1:$5000,A226,FALSE),
"")</f>
        <v/>
      </c>
      <c r="E226" t="str">
        <f>IF(HLOOKUP("Category",'vInfo (Imported)'!$1:$5000,A226,FALSE)&gt;0,
HLOOKUP("Category",'vInfo (Imported)'!$1:$5000,A226,FALSE),
"")</f>
        <v/>
      </c>
      <c r="F226" t="str">
        <f>IF(HLOOKUP("OS according to the configuration file",'vInfo (Imported)'!$1:$5000,A226,FALSE)&gt;0,
HLOOKUP("OS according to the configuration file",'vInfo (Imported)'!$1:$5000,A226,FALSE),
"")</f>
        <v/>
      </c>
      <c r="G226" s="1" t="str">
        <f>IF(HLOOKUP("Cluster",'vInfo (Imported)'!$1:$5000,A226,FALSE)&gt;0,
HLOOKUP("Cluster",'vInfo (Imported)'!$1:$5000,A226,FALSE),
"")</f>
        <v/>
      </c>
      <c r="K226" s="28">
        <f>'vCluster (Imported)'!A226</f>
        <v>0</v>
      </c>
      <c r="L226">
        <f t="shared" si="21"/>
        <v>0</v>
      </c>
      <c r="M226">
        <f t="shared" si="22"/>
        <v>0</v>
      </c>
      <c r="N226">
        <f t="shared" si="23"/>
        <v>0</v>
      </c>
      <c r="O226" s="1">
        <f t="shared" si="24"/>
        <v>0</v>
      </c>
      <c r="P226">
        <f>SUMIFS('vCluster (Imported)'!$G:$G,'vCluster (Imported)'!$A:$A,K226)</f>
        <v>0</v>
      </c>
      <c r="Q226">
        <f t="shared" si="25"/>
        <v>0</v>
      </c>
    </row>
    <row r="227" spans="1:17" x14ac:dyDescent="0.3">
      <c r="A227">
        <f t="shared" si="20"/>
        <v>227</v>
      </c>
      <c r="B227" t="str">
        <f>IF(HLOOKUP("Memory",'vInfo (Imported)'!$1:$5000,A227,FALSE)&gt;0,HLOOKUP("Memory",'vInfo (Imported)'!$1:$5000,A227,FALSE),"")</f>
        <v/>
      </c>
      <c r="C227" t="str">
        <f>IF(HLOOKUP("CPUs",'vInfo (Imported)'!$1:$5000,A227,FALSE)&gt;0,
HLOOKUP("CPUs",'vInfo (Imported)'!$1:$5000,A227,FALSE),
"")</f>
        <v/>
      </c>
      <c r="D227" t="str">
        <f>IF(HLOOKUP($D$1,'vInfo (Imported)'!$1:$5000,A227,FALSE)&gt;0,
HLOOKUP($D$1,'vInfo (Imported)'!$1:$5000,A227,FALSE),
"")</f>
        <v/>
      </c>
      <c r="E227" t="str">
        <f>IF(HLOOKUP("Category",'vInfo (Imported)'!$1:$5000,A227,FALSE)&gt;0,
HLOOKUP("Category",'vInfo (Imported)'!$1:$5000,A227,FALSE),
"")</f>
        <v/>
      </c>
      <c r="F227" t="str">
        <f>IF(HLOOKUP("OS according to the configuration file",'vInfo (Imported)'!$1:$5000,A227,FALSE)&gt;0,
HLOOKUP("OS according to the configuration file",'vInfo (Imported)'!$1:$5000,A227,FALSE),
"")</f>
        <v/>
      </c>
      <c r="G227" s="1" t="str">
        <f>IF(HLOOKUP("Cluster",'vInfo (Imported)'!$1:$5000,A227,FALSE)&gt;0,
HLOOKUP("Cluster",'vInfo (Imported)'!$1:$5000,A227,FALSE),
"")</f>
        <v/>
      </c>
      <c r="K227" s="28">
        <f>'vCluster (Imported)'!A227</f>
        <v>0</v>
      </c>
      <c r="L227">
        <f t="shared" si="21"/>
        <v>0</v>
      </c>
      <c r="M227">
        <f t="shared" si="22"/>
        <v>0</v>
      </c>
      <c r="N227">
        <f t="shared" si="23"/>
        <v>0</v>
      </c>
      <c r="O227" s="1">
        <f t="shared" si="24"/>
        <v>0</v>
      </c>
      <c r="P227">
        <f>SUMIFS('vCluster (Imported)'!$G:$G,'vCluster (Imported)'!$A:$A,K227)</f>
        <v>0</v>
      </c>
      <c r="Q227">
        <f t="shared" si="25"/>
        <v>0</v>
      </c>
    </row>
    <row r="228" spans="1:17" x14ac:dyDescent="0.3">
      <c r="A228">
        <f t="shared" si="20"/>
        <v>228</v>
      </c>
      <c r="B228" t="str">
        <f>IF(HLOOKUP("Memory",'vInfo (Imported)'!$1:$5000,A228,FALSE)&gt;0,HLOOKUP("Memory",'vInfo (Imported)'!$1:$5000,A228,FALSE),"")</f>
        <v/>
      </c>
      <c r="C228" t="str">
        <f>IF(HLOOKUP("CPUs",'vInfo (Imported)'!$1:$5000,A228,FALSE)&gt;0,
HLOOKUP("CPUs",'vInfo (Imported)'!$1:$5000,A228,FALSE),
"")</f>
        <v/>
      </c>
      <c r="D228" t="str">
        <f>IF(HLOOKUP($D$1,'vInfo (Imported)'!$1:$5000,A228,FALSE)&gt;0,
HLOOKUP($D$1,'vInfo (Imported)'!$1:$5000,A228,FALSE),
"")</f>
        <v/>
      </c>
      <c r="E228" t="str">
        <f>IF(HLOOKUP("Category",'vInfo (Imported)'!$1:$5000,A228,FALSE)&gt;0,
HLOOKUP("Category",'vInfo (Imported)'!$1:$5000,A228,FALSE),
"")</f>
        <v/>
      </c>
      <c r="F228" t="str">
        <f>IF(HLOOKUP("OS according to the configuration file",'vInfo (Imported)'!$1:$5000,A228,FALSE)&gt;0,
HLOOKUP("OS according to the configuration file",'vInfo (Imported)'!$1:$5000,A228,FALSE),
"")</f>
        <v/>
      </c>
      <c r="G228" s="1" t="str">
        <f>IF(HLOOKUP("Cluster",'vInfo (Imported)'!$1:$5000,A228,FALSE)&gt;0,
HLOOKUP("Cluster",'vInfo (Imported)'!$1:$5000,A228,FALSE),
"")</f>
        <v/>
      </c>
      <c r="K228" s="28">
        <f>'vCluster (Imported)'!A228</f>
        <v>0</v>
      </c>
      <c r="L228">
        <f t="shared" si="21"/>
        <v>0</v>
      </c>
      <c r="M228">
        <f t="shared" si="22"/>
        <v>0</v>
      </c>
      <c r="N228">
        <f t="shared" si="23"/>
        <v>0</v>
      </c>
      <c r="O228" s="1">
        <f t="shared" si="24"/>
        <v>0</v>
      </c>
      <c r="P228">
        <f>SUMIFS('vCluster (Imported)'!$G:$G,'vCluster (Imported)'!$A:$A,K228)</f>
        <v>0</v>
      </c>
      <c r="Q228">
        <f t="shared" si="25"/>
        <v>0</v>
      </c>
    </row>
    <row r="229" spans="1:17" x14ac:dyDescent="0.3">
      <c r="A229">
        <f t="shared" si="20"/>
        <v>229</v>
      </c>
      <c r="B229" t="str">
        <f>IF(HLOOKUP("Memory",'vInfo (Imported)'!$1:$5000,A229,FALSE)&gt;0,HLOOKUP("Memory",'vInfo (Imported)'!$1:$5000,A229,FALSE),"")</f>
        <v/>
      </c>
      <c r="C229" t="str">
        <f>IF(HLOOKUP("CPUs",'vInfo (Imported)'!$1:$5000,A229,FALSE)&gt;0,
HLOOKUP("CPUs",'vInfo (Imported)'!$1:$5000,A229,FALSE),
"")</f>
        <v/>
      </c>
      <c r="D229" t="str">
        <f>IF(HLOOKUP($D$1,'vInfo (Imported)'!$1:$5000,A229,FALSE)&gt;0,
HLOOKUP($D$1,'vInfo (Imported)'!$1:$5000,A229,FALSE),
"")</f>
        <v/>
      </c>
      <c r="E229" t="str">
        <f>IF(HLOOKUP("Category",'vInfo (Imported)'!$1:$5000,A229,FALSE)&gt;0,
HLOOKUP("Category",'vInfo (Imported)'!$1:$5000,A229,FALSE),
"")</f>
        <v/>
      </c>
      <c r="F229" t="str">
        <f>IF(HLOOKUP("OS according to the configuration file",'vInfo (Imported)'!$1:$5000,A229,FALSE)&gt;0,
HLOOKUP("OS according to the configuration file",'vInfo (Imported)'!$1:$5000,A229,FALSE),
"")</f>
        <v/>
      </c>
      <c r="G229" s="1" t="str">
        <f>IF(HLOOKUP("Cluster",'vInfo (Imported)'!$1:$5000,A229,FALSE)&gt;0,
HLOOKUP("Cluster",'vInfo (Imported)'!$1:$5000,A229,FALSE),
"")</f>
        <v/>
      </c>
      <c r="K229" s="28">
        <f>'vCluster (Imported)'!A229</f>
        <v>0</v>
      </c>
      <c r="L229">
        <f t="shared" si="21"/>
        <v>0</v>
      </c>
      <c r="M229">
        <f t="shared" si="22"/>
        <v>0</v>
      </c>
      <c r="N229">
        <f t="shared" si="23"/>
        <v>0</v>
      </c>
      <c r="O229" s="1">
        <f t="shared" si="24"/>
        <v>0</v>
      </c>
      <c r="P229">
        <f>SUMIFS('vCluster (Imported)'!$G:$G,'vCluster (Imported)'!$A:$A,K229)</f>
        <v>0</v>
      </c>
      <c r="Q229">
        <f t="shared" si="25"/>
        <v>0</v>
      </c>
    </row>
    <row r="230" spans="1:17" x14ac:dyDescent="0.3">
      <c r="A230">
        <f t="shared" si="20"/>
        <v>230</v>
      </c>
      <c r="B230" t="str">
        <f>IF(HLOOKUP("Memory",'vInfo (Imported)'!$1:$5000,A230,FALSE)&gt;0,HLOOKUP("Memory",'vInfo (Imported)'!$1:$5000,A230,FALSE),"")</f>
        <v/>
      </c>
      <c r="C230" t="str">
        <f>IF(HLOOKUP("CPUs",'vInfo (Imported)'!$1:$5000,A230,FALSE)&gt;0,
HLOOKUP("CPUs",'vInfo (Imported)'!$1:$5000,A230,FALSE),
"")</f>
        <v/>
      </c>
      <c r="D230" t="str">
        <f>IF(HLOOKUP($D$1,'vInfo (Imported)'!$1:$5000,A230,FALSE)&gt;0,
HLOOKUP($D$1,'vInfo (Imported)'!$1:$5000,A230,FALSE),
"")</f>
        <v/>
      </c>
      <c r="E230" t="str">
        <f>IF(HLOOKUP("Category",'vInfo (Imported)'!$1:$5000,A230,FALSE)&gt;0,
HLOOKUP("Category",'vInfo (Imported)'!$1:$5000,A230,FALSE),
"")</f>
        <v/>
      </c>
      <c r="F230" t="str">
        <f>IF(HLOOKUP("OS according to the configuration file",'vInfo (Imported)'!$1:$5000,A230,FALSE)&gt;0,
HLOOKUP("OS according to the configuration file",'vInfo (Imported)'!$1:$5000,A230,FALSE),
"")</f>
        <v/>
      </c>
      <c r="G230" s="1" t="str">
        <f>IF(HLOOKUP("Cluster",'vInfo (Imported)'!$1:$5000,A230,FALSE)&gt;0,
HLOOKUP("Cluster",'vInfo (Imported)'!$1:$5000,A230,FALSE),
"")</f>
        <v/>
      </c>
      <c r="K230" s="28">
        <f>'vCluster (Imported)'!A230</f>
        <v>0</v>
      </c>
      <c r="L230">
        <f t="shared" si="21"/>
        <v>0</v>
      </c>
      <c r="M230">
        <f t="shared" si="22"/>
        <v>0</v>
      </c>
      <c r="N230">
        <f t="shared" si="23"/>
        <v>0</v>
      </c>
      <c r="O230" s="1">
        <f t="shared" si="24"/>
        <v>0</v>
      </c>
      <c r="P230">
        <f>SUMIFS('vCluster (Imported)'!$G:$G,'vCluster (Imported)'!$A:$A,K230)</f>
        <v>0</v>
      </c>
      <c r="Q230">
        <f t="shared" si="25"/>
        <v>0</v>
      </c>
    </row>
    <row r="231" spans="1:17" x14ac:dyDescent="0.3">
      <c r="A231">
        <f t="shared" si="20"/>
        <v>231</v>
      </c>
      <c r="B231" t="str">
        <f>IF(HLOOKUP("Memory",'vInfo (Imported)'!$1:$5000,A231,FALSE)&gt;0,HLOOKUP("Memory",'vInfo (Imported)'!$1:$5000,A231,FALSE),"")</f>
        <v/>
      </c>
      <c r="C231" t="str">
        <f>IF(HLOOKUP("CPUs",'vInfo (Imported)'!$1:$5000,A231,FALSE)&gt;0,
HLOOKUP("CPUs",'vInfo (Imported)'!$1:$5000,A231,FALSE),
"")</f>
        <v/>
      </c>
      <c r="D231" t="str">
        <f>IF(HLOOKUP($D$1,'vInfo (Imported)'!$1:$5000,A231,FALSE)&gt;0,
HLOOKUP($D$1,'vInfo (Imported)'!$1:$5000,A231,FALSE),
"")</f>
        <v/>
      </c>
      <c r="E231" t="str">
        <f>IF(HLOOKUP("Category",'vInfo (Imported)'!$1:$5000,A231,FALSE)&gt;0,
HLOOKUP("Category",'vInfo (Imported)'!$1:$5000,A231,FALSE),
"")</f>
        <v/>
      </c>
      <c r="F231" t="str">
        <f>IF(HLOOKUP("OS according to the configuration file",'vInfo (Imported)'!$1:$5000,A231,FALSE)&gt;0,
HLOOKUP("OS according to the configuration file",'vInfo (Imported)'!$1:$5000,A231,FALSE),
"")</f>
        <v/>
      </c>
      <c r="G231" s="1" t="str">
        <f>IF(HLOOKUP("Cluster",'vInfo (Imported)'!$1:$5000,A231,FALSE)&gt;0,
HLOOKUP("Cluster",'vInfo (Imported)'!$1:$5000,A231,FALSE),
"")</f>
        <v/>
      </c>
      <c r="K231" s="28">
        <f>'vCluster (Imported)'!A231</f>
        <v>0</v>
      </c>
      <c r="L231">
        <f t="shared" si="21"/>
        <v>0</v>
      </c>
      <c r="M231">
        <f t="shared" si="22"/>
        <v>0</v>
      </c>
      <c r="N231">
        <f t="shared" si="23"/>
        <v>0</v>
      </c>
      <c r="O231" s="1">
        <f t="shared" si="24"/>
        <v>0</v>
      </c>
      <c r="P231">
        <f>SUMIFS('vCluster (Imported)'!$G:$G,'vCluster (Imported)'!$A:$A,K231)</f>
        <v>0</v>
      </c>
      <c r="Q231">
        <f t="shared" si="25"/>
        <v>0</v>
      </c>
    </row>
    <row r="232" spans="1:17" x14ac:dyDescent="0.3">
      <c r="A232">
        <f t="shared" si="20"/>
        <v>232</v>
      </c>
      <c r="B232" t="str">
        <f>IF(HLOOKUP("Memory",'vInfo (Imported)'!$1:$5000,A232,FALSE)&gt;0,HLOOKUP("Memory",'vInfo (Imported)'!$1:$5000,A232,FALSE),"")</f>
        <v/>
      </c>
      <c r="C232" t="str">
        <f>IF(HLOOKUP("CPUs",'vInfo (Imported)'!$1:$5000,A232,FALSE)&gt;0,
HLOOKUP("CPUs",'vInfo (Imported)'!$1:$5000,A232,FALSE),
"")</f>
        <v/>
      </c>
      <c r="D232" t="str">
        <f>IF(HLOOKUP($D$1,'vInfo (Imported)'!$1:$5000,A232,FALSE)&gt;0,
HLOOKUP($D$1,'vInfo (Imported)'!$1:$5000,A232,FALSE),
"")</f>
        <v/>
      </c>
      <c r="E232" t="str">
        <f>IF(HLOOKUP("Category",'vInfo (Imported)'!$1:$5000,A232,FALSE)&gt;0,
HLOOKUP("Category",'vInfo (Imported)'!$1:$5000,A232,FALSE),
"")</f>
        <v/>
      </c>
      <c r="F232" t="str">
        <f>IF(HLOOKUP("OS according to the configuration file",'vInfo (Imported)'!$1:$5000,A232,FALSE)&gt;0,
HLOOKUP("OS according to the configuration file",'vInfo (Imported)'!$1:$5000,A232,FALSE),
"")</f>
        <v/>
      </c>
      <c r="G232" s="1" t="str">
        <f>IF(HLOOKUP("Cluster",'vInfo (Imported)'!$1:$5000,A232,FALSE)&gt;0,
HLOOKUP("Cluster",'vInfo (Imported)'!$1:$5000,A232,FALSE),
"")</f>
        <v/>
      </c>
      <c r="K232" s="28">
        <f>'vCluster (Imported)'!A232</f>
        <v>0</v>
      </c>
      <c r="L232">
        <f t="shared" si="21"/>
        <v>0</v>
      </c>
      <c r="M232">
        <f t="shared" si="22"/>
        <v>0</v>
      </c>
      <c r="N232">
        <f t="shared" si="23"/>
        <v>0</v>
      </c>
      <c r="O232" s="1">
        <f t="shared" si="24"/>
        <v>0</v>
      </c>
      <c r="P232">
        <f>SUMIFS('vCluster (Imported)'!$G:$G,'vCluster (Imported)'!$A:$A,K232)</f>
        <v>0</v>
      </c>
      <c r="Q232">
        <f t="shared" si="25"/>
        <v>0</v>
      </c>
    </row>
    <row r="233" spans="1:17" x14ac:dyDescent="0.3">
      <c r="A233">
        <f t="shared" si="20"/>
        <v>233</v>
      </c>
      <c r="B233" t="str">
        <f>IF(HLOOKUP("Memory",'vInfo (Imported)'!$1:$5000,A233,FALSE)&gt;0,HLOOKUP("Memory",'vInfo (Imported)'!$1:$5000,A233,FALSE),"")</f>
        <v/>
      </c>
      <c r="C233" t="str">
        <f>IF(HLOOKUP("CPUs",'vInfo (Imported)'!$1:$5000,A233,FALSE)&gt;0,
HLOOKUP("CPUs",'vInfo (Imported)'!$1:$5000,A233,FALSE),
"")</f>
        <v/>
      </c>
      <c r="D233" t="str">
        <f>IF(HLOOKUP($D$1,'vInfo (Imported)'!$1:$5000,A233,FALSE)&gt;0,
HLOOKUP($D$1,'vInfo (Imported)'!$1:$5000,A233,FALSE),
"")</f>
        <v/>
      </c>
      <c r="E233" t="str">
        <f>IF(HLOOKUP("Category",'vInfo (Imported)'!$1:$5000,A233,FALSE)&gt;0,
HLOOKUP("Category",'vInfo (Imported)'!$1:$5000,A233,FALSE),
"")</f>
        <v/>
      </c>
      <c r="F233" t="str">
        <f>IF(HLOOKUP("OS according to the configuration file",'vInfo (Imported)'!$1:$5000,A233,FALSE)&gt;0,
HLOOKUP("OS according to the configuration file",'vInfo (Imported)'!$1:$5000,A233,FALSE),
"")</f>
        <v/>
      </c>
      <c r="G233" s="1" t="str">
        <f>IF(HLOOKUP("Cluster",'vInfo (Imported)'!$1:$5000,A233,FALSE)&gt;0,
HLOOKUP("Cluster",'vInfo (Imported)'!$1:$5000,A233,FALSE),
"")</f>
        <v/>
      </c>
      <c r="K233" s="28">
        <f>'vCluster (Imported)'!A233</f>
        <v>0</v>
      </c>
      <c r="L233">
        <f t="shared" si="21"/>
        <v>0</v>
      </c>
      <c r="M233">
        <f t="shared" si="22"/>
        <v>0</v>
      </c>
      <c r="N233">
        <f t="shared" si="23"/>
        <v>0</v>
      </c>
      <c r="O233" s="1">
        <f t="shared" si="24"/>
        <v>0</v>
      </c>
      <c r="P233">
        <f>SUMIFS('vCluster (Imported)'!$G:$G,'vCluster (Imported)'!$A:$A,K233)</f>
        <v>0</v>
      </c>
      <c r="Q233">
        <f t="shared" si="25"/>
        <v>0</v>
      </c>
    </row>
    <row r="234" spans="1:17" x14ac:dyDescent="0.3">
      <c r="A234">
        <f t="shared" si="20"/>
        <v>234</v>
      </c>
      <c r="B234" t="str">
        <f>IF(HLOOKUP("Memory",'vInfo (Imported)'!$1:$5000,A234,FALSE)&gt;0,HLOOKUP("Memory",'vInfo (Imported)'!$1:$5000,A234,FALSE),"")</f>
        <v/>
      </c>
      <c r="C234" t="str">
        <f>IF(HLOOKUP("CPUs",'vInfo (Imported)'!$1:$5000,A234,FALSE)&gt;0,
HLOOKUP("CPUs",'vInfo (Imported)'!$1:$5000,A234,FALSE),
"")</f>
        <v/>
      </c>
      <c r="D234" t="str">
        <f>IF(HLOOKUP($D$1,'vInfo (Imported)'!$1:$5000,A234,FALSE)&gt;0,
HLOOKUP($D$1,'vInfo (Imported)'!$1:$5000,A234,FALSE),
"")</f>
        <v/>
      </c>
      <c r="E234" t="str">
        <f>IF(HLOOKUP("Category",'vInfo (Imported)'!$1:$5000,A234,FALSE)&gt;0,
HLOOKUP("Category",'vInfo (Imported)'!$1:$5000,A234,FALSE),
"")</f>
        <v/>
      </c>
      <c r="F234" t="str">
        <f>IF(HLOOKUP("OS according to the configuration file",'vInfo (Imported)'!$1:$5000,A234,FALSE)&gt;0,
HLOOKUP("OS according to the configuration file",'vInfo (Imported)'!$1:$5000,A234,FALSE),
"")</f>
        <v/>
      </c>
      <c r="G234" s="1" t="str">
        <f>IF(HLOOKUP("Cluster",'vInfo (Imported)'!$1:$5000,A234,FALSE)&gt;0,
HLOOKUP("Cluster",'vInfo (Imported)'!$1:$5000,A234,FALSE),
"")</f>
        <v/>
      </c>
      <c r="K234" s="28">
        <f>'vCluster (Imported)'!A234</f>
        <v>0</v>
      </c>
      <c r="L234">
        <f t="shared" si="21"/>
        <v>0</v>
      </c>
      <c r="M234">
        <f t="shared" si="22"/>
        <v>0</v>
      </c>
      <c r="N234">
        <f t="shared" si="23"/>
        <v>0</v>
      </c>
      <c r="O234" s="1">
        <f t="shared" si="24"/>
        <v>0</v>
      </c>
      <c r="P234">
        <f>SUMIFS('vCluster (Imported)'!$G:$G,'vCluster (Imported)'!$A:$A,K234)</f>
        <v>0</v>
      </c>
      <c r="Q234">
        <f t="shared" si="25"/>
        <v>0</v>
      </c>
    </row>
    <row r="235" spans="1:17" x14ac:dyDescent="0.3">
      <c r="A235">
        <f t="shared" si="20"/>
        <v>235</v>
      </c>
      <c r="B235" t="str">
        <f>IF(HLOOKUP("Memory",'vInfo (Imported)'!$1:$5000,A235,FALSE)&gt;0,HLOOKUP("Memory",'vInfo (Imported)'!$1:$5000,A235,FALSE),"")</f>
        <v/>
      </c>
      <c r="C235" t="str">
        <f>IF(HLOOKUP("CPUs",'vInfo (Imported)'!$1:$5000,A235,FALSE)&gt;0,
HLOOKUP("CPUs",'vInfo (Imported)'!$1:$5000,A235,FALSE),
"")</f>
        <v/>
      </c>
      <c r="D235" t="str">
        <f>IF(HLOOKUP($D$1,'vInfo (Imported)'!$1:$5000,A235,FALSE)&gt;0,
HLOOKUP($D$1,'vInfo (Imported)'!$1:$5000,A235,FALSE),
"")</f>
        <v/>
      </c>
      <c r="E235" t="str">
        <f>IF(HLOOKUP("Category",'vInfo (Imported)'!$1:$5000,A235,FALSE)&gt;0,
HLOOKUP("Category",'vInfo (Imported)'!$1:$5000,A235,FALSE),
"")</f>
        <v/>
      </c>
      <c r="F235" t="str">
        <f>IF(HLOOKUP("OS according to the configuration file",'vInfo (Imported)'!$1:$5000,A235,FALSE)&gt;0,
HLOOKUP("OS according to the configuration file",'vInfo (Imported)'!$1:$5000,A235,FALSE),
"")</f>
        <v/>
      </c>
      <c r="G235" s="1" t="str">
        <f>IF(HLOOKUP("Cluster",'vInfo (Imported)'!$1:$5000,A235,FALSE)&gt;0,
HLOOKUP("Cluster",'vInfo (Imported)'!$1:$5000,A235,FALSE),
"")</f>
        <v/>
      </c>
      <c r="K235" s="28">
        <f>'vCluster (Imported)'!A235</f>
        <v>0</v>
      </c>
      <c r="L235">
        <f t="shared" si="21"/>
        <v>0</v>
      </c>
      <c r="M235">
        <f t="shared" si="22"/>
        <v>0</v>
      </c>
      <c r="N235">
        <f t="shared" si="23"/>
        <v>0</v>
      </c>
      <c r="O235" s="1">
        <f t="shared" si="24"/>
        <v>0</v>
      </c>
      <c r="P235">
        <f>SUMIFS('vCluster (Imported)'!$G:$G,'vCluster (Imported)'!$A:$A,K235)</f>
        <v>0</v>
      </c>
      <c r="Q235">
        <f t="shared" si="25"/>
        <v>0</v>
      </c>
    </row>
    <row r="236" spans="1:17" x14ac:dyDescent="0.3">
      <c r="A236">
        <f t="shared" si="20"/>
        <v>236</v>
      </c>
      <c r="B236" t="str">
        <f>IF(HLOOKUP("Memory",'vInfo (Imported)'!$1:$5000,A236,FALSE)&gt;0,HLOOKUP("Memory",'vInfo (Imported)'!$1:$5000,A236,FALSE),"")</f>
        <v/>
      </c>
      <c r="C236" t="str">
        <f>IF(HLOOKUP("CPUs",'vInfo (Imported)'!$1:$5000,A236,FALSE)&gt;0,
HLOOKUP("CPUs",'vInfo (Imported)'!$1:$5000,A236,FALSE),
"")</f>
        <v/>
      </c>
      <c r="D236" t="str">
        <f>IF(HLOOKUP($D$1,'vInfo (Imported)'!$1:$5000,A236,FALSE)&gt;0,
HLOOKUP($D$1,'vInfo (Imported)'!$1:$5000,A236,FALSE),
"")</f>
        <v/>
      </c>
      <c r="E236" t="str">
        <f>IF(HLOOKUP("Category",'vInfo (Imported)'!$1:$5000,A236,FALSE)&gt;0,
HLOOKUP("Category",'vInfo (Imported)'!$1:$5000,A236,FALSE),
"")</f>
        <v/>
      </c>
      <c r="F236" t="str">
        <f>IF(HLOOKUP("OS according to the configuration file",'vInfo (Imported)'!$1:$5000,A236,FALSE)&gt;0,
HLOOKUP("OS according to the configuration file",'vInfo (Imported)'!$1:$5000,A236,FALSE),
"")</f>
        <v/>
      </c>
      <c r="G236" s="1" t="str">
        <f>IF(HLOOKUP("Cluster",'vInfo (Imported)'!$1:$5000,A236,FALSE)&gt;0,
HLOOKUP("Cluster",'vInfo (Imported)'!$1:$5000,A236,FALSE),
"")</f>
        <v/>
      </c>
      <c r="K236" s="28">
        <f>'vCluster (Imported)'!A236</f>
        <v>0</v>
      </c>
      <c r="L236">
        <f t="shared" si="21"/>
        <v>0</v>
      </c>
      <c r="M236">
        <f t="shared" si="22"/>
        <v>0</v>
      </c>
      <c r="N236">
        <f t="shared" si="23"/>
        <v>0</v>
      </c>
      <c r="O236" s="1">
        <f t="shared" si="24"/>
        <v>0</v>
      </c>
      <c r="P236">
        <f>SUMIFS('vCluster (Imported)'!$G:$G,'vCluster (Imported)'!$A:$A,K236)</f>
        <v>0</v>
      </c>
      <c r="Q236">
        <f t="shared" si="25"/>
        <v>0</v>
      </c>
    </row>
    <row r="237" spans="1:17" x14ac:dyDescent="0.3">
      <c r="A237">
        <f t="shared" si="20"/>
        <v>237</v>
      </c>
      <c r="B237" t="str">
        <f>IF(HLOOKUP("Memory",'vInfo (Imported)'!$1:$5000,A237,FALSE)&gt;0,HLOOKUP("Memory",'vInfo (Imported)'!$1:$5000,A237,FALSE),"")</f>
        <v/>
      </c>
      <c r="C237" t="str">
        <f>IF(HLOOKUP("CPUs",'vInfo (Imported)'!$1:$5000,A237,FALSE)&gt;0,
HLOOKUP("CPUs",'vInfo (Imported)'!$1:$5000,A237,FALSE),
"")</f>
        <v/>
      </c>
      <c r="D237" t="str">
        <f>IF(HLOOKUP($D$1,'vInfo (Imported)'!$1:$5000,A237,FALSE)&gt;0,
HLOOKUP($D$1,'vInfo (Imported)'!$1:$5000,A237,FALSE),
"")</f>
        <v/>
      </c>
      <c r="E237" t="str">
        <f>IF(HLOOKUP("Category",'vInfo (Imported)'!$1:$5000,A237,FALSE)&gt;0,
HLOOKUP("Category",'vInfo (Imported)'!$1:$5000,A237,FALSE),
"")</f>
        <v/>
      </c>
      <c r="F237" t="str">
        <f>IF(HLOOKUP("OS according to the configuration file",'vInfo (Imported)'!$1:$5000,A237,FALSE)&gt;0,
HLOOKUP("OS according to the configuration file",'vInfo (Imported)'!$1:$5000,A237,FALSE),
"")</f>
        <v/>
      </c>
      <c r="G237" s="1" t="str">
        <f>IF(HLOOKUP("Cluster",'vInfo (Imported)'!$1:$5000,A237,FALSE)&gt;0,
HLOOKUP("Cluster",'vInfo (Imported)'!$1:$5000,A237,FALSE),
"")</f>
        <v/>
      </c>
      <c r="K237" s="28">
        <f>'vCluster (Imported)'!A237</f>
        <v>0</v>
      </c>
      <c r="L237">
        <f t="shared" si="21"/>
        <v>0</v>
      </c>
      <c r="M237">
        <f t="shared" si="22"/>
        <v>0</v>
      </c>
      <c r="N237">
        <f t="shared" si="23"/>
        <v>0</v>
      </c>
      <c r="O237" s="1">
        <f t="shared" si="24"/>
        <v>0</v>
      </c>
      <c r="P237">
        <f>SUMIFS('vCluster (Imported)'!$G:$G,'vCluster (Imported)'!$A:$A,K237)</f>
        <v>0</v>
      </c>
      <c r="Q237">
        <f t="shared" si="25"/>
        <v>0</v>
      </c>
    </row>
    <row r="238" spans="1:17" x14ac:dyDescent="0.3">
      <c r="A238">
        <f t="shared" si="20"/>
        <v>238</v>
      </c>
      <c r="B238" t="str">
        <f>IF(HLOOKUP("Memory",'vInfo (Imported)'!$1:$5000,A238,FALSE)&gt;0,HLOOKUP("Memory",'vInfo (Imported)'!$1:$5000,A238,FALSE),"")</f>
        <v/>
      </c>
      <c r="C238" t="str">
        <f>IF(HLOOKUP("CPUs",'vInfo (Imported)'!$1:$5000,A238,FALSE)&gt;0,
HLOOKUP("CPUs",'vInfo (Imported)'!$1:$5000,A238,FALSE),
"")</f>
        <v/>
      </c>
      <c r="D238" t="str">
        <f>IF(HLOOKUP($D$1,'vInfo (Imported)'!$1:$5000,A238,FALSE)&gt;0,
HLOOKUP($D$1,'vInfo (Imported)'!$1:$5000,A238,FALSE),
"")</f>
        <v/>
      </c>
      <c r="E238" t="str">
        <f>IF(HLOOKUP("Category",'vInfo (Imported)'!$1:$5000,A238,FALSE)&gt;0,
HLOOKUP("Category",'vInfo (Imported)'!$1:$5000,A238,FALSE),
"")</f>
        <v/>
      </c>
      <c r="F238" t="str">
        <f>IF(HLOOKUP("OS according to the configuration file",'vInfo (Imported)'!$1:$5000,A238,FALSE)&gt;0,
HLOOKUP("OS according to the configuration file",'vInfo (Imported)'!$1:$5000,A238,FALSE),
"")</f>
        <v/>
      </c>
      <c r="G238" s="1" t="str">
        <f>IF(HLOOKUP("Cluster",'vInfo (Imported)'!$1:$5000,A238,FALSE)&gt;0,
HLOOKUP("Cluster",'vInfo (Imported)'!$1:$5000,A238,FALSE),
"")</f>
        <v/>
      </c>
      <c r="K238" s="28">
        <f>'vCluster (Imported)'!A238</f>
        <v>0</v>
      </c>
      <c r="L238">
        <f t="shared" si="21"/>
        <v>0</v>
      </c>
      <c r="M238">
        <f t="shared" si="22"/>
        <v>0</v>
      </c>
      <c r="N238">
        <f t="shared" si="23"/>
        <v>0</v>
      </c>
      <c r="O238" s="1">
        <f t="shared" si="24"/>
        <v>0</v>
      </c>
      <c r="P238">
        <f>SUMIFS('vCluster (Imported)'!$G:$G,'vCluster (Imported)'!$A:$A,K238)</f>
        <v>0</v>
      </c>
      <c r="Q238">
        <f t="shared" si="25"/>
        <v>0</v>
      </c>
    </row>
    <row r="239" spans="1:17" x14ac:dyDescent="0.3">
      <c r="A239">
        <f t="shared" si="20"/>
        <v>239</v>
      </c>
      <c r="B239" t="str">
        <f>IF(HLOOKUP("Memory",'vInfo (Imported)'!$1:$5000,A239,FALSE)&gt;0,HLOOKUP("Memory",'vInfo (Imported)'!$1:$5000,A239,FALSE),"")</f>
        <v/>
      </c>
      <c r="C239" t="str">
        <f>IF(HLOOKUP("CPUs",'vInfo (Imported)'!$1:$5000,A239,FALSE)&gt;0,
HLOOKUP("CPUs",'vInfo (Imported)'!$1:$5000,A239,FALSE),
"")</f>
        <v/>
      </c>
      <c r="D239" t="str">
        <f>IF(HLOOKUP($D$1,'vInfo (Imported)'!$1:$5000,A239,FALSE)&gt;0,
HLOOKUP($D$1,'vInfo (Imported)'!$1:$5000,A239,FALSE),
"")</f>
        <v/>
      </c>
      <c r="E239" t="str">
        <f>IF(HLOOKUP("Category",'vInfo (Imported)'!$1:$5000,A239,FALSE)&gt;0,
HLOOKUP("Category",'vInfo (Imported)'!$1:$5000,A239,FALSE),
"")</f>
        <v/>
      </c>
      <c r="F239" t="str">
        <f>IF(HLOOKUP("OS according to the configuration file",'vInfo (Imported)'!$1:$5000,A239,FALSE)&gt;0,
HLOOKUP("OS according to the configuration file",'vInfo (Imported)'!$1:$5000,A239,FALSE),
"")</f>
        <v/>
      </c>
      <c r="G239" s="1" t="str">
        <f>IF(HLOOKUP("Cluster",'vInfo (Imported)'!$1:$5000,A239,FALSE)&gt;0,
HLOOKUP("Cluster",'vInfo (Imported)'!$1:$5000,A239,FALSE),
"")</f>
        <v/>
      </c>
      <c r="K239" s="28">
        <f>'vCluster (Imported)'!A239</f>
        <v>0</v>
      </c>
      <c r="L239">
        <f t="shared" si="21"/>
        <v>0</v>
      </c>
      <c r="M239">
        <f t="shared" si="22"/>
        <v>0</v>
      </c>
      <c r="N239">
        <f t="shared" si="23"/>
        <v>0</v>
      </c>
      <c r="O239" s="1">
        <f t="shared" si="24"/>
        <v>0</v>
      </c>
      <c r="P239">
        <f>SUMIFS('vCluster (Imported)'!$G:$G,'vCluster (Imported)'!$A:$A,K239)</f>
        <v>0</v>
      </c>
      <c r="Q239">
        <f t="shared" si="25"/>
        <v>0</v>
      </c>
    </row>
    <row r="240" spans="1:17" x14ac:dyDescent="0.3">
      <c r="A240">
        <f t="shared" si="20"/>
        <v>240</v>
      </c>
      <c r="B240" t="str">
        <f>IF(HLOOKUP("Memory",'vInfo (Imported)'!$1:$5000,A240,FALSE)&gt;0,HLOOKUP("Memory",'vInfo (Imported)'!$1:$5000,A240,FALSE),"")</f>
        <v/>
      </c>
      <c r="C240" t="str">
        <f>IF(HLOOKUP("CPUs",'vInfo (Imported)'!$1:$5000,A240,FALSE)&gt;0,
HLOOKUP("CPUs",'vInfo (Imported)'!$1:$5000,A240,FALSE),
"")</f>
        <v/>
      </c>
      <c r="D240" t="str">
        <f>IF(HLOOKUP($D$1,'vInfo (Imported)'!$1:$5000,A240,FALSE)&gt;0,
HLOOKUP($D$1,'vInfo (Imported)'!$1:$5000,A240,FALSE),
"")</f>
        <v/>
      </c>
      <c r="E240" t="str">
        <f>IF(HLOOKUP("Category",'vInfo (Imported)'!$1:$5000,A240,FALSE)&gt;0,
HLOOKUP("Category",'vInfo (Imported)'!$1:$5000,A240,FALSE),
"")</f>
        <v/>
      </c>
      <c r="F240" t="str">
        <f>IF(HLOOKUP("OS according to the configuration file",'vInfo (Imported)'!$1:$5000,A240,FALSE)&gt;0,
HLOOKUP("OS according to the configuration file",'vInfo (Imported)'!$1:$5000,A240,FALSE),
"")</f>
        <v/>
      </c>
      <c r="G240" s="1" t="str">
        <f>IF(HLOOKUP("Cluster",'vInfo (Imported)'!$1:$5000,A240,FALSE)&gt;0,
HLOOKUP("Cluster",'vInfo (Imported)'!$1:$5000,A240,FALSE),
"")</f>
        <v/>
      </c>
      <c r="K240" s="28">
        <f>'vCluster (Imported)'!A240</f>
        <v>0</v>
      </c>
      <c r="L240">
        <f t="shared" si="21"/>
        <v>0</v>
      </c>
      <c r="M240">
        <f t="shared" si="22"/>
        <v>0</v>
      </c>
      <c r="N240">
        <f t="shared" si="23"/>
        <v>0</v>
      </c>
      <c r="O240" s="1">
        <f t="shared" si="24"/>
        <v>0</v>
      </c>
      <c r="P240">
        <f>SUMIFS('vCluster (Imported)'!$G:$G,'vCluster (Imported)'!$A:$A,K240)</f>
        <v>0</v>
      </c>
      <c r="Q240">
        <f t="shared" si="25"/>
        <v>0</v>
      </c>
    </row>
    <row r="241" spans="1:17" x14ac:dyDescent="0.3">
      <c r="A241">
        <f t="shared" si="20"/>
        <v>241</v>
      </c>
      <c r="B241" t="str">
        <f>IF(HLOOKUP("Memory",'vInfo (Imported)'!$1:$5000,A241,FALSE)&gt;0,HLOOKUP("Memory",'vInfo (Imported)'!$1:$5000,A241,FALSE),"")</f>
        <v/>
      </c>
      <c r="C241" t="str">
        <f>IF(HLOOKUP("CPUs",'vInfo (Imported)'!$1:$5000,A241,FALSE)&gt;0,
HLOOKUP("CPUs",'vInfo (Imported)'!$1:$5000,A241,FALSE),
"")</f>
        <v/>
      </c>
      <c r="D241" t="str">
        <f>IF(HLOOKUP($D$1,'vInfo (Imported)'!$1:$5000,A241,FALSE)&gt;0,
HLOOKUP($D$1,'vInfo (Imported)'!$1:$5000,A241,FALSE),
"")</f>
        <v/>
      </c>
      <c r="E241" t="str">
        <f>IF(HLOOKUP("Category",'vInfo (Imported)'!$1:$5000,A241,FALSE)&gt;0,
HLOOKUP("Category",'vInfo (Imported)'!$1:$5000,A241,FALSE),
"")</f>
        <v/>
      </c>
      <c r="F241" t="str">
        <f>IF(HLOOKUP("OS according to the configuration file",'vInfo (Imported)'!$1:$5000,A241,FALSE)&gt;0,
HLOOKUP("OS according to the configuration file",'vInfo (Imported)'!$1:$5000,A241,FALSE),
"")</f>
        <v/>
      </c>
      <c r="G241" s="1" t="str">
        <f>IF(HLOOKUP("Cluster",'vInfo (Imported)'!$1:$5000,A241,FALSE)&gt;0,
HLOOKUP("Cluster",'vInfo (Imported)'!$1:$5000,A241,FALSE),
"")</f>
        <v/>
      </c>
      <c r="K241" s="28">
        <f>'vCluster (Imported)'!A241</f>
        <v>0</v>
      </c>
      <c r="L241">
        <f t="shared" si="21"/>
        <v>0</v>
      </c>
      <c r="M241">
        <f t="shared" si="22"/>
        <v>0</v>
      </c>
      <c r="N241">
        <f t="shared" si="23"/>
        <v>0</v>
      </c>
      <c r="O241" s="1">
        <f t="shared" si="24"/>
        <v>0</v>
      </c>
      <c r="P241">
        <f>SUMIFS('vCluster (Imported)'!$G:$G,'vCluster (Imported)'!$A:$A,K241)</f>
        <v>0</v>
      </c>
      <c r="Q241">
        <f t="shared" si="25"/>
        <v>0</v>
      </c>
    </row>
    <row r="242" spans="1:17" x14ac:dyDescent="0.3">
      <c r="A242">
        <f t="shared" si="20"/>
        <v>242</v>
      </c>
      <c r="B242" t="str">
        <f>IF(HLOOKUP("Memory",'vInfo (Imported)'!$1:$5000,A242,FALSE)&gt;0,HLOOKUP("Memory",'vInfo (Imported)'!$1:$5000,A242,FALSE),"")</f>
        <v/>
      </c>
      <c r="C242" t="str">
        <f>IF(HLOOKUP("CPUs",'vInfo (Imported)'!$1:$5000,A242,FALSE)&gt;0,
HLOOKUP("CPUs",'vInfo (Imported)'!$1:$5000,A242,FALSE),
"")</f>
        <v/>
      </c>
      <c r="D242" t="str">
        <f>IF(HLOOKUP($D$1,'vInfo (Imported)'!$1:$5000,A242,FALSE)&gt;0,
HLOOKUP($D$1,'vInfo (Imported)'!$1:$5000,A242,FALSE),
"")</f>
        <v/>
      </c>
      <c r="E242" t="str">
        <f>IF(HLOOKUP("Category",'vInfo (Imported)'!$1:$5000,A242,FALSE)&gt;0,
HLOOKUP("Category",'vInfo (Imported)'!$1:$5000,A242,FALSE),
"")</f>
        <v/>
      </c>
      <c r="F242" t="str">
        <f>IF(HLOOKUP("OS according to the configuration file",'vInfo (Imported)'!$1:$5000,A242,FALSE)&gt;0,
HLOOKUP("OS according to the configuration file",'vInfo (Imported)'!$1:$5000,A242,FALSE),
"")</f>
        <v/>
      </c>
      <c r="G242" s="1" t="str">
        <f>IF(HLOOKUP("Cluster",'vInfo (Imported)'!$1:$5000,A242,FALSE)&gt;0,
HLOOKUP("Cluster",'vInfo (Imported)'!$1:$5000,A242,FALSE),
"")</f>
        <v/>
      </c>
      <c r="K242" s="28">
        <f>'vCluster (Imported)'!A242</f>
        <v>0</v>
      </c>
      <c r="L242">
        <f t="shared" si="21"/>
        <v>0</v>
      </c>
      <c r="M242">
        <f t="shared" si="22"/>
        <v>0</v>
      </c>
      <c r="N242">
        <f t="shared" si="23"/>
        <v>0</v>
      </c>
      <c r="O242" s="1">
        <f t="shared" si="24"/>
        <v>0</v>
      </c>
      <c r="P242">
        <f>SUMIFS('vCluster (Imported)'!$G:$G,'vCluster (Imported)'!$A:$A,K242)</f>
        <v>0</v>
      </c>
      <c r="Q242">
        <f t="shared" si="25"/>
        <v>0</v>
      </c>
    </row>
    <row r="243" spans="1:17" x14ac:dyDescent="0.3">
      <c r="A243">
        <f t="shared" si="20"/>
        <v>243</v>
      </c>
      <c r="B243" t="str">
        <f>IF(HLOOKUP("Memory",'vInfo (Imported)'!$1:$5000,A243,FALSE)&gt;0,HLOOKUP("Memory",'vInfo (Imported)'!$1:$5000,A243,FALSE),"")</f>
        <v/>
      </c>
      <c r="C243" t="str">
        <f>IF(HLOOKUP("CPUs",'vInfo (Imported)'!$1:$5000,A243,FALSE)&gt;0,
HLOOKUP("CPUs",'vInfo (Imported)'!$1:$5000,A243,FALSE),
"")</f>
        <v/>
      </c>
      <c r="D243" t="str">
        <f>IF(HLOOKUP($D$1,'vInfo (Imported)'!$1:$5000,A243,FALSE)&gt;0,
HLOOKUP($D$1,'vInfo (Imported)'!$1:$5000,A243,FALSE),
"")</f>
        <v/>
      </c>
      <c r="E243" t="str">
        <f>IF(HLOOKUP("Category",'vInfo (Imported)'!$1:$5000,A243,FALSE)&gt;0,
HLOOKUP("Category",'vInfo (Imported)'!$1:$5000,A243,FALSE),
"")</f>
        <v/>
      </c>
      <c r="F243" t="str">
        <f>IF(HLOOKUP("OS according to the configuration file",'vInfo (Imported)'!$1:$5000,A243,FALSE)&gt;0,
HLOOKUP("OS according to the configuration file",'vInfo (Imported)'!$1:$5000,A243,FALSE),
"")</f>
        <v/>
      </c>
      <c r="G243" s="1" t="str">
        <f>IF(HLOOKUP("Cluster",'vInfo (Imported)'!$1:$5000,A243,FALSE)&gt;0,
HLOOKUP("Cluster",'vInfo (Imported)'!$1:$5000,A243,FALSE),
"")</f>
        <v/>
      </c>
      <c r="K243" s="28">
        <f>'vCluster (Imported)'!A243</f>
        <v>0</v>
      </c>
      <c r="L243">
        <f t="shared" si="21"/>
        <v>0</v>
      </c>
      <c r="M243">
        <f t="shared" si="22"/>
        <v>0</v>
      </c>
      <c r="N243">
        <f t="shared" si="23"/>
        <v>0</v>
      </c>
      <c r="O243" s="1">
        <f t="shared" si="24"/>
        <v>0</v>
      </c>
      <c r="P243">
        <f>SUMIFS('vCluster (Imported)'!$G:$G,'vCluster (Imported)'!$A:$A,K243)</f>
        <v>0</v>
      </c>
      <c r="Q243">
        <f t="shared" si="25"/>
        <v>0</v>
      </c>
    </row>
    <row r="244" spans="1:17" x14ac:dyDescent="0.3">
      <c r="A244">
        <f t="shared" si="20"/>
        <v>244</v>
      </c>
      <c r="B244" t="str">
        <f>IF(HLOOKUP("Memory",'vInfo (Imported)'!$1:$5000,A244,FALSE)&gt;0,HLOOKUP("Memory",'vInfo (Imported)'!$1:$5000,A244,FALSE),"")</f>
        <v/>
      </c>
      <c r="C244" t="str">
        <f>IF(HLOOKUP("CPUs",'vInfo (Imported)'!$1:$5000,A244,FALSE)&gt;0,
HLOOKUP("CPUs",'vInfo (Imported)'!$1:$5000,A244,FALSE),
"")</f>
        <v/>
      </c>
      <c r="D244" t="str">
        <f>IF(HLOOKUP($D$1,'vInfo (Imported)'!$1:$5000,A244,FALSE)&gt;0,
HLOOKUP($D$1,'vInfo (Imported)'!$1:$5000,A244,FALSE),
"")</f>
        <v/>
      </c>
      <c r="E244" t="str">
        <f>IF(HLOOKUP("Category",'vInfo (Imported)'!$1:$5000,A244,FALSE)&gt;0,
HLOOKUP("Category",'vInfo (Imported)'!$1:$5000,A244,FALSE),
"")</f>
        <v/>
      </c>
      <c r="F244" t="str">
        <f>IF(HLOOKUP("OS according to the configuration file",'vInfo (Imported)'!$1:$5000,A244,FALSE)&gt;0,
HLOOKUP("OS according to the configuration file",'vInfo (Imported)'!$1:$5000,A244,FALSE),
"")</f>
        <v/>
      </c>
      <c r="G244" s="1" t="str">
        <f>IF(HLOOKUP("Cluster",'vInfo (Imported)'!$1:$5000,A244,FALSE)&gt;0,
HLOOKUP("Cluster",'vInfo (Imported)'!$1:$5000,A244,FALSE),
"")</f>
        <v/>
      </c>
      <c r="K244" s="28">
        <f>'vCluster (Imported)'!A244</f>
        <v>0</v>
      </c>
      <c r="L244">
        <f t="shared" si="21"/>
        <v>0</v>
      </c>
      <c r="M244">
        <f t="shared" si="22"/>
        <v>0</v>
      </c>
      <c r="N244">
        <f t="shared" si="23"/>
        <v>0</v>
      </c>
      <c r="O244" s="1">
        <f t="shared" si="24"/>
        <v>0</v>
      </c>
      <c r="P244">
        <f>SUMIFS('vCluster (Imported)'!$G:$G,'vCluster (Imported)'!$A:$A,K244)</f>
        <v>0</v>
      </c>
      <c r="Q244">
        <f t="shared" si="25"/>
        <v>0</v>
      </c>
    </row>
    <row r="245" spans="1:17" x14ac:dyDescent="0.3">
      <c r="A245">
        <f t="shared" si="20"/>
        <v>245</v>
      </c>
      <c r="B245" t="str">
        <f>IF(HLOOKUP("Memory",'vInfo (Imported)'!$1:$5000,A245,FALSE)&gt;0,HLOOKUP("Memory",'vInfo (Imported)'!$1:$5000,A245,FALSE),"")</f>
        <v/>
      </c>
      <c r="C245" t="str">
        <f>IF(HLOOKUP("CPUs",'vInfo (Imported)'!$1:$5000,A245,FALSE)&gt;0,
HLOOKUP("CPUs",'vInfo (Imported)'!$1:$5000,A245,FALSE),
"")</f>
        <v/>
      </c>
      <c r="D245" t="str">
        <f>IF(HLOOKUP($D$1,'vInfo (Imported)'!$1:$5000,A245,FALSE)&gt;0,
HLOOKUP($D$1,'vInfo (Imported)'!$1:$5000,A245,FALSE),
"")</f>
        <v/>
      </c>
      <c r="E245" t="str">
        <f>IF(HLOOKUP("Category",'vInfo (Imported)'!$1:$5000,A245,FALSE)&gt;0,
HLOOKUP("Category",'vInfo (Imported)'!$1:$5000,A245,FALSE),
"")</f>
        <v/>
      </c>
      <c r="F245" t="str">
        <f>IF(HLOOKUP("OS according to the configuration file",'vInfo (Imported)'!$1:$5000,A245,FALSE)&gt;0,
HLOOKUP("OS according to the configuration file",'vInfo (Imported)'!$1:$5000,A245,FALSE),
"")</f>
        <v/>
      </c>
      <c r="G245" s="1" t="str">
        <f>IF(HLOOKUP("Cluster",'vInfo (Imported)'!$1:$5000,A245,FALSE)&gt;0,
HLOOKUP("Cluster",'vInfo (Imported)'!$1:$5000,A245,FALSE),
"")</f>
        <v/>
      </c>
      <c r="K245" s="28">
        <f>'vCluster (Imported)'!A245</f>
        <v>0</v>
      </c>
      <c r="L245">
        <f t="shared" si="21"/>
        <v>0</v>
      </c>
      <c r="M245">
        <f t="shared" si="22"/>
        <v>0</v>
      </c>
      <c r="N245">
        <f t="shared" si="23"/>
        <v>0</v>
      </c>
      <c r="O245" s="1">
        <f t="shared" si="24"/>
        <v>0</v>
      </c>
      <c r="P245">
        <f>SUMIFS('vCluster (Imported)'!$G:$G,'vCluster (Imported)'!$A:$A,K245)</f>
        <v>0</v>
      </c>
      <c r="Q245">
        <f t="shared" si="25"/>
        <v>0</v>
      </c>
    </row>
    <row r="246" spans="1:17" x14ac:dyDescent="0.3">
      <c r="A246">
        <f t="shared" si="20"/>
        <v>246</v>
      </c>
      <c r="B246" t="str">
        <f>IF(HLOOKUP("Memory",'vInfo (Imported)'!$1:$5000,A246,FALSE)&gt;0,HLOOKUP("Memory",'vInfo (Imported)'!$1:$5000,A246,FALSE),"")</f>
        <v/>
      </c>
      <c r="C246" t="str">
        <f>IF(HLOOKUP("CPUs",'vInfo (Imported)'!$1:$5000,A246,FALSE)&gt;0,
HLOOKUP("CPUs",'vInfo (Imported)'!$1:$5000,A246,FALSE),
"")</f>
        <v/>
      </c>
      <c r="D246" t="str">
        <f>IF(HLOOKUP($D$1,'vInfo (Imported)'!$1:$5000,A246,FALSE)&gt;0,
HLOOKUP($D$1,'vInfo (Imported)'!$1:$5000,A246,FALSE),
"")</f>
        <v/>
      </c>
      <c r="E246" t="str">
        <f>IF(HLOOKUP("Category",'vInfo (Imported)'!$1:$5000,A246,FALSE)&gt;0,
HLOOKUP("Category",'vInfo (Imported)'!$1:$5000,A246,FALSE),
"")</f>
        <v/>
      </c>
      <c r="F246" t="str">
        <f>IF(HLOOKUP("OS according to the configuration file",'vInfo (Imported)'!$1:$5000,A246,FALSE)&gt;0,
HLOOKUP("OS according to the configuration file",'vInfo (Imported)'!$1:$5000,A246,FALSE),
"")</f>
        <v/>
      </c>
      <c r="G246" s="1" t="str">
        <f>IF(HLOOKUP("Cluster",'vInfo (Imported)'!$1:$5000,A246,FALSE)&gt;0,
HLOOKUP("Cluster",'vInfo (Imported)'!$1:$5000,A246,FALSE),
"")</f>
        <v/>
      </c>
      <c r="K246" s="28">
        <f>'vCluster (Imported)'!A246</f>
        <v>0</v>
      </c>
      <c r="L246">
        <f t="shared" si="21"/>
        <v>0</v>
      </c>
      <c r="M246">
        <f t="shared" si="22"/>
        <v>0</v>
      </c>
      <c r="N246">
        <f t="shared" si="23"/>
        <v>0</v>
      </c>
      <c r="O246" s="1">
        <f t="shared" si="24"/>
        <v>0</v>
      </c>
      <c r="P246">
        <f>SUMIFS('vCluster (Imported)'!$G:$G,'vCluster (Imported)'!$A:$A,K246)</f>
        <v>0</v>
      </c>
      <c r="Q246">
        <f t="shared" si="25"/>
        <v>0</v>
      </c>
    </row>
    <row r="247" spans="1:17" x14ac:dyDescent="0.3">
      <c r="A247">
        <f t="shared" si="20"/>
        <v>247</v>
      </c>
      <c r="B247" t="str">
        <f>IF(HLOOKUP("Memory",'vInfo (Imported)'!$1:$5000,A247,FALSE)&gt;0,HLOOKUP("Memory",'vInfo (Imported)'!$1:$5000,A247,FALSE),"")</f>
        <v/>
      </c>
      <c r="C247" t="str">
        <f>IF(HLOOKUP("CPUs",'vInfo (Imported)'!$1:$5000,A247,FALSE)&gt;0,
HLOOKUP("CPUs",'vInfo (Imported)'!$1:$5000,A247,FALSE),
"")</f>
        <v/>
      </c>
      <c r="D247" t="str">
        <f>IF(HLOOKUP($D$1,'vInfo (Imported)'!$1:$5000,A247,FALSE)&gt;0,
HLOOKUP($D$1,'vInfo (Imported)'!$1:$5000,A247,FALSE),
"")</f>
        <v/>
      </c>
      <c r="E247" t="str">
        <f>IF(HLOOKUP("Category",'vInfo (Imported)'!$1:$5000,A247,FALSE)&gt;0,
HLOOKUP("Category",'vInfo (Imported)'!$1:$5000,A247,FALSE),
"")</f>
        <v/>
      </c>
      <c r="F247" t="str">
        <f>IF(HLOOKUP("OS according to the configuration file",'vInfo (Imported)'!$1:$5000,A247,FALSE)&gt;0,
HLOOKUP("OS according to the configuration file",'vInfo (Imported)'!$1:$5000,A247,FALSE),
"")</f>
        <v/>
      </c>
      <c r="G247" s="1" t="str">
        <f>IF(HLOOKUP("Cluster",'vInfo (Imported)'!$1:$5000,A247,FALSE)&gt;0,
HLOOKUP("Cluster",'vInfo (Imported)'!$1:$5000,A247,FALSE),
"")</f>
        <v/>
      </c>
      <c r="K247" s="28">
        <f>'vCluster (Imported)'!A247</f>
        <v>0</v>
      </c>
      <c r="L247">
        <f t="shared" si="21"/>
        <v>0</v>
      </c>
      <c r="M247">
        <f t="shared" si="22"/>
        <v>0</v>
      </c>
      <c r="N247">
        <f t="shared" si="23"/>
        <v>0</v>
      </c>
      <c r="O247" s="1">
        <f t="shared" si="24"/>
        <v>0</v>
      </c>
      <c r="P247">
        <f>SUMIFS('vCluster (Imported)'!$G:$G,'vCluster (Imported)'!$A:$A,K247)</f>
        <v>0</v>
      </c>
      <c r="Q247">
        <f t="shared" si="25"/>
        <v>0</v>
      </c>
    </row>
    <row r="248" spans="1:17" x14ac:dyDescent="0.3">
      <c r="A248">
        <f t="shared" si="20"/>
        <v>248</v>
      </c>
      <c r="B248" t="str">
        <f>IF(HLOOKUP("Memory",'vInfo (Imported)'!$1:$5000,A248,FALSE)&gt;0,HLOOKUP("Memory",'vInfo (Imported)'!$1:$5000,A248,FALSE),"")</f>
        <v/>
      </c>
      <c r="C248" t="str">
        <f>IF(HLOOKUP("CPUs",'vInfo (Imported)'!$1:$5000,A248,FALSE)&gt;0,
HLOOKUP("CPUs",'vInfo (Imported)'!$1:$5000,A248,FALSE),
"")</f>
        <v/>
      </c>
      <c r="D248" t="str">
        <f>IF(HLOOKUP($D$1,'vInfo (Imported)'!$1:$5000,A248,FALSE)&gt;0,
HLOOKUP($D$1,'vInfo (Imported)'!$1:$5000,A248,FALSE),
"")</f>
        <v/>
      </c>
      <c r="E248" t="str">
        <f>IF(HLOOKUP("Category",'vInfo (Imported)'!$1:$5000,A248,FALSE)&gt;0,
HLOOKUP("Category",'vInfo (Imported)'!$1:$5000,A248,FALSE),
"")</f>
        <v/>
      </c>
      <c r="F248" t="str">
        <f>IF(HLOOKUP("OS according to the configuration file",'vInfo (Imported)'!$1:$5000,A248,FALSE)&gt;0,
HLOOKUP("OS according to the configuration file",'vInfo (Imported)'!$1:$5000,A248,FALSE),
"")</f>
        <v/>
      </c>
      <c r="G248" s="1" t="str">
        <f>IF(HLOOKUP("Cluster",'vInfo (Imported)'!$1:$5000,A248,FALSE)&gt;0,
HLOOKUP("Cluster",'vInfo (Imported)'!$1:$5000,A248,FALSE),
"")</f>
        <v/>
      </c>
      <c r="K248" s="28">
        <f>'vCluster (Imported)'!A248</f>
        <v>0</v>
      </c>
      <c r="L248">
        <f t="shared" si="21"/>
        <v>0</v>
      </c>
      <c r="M248">
        <f t="shared" si="22"/>
        <v>0</v>
      </c>
      <c r="N248">
        <f t="shared" si="23"/>
        <v>0</v>
      </c>
      <c r="O248" s="1">
        <f t="shared" si="24"/>
        <v>0</v>
      </c>
      <c r="P248">
        <f>SUMIFS('vCluster (Imported)'!$G:$G,'vCluster (Imported)'!$A:$A,K248)</f>
        <v>0</v>
      </c>
      <c r="Q248">
        <f t="shared" si="25"/>
        <v>0</v>
      </c>
    </row>
    <row r="249" spans="1:17" x14ac:dyDescent="0.3">
      <c r="A249">
        <f t="shared" si="20"/>
        <v>249</v>
      </c>
      <c r="B249" t="str">
        <f>IF(HLOOKUP("Memory",'vInfo (Imported)'!$1:$5000,A249,FALSE)&gt;0,HLOOKUP("Memory",'vInfo (Imported)'!$1:$5000,A249,FALSE),"")</f>
        <v/>
      </c>
      <c r="C249" t="str">
        <f>IF(HLOOKUP("CPUs",'vInfo (Imported)'!$1:$5000,A249,FALSE)&gt;0,
HLOOKUP("CPUs",'vInfo (Imported)'!$1:$5000,A249,FALSE),
"")</f>
        <v/>
      </c>
      <c r="D249" t="str">
        <f>IF(HLOOKUP($D$1,'vInfo (Imported)'!$1:$5000,A249,FALSE)&gt;0,
HLOOKUP($D$1,'vInfo (Imported)'!$1:$5000,A249,FALSE),
"")</f>
        <v/>
      </c>
      <c r="E249" t="str">
        <f>IF(HLOOKUP("Category",'vInfo (Imported)'!$1:$5000,A249,FALSE)&gt;0,
HLOOKUP("Category",'vInfo (Imported)'!$1:$5000,A249,FALSE),
"")</f>
        <v/>
      </c>
      <c r="F249" t="str">
        <f>IF(HLOOKUP("OS according to the configuration file",'vInfo (Imported)'!$1:$5000,A249,FALSE)&gt;0,
HLOOKUP("OS according to the configuration file",'vInfo (Imported)'!$1:$5000,A249,FALSE),
"")</f>
        <v/>
      </c>
      <c r="G249" s="1" t="str">
        <f>IF(HLOOKUP("Cluster",'vInfo (Imported)'!$1:$5000,A249,FALSE)&gt;0,
HLOOKUP("Cluster",'vInfo (Imported)'!$1:$5000,A249,FALSE),
"")</f>
        <v/>
      </c>
      <c r="K249" s="28">
        <f>'vCluster (Imported)'!A249</f>
        <v>0</v>
      </c>
      <c r="L249">
        <f t="shared" si="21"/>
        <v>0</v>
      </c>
      <c r="M249">
        <f t="shared" si="22"/>
        <v>0</v>
      </c>
      <c r="N249">
        <f t="shared" si="23"/>
        <v>0</v>
      </c>
      <c r="O249" s="1">
        <f t="shared" si="24"/>
        <v>0</v>
      </c>
      <c r="P249">
        <f>SUMIFS('vCluster (Imported)'!$G:$G,'vCluster (Imported)'!$A:$A,K249)</f>
        <v>0</v>
      </c>
      <c r="Q249">
        <f t="shared" si="25"/>
        <v>0</v>
      </c>
    </row>
    <row r="250" spans="1:17" x14ac:dyDescent="0.3">
      <c r="A250">
        <f t="shared" si="20"/>
        <v>250</v>
      </c>
      <c r="B250" t="str">
        <f>IF(HLOOKUP("Memory",'vInfo (Imported)'!$1:$5000,A250,FALSE)&gt;0,HLOOKUP("Memory",'vInfo (Imported)'!$1:$5000,A250,FALSE),"")</f>
        <v/>
      </c>
      <c r="C250" t="str">
        <f>IF(HLOOKUP("CPUs",'vInfo (Imported)'!$1:$5000,A250,FALSE)&gt;0,
HLOOKUP("CPUs",'vInfo (Imported)'!$1:$5000,A250,FALSE),
"")</f>
        <v/>
      </c>
      <c r="D250" t="str">
        <f>IF(HLOOKUP($D$1,'vInfo (Imported)'!$1:$5000,A250,FALSE)&gt;0,
HLOOKUP($D$1,'vInfo (Imported)'!$1:$5000,A250,FALSE),
"")</f>
        <v/>
      </c>
      <c r="E250" t="str">
        <f>IF(HLOOKUP("Category",'vInfo (Imported)'!$1:$5000,A250,FALSE)&gt;0,
HLOOKUP("Category",'vInfo (Imported)'!$1:$5000,A250,FALSE),
"")</f>
        <v/>
      </c>
      <c r="F250" t="str">
        <f>IF(HLOOKUP("OS according to the configuration file",'vInfo (Imported)'!$1:$5000,A250,FALSE)&gt;0,
HLOOKUP("OS according to the configuration file",'vInfo (Imported)'!$1:$5000,A250,FALSE),
"")</f>
        <v/>
      </c>
      <c r="G250" s="1" t="str">
        <f>IF(HLOOKUP("Cluster",'vInfo (Imported)'!$1:$5000,A250,FALSE)&gt;0,
HLOOKUP("Cluster",'vInfo (Imported)'!$1:$5000,A250,FALSE),
"")</f>
        <v/>
      </c>
      <c r="K250" s="28">
        <f>'vCluster (Imported)'!A250</f>
        <v>0</v>
      </c>
      <c r="L250">
        <f t="shared" si="21"/>
        <v>0</v>
      </c>
      <c r="M250">
        <f t="shared" si="22"/>
        <v>0</v>
      </c>
      <c r="N250">
        <f t="shared" si="23"/>
        <v>0</v>
      </c>
      <c r="O250" s="1">
        <f t="shared" si="24"/>
        <v>0</v>
      </c>
      <c r="P250">
        <f>SUMIFS('vCluster (Imported)'!$G:$G,'vCluster (Imported)'!$A:$A,K250)</f>
        <v>0</v>
      </c>
      <c r="Q250">
        <f t="shared" si="25"/>
        <v>0</v>
      </c>
    </row>
    <row r="251" spans="1:17" x14ac:dyDescent="0.3">
      <c r="A251">
        <f t="shared" si="20"/>
        <v>251</v>
      </c>
      <c r="B251" t="str">
        <f>IF(HLOOKUP("Memory",'vInfo (Imported)'!$1:$5000,A251,FALSE)&gt;0,HLOOKUP("Memory",'vInfo (Imported)'!$1:$5000,A251,FALSE),"")</f>
        <v/>
      </c>
      <c r="C251" t="str">
        <f>IF(HLOOKUP("CPUs",'vInfo (Imported)'!$1:$5000,A251,FALSE)&gt;0,
HLOOKUP("CPUs",'vInfo (Imported)'!$1:$5000,A251,FALSE),
"")</f>
        <v/>
      </c>
      <c r="D251" t="str">
        <f>IF(HLOOKUP($D$1,'vInfo (Imported)'!$1:$5000,A251,FALSE)&gt;0,
HLOOKUP($D$1,'vInfo (Imported)'!$1:$5000,A251,FALSE),
"")</f>
        <v/>
      </c>
      <c r="E251" t="str">
        <f>IF(HLOOKUP("Category",'vInfo (Imported)'!$1:$5000,A251,FALSE)&gt;0,
HLOOKUP("Category",'vInfo (Imported)'!$1:$5000,A251,FALSE),
"")</f>
        <v/>
      </c>
      <c r="F251" t="str">
        <f>IF(HLOOKUP("OS according to the configuration file",'vInfo (Imported)'!$1:$5000,A251,FALSE)&gt;0,
HLOOKUP("OS according to the configuration file",'vInfo (Imported)'!$1:$5000,A251,FALSE),
"")</f>
        <v/>
      </c>
      <c r="G251" s="1" t="str">
        <f>IF(HLOOKUP("Cluster",'vInfo (Imported)'!$1:$5000,A251,FALSE)&gt;0,
HLOOKUP("Cluster",'vInfo (Imported)'!$1:$5000,A251,FALSE),
"")</f>
        <v/>
      </c>
      <c r="K251" s="28">
        <f>'vCluster (Imported)'!A251</f>
        <v>0</v>
      </c>
      <c r="L251">
        <f t="shared" si="21"/>
        <v>0</v>
      </c>
      <c r="M251">
        <f t="shared" si="22"/>
        <v>0</v>
      </c>
      <c r="N251">
        <f t="shared" si="23"/>
        <v>0</v>
      </c>
      <c r="O251" s="1">
        <f t="shared" si="24"/>
        <v>0</v>
      </c>
      <c r="P251">
        <f>SUMIFS('vCluster (Imported)'!$G:$G,'vCluster (Imported)'!$A:$A,K251)</f>
        <v>0</v>
      </c>
      <c r="Q251">
        <f t="shared" si="25"/>
        <v>0</v>
      </c>
    </row>
    <row r="252" spans="1:17" x14ac:dyDescent="0.3">
      <c r="A252">
        <f t="shared" si="20"/>
        <v>252</v>
      </c>
      <c r="B252" t="str">
        <f>IF(HLOOKUP("Memory",'vInfo (Imported)'!$1:$5000,A252,FALSE)&gt;0,HLOOKUP("Memory",'vInfo (Imported)'!$1:$5000,A252,FALSE),"")</f>
        <v/>
      </c>
      <c r="C252" t="str">
        <f>IF(HLOOKUP("CPUs",'vInfo (Imported)'!$1:$5000,A252,FALSE)&gt;0,
HLOOKUP("CPUs",'vInfo (Imported)'!$1:$5000,A252,FALSE),
"")</f>
        <v/>
      </c>
      <c r="D252" t="str">
        <f>IF(HLOOKUP($D$1,'vInfo (Imported)'!$1:$5000,A252,FALSE)&gt;0,
HLOOKUP($D$1,'vInfo (Imported)'!$1:$5000,A252,FALSE),
"")</f>
        <v/>
      </c>
      <c r="E252" t="str">
        <f>IF(HLOOKUP("Category",'vInfo (Imported)'!$1:$5000,A252,FALSE)&gt;0,
HLOOKUP("Category",'vInfo (Imported)'!$1:$5000,A252,FALSE),
"")</f>
        <v/>
      </c>
      <c r="F252" t="str">
        <f>IF(HLOOKUP("OS according to the configuration file",'vInfo (Imported)'!$1:$5000,A252,FALSE)&gt;0,
HLOOKUP("OS according to the configuration file",'vInfo (Imported)'!$1:$5000,A252,FALSE),
"")</f>
        <v/>
      </c>
      <c r="G252" s="1" t="str">
        <f>IF(HLOOKUP("Cluster",'vInfo (Imported)'!$1:$5000,A252,FALSE)&gt;0,
HLOOKUP("Cluster",'vInfo (Imported)'!$1:$5000,A252,FALSE),
"")</f>
        <v/>
      </c>
      <c r="K252" s="28">
        <f>'vCluster (Imported)'!A252</f>
        <v>0</v>
      </c>
      <c r="L252">
        <f t="shared" si="21"/>
        <v>0</v>
      </c>
      <c r="M252">
        <f t="shared" si="22"/>
        <v>0</v>
      </c>
      <c r="N252">
        <f t="shared" si="23"/>
        <v>0</v>
      </c>
      <c r="O252" s="1">
        <f t="shared" si="24"/>
        <v>0</v>
      </c>
      <c r="P252">
        <f>SUMIFS('vCluster (Imported)'!$G:$G,'vCluster (Imported)'!$A:$A,K252)</f>
        <v>0</v>
      </c>
      <c r="Q252">
        <f t="shared" si="25"/>
        <v>0</v>
      </c>
    </row>
    <row r="253" spans="1:17" x14ac:dyDescent="0.3">
      <c r="A253">
        <f t="shared" si="20"/>
        <v>253</v>
      </c>
      <c r="B253" t="str">
        <f>IF(HLOOKUP("Memory",'vInfo (Imported)'!$1:$5000,A253,FALSE)&gt;0,HLOOKUP("Memory",'vInfo (Imported)'!$1:$5000,A253,FALSE),"")</f>
        <v/>
      </c>
      <c r="C253" t="str">
        <f>IF(HLOOKUP("CPUs",'vInfo (Imported)'!$1:$5000,A253,FALSE)&gt;0,
HLOOKUP("CPUs",'vInfo (Imported)'!$1:$5000,A253,FALSE),
"")</f>
        <v/>
      </c>
      <c r="D253" t="str">
        <f>IF(HLOOKUP($D$1,'vInfo (Imported)'!$1:$5000,A253,FALSE)&gt;0,
HLOOKUP($D$1,'vInfo (Imported)'!$1:$5000,A253,FALSE),
"")</f>
        <v/>
      </c>
      <c r="E253" t="str">
        <f>IF(HLOOKUP("Category",'vInfo (Imported)'!$1:$5000,A253,FALSE)&gt;0,
HLOOKUP("Category",'vInfo (Imported)'!$1:$5000,A253,FALSE),
"")</f>
        <v/>
      </c>
      <c r="F253" t="str">
        <f>IF(HLOOKUP("OS according to the configuration file",'vInfo (Imported)'!$1:$5000,A253,FALSE)&gt;0,
HLOOKUP("OS according to the configuration file",'vInfo (Imported)'!$1:$5000,A253,FALSE),
"")</f>
        <v/>
      </c>
      <c r="G253" s="1" t="str">
        <f>IF(HLOOKUP("Cluster",'vInfo (Imported)'!$1:$5000,A253,FALSE)&gt;0,
HLOOKUP("Cluster",'vInfo (Imported)'!$1:$5000,A253,FALSE),
"")</f>
        <v/>
      </c>
      <c r="K253" s="28">
        <f>'vCluster (Imported)'!A253</f>
        <v>0</v>
      </c>
      <c r="L253">
        <f t="shared" si="21"/>
        <v>0</v>
      </c>
      <c r="M253">
        <f t="shared" si="22"/>
        <v>0</v>
      </c>
      <c r="N253">
        <f t="shared" si="23"/>
        <v>0</v>
      </c>
      <c r="O253" s="1">
        <f t="shared" si="24"/>
        <v>0</v>
      </c>
      <c r="P253">
        <f>SUMIFS('vCluster (Imported)'!$G:$G,'vCluster (Imported)'!$A:$A,K253)</f>
        <v>0</v>
      </c>
      <c r="Q253">
        <f t="shared" si="25"/>
        <v>0</v>
      </c>
    </row>
    <row r="254" spans="1:17" x14ac:dyDescent="0.3">
      <c r="A254">
        <f t="shared" si="20"/>
        <v>254</v>
      </c>
      <c r="B254" t="str">
        <f>IF(HLOOKUP("Memory",'vInfo (Imported)'!$1:$5000,A254,FALSE)&gt;0,HLOOKUP("Memory",'vInfo (Imported)'!$1:$5000,A254,FALSE),"")</f>
        <v/>
      </c>
      <c r="C254" t="str">
        <f>IF(HLOOKUP("CPUs",'vInfo (Imported)'!$1:$5000,A254,FALSE)&gt;0,
HLOOKUP("CPUs",'vInfo (Imported)'!$1:$5000,A254,FALSE),
"")</f>
        <v/>
      </c>
      <c r="D254" t="str">
        <f>IF(HLOOKUP($D$1,'vInfo (Imported)'!$1:$5000,A254,FALSE)&gt;0,
HLOOKUP($D$1,'vInfo (Imported)'!$1:$5000,A254,FALSE),
"")</f>
        <v/>
      </c>
      <c r="E254" t="str">
        <f>IF(HLOOKUP("Category",'vInfo (Imported)'!$1:$5000,A254,FALSE)&gt;0,
HLOOKUP("Category",'vInfo (Imported)'!$1:$5000,A254,FALSE),
"")</f>
        <v/>
      </c>
      <c r="F254" t="str">
        <f>IF(HLOOKUP("OS according to the configuration file",'vInfo (Imported)'!$1:$5000,A254,FALSE)&gt;0,
HLOOKUP("OS according to the configuration file",'vInfo (Imported)'!$1:$5000,A254,FALSE),
"")</f>
        <v/>
      </c>
      <c r="G254" s="1" t="str">
        <f>IF(HLOOKUP("Cluster",'vInfo (Imported)'!$1:$5000,A254,FALSE)&gt;0,
HLOOKUP("Cluster",'vInfo (Imported)'!$1:$5000,A254,FALSE),
"")</f>
        <v/>
      </c>
      <c r="K254" s="28">
        <f>'vCluster (Imported)'!A254</f>
        <v>0</v>
      </c>
      <c r="L254">
        <f t="shared" si="21"/>
        <v>0</v>
      </c>
      <c r="M254">
        <f t="shared" si="22"/>
        <v>0</v>
      </c>
      <c r="N254">
        <f t="shared" si="23"/>
        <v>0</v>
      </c>
      <c r="O254" s="1">
        <f t="shared" si="24"/>
        <v>0</v>
      </c>
      <c r="P254">
        <f>SUMIFS('vCluster (Imported)'!$G:$G,'vCluster (Imported)'!$A:$A,K254)</f>
        <v>0</v>
      </c>
      <c r="Q254">
        <f t="shared" si="25"/>
        <v>0</v>
      </c>
    </row>
    <row r="255" spans="1:17" x14ac:dyDescent="0.3">
      <c r="A255">
        <f t="shared" si="20"/>
        <v>255</v>
      </c>
      <c r="B255" t="str">
        <f>IF(HLOOKUP("Memory",'vInfo (Imported)'!$1:$5000,A255,FALSE)&gt;0,HLOOKUP("Memory",'vInfo (Imported)'!$1:$5000,A255,FALSE),"")</f>
        <v/>
      </c>
      <c r="C255" t="str">
        <f>IF(HLOOKUP("CPUs",'vInfo (Imported)'!$1:$5000,A255,FALSE)&gt;0,
HLOOKUP("CPUs",'vInfo (Imported)'!$1:$5000,A255,FALSE),
"")</f>
        <v/>
      </c>
      <c r="D255" t="str">
        <f>IF(HLOOKUP($D$1,'vInfo (Imported)'!$1:$5000,A255,FALSE)&gt;0,
HLOOKUP($D$1,'vInfo (Imported)'!$1:$5000,A255,FALSE),
"")</f>
        <v/>
      </c>
      <c r="E255" t="str">
        <f>IF(HLOOKUP("Category",'vInfo (Imported)'!$1:$5000,A255,FALSE)&gt;0,
HLOOKUP("Category",'vInfo (Imported)'!$1:$5000,A255,FALSE),
"")</f>
        <v/>
      </c>
      <c r="F255" t="str">
        <f>IF(HLOOKUP("OS according to the configuration file",'vInfo (Imported)'!$1:$5000,A255,FALSE)&gt;0,
HLOOKUP("OS according to the configuration file",'vInfo (Imported)'!$1:$5000,A255,FALSE),
"")</f>
        <v/>
      </c>
      <c r="G255" s="1" t="str">
        <f>IF(HLOOKUP("Cluster",'vInfo (Imported)'!$1:$5000,A255,FALSE)&gt;0,
HLOOKUP("Cluster",'vInfo (Imported)'!$1:$5000,A255,FALSE),
"")</f>
        <v/>
      </c>
      <c r="K255" s="28">
        <f>'vCluster (Imported)'!A255</f>
        <v>0</v>
      </c>
      <c r="L255">
        <f t="shared" si="21"/>
        <v>0</v>
      </c>
      <c r="M255">
        <f t="shared" si="22"/>
        <v>0</v>
      </c>
      <c r="N255">
        <f t="shared" si="23"/>
        <v>0</v>
      </c>
      <c r="O255" s="1">
        <f t="shared" si="24"/>
        <v>0</v>
      </c>
      <c r="P255">
        <f>SUMIFS('vCluster (Imported)'!$G:$G,'vCluster (Imported)'!$A:$A,K255)</f>
        <v>0</v>
      </c>
      <c r="Q255">
        <f t="shared" si="25"/>
        <v>0</v>
      </c>
    </row>
    <row r="256" spans="1:17" x14ac:dyDescent="0.3">
      <c r="A256">
        <f t="shared" si="20"/>
        <v>256</v>
      </c>
      <c r="B256" t="str">
        <f>IF(HLOOKUP("Memory",'vInfo (Imported)'!$1:$5000,A256,FALSE)&gt;0,HLOOKUP("Memory",'vInfo (Imported)'!$1:$5000,A256,FALSE),"")</f>
        <v/>
      </c>
      <c r="C256" t="str">
        <f>IF(HLOOKUP("CPUs",'vInfo (Imported)'!$1:$5000,A256,FALSE)&gt;0,
HLOOKUP("CPUs",'vInfo (Imported)'!$1:$5000,A256,FALSE),
"")</f>
        <v/>
      </c>
      <c r="D256" t="str">
        <f>IF(HLOOKUP($D$1,'vInfo (Imported)'!$1:$5000,A256,FALSE)&gt;0,
HLOOKUP($D$1,'vInfo (Imported)'!$1:$5000,A256,FALSE),
"")</f>
        <v/>
      </c>
      <c r="E256" t="str">
        <f>IF(HLOOKUP("Category",'vInfo (Imported)'!$1:$5000,A256,FALSE)&gt;0,
HLOOKUP("Category",'vInfo (Imported)'!$1:$5000,A256,FALSE),
"")</f>
        <v/>
      </c>
      <c r="F256" t="str">
        <f>IF(HLOOKUP("OS according to the configuration file",'vInfo (Imported)'!$1:$5000,A256,FALSE)&gt;0,
HLOOKUP("OS according to the configuration file",'vInfo (Imported)'!$1:$5000,A256,FALSE),
"")</f>
        <v/>
      </c>
      <c r="G256" s="1" t="str">
        <f>IF(HLOOKUP("Cluster",'vInfo (Imported)'!$1:$5000,A256,FALSE)&gt;0,
HLOOKUP("Cluster",'vInfo (Imported)'!$1:$5000,A256,FALSE),
"")</f>
        <v/>
      </c>
      <c r="K256" s="28">
        <f>'vCluster (Imported)'!A256</f>
        <v>0</v>
      </c>
      <c r="L256">
        <f t="shared" si="21"/>
        <v>0</v>
      </c>
      <c r="M256">
        <f t="shared" si="22"/>
        <v>0</v>
      </c>
      <c r="N256">
        <f t="shared" si="23"/>
        <v>0</v>
      </c>
      <c r="O256" s="1">
        <f t="shared" si="24"/>
        <v>0</v>
      </c>
      <c r="P256">
        <f>SUMIFS('vCluster (Imported)'!$G:$G,'vCluster (Imported)'!$A:$A,K256)</f>
        <v>0</v>
      </c>
      <c r="Q256">
        <f t="shared" si="25"/>
        <v>0</v>
      </c>
    </row>
    <row r="257" spans="1:17" x14ac:dyDescent="0.3">
      <c r="A257">
        <f t="shared" si="20"/>
        <v>257</v>
      </c>
      <c r="B257" t="str">
        <f>IF(HLOOKUP("Memory",'vInfo (Imported)'!$1:$5000,A257,FALSE)&gt;0,HLOOKUP("Memory",'vInfo (Imported)'!$1:$5000,A257,FALSE),"")</f>
        <v/>
      </c>
      <c r="C257" t="str">
        <f>IF(HLOOKUP("CPUs",'vInfo (Imported)'!$1:$5000,A257,FALSE)&gt;0,
HLOOKUP("CPUs",'vInfo (Imported)'!$1:$5000,A257,FALSE),
"")</f>
        <v/>
      </c>
      <c r="D257" t="str">
        <f>IF(HLOOKUP($D$1,'vInfo (Imported)'!$1:$5000,A257,FALSE)&gt;0,
HLOOKUP($D$1,'vInfo (Imported)'!$1:$5000,A257,FALSE),
"")</f>
        <v/>
      </c>
      <c r="E257" t="str">
        <f>IF(HLOOKUP("Category",'vInfo (Imported)'!$1:$5000,A257,FALSE)&gt;0,
HLOOKUP("Category",'vInfo (Imported)'!$1:$5000,A257,FALSE),
"")</f>
        <v/>
      </c>
      <c r="F257" t="str">
        <f>IF(HLOOKUP("OS according to the configuration file",'vInfo (Imported)'!$1:$5000,A257,FALSE)&gt;0,
HLOOKUP("OS according to the configuration file",'vInfo (Imported)'!$1:$5000,A257,FALSE),
"")</f>
        <v/>
      </c>
      <c r="G257" s="1" t="str">
        <f>IF(HLOOKUP("Cluster",'vInfo (Imported)'!$1:$5000,A257,FALSE)&gt;0,
HLOOKUP("Cluster",'vInfo (Imported)'!$1:$5000,A257,FALSE),
"")</f>
        <v/>
      </c>
      <c r="K257" s="28">
        <f>'vCluster (Imported)'!A257</f>
        <v>0</v>
      </c>
      <c r="L257">
        <f t="shared" si="21"/>
        <v>0</v>
      </c>
      <c r="M257">
        <f t="shared" si="22"/>
        <v>0</v>
      </c>
      <c r="N257">
        <f t="shared" si="23"/>
        <v>0</v>
      </c>
      <c r="O257" s="1">
        <f t="shared" si="24"/>
        <v>0</v>
      </c>
      <c r="P257">
        <f>SUMIFS('vCluster (Imported)'!$G:$G,'vCluster (Imported)'!$A:$A,K257)</f>
        <v>0</v>
      </c>
      <c r="Q257">
        <f t="shared" si="25"/>
        <v>0</v>
      </c>
    </row>
    <row r="258" spans="1:17" x14ac:dyDescent="0.3">
      <c r="A258">
        <f t="shared" ref="A258:A321" si="26">A257+1</f>
        <v>258</v>
      </c>
      <c r="B258" t="str">
        <f>IF(HLOOKUP("Memory",'vInfo (Imported)'!$1:$5000,A258,FALSE)&gt;0,HLOOKUP("Memory",'vInfo (Imported)'!$1:$5000,A258,FALSE),"")</f>
        <v/>
      </c>
      <c r="C258" t="str">
        <f>IF(HLOOKUP("CPUs",'vInfo (Imported)'!$1:$5000,A258,FALSE)&gt;0,
HLOOKUP("CPUs",'vInfo (Imported)'!$1:$5000,A258,FALSE),
"")</f>
        <v/>
      </c>
      <c r="D258" t="str">
        <f>IF(HLOOKUP($D$1,'vInfo (Imported)'!$1:$5000,A258,FALSE)&gt;0,
HLOOKUP($D$1,'vInfo (Imported)'!$1:$5000,A258,FALSE),
"")</f>
        <v/>
      </c>
      <c r="E258" t="str">
        <f>IF(HLOOKUP("Category",'vInfo (Imported)'!$1:$5000,A258,FALSE)&gt;0,
HLOOKUP("Category",'vInfo (Imported)'!$1:$5000,A258,FALSE),
"")</f>
        <v/>
      </c>
      <c r="F258" t="str">
        <f>IF(HLOOKUP("OS according to the configuration file",'vInfo (Imported)'!$1:$5000,A258,FALSE)&gt;0,
HLOOKUP("OS according to the configuration file",'vInfo (Imported)'!$1:$5000,A258,FALSE),
"")</f>
        <v/>
      </c>
      <c r="G258" s="1" t="str">
        <f>IF(HLOOKUP("Cluster",'vInfo (Imported)'!$1:$5000,A258,FALSE)&gt;0,
HLOOKUP("Cluster",'vInfo (Imported)'!$1:$5000,A258,FALSE),
"")</f>
        <v/>
      </c>
      <c r="K258" s="28">
        <f>'vCluster (Imported)'!A258</f>
        <v>0</v>
      </c>
      <c r="L258">
        <f t="shared" ref="L258:L321" si="27">COUNTIFS(G:G,K258,$E:$E,$L$1)</f>
        <v>0</v>
      </c>
      <c r="M258">
        <f t="shared" ref="M258:M321" si="28">COUNTIFS(G:G,K258,$E:$E,$M$1)</f>
        <v>0</v>
      </c>
      <c r="N258">
        <f t="shared" ref="N258:N321" si="29">COUNTIFS(G:G,K258,$E:$E,$N$1)</f>
        <v>0</v>
      </c>
      <c r="O258" s="1">
        <f t="shared" ref="O258:O321" si="30">COUNTIFS(G:G,K258,$E:$E,$O$1)</f>
        <v>0</v>
      </c>
      <c r="P258">
        <f>SUMIFS('vCluster (Imported)'!$G:$G,'vCluster (Imported)'!$A:$A,K258)</f>
        <v>0</v>
      </c>
      <c r="Q258">
        <f t="shared" ref="Q258:Q321" si="31">IF(L258&gt;0,P258,0)</f>
        <v>0</v>
      </c>
    </row>
    <row r="259" spans="1:17" x14ac:dyDescent="0.3">
      <c r="A259">
        <f t="shared" si="26"/>
        <v>259</v>
      </c>
      <c r="B259" t="str">
        <f>IF(HLOOKUP("Memory",'vInfo (Imported)'!$1:$5000,A259,FALSE)&gt;0,HLOOKUP("Memory",'vInfo (Imported)'!$1:$5000,A259,FALSE),"")</f>
        <v/>
      </c>
      <c r="C259" t="str">
        <f>IF(HLOOKUP("CPUs",'vInfo (Imported)'!$1:$5000,A259,FALSE)&gt;0,
HLOOKUP("CPUs",'vInfo (Imported)'!$1:$5000,A259,FALSE),
"")</f>
        <v/>
      </c>
      <c r="D259" t="str">
        <f>IF(HLOOKUP($D$1,'vInfo (Imported)'!$1:$5000,A259,FALSE)&gt;0,
HLOOKUP($D$1,'vInfo (Imported)'!$1:$5000,A259,FALSE),
"")</f>
        <v/>
      </c>
      <c r="E259" t="str">
        <f>IF(HLOOKUP("Category",'vInfo (Imported)'!$1:$5000,A259,FALSE)&gt;0,
HLOOKUP("Category",'vInfo (Imported)'!$1:$5000,A259,FALSE),
"")</f>
        <v/>
      </c>
      <c r="F259" t="str">
        <f>IF(HLOOKUP("OS according to the configuration file",'vInfo (Imported)'!$1:$5000,A259,FALSE)&gt;0,
HLOOKUP("OS according to the configuration file",'vInfo (Imported)'!$1:$5000,A259,FALSE),
"")</f>
        <v/>
      </c>
      <c r="G259" s="1" t="str">
        <f>IF(HLOOKUP("Cluster",'vInfo (Imported)'!$1:$5000,A259,FALSE)&gt;0,
HLOOKUP("Cluster",'vInfo (Imported)'!$1:$5000,A259,FALSE),
"")</f>
        <v/>
      </c>
      <c r="K259" s="28">
        <f>'vCluster (Imported)'!A259</f>
        <v>0</v>
      </c>
      <c r="L259">
        <f t="shared" si="27"/>
        <v>0</v>
      </c>
      <c r="M259">
        <f t="shared" si="28"/>
        <v>0</v>
      </c>
      <c r="N259">
        <f t="shared" si="29"/>
        <v>0</v>
      </c>
      <c r="O259" s="1">
        <f t="shared" si="30"/>
        <v>0</v>
      </c>
      <c r="P259">
        <f>SUMIFS('vCluster (Imported)'!$G:$G,'vCluster (Imported)'!$A:$A,K259)</f>
        <v>0</v>
      </c>
      <c r="Q259">
        <f t="shared" si="31"/>
        <v>0</v>
      </c>
    </row>
    <row r="260" spans="1:17" x14ac:dyDescent="0.3">
      <c r="A260">
        <f t="shared" si="26"/>
        <v>260</v>
      </c>
      <c r="B260" t="str">
        <f>IF(HLOOKUP("Memory",'vInfo (Imported)'!$1:$5000,A260,FALSE)&gt;0,HLOOKUP("Memory",'vInfo (Imported)'!$1:$5000,A260,FALSE),"")</f>
        <v/>
      </c>
      <c r="C260" t="str">
        <f>IF(HLOOKUP("CPUs",'vInfo (Imported)'!$1:$5000,A260,FALSE)&gt;0,
HLOOKUP("CPUs",'vInfo (Imported)'!$1:$5000,A260,FALSE),
"")</f>
        <v/>
      </c>
      <c r="D260" t="str">
        <f>IF(HLOOKUP($D$1,'vInfo (Imported)'!$1:$5000,A260,FALSE)&gt;0,
HLOOKUP($D$1,'vInfo (Imported)'!$1:$5000,A260,FALSE),
"")</f>
        <v/>
      </c>
      <c r="E260" t="str">
        <f>IF(HLOOKUP("Category",'vInfo (Imported)'!$1:$5000,A260,FALSE)&gt;0,
HLOOKUP("Category",'vInfo (Imported)'!$1:$5000,A260,FALSE),
"")</f>
        <v/>
      </c>
      <c r="F260" t="str">
        <f>IF(HLOOKUP("OS according to the configuration file",'vInfo (Imported)'!$1:$5000,A260,FALSE)&gt;0,
HLOOKUP("OS according to the configuration file",'vInfo (Imported)'!$1:$5000,A260,FALSE),
"")</f>
        <v/>
      </c>
      <c r="G260" s="1" t="str">
        <f>IF(HLOOKUP("Cluster",'vInfo (Imported)'!$1:$5000,A260,FALSE)&gt;0,
HLOOKUP("Cluster",'vInfo (Imported)'!$1:$5000,A260,FALSE),
"")</f>
        <v/>
      </c>
      <c r="K260" s="28">
        <f>'vCluster (Imported)'!A260</f>
        <v>0</v>
      </c>
      <c r="L260">
        <f t="shared" si="27"/>
        <v>0</v>
      </c>
      <c r="M260">
        <f t="shared" si="28"/>
        <v>0</v>
      </c>
      <c r="N260">
        <f t="shared" si="29"/>
        <v>0</v>
      </c>
      <c r="O260" s="1">
        <f t="shared" si="30"/>
        <v>0</v>
      </c>
      <c r="P260">
        <f>SUMIFS('vCluster (Imported)'!$G:$G,'vCluster (Imported)'!$A:$A,K260)</f>
        <v>0</v>
      </c>
      <c r="Q260">
        <f t="shared" si="31"/>
        <v>0</v>
      </c>
    </row>
    <row r="261" spans="1:17" x14ac:dyDescent="0.3">
      <c r="A261">
        <f t="shared" si="26"/>
        <v>261</v>
      </c>
      <c r="B261" t="str">
        <f>IF(HLOOKUP("Memory",'vInfo (Imported)'!$1:$5000,A261,FALSE)&gt;0,HLOOKUP("Memory",'vInfo (Imported)'!$1:$5000,A261,FALSE),"")</f>
        <v/>
      </c>
      <c r="C261" t="str">
        <f>IF(HLOOKUP("CPUs",'vInfo (Imported)'!$1:$5000,A261,FALSE)&gt;0,
HLOOKUP("CPUs",'vInfo (Imported)'!$1:$5000,A261,FALSE),
"")</f>
        <v/>
      </c>
      <c r="D261" t="str">
        <f>IF(HLOOKUP($D$1,'vInfo (Imported)'!$1:$5000,A261,FALSE)&gt;0,
HLOOKUP($D$1,'vInfo (Imported)'!$1:$5000,A261,FALSE),
"")</f>
        <v/>
      </c>
      <c r="E261" t="str">
        <f>IF(HLOOKUP("Category",'vInfo (Imported)'!$1:$5000,A261,FALSE)&gt;0,
HLOOKUP("Category",'vInfo (Imported)'!$1:$5000,A261,FALSE),
"")</f>
        <v/>
      </c>
      <c r="F261" t="str">
        <f>IF(HLOOKUP("OS according to the configuration file",'vInfo (Imported)'!$1:$5000,A261,FALSE)&gt;0,
HLOOKUP("OS according to the configuration file",'vInfo (Imported)'!$1:$5000,A261,FALSE),
"")</f>
        <v/>
      </c>
      <c r="G261" s="1" t="str">
        <f>IF(HLOOKUP("Cluster",'vInfo (Imported)'!$1:$5000,A261,FALSE)&gt;0,
HLOOKUP("Cluster",'vInfo (Imported)'!$1:$5000,A261,FALSE),
"")</f>
        <v/>
      </c>
      <c r="K261" s="28">
        <f>'vCluster (Imported)'!A261</f>
        <v>0</v>
      </c>
      <c r="L261">
        <f t="shared" si="27"/>
        <v>0</v>
      </c>
      <c r="M261">
        <f t="shared" si="28"/>
        <v>0</v>
      </c>
      <c r="N261">
        <f t="shared" si="29"/>
        <v>0</v>
      </c>
      <c r="O261" s="1">
        <f t="shared" si="30"/>
        <v>0</v>
      </c>
      <c r="P261">
        <f>SUMIFS('vCluster (Imported)'!$G:$G,'vCluster (Imported)'!$A:$A,K261)</f>
        <v>0</v>
      </c>
      <c r="Q261">
        <f t="shared" si="31"/>
        <v>0</v>
      </c>
    </row>
    <row r="262" spans="1:17" x14ac:dyDescent="0.3">
      <c r="A262">
        <f t="shared" si="26"/>
        <v>262</v>
      </c>
      <c r="B262" t="str">
        <f>IF(HLOOKUP("Memory",'vInfo (Imported)'!$1:$5000,A262,FALSE)&gt;0,HLOOKUP("Memory",'vInfo (Imported)'!$1:$5000,A262,FALSE),"")</f>
        <v/>
      </c>
      <c r="C262" t="str">
        <f>IF(HLOOKUP("CPUs",'vInfo (Imported)'!$1:$5000,A262,FALSE)&gt;0,
HLOOKUP("CPUs",'vInfo (Imported)'!$1:$5000,A262,FALSE),
"")</f>
        <v/>
      </c>
      <c r="D262" t="str">
        <f>IF(HLOOKUP($D$1,'vInfo (Imported)'!$1:$5000,A262,FALSE)&gt;0,
HLOOKUP($D$1,'vInfo (Imported)'!$1:$5000,A262,FALSE),
"")</f>
        <v/>
      </c>
      <c r="E262" t="str">
        <f>IF(HLOOKUP("Category",'vInfo (Imported)'!$1:$5000,A262,FALSE)&gt;0,
HLOOKUP("Category",'vInfo (Imported)'!$1:$5000,A262,FALSE),
"")</f>
        <v/>
      </c>
      <c r="F262" t="str">
        <f>IF(HLOOKUP("OS according to the configuration file",'vInfo (Imported)'!$1:$5000,A262,FALSE)&gt;0,
HLOOKUP("OS according to the configuration file",'vInfo (Imported)'!$1:$5000,A262,FALSE),
"")</f>
        <v/>
      </c>
      <c r="G262" s="1" t="str">
        <f>IF(HLOOKUP("Cluster",'vInfo (Imported)'!$1:$5000,A262,FALSE)&gt;0,
HLOOKUP("Cluster",'vInfo (Imported)'!$1:$5000,A262,FALSE),
"")</f>
        <v/>
      </c>
      <c r="K262" s="28">
        <f>'vCluster (Imported)'!A262</f>
        <v>0</v>
      </c>
      <c r="L262">
        <f t="shared" si="27"/>
        <v>0</v>
      </c>
      <c r="M262">
        <f t="shared" si="28"/>
        <v>0</v>
      </c>
      <c r="N262">
        <f t="shared" si="29"/>
        <v>0</v>
      </c>
      <c r="O262" s="1">
        <f t="shared" si="30"/>
        <v>0</v>
      </c>
      <c r="P262">
        <f>SUMIFS('vCluster (Imported)'!$G:$G,'vCluster (Imported)'!$A:$A,K262)</f>
        <v>0</v>
      </c>
      <c r="Q262">
        <f t="shared" si="31"/>
        <v>0</v>
      </c>
    </row>
    <row r="263" spans="1:17" x14ac:dyDescent="0.3">
      <c r="A263">
        <f t="shared" si="26"/>
        <v>263</v>
      </c>
      <c r="B263" t="str">
        <f>IF(HLOOKUP("Memory",'vInfo (Imported)'!$1:$5000,A263,FALSE)&gt;0,HLOOKUP("Memory",'vInfo (Imported)'!$1:$5000,A263,FALSE),"")</f>
        <v/>
      </c>
      <c r="C263" t="str">
        <f>IF(HLOOKUP("CPUs",'vInfo (Imported)'!$1:$5000,A263,FALSE)&gt;0,
HLOOKUP("CPUs",'vInfo (Imported)'!$1:$5000,A263,FALSE),
"")</f>
        <v/>
      </c>
      <c r="D263" t="str">
        <f>IF(HLOOKUP($D$1,'vInfo (Imported)'!$1:$5000,A263,FALSE)&gt;0,
HLOOKUP($D$1,'vInfo (Imported)'!$1:$5000,A263,FALSE),
"")</f>
        <v/>
      </c>
      <c r="E263" t="str">
        <f>IF(HLOOKUP("Category",'vInfo (Imported)'!$1:$5000,A263,FALSE)&gt;0,
HLOOKUP("Category",'vInfo (Imported)'!$1:$5000,A263,FALSE),
"")</f>
        <v/>
      </c>
      <c r="F263" t="str">
        <f>IF(HLOOKUP("OS according to the configuration file",'vInfo (Imported)'!$1:$5000,A263,FALSE)&gt;0,
HLOOKUP("OS according to the configuration file",'vInfo (Imported)'!$1:$5000,A263,FALSE),
"")</f>
        <v/>
      </c>
      <c r="G263" s="1" t="str">
        <f>IF(HLOOKUP("Cluster",'vInfo (Imported)'!$1:$5000,A263,FALSE)&gt;0,
HLOOKUP("Cluster",'vInfo (Imported)'!$1:$5000,A263,FALSE),
"")</f>
        <v/>
      </c>
      <c r="K263" s="28">
        <f>'vCluster (Imported)'!A263</f>
        <v>0</v>
      </c>
      <c r="L263">
        <f t="shared" si="27"/>
        <v>0</v>
      </c>
      <c r="M263">
        <f t="shared" si="28"/>
        <v>0</v>
      </c>
      <c r="N263">
        <f t="shared" si="29"/>
        <v>0</v>
      </c>
      <c r="O263" s="1">
        <f t="shared" si="30"/>
        <v>0</v>
      </c>
      <c r="P263">
        <f>SUMIFS('vCluster (Imported)'!$G:$G,'vCluster (Imported)'!$A:$A,K263)</f>
        <v>0</v>
      </c>
      <c r="Q263">
        <f t="shared" si="31"/>
        <v>0</v>
      </c>
    </row>
    <row r="264" spans="1:17" x14ac:dyDescent="0.3">
      <c r="A264">
        <f t="shared" si="26"/>
        <v>264</v>
      </c>
      <c r="B264" t="str">
        <f>IF(HLOOKUP("Memory",'vInfo (Imported)'!$1:$5000,A264,FALSE)&gt;0,HLOOKUP("Memory",'vInfo (Imported)'!$1:$5000,A264,FALSE),"")</f>
        <v/>
      </c>
      <c r="C264" t="str">
        <f>IF(HLOOKUP("CPUs",'vInfo (Imported)'!$1:$5000,A264,FALSE)&gt;0,
HLOOKUP("CPUs",'vInfo (Imported)'!$1:$5000,A264,FALSE),
"")</f>
        <v/>
      </c>
      <c r="D264" t="str">
        <f>IF(HLOOKUP($D$1,'vInfo (Imported)'!$1:$5000,A264,FALSE)&gt;0,
HLOOKUP($D$1,'vInfo (Imported)'!$1:$5000,A264,FALSE),
"")</f>
        <v/>
      </c>
      <c r="E264" t="str">
        <f>IF(HLOOKUP("Category",'vInfo (Imported)'!$1:$5000,A264,FALSE)&gt;0,
HLOOKUP("Category",'vInfo (Imported)'!$1:$5000,A264,FALSE),
"")</f>
        <v/>
      </c>
      <c r="F264" t="str">
        <f>IF(HLOOKUP("OS according to the configuration file",'vInfo (Imported)'!$1:$5000,A264,FALSE)&gt;0,
HLOOKUP("OS according to the configuration file",'vInfo (Imported)'!$1:$5000,A264,FALSE),
"")</f>
        <v/>
      </c>
      <c r="G264" s="1" t="str">
        <f>IF(HLOOKUP("Cluster",'vInfo (Imported)'!$1:$5000,A264,FALSE)&gt;0,
HLOOKUP("Cluster",'vInfo (Imported)'!$1:$5000,A264,FALSE),
"")</f>
        <v/>
      </c>
      <c r="K264" s="28">
        <f>'vCluster (Imported)'!A264</f>
        <v>0</v>
      </c>
      <c r="L264">
        <f t="shared" si="27"/>
        <v>0</v>
      </c>
      <c r="M264">
        <f t="shared" si="28"/>
        <v>0</v>
      </c>
      <c r="N264">
        <f t="shared" si="29"/>
        <v>0</v>
      </c>
      <c r="O264" s="1">
        <f t="shared" si="30"/>
        <v>0</v>
      </c>
      <c r="P264">
        <f>SUMIFS('vCluster (Imported)'!$G:$G,'vCluster (Imported)'!$A:$A,K264)</f>
        <v>0</v>
      </c>
      <c r="Q264">
        <f t="shared" si="31"/>
        <v>0</v>
      </c>
    </row>
    <row r="265" spans="1:17" x14ac:dyDescent="0.3">
      <c r="A265">
        <f t="shared" si="26"/>
        <v>265</v>
      </c>
      <c r="B265" t="str">
        <f>IF(HLOOKUP("Memory",'vInfo (Imported)'!$1:$5000,A265,FALSE)&gt;0,HLOOKUP("Memory",'vInfo (Imported)'!$1:$5000,A265,FALSE),"")</f>
        <v/>
      </c>
      <c r="C265" t="str">
        <f>IF(HLOOKUP("CPUs",'vInfo (Imported)'!$1:$5000,A265,FALSE)&gt;0,
HLOOKUP("CPUs",'vInfo (Imported)'!$1:$5000,A265,FALSE),
"")</f>
        <v/>
      </c>
      <c r="D265" t="str">
        <f>IF(HLOOKUP($D$1,'vInfo (Imported)'!$1:$5000,A265,FALSE)&gt;0,
HLOOKUP($D$1,'vInfo (Imported)'!$1:$5000,A265,FALSE),
"")</f>
        <v/>
      </c>
      <c r="E265" t="str">
        <f>IF(HLOOKUP("Category",'vInfo (Imported)'!$1:$5000,A265,FALSE)&gt;0,
HLOOKUP("Category",'vInfo (Imported)'!$1:$5000,A265,FALSE),
"")</f>
        <v/>
      </c>
      <c r="F265" t="str">
        <f>IF(HLOOKUP("OS according to the configuration file",'vInfo (Imported)'!$1:$5000,A265,FALSE)&gt;0,
HLOOKUP("OS according to the configuration file",'vInfo (Imported)'!$1:$5000,A265,FALSE),
"")</f>
        <v/>
      </c>
      <c r="G265" s="1" t="str">
        <f>IF(HLOOKUP("Cluster",'vInfo (Imported)'!$1:$5000,A265,FALSE)&gt;0,
HLOOKUP("Cluster",'vInfo (Imported)'!$1:$5000,A265,FALSE),
"")</f>
        <v/>
      </c>
      <c r="K265" s="28">
        <f>'vCluster (Imported)'!A265</f>
        <v>0</v>
      </c>
      <c r="L265">
        <f t="shared" si="27"/>
        <v>0</v>
      </c>
      <c r="M265">
        <f t="shared" si="28"/>
        <v>0</v>
      </c>
      <c r="N265">
        <f t="shared" si="29"/>
        <v>0</v>
      </c>
      <c r="O265" s="1">
        <f t="shared" si="30"/>
        <v>0</v>
      </c>
      <c r="P265">
        <f>SUMIFS('vCluster (Imported)'!$G:$G,'vCluster (Imported)'!$A:$A,K265)</f>
        <v>0</v>
      </c>
      <c r="Q265">
        <f t="shared" si="31"/>
        <v>0</v>
      </c>
    </row>
    <row r="266" spans="1:17" x14ac:dyDescent="0.3">
      <c r="A266">
        <f t="shared" si="26"/>
        <v>266</v>
      </c>
      <c r="B266" t="str">
        <f>IF(HLOOKUP("Memory",'vInfo (Imported)'!$1:$5000,A266,FALSE)&gt;0,HLOOKUP("Memory",'vInfo (Imported)'!$1:$5000,A266,FALSE),"")</f>
        <v/>
      </c>
      <c r="C266" t="str">
        <f>IF(HLOOKUP("CPUs",'vInfo (Imported)'!$1:$5000,A266,FALSE)&gt;0,
HLOOKUP("CPUs",'vInfo (Imported)'!$1:$5000,A266,FALSE),
"")</f>
        <v/>
      </c>
      <c r="D266" t="str">
        <f>IF(HLOOKUP($D$1,'vInfo (Imported)'!$1:$5000,A266,FALSE)&gt;0,
HLOOKUP($D$1,'vInfo (Imported)'!$1:$5000,A266,FALSE),
"")</f>
        <v/>
      </c>
      <c r="E266" t="str">
        <f>IF(HLOOKUP("Category",'vInfo (Imported)'!$1:$5000,A266,FALSE)&gt;0,
HLOOKUP("Category",'vInfo (Imported)'!$1:$5000,A266,FALSE),
"")</f>
        <v/>
      </c>
      <c r="F266" t="str">
        <f>IF(HLOOKUP("OS according to the configuration file",'vInfo (Imported)'!$1:$5000,A266,FALSE)&gt;0,
HLOOKUP("OS according to the configuration file",'vInfo (Imported)'!$1:$5000,A266,FALSE),
"")</f>
        <v/>
      </c>
      <c r="G266" s="1" t="str">
        <f>IF(HLOOKUP("Cluster",'vInfo (Imported)'!$1:$5000,A266,FALSE)&gt;0,
HLOOKUP("Cluster",'vInfo (Imported)'!$1:$5000,A266,FALSE),
"")</f>
        <v/>
      </c>
      <c r="K266" s="28">
        <f>'vCluster (Imported)'!A266</f>
        <v>0</v>
      </c>
      <c r="L266">
        <f t="shared" si="27"/>
        <v>0</v>
      </c>
      <c r="M266">
        <f t="shared" si="28"/>
        <v>0</v>
      </c>
      <c r="N266">
        <f t="shared" si="29"/>
        <v>0</v>
      </c>
      <c r="O266" s="1">
        <f t="shared" si="30"/>
        <v>0</v>
      </c>
      <c r="P266">
        <f>SUMIFS('vCluster (Imported)'!$G:$G,'vCluster (Imported)'!$A:$A,K266)</f>
        <v>0</v>
      </c>
      <c r="Q266">
        <f t="shared" si="31"/>
        <v>0</v>
      </c>
    </row>
    <row r="267" spans="1:17" x14ac:dyDescent="0.3">
      <c r="A267">
        <f t="shared" si="26"/>
        <v>267</v>
      </c>
      <c r="B267" t="str">
        <f>IF(HLOOKUP("Memory",'vInfo (Imported)'!$1:$5000,A267,FALSE)&gt;0,HLOOKUP("Memory",'vInfo (Imported)'!$1:$5000,A267,FALSE),"")</f>
        <v/>
      </c>
      <c r="C267" t="str">
        <f>IF(HLOOKUP("CPUs",'vInfo (Imported)'!$1:$5000,A267,FALSE)&gt;0,
HLOOKUP("CPUs",'vInfo (Imported)'!$1:$5000,A267,FALSE),
"")</f>
        <v/>
      </c>
      <c r="D267" t="str">
        <f>IF(HLOOKUP($D$1,'vInfo (Imported)'!$1:$5000,A267,FALSE)&gt;0,
HLOOKUP($D$1,'vInfo (Imported)'!$1:$5000,A267,FALSE),
"")</f>
        <v/>
      </c>
      <c r="E267" t="str">
        <f>IF(HLOOKUP("Category",'vInfo (Imported)'!$1:$5000,A267,FALSE)&gt;0,
HLOOKUP("Category",'vInfo (Imported)'!$1:$5000,A267,FALSE),
"")</f>
        <v/>
      </c>
      <c r="F267" t="str">
        <f>IF(HLOOKUP("OS according to the configuration file",'vInfo (Imported)'!$1:$5000,A267,FALSE)&gt;0,
HLOOKUP("OS according to the configuration file",'vInfo (Imported)'!$1:$5000,A267,FALSE),
"")</f>
        <v/>
      </c>
      <c r="G267" s="1" t="str">
        <f>IF(HLOOKUP("Cluster",'vInfo (Imported)'!$1:$5000,A267,FALSE)&gt;0,
HLOOKUP("Cluster",'vInfo (Imported)'!$1:$5000,A267,FALSE),
"")</f>
        <v/>
      </c>
      <c r="K267" s="28">
        <f>'vCluster (Imported)'!A267</f>
        <v>0</v>
      </c>
      <c r="L267">
        <f t="shared" si="27"/>
        <v>0</v>
      </c>
      <c r="M267">
        <f t="shared" si="28"/>
        <v>0</v>
      </c>
      <c r="N267">
        <f t="shared" si="29"/>
        <v>0</v>
      </c>
      <c r="O267" s="1">
        <f t="shared" si="30"/>
        <v>0</v>
      </c>
      <c r="P267">
        <f>SUMIFS('vCluster (Imported)'!$G:$G,'vCluster (Imported)'!$A:$A,K267)</f>
        <v>0</v>
      </c>
      <c r="Q267">
        <f t="shared" si="31"/>
        <v>0</v>
      </c>
    </row>
    <row r="268" spans="1:17" x14ac:dyDescent="0.3">
      <c r="A268">
        <f t="shared" si="26"/>
        <v>268</v>
      </c>
      <c r="B268" t="str">
        <f>IF(HLOOKUP("Memory",'vInfo (Imported)'!$1:$5000,A268,FALSE)&gt;0,HLOOKUP("Memory",'vInfo (Imported)'!$1:$5000,A268,FALSE),"")</f>
        <v/>
      </c>
      <c r="C268" t="str">
        <f>IF(HLOOKUP("CPUs",'vInfo (Imported)'!$1:$5000,A268,FALSE)&gt;0,
HLOOKUP("CPUs",'vInfo (Imported)'!$1:$5000,A268,FALSE),
"")</f>
        <v/>
      </c>
      <c r="D268" t="str">
        <f>IF(HLOOKUP($D$1,'vInfo (Imported)'!$1:$5000,A268,FALSE)&gt;0,
HLOOKUP($D$1,'vInfo (Imported)'!$1:$5000,A268,FALSE),
"")</f>
        <v/>
      </c>
      <c r="E268" t="str">
        <f>IF(HLOOKUP("Category",'vInfo (Imported)'!$1:$5000,A268,FALSE)&gt;0,
HLOOKUP("Category",'vInfo (Imported)'!$1:$5000,A268,FALSE),
"")</f>
        <v/>
      </c>
      <c r="F268" t="str">
        <f>IF(HLOOKUP("OS according to the configuration file",'vInfo (Imported)'!$1:$5000,A268,FALSE)&gt;0,
HLOOKUP("OS according to the configuration file",'vInfo (Imported)'!$1:$5000,A268,FALSE),
"")</f>
        <v/>
      </c>
      <c r="G268" s="1" t="str">
        <f>IF(HLOOKUP("Cluster",'vInfo (Imported)'!$1:$5000,A268,FALSE)&gt;0,
HLOOKUP("Cluster",'vInfo (Imported)'!$1:$5000,A268,FALSE),
"")</f>
        <v/>
      </c>
      <c r="K268" s="28">
        <f>'vCluster (Imported)'!A268</f>
        <v>0</v>
      </c>
      <c r="L268">
        <f t="shared" si="27"/>
        <v>0</v>
      </c>
      <c r="M268">
        <f t="shared" si="28"/>
        <v>0</v>
      </c>
      <c r="N268">
        <f t="shared" si="29"/>
        <v>0</v>
      </c>
      <c r="O268" s="1">
        <f t="shared" si="30"/>
        <v>0</v>
      </c>
      <c r="P268">
        <f>SUMIFS('vCluster (Imported)'!$G:$G,'vCluster (Imported)'!$A:$A,K268)</f>
        <v>0</v>
      </c>
      <c r="Q268">
        <f t="shared" si="31"/>
        <v>0</v>
      </c>
    </row>
    <row r="269" spans="1:17" x14ac:dyDescent="0.3">
      <c r="A269">
        <f t="shared" si="26"/>
        <v>269</v>
      </c>
      <c r="B269" t="str">
        <f>IF(HLOOKUP("Memory",'vInfo (Imported)'!$1:$5000,A269,FALSE)&gt;0,HLOOKUP("Memory",'vInfo (Imported)'!$1:$5000,A269,FALSE),"")</f>
        <v/>
      </c>
      <c r="C269" t="str">
        <f>IF(HLOOKUP("CPUs",'vInfo (Imported)'!$1:$5000,A269,FALSE)&gt;0,
HLOOKUP("CPUs",'vInfo (Imported)'!$1:$5000,A269,FALSE),
"")</f>
        <v/>
      </c>
      <c r="D269" t="str">
        <f>IF(HLOOKUP($D$1,'vInfo (Imported)'!$1:$5000,A269,FALSE)&gt;0,
HLOOKUP($D$1,'vInfo (Imported)'!$1:$5000,A269,FALSE),
"")</f>
        <v/>
      </c>
      <c r="E269" t="str">
        <f>IF(HLOOKUP("Category",'vInfo (Imported)'!$1:$5000,A269,FALSE)&gt;0,
HLOOKUP("Category",'vInfo (Imported)'!$1:$5000,A269,FALSE),
"")</f>
        <v/>
      </c>
      <c r="F269" t="str">
        <f>IF(HLOOKUP("OS according to the configuration file",'vInfo (Imported)'!$1:$5000,A269,FALSE)&gt;0,
HLOOKUP("OS according to the configuration file",'vInfo (Imported)'!$1:$5000,A269,FALSE),
"")</f>
        <v/>
      </c>
      <c r="G269" s="1" t="str">
        <f>IF(HLOOKUP("Cluster",'vInfo (Imported)'!$1:$5000,A269,FALSE)&gt;0,
HLOOKUP("Cluster",'vInfo (Imported)'!$1:$5000,A269,FALSE),
"")</f>
        <v/>
      </c>
      <c r="K269" s="28">
        <f>'vCluster (Imported)'!A269</f>
        <v>0</v>
      </c>
      <c r="L269">
        <f t="shared" si="27"/>
        <v>0</v>
      </c>
      <c r="M269">
        <f t="shared" si="28"/>
        <v>0</v>
      </c>
      <c r="N269">
        <f t="shared" si="29"/>
        <v>0</v>
      </c>
      <c r="O269" s="1">
        <f t="shared" si="30"/>
        <v>0</v>
      </c>
      <c r="P269">
        <f>SUMIFS('vCluster (Imported)'!$G:$G,'vCluster (Imported)'!$A:$A,K269)</f>
        <v>0</v>
      </c>
      <c r="Q269">
        <f t="shared" si="31"/>
        <v>0</v>
      </c>
    </row>
    <row r="270" spans="1:17" x14ac:dyDescent="0.3">
      <c r="A270">
        <f t="shared" si="26"/>
        <v>270</v>
      </c>
      <c r="B270" t="str">
        <f>IF(HLOOKUP("Memory",'vInfo (Imported)'!$1:$5000,A270,FALSE)&gt;0,HLOOKUP("Memory",'vInfo (Imported)'!$1:$5000,A270,FALSE),"")</f>
        <v/>
      </c>
      <c r="C270" t="str">
        <f>IF(HLOOKUP("CPUs",'vInfo (Imported)'!$1:$5000,A270,FALSE)&gt;0,
HLOOKUP("CPUs",'vInfo (Imported)'!$1:$5000,A270,FALSE),
"")</f>
        <v/>
      </c>
      <c r="D270" t="str">
        <f>IF(HLOOKUP($D$1,'vInfo (Imported)'!$1:$5000,A270,FALSE)&gt;0,
HLOOKUP($D$1,'vInfo (Imported)'!$1:$5000,A270,FALSE),
"")</f>
        <v/>
      </c>
      <c r="E270" t="str">
        <f>IF(HLOOKUP("Category",'vInfo (Imported)'!$1:$5000,A270,FALSE)&gt;0,
HLOOKUP("Category",'vInfo (Imported)'!$1:$5000,A270,FALSE),
"")</f>
        <v/>
      </c>
      <c r="F270" t="str">
        <f>IF(HLOOKUP("OS according to the configuration file",'vInfo (Imported)'!$1:$5000,A270,FALSE)&gt;0,
HLOOKUP("OS according to the configuration file",'vInfo (Imported)'!$1:$5000,A270,FALSE),
"")</f>
        <v/>
      </c>
      <c r="G270" s="1" t="str">
        <f>IF(HLOOKUP("Cluster",'vInfo (Imported)'!$1:$5000,A270,FALSE)&gt;0,
HLOOKUP("Cluster",'vInfo (Imported)'!$1:$5000,A270,FALSE),
"")</f>
        <v/>
      </c>
      <c r="K270" s="28">
        <f>'vCluster (Imported)'!A270</f>
        <v>0</v>
      </c>
      <c r="L270">
        <f t="shared" si="27"/>
        <v>0</v>
      </c>
      <c r="M270">
        <f t="shared" si="28"/>
        <v>0</v>
      </c>
      <c r="N270">
        <f t="shared" si="29"/>
        <v>0</v>
      </c>
      <c r="O270" s="1">
        <f t="shared" si="30"/>
        <v>0</v>
      </c>
      <c r="P270">
        <f>SUMIFS('vCluster (Imported)'!$G:$G,'vCluster (Imported)'!$A:$A,K270)</f>
        <v>0</v>
      </c>
      <c r="Q270">
        <f t="shared" si="31"/>
        <v>0</v>
      </c>
    </row>
    <row r="271" spans="1:17" x14ac:dyDescent="0.3">
      <c r="A271">
        <f t="shared" si="26"/>
        <v>271</v>
      </c>
      <c r="B271" t="str">
        <f>IF(HLOOKUP("Memory",'vInfo (Imported)'!$1:$5000,A271,FALSE)&gt;0,HLOOKUP("Memory",'vInfo (Imported)'!$1:$5000,A271,FALSE),"")</f>
        <v/>
      </c>
      <c r="C271" t="str">
        <f>IF(HLOOKUP("CPUs",'vInfo (Imported)'!$1:$5000,A271,FALSE)&gt;0,
HLOOKUP("CPUs",'vInfo (Imported)'!$1:$5000,A271,FALSE),
"")</f>
        <v/>
      </c>
      <c r="D271" t="str">
        <f>IF(HLOOKUP($D$1,'vInfo (Imported)'!$1:$5000,A271,FALSE)&gt;0,
HLOOKUP($D$1,'vInfo (Imported)'!$1:$5000,A271,FALSE),
"")</f>
        <v/>
      </c>
      <c r="E271" t="str">
        <f>IF(HLOOKUP("Category",'vInfo (Imported)'!$1:$5000,A271,FALSE)&gt;0,
HLOOKUP("Category",'vInfo (Imported)'!$1:$5000,A271,FALSE),
"")</f>
        <v/>
      </c>
      <c r="F271" t="str">
        <f>IF(HLOOKUP("OS according to the configuration file",'vInfo (Imported)'!$1:$5000,A271,FALSE)&gt;0,
HLOOKUP("OS according to the configuration file",'vInfo (Imported)'!$1:$5000,A271,FALSE),
"")</f>
        <v/>
      </c>
      <c r="G271" s="1" t="str">
        <f>IF(HLOOKUP("Cluster",'vInfo (Imported)'!$1:$5000,A271,FALSE)&gt;0,
HLOOKUP("Cluster",'vInfo (Imported)'!$1:$5000,A271,FALSE),
"")</f>
        <v/>
      </c>
      <c r="K271" s="28">
        <f>'vCluster (Imported)'!A271</f>
        <v>0</v>
      </c>
      <c r="L271">
        <f t="shared" si="27"/>
        <v>0</v>
      </c>
      <c r="M271">
        <f t="shared" si="28"/>
        <v>0</v>
      </c>
      <c r="N271">
        <f t="shared" si="29"/>
        <v>0</v>
      </c>
      <c r="O271" s="1">
        <f t="shared" si="30"/>
        <v>0</v>
      </c>
      <c r="P271">
        <f>SUMIFS('vCluster (Imported)'!$G:$G,'vCluster (Imported)'!$A:$A,K271)</f>
        <v>0</v>
      </c>
      <c r="Q271">
        <f t="shared" si="31"/>
        <v>0</v>
      </c>
    </row>
    <row r="272" spans="1:17" x14ac:dyDescent="0.3">
      <c r="A272">
        <f t="shared" si="26"/>
        <v>272</v>
      </c>
      <c r="B272" t="str">
        <f>IF(HLOOKUP("Memory",'vInfo (Imported)'!$1:$5000,A272,FALSE)&gt;0,HLOOKUP("Memory",'vInfo (Imported)'!$1:$5000,A272,FALSE),"")</f>
        <v/>
      </c>
      <c r="C272" t="str">
        <f>IF(HLOOKUP("CPUs",'vInfo (Imported)'!$1:$5000,A272,FALSE)&gt;0,
HLOOKUP("CPUs",'vInfo (Imported)'!$1:$5000,A272,FALSE),
"")</f>
        <v/>
      </c>
      <c r="D272" t="str">
        <f>IF(HLOOKUP($D$1,'vInfo (Imported)'!$1:$5000,A272,FALSE)&gt;0,
HLOOKUP($D$1,'vInfo (Imported)'!$1:$5000,A272,FALSE),
"")</f>
        <v/>
      </c>
      <c r="E272" t="str">
        <f>IF(HLOOKUP("Category",'vInfo (Imported)'!$1:$5000,A272,FALSE)&gt;0,
HLOOKUP("Category",'vInfo (Imported)'!$1:$5000,A272,FALSE),
"")</f>
        <v/>
      </c>
      <c r="F272" t="str">
        <f>IF(HLOOKUP("OS according to the configuration file",'vInfo (Imported)'!$1:$5000,A272,FALSE)&gt;0,
HLOOKUP("OS according to the configuration file",'vInfo (Imported)'!$1:$5000,A272,FALSE),
"")</f>
        <v/>
      </c>
      <c r="G272" s="1" t="str">
        <f>IF(HLOOKUP("Cluster",'vInfo (Imported)'!$1:$5000,A272,FALSE)&gt;0,
HLOOKUP("Cluster",'vInfo (Imported)'!$1:$5000,A272,FALSE),
"")</f>
        <v/>
      </c>
      <c r="K272" s="28">
        <f>'vCluster (Imported)'!A272</f>
        <v>0</v>
      </c>
      <c r="L272">
        <f t="shared" si="27"/>
        <v>0</v>
      </c>
      <c r="M272">
        <f t="shared" si="28"/>
        <v>0</v>
      </c>
      <c r="N272">
        <f t="shared" si="29"/>
        <v>0</v>
      </c>
      <c r="O272" s="1">
        <f t="shared" si="30"/>
        <v>0</v>
      </c>
      <c r="P272">
        <f>SUMIFS('vCluster (Imported)'!$G:$G,'vCluster (Imported)'!$A:$A,K272)</f>
        <v>0</v>
      </c>
      <c r="Q272">
        <f t="shared" si="31"/>
        <v>0</v>
      </c>
    </row>
    <row r="273" spans="1:17" x14ac:dyDescent="0.3">
      <c r="A273">
        <f t="shared" si="26"/>
        <v>273</v>
      </c>
      <c r="B273" t="str">
        <f>IF(HLOOKUP("Memory",'vInfo (Imported)'!$1:$5000,A273,FALSE)&gt;0,HLOOKUP("Memory",'vInfo (Imported)'!$1:$5000,A273,FALSE),"")</f>
        <v/>
      </c>
      <c r="C273" t="str">
        <f>IF(HLOOKUP("CPUs",'vInfo (Imported)'!$1:$5000,A273,FALSE)&gt;0,
HLOOKUP("CPUs",'vInfo (Imported)'!$1:$5000,A273,FALSE),
"")</f>
        <v/>
      </c>
      <c r="D273" t="str">
        <f>IF(HLOOKUP($D$1,'vInfo (Imported)'!$1:$5000,A273,FALSE)&gt;0,
HLOOKUP($D$1,'vInfo (Imported)'!$1:$5000,A273,FALSE),
"")</f>
        <v/>
      </c>
      <c r="E273" t="str">
        <f>IF(HLOOKUP("Category",'vInfo (Imported)'!$1:$5000,A273,FALSE)&gt;0,
HLOOKUP("Category",'vInfo (Imported)'!$1:$5000,A273,FALSE),
"")</f>
        <v/>
      </c>
      <c r="F273" t="str">
        <f>IF(HLOOKUP("OS according to the configuration file",'vInfo (Imported)'!$1:$5000,A273,FALSE)&gt;0,
HLOOKUP("OS according to the configuration file",'vInfo (Imported)'!$1:$5000,A273,FALSE),
"")</f>
        <v/>
      </c>
      <c r="G273" s="1" t="str">
        <f>IF(HLOOKUP("Cluster",'vInfo (Imported)'!$1:$5000,A273,FALSE)&gt;0,
HLOOKUP("Cluster",'vInfo (Imported)'!$1:$5000,A273,FALSE),
"")</f>
        <v/>
      </c>
      <c r="K273" s="28">
        <f>'vCluster (Imported)'!A273</f>
        <v>0</v>
      </c>
      <c r="L273">
        <f t="shared" si="27"/>
        <v>0</v>
      </c>
      <c r="M273">
        <f t="shared" si="28"/>
        <v>0</v>
      </c>
      <c r="N273">
        <f t="shared" si="29"/>
        <v>0</v>
      </c>
      <c r="O273" s="1">
        <f t="shared" si="30"/>
        <v>0</v>
      </c>
      <c r="P273">
        <f>SUMIFS('vCluster (Imported)'!$G:$G,'vCluster (Imported)'!$A:$A,K273)</f>
        <v>0</v>
      </c>
      <c r="Q273">
        <f t="shared" si="31"/>
        <v>0</v>
      </c>
    </row>
    <row r="274" spans="1:17" x14ac:dyDescent="0.3">
      <c r="A274">
        <f t="shared" si="26"/>
        <v>274</v>
      </c>
      <c r="B274" t="str">
        <f>IF(HLOOKUP("Memory",'vInfo (Imported)'!$1:$5000,A274,FALSE)&gt;0,HLOOKUP("Memory",'vInfo (Imported)'!$1:$5000,A274,FALSE),"")</f>
        <v/>
      </c>
      <c r="C274" t="str">
        <f>IF(HLOOKUP("CPUs",'vInfo (Imported)'!$1:$5000,A274,FALSE)&gt;0,
HLOOKUP("CPUs",'vInfo (Imported)'!$1:$5000,A274,FALSE),
"")</f>
        <v/>
      </c>
      <c r="D274" t="str">
        <f>IF(HLOOKUP($D$1,'vInfo (Imported)'!$1:$5000,A274,FALSE)&gt;0,
HLOOKUP($D$1,'vInfo (Imported)'!$1:$5000,A274,FALSE),
"")</f>
        <v/>
      </c>
      <c r="E274" t="str">
        <f>IF(HLOOKUP("Category",'vInfo (Imported)'!$1:$5000,A274,FALSE)&gt;0,
HLOOKUP("Category",'vInfo (Imported)'!$1:$5000,A274,FALSE),
"")</f>
        <v/>
      </c>
      <c r="F274" t="str">
        <f>IF(HLOOKUP("OS according to the configuration file",'vInfo (Imported)'!$1:$5000,A274,FALSE)&gt;0,
HLOOKUP("OS according to the configuration file",'vInfo (Imported)'!$1:$5000,A274,FALSE),
"")</f>
        <v/>
      </c>
      <c r="G274" s="1" t="str">
        <f>IF(HLOOKUP("Cluster",'vInfo (Imported)'!$1:$5000,A274,FALSE)&gt;0,
HLOOKUP("Cluster",'vInfo (Imported)'!$1:$5000,A274,FALSE),
"")</f>
        <v/>
      </c>
      <c r="K274" s="28">
        <f>'vCluster (Imported)'!A274</f>
        <v>0</v>
      </c>
      <c r="L274">
        <f t="shared" si="27"/>
        <v>0</v>
      </c>
      <c r="M274">
        <f t="shared" si="28"/>
        <v>0</v>
      </c>
      <c r="N274">
        <f t="shared" si="29"/>
        <v>0</v>
      </c>
      <c r="O274" s="1">
        <f t="shared" si="30"/>
        <v>0</v>
      </c>
      <c r="P274">
        <f>SUMIFS('vCluster (Imported)'!$G:$G,'vCluster (Imported)'!$A:$A,K274)</f>
        <v>0</v>
      </c>
      <c r="Q274">
        <f t="shared" si="31"/>
        <v>0</v>
      </c>
    </row>
    <row r="275" spans="1:17" x14ac:dyDescent="0.3">
      <c r="A275">
        <f t="shared" si="26"/>
        <v>275</v>
      </c>
      <c r="B275" t="str">
        <f>IF(HLOOKUP("Memory",'vInfo (Imported)'!$1:$5000,A275,FALSE)&gt;0,HLOOKUP("Memory",'vInfo (Imported)'!$1:$5000,A275,FALSE),"")</f>
        <v/>
      </c>
      <c r="C275" t="str">
        <f>IF(HLOOKUP("CPUs",'vInfo (Imported)'!$1:$5000,A275,FALSE)&gt;0,
HLOOKUP("CPUs",'vInfo (Imported)'!$1:$5000,A275,FALSE),
"")</f>
        <v/>
      </c>
      <c r="D275" t="str">
        <f>IF(HLOOKUP($D$1,'vInfo (Imported)'!$1:$5000,A275,FALSE)&gt;0,
HLOOKUP($D$1,'vInfo (Imported)'!$1:$5000,A275,FALSE),
"")</f>
        <v/>
      </c>
      <c r="E275" t="str">
        <f>IF(HLOOKUP("Category",'vInfo (Imported)'!$1:$5000,A275,FALSE)&gt;0,
HLOOKUP("Category",'vInfo (Imported)'!$1:$5000,A275,FALSE),
"")</f>
        <v/>
      </c>
      <c r="F275" t="str">
        <f>IF(HLOOKUP("OS according to the configuration file",'vInfo (Imported)'!$1:$5000,A275,FALSE)&gt;0,
HLOOKUP("OS according to the configuration file",'vInfo (Imported)'!$1:$5000,A275,FALSE),
"")</f>
        <v/>
      </c>
      <c r="G275" s="1" t="str">
        <f>IF(HLOOKUP("Cluster",'vInfo (Imported)'!$1:$5000,A275,FALSE)&gt;0,
HLOOKUP("Cluster",'vInfo (Imported)'!$1:$5000,A275,FALSE),
"")</f>
        <v/>
      </c>
      <c r="K275" s="28">
        <f>'vCluster (Imported)'!A275</f>
        <v>0</v>
      </c>
      <c r="L275">
        <f t="shared" si="27"/>
        <v>0</v>
      </c>
      <c r="M275">
        <f t="shared" si="28"/>
        <v>0</v>
      </c>
      <c r="N275">
        <f t="shared" si="29"/>
        <v>0</v>
      </c>
      <c r="O275" s="1">
        <f t="shared" si="30"/>
        <v>0</v>
      </c>
      <c r="P275">
        <f>SUMIFS('vCluster (Imported)'!$G:$G,'vCluster (Imported)'!$A:$A,K275)</f>
        <v>0</v>
      </c>
      <c r="Q275">
        <f t="shared" si="31"/>
        <v>0</v>
      </c>
    </row>
    <row r="276" spans="1:17" x14ac:dyDescent="0.3">
      <c r="A276">
        <f t="shared" si="26"/>
        <v>276</v>
      </c>
      <c r="B276" t="str">
        <f>IF(HLOOKUP("Memory",'vInfo (Imported)'!$1:$5000,A276,FALSE)&gt;0,HLOOKUP("Memory",'vInfo (Imported)'!$1:$5000,A276,FALSE),"")</f>
        <v/>
      </c>
      <c r="C276" t="str">
        <f>IF(HLOOKUP("CPUs",'vInfo (Imported)'!$1:$5000,A276,FALSE)&gt;0,
HLOOKUP("CPUs",'vInfo (Imported)'!$1:$5000,A276,FALSE),
"")</f>
        <v/>
      </c>
      <c r="D276" t="str">
        <f>IF(HLOOKUP($D$1,'vInfo (Imported)'!$1:$5000,A276,FALSE)&gt;0,
HLOOKUP($D$1,'vInfo (Imported)'!$1:$5000,A276,FALSE),
"")</f>
        <v/>
      </c>
      <c r="E276" t="str">
        <f>IF(HLOOKUP("Category",'vInfo (Imported)'!$1:$5000,A276,FALSE)&gt;0,
HLOOKUP("Category",'vInfo (Imported)'!$1:$5000,A276,FALSE),
"")</f>
        <v/>
      </c>
      <c r="F276" t="str">
        <f>IF(HLOOKUP("OS according to the configuration file",'vInfo (Imported)'!$1:$5000,A276,FALSE)&gt;0,
HLOOKUP("OS according to the configuration file",'vInfo (Imported)'!$1:$5000,A276,FALSE),
"")</f>
        <v/>
      </c>
      <c r="G276" s="1" t="str">
        <f>IF(HLOOKUP("Cluster",'vInfo (Imported)'!$1:$5000,A276,FALSE)&gt;0,
HLOOKUP("Cluster",'vInfo (Imported)'!$1:$5000,A276,FALSE),
"")</f>
        <v/>
      </c>
      <c r="K276" s="28">
        <f>'vCluster (Imported)'!A276</f>
        <v>0</v>
      </c>
      <c r="L276">
        <f t="shared" si="27"/>
        <v>0</v>
      </c>
      <c r="M276">
        <f t="shared" si="28"/>
        <v>0</v>
      </c>
      <c r="N276">
        <f t="shared" si="29"/>
        <v>0</v>
      </c>
      <c r="O276" s="1">
        <f t="shared" si="30"/>
        <v>0</v>
      </c>
      <c r="P276">
        <f>SUMIFS('vCluster (Imported)'!$G:$G,'vCluster (Imported)'!$A:$A,K276)</f>
        <v>0</v>
      </c>
      <c r="Q276">
        <f t="shared" si="31"/>
        <v>0</v>
      </c>
    </row>
    <row r="277" spans="1:17" x14ac:dyDescent="0.3">
      <c r="A277">
        <f t="shared" si="26"/>
        <v>277</v>
      </c>
      <c r="B277" t="str">
        <f>IF(HLOOKUP("Memory",'vInfo (Imported)'!$1:$5000,A277,FALSE)&gt;0,HLOOKUP("Memory",'vInfo (Imported)'!$1:$5000,A277,FALSE),"")</f>
        <v/>
      </c>
      <c r="C277" t="str">
        <f>IF(HLOOKUP("CPUs",'vInfo (Imported)'!$1:$5000,A277,FALSE)&gt;0,
HLOOKUP("CPUs",'vInfo (Imported)'!$1:$5000,A277,FALSE),
"")</f>
        <v/>
      </c>
      <c r="D277" t="str">
        <f>IF(HLOOKUP($D$1,'vInfo (Imported)'!$1:$5000,A277,FALSE)&gt;0,
HLOOKUP($D$1,'vInfo (Imported)'!$1:$5000,A277,FALSE),
"")</f>
        <v/>
      </c>
      <c r="E277" t="str">
        <f>IF(HLOOKUP("Category",'vInfo (Imported)'!$1:$5000,A277,FALSE)&gt;0,
HLOOKUP("Category",'vInfo (Imported)'!$1:$5000,A277,FALSE),
"")</f>
        <v/>
      </c>
      <c r="F277" t="str">
        <f>IF(HLOOKUP("OS according to the configuration file",'vInfo (Imported)'!$1:$5000,A277,FALSE)&gt;0,
HLOOKUP("OS according to the configuration file",'vInfo (Imported)'!$1:$5000,A277,FALSE),
"")</f>
        <v/>
      </c>
      <c r="G277" s="1" t="str">
        <f>IF(HLOOKUP("Cluster",'vInfo (Imported)'!$1:$5000,A277,FALSE)&gt;0,
HLOOKUP("Cluster",'vInfo (Imported)'!$1:$5000,A277,FALSE),
"")</f>
        <v/>
      </c>
      <c r="K277" s="28">
        <f>'vCluster (Imported)'!A277</f>
        <v>0</v>
      </c>
      <c r="L277">
        <f t="shared" si="27"/>
        <v>0</v>
      </c>
      <c r="M277">
        <f t="shared" si="28"/>
        <v>0</v>
      </c>
      <c r="N277">
        <f t="shared" si="29"/>
        <v>0</v>
      </c>
      <c r="O277" s="1">
        <f t="shared" si="30"/>
        <v>0</v>
      </c>
      <c r="P277">
        <f>SUMIFS('vCluster (Imported)'!$G:$G,'vCluster (Imported)'!$A:$A,K277)</f>
        <v>0</v>
      </c>
      <c r="Q277">
        <f t="shared" si="31"/>
        <v>0</v>
      </c>
    </row>
    <row r="278" spans="1:17" x14ac:dyDescent="0.3">
      <c r="A278">
        <f t="shared" si="26"/>
        <v>278</v>
      </c>
      <c r="B278" t="str">
        <f>IF(HLOOKUP("Memory",'vInfo (Imported)'!$1:$5000,A278,FALSE)&gt;0,HLOOKUP("Memory",'vInfo (Imported)'!$1:$5000,A278,FALSE),"")</f>
        <v/>
      </c>
      <c r="C278" t="str">
        <f>IF(HLOOKUP("CPUs",'vInfo (Imported)'!$1:$5000,A278,FALSE)&gt;0,
HLOOKUP("CPUs",'vInfo (Imported)'!$1:$5000,A278,FALSE),
"")</f>
        <v/>
      </c>
      <c r="D278" t="str">
        <f>IF(HLOOKUP($D$1,'vInfo (Imported)'!$1:$5000,A278,FALSE)&gt;0,
HLOOKUP($D$1,'vInfo (Imported)'!$1:$5000,A278,FALSE),
"")</f>
        <v/>
      </c>
      <c r="E278" t="str">
        <f>IF(HLOOKUP("Category",'vInfo (Imported)'!$1:$5000,A278,FALSE)&gt;0,
HLOOKUP("Category",'vInfo (Imported)'!$1:$5000,A278,FALSE),
"")</f>
        <v/>
      </c>
      <c r="F278" t="str">
        <f>IF(HLOOKUP("OS according to the configuration file",'vInfo (Imported)'!$1:$5000,A278,FALSE)&gt;0,
HLOOKUP("OS according to the configuration file",'vInfo (Imported)'!$1:$5000,A278,FALSE),
"")</f>
        <v/>
      </c>
      <c r="G278" s="1" t="str">
        <f>IF(HLOOKUP("Cluster",'vInfo (Imported)'!$1:$5000,A278,FALSE)&gt;0,
HLOOKUP("Cluster",'vInfo (Imported)'!$1:$5000,A278,FALSE),
"")</f>
        <v/>
      </c>
      <c r="K278" s="28">
        <f>'vCluster (Imported)'!A278</f>
        <v>0</v>
      </c>
      <c r="L278">
        <f t="shared" si="27"/>
        <v>0</v>
      </c>
      <c r="M278">
        <f t="shared" si="28"/>
        <v>0</v>
      </c>
      <c r="N278">
        <f t="shared" si="29"/>
        <v>0</v>
      </c>
      <c r="O278" s="1">
        <f t="shared" si="30"/>
        <v>0</v>
      </c>
      <c r="P278">
        <f>SUMIFS('vCluster (Imported)'!$G:$G,'vCluster (Imported)'!$A:$A,K278)</f>
        <v>0</v>
      </c>
      <c r="Q278">
        <f t="shared" si="31"/>
        <v>0</v>
      </c>
    </row>
    <row r="279" spans="1:17" x14ac:dyDescent="0.3">
      <c r="A279">
        <f t="shared" si="26"/>
        <v>279</v>
      </c>
      <c r="B279" t="str">
        <f>IF(HLOOKUP("Memory",'vInfo (Imported)'!$1:$5000,A279,FALSE)&gt;0,HLOOKUP("Memory",'vInfo (Imported)'!$1:$5000,A279,FALSE),"")</f>
        <v/>
      </c>
      <c r="C279" t="str">
        <f>IF(HLOOKUP("CPUs",'vInfo (Imported)'!$1:$5000,A279,FALSE)&gt;0,
HLOOKUP("CPUs",'vInfo (Imported)'!$1:$5000,A279,FALSE),
"")</f>
        <v/>
      </c>
      <c r="D279" t="str">
        <f>IF(HLOOKUP($D$1,'vInfo (Imported)'!$1:$5000,A279,FALSE)&gt;0,
HLOOKUP($D$1,'vInfo (Imported)'!$1:$5000,A279,FALSE),
"")</f>
        <v/>
      </c>
      <c r="E279" t="str">
        <f>IF(HLOOKUP("Category",'vInfo (Imported)'!$1:$5000,A279,FALSE)&gt;0,
HLOOKUP("Category",'vInfo (Imported)'!$1:$5000,A279,FALSE),
"")</f>
        <v/>
      </c>
      <c r="F279" t="str">
        <f>IF(HLOOKUP("OS according to the configuration file",'vInfo (Imported)'!$1:$5000,A279,FALSE)&gt;0,
HLOOKUP("OS according to the configuration file",'vInfo (Imported)'!$1:$5000,A279,FALSE),
"")</f>
        <v/>
      </c>
      <c r="G279" s="1" t="str">
        <f>IF(HLOOKUP("Cluster",'vInfo (Imported)'!$1:$5000,A279,FALSE)&gt;0,
HLOOKUP("Cluster",'vInfo (Imported)'!$1:$5000,A279,FALSE),
"")</f>
        <v/>
      </c>
      <c r="K279" s="28">
        <f>'vCluster (Imported)'!A279</f>
        <v>0</v>
      </c>
      <c r="L279">
        <f t="shared" si="27"/>
        <v>0</v>
      </c>
      <c r="M279">
        <f t="shared" si="28"/>
        <v>0</v>
      </c>
      <c r="N279">
        <f t="shared" si="29"/>
        <v>0</v>
      </c>
      <c r="O279" s="1">
        <f t="shared" si="30"/>
        <v>0</v>
      </c>
      <c r="P279">
        <f>SUMIFS('vCluster (Imported)'!$G:$G,'vCluster (Imported)'!$A:$A,K279)</f>
        <v>0</v>
      </c>
      <c r="Q279">
        <f t="shared" si="31"/>
        <v>0</v>
      </c>
    </row>
    <row r="280" spans="1:17" x14ac:dyDescent="0.3">
      <c r="A280">
        <f t="shared" si="26"/>
        <v>280</v>
      </c>
      <c r="B280" t="str">
        <f>IF(HLOOKUP("Memory",'vInfo (Imported)'!$1:$5000,A280,FALSE)&gt;0,HLOOKUP("Memory",'vInfo (Imported)'!$1:$5000,A280,FALSE),"")</f>
        <v/>
      </c>
      <c r="C280" t="str">
        <f>IF(HLOOKUP("CPUs",'vInfo (Imported)'!$1:$5000,A280,FALSE)&gt;0,
HLOOKUP("CPUs",'vInfo (Imported)'!$1:$5000,A280,FALSE),
"")</f>
        <v/>
      </c>
      <c r="D280" t="str">
        <f>IF(HLOOKUP($D$1,'vInfo (Imported)'!$1:$5000,A280,FALSE)&gt;0,
HLOOKUP($D$1,'vInfo (Imported)'!$1:$5000,A280,FALSE),
"")</f>
        <v/>
      </c>
      <c r="E280" t="str">
        <f>IF(HLOOKUP("Category",'vInfo (Imported)'!$1:$5000,A280,FALSE)&gt;0,
HLOOKUP("Category",'vInfo (Imported)'!$1:$5000,A280,FALSE),
"")</f>
        <v/>
      </c>
      <c r="F280" t="str">
        <f>IF(HLOOKUP("OS according to the configuration file",'vInfo (Imported)'!$1:$5000,A280,FALSE)&gt;0,
HLOOKUP("OS according to the configuration file",'vInfo (Imported)'!$1:$5000,A280,FALSE),
"")</f>
        <v/>
      </c>
      <c r="G280" s="1" t="str">
        <f>IF(HLOOKUP("Cluster",'vInfo (Imported)'!$1:$5000,A280,FALSE)&gt;0,
HLOOKUP("Cluster",'vInfo (Imported)'!$1:$5000,A280,FALSE),
"")</f>
        <v/>
      </c>
      <c r="K280" s="28">
        <f>'vCluster (Imported)'!A280</f>
        <v>0</v>
      </c>
      <c r="L280">
        <f t="shared" si="27"/>
        <v>0</v>
      </c>
      <c r="M280">
        <f t="shared" si="28"/>
        <v>0</v>
      </c>
      <c r="N280">
        <f t="shared" si="29"/>
        <v>0</v>
      </c>
      <c r="O280" s="1">
        <f t="shared" si="30"/>
        <v>0</v>
      </c>
      <c r="P280">
        <f>SUMIFS('vCluster (Imported)'!$G:$G,'vCluster (Imported)'!$A:$A,K280)</f>
        <v>0</v>
      </c>
      <c r="Q280">
        <f t="shared" si="31"/>
        <v>0</v>
      </c>
    </row>
    <row r="281" spans="1:17" x14ac:dyDescent="0.3">
      <c r="A281">
        <f t="shared" si="26"/>
        <v>281</v>
      </c>
      <c r="B281" t="str">
        <f>IF(HLOOKUP("Memory",'vInfo (Imported)'!$1:$5000,A281,FALSE)&gt;0,HLOOKUP("Memory",'vInfo (Imported)'!$1:$5000,A281,FALSE),"")</f>
        <v/>
      </c>
      <c r="C281" t="str">
        <f>IF(HLOOKUP("CPUs",'vInfo (Imported)'!$1:$5000,A281,FALSE)&gt;0,
HLOOKUP("CPUs",'vInfo (Imported)'!$1:$5000,A281,FALSE),
"")</f>
        <v/>
      </c>
      <c r="D281" t="str">
        <f>IF(HLOOKUP($D$1,'vInfo (Imported)'!$1:$5000,A281,FALSE)&gt;0,
HLOOKUP($D$1,'vInfo (Imported)'!$1:$5000,A281,FALSE),
"")</f>
        <v/>
      </c>
      <c r="E281" t="str">
        <f>IF(HLOOKUP("Category",'vInfo (Imported)'!$1:$5000,A281,FALSE)&gt;0,
HLOOKUP("Category",'vInfo (Imported)'!$1:$5000,A281,FALSE),
"")</f>
        <v/>
      </c>
      <c r="F281" t="str">
        <f>IF(HLOOKUP("OS according to the configuration file",'vInfo (Imported)'!$1:$5000,A281,FALSE)&gt;0,
HLOOKUP("OS according to the configuration file",'vInfo (Imported)'!$1:$5000,A281,FALSE),
"")</f>
        <v/>
      </c>
      <c r="G281" s="1" t="str">
        <f>IF(HLOOKUP("Cluster",'vInfo (Imported)'!$1:$5000,A281,FALSE)&gt;0,
HLOOKUP("Cluster",'vInfo (Imported)'!$1:$5000,A281,FALSE),
"")</f>
        <v/>
      </c>
      <c r="K281" s="28">
        <f>'vCluster (Imported)'!A281</f>
        <v>0</v>
      </c>
      <c r="L281">
        <f t="shared" si="27"/>
        <v>0</v>
      </c>
      <c r="M281">
        <f t="shared" si="28"/>
        <v>0</v>
      </c>
      <c r="N281">
        <f t="shared" si="29"/>
        <v>0</v>
      </c>
      <c r="O281" s="1">
        <f t="shared" si="30"/>
        <v>0</v>
      </c>
      <c r="P281">
        <f>SUMIFS('vCluster (Imported)'!$G:$G,'vCluster (Imported)'!$A:$A,K281)</f>
        <v>0</v>
      </c>
      <c r="Q281">
        <f t="shared" si="31"/>
        <v>0</v>
      </c>
    </row>
    <row r="282" spans="1:17" x14ac:dyDescent="0.3">
      <c r="A282">
        <f t="shared" si="26"/>
        <v>282</v>
      </c>
      <c r="B282" t="str">
        <f>IF(HLOOKUP("Memory",'vInfo (Imported)'!$1:$5000,A282,FALSE)&gt;0,HLOOKUP("Memory",'vInfo (Imported)'!$1:$5000,A282,FALSE),"")</f>
        <v/>
      </c>
      <c r="C282" t="str">
        <f>IF(HLOOKUP("CPUs",'vInfo (Imported)'!$1:$5000,A282,FALSE)&gt;0,
HLOOKUP("CPUs",'vInfo (Imported)'!$1:$5000,A282,FALSE),
"")</f>
        <v/>
      </c>
      <c r="D282" t="str">
        <f>IF(HLOOKUP($D$1,'vInfo (Imported)'!$1:$5000,A282,FALSE)&gt;0,
HLOOKUP($D$1,'vInfo (Imported)'!$1:$5000,A282,FALSE),
"")</f>
        <v/>
      </c>
      <c r="E282" t="str">
        <f>IF(HLOOKUP("Category",'vInfo (Imported)'!$1:$5000,A282,FALSE)&gt;0,
HLOOKUP("Category",'vInfo (Imported)'!$1:$5000,A282,FALSE),
"")</f>
        <v/>
      </c>
      <c r="F282" t="str">
        <f>IF(HLOOKUP("OS according to the configuration file",'vInfo (Imported)'!$1:$5000,A282,FALSE)&gt;0,
HLOOKUP("OS according to the configuration file",'vInfo (Imported)'!$1:$5000,A282,FALSE),
"")</f>
        <v/>
      </c>
      <c r="G282" s="1" t="str">
        <f>IF(HLOOKUP("Cluster",'vInfo (Imported)'!$1:$5000,A282,FALSE)&gt;0,
HLOOKUP("Cluster",'vInfo (Imported)'!$1:$5000,A282,FALSE),
"")</f>
        <v/>
      </c>
      <c r="K282" s="28">
        <f>'vCluster (Imported)'!A282</f>
        <v>0</v>
      </c>
      <c r="L282">
        <f t="shared" si="27"/>
        <v>0</v>
      </c>
      <c r="M282">
        <f t="shared" si="28"/>
        <v>0</v>
      </c>
      <c r="N282">
        <f t="shared" si="29"/>
        <v>0</v>
      </c>
      <c r="O282" s="1">
        <f t="shared" si="30"/>
        <v>0</v>
      </c>
      <c r="P282">
        <f>SUMIFS('vCluster (Imported)'!$G:$G,'vCluster (Imported)'!$A:$A,K282)</f>
        <v>0</v>
      </c>
      <c r="Q282">
        <f t="shared" si="31"/>
        <v>0</v>
      </c>
    </row>
    <row r="283" spans="1:17" x14ac:dyDescent="0.3">
      <c r="A283">
        <f t="shared" si="26"/>
        <v>283</v>
      </c>
      <c r="B283" t="str">
        <f>IF(HLOOKUP("Memory",'vInfo (Imported)'!$1:$5000,A283,FALSE)&gt;0,HLOOKUP("Memory",'vInfo (Imported)'!$1:$5000,A283,FALSE),"")</f>
        <v/>
      </c>
      <c r="C283" t="str">
        <f>IF(HLOOKUP("CPUs",'vInfo (Imported)'!$1:$5000,A283,FALSE)&gt;0,
HLOOKUP("CPUs",'vInfo (Imported)'!$1:$5000,A283,FALSE),
"")</f>
        <v/>
      </c>
      <c r="D283" t="str">
        <f>IF(HLOOKUP($D$1,'vInfo (Imported)'!$1:$5000,A283,FALSE)&gt;0,
HLOOKUP($D$1,'vInfo (Imported)'!$1:$5000,A283,FALSE),
"")</f>
        <v/>
      </c>
      <c r="E283" t="str">
        <f>IF(HLOOKUP("Category",'vInfo (Imported)'!$1:$5000,A283,FALSE)&gt;0,
HLOOKUP("Category",'vInfo (Imported)'!$1:$5000,A283,FALSE),
"")</f>
        <v/>
      </c>
      <c r="F283" t="str">
        <f>IF(HLOOKUP("OS according to the configuration file",'vInfo (Imported)'!$1:$5000,A283,FALSE)&gt;0,
HLOOKUP("OS according to the configuration file",'vInfo (Imported)'!$1:$5000,A283,FALSE),
"")</f>
        <v/>
      </c>
      <c r="G283" s="1" t="str">
        <f>IF(HLOOKUP("Cluster",'vInfo (Imported)'!$1:$5000,A283,FALSE)&gt;0,
HLOOKUP("Cluster",'vInfo (Imported)'!$1:$5000,A283,FALSE),
"")</f>
        <v/>
      </c>
      <c r="K283" s="28">
        <f>'vCluster (Imported)'!A283</f>
        <v>0</v>
      </c>
      <c r="L283">
        <f t="shared" si="27"/>
        <v>0</v>
      </c>
      <c r="M283">
        <f t="shared" si="28"/>
        <v>0</v>
      </c>
      <c r="N283">
        <f t="shared" si="29"/>
        <v>0</v>
      </c>
      <c r="O283" s="1">
        <f t="shared" si="30"/>
        <v>0</v>
      </c>
      <c r="P283">
        <f>SUMIFS('vCluster (Imported)'!$G:$G,'vCluster (Imported)'!$A:$A,K283)</f>
        <v>0</v>
      </c>
      <c r="Q283">
        <f t="shared" si="31"/>
        <v>0</v>
      </c>
    </row>
    <row r="284" spans="1:17" x14ac:dyDescent="0.3">
      <c r="A284">
        <f t="shared" si="26"/>
        <v>284</v>
      </c>
      <c r="B284" t="str">
        <f>IF(HLOOKUP("Memory",'vInfo (Imported)'!$1:$5000,A284,FALSE)&gt;0,HLOOKUP("Memory",'vInfo (Imported)'!$1:$5000,A284,FALSE),"")</f>
        <v/>
      </c>
      <c r="C284" t="str">
        <f>IF(HLOOKUP("CPUs",'vInfo (Imported)'!$1:$5000,A284,FALSE)&gt;0,
HLOOKUP("CPUs",'vInfo (Imported)'!$1:$5000,A284,FALSE),
"")</f>
        <v/>
      </c>
      <c r="D284" t="str">
        <f>IF(HLOOKUP($D$1,'vInfo (Imported)'!$1:$5000,A284,FALSE)&gt;0,
HLOOKUP($D$1,'vInfo (Imported)'!$1:$5000,A284,FALSE),
"")</f>
        <v/>
      </c>
      <c r="E284" t="str">
        <f>IF(HLOOKUP("Category",'vInfo (Imported)'!$1:$5000,A284,FALSE)&gt;0,
HLOOKUP("Category",'vInfo (Imported)'!$1:$5000,A284,FALSE),
"")</f>
        <v/>
      </c>
      <c r="F284" t="str">
        <f>IF(HLOOKUP("OS according to the configuration file",'vInfo (Imported)'!$1:$5000,A284,FALSE)&gt;0,
HLOOKUP("OS according to the configuration file",'vInfo (Imported)'!$1:$5000,A284,FALSE),
"")</f>
        <v/>
      </c>
      <c r="G284" s="1" t="str">
        <f>IF(HLOOKUP("Cluster",'vInfo (Imported)'!$1:$5000,A284,FALSE)&gt;0,
HLOOKUP("Cluster",'vInfo (Imported)'!$1:$5000,A284,FALSE),
"")</f>
        <v/>
      </c>
      <c r="K284" s="28">
        <f>'vCluster (Imported)'!A284</f>
        <v>0</v>
      </c>
      <c r="L284">
        <f t="shared" si="27"/>
        <v>0</v>
      </c>
      <c r="M284">
        <f t="shared" si="28"/>
        <v>0</v>
      </c>
      <c r="N284">
        <f t="shared" si="29"/>
        <v>0</v>
      </c>
      <c r="O284" s="1">
        <f t="shared" si="30"/>
        <v>0</v>
      </c>
      <c r="P284">
        <f>SUMIFS('vCluster (Imported)'!$G:$G,'vCluster (Imported)'!$A:$A,K284)</f>
        <v>0</v>
      </c>
      <c r="Q284">
        <f t="shared" si="31"/>
        <v>0</v>
      </c>
    </row>
    <row r="285" spans="1:17" x14ac:dyDescent="0.3">
      <c r="A285">
        <f t="shared" si="26"/>
        <v>285</v>
      </c>
      <c r="B285" t="str">
        <f>IF(HLOOKUP("Memory",'vInfo (Imported)'!$1:$5000,A285,FALSE)&gt;0,HLOOKUP("Memory",'vInfo (Imported)'!$1:$5000,A285,FALSE),"")</f>
        <v/>
      </c>
      <c r="C285" t="str">
        <f>IF(HLOOKUP("CPUs",'vInfo (Imported)'!$1:$5000,A285,FALSE)&gt;0,
HLOOKUP("CPUs",'vInfo (Imported)'!$1:$5000,A285,FALSE),
"")</f>
        <v/>
      </c>
      <c r="D285" t="str">
        <f>IF(HLOOKUP($D$1,'vInfo (Imported)'!$1:$5000,A285,FALSE)&gt;0,
HLOOKUP($D$1,'vInfo (Imported)'!$1:$5000,A285,FALSE),
"")</f>
        <v/>
      </c>
      <c r="E285" t="str">
        <f>IF(HLOOKUP("Category",'vInfo (Imported)'!$1:$5000,A285,FALSE)&gt;0,
HLOOKUP("Category",'vInfo (Imported)'!$1:$5000,A285,FALSE),
"")</f>
        <v/>
      </c>
      <c r="F285" t="str">
        <f>IF(HLOOKUP("OS according to the configuration file",'vInfo (Imported)'!$1:$5000,A285,FALSE)&gt;0,
HLOOKUP("OS according to the configuration file",'vInfo (Imported)'!$1:$5000,A285,FALSE),
"")</f>
        <v/>
      </c>
      <c r="G285" s="1" t="str">
        <f>IF(HLOOKUP("Cluster",'vInfo (Imported)'!$1:$5000,A285,FALSE)&gt;0,
HLOOKUP("Cluster",'vInfo (Imported)'!$1:$5000,A285,FALSE),
"")</f>
        <v/>
      </c>
      <c r="K285" s="28">
        <f>'vCluster (Imported)'!A285</f>
        <v>0</v>
      </c>
      <c r="L285">
        <f t="shared" si="27"/>
        <v>0</v>
      </c>
      <c r="M285">
        <f t="shared" si="28"/>
        <v>0</v>
      </c>
      <c r="N285">
        <f t="shared" si="29"/>
        <v>0</v>
      </c>
      <c r="O285" s="1">
        <f t="shared" si="30"/>
        <v>0</v>
      </c>
      <c r="P285">
        <f>SUMIFS('vCluster (Imported)'!$G:$G,'vCluster (Imported)'!$A:$A,K285)</f>
        <v>0</v>
      </c>
      <c r="Q285">
        <f t="shared" si="31"/>
        <v>0</v>
      </c>
    </row>
    <row r="286" spans="1:17" x14ac:dyDescent="0.3">
      <c r="A286">
        <f t="shared" si="26"/>
        <v>286</v>
      </c>
      <c r="B286" t="str">
        <f>IF(HLOOKUP("Memory",'vInfo (Imported)'!$1:$5000,A286,FALSE)&gt;0,HLOOKUP("Memory",'vInfo (Imported)'!$1:$5000,A286,FALSE),"")</f>
        <v/>
      </c>
      <c r="C286" t="str">
        <f>IF(HLOOKUP("CPUs",'vInfo (Imported)'!$1:$5000,A286,FALSE)&gt;0,
HLOOKUP("CPUs",'vInfo (Imported)'!$1:$5000,A286,FALSE),
"")</f>
        <v/>
      </c>
      <c r="D286" t="str">
        <f>IF(HLOOKUP($D$1,'vInfo (Imported)'!$1:$5000,A286,FALSE)&gt;0,
HLOOKUP($D$1,'vInfo (Imported)'!$1:$5000,A286,FALSE),
"")</f>
        <v/>
      </c>
      <c r="E286" t="str">
        <f>IF(HLOOKUP("Category",'vInfo (Imported)'!$1:$5000,A286,FALSE)&gt;0,
HLOOKUP("Category",'vInfo (Imported)'!$1:$5000,A286,FALSE),
"")</f>
        <v/>
      </c>
      <c r="F286" t="str">
        <f>IF(HLOOKUP("OS according to the configuration file",'vInfo (Imported)'!$1:$5000,A286,FALSE)&gt;0,
HLOOKUP("OS according to the configuration file",'vInfo (Imported)'!$1:$5000,A286,FALSE),
"")</f>
        <v/>
      </c>
      <c r="G286" s="1" t="str">
        <f>IF(HLOOKUP("Cluster",'vInfo (Imported)'!$1:$5000,A286,FALSE)&gt;0,
HLOOKUP("Cluster",'vInfo (Imported)'!$1:$5000,A286,FALSE),
"")</f>
        <v/>
      </c>
      <c r="K286" s="28">
        <f>'vCluster (Imported)'!A286</f>
        <v>0</v>
      </c>
      <c r="L286">
        <f t="shared" si="27"/>
        <v>0</v>
      </c>
      <c r="M286">
        <f t="shared" si="28"/>
        <v>0</v>
      </c>
      <c r="N286">
        <f t="shared" si="29"/>
        <v>0</v>
      </c>
      <c r="O286" s="1">
        <f t="shared" si="30"/>
        <v>0</v>
      </c>
      <c r="P286">
        <f>SUMIFS('vCluster (Imported)'!$G:$G,'vCluster (Imported)'!$A:$A,K286)</f>
        <v>0</v>
      </c>
      <c r="Q286">
        <f t="shared" si="31"/>
        <v>0</v>
      </c>
    </row>
    <row r="287" spans="1:17" x14ac:dyDescent="0.3">
      <c r="A287">
        <f t="shared" si="26"/>
        <v>287</v>
      </c>
      <c r="B287" t="str">
        <f>IF(HLOOKUP("Memory",'vInfo (Imported)'!$1:$5000,A287,FALSE)&gt;0,HLOOKUP("Memory",'vInfo (Imported)'!$1:$5000,A287,FALSE),"")</f>
        <v/>
      </c>
      <c r="C287" t="str">
        <f>IF(HLOOKUP("CPUs",'vInfo (Imported)'!$1:$5000,A287,FALSE)&gt;0,
HLOOKUP("CPUs",'vInfo (Imported)'!$1:$5000,A287,FALSE),
"")</f>
        <v/>
      </c>
      <c r="D287" t="str">
        <f>IF(HLOOKUP($D$1,'vInfo (Imported)'!$1:$5000,A287,FALSE)&gt;0,
HLOOKUP($D$1,'vInfo (Imported)'!$1:$5000,A287,FALSE),
"")</f>
        <v/>
      </c>
      <c r="E287" t="str">
        <f>IF(HLOOKUP("Category",'vInfo (Imported)'!$1:$5000,A287,FALSE)&gt;0,
HLOOKUP("Category",'vInfo (Imported)'!$1:$5000,A287,FALSE),
"")</f>
        <v/>
      </c>
      <c r="F287" t="str">
        <f>IF(HLOOKUP("OS according to the configuration file",'vInfo (Imported)'!$1:$5000,A287,FALSE)&gt;0,
HLOOKUP("OS according to the configuration file",'vInfo (Imported)'!$1:$5000,A287,FALSE),
"")</f>
        <v/>
      </c>
      <c r="G287" s="1" t="str">
        <f>IF(HLOOKUP("Cluster",'vInfo (Imported)'!$1:$5000,A287,FALSE)&gt;0,
HLOOKUP("Cluster",'vInfo (Imported)'!$1:$5000,A287,FALSE),
"")</f>
        <v/>
      </c>
      <c r="K287" s="28">
        <f>'vCluster (Imported)'!A287</f>
        <v>0</v>
      </c>
      <c r="L287">
        <f t="shared" si="27"/>
        <v>0</v>
      </c>
      <c r="M287">
        <f t="shared" si="28"/>
        <v>0</v>
      </c>
      <c r="N287">
        <f t="shared" si="29"/>
        <v>0</v>
      </c>
      <c r="O287" s="1">
        <f t="shared" si="30"/>
        <v>0</v>
      </c>
      <c r="P287">
        <f>SUMIFS('vCluster (Imported)'!$G:$G,'vCluster (Imported)'!$A:$A,K287)</f>
        <v>0</v>
      </c>
      <c r="Q287">
        <f t="shared" si="31"/>
        <v>0</v>
      </c>
    </row>
    <row r="288" spans="1:17" x14ac:dyDescent="0.3">
      <c r="A288">
        <f t="shared" si="26"/>
        <v>288</v>
      </c>
      <c r="B288" t="str">
        <f>IF(HLOOKUP("Memory",'vInfo (Imported)'!$1:$5000,A288,FALSE)&gt;0,HLOOKUP("Memory",'vInfo (Imported)'!$1:$5000,A288,FALSE),"")</f>
        <v/>
      </c>
      <c r="C288" t="str">
        <f>IF(HLOOKUP("CPUs",'vInfo (Imported)'!$1:$5000,A288,FALSE)&gt;0,
HLOOKUP("CPUs",'vInfo (Imported)'!$1:$5000,A288,FALSE),
"")</f>
        <v/>
      </c>
      <c r="D288" t="str">
        <f>IF(HLOOKUP($D$1,'vInfo (Imported)'!$1:$5000,A288,FALSE)&gt;0,
HLOOKUP($D$1,'vInfo (Imported)'!$1:$5000,A288,FALSE),
"")</f>
        <v/>
      </c>
      <c r="E288" t="str">
        <f>IF(HLOOKUP("Category",'vInfo (Imported)'!$1:$5000,A288,FALSE)&gt;0,
HLOOKUP("Category",'vInfo (Imported)'!$1:$5000,A288,FALSE),
"")</f>
        <v/>
      </c>
      <c r="F288" t="str">
        <f>IF(HLOOKUP("OS according to the configuration file",'vInfo (Imported)'!$1:$5000,A288,FALSE)&gt;0,
HLOOKUP("OS according to the configuration file",'vInfo (Imported)'!$1:$5000,A288,FALSE),
"")</f>
        <v/>
      </c>
      <c r="G288" s="1" t="str">
        <f>IF(HLOOKUP("Cluster",'vInfo (Imported)'!$1:$5000,A288,FALSE)&gt;0,
HLOOKUP("Cluster",'vInfo (Imported)'!$1:$5000,A288,FALSE),
"")</f>
        <v/>
      </c>
      <c r="K288" s="28">
        <f>'vCluster (Imported)'!A288</f>
        <v>0</v>
      </c>
      <c r="L288">
        <f t="shared" si="27"/>
        <v>0</v>
      </c>
      <c r="M288">
        <f t="shared" si="28"/>
        <v>0</v>
      </c>
      <c r="N288">
        <f t="shared" si="29"/>
        <v>0</v>
      </c>
      <c r="O288" s="1">
        <f t="shared" si="30"/>
        <v>0</v>
      </c>
      <c r="P288">
        <f>SUMIFS('vCluster (Imported)'!$G:$G,'vCluster (Imported)'!$A:$A,K288)</f>
        <v>0</v>
      </c>
      <c r="Q288">
        <f t="shared" si="31"/>
        <v>0</v>
      </c>
    </row>
    <row r="289" spans="1:17" x14ac:dyDescent="0.3">
      <c r="A289">
        <f t="shared" si="26"/>
        <v>289</v>
      </c>
      <c r="B289" t="str">
        <f>IF(HLOOKUP("Memory",'vInfo (Imported)'!$1:$5000,A289,FALSE)&gt;0,HLOOKUP("Memory",'vInfo (Imported)'!$1:$5000,A289,FALSE),"")</f>
        <v/>
      </c>
      <c r="C289" t="str">
        <f>IF(HLOOKUP("CPUs",'vInfo (Imported)'!$1:$5000,A289,FALSE)&gt;0,
HLOOKUP("CPUs",'vInfo (Imported)'!$1:$5000,A289,FALSE),
"")</f>
        <v/>
      </c>
      <c r="D289" t="str">
        <f>IF(HLOOKUP($D$1,'vInfo (Imported)'!$1:$5000,A289,FALSE)&gt;0,
HLOOKUP($D$1,'vInfo (Imported)'!$1:$5000,A289,FALSE),
"")</f>
        <v/>
      </c>
      <c r="E289" t="str">
        <f>IF(HLOOKUP("Category",'vInfo (Imported)'!$1:$5000,A289,FALSE)&gt;0,
HLOOKUP("Category",'vInfo (Imported)'!$1:$5000,A289,FALSE),
"")</f>
        <v/>
      </c>
      <c r="F289" t="str">
        <f>IF(HLOOKUP("OS according to the configuration file",'vInfo (Imported)'!$1:$5000,A289,FALSE)&gt;0,
HLOOKUP("OS according to the configuration file",'vInfo (Imported)'!$1:$5000,A289,FALSE),
"")</f>
        <v/>
      </c>
      <c r="G289" s="1" t="str">
        <f>IF(HLOOKUP("Cluster",'vInfo (Imported)'!$1:$5000,A289,FALSE)&gt;0,
HLOOKUP("Cluster",'vInfo (Imported)'!$1:$5000,A289,FALSE),
"")</f>
        <v/>
      </c>
      <c r="K289" s="28">
        <f>'vCluster (Imported)'!A289</f>
        <v>0</v>
      </c>
      <c r="L289">
        <f t="shared" si="27"/>
        <v>0</v>
      </c>
      <c r="M289">
        <f t="shared" si="28"/>
        <v>0</v>
      </c>
      <c r="N289">
        <f t="shared" si="29"/>
        <v>0</v>
      </c>
      <c r="O289" s="1">
        <f t="shared" si="30"/>
        <v>0</v>
      </c>
      <c r="P289">
        <f>SUMIFS('vCluster (Imported)'!$G:$G,'vCluster (Imported)'!$A:$A,K289)</f>
        <v>0</v>
      </c>
      <c r="Q289">
        <f t="shared" si="31"/>
        <v>0</v>
      </c>
    </row>
    <row r="290" spans="1:17" x14ac:dyDescent="0.3">
      <c r="A290">
        <f t="shared" si="26"/>
        <v>290</v>
      </c>
      <c r="B290" t="str">
        <f>IF(HLOOKUP("Memory",'vInfo (Imported)'!$1:$5000,A290,FALSE)&gt;0,HLOOKUP("Memory",'vInfo (Imported)'!$1:$5000,A290,FALSE),"")</f>
        <v/>
      </c>
      <c r="C290" t="str">
        <f>IF(HLOOKUP("CPUs",'vInfo (Imported)'!$1:$5000,A290,FALSE)&gt;0,
HLOOKUP("CPUs",'vInfo (Imported)'!$1:$5000,A290,FALSE),
"")</f>
        <v/>
      </c>
      <c r="D290" t="str">
        <f>IF(HLOOKUP($D$1,'vInfo (Imported)'!$1:$5000,A290,FALSE)&gt;0,
HLOOKUP($D$1,'vInfo (Imported)'!$1:$5000,A290,FALSE),
"")</f>
        <v/>
      </c>
      <c r="E290" t="str">
        <f>IF(HLOOKUP("Category",'vInfo (Imported)'!$1:$5000,A290,FALSE)&gt;0,
HLOOKUP("Category",'vInfo (Imported)'!$1:$5000,A290,FALSE),
"")</f>
        <v/>
      </c>
      <c r="F290" t="str">
        <f>IF(HLOOKUP("OS according to the configuration file",'vInfo (Imported)'!$1:$5000,A290,FALSE)&gt;0,
HLOOKUP("OS according to the configuration file",'vInfo (Imported)'!$1:$5000,A290,FALSE),
"")</f>
        <v/>
      </c>
      <c r="G290" s="1" t="str">
        <f>IF(HLOOKUP("Cluster",'vInfo (Imported)'!$1:$5000,A290,FALSE)&gt;0,
HLOOKUP("Cluster",'vInfo (Imported)'!$1:$5000,A290,FALSE),
"")</f>
        <v/>
      </c>
      <c r="K290" s="28">
        <f>'vCluster (Imported)'!A290</f>
        <v>0</v>
      </c>
      <c r="L290">
        <f t="shared" si="27"/>
        <v>0</v>
      </c>
      <c r="M290">
        <f t="shared" si="28"/>
        <v>0</v>
      </c>
      <c r="N290">
        <f t="shared" si="29"/>
        <v>0</v>
      </c>
      <c r="O290" s="1">
        <f t="shared" si="30"/>
        <v>0</v>
      </c>
      <c r="P290">
        <f>SUMIFS('vCluster (Imported)'!$G:$G,'vCluster (Imported)'!$A:$A,K290)</f>
        <v>0</v>
      </c>
      <c r="Q290">
        <f t="shared" si="31"/>
        <v>0</v>
      </c>
    </row>
    <row r="291" spans="1:17" x14ac:dyDescent="0.3">
      <c r="A291">
        <f t="shared" si="26"/>
        <v>291</v>
      </c>
      <c r="B291" t="str">
        <f>IF(HLOOKUP("Memory",'vInfo (Imported)'!$1:$5000,A291,FALSE)&gt;0,HLOOKUP("Memory",'vInfo (Imported)'!$1:$5000,A291,FALSE),"")</f>
        <v/>
      </c>
      <c r="C291" t="str">
        <f>IF(HLOOKUP("CPUs",'vInfo (Imported)'!$1:$5000,A291,FALSE)&gt;0,
HLOOKUP("CPUs",'vInfo (Imported)'!$1:$5000,A291,FALSE),
"")</f>
        <v/>
      </c>
      <c r="D291" t="str">
        <f>IF(HLOOKUP($D$1,'vInfo (Imported)'!$1:$5000,A291,FALSE)&gt;0,
HLOOKUP($D$1,'vInfo (Imported)'!$1:$5000,A291,FALSE),
"")</f>
        <v/>
      </c>
      <c r="E291" t="str">
        <f>IF(HLOOKUP("Category",'vInfo (Imported)'!$1:$5000,A291,FALSE)&gt;0,
HLOOKUP("Category",'vInfo (Imported)'!$1:$5000,A291,FALSE),
"")</f>
        <v/>
      </c>
      <c r="F291" t="str">
        <f>IF(HLOOKUP("OS according to the configuration file",'vInfo (Imported)'!$1:$5000,A291,FALSE)&gt;0,
HLOOKUP("OS according to the configuration file",'vInfo (Imported)'!$1:$5000,A291,FALSE),
"")</f>
        <v/>
      </c>
      <c r="G291" s="1" t="str">
        <f>IF(HLOOKUP("Cluster",'vInfo (Imported)'!$1:$5000,A291,FALSE)&gt;0,
HLOOKUP("Cluster",'vInfo (Imported)'!$1:$5000,A291,FALSE),
"")</f>
        <v/>
      </c>
      <c r="K291" s="28">
        <f>'vCluster (Imported)'!A291</f>
        <v>0</v>
      </c>
      <c r="L291">
        <f t="shared" si="27"/>
        <v>0</v>
      </c>
      <c r="M291">
        <f t="shared" si="28"/>
        <v>0</v>
      </c>
      <c r="N291">
        <f t="shared" si="29"/>
        <v>0</v>
      </c>
      <c r="O291" s="1">
        <f t="shared" si="30"/>
        <v>0</v>
      </c>
      <c r="P291">
        <f>SUMIFS('vCluster (Imported)'!$G:$G,'vCluster (Imported)'!$A:$A,K291)</f>
        <v>0</v>
      </c>
      <c r="Q291">
        <f t="shared" si="31"/>
        <v>0</v>
      </c>
    </row>
    <row r="292" spans="1:17" x14ac:dyDescent="0.3">
      <c r="A292">
        <f t="shared" si="26"/>
        <v>292</v>
      </c>
      <c r="B292" t="str">
        <f>IF(HLOOKUP("Memory",'vInfo (Imported)'!$1:$5000,A292,FALSE)&gt;0,HLOOKUP("Memory",'vInfo (Imported)'!$1:$5000,A292,FALSE),"")</f>
        <v/>
      </c>
      <c r="C292" t="str">
        <f>IF(HLOOKUP("CPUs",'vInfo (Imported)'!$1:$5000,A292,FALSE)&gt;0,
HLOOKUP("CPUs",'vInfo (Imported)'!$1:$5000,A292,FALSE),
"")</f>
        <v/>
      </c>
      <c r="D292" t="str">
        <f>IF(HLOOKUP($D$1,'vInfo (Imported)'!$1:$5000,A292,FALSE)&gt;0,
HLOOKUP($D$1,'vInfo (Imported)'!$1:$5000,A292,FALSE),
"")</f>
        <v/>
      </c>
      <c r="E292" t="str">
        <f>IF(HLOOKUP("Category",'vInfo (Imported)'!$1:$5000,A292,FALSE)&gt;0,
HLOOKUP("Category",'vInfo (Imported)'!$1:$5000,A292,FALSE),
"")</f>
        <v/>
      </c>
      <c r="F292" t="str">
        <f>IF(HLOOKUP("OS according to the configuration file",'vInfo (Imported)'!$1:$5000,A292,FALSE)&gt;0,
HLOOKUP("OS according to the configuration file",'vInfo (Imported)'!$1:$5000,A292,FALSE),
"")</f>
        <v/>
      </c>
      <c r="G292" s="1" t="str">
        <f>IF(HLOOKUP("Cluster",'vInfo (Imported)'!$1:$5000,A292,FALSE)&gt;0,
HLOOKUP("Cluster",'vInfo (Imported)'!$1:$5000,A292,FALSE),
"")</f>
        <v/>
      </c>
      <c r="K292" s="28">
        <f>'vCluster (Imported)'!A292</f>
        <v>0</v>
      </c>
      <c r="L292">
        <f t="shared" si="27"/>
        <v>0</v>
      </c>
      <c r="M292">
        <f t="shared" si="28"/>
        <v>0</v>
      </c>
      <c r="N292">
        <f t="shared" si="29"/>
        <v>0</v>
      </c>
      <c r="O292" s="1">
        <f t="shared" si="30"/>
        <v>0</v>
      </c>
      <c r="P292">
        <f>SUMIFS('vCluster (Imported)'!$G:$G,'vCluster (Imported)'!$A:$A,K292)</f>
        <v>0</v>
      </c>
      <c r="Q292">
        <f t="shared" si="31"/>
        <v>0</v>
      </c>
    </row>
    <row r="293" spans="1:17" x14ac:dyDescent="0.3">
      <c r="A293">
        <f t="shared" si="26"/>
        <v>293</v>
      </c>
      <c r="B293" t="str">
        <f>IF(HLOOKUP("Memory",'vInfo (Imported)'!$1:$5000,A293,FALSE)&gt;0,HLOOKUP("Memory",'vInfo (Imported)'!$1:$5000,A293,FALSE),"")</f>
        <v/>
      </c>
      <c r="C293" t="str">
        <f>IF(HLOOKUP("CPUs",'vInfo (Imported)'!$1:$5000,A293,FALSE)&gt;0,
HLOOKUP("CPUs",'vInfo (Imported)'!$1:$5000,A293,FALSE),
"")</f>
        <v/>
      </c>
      <c r="D293" t="str">
        <f>IF(HLOOKUP($D$1,'vInfo (Imported)'!$1:$5000,A293,FALSE)&gt;0,
HLOOKUP($D$1,'vInfo (Imported)'!$1:$5000,A293,FALSE),
"")</f>
        <v/>
      </c>
      <c r="E293" t="str">
        <f>IF(HLOOKUP("Category",'vInfo (Imported)'!$1:$5000,A293,FALSE)&gt;0,
HLOOKUP("Category",'vInfo (Imported)'!$1:$5000,A293,FALSE),
"")</f>
        <v/>
      </c>
      <c r="F293" t="str">
        <f>IF(HLOOKUP("OS according to the configuration file",'vInfo (Imported)'!$1:$5000,A293,FALSE)&gt;0,
HLOOKUP("OS according to the configuration file",'vInfo (Imported)'!$1:$5000,A293,FALSE),
"")</f>
        <v/>
      </c>
      <c r="G293" s="1" t="str">
        <f>IF(HLOOKUP("Cluster",'vInfo (Imported)'!$1:$5000,A293,FALSE)&gt;0,
HLOOKUP("Cluster",'vInfo (Imported)'!$1:$5000,A293,FALSE),
"")</f>
        <v/>
      </c>
      <c r="K293" s="28">
        <f>'vCluster (Imported)'!A293</f>
        <v>0</v>
      </c>
      <c r="L293">
        <f t="shared" si="27"/>
        <v>0</v>
      </c>
      <c r="M293">
        <f t="shared" si="28"/>
        <v>0</v>
      </c>
      <c r="N293">
        <f t="shared" si="29"/>
        <v>0</v>
      </c>
      <c r="O293" s="1">
        <f t="shared" si="30"/>
        <v>0</v>
      </c>
      <c r="P293">
        <f>SUMIFS('vCluster (Imported)'!$G:$G,'vCluster (Imported)'!$A:$A,K293)</f>
        <v>0</v>
      </c>
      <c r="Q293">
        <f t="shared" si="31"/>
        <v>0</v>
      </c>
    </row>
    <row r="294" spans="1:17" x14ac:dyDescent="0.3">
      <c r="A294">
        <f t="shared" si="26"/>
        <v>294</v>
      </c>
      <c r="B294" t="str">
        <f>IF(HLOOKUP("Memory",'vInfo (Imported)'!$1:$5000,A294,FALSE)&gt;0,HLOOKUP("Memory",'vInfo (Imported)'!$1:$5000,A294,FALSE),"")</f>
        <v/>
      </c>
      <c r="C294" t="str">
        <f>IF(HLOOKUP("CPUs",'vInfo (Imported)'!$1:$5000,A294,FALSE)&gt;0,
HLOOKUP("CPUs",'vInfo (Imported)'!$1:$5000,A294,FALSE),
"")</f>
        <v/>
      </c>
      <c r="D294" t="str">
        <f>IF(HLOOKUP($D$1,'vInfo (Imported)'!$1:$5000,A294,FALSE)&gt;0,
HLOOKUP($D$1,'vInfo (Imported)'!$1:$5000,A294,FALSE),
"")</f>
        <v/>
      </c>
      <c r="E294" t="str">
        <f>IF(HLOOKUP("Category",'vInfo (Imported)'!$1:$5000,A294,FALSE)&gt;0,
HLOOKUP("Category",'vInfo (Imported)'!$1:$5000,A294,FALSE),
"")</f>
        <v/>
      </c>
      <c r="F294" t="str">
        <f>IF(HLOOKUP("OS according to the configuration file",'vInfo (Imported)'!$1:$5000,A294,FALSE)&gt;0,
HLOOKUP("OS according to the configuration file",'vInfo (Imported)'!$1:$5000,A294,FALSE),
"")</f>
        <v/>
      </c>
      <c r="G294" s="1" t="str">
        <f>IF(HLOOKUP("Cluster",'vInfo (Imported)'!$1:$5000,A294,FALSE)&gt;0,
HLOOKUP("Cluster",'vInfo (Imported)'!$1:$5000,A294,FALSE),
"")</f>
        <v/>
      </c>
      <c r="K294" s="28">
        <f>'vCluster (Imported)'!A294</f>
        <v>0</v>
      </c>
      <c r="L294">
        <f t="shared" si="27"/>
        <v>0</v>
      </c>
      <c r="M294">
        <f t="shared" si="28"/>
        <v>0</v>
      </c>
      <c r="N294">
        <f t="shared" si="29"/>
        <v>0</v>
      </c>
      <c r="O294" s="1">
        <f t="shared" si="30"/>
        <v>0</v>
      </c>
      <c r="P294">
        <f>SUMIFS('vCluster (Imported)'!$G:$G,'vCluster (Imported)'!$A:$A,K294)</f>
        <v>0</v>
      </c>
      <c r="Q294">
        <f t="shared" si="31"/>
        <v>0</v>
      </c>
    </row>
    <row r="295" spans="1:17" x14ac:dyDescent="0.3">
      <c r="A295">
        <f t="shared" si="26"/>
        <v>295</v>
      </c>
      <c r="B295" t="str">
        <f>IF(HLOOKUP("Memory",'vInfo (Imported)'!$1:$5000,A295,FALSE)&gt;0,HLOOKUP("Memory",'vInfo (Imported)'!$1:$5000,A295,FALSE),"")</f>
        <v/>
      </c>
      <c r="C295" t="str">
        <f>IF(HLOOKUP("CPUs",'vInfo (Imported)'!$1:$5000,A295,FALSE)&gt;0,
HLOOKUP("CPUs",'vInfo (Imported)'!$1:$5000,A295,FALSE),
"")</f>
        <v/>
      </c>
      <c r="D295" t="str">
        <f>IF(HLOOKUP($D$1,'vInfo (Imported)'!$1:$5000,A295,FALSE)&gt;0,
HLOOKUP($D$1,'vInfo (Imported)'!$1:$5000,A295,FALSE),
"")</f>
        <v/>
      </c>
      <c r="E295" t="str">
        <f>IF(HLOOKUP("Category",'vInfo (Imported)'!$1:$5000,A295,FALSE)&gt;0,
HLOOKUP("Category",'vInfo (Imported)'!$1:$5000,A295,FALSE),
"")</f>
        <v/>
      </c>
      <c r="F295" t="str">
        <f>IF(HLOOKUP("OS according to the configuration file",'vInfo (Imported)'!$1:$5000,A295,FALSE)&gt;0,
HLOOKUP("OS according to the configuration file",'vInfo (Imported)'!$1:$5000,A295,FALSE),
"")</f>
        <v/>
      </c>
      <c r="G295" s="1" t="str">
        <f>IF(HLOOKUP("Cluster",'vInfo (Imported)'!$1:$5000,A295,FALSE)&gt;0,
HLOOKUP("Cluster",'vInfo (Imported)'!$1:$5000,A295,FALSE),
"")</f>
        <v/>
      </c>
      <c r="K295" s="28">
        <f>'vCluster (Imported)'!A295</f>
        <v>0</v>
      </c>
      <c r="L295">
        <f t="shared" si="27"/>
        <v>0</v>
      </c>
      <c r="M295">
        <f t="shared" si="28"/>
        <v>0</v>
      </c>
      <c r="N295">
        <f t="shared" si="29"/>
        <v>0</v>
      </c>
      <c r="O295" s="1">
        <f t="shared" si="30"/>
        <v>0</v>
      </c>
      <c r="P295">
        <f>SUMIFS('vCluster (Imported)'!$G:$G,'vCluster (Imported)'!$A:$A,K295)</f>
        <v>0</v>
      </c>
      <c r="Q295">
        <f t="shared" si="31"/>
        <v>0</v>
      </c>
    </row>
    <row r="296" spans="1:17" x14ac:dyDescent="0.3">
      <c r="A296">
        <f t="shared" si="26"/>
        <v>296</v>
      </c>
      <c r="B296" t="str">
        <f>IF(HLOOKUP("Memory",'vInfo (Imported)'!$1:$5000,A296,FALSE)&gt;0,HLOOKUP("Memory",'vInfo (Imported)'!$1:$5000,A296,FALSE),"")</f>
        <v/>
      </c>
      <c r="C296" t="str">
        <f>IF(HLOOKUP("CPUs",'vInfo (Imported)'!$1:$5000,A296,FALSE)&gt;0,
HLOOKUP("CPUs",'vInfo (Imported)'!$1:$5000,A296,FALSE),
"")</f>
        <v/>
      </c>
      <c r="D296" t="str">
        <f>IF(HLOOKUP($D$1,'vInfo (Imported)'!$1:$5000,A296,FALSE)&gt;0,
HLOOKUP($D$1,'vInfo (Imported)'!$1:$5000,A296,FALSE),
"")</f>
        <v/>
      </c>
      <c r="E296" t="str">
        <f>IF(HLOOKUP("Category",'vInfo (Imported)'!$1:$5000,A296,FALSE)&gt;0,
HLOOKUP("Category",'vInfo (Imported)'!$1:$5000,A296,FALSE),
"")</f>
        <v/>
      </c>
      <c r="F296" t="str">
        <f>IF(HLOOKUP("OS according to the configuration file",'vInfo (Imported)'!$1:$5000,A296,FALSE)&gt;0,
HLOOKUP("OS according to the configuration file",'vInfo (Imported)'!$1:$5000,A296,FALSE),
"")</f>
        <v/>
      </c>
      <c r="G296" s="1" t="str">
        <f>IF(HLOOKUP("Cluster",'vInfo (Imported)'!$1:$5000,A296,FALSE)&gt;0,
HLOOKUP("Cluster",'vInfo (Imported)'!$1:$5000,A296,FALSE),
"")</f>
        <v/>
      </c>
      <c r="K296" s="28">
        <f>'vCluster (Imported)'!A296</f>
        <v>0</v>
      </c>
      <c r="L296">
        <f t="shared" si="27"/>
        <v>0</v>
      </c>
      <c r="M296">
        <f t="shared" si="28"/>
        <v>0</v>
      </c>
      <c r="N296">
        <f t="shared" si="29"/>
        <v>0</v>
      </c>
      <c r="O296" s="1">
        <f t="shared" si="30"/>
        <v>0</v>
      </c>
      <c r="P296">
        <f>SUMIFS('vCluster (Imported)'!$G:$G,'vCluster (Imported)'!$A:$A,K296)</f>
        <v>0</v>
      </c>
      <c r="Q296">
        <f t="shared" si="31"/>
        <v>0</v>
      </c>
    </row>
    <row r="297" spans="1:17" x14ac:dyDescent="0.3">
      <c r="A297">
        <f t="shared" si="26"/>
        <v>297</v>
      </c>
      <c r="B297" t="str">
        <f>IF(HLOOKUP("Memory",'vInfo (Imported)'!$1:$5000,A297,FALSE)&gt;0,HLOOKUP("Memory",'vInfo (Imported)'!$1:$5000,A297,FALSE),"")</f>
        <v/>
      </c>
      <c r="C297" t="str">
        <f>IF(HLOOKUP("CPUs",'vInfo (Imported)'!$1:$5000,A297,FALSE)&gt;0,
HLOOKUP("CPUs",'vInfo (Imported)'!$1:$5000,A297,FALSE),
"")</f>
        <v/>
      </c>
      <c r="D297" t="str">
        <f>IF(HLOOKUP($D$1,'vInfo (Imported)'!$1:$5000,A297,FALSE)&gt;0,
HLOOKUP($D$1,'vInfo (Imported)'!$1:$5000,A297,FALSE),
"")</f>
        <v/>
      </c>
      <c r="E297" t="str">
        <f>IF(HLOOKUP("Category",'vInfo (Imported)'!$1:$5000,A297,FALSE)&gt;0,
HLOOKUP("Category",'vInfo (Imported)'!$1:$5000,A297,FALSE),
"")</f>
        <v/>
      </c>
      <c r="F297" t="str">
        <f>IF(HLOOKUP("OS according to the configuration file",'vInfo (Imported)'!$1:$5000,A297,FALSE)&gt;0,
HLOOKUP("OS according to the configuration file",'vInfo (Imported)'!$1:$5000,A297,FALSE),
"")</f>
        <v/>
      </c>
      <c r="G297" s="1" t="str">
        <f>IF(HLOOKUP("Cluster",'vInfo (Imported)'!$1:$5000,A297,FALSE)&gt;0,
HLOOKUP("Cluster",'vInfo (Imported)'!$1:$5000,A297,FALSE),
"")</f>
        <v/>
      </c>
      <c r="K297" s="28">
        <f>'vCluster (Imported)'!A297</f>
        <v>0</v>
      </c>
      <c r="L297">
        <f t="shared" si="27"/>
        <v>0</v>
      </c>
      <c r="M297">
        <f t="shared" si="28"/>
        <v>0</v>
      </c>
      <c r="N297">
        <f t="shared" si="29"/>
        <v>0</v>
      </c>
      <c r="O297" s="1">
        <f t="shared" si="30"/>
        <v>0</v>
      </c>
      <c r="P297">
        <f>SUMIFS('vCluster (Imported)'!$G:$G,'vCluster (Imported)'!$A:$A,K297)</f>
        <v>0</v>
      </c>
      <c r="Q297">
        <f t="shared" si="31"/>
        <v>0</v>
      </c>
    </row>
    <row r="298" spans="1:17" x14ac:dyDescent="0.3">
      <c r="A298">
        <f t="shared" si="26"/>
        <v>298</v>
      </c>
      <c r="B298" t="str">
        <f>IF(HLOOKUP("Memory",'vInfo (Imported)'!$1:$5000,A298,FALSE)&gt;0,HLOOKUP("Memory",'vInfo (Imported)'!$1:$5000,A298,FALSE),"")</f>
        <v/>
      </c>
      <c r="C298" t="str">
        <f>IF(HLOOKUP("CPUs",'vInfo (Imported)'!$1:$5000,A298,FALSE)&gt;0,
HLOOKUP("CPUs",'vInfo (Imported)'!$1:$5000,A298,FALSE),
"")</f>
        <v/>
      </c>
      <c r="D298" t="str">
        <f>IF(HLOOKUP($D$1,'vInfo (Imported)'!$1:$5000,A298,FALSE)&gt;0,
HLOOKUP($D$1,'vInfo (Imported)'!$1:$5000,A298,FALSE),
"")</f>
        <v/>
      </c>
      <c r="E298" t="str">
        <f>IF(HLOOKUP("Category",'vInfo (Imported)'!$1:$5000,A298,FALSE)&gt;0,
HLOOKUP("Category",'vInfo (Imported)'!$1:$5000,A298,FALSE),
"")</f>
        <v/>
      </c>
      <c r="F298" t="str">
        <f>IF(HLOOKUP("OS according to the configuration file",'vInfo (Imported)'!$1:$5000,A298,FALSE)&gt;0,
HLOOKUP("OS according to the configuration file",'vInfo (Imported)'!$1:$5000,A298,FALSE),
"")</f>
        <v/>
      </c>
      <c r="G298" s="1" t="str">
        <f>IF(HLOOKUP("Cluster",'vInfo (Imported)'!$1:$5000,A298,FALSE)&gt;0,
HLOOKUP("Cluster",'vInfo (Imported)'!$1:$5000,A298,FALSE),
"")</f>
        <v/>
      </c>
      <c r="K298" s="28">
        <f>'vCluster (Imported)'!A298</f>
        <v>0</v>
      </c>
      <c r="L298">
        <f t="shared" si="27"/>
        <v>0</v>
      </c>
      <c r="M298">
        <f t="shared" si="28"/>
        <v>0</v>
      </c>
      <c r="N298">
        <f t="shared" si="29"/>
        <v>0</v>
      </c>
      <c r="O298" s="1">
        <f t="shared" si="30"/>
        <v>0</v>
      </c>
      <c r="P298">
        <f>SUMIFS('vCluster (Imported)'!$G:$G,'vCluster (Imported)'!$A:$A,K298)</f>
        <v>0</v>
      </c>
      <c r="Q298">
        <f t="shared" si="31"/>
        <v>0</v>
      </c>
    </row>
    <row r="299" spans="1:17" x14ac:dyDescent="0.3">
      <c r="A299">
        <f t="shared" si="26"/>
        <v>299</v>
      </c>
      <c r="B299" t="str">
        <f>IF(HLOOKUP("Memory",'vInfo (Imported)'!$1:$5000,A299,FALSE)&gt;0,HLOOKUP("Memory",'vInfo (Imported)'!$1:$5000,A299,FALSE),"")</f>
        <v/>
      </c>
      <c r="C299" t="str">
        <f>IF(HLOOKUP("CPUs",'vInfo (Imported)'!$1:$5000,A299,FALSE)&gt;0,
HLOOKUP("CPUs",'vInfo (Imported)'!$1:$5000,A299,FALSE),
"")</f>
        <v/>
      </c>
      <c r="D299" t="str">
        <f>IF(HLOOKUP($D$1,'vInfo (Imported)'!$1:$5000,A299,FALSE)&gt;0,
HLOOKUP($D$1,'vInfo (Imported)'!$1:$5000,A299,FALSE),
"")</f>
        <v/>
      </c>
      <c r="E299" t="str">
        <f>IF(HLOOKUP("Category",'vInfo (Imported)'!$1:$5000,A299,FALSE)&gt;0,
HLOOKUP("Category",'vInfo (Imported)'!$1:$5000,A299,FALSE),
"")</f>
        <v/>
      </c>
      <c r="F299" t="str">
        <f>IF(HLOOKUP("OS according to the configuration file",'vInfo (Imported)'!$1:$5000,A299,FALSE)&gt;0,
HLOOKUP("OS according to the configuration file",'vInfo (Imported)'!$1:$5000,A299,FALSE),
"")</f>
        <v/>
      </c>
      <c r="G299" s="1" t="str">
        <f>IF(HLOOKUP("Cluster",'vInfo (Imported)'!$1:$5000,A299,FALSE)&gt;0,
HLOOKUP("Cluster",'vInfo (Imported)'!$1:$5000,A299,FALSE),
"")</f>
        <v/>
      </c>
      <c r="K299" s="28">
        <f>'vCluster (Imported)'!A299</f>
        <v>0</v>
      </c>
      <c r="L299">
        <f t="shared" si="27"/>
        <v>0</v>
      </c>
      <c r="M299">
        <f t="shared" si="28"/>
        <v>0</v>
      </c>
      <c r="N299">
        <f t="shared" si="29"/>
        <v>0</v>
      </c>
      <c r="O299" s="1">
        <f t="shared" si="30"/>
        <v>0</v>
      </c>
      <c r="P299">
        <f>SUMIFS('vCluster (Imported)'!$G:$G,'vCluster (Imported)'!$A:$A,K299)</f>
        <v>0</v>
      </c>
      <c r="Q299">
        <f t="shared" si="31"/>
        <v>0</v>
      </c>
    </row>
    <row r="300" spans="1:17" x14ac:dyDescent="0.3">
      <c r="A300">
        <f t="shared" si="26"/>
        <v>300</v>
      </c>
      <c r="B300" t="str">
        <f>IF(HLOOKUP("Memory",'vInfo (Imported)'!$1:$5000,A300,FALSE)&gt;0,HLOOKUP("Memory",'vInfo (Imported)'!$1:$5000,A300,FALSE),"")</f>
        <v/>
      </c>
      <c r="C300" t="str">
        <f>IF(HLOOKUP("CPUs",'vInfo (Imported)'!$1:$5000,A300,FALSE)&gt;0,
HLOOKUP("CPUs",'vInfo (Imported)'!$1:$5000,A300,FALSE),
"")</f>
        <v/>
      </c>
      <c r="D300" t="str">
        <f>IF(HLOOKUP($D$1,'vInfo (Imported)'!$1:$5000,A300,FALSE)&gt;0,
HLOOKUP($D$1,'vInfo (Imported)'!$1:$5000,A300,FALSE),
"")</f>
        <v/>
      </c>
      <c r="E300" t="str">
        <f>IF(HLOOKUP("Category",'vInfo (Imported)'!$1:$5000,A300,FALSE)&gt;0,
HLOOKUP("Category",'vInfo (Imported)'!$1:$5000,A300,FALSE),
"")</f>
        <v/>
      </c>
      <c r="F300" t="str">
        <f>IF(HLOOKUP("OS according to the configuration file",'vInfo (Imported)'!$1:$5000,A300,FALSE)&gt;0,
HLOOKUP("OS according to the configuration file",'vInfo (Imported)'!$1:$5000,A300,FALSE),
"")</f>
        <v/>
      </c>
      <c r="G300" s="1" t="str">
        <f>IF(HLOOKUP("Cluster",'vInfo (Imported)'!$1:$5000,A300,FALSE)&gt;0,
HLOOKUP("Cluster",'vInfo (Imported)'!$1:$5000,A300,FALSE),
"")</f>
        <v/>
      </c>
      <c r="K300" s="28">
        <f>'vCluster (Imported)'!A300</f>
        <v>0</v>
      </c>
      <c r="L300">
        <f t="shared" si="27"/>
        <v>0</v>
      </c>
      <c r="M300">
        <f t="shared" si="28"/>
        <v>0</v>
      </c>
      <c r="N300">
        <f t="shared" si="29"/>
        <v>0</v>
      </c>
      <c r="O300" s="1">
        <f t="shared" si="30"/>
        <v>0</v>
      </c>
      <c r="P300">
        <f>SUMIFS('vCluster (Imported)'!$G:$G,'vCluster (Imported)'!$A:$A,K300)</f>
        <v>0</v>
      </c>
      <c r="Q300">
        <f t="shared" si="31"/>
        <v>0</v>
      </c>
    </row>
    <row r="301" spans="1:17" x14ac:dyDescent="0.3">
      <c r="A301">
        <f t="shared" si="26"/>
        <v>301</v>
      </c>
      <c r="B301" t="str">
        <f>IF(HLOOKUP("Memory",'vInfo (Imported)'!$1:$5000,A301,FALSE)&gt;0,HLOOKUP("Memory",'vInfo (Imported)'!$1:$5000,A301,FALSE),"")</f>
        <v/>
      </c>
      <c r="C301" t="str">
        <f>IF(HLOOKUP("CPUs",'vInfo (Imported)'!$1:$5000,A301,FALSE)&gt;0,
HLOOKUP("CPUs",'vInfo (Imported)'!$1:$5000,A301,FALSE),
"")</f>
        <v/>
      </c>
      <c r="D301" t="str">
        <f>IF(HLOOKUP($D$1,'vInfo (Imported)'!$1:$5000,A301,FALSE)&gt;0,
HLOOKUP($D$1,'vInfo (Imported)'!$1:$5000,A301,FALSE),
"")</f>
        <v/>
      </c>
      <c r="E301" t="str">
        <f>IF(HLOOKUP("Category",'vInfo (Imported)'!$1:$5000,A301,FALSE)&gt;0,
HLOOKUP("Category",'vInfo (Imported)'!$1:$5000,A301,FALSE),
"")</f>
        <v/>
      </c>
      <c r="F301" t="str">
        <f>IF(HLOOKUP("OS according to the configuration file",'vInfo (Imported)'!$1:$5000,A301,FALSE)&gt;0,
HLOOKUP("OS according to the configuration file",'vInfo (Imported)'!$1:$5000,A301,FALSE),
"")</f>
        <v/>
      </c>
      <c r="G301" s="1" t="str">
        <f>IF(HLOOKUP("Cluster",'vInfo (Imported)'!$1:$5000,A301,FALSE)&gt;0,
HLOOKUP("Cluster",'vInfo (Imported)'!$1:$5000,A301,FALSE),
"")</f>
        <v/>
      </c>
      <c r="K301" s="28">
        <f>'vCluster (Imported)'!A301</f>
        <v>0</v>
      </c>
      <c r="L301">
        <f t="shared" si="27"/>
        <v>0</v>
      </c>
      <c r="M301">
        <f t="shared" si="28"/>
        <v>0</v>
      </c>
      <c r="N301">
        <f t="shared" si="29"/>
        <v>0</v>
      </c>
      <c r="O301" s="1">
        <f t="shared" si="30"/>
        <v>0</v>
      </c>
      <c r="P301">
        <f>SUMIFS('vCluster (Imported)'!$G:$G,'vCluster (Imported)'!$A:$A,K301)</f>
        <v>0</v>
      </c>
      <c r="Q301">
        <f t="shared" si="31"/>
        <v>0</v>
      </c>
    </row>
    <row r="302" spans="1:17" x14ac:dyDescent="0.3">
      <c r="A302">
        <f t="shared" si="26"/>
        <v>302</v>
      </c>
      <c r="B302" t="str">
        <f>IF(HLOOKUP("Memory",'vInfo (Imported)'!$1:$5000,A302,FALSE)&gt;0,HLOOKUP("Memory",'vInfo (Imported)'!$1:$5000,A302,FALSE),"")</f>
        <v/>
      </c>
      <c r="C302" t="str">
        <f>IF(HLOOKUP("CPUs",'vInfo (Imported)'!$1:$5000,A302,FALSE)&gt;0,
HLOOKUP("CPUs",'vInfo (Imported)'!$1:$5000,A302,FALSE),
"")</f>
        <v/>
      </c>
      <c r="D302" t="str">
        <f>IF(HLOOKUP($D$1,'vInfo (Imported)'!$1:$5000,A302,FALSE)&gt;0,
HLOOKUP($D$1,'vInfo (Imported)'!$1:$5000,A302,FALSE),
"")</f>
        <v/>
      </c>
      <c r="E302" t="str">
        <f>IF(HLOOKUP("Category",'vInfo (Imported)'!$1:$5000,A302,FALSE)&gt;0,
HLOOKUP("Category",'vInfo (Imported)'!$1:$5000,A302,FALSE),
"")</f>
        <v/>
      </c>
      <c r="F302" t="str">
        <f>IF(HLOOKUP("OS according to the configuration file",'vInfo (Imported)'!$1:$5000,A302,FALSE)&gt;0,
HLOOKUP("OS according to the configuration file",'vInfo (Imported)'!$1:$5000,A302,FALSE),
"")</f>
        <v/>
      </c>
      <c r="G302" s="1" t="str">
        <f>IF(HLOOKUP("Cluster",'vInfo (Imported)'!$1:$5000,A302,FALSE)&gt;0,
HLOOKUP("Cluster",'vInfo (Imported)'!$1:$5000,A302,FALSE),
"")</f>
        <v/>
      </c>
      <c r="K302" s="28">
        <f>'vCluster (Imported)'!A302</f>
        <v>0</v>
      </c>
      <c r="L302">
        <f t="shared" si="27"/>
        <v>0</v>
      </c>
      <c r="M302">
        <f t="shared" si="28"/>
        <v>0</v>
      </c>
      <c r="N302">
        <f t="shared" si="29"/>
        <v>0</v>
      </c>
      <c r="O302" s="1">
        <f t="shared" si="30"/>
        <v>0</v>
      </c>
      <c r="P302">
        <f>SUMIFS('vCluster (Imported)'!$G:$G,'vCluster (Imported)'!$A:$A,K302)</f>
        <v>0</v>
      </c>
      <c r="Q302">
        <f t="shared" si="31"/>
        <v>0</v>
      </c>
    </row>
    <row r="303" spans="1:17" x14ac:dyDescent="0.3">
      <c r="A303">
        <f t="shared" si="26"/>
        <v>303</v>
      </c>
      <c r="B303" t="str">
        <f>IF(HLOOKUP("Memory",'vInfo (Imported)'!$1:$5000,A303,FALSE)&gt;0,HLOOKUP("Memory",'vInfo (Imported)'!$1:$5000,A303,FALSE),"")</f>
        <v/>
      </c>
      <c r="C303" t="str">
        <f>IF(HLOOKUP("CPUs",'vInfo (Imported)'!$1:$5000,A303,FALSE)&gt;0,
HLOOKUP("CPUs",'vInfo (Imported)'!$1:$5000,A303,FALSE),
"")</f>
        <v/>
      </c>
      <c r="D303" t="str">
        <f>IF(HLOOKUP($D$1,'vInfo (Imported)'!$1:$5000,A303,FALSE)&gt;0,
HLOOKUP($D$1,'vInfo (Imported)'!$1:$5000,A303,FALSE),
"")</f>
        <v/>
      </c>
      <c r="E303" t="str">
        <f>IF(HLOOKUP("Category",'vInfo (Imported)'!$1:$5000,A303,FALSE)&gt;0,
HLOOKUP("Category",'vInfo (Imported)'!$1:$5000,A303,FALSE),
"")</f>
        <v/>
      </c>
      <c r="F303" t="str">
        <f>IF(HLOOKUP("OS according to the configuration file",'vInfo (Imported)'!$1:$5000,A303,FALSE)&gt;0,
HLOOKUP("OS according to the configuration file",'vInfo (Imported)'!$1:$5000,A303,FALSE),
"")</f>
        <v/>
      </c>
      <c r="G303" s="1" t="str">
        <f>IF(HLOOKUP("Cluster",'vInfo (Imported)'!$1:$5000,A303,FALSE)&gt;0,
HLOOKUP("Cluster",'vInfo (Imported)'!$1:$5000,A303,FALSE),
"")</f>
        <v/>
      </c>
      <c r="K303" s="28">
        <f>'vCluster (Imported)'!A303</f>
        <v>0</v>
      </c>
      <c r="L303">
        <f t="shared" si="27"/>
        <v>0</v>
      </c>
      <c r="M303">
        <f t="shared" si="28"/>
        <v>0</v>
      </c>
      <c r="N303">
        <f t="shared" si="29"/>
        <v>0</v>
      </c>
      <c r="O303" s="1">
        <f t="shared" si="30"/>
        <v>0</v>
      </c>
      <c r="P303">
        <f>SUMIFS('vCluster (Imported)'!$G:$G,'vCluster (Imported)'!$A:$A,K303)</f>
        <v>0</v>
      </c>
      <c r="Q303">
        <f t="shared" si="31"/>
        <v>0</v>
      </c>
    </row>
    <row r="304" spans="1:17" x14ac:dyDescent="0.3">
      <c r="A304">
        <f t="shared" si="26"/>
        <v>304</v>
      </c>
      <c r="B304" t="str">
        <f>IF(HLOOKUP("Memory",'vInfo (Imported)'!$1:$5000,A304,FALSE)&gt;0,HLOOKUP("Memory",'vInfo (Imported)'!$1:$5000,A304,FALSE),"")</f>
        <v/>
      </c>
      <c r="C304" t="str">
        <f>IF(HLOOKUP("CPUs",'vInfo (Imported)'!$1:$5000,A304,FALSE)&gt;0,
HLOOKUP("CPUs",'vInfo (Imported)'!$1:$5000,A304,FALSE),
"")</f>
        <v/>
      </c>
      <c r="D304" t="str">
        <f>IF(HLOOKUP($D$1,'vInfo (Imported)'!$1:$5000,A304,FALSE)&gt;0,
HLOOKUP($D$1,'vInfo (Imported)'!$1:$5000,A304,FALSE),
"")</f>
        <v/>
      </c>
      <c r="E304" t="str">
        <f>IF(HLOOKUP("Category",'vInfo (Imported)'!$1:$5000,A304,FALSE)&gt;0,
HLOOKUP("Category",'vInfo (Imported)'!$1:$5000,A304,FALSE),
"")</f>
        <v/>
      </c>
      <c r="F304" t="str">
        <f>IF(HLOOKUP("OS according to the configuration file",'vInfo (Imported)'!$1:$5000,A304,FALSE)&gt;0,
HLOOKUP("OS according to the configuration file",'vInfo (Imported)'!$1:$5000,A304,FALSE),
"")</f>
        <v/>
      </c>
      <c r="G304" s="1" t="str">
        <f>IF(HLOOKUP("Cluster",'vInfo (Imported)'!$1:$5000,A304,FALSE)&gt;0,
HLOOKUP("Cluster",'vInfo (Imported)'!$1:$5000,A304,FALSE),
"")</f>
        <v/>
      </c>
      <c r="K304" s="28">
        <f>'vCluster (Imported)'!A304</f>
        <v>0</v>
      </c>
      <c r="L304">
        <f t="shared" si="27"/>
        <v>0</v>
      </c>
      <c r="M304">
        <f t="shared" si="28"/>
        <v>0</v>
      </c>
      <c r="N304">
        <f t="shared" si="29"/>
        <v>0</v>
      </c>
      <c r="O304" s="1">
        <f t="shared" si="30"/>
        <v>0</v>
      </c>
      <c r="P304">
        <f>SUMIFS('vCluster (Imported)'!$G:$G,'vCluster (Imported)'!$A:$A,K304)</f>
        <v>0</v>
      </c>
      <c r="Q304">
        <f t="shared" si="31"/>
        <v>0</v>
      </c>
    </row>
    <row r="305" spans="1:17" x14ac:dyDescent="0.3">
      <c r="A305">
        <f t="shared" si="26"/>
        <v>305</v>
      </c>
      <c r="B305" t="str">
        <f>IF(HLOOKUP("Memory",'vInfo (Imported)'!$1:$5000,A305,FALSE)&gt;0,HLOOKUP("Memory",'vInfo (Imported)'!$1:$5000,A305,FALSE),"")</f>
        <v/>
      </c>
      <c r="C305" t="str">
        <f>IF(HLOOKUP("CPUs",'vInfo (Imported)'!$1:$5000,A305,FALSE)&gt;0,
HLOOKUP("CPUs",'vInfo (Imported)'!$1:$5000,A305,FALSE),
"")</f>
        <v/>
      </c>
      <c r="D305" t="str">
        <f>IF(HLOOKUP($D$1,'vInfo (Imported)'!$1:$5000,A305,FALSE)&gt;0,
HLOOKUP($D$1,'vInfo (Imported)'!$1:$5000,A305,FALSE),
"")</f>
        <v/>
      </c>
      <c r="E305" t="str">
        <f>IF(HLOOKUP("Category",'vInfo (Imported)'!$1:$5000,A305,FALSE)&gt;0,
HLOOKUP("Category",'vInfo (Imported)'!$1:$5000,A305,FALSE),
"")</f>
        <v/>
      </c>
      <c r="F305" t="str">
        <f>IF(HLOOKUP("OS according to the configuration file",'vInfo (Imported)'!$1:$5000,A305,FALSE)&gt;0,
HLOOKUP("OS according to the configuration file",'vInfo (Imported)'!$1:$5000,A305,FALSE),
"")</f>
        <v/>
      </c>
      <c r="G305" s="1" t="str">
        <f>IF(HLOOKUP("Cluster",'vInfo (Imported)'!$1:$5000,A305,FALSE)&gt;0,
HLOOKUP("Cluster",'vInfo (Imported)'!$1:$5000,A305,FALSE),
"")</f>
        <v/>
      </c>
      <c r="K305" s="28">
        <f>'vCluster (Imported)'!A305</f>
        <v>0</v>
      </c>
      <c r="L305">
        <f t="shared" si="27"/>
        <v>0</v>
      </c>
      <c r="M305">
        <f t="shared" si="28"/>
        <v>0</v>
      </c>
      <c r="N305">
        <f t="shared" si="29"/>
        <v>0</v>
      </c>
      <c r="O305" s="1">
        <f t="shared" si="30"/>
        <v>0</v>
      </c>
      <c r="P305">
        <f>SUMIFS('vCluster (Imported)'!$G:$G,'vCluster (Imported)'!$A:$A,K305)</f>
        <v>0</v>
      </c>
      <c r="Q305">
        <f t="shared" si="31"/>
        <v>0</v>
      </c>
    </row>
    <row r="306" spans="1:17" x14ac:dyDescent="0.3">
      <c r="A306">
        <f t="shared" si="26"/>
        <v>306</v>
      </c>
      <c r="B306" t="str">
        <f>IF(HLOOKUP("Memory",'vInfo (Imported)'!$1:$5000,A306,FALSE)&gt;0,HLOOKUP("Memory",'vInfo (Imported)'!$1:$5000,A306,FALSE),"")</f>
        <v/>
      </c>
      <c r="C306" t="str">
        <f>IF(HLOOKUP("CPUs",'vInfo (Imported)'!$1:$5000,A306,FALSE)&gt;0,
HLOOKUP("CPUs",'vInfo (Imported)'!$1:$5000,A306,FALSE),
"")</f>
        <v/>
      </c>
      <c r="D306" t="str">
        <f>IF(HLOOKUP($D$1,'vInfo (Imported)'!$1:$5000,A306,FALSE)&gt;0,
HLOOKUP($D$1,'vInfo (Imported)'!$1:$5000,A306,FALSE),
"")</f>
        <v/>
      </c>
      <c r="E306" t="str">
        <f>IF(HLOOKUP("Category",'vInfo (Imported)'!$1:$5000,A306,FALSE)&gt;0,
HLOOKUP("Category",'vInfo (Imported)'!$1:$5000,A306,FALSE),
"")</f>
        <v/>
      </c>
      <c r="F306" t="str">
        <f>IF(HLOOKUP("OS according to the configuration file",'vInfo (Imported)'!$1:$5000,A306,FALSE)&gt;0,
HLOOKUP("OS according to the configuration file",'vInfo (Imported)'!$1:$5000,A306,FALSE),
"")</f>
        <v/>
      </c>
      <c r="G306" s="1" t="str">
        <f>IF(HLOOKUP("Cluster",'vInfo (Imported)'!$1:$5000,A306,FALSE)&gt;0,
HLOOKUP("Cluster",'vInfo (Imported)'!$1:$5000,A306,FALSE),
"")</f>
        <v/>
      </c>
      <c r="K306" s="28">
        <f>'vCluster (Imported)'!A306</f>
        <v>0</v>
      </c>
      <c r="L306">
        <f t="shared" si="27"/>
        <v>0</v>
      </c>
      <c r="M306">
        <f t="shared" si="28"/>
        <v>0</v>
      </c>
      <c r="N306">
        <f t="shared" si="29"/>
        <v>0</v>
      </c>
      <c r="O306" s="1">
        <f t="shared" si="30"/>
        <v>0</v>
      </c>
      <c r="P306">
        <f>SUMIFS('vCluster (Imported)'!$G:$G,'vCluster (Imported)'!$A:$A,K306)</f>
        <v>0</v>
      </c>
      <c r="Q306">
        <f t="shared" si="31"/>
        <v>0</v>
      </c>
    </row>
    <row r="307" spans="1:17" x14ac:dyDescent="0.3">
      <c r="A307">
        <f t="shared" si="26"/>
        <v>307</v>
      </c>
      <c r="B307" t="str">
        <f>IF(HLOOKUP("Memory",'vInfo (Imported)'!$1:$5000,A307,FALSE)&gt;0,HLOOKUP("Memory",'vInfo (Imported)'!$1:$5000,A307,FALSE),"")</f>
        <v/>
      </c>
      <c r="C307" t="str">
        <f>IF(HLOOKUP("CPUs",'vInfo (Imported)'!$1:$5000,A307,FALSE)&gt;0,
HLOOKUP("CPUs",'vInfo (Imported)'!$1:$5000,A307,FALSE),
"")</f>
        <v/>
      </c>
      <c r="D307" t="str">
        <f>IF(HLOOKUP($D$1,'vInfo (Imported)'!$1:$5000,A307,FALSE)&gt;0,
HLOOKUP($D$1,'vInfo (Imported)'!$1:$5000,A307,FALSE),
"")</f>
        <v/>
      </c>
      <c r="E307" t="str">
        <f>IF(HLOOKUP("Category",'vInfo (Imported)'!$1:$5000,A307,FALSE)&gt;0,
HLOOKUP("Category",'vInfo (Imported)'!$1:$5000,A307,FALSE),
"")</f>
        <v/>
      </c>
      <c r="F307" t="str">
        <f>IF(HLOOKUP("OS according to the configuration file",'vInfo (Imported)'!$1:$5000,A307,FALSE)&gt;0,
HLOOKUP("OS according to the configuration file",'vInfo (Imported)'!$1:$5000,A307,FALSE),
"")</f>
        <v/>
      </c>
      <c r="G307" s="1" t="str">
        <f>IF(HLOOKUP("Cluster",'vInfo (Imported)'!$1:$5000,A307,FALSE)&gt;0,
HLOOKUP("Cluster",'vInfo (Imported)'!$1:$5000,A307,FALSE),
"")</f>
        <v/>
      </c>
      <c r="K307" s="28">
        <f>'vCluster (Imported)'!A307</f>
        <v>0</v>
      </c>
      <c r="L307">
        <f t="shared" si="27"/>
        <v>0</v>
      </c>
      <c r="M307">
        <f t="shared" si="28"/>
        <v>0</v>
      </c>
      <c r="N307">
        <f t="shared" si="29"/>
        <v>0</v>
      </c>
      <c r="O307" s="1">
        <f t="shared" si="30"/>
        <v>0</v>
      </c>
      <c r="P307">
        <f>SUMIFS('vCluster (Imported)'!$G:$G,'vCluster (Imported)'!$A:$A,K307)</f>
        <v>0</v>
      </c>
      <c r="Q307">
        <f t="shared" si="31"/>
        <v>0</v>
      </c>
    </row>
    <row r="308" spans="1:17" x14ac:dyDescent="0.3">
      <c r="A308">
        <f t="shared" si="26"/>
        <v>308</v>
      </c>
      <c r="B308" t="str">
        <f>IF(HLOOKUP("Memory",'vInfo (Imported)'!$1:$5000,A308,FALSE)&gt;0,HLOOKUP("Memory",'vInfo (Imported)'!$1:$5000,A308,FALSE),"")</f>
        <v/>
      </c>
      <c r="C308" t="str">
        <f>IF(HLOOKUP("CPUs",'vInfo (Imported)'!$1:$5000,A308,FALSE)&gt;0,
HLOOKUP("CPUs",'vInfo (Imported)'!$1:$5000,A308,FALSE),
"")</f>
        <v/>
      </c>
      <c r="D308" t="str">
        <f>IF(HLOOKUP($D$1,'vInfo (Imported)'!$1:$5000,A308,FALSE)&gt;0,
HLOOKUP($D$1,'vInfo (Imported)'!$1:$5000,A308,FALSE),
"")</f>
        <v/>
      </c>
      <c r="E308" t="str">
        <f>IF(HLOOKUP("Category",'vInfo (Imported)'!$1:$5000,A308,FALSE)&gt;0,
HLOOKUP("Category",'vInfo (Imported)'!$1:$5000,A308,FALSE),
"")</f>
        <v/>
      </c>
      <c r="F308" t="str">
        <f>IF(HLOOKUP("OS according to the configuration file",'vInfo (Imported)'!$1:$5000,A308,FALSE)&gt;0,
HLOOKUP("OS according to the configuration file",'vInfo (Imported)'!$1:$5000,A308,FALSE),
"")</f>
        <v/>
      </c>
      <c r="G308" s="1" t="str">
        <f>IF(HLOOKUP("Cluster",'vInfo (Imported)'!$1:$5000,A308,FALSE)&gt;0,
HLOOKUP("Cluster",'vInfo (Imported)'!$1:$5000,A308,FALSE),
"")</f>
        <v/>
      </c>
      <c r="K308" s="28">
        <f>'vCluster (Imported)'!A308</f>
        <v>0</v>
      </c>
      <c r="L308">
        <f t="shared" si="27"/>
        <v>0</v>
      </c>
      <c r="M308">
        <f t="shared" si="28"/>
        <v>0</v>
      </c>
      <c r="N308">
        <f t="shared" si="29"/>
        <v>0</v>
      </c>
      <c r="O308" s="1">
        <f t="shared" si="30"/>
        <v>0</v>
      </c>
      <c r="P308">
        <f>SUMIFS('vCluster (Imported)'!$G:$G,'vCluster (Imported)'!$A:$A,K308)</f>
        <v>0</v>
      </c>
      <c r="Q308">
        <f t="shared" si="31"/>
        <v>0</v>
      </c>
    </row>
    <row r="309" spans="1:17" x14ac:dyDescent="0.3">
      <c r="A309">
        <f t="shared" si="26"/>
        <v>309</v>
      </c>
      <c r="B309" t="str">
        <f>IF(HLOOKUP("Memory",'vInfo (Imported)'!$1:$5000,A309,FALSE)&gt;0,HLOOKUP("Memory",'vInfo (Imported)'!$1:$5000,A309,FALSE),"")</f>
        <v/>
      </c>
      <c r="C309" t="str">
        <f>IF(HLOOKUP("CPUs",'vInfo (Imported)'!$1:$5000,A309,FALSE)&gt;0,
HLOOKUP("CPUs",'vInfo (Imported)'!$1:$5000,A309,FALSE),
"")</f>
        <v/>
      </c>
      <c r="D309" t="str">
        <f>IF(HLOOKUP($D$1,'vInfo (Imported)'!$1:$5000,A309,FALSE)&gt;0,
HLOOKUP($D$1,'vInfo (Imported)'!$1:$5000,A309,FALSE),
"")</f>
        <v/>
      </c>
      <c r="E309" t="str">
        <f>IF(HLOOKUP("Category",'vInfo (Imported)'!$1:$5000,A309,FALSE)&gt;0,
HLOOKUP("Category",'vInfo (Imported)'!$1:$5000,A309,FALSE),
"")</f>
        <v/>
      </c>
      <c r="F309" t="str">
        <f>IF(HLOOKUP("OS according to the configuration file",'vInfo (Imported)'!$1:$5000,A309,FALSE)&gt;0,
HLOOKUP("OS according to the configuration file",'vInfo (Imported)'!$1:$5000,A309,FALSE),
"")</f>
        <v/>
      </c>
      <c r="G309" s="1" t="str">
        <f>IF(HLOOKUP("Cluster",'vInfo (Imported)'!$1:$5000,A309,FALSE)&gt;0,
HLOOKUP("Cluster",'vInfo (Imported)'!$1:$5000,A309,FALSE),
"")</f>
        <v/>
      </c>
      <c r="K309" s="28">
        <f>'vCluster (Imported)'!A309</f>
        <v>0</v>
      </c>
      <c r="L309">
        <f t="shared" si="27"/>
        <v>0</v>
      </c>
      <c r="M309">
        <f t="shared" si="28"/>
        <v>0</v>
      </c>
      <c r="N309">
        <f t="shared" si="29"/>
        <v>0</v>
      </c>
      <c r="O309" s="1">
        <f t="shared" si="30"/>
        <v>0</v>
      </c>
      <c r="P309">
        <f>SUMIFS('vCluster (Imported)'!$G:$G,'vCluster (Imported)'!$A:$A,K309)</f>
        <v>0</v>
      </c>
      <c r="Q309">
        <f t="shared" si="31"/>
        <v>0</v>
      </c>
    </row>
    <row r="310" spans="1:17" x14ac:dyDescent="0.3">
      <c r="A310">
        <f t="shared" si="26"/>
        <v>310</v>
      </c>
      <c r="B310" t="str">
        <f>IF(HLOOKUP("Memory",'vInfo (Imported)'!$1:$5000,A310,FALSE)&gt;0,HLOOKUP("Memory",'vInfo (Imported)'!$1:$5000,A310,FALSE),"")</f>
        <v/>
      </c>
      <c r="C310" t="str">
        <f>IF(HLOOKUP("CPUs",'vInfo (Imported)'!$1:$5000,A310,FALSE)&gt;0,
HLOOKUP("CPUs",'vInfo (Imported)'!$1:$5000,A310,FALSE),
"")</f>
        <v/>
      </c>
      <c r="D310" t="str">
        <f>IF(HLOOKUP($D$1,'vInfo (Imported)'!$1:$5000,A310,FALSE)&gt;0,
HLOOKUP($D$1,'vInfo (Imported)'!$1:$5000,A310,FALSE),
"")</f>
        <v/>
      </c>
      <c r="E310" t="str">
        <f>IF(HLOOKUP("Category",'vInfo (Imported)'!$1:$5000,A310,FALSE)&gt;0,
HLOOKUP("Category",'vInfo (Imported)'!$1:$5000,A310,FALSE),
"")</f>
        <v/>
      </c>
      <c r="F310" t="str">
        <f>IF(HLOOKUP("OS according to the configuration file",'vInfo (Imported)'!$1:$5000,A310,FALSE)&gt;0,
HLOOKUP("OS according to the configuration file",'vInfo (Imported)'!$1:$5000,A310,FALSE),
"")</f>
        <v/>
      </c>
      <c r="G310" s="1" t="str">
        <f>IF(HLOOKUP("Cluster",'vInfo (Imported)'!$1:$5000,A310,FALSE)&gt;0,
HLOOKUP("Cluster",'vInfo (Imported)'!$1:$5000,A310,FALSE),
"")</f>
        <v/>
      </c>
      <c r="K310" s="28">
        <f>'vCluster (Imported)'!A310</f>
        <v>0</v>
      </c>
      <c r="L310">
        <f t="shared" si="27"/>
        <v>0</v>
      </c>
      <c r="M310">
        <f t="shared" si="28"/>
        <v>0</v>
      </c>
      <c r="N310">
        <f t="shared" si="29"/>
        <v>0</v>
      </c>
      <c r="O310" s="1">
        <f t="shared" si="30"/>
        <v>0</v>
      </c>
      <c r="P310">
        <f>SUMIFS('vCluster (Imported)'!$G:$G,'vCluster (Imported)'!$A:$A,K310)</f>
        <v>0</v>
      </c>
      <c r="Q310">
        <f t="shared" si="31"/>
        <v>0</v>
      </c>
    </row>
    <row r="311" spans="1:17" x14ac:dyDescent="0.3">
      <c r="A311">
        <f t="shared" si="26"/>
        <v>311</v>
      </c>
      <c r="B311" t="str">
        <f>IF(HLOOKUP("Memory",'vInfo (Imported)'!$1:$5000,A311,FALSE)&gt;0,HLOOKUP("Memory",'vInfo (Imported)'!$1:$5000,A311,FALSE),"")</f>
        <v/>
      </c>
      <c r="C311" t="str">
        <f>IF(HLOOKUP("CPUs",'vInfo (Imported)'!$1:$5000,A311,FALSE)&gt;0,
HLOOKUP("CPUs",'vInfo (Imported)'!$1:$5000,A311,FALSE),
"")</f>
        <v/>
      </c>
      <c r="D311" t="str">
        <f>IF(HLOOKUP($D$1,'vInfo (Imported)'!$1:$5000,A311,FALSE)&gt;0,
HLOOKUP($D$1,'vInfo (Imported)'!$1:$5000,A311,FALSE),
"")</f>
        <v/>
      </c>
      <c r="E311" t="str">
        <f>IF(HLOOKUP("Category",'vInfo (Imported)'!$1:$5000,A311,FALSE)&gt;0,
HLOOKUP("Category",'vInfo (Imported)'!$1:$5000,A311,FALSE),
"")</f>
        <v/>
      </c>
      <c r="F311" t="str">
        <f>IF(HLOOKUP("OS according to the configuration file",'vInfo (Imported)'!$1:$5000,A311,FALSE)&gt;0,
HLOOKUP("OS according to the configuration file",'vInfo (Imported)'!$1:$5000,A311,FALSE),
"")</f>
        <v/>
      </c>
      <c r="G311" s="1" t="str">
        <f>IF(HLOOKUP("Cluster",'vInfo (Imported)'!$1:$5000,A311,FALSE)&gt;0,
HLOOKUP("Cluster",'vInfo (Imported)'!$1:$5000,A311,FALSE),
"")</f>
        <v/>
      </c>
      <c r="K311" s="28">
        <f>'vCluster (Imported)'!A311</f>
        <v>0</v>
      </c>
      <c r="L311">
        <f t="shared" si="27"/>
        <v>0</v>
      </c>
      <c r="M311">
        <f t="shared" si="28"/>
        <v>0</v>
      </c>
      <c r="N311">
        <f t="shared" si="29"/>
        <v>0</v>
      </c>
      <c r="O311" s="1">
        <f t="shared" si="30"/>
        <v>0</v>
      </c>
      <c r="P311">
        <f>SUMIFS('vCluster (Imported)'!$G:$G,'vCluster (Imported)'!$A:$A,K311)</f>
        <v>0</v>
      </c>
      <c r="Q311">
        <f t="shared" si="31"/>
        <v>0</v>
      </c>
    </row>
    <row r="312" spans="1:17" x14ac:dyDescent="0.3">
      <c r="A312">
        <f t="shared" si="26"/>
        <v>312</v>
      </c>
      <c r="B312" t="str">
        <f>IF(HLOOKUP("Memory",'vInfo (Imported)'!$1:$5000,A312,FALSE)&gt;0,HLOOKUP("Memory",'vInfo (Imported)'!$1:$5000,A312,FALSE),"")</f>
        <v/>
      </c>
      <c r="C312" t="str">
        <f>IF(HLOOKUP("CPUs",'vInfo (Imported)'!$1:$5000,A312,FALSE)&gt;0,
HLOOKUP("CPUs",'vInfo (Imported)'!$1:$5000,A312,FALSE),
"")</f>
        <v/>
      </c>
      <c r="D312" t="str">
        <f>IF(HLOOKUP($D$1,'vInfo (Imported)'!$1:$5000,A312,FALSE)&gt;0,
HLOOKUP($D$1,'vInfo (Imported)'!$1:$5000,A312,FALSE),
"")</f>
        <v/>
      </c>
      <c r="E312" t="str">
        <f>IF(HLOOKUP("Category",'vInfo (Imported)'!$1:$5000,A312,FALSE)&gt;0,
HLOOKUP("Category",'vInfo (Imported)'!$1:$5000,A312,FALSE),
"")</f>
        <v/>
      </c>
      <c r="F312" t="str">
        <f>IF(HLOOKUP("OS according to the configuration file",'vInfo (Imported)'!$1:$5000,A312,FALSE)&gt;0,
HLOOKUP("OS according to the configuration file",'vInfo (Imported)'!$1:$5000,A312,FALSE),
"")</f>
        <v/>
      </c>
      <c r="G312" s="1" t="str">
        <f>IF(HLOOKUP("Cluster",'vInfo (Imported)'!$1:$5000,A312,FALSE)&gt;0,
HLOOKUP("Cluster",'vInfo (Imported)'!$1:$5000,A312,FALSE),
"")</f>
        <v/>
      </c>
      <c r="K312" s="28">
        <f>'vCluster (Imported)'!A312</f>
        <v>0</v>
      </c>
      <c r="L312">
        <f t="shared" si="27"/>
        <v>0</v>
      </c>
      <c r="M312">
        <f t="shared" si="28"/>
        <v>0</v>
      </c>
      <c r="N312">
        <f t="shared" si="29"/>
        <v>0</v>
      </c>
      <c r="O312" s="1">
        <f t="shared" si="30"/>
        <v>0</v>
      </c>
      <c r="P312">
        <f>SUMIFS('vCluster (Imported)'!$G:$G,'vCluster (Imported)'!$A:$A,K312)</f>
        <v>0</v>
      </c>
      <c r="Q312">
        <f t="shared" si="31"/>
        <v>0</v>
      </c>
    </row>
    <row r="313" spans="1:17" x14ac:dyDescent="0.3">
      <c r="A313">
        <f t="shared" si="26"/>
        <v>313</v>
      </c>
      <c r="B313" t="str">
        <f>IF(HLOOKUP("Memory",'vInfo (Imported)'!$1:$5000,A313,FALSE)&gt;0,HLOOKUP("Memory",'vInfo (Imported)'!$1:$5000,A313,FALSE),"")</f>
        <v/>
      </c>
      <c r="C313" t="str">
        <f>IF(HLOOKUP("CPUs",'vInfo (Imported)'!$1:$5000,A313,FALSE)&gt;0,
HLOOKUP("CPUs",'vInfo (Imported)'!$1:$5000,A313,FALSE),
"")</f>
        <v/>
      </c>
      <c r="D313" t="str">
        <f>IF(HLOOKUP($D$1,'vInfo (Imported)'!$1:$5000,A313,FALSE)&gt;0,
HLOOKUP($D$1,'vInfo (Imported)'!$1:$5000,A313,FALSE),
"")</f>
        <v/>
      </c>
      <c r="E313" t="str">
        <f>IF(HLOOKUP("Category",'vInfo (Imported)'!$1:$5000,A313,FALSE)&gt;0,
HLOOKUP("Category",'vInfo (Imported)'!$1:$5000,A313,FALSE),
"")</f>
        <v/>
      </c>
      <c r="F313" t="str">
        <f>IF(HLOOKUP("OS according to the configuration file",'vInfo (Imported)'!$1:$5000,A313,FALSE)&gt;0,
HLOOKUP("OS according to the configuration file",'vInfo (Imported)'!$1:$5000,A313,FALSE),
"")</f>
        <v/>
      </c>
      <c r="G313" s="1" t="str">
        <f>IF(HLOOKUP("Cluster",'vInfo (Imported)'!$1:$5000,A313,FALSE)&gt;0,
HLOOKUP("Cluster",'vInfo (Imported)'!$1:$5000,A313,FALSE),
"")</f>
        <v/>
      </c>
      <c r="K313" s="28">
        <f>'vCluster (Imported)'!A313</f>
        <v>0</v>
      </c>
      <c r="L313">
        <f t="shared" si="27"/>
        <v>0</v>
      </c>
      <c r="M313">
        <f t="shared" si="28"/>
        <v>0</v>
      </c>
      <c r="N313">
        <f t="shared" si="29"/>
        <v>0</v>
      </c>
      <c r="O313" s="1">
        <f t="shared" si="30"/>
        <v>0</v>
      </c>
      <c r="P313">
        <f>SUMIFS('vCluster (Imported)'!$G:$G,'vCluster (Imported)'!$A:$A,K313)</f>
        <v>0</v>
      </c>
      <c r="Q313">
        <f t="shared" si="31"/>
        <v>0</v>
      </c>
    </row>
    <row r="314" spans="1:17" x14ac:dyDescent="0.3">
      <c r="A314">
        <f t="shared" si="26"/>
        <v>314</v>
      </c>
      <c r="B314" t="str">
        <f>IF(HLOOKUP("Memory",'vInfo (Imported)'!$1:$5000,A314,FALSE)&gt;0,HLOOKUP("Memory",'vInfo (Imported)'!$1:$5000,A314,FALSE),"")</f>
        <v/>
      </c>
      <c r="C314" t="str">
        <f>IF(HLOOKUP("CPUs",'vInfo (Imported)'!$1:$5000,A314,FALSE)&gt;0,
HLOOKUP("CPUs",'vInfo (Imported)'!$1:$5000,A314,FALSE),
"")</f>
        <v/>
      </c>
      <c r="D314" t="str">
        <f>IF(HLOOKUP($D$1,'vInfo (Imported)'!$1:$5000,A314,FALSE)&gt;0,
HLOOKUP($D$1,'vInfo (Imported)'!$1:$5000,A314,FALSE),
"")</f>
        <v/>
      </c>
      <c r="E314" t="str">
        <f>IF(HLOOKUP("Category",'vInfo (Imported)'!$1:$5000,A314,FALSE)&gt;0,
HLOOKUP("Category",'vInfo (Imported)'!$1:$5000,A314,FALSE),
"")</f>
        <v/>
      </c>
      <c r="F314" t="str">
        <f>IF(HLOOKUP("OS according to the configuration file",'vInfo (Imported)'!$1:$5000,A314,FALSE)&gt;0,
HLOOKUP("OS according to the configuration file",'vInfo (Imported)'!$1:$5000,A314,FALSE),
"")</f>
        <v/>
      </c>
      <c r="G314" s="1" t="str">
        <f>IF(HLOOKUP("Cluster",'vInfo (Imported)'!$1:$5000,A314,FALSE)&gt;0,
HLOOKUP("Cluster",'vInfo (Imported)'!$1:$5000,A314,FALSE),
"")</f>
        <v/>
      </c>
      <c r="K314" s="28">
        <f>'vCluster (Imported)'!A314</f>
        <v>0</v>
      </c>
      <c r="L314">
        <f t="shared" si="27"/>
        <v>0</v>
      </c>
      <c r="M314">
        <f t="shared" si="28"/>
        <v>0</v>
      </c>
      <c r="N314">
        <f t="shared" si="29"/>
        <v>0</v>
      </c>
      <c r="O314" s="1">
        <f t="shared" si="30"/>
        <v>0</v>
      </c>
      <c r="P314">
        <f>SUMIFS('vCluster (Imported)'!$G:$G,'vCluster (Imported)'!$A:$A,K314)</f>
        <v>0</v>
      </c>
      <c r="Q314">
        <f t="shared" si="31"/>
        <v>0</v>
      </c>
    </row>
    <row r="315" spans="1:17" x14ac:dyDescent="0.3">
      <c r="A315">
        <f t="shared" si="26"/>
        <v>315</v>
      </c>
      <c r="B315" t="str">
        <f>IF(HLOOKUP("Memory",'vInfo (Imported)'!$1:$5000,A315,FALSE)&gt;0,HLOOKUP("Memory",'vInfo (Imported)'!$1:$5000,A315,FALSE),"")</f>
        <v/>
      </c>
      <c r="C315" t="str">
        <f>IF(HLOOKUP("CPUs",'vInfo (Imported)'!$1:$5000,A315,FALSE)&gt;0,
HLOOKUP("CPUs",'vInfo (Imported)'!$1:$5000,A315,FALSE),
"")</f>
        <v/>
      </c>
      <c r="D315" t="str">
        <f>IF(HLOOKUP($D$1,'vInfo (Imported)'!$1:$5000,A315,FALSE)&gt;0,
HLOOKUP($D$1,'vInfo (Imported)'!$1:$5000,A315,FALSE),
"")</f>
        <v/>
      </c>
      <c r="E315" t="str">
        <f>IF(HLOOKUP("Category",'vInfo (Imported)'!$1:$5000,A315,FALSE)&gt;0,
HLOOKUP("Category",'vInfo (Imported)'!$1:$5000,A315,FALSE),
"")</f>
        <v/>
      </c>
      <c r="F315" t="str">
        <f>IF(HLOOKUP("OS according to the configuration file",'vInfo (Imported)'!$1:$5000,A315,FALSE)&gt;0,
HLOOKUP("OS according to the configuration file",'vInfo (Imported)'!$1:$5000,A315,FALSE),
"")</f>
        <v/>
      </c>
      <c r="G315" s="1" t="str">
        <f>IF(HLOOKUP("Cluster",'vInfo (Imported)'!$1:$5000,A315,FALSE)&gt;0,
HLOOKUP("Cluster",'vInfo (Imported)'!$1:$5000,A315,FALSE),
"")</f>
        <v/>
      </c>
      <c r="K315" s="28">
        <f>'vCluster (Imported)'!A315</f>
        <v>0</v>
      </c>
      <c r="L315">
        <f t="shared" si="27"/>
        <v>0</v>
      </c>
      <c r="M315">
        <f t="shared" si="28"/>
        <v>0</v>
      </c>
      <c r="N315">
        <f t="shared" si="29"/>
        <v>0</v>
      </c>
      <c r="O315" s="1">
        <f t="shared" si="30"/>
        <v>0</v>
      </c>
      <c r="P315">
        <f>SUMIFS('vCluster (Imported)'!$G:$G,'vCluster (Imported)'!$A:$A,K315)</f>
        <v>0</v>
      </c>
      <c r="Q315">
        <f t="shared" si="31"/>
        <v>0</v>
      </c>
    </row>
    <row r="316" spans="1:17" x14ac:dyDescent="0.3">
      <c r="A316">
        <f t="shared" si="26"/>
        <v>316</v>
      </c>
      <c r="B316" t="str">
        <f>IF(HLOOKUP("Memory",'vInfo (Imported)'!$1:$5000,A316,FALSE)&gt;0,HLOOKUP("Memory",'vInfo (Imported)'!$1:$5000,A316,FALSE),"")</f>
        <v/>
      </c>
      <c r="C316" t="str">
        <f>IF(HLOOKUP("CPUs",'vInfo (Imported)'!$1:$5000,A316,FALSE)&gt;0,
HLOOKUP("CPUs",'vInfo (Imported)'!$1:$5000,A316,FALSE),
"")</f>
        <v/>
      </c>
      <c r="D316" t="str">
        <f>IF(HLOOKUP($D$1,'vInfo (Imported)'!$1:$5000,A316,FALSE)&gt;0,
HLOOKUP($D$1,'vInfo (Imported)'!$1:$5000,A316,FALSE),
"")</f>
        <v/>
      </c>
      <c r="E316" t="str">
        <f>IF(HLOOKUP("Category",'vInfo (Imported)'!$1:$5000,A316,FALSE)&gt;0,
HLOOKUP("Category",'vInfo (Imported)'!$1:$5000,A316,FALSE),
"")</f>
        <v/>
      </c>
      <c r="F316" t="str">
        <f>IF(HLOOKUP("OS according to the configuration file",'vInfo (Imported)'!$1:$5000,A316,FALSE)&gt;0,
HLOOKUP("OS according to the configuration file",'vInfo (Imported)'!$1:$5000,A316,FALSE),
"")</f>
        <v/>
      </c>
      <c r="G316" s="1" t="str">
        <f>IF(HLOOKUP("Cluster",'vInfo (Imported)'!$1:$5000,A316,FALSE)&gt;0,
HLOOKUP("Cluster",'vInfo (Imported)'!$1:$5000,A316,FALSE),
"")</f>
        <v/>
      </c>
      <c r="K316" s="28">
        <f>'vCluster (Imported)'!A316</f>
        <v>0</v>
      </c>
      <c r="L316">
        <f t="shared" si="27"/>
        <v>0</v>
      </c>
      <c r="M316">
        <f t="shared" si="28"/>
        <v>0</v>
      </c>
      <c r="N316">
        <f t="shared" si="29"/>
        <v>0</v>
      </c>
      <c r="O316" s="1">
        <f t="shared" si="30"/>
        <v>0</v>
      </c>
      <c r="P316">
        <f>SUMIFS('vCluster (Imported)'!$G:$G,'vCluster (Imported)'!$A:$A,K316)</f>
        <v>0</v>
      </c>
      <c r="Q316">
        <f t="shared" si="31"/>
        <v>0</v>
      </c>
    </row>
    <row r="317" spans="1:17" x14ac:dyDescent="0.3">
      <c r="A317">
        <f t="shared" si="26"/>
        <v>317</v>
      </c>
      <c r="B317" t="str">
        <f>IF(HLOOKUP("Memory",'vInfo (Imported)'!$1:$5000,A317,FALSE)&gt;0,HLOOKUP("Memory",'vInfo (Imported)'!$1:$5000,A317,FALSE),"")</f>
        <v/>
      </c>
      <c r="C317" t="str">
        <f>IF(HLOOKUP("CPUs",'vInfo (Imported)'!$1:$5000,A317,FALSE)&gt;0,
HLOOKUP("CPUs",'vInfo (Imported)'!$1:$5000,A317,FALSE),
"")</f>
        <v/>
      </c>
      <c r="D317" t="str">
        <f>IF(HLOOKUP($D$1,'vInfo (Imported)'!$1:$5000,A317,FALSE)&gt;0,
HLOOKUP($D$1,'vInfo (Imported)'!$1:$5000,A317,FALSE),
"")</f>
        <v/>
      </c>
      <c r="E317" t="str">
        <f>IF(HLOOKUP("Category",'vInfo (Imported)'!$1:$5000,A317,FALSE)&gt;0,
HLOOKUP("Category",'vInfo (Imported)'!$1:$5000,A317,FALSE),
"")</f>
        <v/>
      </c>
      <c r="F317" t="str">
        <f>IF(HLOOKUP("OS according to the configuration file",'vInfo (Imported)'!$1:$5000,A317,FALSE)&gt;0,
HLOOKUP("OS according to the configuration file",'vInfo (Imported)'!$1:$5000,A317,FALSE),
"")</f>
        <v/>
      </c>
      <c r="G317" s="1" t="str">
        <f>IF(HLOOKUP("Cluster",'vInfo (Imported)'!$1:$5000,A317,FALSE)&gt;0,
HLOOKUP("Cluster",'vInfo (Imported)'!$1:$5000,A317,FALSE),
"")</f>
        <v/>
      </c>
      <c r="K317" s="28">
        <f>'vCluster (Imported)'!A317</f>
        <v>0</v>
      </c>
      <c r="L317">
        <f t="shared" si="27"/>
        <v>0</v>
      </c>
      <c r="M317">
        <f t="shared" si="28"/>
        <v>0</v>
      </c>
      <c r="N317">
        <f t="shared" si="29"/>
        <v>0</v>
      </c>
      <c r="O317" s="1">
        <f t="shared" si="30"/>
        <v>0</v>
      </c>
      <c r="P317">
        <f>SUMIFS('vCluster (Imported)'!$G:$G,'vCluster (Imported)'!$A:$A,K317)</f>
        <v>0</v>
      </c>
      <c r="Q317">
        <f t="shared" si="31"/>
        <v>0</v>
      </c>
    </row>
    <row r="318" spans="1:17" x14ac:dyDescent="0.3">
      <c r="A318">
        <f t="shared" si="26"/>
        <v>318</v>
      </c>
      <c r="B318" t="str">
        <f>IF(HLOOKUP("Memory",'vInfo (Imported)'!$1:$5000,A318,FALSE)&gt;0,HLOOKUP("Memory",'vInfo (Imported)'!$1:$5000,A318,FALSE),"")</f>
        <v/>
      </c>
      <c r="C318" t="str">
        <f>IF(HLOOKUP("CPUs",'vInfo (Imported)'!$1:$5000,A318,FALSE)&gt;0,
HLOOKUP("CPUs",'vInfo (Imported)'!$1:$5000,A318,FALSE),
"")</f>
        <v/>
      </c>
      <c r="D318" t="str">
        <f>IF(HLOOKUP($D$1,'vInfo (Imported)'!$1:$5000,A318,FALSE)&gt;0,
HLOOKUP($D$1,'vInfo (Imported)'!$1:$5000,A318,FALSE),
"")</f>
        <v/>
      </c>
      <c r="E318" t="str">
        <f>IF(HLOOKUP("Category",'vInfo (Imported)'!$1:$5000,A318,FALSE)&gt;0,
HLOOKUP("Category",'vInfo (Imported)'!$1:$5000,A318,FALSE),
"")</f>
        <v/>
      </c>
      <c r="F318" t="str">
        <f>IF(HLOOKUP("OS according to the configuration file",'vInfo (Imported)'!$1:$5000,A318,FALSE)&gt;0,
HLOOKUP("OS according to the configuration file",'vInfo (Imported)'!$1:$5000,A318,FALSE),
"")</f>
        <v/>
      </c>
      <c r="G318" s="1" t="str">
        <f>IF(HLOOKUP("Cluster",'vInfo (Imported)'!$1:$5000,A318,FALSE)&gt;0,
HLOOKUP("Cluster",'vInfo (Imported)'!$1:$5000,A318,FALSE),
"")</f>
        <v/>
      </c>
      <c r="K318" s="28">
        <f>'vCluster (Imported)'!A318</f>
        <v>0</v>
      </c>
      <c r="L318">
        <f t="shared" si="27"/>
        <v>0</v>
      </c>
      <c r="M318">
        <f t="shared" si="28"/>
        <v>0</v>
      </c>
      <c r="N318">
        <f t="shared" si="29"/>
        <v>0</v>
      </c>
      <c r="O318" s="1">
        <f t="shared" si="30"/>
        <v>0</v>
      </c>
      <c r="P318">
        <f>SUMIFS('vCluster (Imported)'!$G:$G,'vCluster (Imported)'!$A:$A,K318)</f>
        <v>0</v>
      </c>
      <c r="Q318">
        <f t="shared" si="31"/>
        <v>0</v>
      </c>
    </row>
    <row r="319" spans="1:17" x14ac:dyDescent="0.3">
      <c r="A319">
        <f t="shared" si="26"/>
        <v>319</v>
      </c>
      <c r="B319" t="str">
        <f>IF(HLOOKUP("Memory",'vInfo (Imported)'!$1:$5000,A319,FALSE)&gt;0,HLOOKUP("Memory",'vInfo (Imported)'!$1:$5000,A319,FALSE),"")</f>
        <v/>
      </c>
      <c r="C319" t="str">
        <f>IF(HLOOKUP("CPUs",'vInfo (Imported)'!$1:$5000,A319,FALSE)&gt;0,
HLOOKUP("CPUs",'vInfo (Imported)'!$1:$5000,A319,FALSE),
"")</f>
        <v/>
      </c>
      <c r="D319" t="str">
        <f>IF(HLOOKUP($D$1,'vInfo (Imported)'!$1:$5000,A319,FALSE)&gt;0,
HLOOKUP($D$1,'vInfo (Imported)'!$1:$5000,A319,FALSE),
"")</f>
        <v/>
      </c>
      <c r="E319" t="str">
        <f>IF(HLOOKUP("Category",'vInfo (Imported)'!$1:$5000,A319,FALSE)&gt;0,
HLOOKUP("Category",'vInfo (Imported)'!$1:$5000,A319,FALSE),
"")</f>
        <v/>
      </c>
      <c r="F319" t="str">
        <f>IF(HLOOKUP("OS according to the configuration file",'vInfo (Imported)'!$1:$5000,A319,FALSE)&gt;0,
HLOOKUP("OS according to the configuration file",'vInfo (Imported)'!$1:$5000,A319,FALSE),
"")</f>
        <v/>
      </c>
      <c r="G319" s="1" t="str">
        <f>IF(HLOOKUP("Cluster",'vInfo (Imported)'!$1:$5000,A319,FALSE)&gt;0,
HLOOKUP("Cluster",'vInfo (Imported)'!$1:$5000,A319,FALSE),
"")</f>
        <v/>
      </c>
      <c r="K319" s="28">
        <f>'vCluster (Imported)'!A319</f>
        <v>0</v>
      </c>
      <c r="L319">
        <f t="shared" si="27"/>
        <v>0</v>
      </c>
      <c r="M319">
        <f t="shared" si="28"/>
        <v>0</v>
      </c>
      <c r="N319">
        <f t="shared" si="29"/>
        <v>0</v>
      </c>
      <c r="O319" s="1">
        <f t="shared" si="30"/>
        <v>0</v>
      </c>
      <c r="P319">
        <f>SUMIFS('vCluster (Imported)'!$G:$G,'vCluster (Imported)'!$A:$A,K319)</f>
        <v>0</v>
      </c>
      <c r="Q319">
        <f t="shared" si="31"/>
        <v>0</v>
      </c>
    </row>
    <row r="320" spans="1:17" x14ac:dyDescent="0.3">
      <c r="A320">
        <f t="shared" si="26"/>
        <v>320</v>
      </c>
      <c r="B320" t="str">
        <f>IF(HLOOKUP("Memory",'vInfo (Imported)'!$1:$5000,A320,FALSE)&gt;0,HLOOKUP("Memory",'vInfo (Imported)'!$1:$5000,A320,FALSE),"")</f>
        <v/>
      </c>
      <c r="C320" t="str">
        <f>IF(HLOOKUP("CPUs",'vInfo (Imported)'!$1:$5000,A320,FALSE)&gt;0,
HLOOKUP("CPUs",'vInfo (Imported)'!$1:$5000,A320,FALSE),
"")</f>
        <v/>
      </c>
      <c r="D320" t="str">
        <f>IF(HLOOKUP($D$1,'vInfo (Imported)'!$1:$5000,A320,FALSE)&gt;0,
HLOOKUP($D$1,'vInfo (Imported)'!$1:$5000,A320,FALSE),
"")</f>
        <v/>
      </c>
      <c r="E320" t="str">
        <f>IF(HLOOKUP("Category",'vInfo (Imported)'!$1:$5000,A320,FALSE)&gt;0,
HLOOKUP("Category",'vInfo (Imported)'!$1:$5000,A320,FALSE),
"")</f>
        <v/>
      </c>
      <c r="F320" t="str">
        <f>IF(HLOOKUP("OS according to the configuration file",'vInfo (Imported)'!$1:$5000,A320,FALSE)&gt;0,
HLOOKUP("OS according to the configuration file",'vInfo (Imported)'!$1:$5000,A320,FALSE),
"")</f>
        <v/>
      </c>
      <c r="G320" s="1" t="str">
        <f>IF(HLOOKUP("Cluster",'vInfo (Imported)'!$1:$5000,A320,FALSE)&gt;0,
HLOOKUP("Cluster",'vInfo (Imported)'!$1:$5000,A320,FALSE),
"")</f>
        <v/>
      </c>
      <c r="K320" s="28">
        <f>'vCluster (Imported)'!A320</f>
        <v>0</v>
      </c>
      <c r="L320">
        <f t="shared" si="27"/>
        <v>0</v>
      </c>
      <c r="M320">
        <f t="shared" si="28"/>
        <v>0</v>
      </c>
      <c r="N320">
        <f t="shared" si="29"/>
        <v>0</v>
      </c>
      <c r="O320" s="1">
        <f t="shared" si="30"/>
        <v>0</v>
      </c>
      <c r="P320">
        <f>SUMIFS('vCluster (Imported)'!$G:$G,'vCluster (Imported)'!$A:$A,K320)</f>
        <v>0</v>
      </c>
      <c r="Q320">
        <f t="shared" si="31"/>
        <v>0</v>
      </c>
    </row>
    <row r="321" spans="1:17" x14ac:dyDescent="0.3">
      <c r="A321">
        <f t="shared" si="26"/>
        <v>321</v>
      </c>
      <c r="B321" t="str">
        <f>IF(HLOOKUP("Memory",'vInfo (Imported)'!$1:$5000,A321,FALSE)&gt;0,HLOOKUP("Memory",'vInfo (Imported)'!$1:$5000,A321,FALSE),"")</f>
        <v/>
      </c>
      <c r="C321" t="str">
        <f>IF(HLOOKUP("CPUs",'vInfo (Imported)'!$1:$5000,A321,FALSE)&gt;0,
HLOOKUP("CPUs",'vInfo (Imported)'!$1:$5000,A321,FALSE),
"")</f>
        <v/>
      </c>
      <c r="D321" t="str">
        <f>IF(HLOOKUP($D$1,'vInfo (Imported)'!$1:$5000,A321,FALSE)&gt;0,
HLOOKUP($D$1,'vInfo (Imported)'!$1:$5000,A321,FALSE),
"")</f>
        <v/>
      </c>
      <c r="E321" t="str">
        <f>IF(HLOOKUP("Category",'vInfo (Imported)'!$1:$5000,A321,FALSE)&gt;0,
HLOOKUP("Category",'vInfo (Imported)'!$1:$5000,A321,FALSE),
"")</f>
        <v/>
      </c>
      <c r="F321" t="str">
        <f>IF(HLOOKUP("OS according to the configuration file",'vInfo (Imported)'!$1:$5000,A321,FALSE)&gt;0,
HLOOKUP("OS according to the configuration file",'vInfo (Imported)'!$1:$5000,A321,FALSE),
"")</f>
        <v/>
      </c>
      <c r="G321" s="1" t="str">
        <f>IF(HLOOKUP("Cluster",'vInfo (Imported)'!$1:$5000,A321,FALSE)&gt;0,
HLOOKUP("Cluster",'vInfo (Imported)'!$1:$5000,A321,FALSE),
"")</f>
        <v/>
      </c>
      <c r="K321" s="28">
        <f>'vCluster (Imported)'!A321</f>
        <v>0</v>
      </c>
      <c r="L321">
        <f t="shared" si="27"/>
        <v>0</v>
      </c>
      <c r="M321">
        <f t="shared" si="28"/>
        <v>0</v>
      </c>
      <c r="N321">
        <f t="shared" si="29"/>
        <v>0</v>
      </c>
      <c r="O321" s="1">
        <f t="shared" si="30"/>
        <v>0</v>
      </c>
      <c r="P321">
        <f>SUMIFS('vCluster (Imported)'!$G:$G,'vCluster (Imported)'!$A:$A,K321)</f>
        <v>0</v>
      </c>
      <c r="Q321">
        <f t="shared" si="31"/>
        <v>0</v>
      </c>
    </row>
    <row r="322" spans="1:17" x14ac:dyDescent="0.3">
      <c r="A322">
        <f t="shared" ref="A322:A385" si="32">A321+1</f>
        <v>322</v>
      </c>
      <c r="B322" t="str">
        <f>IF(HLOOKUP("Memory",'vInfo (Imported)'!$1:$5000,A322,FALSE)&gt;0,HLOOKUP("Memory",'vInfo (Imported)'!$1:$5000,A322,FALSE),"")</f>
        <v/>
      </c>
      <c r="C322" t="str">
        <f>IF(HLOOKUP("CPUs",'vInfo (Imported)'!$1:$5000,A322,FALSE)&gt;0,
HLOOKUP("CPUs",'vInfo (Imported)'!$1:$5000,A322,FALSE),
"")</f>
        <v/>
      </c>
      <c r="D322" t="str">
        <f>IF(HLOOKUP($D$1,'vInfo (Imported)'!$1:$5000,A322,FALSE)&gt;0,
HLOOKUP($D$1,'vInfo (Imported)'!$1:$5000,A322,FALSE),
"")</f>
        <v/>
      </c>
      <c r="E322" t="str">
        <f>IF(HLOOKUP("Category",'vInfo (Imported)'!$1:$5000,A322,FALSE)&gt;0,
HLOOKUP("Category",'vInfo (Imported)'!$1:$5000,A322,FALSE),
"")</f>
        <v/>
      </c>
      <c r="F322" t="str">
        <f>IF(HLOOKUP("OS according to the configuration file",'vInfo (Imported)'!$1:$5000,A322,FALSE)&gt;0,
HLOOKUP("OS according to the configuration file",'vInfo (Imported)'!$1:$5000,A322,FALSE),
"")</f>
        <v/>
      </c>
      <c r="G322" s="1" t="str">
        <f>IF(HLOOKUP("Cluster",'vInfo (Imported)'!$1:$5000,A322,FALSE)&gt;0,
HLOOKUP("Cluster",'vInfo (Imported)'!$1:$5000,A322,FALSE),
"")</f>
        <v/>
      </c>
      <c r="K322" s="28">
        <f>'vCluster (Imported)'!A322</f>
        <v>0</v>
      </c>
      <c r="L322">
        <f t="shared" ref="L322:L385" si="33">COUNTIFS(G:G,K322,$E:$E,$L$1)</f>
        <v>0</v>
      </c>
      <c r="M322">
        <f t="shared" ref="M322:M385" si="34">COUNTIFS(G:G,K322,$E:$E,$M$1)</f>
        <v>0</v>
      </c>
      <c r="N322">
        <f t="shared" ref="N322:N385" si="35">COUNTIFS(G:G,K322,$E:$E,$N$1)</f>
        <v>0</v>
      </c>
      <c r="O322" s="1">
        <f t="shared" ref="O322:O385" si="36">COUNTIFS(G:G,K322,$E:$E,$O$1)</f>
        <v>0</v>
      </c>
      <c r="P322">
        <f>SUMIFS('vCluster (Imported)'!$G:$G,'vCluster (Imported)'!$A:$A,K322)</f>
        <v>0</v>
      </c>
      <c r="Q322">
        <f t="shared" ref="Q322:Q385" si="37">IF(L322&gt;0,P322,0)</f>
        <v>0</v>
      </c>
    </row>
    <row r="323" spans="1:17" x14ac:dyDescent="0.3">
      <c r="A323">
        <f t="shared" si="32"/>
        <v>323</v>
      </c>
      <c r="B323" t="str">
        <f>IF(HLOOKUP("Memory",'vInfo (Imported)'!$1:$5000,A323,FALSE)&gt;0,HLOOKUP("Memory",'vInfo (Imported)'!$1:$5000,A323,FALSE),"")</f>
        <v/>
      </c>
      <c r="C323" t="str">
        <f>IF(HLOOKUP("CPUs",'vInfo (Imported)'!$1:$5000,A323,FALSE)&gt;0,
HLOOKUP("CPUs",'vInfo (Imported)'!$1:$5000,A323,FALSE),
"")</f>
        <v/>
      </c>
      <c r="D323" t="str">
        <f>IF(HLOOKUP($D$1,'vInfo (Imported)'!$1:$5000,A323,FALSE)&gt;0,
HLOOKUP($D$1,'vInfo (Imported)'!$1:$5000,A323,FALSE),
"")</f>
        <v/>
      </c>
      <c r="E323" t="str">
        <f>IF(HLOOKUP("Category",'vInfo (Imported)'!$1:$5000,A323,FALSE)&gt;0,
HLOOKUP("Category",'vInfo (Imported)'!$1:$5000,A323,FALSE),
"")</f>
        <v/>
      </c>
      <c r="F323" t="str">
        <f>IF(HLOOKUP("OS according to the configuration file",'vInfo (Imported)'!$1:$5000,A323,FALSE)&gt;0,
HLOOKUP("OS according to the configuration file",'vInfo (Imported)'!$1:$5000,A323,FALSE),
"")</f>
        <v/>
      </c>
      <c r="G323" s="1" t="str">
        <f>IF(HLOOKUP("Cluster",'vInfo (Imported)'!$1:$5000,A323,FALSE)&gt;0,
HLOOKUP("Cluster",'vInfo (Imported)'!$1:$5000,A323,FALSE),
"")</f>
        <v/>
      </c>
      <c r="K323" s="28">
        <f>'vCluster (Imported)'!A323</f>
        <v>0</v>
      </c>
      <c r="L323">
        <f t="shared" si="33"/>
        <v>0</v>
      </c>
      <c r="M323">
        <f t="shared" si="34"/>
        <v>0</v>
      </c>
      <c r="N323">
        <f t="shared" si="35"/>
        <v>0</v>
      </c>
      <c r="O323" s="1">
        <f t="shared" si="36"/>
        <v>0</v>
      </c>
      <c r="P323">
        <f>SUMIFS('vCluster (Imported)'!$G:$G,'vCluster (Imported)'!$A:$A,K323)</f>
        <v>0</v>
      </c>
      <c r="Q323">
        <f t="shared" si="37"/>
        <v>0</v>
      </c>
    </row>
    <row r="324" spans="1:17" x14ac:dyDescent="0.3">
      <c r="A324">
        <f t="shared" si="32"/>
        <v>324</v>
      </c>
      <c r="B324" t="str">
        <f>IF(HLOOKUP("Memory",'vInfo (Imported)'!$1:$5000,A324,FALSE)&gt;0,HLOOKUP("Memory",'vInfo (Imported)'!$1:$5000,A324,FALSE),"")</f>
        <v/>
      </c>
      <c r="C324" t="str">
        <f>IF(HLOOKUP("CPUs",'vInfo (Imported)'!$1:$5000,A324,FALSE)&gt;0,
HLOOKUP("CPUs",'vInfo (Imported)'!$1:$5000,A324,FALSE),
"")</f>
        <v/>
      </c>
      <c r="D324" t="str">
        <f>IF(HLOOKUP($D$1,'vInfo (Imported)'!$1:$5000,A324,FALSE)&gt;0,
HLOOKUP($D$1,'vInfo (Imported)'!$1:$5000,A324,FALSE),
"")</f>
        <v/>
      </c>
      <c r="E324" t="str">
        <f>IF(HLOOKUP("Category",'vInfo (Imported)'!$1:$5000,A324,FALSE)&gt;0,
HLOOKUP("Category",'vInfo (Imported)'!$1:$5000,A324,FALSE),
"")</f>
        <v/>
      </c>
      <c r="F324" t="str">
        <f>IF(HLOOKUP("OS according to the configuration file",'vInfo (Imported)'!$1:$5000,A324,FALSE)&gt;0,
HLOOKUP("OS according to the configuration file",'vInfo (Imported)'!$1:$5000,A324,FALSE),
"")</f>
        <v/>
      </c>
      <c r="G324" s="1" t="str">
        <f>IF(HLOOKUP("Cluster",'vInfo (Imported)'!$1:$5000,A324,FALSE)&gt;0,
HLOOKUP("Cluster",'vInfo (Imported)'!$1:$5000,A324,FALSE),
"")</f>
        <v/>
      </c>
      <c r="K324" s="28">
        <f>'vCluster (Imported)'!A324</f>
        <v>0</v>
      </c>
      <c r="L324">
        <f t="shared" si="33"/>
        <v>0</v>
      </c>
      <c r="M324">
        <f t="shared" si="34"/>
        <v>0</v>
      </c>
      <c r="N324">
        <f t="shared" si="35"/>
        <v>0</v>
      </c>
      <c r="O324" s="1">
        <f t="shared" si="36"/>
        <v>0</v>
      </c>
      <c r="P324">
        <f>SUMIFS('vCluster (Imported)'!$G:$G,'vCluster (Imported)'!$A:$A,K324)</f>
        <v>0</v>
      </c>
      <c r="Q324">
        <f t="shared" si="37"/>
        <v>0</v>
      </c>
    </row>
    <row r="325" spans="1:17" x14ac:dyDescent="0.3">
      <c r="A325">
        <f t="shared" si="32"/>
        <v>325</v>
      </c>
      <c r="B325" t="str">
        <f>IF(HLOOKUP("Memory",'vInfo (Imported)'!$1:$5000,A325,FALSE)&gt;0,HLOOKUP("Memory",'vInfo (Imported)'!$1:$5000,A325,FALSE),"")</f>
        <v/>
      </c>
      <c r="C325" t="str">
        <f>IF(HLOOKUP("CPUs",'vInfo (Imported)'!$1:$5000,A325,FALSE)&gt;0,
HLOOKUP("CPUs",'vInfo (Imported)'!$1:$5000,A325,FALSE),
"")</f>
        <v/>
      </c>
      <c r="D325" t="str">
        <f>IF(HLOOKUP($D$1,'vInfo (Imported)'!$1:$5000,A325,FALSE)&gt;0,
HLOOKUP($D$1,'vInfo (Imported)'!$1:$5000,A325,FALSE),
"")</f>
        <v/>
      </c>
      <c r="E325" t="str">
        <f>IF(HLOOKUP("Category",'vInfo (Imported)'!$1:$5000,A325,FALSE)&gt;0,
HLOOKUP("Category",'vInfo (Imported)'!$1:$5000,A325,FALSE),
"")</f>
        <v/>
      </c>
      <c r="F325" t="str">
        <f>IF(HLOOKUP("OS according to the configuration file",'vInfo (Imported)'!$1:$5000,A325,FALSE)&gt;0,
HLOOKUP("OS according to the configuration file",'vInfo (Imported)'!$1:$5000,A325,FALSE),
"")</f>
        <v/>
      </c>
      <c r="G325" s="1" t="str">
        <f>IF(HLOOKUP("Cluster",'vInfo (Imported)'!$1:$5000,A325,FALSE)&gt;0,
HLOOKUP("Cluster",'vInfo (Imported)'!$1:$5000,A325,FALSE),
"")</f>
        <v/>
      </c>
      <c r="K325" s="28">
        <f>'vCluster (Imported)'!A325</f>
        <v>0</v>
      </c>
      <c r="L325">
        <f t="shared" si="33"/>
        <v>0</v>
      </c>
      <c r="M325">
        <f t="shared" si="34"/>
        <v>0</v>
      </c>
      <c r="N325">
        <f t="shared" si="35"/>
        <v>0</v>
      </c>
      <c r="O325" s="1">
        <f t="shared" si="36"/>
        <v>0</v>
      </c>
      <c r="P325">
        <f>SUMIFS('vCluster (Imported)'!$G:$G,'vCluster (Imported)'!$A:$A,K325)</f>
        <v>0</v>
      </c>
      <c r="Q325">
        <f t="shared" si="37"/>
        <v>0</v>
      </c>
    </row>
    <row r="326" spans="1:17" x14ac:dyDescent="0.3">
      <c r="A326">
        <f t="shared" si="32"/>
        <v>326</v>
      </c>
      <c r="B326" t="str">
        <f>IF(HLOOKUP("Memory",'vInfo (Imported)'!$1:$5000,A326,FALSE)&gt;0,HLOOKUP("Memory",'vInfo (Imported)'!$1:$5000,A326,FALSE),"")</f>
        <v/>
      </c>
      <c r="C326" t="str">
        <f>IF(HLOOKUP("CPUs",'vInfo (Imported)'!$1:$5000,A326,FALSE)&gt;0,
HLOOKUP("CPUs",'vInfo (Imported)'!$1:$5000,A326,FALSE),
"")</f>
        <v/>
      </c>
      <c r="D326" t="str">
        <f>IF(HLOOKUP($D$1,'vInfo (Imported)'!$1:$5000,A326,FALSE)&gt;0,
HLOOKUP($D$1,'vInfo (Imported)'!$1:$5000,A326,FALSE),
"")</f>
        <v/>
      </c>
      <c r="E326" t="str">
        <f>IF(HLOOKUP("Category",'vInfo (Imported)'!$1:$5000,A326,FALSE)&gt;0,
HLOOKUP("Category",'vInfo (Imported)'!$1:$5000,A326,FALSE),
"")</f>
        <v/>
      </c>
      <c r="F326" t="str">
        <f>IF(HLOOKUP("OS according to the configuration file",'vInfo (Imported)'!$1:$5000,A326,FALSE)&gt;0,
HLOOKUP("OS according to the configuration file",'vInfo (Imported)'!$1:$5000,A326,FALSE),
"")</f>
        <v/>
      </c>
      <c r="G326" s="1" t="str">
        <f>IF(HLOOKUP("Cluster",'vInfo (Imported)'!$1:$5000,A326,FALSE)&gt;0,
HLOOKUP("Cluster",'vInfo (Imported)'!$1:$5000,A326,FALSE),
"")</f>
        <v/>
      </c>
      <c r="K326" s="28">
        <f>'vCluster (Imported)'!A326</f>
        <v>0</v>
      </c>
      <c r="L326">
        <f t="shared" si="33"/>
        <v>0</v>
      </c>
      <c r="M326">
        <f t="shared" si="34"/>
        <v>0</v>
      </c>
      <c r="N326">
        <f t="shared" si="35"/>
        <v>0</v>
      </c>
      <c r="O326" s="1">
        <f t="shared" si="36"/>
        <v>0</v>
      </c>
      <c r="P326">
        <f>SUMIFS('vCluster (Imported)'!$G:$G,'vCluster (Imported)'!$A:$A,K326)</f>
        <v>0</v>
      </c>
      <c r="Q326">
        <f t="shared" si="37"/>
        <v>0</v>
      </c>
    </row>
    <row r="327" spans="1:17" x14ac:dyDescent="0.3">
      <c r="A327">
        <f t="shared" si="32"/>
        <v>327</v>
      </c>
      <c r="B327" t="str">
        <f>IF(HLOOKUP("Memory",'vInfo (Imported)'!$1:$5000,A327,FALSE)&gt;0,HLOOKUP("Memory",'vInfo (Imported)'!$1:$5000,A327,FALSE),"")</f>
        <v/>
      </c>
      <c r="C327" t="str">
        <f>IF(HLOOKUP("CPUs",'vInfo (Imported)'!$1:$5000,A327,FALSE)&gt;0,
HLOOKUP("CPUs",'vInfo (Imported)'!$1:$5000,A327,FALSE),
"")</f>
        <v/>
      </c>
      <c r="D327" t="str">
        <f>IF(HLOOKUP($D$1,'vInfo (Imported)'!$1:$5000,A327,FALSE)&gt;0,
HLOOKUP($D$1,'vInfo (Imported)'!$1:$5000,A327,FALSE),
"")</f>
        <v/>
      </c>
      <c r="E327" t="str">
        <f>IF(HLOOKUP("Category",'vInfo (Imported)'!$1:$5000,A327,FALSE)&gt;0,
HLOOKUP("Category",'vInfo (Imported)'!$1:$5000,A327,FALSE),
"")</f>
        <v/>
      </c>
      <c r="F327" t="str">
        <f>IF(HLOOKUP("OS according to the configuration file",'vInfo (Imported)'!$1:$5000,A327,FALSE)&gt;0,
HLOOKUP("OS according to the configuration file",'vInfo (Imported)'!$1:$5000,A327,FALSE),
"")</f>
        <v/>
      </c>
      <c r="G327" s="1" t="str">
        <f>IF(HLOOKUP("Cluster",'vInfo (Imported)'!$1:$5000,A327,FALSE)&gt;0,
HLOOKUP("Cluster",'vInfo (Imported)'!$1:$5000,A327,FALSE),
"")</f>
        <v/>
      </c>
      <c r="K327" s="28">
        <f>'vCluster (Imported)'!A327</f>
        <v>0</v>
      </c>
      <c r="L327">
        <f t="shared" si="33"/>
        <v>0</v>
      </c>
      <c r="M327">
        <f t="shared" si="34"/>
        <v>0</v>
      </c>
      <c r="N327">
        <f t="shared" si="35"/>
        <v>0</v>
      </c>
      <c r="O327" s="1">
        <f t="shared" si="36"/>
        <v>0</v>
      </c>
      <c r="P327">
        <f>SUMIFS('vCluster (Imported)'!$G:$G,'vCluster (Imported)'!$A:$A,K327)</f>
        <v>0</v>
      </c>
      <c r="Q327">
        <f t="shared" si="37"/>
        <v>0</v>
      </c>
    </row>
    <row r="328" spans="1:17" x14ac:dyDescent="0.3">
      <c r="A328">
        <f t="shared" si="32"/>
        <v>328</v>
      </c>
      <c r="B328" t="str">
        <f>IF(HLOOKUP("Memory",'vInfo (Imported)'!$1:$5000,A328,FALSE)&gt;0,HLOOKUP("Memory",'vInfo (Imported)'!$1:$5000,A328,FALSE),"")</f>
        <v/>
      </c>
      <c r="C328" t="str">
        <f>IF(HLOOKUP("CPUs",'vInfo (Imported)'!$1:$5000,A328,FALSE)&gt;0,
HLOOKUP("CPUs",'vInfo (Imported)'!$1:$5000,A328,FALSE),
"")</f>
        <v/>
      </c>
      <c r="D328" t="str">
        <f>IF(HLOOKUP($D$1,'vInfo (Imported)'!$1:$5000,A328,FALSE)&gt;0,
HLOOKUP($D$1,'vInfo (Imported)'!$1:$5000,A328,FALSE),
"")</f>
        <v/>
      </c>
      <c r="E328" t="str">
        <f>IF(HLOOKUP("Category",'vInfo (Imported)'!$1:$5000,A328,FALSE)&gt;0,
HLOOKUP("Category",'vInfo (Imported)'!$1:$5000,A328,FALSE),
"")</f>
        <v/>
      </c>
      <c r="F328" t="str">
        <f>IF(HLOOKUP("OS according to the configuration file",'vInfo (Imported)'!$1:$5000,A328,FALSE)&gt;0,
HLOOKUP("OS according to the configuration file",'vInfo (Imported)'!$1:$5000,A328,FALSE),
"")</f>
        <v/>
      </c>
      <c r="G328" s="1" t="str">
        <f>IF(HLOOKUP("Cluster",'vInfo (Imported)'!$1:$5000,A328,FALSE)&gt;0,
HLOOKUP("Cluster",'vInfo (Imported)'!$1:$5000,A328,FALSE),
"")</f>
        <v/>
      </c>
      <c r="K328" s="28">
        <f>'vCluster (Imported)'!A328</f>
        <v>0</v>
      </c>
      <c r="L328">
        <f t="shared" si="33"/>
        <v>0</v>
      </c>
      <c r="M328">
        <f t="shared" si="34"/>
        <v>0</v>
      </c>
      <c r="N328">
        <f t="shared" si="35"/>
        <v>0</v>
      </c>
      <c r="O328" s="1">
        <f t="shared" si="36"/>
        <v>0</v>
      </c>
      <c r="P328">
        <f>SUMIFS('vCluster (Imported)'!$G:$G,'vCluster (Imported)'!$A:$A,K328)</f>
        <v>0</v>
      </c>
      <c r="Q328">
        <f t="shared" si="37"/>
        <v>0</v>
      </c>
    </row>
    <row r="329" spans="1:17" x14ac:dyDescent="0.3">
      <c r="A329">
        <f t="shared" si="32"/>
        <v>329</v>
      </c>
      <c r="B329" t="str">
        <f>IF(HLOOKUP("Memory",'vInfo (Imported)'!$1:$5000,A329,FALSE)&gt;0,HLOOKUP("Memory",'vInfo (Imported)'!$1:$5000,A329,FALSE),"")</f>
        <v/>
      </c>
      <c r="C329" t="str">
        <f>IF(HLOOKUP("CPUs",'vInfo (Imported)'!$1:$5000,A329,FALSE)&gt;0,
HLOOKUP("CPUs",'vInfo (Imported)'!$1:$5000,A329,FALSE),
"")</f>
        <v/>
      </c>
      <c r="D329" t="str">
        <f>IF(HLOOKUP($D$1,'vInfo (Imported)'!$1:$5000,A329,FALSE)&gt;0,
HLOOKUP($D$1,'vInfo (Imported)'!$1:$5000,A329,FALSE),
"")</f>
        <v/>
      </c>
      <c r="E329" t="str">
        <f>IF(HLOOKUP("Category",'vInfo (Imported)'!$1:$5000,A329,FALSE)&gt;0,
HLOOKUP("Category",'vInfo (Imported)'!$1:$5000,A329,FALSE),
"")</f>
        <v/>
      </c>
      <c r="F329" t="str">
        <f>IF(HLOOKUP("OS according to the configuration file",'vInfo (Imported)'!$1:$5000,A329,FALSE)&gt;0,
HLOOKUP("OS according to the configuration file",'vInfo (Imported)'!$1:$5000,A329,FALSE),
"")</f>
        <v/>
      </c>
      <c r="G329" s="1" t="str">
        <f>IF(HLOOKUP("Cluster",'vInfo (Imported)'!$1:$5000,A329,FALSE)&gt;0,
HLOOKUP("Cluster",'vInfo (Imported)'!$1:$5000,A329,FALSE),
"")</f>
        <v/>
      </c>
      <c r="K329" s="28">
        <f>'vCluster (Imported)'!A329</f>
        <v>0</v>
      </c>
      <c r="L329">
        <f t="shared" si="33"/>
        <v>0</v>
      </c>
      <c r="M329">
        <f t="shared" si="34"/>
        <v>0</v>
      </c>
      <c r="N329">
        <f t="shared" si="35"/>
        <v>0</v>
      </c>
      <c r="O329" s="1">
        <f t="shared" si="36"/>
        <v>0</v>
      </c>
      <c r="P329">
        <f>SUMIFS('vCluster (Imported)'!$G:$G,'vCluster (Imported)'!$A:$A,K329)</f>
        <v>0</v>
      </c>
      <c r="Q329">
        <f t="shared" si="37"/>
        <v>0</v>
      </c>
    </row>
    <row r="330" spans="1:17" x14ac:dyDescent="0.3">
      <c r="A330">
        <f t="shared" si="32"/>
        <v>330</v>
      </c>
      <c r="B330" t="str">
        <f>IF(HLOOKUP("Memory",'vInfo (Imported)'!$1:$5000,A330,FALSE)&gt;0,HLOOKUP("Memory",'vInfo (Imported)'!$1:$5000,A330,FALSE),"")</f>
        <v/>
      </c>
      <c r="C330" t="str">
        <f>IF(HLOOKUP("CPUs",'vInfo (Imported)'!$1:$5000,A330,FALSE)&gt;0,
HLOOKUP("CPUs",'vInfo (Imported)'!$1:$5000,A330,FALSE),
"")</f>
        <v/>
      </c>
      <c r="D330" t="str">
        <f>IF(HLOOKUP($D$1,'vInfo (Imported)'!$1:$5000,A330,FALSE)&gt;0,
HLOOKUP($D$1,'vInfo (Imported)'!$1:$5000,A330,FALSE),
"")</f>
        <v/>
      </c>
      <c r="E330" t="str">
        <f>IF(HLOOKUP("Category",'vInfo (Imported)'!$1:$5000,A330,FALSE)&gt;0,
HLOOKUP("Category",'vInfo (Imported)'!$1:$5000,A330,FALSE),
"")</f>
        <v/>
      </c>
      <c r="F330" t="str">
        <f>IF(HLOOKUP("OS according to the configuration file",'vInfo (Imported)'!$1:$5000,A330,FALSE)&gt;0,
HLOOKUP("OS according to the configuration file",'vInfo (Imported)'!$1:$5000,A330,FALSE),
"")</f>
        <v/>
      </c>
      <c r="G330" s="1" t="str">
        <f>IF(HLOOKUP("Cluster",'vInfo (Imported)'!$1:$5000,A330,FALSE)&gt;0,
HLOOKUP("Cluster",'vInfo (Imported)'!$1:$5000,A330,FALSE),
"")</f>
        <v/>
      </c>
      <c r="K330" s="28">
        <f>'vCluster (Imported)'!A330</f>
        <v>0</v>
      </c>
      <c r="L330">
        <f t="shared" si="33"/>
        <v>0</v>
      </c>
      <c r="M330">
        <f t="shared" si="34"/>
        <v>0</v>
      </c>
      <c r="N330">
        <f t="shared" si="35"/>
        <v>0</v>
      </c>
      <c r="O330" s="1">
        <f t="shared" si="36"/>
        <v>0</v>
      </c>
      <c r="P330">
        <f>SUMIFS('vCluster (Imported)'!$G:$G,'vCluster (Imported)'!$A:$A,K330)</f>
        <v>0</v>
      </c>
      <c r="Q330">
        <f t="shared" si="37"/>
        <v>0</v>
      </c>
    </row>
    <row r="331" spans="1:17" x14ac:dyDescent="0.3">
      <c r="A331">
        <f t="shared" si="32"/>
        <v>331</v>
      </c>
      <c r="B331" t="str">
        <f>IF(HLOOKUP("Memory",'vInfo (Imported)'!$1:$5000,A331,FALSE)&gt;0,HLOOKUP("Memory",'vInfo (Imported)'!$1:$5000,A331,FALSE),"")</f>
        <v/>
      </c>
      <c r="C331" t="str">
        <f>IF(HLOOKUP("CPUs",'vInfo (Imported)'!$1:$5000,A331,FALSE)&gt;0,
HLOOKUP("CPUs",'vInfo (Imported)'!$1:$5000,A331,FALSE),
"")</f>
        <v/>
      </c>
      <c r="D331" t="str">
        <f>IF(HLOOKUP($D$1,'vInfo (Imported)'!$1:$5000,A331,FALSE)&gt;0,
HLOOKUP($D$1,'vInfo (Imported)'!$1:$5000,A331,FALSE),
"")</f>
        <v/>
      </c>
      <c r="E331" t="str">
        <f>IF(HLOOKUP("Category",'vInfo (Imported)'!$1:$5000,A331,FALSE)&gt;0,
HLOOKUP("Category",'vInfo (Imported)'!$1:$5000,A331,FALSE),
"")</f>
        <v/>
      </c>
      <c r="F331" t="str">
        <f>IF(HLOOKUP("OS according to the configuration file",'vInfo (Imported)'!$1:$5000,A331,FALSE)&gt;0,
HLOOKUP("OS according to the configuration file",'vInfo (Imported)'!$1:$5000,A331,FALSE),
"")</f>
        <v/>
      </c>
      <c r="G331" s="1" t="str">
        <f>IF(HLOOKUP("Cluster",'vInfo (Imported)'!$1:$5000,A331,FALSE)&gt;0,
HLOOKUP("Cluster",'vInfo (Imported)'!$1:$5000,A331,FALSE),
"")</f>
        <v/>
      </c>
      <c r="K331" s="28">
        <f>'vCluster (Imported)'!A331</f>
        <v>0</v>
      </c>
      <c r="L331">
        <f t="shared" si="33"/>
        <v>0</v>
      </c>
      <c r="M331">
        <f t="shared" si="34"/>
        <v>0</v>
      </c>
      <c r="N331">
        <f t="shared" si="35"/>
        <v>0</v>
      </c>
      <c r="O331" s="1">
        <f t="shared" si="36"/>
        <v>0</v>
      </c>
      <c r="P331">
        <f>SUMIFS('vCluster (Imported)'!$G:$G,'vCluster (Imported)'!$A:$A,K331)</f>
        <v>0</v>
      </c>
      <c r="Q331">
        <f t="shared" si="37"/>
        <v>0</v>
      </c>
    </row>
    <row r="332" spans="1:17" x14ac:dyDescent="0.3">
      <c r="A332">
        <f t="shared" si="32"/>
        <v>332</v>
      </c>
      <c r="B332" t="str">
        <f>IF(HLOOKUP("Memory",'vInfo (Imported)'!$1:$5000,A332,FALSE)&gt;0,HLOOKUP("Memory",'vInfo (Imported)'!$1:$5000,A332,FALSE),"")</f>
        <v/>
      </c>
      <c r="C332" t="str">
        <f>IF(HLOOKUP("CPUs",'vInfo (Imported)'!$1:$5000,A332,FALSE)&gt;0,
HLOOKUP("CPUs",'vInfo (Imported)'!$1:$5000,A332,FALSE),
"")</f>
        <v/>
      </c>
      <c r="D332" t="str">
        <f>IF(HLOOKUP($D$1,'vInfo (Imported)'!$1:$5000,A332,FALSE)&gt;0,
HLOOKUP($D$1,'vInfo (Imported)'!$1:$5000,A332,FALSE),
"")</f>
        <v/>
      </c>
      <c r="E332" t="str">
        <f>IF(HLOOKUP("Category",'vInfo (Imported)'!$1:$5000,A332,FALSE)&gt;0,
HLOOKUP("Category",'vInfo (Imported)'!$1:$5000,A332,FALSE),
"")</f>
        <v/>
      </c>
      <c r="F332" t="str">
        <f>IF(HLOOKUP("OS according to the configuration file",'vInfo (Imported)'!$1:$5000,A332,FALSE)&gt;0,
HLOOKUP("OS according to the configuration file",'vInfo (Imported)'!$1:$5000,A332,FALSE),
"")</f>
        <v/>
      </c>
      <c r="G332" s="1" t="str">
        <f>IF(HLOOKUP("Cluster",'vInfo (Imported)'!$1:$5000,A332,FALSE)&gt;0,
HLOOKUP("Cluster",'vInfo (Imported)'!$1:$5000,A332,FALSE),
"")</f>
        <v/>
      </c>
      <c r="K332" s="28">
        <f>'vCluster (Imported)'!A332</f>
        <v>0</v>
      </c>
      <c r="L332">
        <f t="shared" si="33"/>
        <v>0</v>
      </c>
      <c r="M332">
        <f t="shared" si="34"/>
        <v>0</v>
      </c>
      <c r="N332">
        <f t="shared" si="35"/>
        <v>0</v>
      </c>
      <c r="O332" s="1">
        <f t="shared" si="36"/>
        <v>0</v>
      </c>
      <c r="P332">
        <f>SUMIFS('vCluster (Imported)'!$G:$G,'vCluster (Imported)'!$A:$A,K332)</f>
        <v>0</v>
      </c>
      <c r="Q332">
        <f t="shared" si="37"/>
        <v>0</v>
      </c>
    </row>
    <row r="333" spans="1:17" x14ac:dyDescent="0.3">
      <c r="A333">
        <f t="shared" si="32"/>
        <v>333</v>
      </c>
      <c r="B333" t="str">
        <f>IF(HLOOKUP("Memory",'vInfo (Imported)'!$1:$5000,A333,FALSE)&gt;0,HLOOKUP("Memory",'vInfo (Imported)'!$1:$5000,A333,FALSE),"")</f>
        <v/>
      </c>
      <c r="C333" t="str">
        <f>IF(HLOOKUP("CPUs",'vInfo (Imported)'!$1:$5000,A333,FALSE)&gt;0,
HLOOKUP("CPUs",'vInfo (Imported)'!$1:$5000,A333,FALSE),
"")</f>
        <v/>
      </c>
      <c r="D333" t="str">
        <f>IF(HLOOKUP($D$1,'vInfo (Imported)'!$1:$5000,A333,FALSE)&gt;0,
HLOOKUP($D$1,'vInfo (Imported)'!$1:$5000,A333,FALSE),
"")</f>
        <v/>
      </c>
      <c r="E333" t="str">
        <f>IF(HLOOKUP("Category",'vInfo (Imported)'!$1:$5000,A333,FALSE)&gt;0,
HLOOKUP("Category",'vInfo (Imported)'!$1:$5000,A333,FALSE),
"")</f>
        <v/>
      </c>
      <c r="F333" t="str">
        <f>IF(HLOOKUP("OS according to the configuration file",'vInfo (Imported)'!$1:$5000,A333,FALSE)&gt;0,
HLOOKUP("OS according to the configuration file",'vInfo (Imported)'!$1:$5000,A333,FALSE),
"")</f>
        <v/>
      </c>
      <c r="G333" s="1" t="str">
        <f>IF(HLOOKUP("Cluster",'vInfo (Imported)'!$1:$5000,A333,FALSE)&gt;0,
HLOOKUP("Cluster",'vInfo (Imported)'!$1:$5000,A333,FALSE),
"")</f>
        <v/>
      </c>
      <c r="K333" s="28">
        <f>'vCluster (Imported)'!A333</f>
        <v>0</v>
      </c>
      <c r="L333">
        <f t="shared" si="33"/>
        <v>0</v>
      </c>
      <c r="M333">
        <f t="shared" si="34"/>
        <v>0</v>
      </c>
      <c r="N333">
        <f t="shared" si="35"/>
        <v>0</v>
      </c>
      <c r="O333" s="1">
        <f t="shared" si="36"/>
        <v>0</v>
      </c>
      <c r="P333">
        <f>SUMIFS('vCluster (Imported)'!$G:$G,'vCluster (Imported)'!$A:$A,K333)</f>
        <v>0</v>
      </c>
      <c r="Q333">
        <f t="shared" si="37"/>
        <v>0</v>
      </c>
    </row>
    <row r="334" spans="1:17" x14ac:dyDescent="0.3">
      <c r="A334">
        <f t="shared" si="32"/>
        <v>334</v>
      </c>
      <c r="B334" t="str">
        <f>IF(HLOOKUP("Memory",'vInfo (Imported)'!$1:$5000,A334,FALSE)&gt;0,HLOOKUP("Memory",'vInfo (Imported)'!$1:$5000,A334,FALSE),"")</f>
        <v/>
      </c>
      <c r="C334" t="str">
        <f>IF(HLOOKUP("CPUs",'vInfo (Imported)'!$1:$5000,A334,FALSE)&gt;0,
HLOOKUP("CPUs",'vInfo (Imported)'!$1:$5000,A334,FALSE),
"")</f>
        <v/>
      </c>
      <c r="D334" t="str">
        <f>IF(HLOOKUP($D$1,'vInfo (Imported)'!$1:$5000,A334,FALSE)&gt;0,
HLOOKUP($D$1,'vInfo (Imported)'!$1:$5000,A334,FALSE),
"")</f>
        <v/>
      </c>
      <c r="E334" t="str">
        <f>IF(HLOOKUP("Category",'vInfo (Imported)'!$1:$5000,A334,FALSE)&gt;0,
HLOOKUP("Category",'vInfo (Imported)'!$1:$5000,A334,FALSE),
"")</f>
        <v/>
      </c>
      <c r="F334" t="str">
        <f>IF(HLOOKUP("OS according to the configuration file",'vInfo (Imported)'!$1:$5000,A334,FALSE)&gt;0,
HLOOKUP("OS according to the configuration file",'vInfo (Imported)'!$1:$5000,A334,FALSE),
"")</f>
        <v/>
      </c>
      <c r="G334" s="1" t="str">
        <f>IF(HLOOKUP("Cluster",'vInfo (Imported)'!$1:$5000,A334,FALSE)&gt;0,
HLOOKUP("Cluster",'vInfo (Imported)'!$1:$5000,A334,FALSE),
"")</f>
        <v/>
      </c>
      <c r="K334" s="28">
        <f>'vCluster (Imported)'!A334</f>
        <v>0</v>
      </c>
      <c r="L334">
        <f t="shared" si="33"/>
        <v>0</v>
      </c>
      <c r="M334">
        <f t="shared" si="34"/>
        <v>0</v>
      </c>
      <c r="N334">
        <f t="shared" si="35"/>
        <v>0</v>
      </c>
      <c r="O334" s="1">
        <f t="shared" si="36"/>
        <v>0</v>
      </c>
      <c r="P334">
        <f>SUMIFS('vCluster (Imported)'!$G:$G,'vCluster (Imported)'!$A:$A,K334)</f>
        <v>0</v>
      </c>
      <c r="Q334">
        <f t="shared" si="37"/>
        <v>0</v>
      </c>
    </row>
    <row r="335" spans="1:17" x14ac:dyDescent="0.3">
      <c r="A335">
        <f t="shared" si="32"/>
        <v>335</v>
      </c>
      <c r="B335" t="str">
        <f>IF(HLOOKUP("Memory",'vInfo (Imported)'!$1:$5000,A335,FALSE)&gt;0,HLOOKUP("Memory",'vInfo (Imported)'!$1:$5000,A335,FALSE),"")</f>
        <v/>
      </c>
      <c r="C335" t="str">
        <f>IF(HLOOKUP("CPUs",'vInfo (Imported)'!$1:$5000,A335,FALSE)&gt;0,
HLOOKUP("CPUs",'vInfo (Imported)'!$1:$5000,A335,FALSE),
"")</f>
        <v/>
      </c>
      <c r="D335" t="str">
        <f>IF(HLOOKUP($D$1,'vInfo (Imported)'!$1:$5000,A335,FALSE)&gt;0,
HLOOKUP($D$1,'vInfo (Imported)'!$1:$5000,A335,FALSE),
"")</f>
        <v/>
      </c>
      <c r="E335" t="str">
        <f>IF(HLOOKUP("Category",'vInfo (Imported)'!$1:$5000,A335,FALSE)&gt;0,
HLOOKUP("Category",'vInfo (Imported)'!$1:$5000,A335,FALSE),
"")</f>
        <v/>
      </c>
      <c r="F335" t="str">
        <f>IF(HLOOKUP("OS according to the configuration file",'vInfo (Imported)'!$1:$5000,A335,FALSE)&gt;0,
HLOOKUP("OS according to the configuration file",'vInfo (Imported)'!$1:$5000,A335,FALSE),
"")</f>
        <v/>
      </c>
      <c r="G335" s="1" t="str">
        <f>IF(HLOOKUP("Cluster",'vInfo (Imported)'!$1:$5000,A335,FALSE)&gt;0,
HLOOKUP("Cluster",'vInfo (Imported)'!$1:$5000,A335,FALSE),
"")</f>
        <v/>
      </c>
      <c r="K335" s="28">
        <f>'vCluster (Imported)'!A335</f>
        <v>0</v>
      </c>
      <c r="L335">
        <f t="shared" si="33"/>
        <v>0</v>
      </c>
      <c r="M335">
        <f t="shared" si="34"/>
        <v>0</v>
      </c>
      <c r="N335">
        <f t="shared" si="35"/>
        <v>0</v>
      </c>
      <c r="O335" s="1">
        <f t="shared" si="36"/>
        <v>0</v>
      </c>
      <c r="P335">
        <f>SUMIFS('vCluster (Imported)'!$G:$G,'vCluster (Imported)'!$A:$A,K335)</f>
        <v>0</v>
      </c>
      <c r="Q335">
        <f t="shared" si="37"/>
        <v>0</v>
      </c>
    </row>
    <row r="336" spans="1:17" x14ac:dyDescent="0.3">
      <c r="A336">
        <f t="shared" si="32"/>
        <v>336</v>
      </c>
      <c r="B336" t="str">
        <f>IF(HLOOKUP("Memory",'vInfo (Imported)'!$1:$5000,A336,FALSE)&gt;0,HLOOKUP("Memory",'vInfo (Imported)'!$1:$5000,A336,FALSE),"")</f>
        <v/>
      </c>
      <c r="C336" t="str">
        <f>IF(HLOOKUP("CPUs",'vInfo (Imported)'!$1:$5000,A336,FALSE)&gt;0,
HLOOKUP("CPUs",'vInfo (Imported)'!$1:$5000,A336,FALSE),
"")</f>
        <v/>
      </c>
      <c r="D336" t="str">
        <f>IF(HLOOKUP($D$1,'vInfo (Imported)'!$1:$5000,A336,FALSE)&gt;0,
HLOOKUP($D$1,'vInfo (Imported)'!$1:$5000,A336,FALSE),
"")</f>
        <v/>
      </c>
      <c r="E336" t="str">
        <f>IF(HLOOKUP("Category",'vInfo (Imported)'!$1:$5000,A336,FALSE)&gt;0,
HLOOKUP("Category",'vInfo (Imported)'!$1:$5000,A336,FALSE),
"")</f>
        <v/>
      </c>
      <c r="F336" t="str">
        <f>IF(HLOOKUP("OS according to the configuration file",'vInfo (Imported)'!$1:$5000,A336,FALSE)&gt;0,
HLOOKUP("OS according to the configuration file",'vInfo (Imported)'!$1:$5000,A336,FALSE),
"")</f>
        <v/>
      </c>
      <c r="G336" s="1" t="str">
        <f>IF(HLOOKUP("Cluster",'vInfo (Imported)'!$1:$5000,A336,FALSE)&gt;0,
HLOOKUP("Cluster",'vInfo (Imported)'!$1:$5000,A336,FALSE),
"")</f>
        <v/>
      </c>
      <c r="K336" s="28">
        <f>'vCluster (Imported)'!A336</f>
        <v>0</v>
      </c>
      <c r="L336">
        <f t="shared" si="33"/>
        <v>0</v>
      </c>
      <c r="M336">
        <f t="shared" si="34"/>
        <v>0</v>
      </c>
      <c r="N336">
        <f t="shared" si="35"/>
        <v>0</v>
      </c>
      <c r="O336" s="1">
        <f t="shared" si="36"/>
        <v>0</v>
      </c>
      <c r="P336">
        <f>SUMIFS('vCluster (Imported)'!$G:$G,'vCluster (Imported)'!$A:$A,K336)</f>
        <v>0</v>
      </c>
      <c r="Q336">
        <f t="shared" si="37"/>
        <v>0</v>
      </c>
    </row>
    <row r="337" spans="1:17" x14ac:dyDescent="0.3">
      <c r="A337">
        <f t="shared" si="32"/>
        <v>337</v>
      </c>
      <c r="B337" t="str">
        <f>IF(HLOOKUP("Memory",'vInfo (Imported)'!$1:$5000,A337,FALSE)&gt;0,HLOOKUP("Memory",'vInfo (Imported)'!$1:$5000,A337,FALSE),"")</f>
        <v/>
      </c>
      <c r="C337" t="str">
        <f>IF(HLOOKUP("CPUs",'vInfo (Imported)'!$1:$5000,A337,FALSE)&gt;0,
HLOOKUP("CPUs",'vInfo (Imported)'!$1:$5000,A337,FALSE),
"")</f>
        <v/>
      </c>
      <c r="D337" t="str">
        <f>IF(HLOOKUP($D$1,'vInfo (Imported)'!$1:$5000,A337,FALSE)&gt;0,
HLOOKUP($D$1,'vInfo (Imported)'!$1:$5000,A337,FALSE),
"")</f>
        <v/>
      </c>
      <c r="E337" t="str">
        <f>IF(HLOOKUP("Category",'vInfo (Imported)'!$1:$5000,A337,FALSE)&gt;0,
HLOOKUP("Category",'vInfo (Imported)'!$1:$5000,A337,FALSE),
"")</f>
        <v/>
      </c>
      <c r="F337" t="str">
        <f>IF(HLOOKUP("OS according to the configuration file",'vInfo (Imported)'!$1:$5000,A337,FALSE)&gt;0,
HLOOKUP("OS according to the configuration file",'vInfo (Imported)'!$1:$5000,A337,FALSE),
"")</f>
        <v/>
      </c>
      <c r="G337" s="1" t="str">
        <f>IF(HLOOKUP("Cluster",'vInfo (Imported)'!$1:$5000,A337,FALSE)&gt;0,
HLOOKUP("Cluster",'vInfo (Imported)'!$1:$5000,A337,FALSE),
"")</f>
        <v/>
      </c>
      <c r="K337" s="28">
        <f>'vCluster (Imported)'!A337</f>
        <v>0</v>
      </c>
      <c r="L337">
        <f t="shared" si="33"/>
        <v>0</v>
      </c>
      <c r="M337">
        <f t="shared" si="34"/>
        <v>0</v>
      </c>
      <c r="N337">
        <f t="shared" si="35"/>
        <v>0</v>
      </c>
      <c r="O337" s="1">
        <f t="shared" si="36"/>
        <v>0</v>
      </c>
      <c r="P337">
        <f>SUMIFS('vCluster (Imported)'!$G:$G,'vCluster (Imported)'!$A:$A,K337)</f>
        <v>0</v>
      </c>
      <c r="Q337">
        <f t="shared" si="37"/>
        <v>0</v>
      </c>
    </row>
    <row r="338" spans="1:17" x14ac:dyDescent="0.3">
      <c r="A338">
        <f t="shared" si="32"/>
        <v>338</v>
      </c>
      <c r="B338" t="str">
        <f>IF(HLOOKUP("Memory",'vInfo (Imported)'!$1:$5000,A338,FALSE)&gt;0,HLOOKUP("Memory",'vInfo (Imported)'!$1:$5000,A338,FALSE),"")</f>
        <v/>
      </c>
      <c r="C338" t="str">
        <f>IF(HLOOKUP("CPUs",'vInfo (Imported)'!$1:$5000,A338,FALSE)&gt;0,
HLOOKUP("CPUs",'vInfo (Imported)'!$1:$5000,A338,FALSE),
"")</f>
        <v/>
      </c>
      <c r="D338" t="str">
        <f>IF(HLOOKUP($D$1,'vInfo (Imported)'!$1:$5000,A338,FALSE)&gt;0,
HLOOKUP($D$1,'vInfo (Imported)'!$1:$5000,A338,FALSE),
"")</f>
        <v/>
      </c>
      <c r="E338" t="str">
        <f>IF(HLOOKUP("Category",'vInfo (Imported)'!$1:$5000,A338,FALSE)&gt;0,
HLOOKUP("Category",'vInfo (Imported)'!$1:$5000,A338,FALSE),
"")</f>
        <v/>
      </c>
      <c r="F338" t="str">
        <f>IF(HLOOKUP("OS according to the configuration file",'vInfo (Imported)'!$1:$5000,A338,FALSE)&gt;0,
HLOOKUP("OS according to the configuration file",'vInfo (Imported)'!$1:$5000,A338,FALSE),
"")</f>
        <v/>
      </c>
      <c r="G338" s="1" t="str">
        <f>IF(HLOOKUP("Cluster",'vInfo (Imported)'!$1:$5000,A338,FALSE)&gt;0,
HLOOKUP("Cluster",'vInfo (Imported)'!$1:$5000,A338,FALSE),
"")</f>
        <v/>
      </c>
      <c r="K338" s="28">
        <f>'vCluster (Imported)'!A338</f>
        <v>0</v>
      </c>
      <c r="L338">
        <f t="shared" si="33"/>
        <v>0</v>
      </c>
      <c r="M338">
        <f t="shared" si="34"/>
        <v>0</v>
      </c>
      <c r="N338">
        <f t="shared" si="35"/>
        <v>0</v>
      </c>
      <c r="O338" s="1">
        <f t="shared" si="36"/>
        <v>0</v>
      </c>
      <c r="P338">
        <f>SUMIFS('vCluster (Imported)'!$G:$G,'vCluster (Imported)'!$A:$A,K338)</f>
        <v>0</v>
      </c>
      <c r="Q338">
        <f t="shared" si="37"/>
        <v>0</v>
      </c>
    </row>
    <row r="339" spans="1:17" x14ac:dyDescent="0.3">
      <c r="A339">
        <f t="shared" si="32"/>
        <v>339</v>
      </c>
      <c r="B339" t="str">
        <f>IF(HLOOKUP("Memory",'vInfo (Imported)'!$1:$5000,A339,FALSE)&gt;0,HLOOKUP("Memory",'vInfo (Imported)'!$1:$5000,A339,FALSE),"")</f>
        <v/>
      </c>
      <c r="C339" t="str">
        <f>IF(HLOOKUP("CPUs",'vInfo (Imported)'!$1:$5000,A339,FALSE)&gt;0,
HLOOKUP("CPUs",'vInfo (Imported)'!$1:$5000,A339,FALSE),
"")</f>
        <v/>
      </c>
      <c r="D339" t="str">
        <f>IF(HLOOKUP($D$1,'vInfo (Imported)'!$1:$5000,A339,FALSE)&gt;0,
HLOOKUP($D$1,'vInfo (Imported)'!$1:$5000,A339,FALSE),
"")</f>
        <v/>
      </c>
      <c r="E339" t="str">
        <f>IF(HLOOKUP("Category",'vInfo (Imported)'!$1:$5000,A339,FALSE)&gt;0,
HLOOKUP("Category",'vInfo (Imported)'!$1:$5000,A339,FALSE),
"")</f>
        <v/>
      </c>
      <c r="F339" t="str">
        <f>IF(HLOOKUP("OS according to the configuration file",'vInfo (Imported)'!$1:$5000,A339,FALSE)&gt;0,
HLOOKUP("OS according to the configuration file",'vInfo (Imported)'!$1:$5000,A339,FALSE),
"")</f>
        <v/>
      </c>
      <c r="G339" s="1" t="str">
        <f>IF(HLOOKUP("Cluster",'vInfo (Imported)'!$1:$5000,A339,FALSE)&gt;0,
HLOOKUP("Cluster",'vInfo (Imported)'!$1:$5000,A339,FALSE),
"")</f>
        <v/>
      </c>
      <c r="K339" s="28">
        <f>'vCluster (Imported)'!A339</f>
        <v>0</v>
      </c>
      <c r="L339">
        <f t="shared" si="33"/>
        <v>0</v>
      </c>
      <c r="M339">
        <f t="shared" si="34"/>
        <v>0</v>
      </c>
      <c r="N339">
        <f t="shared" si="35"/>
        <v>0</v>
      </c>
      <c r="O339" s="1">
        <f t="shared" si="36"/>
        <v>0</v>
      </c>
      <c r="P339">
        <f>SUMIFS('vCluster (Imported)'!$G:$G,'vCluster (Imported)'!$A:$A,K339)</f>
        <v>0</v>
      </c>
      <c r="Q339">
        <f t="shared" si="37"/>
        <v>0</v>
      </c>
    </row>
    <row r="340" spans="1:17" x14ac:dyDescent="0.3">
      <c r="A340">
        <f t="shared" si="32"/>
        <v>340</v>
      </c>
      <c r="B340" t="str">
        <f>IF(HLOOKUP("Memory",'vInfo (Imported)'!$1:$5000,A340,FALSE)&gt;0,HLOOKUP("Memory",'vInfo (Imported)'!$1:$5000,A340,FALSE),"")</f>
        <v/>
      </c>
      <c r="C340" t="str">
        <f>IF(HLOOKUP("CPUs",'vInfo (Imported)'!$1:$5000,A340,FALSE)&gt;0,
HLOOKUP("CPUs",'vInfo (Imported)'!$1:$5000,A340,FALSE),
"")</f>
        <v/>
      </c>
      <c r="D340" t="str">
        <f>IF(HLOOKUP($D$1,'vInfo (Imported)'!$1:$5000,A340,FALSE)&gt;0,
HLOOKUP($D$1,'vInfo (Imported)'!$1:$5000,A340,FALSE),
"")</f>
        <v/>
      </c>
      <c r="E340" t="str">
        <f>IF(HLOOKUP("Category",'vInfo (Imported)'!$1:$5000,A340,FALSE)&gt;0,
HLOOKUP("Category",'vInfo (Imported)'!$1:$5000,A340,FALSE),
"")</f>
        <v/>
      </c>
      <c r="F340" t="str">
        <f>IF(HLOOKUP("OS according to the configuration file",'vInfo (Imported)'!$1:$5000,A340,FALSE)&gt;0,
HLOOKUP("OS according to the configuration file",'vInfo (Imported)'!$1:$5000,A340,FALSE),
"")</f>
        <v/>
      </c>
      <c r="G340" s="1" t="str">
        <f>IF(HLOOKUP("Cluster",'vInfo (Imported)'!$1:$5000,A340,FALSE)&gt;0,
HLOOKUP("Cluster",'vInfo (Imported)'!$1:$5000,A340,FALSE),
"")</f>
        <v/>
      </c>
      <c r="K340" s="28">
        <f>'vCluster (Imported)'!A340</f>
        <v>0</v>
      </c>
      <c r="L340">
        <f t="shared" si="33"/>
        <v>0</v>
      </c>
      <c r="M340">
        <f t="shared" si="34"/>
        <v>0</v>
      </c>
      <c r="N340">
        <f t="shared" si="35"/>
        <v>0</v>
      </c>
      <c r="O340" s="1">
        <f t="shared" si="36"/>
        <v>0</v>
      </c>
      <c r="P340">
        <f>SUMIFS('vCluster (Imported)'!$G:$G,'vCluster (Imported)'!$A:$A,K340)</f>
        <v>0</v>
      </c>
      <c r="Q340">
        <f t="shared" si="37"/>
        <v>0</v>
      </c>
    </row>
    <row r="341" spans="1:17" x14ac:dyDescent="0.3">
      <c r="A341">
        <f t="shared" si="32"/>
        <v>341</v>
      </c>
      <c r="B341" t="str">
        <f>IF(HLOOKUP("Memory",'vInfo (Imported)'!$1:$5000,A341,FALSE)&gt;0,HLOOKUP("Memory",'vInfo (Imported)'!$1:$5000,A341,FALSE),"")</f>
        <v/>
      </c>
      <c r="C341" t="str">
        <f>IF(HLOOKUP("CPUs",'vInfo (Imported)'!$1:$5000,A341,FALSE)&gt;0,
HLOOKUP("CPUs",'vInfo (Imported)'!$1:$5000,A341,FALSE),
"")</f>
        <v/>
      </c>
      <c r="D341" t="str">
        <f>IF(HLOOKUP($D$1,'vInfo (Imported)'!$1:$5000,A341,FALSE)&gt;0,
HLOOKUP($D$1,'vInfo (Imported)'!$1:$5000,A341,FALSE),
"")</f>
        <v/>
      </c>
      <c r="E341" t="str">
        <f>IF(HLOOKUP("Category",'vInfo (Imported)'!$1:$5000,A341,FALSE)&gt;0,
HLOOKUP("Category",'vInfo (Imported)'!$1:$5000,A341,FALSE),
"")</f>
        <v/>
      </c>
      <c r="F341" t="str">
        <f>IF(HLOOKUP("OS according to the configuration file",'vInfo (Imported)'!$1:$5000,A341,FALSE)&gt;0,
HLOOKUP("OS according to the configuration file",'vInfo (Imported)'!$1:$5000,A341,FALSE),
"")</f>
        <v/>
      </c>
      <c r="G341" s="1" t="str">
        <f>IF(HLOOKUP("Cluster",'vInfo (Imported)'!$1:$5000,A341,FALSE)&gt;0,
HLOOKUP("Cluster",'vInfo (Imported)'!$1:$5000,A341,FALSE),
"")</f>
        <v/>
      </c>
      <c r="K341" s="28">
        <f>'vCluster (Imported)'!A341</f>
        <v>0</v>
      </c>
      <c r="L341">
        <f t="shared" si="33"/>
        <v>0</v>
      </c>
      <c r="M341">
        <f t="shared" si="34"/>
        <v>0</v>
      </c>
      <c r="N341">
        <f t="shared" si="35"/>
        <v>0</v>
      </c>
      <c r="O341" s="1">
        <f t="shared" si="36"/>
        <v>0</v>
      </c>
      <c r="P341">
        <f>SUMIFS('vCluster (Imported)'!$G:$G,'vCluster (Imported)'!$A:$A,K341)</f>
        <v>0</v>
      </c>
      <c r="Q341">
        <f t="shared" si="37"/>
        <v>0</v>
      </c>
    </row>
    <row r="342" spans="1:17" x14ac:dyDescent="0.3">
      <c r="A342">
        <f t="shared" si="32"/>
        <v>342</v>
      </c>
      <c r="B342" t="str">
        <f>IF(HLOOKUP("Memory",'vInfo (Imported)'!$1:$5000,A342,FALSE)&gt;0,HLOOKUP("Memory",'vInfo (Imported)'!$1:$5000,A342,FALSE),"")</f>
        <v/>
      </c>
      <c r="C342" t="str">
        <f>IF(HLOOKUP("CPUs",'vInfo (Imported)'!$1:$5000,A342,FALSE)&gt;0,
HLOOKUP("CPUs",'vInfo (Imported)'!$1:$5000,A342,FALSE),
"")</f>
        <v/>
      </c>
      <c r="D342" t="str">
        <f>IF(HLOOKUP($D$1,'vInfo (Imported)'!$1:$5000,A342,FALSE)&gt;0,
HLOOKUP($D$1,'vInfo (Imported)'!$1:$5000,A342,FALSE),
"")</f>
        <v/>
      </c>
      <c r="E342" t="str">
        <f>IF(HLOOKUP("Category",'vInfo (Imported)'!$1:$5000,A342,FALSE)&gt;0,
HLOOKUP("Category",'vInfo (Imported)'!$1:$5000,A342,FALSE),
"")</f>
        <v/>
      </c>
      <c r="F342" t="str">
        <f>IF(HLOOKUP("OS according to the configuration file",'vInfo (Imported)'!$1:$5000,A342,FALSE)&gt;0,
HLOOKUP("OS according to the configuration file",'vInfo (Imported)'!$1:$5000,A342,FALSE),
"")</f>
        <v/>
      </c>
      <c r="G342" s="1" t="str">
        <f>IF(HLOOKUP("Cluster",'vInfo (Imported)'!$1:$5000,A342,FALSE)&gt;0,
HLOOKUP("Cluster",'vInfo (Imported)'!$1:$5000,A342,FALSE),
"")</f>
        <v/>
      </c>
      <c r="K342" s="28">
        <f>'vCluster (Imported)'!A342</f>
        <v>0</v>
      </c>
      <c r="L342">
        <f t="shared" si="33"/>
        <v>0</v>
      </c>
      <c r="M342">
        <f t="shared" si="34"/>
        <v>0</v>
      </c>
      <c r="N342">
        <f t="shared" si="35"/>
        <v>0</v>
      </c>
      <c r="O342" s="1">
        <f t="shared" si="36"/>
        <v>0</v>
      </c>
      <c r="P342">
        <f>SUMIFS('vCluster (Imported)'!$G:$G,'vCluster (Imported)'!$A:$A,K342)</f>
        <v>0</v>
      </c>
      <c r="Q342">
        <f t="shared" si="37"/>
        <v>0</v>
      </c>
    </row>
    <row r="343" spans="1:17" x14ac:dyDescent="0.3">
      <c r="A343">
        <f t="shared" si="32"/>
        <v>343</v>
      </c>
      <c r="B343" t="str">
        <f>IF(HLOOKUP("Memory",'vInfo (Imported)'!$1:$5000,A343,FALSE)&gt;0,HLOOKUP("Memory",'vInfo (Imported)'!$1:$5000,A343,FALSE),"")</f>
        <v/>
      </c>
      <c r="C343" t="str">
        <f>IF(HLOOKUP("CPUs",'vInfo (Imported)'!$1:$5000,A343,FALSE)&gt;0,
HLOOKUP("CPUs",'vInfo (Imported)'!$1:$5000,A343,FALSE),
"")</f>
        <v/>
      </c>
      <c r="D343" t="str">
        <f>IF(HLOOKUP($D$1,'vInfo (Imported)'!$1:$5000,A343,FALSE)&gt;0,
HLOOKUP($D$1,'vInfo (Imported)'!$1:$5000,A343,FALSE),
"")</f>
        <v/>
      </c>
      <c r="E343" t="str">
        <f>IF(HLOOKUP("Category",'vInfo (Imported)'!$1:$5000,A343,FALSE)&gt;0,
HLOOKUP("Category",'vInfo (Imported)'!$1:$5000,A343,FALSE),
"")</f>
        <v/>
      </c>
      <c r="F343" t="str">
        <f>IF(HLOOKUP("OS according to the configuration file",'vInfo (Imported)'!$1:$5000,A343,FALSE)&gt;0,
HLOOKUP("OS according to the configuration file",'vInfo (Imported)'!$1:$5000,A343,FALSE),
"")</f>
        <v/>
      </c>
      <c r="G343" s="1" t="str">
        <f>IF(HLOOKUP("Cluster",'vInfo (Imported)'!$1:$5000,A343,FALSE)&gt;0,
HLOOKUP("Cluster",'vInfo (Imported)'!$1:$5000,A343,FALSE),
"")</f>
        <v/>
      </c>
      <c r="K343" s="28">
        <f>'vCluster (Imported)'!A343</f>
        <v>0</v>
      </c>
      <c r="L343">
        <f t="shared" si="33"/>
        <v>0</v>
      </c>
      <c r="M343">
        <f t="shared" si="34"/>
        <v>0</v>
      </c>
      <c r="N343">
        <f t="shared" si="35"/>
        <v>0</v>
      </c>
      <c r="O343" s="1">
        <f t="shared" si="36"/>
        <v>0</v>
      </c>
      <c r="P343">
        <f>SUMIFS('vCluster (Imported)'!$G:$G,'vCluster (Imported)'!$A:$A,K343)</f>
        <v>0</v>
      </c>
      <c r="Q343">
        <f t="shared" si="37"/>
        <v>0</v>
      </c>
    </row>
    <row r="344" spans="1:17" x14ac:dyDescent="0.3">
      <c r="A344">
        <f t="shared" si="32"/>
        <v>344</v>
      </c>
      <c r="B344" t="str">
        <f>IF(HLOOKUP("Memory",'vInfo (Imported)'!$1:$5000,A344,FALSE)&gt;0,HLOOKUP("Memory",'vInfo (Imported)'!$1:$5000,A344,FALSE),"")</f>
        <v/>
      </c>
      <c r="C344" t="str">
        <f>IF(HLOOKUP("CPUs",'vInfo (Imported)'!$1:$5000,A344,FALSE)&gt;0,
HLOOKUP("CPUs",'vInfo (Imported)'!$1:$5000,A344,FALSE),
"")</f>
        <v/>
      </c>
      <c r="D344" t="str">
        <f>IF(HLOOKUP($D$1,'vInfo (Imported)'!$1:$5000,A344,FALSE)&gt;0,
HLOOKUP($D$1,'vInfo (Imported)'!$1:$5000,A344,FALSE),
"")</f>
        <v/>
      </c>
      <c r="E344" t="str">
        <f>IF(HLOOKUP("Category",'vInfo (Imported)'!$1:$5000,A344,FALSE)&gt;0,
HLOOKUP("Category",'vInfo (Imported)'!$1:$5000,A344,FALSE),
"")</f>
        <v/>
      </c>
      <c r="F344" t="str">
        <f>IF(HLOOKUP("OS according to the configuration file",'vInfo (Imported)'!$1:$5000,A344,FALSE)&gt;0,
HLOOKUP("OS according to the configuration file",'vInfo (Imported)'!$1:$5000,A344,FALSE),
"")</f>
        <v/>
      </c>
      <c r="G344" s="1" t="str">
        <f>IF(HLOOKUP("Cluster",'vInfo (Imported)'!$1:$5000,A344,FALSE)&gt;0,
HLOOKUP("Cluster",'vInfo (Imported)'!$1:$5000,A344,FALSE),
"")</f>
        <v/>
      </c>
      <c r="K344" s="28">
        <f>'vCluster (Imported)'!A344</f>
        <v>0</v>
      </c>
      <c r="L344">
        <f t="shared" si="33"/>
        <v>0</v>
      </c>
      <c r="M344">
        <f t="shared" si="34"/>
        <v>0</v>
      </c>
      <c r="N344">
        <f t="shared" si="35"/>
        <v>0</v>
      </c>
      <c r="O344" s="1">
        <f t="shared" si="36"/>
        <v>0</v>
      </c>
      <c r="P344">
        <f>SUMIFS('vCluster (Imported)'!$G:$G,'vCluster (Imported)'!$A:$A,K344)</f>
        <v>0</v>
      </c>
      <c r="Q344">
        <f t="shared" si="37"/>
        <v>0</v>
      </c>
    </row>
    <row r="345" spans="1:17" x14ac:dyDescent="0.3">
      <c r="A345">
        <f t="shared" si="32"/>
        <v>345</v>
      </c>
      <c r="B345" t="str">
        <f>IF(HLOOKUP("Memory",'vInfo (Imported)'!$1:$5000,A345,FALSE)&gt;0,HLOOKUP("Memory",'vInfo (Imported)'!$1:$5000,A345,FALSE),"")</f>
        <v/>
      </c>
      <c r="C345" t="str">
        <f>IF(HLOOKUP("CPUs",'vInfo (Imported)'!$1:$5000,A345,FALSE)&gt;0,
HLOOKUP("CPUs",'vInfo (Imported)'!$1:$5000,A345,FALSE),
"")</f>
        <v/>
      </c>
      <c r="D345" t="str">
        <f>IF(HLOOKUP($D$1,'vInfo (Imported)'!$1:$5000,A345,FALSE)&gt;0,
HLOOKUP($D$1,'vInfo (Imported)'!$1:$5000,A345,FALSE),
"")</f>
        <v/>
      </c>
      <c r="E345" t="str">
        <f>IF(HLOOKUP("Category",'vInfo (Imported)'!$1:$5000,A345,FALSE)&gt;0,
HLOOKUP("Category",'vInfo (Imported)'!$1:$5000,A345,FALSE),
"")</f>
        <v/>
      </c>
      <c r="F345" t="str">
        <f>IF(HLOOKUP("OS according to the configuration file",'vInfo (Imported)'!$1:$5000,A345,FALSE)&gt;0,
HLOOKUP("OS according to the configuration file",'vInfo (Imported)'!$1:$5000,A345,FALSE),
"")</f>
        <v/>
      </c>
      <c r="G345" s="1" t="str">
        <f>IF(HLOOKUP("Cluster",'vInfo (Imported)'!$1:$5000,A345,FALSE)&gt;0,
HLOOKUP("Cluster",'vInfo (Imported)'!$1:$5000,A345,FALSE),
"")</f>
        <v/>
      </c>
      <c r="K345" s="28">
        <f>'vCluster (Imported)'!A345</f>
        <v>0</v>
      </c>
      <c r="L345">
        <f t="shared" si="33"/>
        <v>0</v>
      </c>
      <c r="M345">
        <f t="shared" si="34"/>
        <v>0</v>
      </c>
      <c r="N345">
        <f t="shared" si="35"/>
        <v>0</v>
      </c>
      <c r="O345" s="1">
        <f t="shared" si="36"/>
        <v>0</v>
      </c>
      <c r="P345">
        <f>SUMIFS('vCluster (Imported)'!$G:$G,'vCluster (Imported)'!$A:$A,K345)</f>
        <v>0</v>
      </c>
      <c r="Q345">
        <f t="shared" si="37"/>
        <v>0</v>
      </c>
    </row>
    <row r="346" spans="1:17" x14ac:dyDescent="0.3">
      <c r="A346">
        <f t="shared" si="32"/>
        <v>346</v>
      </c>
      <c r="B346" t="str">
        <f>IF(HLOOKUP("Memory",'vInfo (Imported)'!$1:$5000,A346,FALSE)&gt;0,HLOOKUP("Memory",'vInfo (Imported)'!$1:$5000,A346,FALSE),"")</f>
        <v/>
      </c>
      <c r="C346" t="str">
        <f>IF(HLOOKUP("CPUs",'vInfo (Imported)'!$1:$5000,A346,FALSE)&gt;0,
HLOOKUP("CPUs",'vInfo (Imported)'!$1:$5000,A346,FALSE),
"")</f>
        <v/>
      </c>
      <c r="D346" t="str">
        <f>IF(HLOOKUP($D$1,'vInfo (Imported)'!$1:$5000,A346,FALSE)&gt;0,
HLOOKUP($D$1,'vInfo (Imported)'!$1:$5000,A346,FALSE),
"")</f>
        <v/>
      </c>
      <c r="E346" t="str">
        <f>IF(HLOOKUP("Category",'vInfo (Imported)'!$1:$5000,A346,FALSE)&gt;0,
HLOOKUP("Category",'vInfo (Imported)'!$1:$5000,A346,FALSE),
"")</f>
        <v/>
      </c>
      <c r="F346" t="str">
        <f>IF(HLOOKUP("OS according to the configuration file",'vInfo (Imported)'!$1:$5000,A346,FALSE)&gt;0,
HLOOKUP("OS according to the configuration file",'vInfo (Imported)'!$1:$5000,A346,FALSE),
"")</f>
        <v/>
      </c>
      <c r="G346" s="1" t="str">
        <f>IF(HLOOKUP("Cluster",'vInfo (Imported)'!$1:$5000,A346,FALSE)&gt;0,
HLOOKUP("Cluster",'vInfo (Imported)'!$1:$5000,A346,FALSE),
"")</f>
        <v/>
      </c>
      <c r="K346" s="28">
        <f>'vCluster (Imported)'!A346</f>
        <v>0</v>
      </c>
      <c r="L346">
        <f t="shared" si="33"/>
        <v>0</v>
      </c>
      <c r="M346">
        <f t="shared" si="34"/>
        <v>0</v>
      </c>
      <c r="N346">
        <f t="shared" si="35"/>
        <v>0</v>
      </c>
      <c r="O346" s="1">
        <f t="shared" si="36"/>
        <v>0</v>
      </c>
      <c r="P346">
        <f>SUMIFS('vCluster (Imported)'!$G:$G,'vCluster (Imported)'!$A:$A,K346)</f>
        <v>0</v>
      </c>
      <c r="Q346">
        <f t="shared" si="37"/>
        <v>0</v>
      </c>
    </row>
    <row r="347" spans="1:17" x14ac:dyDescent="0.3">
      <c r="A347">
        <f t="shared" si="32"/>
        <v>347</v>
      </c>
      <c r="B347" t="str">
        <f>IF(HLOOKUP("Memory",'vInfo (Imported)'!$1:$5000,A347,FALSE)&gt;0,HLOOKUP("Memory",'vInfo (Imported)'!$1:$5000,A347,FALSE),"")</f>
        <v/>
      </c>
      <c r="C347" t="str">
        <f>IF(HLOOKUP("CPUs",'vInfo (Imported)'!$1:$5000,A347,FALSE)&gt;0,
HLOOKUP("CPUs",'vInfo (Imported)'!$1:$5000,A347,FALSE),
"")</f>
        <v/>
      </c>
      <c r="D347" t="str">
        <f>IF(HLOOKUP($D$1,'vInfo (Imported)'!$1:$5000,A347,FALSE)&gt;0,
HLOOKUP($D$1,'vInfo (Imported)'!$1:$5000,A347,FALSE),
"")</f>
        <v/>
      </c>
      <c r="E347" t="str">
        <f>IF(HLOOKUP("Category",'vInfo (Imported)'!$1:$5000,A347,FALSE)&gt;0,
HLOOKUP("Category",'vInfo (Imported)'!$1:$5000,A347,FALSE),
"")</f>
        <v/>
      </c>
      <c r="F347" t="str">
        <f>IF(HLOOKUP("OS according to the configuration file",'vInfo (Imported)'!$1:$5000,A347,FALSE)&gt;0,
HLOOKUP("OS according to the configuration file",'vInfo (Imported)'!$1:$5000,A347,FALSE),
"")</f>
        <v/>
      </c>
      <c r="G347" s="1" t="str">
        <f>IF(HLOOKUP("Cluster",'vInfo (Imported)'!$1:$5000,A347,FALSE)&gt;0,
HLOOKUP("Cluster",'vInfo (Imported)'!$1:$5000,A347,FALSE),
"")</f>
        <v/>
      </c>
      <c r="K347" s="28">
        <f>'vCluster (Imported)'!A347</f>
        <v>0</v>
      </c>
      <c r="L347">
        <f t="shared" si="33"/>
        <v>0</v>
      </c>
      <c r="M347">
        <f t="shared" si="34"/>
        <v>0</v>
      </c>
      <c r="N347">
        <f t="shared" si="35"/>
        <v>0</v>
      </c>
      <c r="O347" s="1">
        <f t="shared" si="36"/>
        <v>0</v>
      </c>
      <c r="P347">
        <f>SUMIFS('vCluster (Imported)'!$G:$G,'vCluster (Imported)'!$A:$A,K347)</f>
        <v>0</v>
      </c>
      <c r="Q347">
        <f t="shared" si="37"/>
        <v>0</v>
      </c>
    </row>
    <row r="348" spans="1:17" x14ac:dyDescent="0.3">
      <c r="A348">
        <f t="shared" si="32"/>
        <v>348</v>
      </c>
      <c r="B348" t="str">
        <f>IF(HLOOKUP("Memory",'vInfo (Imported)'!$1:$5000,A348,FALSE)&gt;0,HLOOKUP("Memory",'vInfo (Imported)'!$1:$5000,A348,FALSE),"")</f>
        <v/>
      </c>
      <c r="C348" t="str">
        <f>IF(HLOOKUP("CPUs",'vInfo (Imported)'!$1:$5000,A348,FALSE)&gt;0,
HLOOKUP("CPUs",'vInfo (Imported)'!$1:$5000,A348,FALSE),
"")</f>
        <v/>
      </c>
      <c r="D348" t="str">
        <f>IF(HLOOKUP($D$1,'vInfo (Imported)'!$1:$5000,A348,FALSE)&gt;0,
HLOOKUP($D$1,'vInfo (Imported)'!$1:$5000,A348,FALSE),
"")</f>
        <v/>
      </c>
      <c r="E348" t="str">
        <f>IF(HLOOKUP("Category",'vInfo (Imported)'!$1:$5000,A348,FALSE)&gt;0,
HLOOKUP("Category",'vInfo (Imported)'!$1:$5000,A348,FALSE),
"")</f>
        <v/>
      </c>
      <c r="F348" t="str">
        <f>IF(HLOOKUP("OS according to the configuration file",'vInfo (Imported)'!$1:$5000,A348,FALSE)&gt;0,
HLOOKUP("OS according to the configuration file",'vInfo (Imported)'!$1:$5000,A348,FALSE),
"")</f>
        <v/>
      </c>
      <c r="G348" s="1" t="str">
        <f>IF(HLOOKUP("Cluster",'vInfo (Imported)'!$1:$5000,A348,FALSE)&gt;0,
HLOOKUP("Cluster",'vInfo (Imported)'!$1:$5000,A348,FALSE),
"")</f>
        <v/>
      </c>
      <c r="K348" s="28">
        <f>'vCluster (Imported)'!A348</f>
        <v>0</v>
      </c>
      <c r="L348">
        <f t="shared" si="33"/>
        <v>0</v>
      </c>
      <c r="M348">
        <f t="shared" si="34"/>
        <v>0</v>
      </c>
      <c r="N348">
        <f t="shared" si="35"/>
        <v>0</v>
      </c>
      <c r="O348" s="1">
        <f t="shared" si="36"/>
        <v>0</v>
      </c>
      <c r="P348">
        <f>SUMIFS('vCluster (Imported)'!$G:$G,'vCluster (Imported)'!$A:$A,K348)</f>
        <v>0</v>
      </c>
      <c r="Q348">
        <f t="shared" si="37"/>
        <v>0</v>
      </c>
    </row>
    <row r="349" spans="1:17" x14ac:dyDescent="0.3">
      <c r="A349">
        <f t="shared" si="32"/>
        <v>349</v>
      </c>
      <c r="B349" t="str">
        <f>IF(HLOOKUP("Memory",'vInfo (Imported)'!$1:$5000,A349,FALSE)&gt;0,HLOOKUP("Memory",'vInfo (Imported)'!$1:$5000,A349,FALSE),"")</f>
        <v/>
      </c>
      <c r="C349" t="str">
        <f>IF(HLOOKUP("CPUs",'vInfo (Imported)'!$1:$5000,A349,FALSE)&gt;0,
HLOOKUP("CPUs",'vInfo (Imported)'!$1:$5000,A349,FALSE),
"")</f>
        <v/>
      </c>
      <c r="D349" t="str">
        <f>IF(HLOOKUP($D$1,'vInfo (Imported)'!$1:$5000,A349,FALSE)&gt;0,
HLOOKUP($D$1,'vInfo (Imported)'!$1:$5000,A349,FALSE),
"")</f>
        <v/>
      </c>
      <c r="E349" t="str">
        <f>IF(HLOOKUP("Category",'vInfo (Imported)'!$1:$5000,A349,FALSE)&gt;0,
HLOOKUP("Category",'vInfo (Imported)'!$1:$5000,A349,FALSE),
"")</f>
        <v/>
      </c>
      <c r="F349" t="str">
        <f>IF(HLOOKUP("OS according to the configuration file",'vInfo (Imported)'!$1:$5000,A349,FALSE)&gt;0,
HLOOKUP("OS according to the configuration file",'vInfo (Imported)'!$1:$5000,A349,FALSE),
"")</f>
        <v/>
      </c>
      <c r="G349" s="1" t="str">
        <f>IF(HLOOKUP("Cluster",'vInfo (Imported)'!$1:$5000,A349,FALSE)&gt;0,
HLOOKUP("Cluster",'vInfo (Imported)'!$1:$5000,A349,FALSE),
"")</f>
        <v/>
      </c>
      <c r="K349" s="28">
        <f>'vCluster (Imported)'!A349</f>
        <v>0</v>
      </c>
      <c r="L349">
        <f t="shared" si="33"/>
        <v>0</v>
      </c>
      <c r="M349">
        <f t="shared" si="34"/>
        <v>0</v>
      </c>
      <c r="N349">
        <f t="shared" si="35"/>
        <v>0</v>
      </c>
      <c r="O349" s="1">
        <f t="shared" si="36"/>
        <v>0</v>
      </c>
      <c r="P349">
        <f>SUMIFS('vCluster (Imported)'!$G:$G,'vCluster (Imported)'!$A:$A,K349)</f>
        <v>0</v>
      </c>
      <c r="Q349">
        <f t="shared" si="37"/>
        <v>0</v>
      </c>
    </row>
    <row r="350" spans="1:17" x14ac:dyDescent="0.3">
      <c r="A350">
        <f t="shared" si="32"/>
        <v>350</v>
      </c>
      <c r="B350" t="str">
        <f>IF(HLOOKUP("Memory",'vInfo (Imported)'!$1:$5000,A350,FALSE)&gt;0,HLOOKUP("Memory",'vInfo (Imported)'!$1:$5000,A350,FALSE),"")</f>
        <v/>
      </c>
      <c r="C350" t="str">
        <f>IF(HLOOKUP("CPUs",'vInfo (Imported)'!$1:$5000,A350,FALSE)&gt;0,
HLOOKUP("CPUs",'vInfo (Imported)'!$1:$5000,A350,FALSE),
"")</f>
        <v/>
      </c>
      <c r="D350" t="str">
        <f>IF(HLOOKUP($D$1,'vInfo (Imported)'!$1:$5000,A350,FALSE)&gt;0,
HLOOKUP($D$1,'vInfo (Imported)'!$1:$5000,A350,FALSE),
"")</f>
        <v/>
      </c>
      <c r="E350" t="str">
        <f>IF(HLOOKUP("Category",'vInfo (Imported)'!$1:$5000,A350,FALSE)&gt;0,
HLOOKUP("Category",'vInfo (Imported)'!$1:$5000,A350,FALSE),
"")</f>
        <v/>
      </c>
      <c r="F350" t="str">
        <f>IF(HLOOKUP("OS according to the configuration file",'vInfo (Imported)'!$1:$5000,A350,FALSE)&gt;0,
HLOOKUP("OS according to the configuration file",'vInfo (Imported)'!$1:$5000,A350,FALSE),
"")</f>
        <v/>
      </c>
      <c r="G350" s="1" t="str">
        <f>IF(HLOOKUP("Cluster",'vInfo (Imported)'!$1:$5000,A350,FALSE)&gt;0,
HLOOKUP("Cluster",'vInfo (Imported)'!$1:$5000,A350,FALSE),
"")</f>
        <v/>
      </c>
      <c r="K350" s="28">
        <f>'vCluster (Imported)'!A350</f>
        <v>0</v>
      </c>
      <c r="L350">
        <f t="shared" si="33"/>
        <v>0</v>
      </c>
      <c r="M350">
        <f t="shared" si="34"/>
        <v>0</v>
      </c>
      <c r="N350">
        <f t="shared" si="35"/>
        <v>0</v>
      </c>
      <c r="O350" s="1">
        <f t="shared" si="36"/>
        <v>0</v>
      </c>
      <c r="P350">
        <f>SUMIFS('vCluster (Imported)'!$G:$G,'vCluster (Imported)'!$A:$A,K350)</f>
        <v>0</v>
      </c>
      <c r="Q350">
        <f t="shared" si="37"/>
        <v>0</v>
      </c>
    </row>
    <row r="351" spans="1:17" x14ac:dyDescent="0.3">
      <c r="A351">
        <f t="shared" si="32"/>
        <v>351</v>
      </c>
      <c r="B351" t="str">
        <f>IF(HLOOKUP("Memory",'vInfo (Imported)'!$1:$5000,A351,FALSE)&gt;0,HLOOKUP("Memory",'vInfo (Imported)'!$1:$5000,A351,FALSE),"")</f>
        <v/>
      </c>
      <c r="C351" t="str">
        <f>IF(HLOOKUP("CPUs",'vInfo (Imported)'!$1:$5000,A351,FALSE)&gt;0,
HLOOKUP("CPUs",'vInfo (Imported)'!$1:$5000,A351,FALSE),
"")</f>
        <v/>
      </c>
      <c r="D351" t="str">
        <f>IF(HLOOKUP($D$1,'vInfo (Imported)'!$1:$5000,A351,FALSE)&gt;0,
HLOOKUP($D$1,'vInfo (Imported)'!$1:$5000,A351,FALSE),
"")</f>
        <v/>
      </c>
      <c r="E351" t="str">
        <f>IF(HLOOKUP("Category",'vInfo (Imported)'!$1:$5000,A351,FALSE)&gt;0,
HLOOKUP("Category",'vInfo (Imported)'!$1:$5000,A351,FALSE),
"")</f>
        <v/>
      </c>
      <c r="F351" t="str">
        <f>IF(HLOOKUP("OS according to the configuration file",'vInfo (Imported)'!$1:$5000,A351,FALSE)&gt;0,
HLOOKUP("OS according to the configuration file",'vInfo (Imported)'!$1:$5000,A351,FALSE),
"")</f>
        <v/>
      </c>
      <c r="G351" s="1" t="str">
        <f>IF(HLOOKUP("Cluster",'vInfo (Imported)'!$1:$5000,A351,FALSE)&gt;0,
HLOOKUP("Cluster",'vInfo (Imported)'!$1:$5000,A351,FALSE),
"")</f>
        <v/>
      </c>
      <c r="K351" s="28">
        <f>'vCluster (Imported)'!A351</f>
        <v>0</v>
      </c>
      <c r="L351">
        <f t="shared" si="33"/>
        <v>0</v>
      </c>
      <c r="M351">
        <f t="shared" si="34"/>
        <v>0</v>
      </c>
      <c r="N351">
        <f t="shared" si="35"/>
        <v>0</v>
      </c>
      <c r="O351" s="1">
        <f t="shared" si="36"/>
        <v>0</v>
      </c>
      <c r="P351">
        <f>SUMIFS('vCluster (Imported)'!$G:$G,'vCluster (Imported)'!$A:$A,K351)</f>
        <v>0</v>
      </c>
      <c r="Q351">
        <f t="shared" si="37"/>
        <v>0</v>
      </c>
    </row>
    <row r="352" spans="1:17" x14ac:dyDescent="0.3">
      <c r="A352">
        <f t="shared" si="32"/>
        <v>352</v>
      </c>
      <c r="B352" t="str">
        <f>IF(HLOOKUP("Memory",'vInfo (Imported)'!$1:$5000,A352,FALSE)&gt;0,HLOOKUP("Memory",'vInfo (Imported)'!$1:$5000,A352,FALSE),"")</f>
        <v/>
      </c>
      <c r="C352" t="str">
        <f>IF(HLOOKUP("CPUs",'vInfo (Imported)'!$1:$5000,A352,FALSE)&gt;0,
HLOOKUP("CPUs",'vInfo (Imported)'!$1:$5000,A352,FALSE),
"")</f>
        <v/>
      </c>
      <c r="D352" t="str">
        <f>IF(HLOOKUP($D$1,'vInfo (Imported)'!$1:$5000,A352,FALSE)&gt;0,
HLOOKUP($D$1,'vInfo (Imported)'!$1:$5000,A352,FALSE),
"")</f>
        <v/>
      </c>
      <c r="E352" t="str">
        <f>IF(HLOOKUP("Category",'vInfo (Imported)'!$1:$5000,A352,FALSE)&gt;0,
HLOOKUP("Category",'vInfo (Imported)'!$1:$5000,A352,FALSE),
"")</f>
        <v/>
      </c>
      <c r="F352" t="str">
        <f>IF(HLOOKUP("OS according to the configuration file",'vInfo (Imported)'!$1:$5000,A352,FALSE)&gt;0,
HLOOKUP("OS according to the configuration file",'vInfo (Imported)'!$1:$5000,A352,FALSE),
"")</f>
        <v/>
      </c>
      <c r="G352" s="1" t="str">
        <f>IF(HLOOKUP("Cluster",'vInfo (Imported)'!$1:$5000,A352,FALSE)&gt;0,
HLOOKUP("Cluster",'vInfo (Imported)'!$1:$5000,A352,FALSE),
"")</f>
        <v/>
      </c>
      <c r="K352" s="28">
        <f>'vCluster (Imported)'!A352</f>
        <v>0</v>
      </c>
      <c r="L352">
        <f t="shared" si="33"/>
        <v>0</v>
      </c>
      <c r="M352">
        <f t="shared" si="34"/>
        <v>0</v>
      </c>
      <c r="N352">
        <f t="shared" si="35"/>
        <v>0</v>
      </c>
      <c r="O352" s="1">
        <f t="shared" si="36"/>
        <v>0</v>
      </c>
      <c r="P352">
        <f>SUMIFS('vCluster (Imported)'!$G:$G,'vCluster (Imported)'!$A:$A,K352)</f>
        <v>0</v>
      </c>
      <c r="Q352">
        <f t="shared" si="37"/>
        <v>0</v>
      </c>
    </row>
    <row r="353" spans="1:17" x14ac:dyDescent="0.3">
      <c r="A353">
        <f t="shared" si="32"/>
        <v>353</v>
      </c>
      <c r="B353" t="str">
        <f>IF(HLOOKUP("Memory",'vInfo (Imported)'!$1:$5000,A353,FALSE)&gt;0,HLOOKUP("Memory",'vInfo (Imported)'!$1:$5000,A353,FALSE),"")</f>
        <v/>
      </c>
      <c r="C353" t="str">
        <f>IF(HLOOKUP("CPUs",'vInfo (Imported)'!$1:$5000,A353,FALSE)&gt;0,
HLOOKUP("CPUs",'vInfo (Imported)'!$1:$5000,A353,FALSE),
"")</f>
        <v/>
      </c>
      <c r="D353" t="str">
        <f>IF(HLOOKUP($D$1,'vInfo (Imported)'!$1:$5000,A353,FALSE)&gt;0,
HLOOKUP($D$1,'vInfo (Imported)'!$1:$5000,A353,FALSE),
"")</f>
        <v/>
      </c>
      <c r="E353" t="str">
        <f>IF(HLOOKUP("Category",'vInfo (Imported)'!$1:$5000,A353,FALSE)&gt;0,
HLOOKUP("Category",'vInfo (Imported)'!$1:$5000,A353,FALSE),
"")</f>
        <v/>
      </c>
      <c r="F353" t="str">
        <f>IF(HLOOKUP("OS according to the configuration file",'vInfo (Imported)'!$1:$5000,A353,FALSE)&gt;0,
HLOOKUP("OS according to the configuration file",'vInfo (Imported)'!$1:$5000,A353,FALSE),
"")</f>
        <v/>
      </c>
      <c r="G353" s="1" t="str">
        <f>IF(HLOOKUP("Cluster",'vInfo (Imported)'!$1:$5000,A353,FALSE)&gt;0,
HLOOKUP("Cluster",'vInfo (Imported)'!$1:$5000,A353,FALSE),
"")</f>
        <v/>
      </c>
      <c r="K353" s="28">
        <f>'vCluster (Imported)'!A353</f>
        <v>0</v>
      </c>
      <c r="L353">
        <f t="shared" si="33"/>
        <v>0</v>
      </c>
      <c r="M353">
        <f t="shared" si="34"/>
        <v>0</v>
      </c>
      <c r="N353">
        <f t="shared" si="35"/>
        <v>0</v>
      </c>
      <c r="O353" s="1">
        <f t="shared" si="36"/>
        <v>0</v>
      </c>
      <c r="P353">
        <f>SUMIFS('vCluster (Imported)'!$G:$G,'vCluster (Imported)'!$A:$A,K353)</f>
        <v>0</v>
      </c>
      <c r="Q353">
        <f t="shared" si="37"/>
        <v>0</v>
      </c>
    </row>
    <row r="354" spans="1:17" x14ac:dyDescent="0.3">
      <c r="A354">
        <f t="shared" si="32"/>
        <v>354</v>
      </c>
      <c r="B354" t="str">
        <f>IF(HLOOKUP("Memory",'vInfo (Imported)'!$1:$5000,A354,FALSE)&gt;0,HLOOKUP("Memory",'vInfo (Imported)'!$1:$5000,A354,FALSE),"")</f>
        <v/>
      </c>
      <c r="C354" t="str">
        <f>IF(HLOOKUP("CPUs",'vInfo (Imported)'!$1:$5000,A354,FALSE)&gt;0,
HLOOKUP("CPUs",'vInfo (Imported)'!$1:$5000,A354,FALSE),
"")</f>
        <v/>
      </c>
      <c r="D354" t="str">
        <f>IF(HLOOKUP($D$1,'vInfo (Imported)'!$1:$5000,A354,FALSE)&gt;0,
HLOOKUP($D$1,'vInfo (Imported)'!$1:$5000,A354,FALSE),
"")</f>
        <v/>
      </c>
      <c r="E354" t="str">
        <f>IF(HLOOKUP("Category",'vInfo (Imported)'!$1:$5000,A354,FALSE)&gt;0,
HLOOKUP("Category",'vInfo (Imported)'!$1:$5000,A354,FALSE),
"")</f>
        <v/>
      </c>
      <c r="F354" t="str">
        <f>IF(HLOOKUP("OS according to the configuration file",'vInfo (Imported)'!$1:$5000,A354,FALSE)&gt;0,
HLOOKUP("OS according to the configuration file",'vInfo (Imported)'!$1:$5000,A354,FALSE),
"")</f>
        <v/>
      </c>
      <c r="G354" s="1" t="str">
        <f>IF(HLOOKUP("Cluster",'vInfo (Imported)'!$1:$5000,A354,FALSE)&gt;0,
HLOOKUP("Cluster",'vInfo (Imported)'!$1:$5000,A354,FALSE),
"")</f>
        <v/>
      </c>
      <c r="K354" s="28">
        <f>'vCluster (Imported)'!A354</f>
        <v>0</v>
      </c>
      <c r="L354">
        <f t="shared" si="33"/>
        <v>0</v>
      </c>
      <c r="M354">
        <f t="shared" si="34"/>
        <v>0</v>
      </c>
      <c r="N354">
        <f t="shared" si="35"/>
        <v>0</v>
      </c>
      <c r="O354" s="1">
        <f t="shared" si="36"/>
        <v>0</v>
      </c>
      <c r="P354">
        <f>SUMIFS('vCluster (Imported)'!$G:$G,'vCluster (Imported)'!$A:$A,K354)</f>
        <v>0</v>
      </c>
      <c r="Q354">
        <f t="shared" si="37"/>
        <v>0</v>
      </c>
    </row>
    <row r="355" spans="1:17" x14ac:dyDescent="0.3">
      <c r="A355">
        <f t="shared" si="32"/>
        <v>355</v>
      </c>
      <c r="B355" t="str">
        <f>IF(HLOOKUP("Memory",'vInfo (Imported)'!$1:$5000,A355,FALSE)&gt;0,HLOOKUP("Memory",'vInfo (Imported)'!$1:$5000,A355,FALSE),"")</f>
        <v/>
      </c>
      <c r="C355" t="str">
        <f>IF(HLOOKUP("CPUs",'vInfo (Imported)'!$1:$5000,A355,FALSE)&gt;0,
HLOOKUP("CPUs",'vInfo (Imported)'!$1:$5000,A355,FALSE),
"")</f>
        <v/>
      </c>
      <c r="D355" t="str">
        <f>IF(HLOOKUP($D$1,'vInfo (Imported)'!$1:$5000,A355,FALSE)&gt;0,
HLOOKUP($D$1,'vInfo (Imported)'!$1:$5000,A355,FALSE),
"")</f>
        <v/>
      </c>
      <c r="E355" t="str">
        <f>IF(HLOOKUP("Category",'vInfo (Imported)'!$1:$5000,A355,FALSE)&gt;0,
HLOOKUP("Category",'vInfo (Imported)'!$1:$5000,A355,FALSE),
"")</f>
        <v/>
      </c>
      <c r="F355" t="str">
        <f>IF(HLOOKUP("OS according to the configuration file",'vInfo (Imported)'!$1:$5000,A355,FALSE)&gt;0,
HLOOKUP("OS according to the configuration file",'vInfo (Imported)'!$1:$5000,A355,FALSE),
"")</f>
        <v/>
      </c>
      <c r="G355" s="1" t="str">
        <f>IF(HLOOKUP("Cluster",'vInfo (Imported)'!$1:$5000,A355,FALSE)&gt;0,
HLOOKUP("Cluster",'vInfo (Imported)'!$1:$5000,A355,FALSE),
"")</f>
        <v/>
      </c>
      <c r="K355" s="28">
        <f>'vCluster (Imported)'!A355</f>
        <v>0</v>
      </c>
      <c r="L355">
        <f t="shared" si="33"/>
        <v>0</v>
      </c>
      <c r="M355">
        <f t="shared" si="34"/>
        <v>0</v>
      </c>
      <c r="N355">
        <f t="shared" si="35"/>
        <v>0</v>
      </c>
      <c r="O355" s="1">
        <f t="shared" si="36"/>
        <v>0</v>
      </c>
      <c r="P355">
        <f>SUMIFS('vCluster (Imported)'!$G:$G,'vCluster (Imported)'!$A:$A,K355)</f>
        <v>0</v>
      </c>
      <c r="Q355">
        <f t="shared" si="37"/>
        <v>0</v>
      </c>
    </row>
    <row r="356" spans="1:17" x14ac:dyDescent="0.3">
      <c r="A356">
        <f t="shared" si="32"/>
        <v>356</v>
      </c>
      <c r="B356" t="str">
        <f>IF(HLOOKUP("Memory",'vInfo (Imported)'!$1:$5000,A356,FALSE)&gt;0,HLOOKUP("Memory",'vInfo (Imported)'!$1:$5000,A356,FALSE),"")</f>
        <v/>
      </c>
      <c r="C356" t="str">
        <f>IF(HLOOKUP("CPUs",'vInfo (Imported)'!$1:$5000,A356,FALSE)&gt;0,
HLOOKUP("CPUs",'vInfo (Imported)'!$1:$5000,A356,FALSE),
"")</f>
        <v/>
      </c>
      <c r="D356" t="str">
        <f>IF(HLOOKUP($D$1,'vInfo (Imported)'!$1:$5000,A356,FALSE)&gt;0,
HLOOKUP($D$1,'vInfo (Imported)'!$1:$5000,A356,FALSE),
"")</f>
        <v/>
      </c>
      <c r="E356" t="str">
        <f>IF(HLOOKUP("Category",'vInfo (Imported)'!$1:$5000,A356,FALSE)&gt;0,
HLOOKUP("Category",'vInfo (Imported)'!$1:$5000,A356,FALSE),
"")</f>
        <v/>
      </c>
      <c r="F356" t="str">
        <f>IF(HLOOKUP("OS according to the configuration file",'vInfo (Imported)'!$1:$5000,A356,FALSE)&gt;0,
HLOOKUP("OS according to the configuration file",'vInfo (Imported)'!$1:$5000,A356,FALSE),
"")</f>
        <v/>
      </c>
      <c r="G356" s="1" t="str">
        <f>IF(HLOOKUP("Cluster",'vInfo (Imported)'!$1:$5000,A356,FALSE)&gt;0,
HLOOKUP("Cluster",'vInfo (Imported)'!$1:$5000,A356,FALSE),
"")</f>
        <v/>
      </c>
      <c r="K356" s="28">
        <f>'vCluster (Imported)'!A356</f>
        <v>0</v>
      </c>
      <c r="L356">
        <f t="shared" si="33"/>
        <v>0</v>
      </c>
      <c r="M356">
        <f t="shared" si="34"/>
        <v>0</v>
      </c>
      <c r="N356">
        <f t="shared" si="35"/>
        <v>0</v>
      </c>
      <c r="O356" s="1">
        <f t="shared" si="36"/>
        <v>0</v>
      </c>
      <c r="P356">
        <f>SUMIFS('vCluster (Imported)'!$G:$G,'vCluster (Imported)'!$A:$A,K356)</f>
        <v>0</v>
      </c>
      <c r="Q356">
        <f t="shared" si="37"/>
        <v>0</v>
      </c>
    </row>
    <row r="357" spans="1:17" x14ac:dyDescent="0.3">
      <c r="A357">
        <f t="shared" si="32"/>
        <v>357</v>
      </c>
      <c r="B357" t="str">
        <f>IF(HLOOKUP("Memory",'vInfo (Imported)'!$1:$5000,A357,FALSE)&gt;0,HLOOKUP("Memory",'vInfo (Imported)'!$1:$5000,A357,FALSE),"")</f>
        <v/>
      </c>
      <c r="C357" t="str">
        <f>IF(HLOOKUP("CPUs",'vInfo (Imported)'!$1:$5000,A357,FALSE)&gt;0,
HLOOKUP("CPUs",'vInfo (Imported)'!$1:$5000,A357,FALSE),
"")</f>
        <v/>
      </c>
      <c r="D357" t="str">
        <f>IF(HLOOKUP($D$1,'vInfo (Imported)'!$1:$5000,A357,FALSE)&gt;0,
HLOOKUP($D$1,'vInfo (Imported)'!$1:$5000,A357,FALSE),
"")</f>
        <v/>
      </c>
      <c r="E357" t="str">
        <f>IF(HLOOKUP("Category",'vInfo (Imported)'!$1:$5000,A357,FALSE)&gt;0,
HLOOKUP("Category",'vInfo (Imported)'!$1:$5000,A357,FALSE),
"")</f>
        <v/>
      </c>
      <c r="F357" t="str">
        <f>IF(HLOOKUP("OS according to the configuration file",'vInfo (Imported)'!$1:$5000,A357,FALSE)&gt;0,
HLOOKUP("OS according to the configuration file",'vInfo (Imported)'!$1:$5000,A357,FALSE),
"")</f>
        <v/>
      </c>
      <c r="G357" s="1" t="str">
        <f>IF(HLOOKUP("Cluster",'vInfo (Imported)'!$1:$5000,A357,FALSE)&gt;0,
HLOOKUP("Cluster",'vInfo (Imported)'!$1:$5000,A357,FALSE),
"")</f>
        <v/>
      </c>
      <c r="K357" s="28">
        <f>'vCluster (Imported)'!A357</f>
        <v>0</v>
      </c>
      <c r="L357">
        <f t="shared" si="33"/>
        <v>0</v>
      </c>
      <c r="M357">
        <f t="shared" si="34"/>
        <v>0</v>
      </c>
      <c r="N357">
        <f t="shared" si="35"/>
        <v>0</v>
      </c>
      <c r="O357" s="1">
        <f t="shared" si="36"/>
        <v>0</v>
      </c>
      <c r="P357">
        <f>SUMIFS('vCluster (Imported)'!$G:$G,'vCluster (Imported)'!$A:$A,K357)</f>
        <v>0</v>
      </c>
      <c r="Q357">
        <f t="shared" si="37"/>
        <v>0</v>
      </c>
    </row>
    <row r="358" spans="1:17" x14ac:dyDescent="0.3">
      <c r="A358">
        <f t="shared" si="32"/>
        <v>358</v>
      </c>
      <c r="B358" t="str">
        <f>IF(HLOOKUP("Memory",'vInfo (Imported)'!$1:$5000,A358,FALSE)&gt;0,HLOOKUP("Memory",'vInfo (Imported)'!$1:$5000,A358,FALSE),"")</f>
        <v/>
      </c>
      <c r="C358" t="str">
        <f>IF(HLOOKUP("CPUs",'vInfo (Imported)'!$1:$5000,A358,FALSE)&gt;0,
HLOOKUP("CPUs",'vInfo (Imported)'!$1:$5000,A358,FALSE),
"")</f>
        <v/>
      </c>
      <c r="D358" t="str">
        <f>IF(HLOOKUP($D$1,'vInfo (Imported)'!$1:$5000,A358,FALSE)&gt;0,
HLOOKUP($D$1,'vInfo (Imported)'!$1:$5000,A358,FALSE),
"")</f>
        <v/>
      </c>
      <c r="E358" t="str">
        <f>IF(HLOOKUP("Category",'vInfo (Imported)'!$1:$5000,A358,FALSE)&gt;0,
HLOOKUP("Category",'vInfo (Imported)'!$1:$5000,A358,FALSE),
"")</f>
        <v/>
      </c>
      <c r="F358" t="str">
        <f>IF(HLOOKUP("OS according to the configuration file",'vInfo (Imported)'!$1:$5000,A358,FALSE)&gt;0,
HLOOKUP("OS according to the configuration file",'vInfo (Imported)'!$1:$5000,A358,FALSE),
"")</f>
        <v/>
      </c>
      <c r="G358" s="1" t="str">
        <f>IF(HLOOKUP("Cluster",'vInfo (Imported)'!$1:$5000,A358,FALSE)&gt;0,
HLOOKUP("Cluster",'vInfo (Imported)'!$1:$5000,A358,FALSE),
"")</f>
        <v/>
      </c>
      <c r="K358" s="28">
        <f>'vCluster (Imported)'!A358</f>
        <v>0</v>
      </c>
      <c r="L358">
        <f t="shared" si="33"/>
        <v>0</v>
      </c>
      <c r="M358">
        <f t="shared" si="34"/>
        <v>0</v>
      </c>
      <c r="N358">
        <f t="shared" si="35"/>
        <v>0</v>
      </c>
      <c r="O358" s="1">
        <f t="shared" si="36"/>
        <v>0</v>
      </c>
      <c r="P358">
        <f>SUMIFS('vCluster (Imported)'!$G:$G,'vCluster (Imported)'!$A:$A,K358)</f>
        <v>0</v>
      </c>
      <c r="Q358">
        <f t="shared" si="37"/>
        <v>0</v>
      </c>
    </row>
    <row r="359" spans="1:17" x14ac:dyDescent="0.3">
      <c r="A359">
        <f t="shared" si="32"/>
        <v>359</v>
      </c>
      <c r="B359" t="str">
        <f>IF(HLOOKUP("Memory",'vInfo (Imported)'!$1:$5000,A359,FALSE)&gt;0,HLOOKUP("Memory",'vInfo (Imported)'!$1:$5000,A359,FALSE),"")</f>
        <v/>
      </c>
      <c r="C359" t="str">
        <f>IF(HLOOKUP("CPUs",'vInfo (Imported)'!$1:$5000,A359,FALSE)&gt;0,
HLOOKUP("CPUs",'vInfo (Imported)'!$1:$5000,A359,FALSE),
"")</f>
        <v/>
      </c>
      <c r="D359" t="str">
        <f>IF(HLOOKUP($D$1,'vInfo (Imported)'!$1:$5000,A359,FALSE)&gt;0,
HLOOKUP($D$1,'vInfo (Imported)'!$1:$5000,A359,FALSE),
"")</f>
        <v/>
      </c>
      <c r="E359" t="str">
        <f>IF(HLOOKUP("Category",'vInfo (Imported)'!$1:$5000,A359,FALSE)&gt;0,
HLOOKUP("Category",'vInfo (Imported)'!$1:$5000,A359,FALSE),
"")</f>
        <v/>
      </c>
      <c r="F359" t="str">
        <f>IF(HLOOKUP("OS according to the configuration file",'vInfo (Imported)'!$1:$5000,A359,FALSE)&gt;0,
HLOOKUP("OS according to the configuration file",'vInfo (Imported)'!$1:$5000,A359,FALSE),
"")</f>
        <v/>
      </c>
      <c r="G359" s="1" t="str">
        <f>IF(HLOOKUP("Cluster",'vInfo (Imported)'!$1:$5000,A359,FALSE)&gt;0,
HLOOKUP("Cluster",'vInfo (Imported)'!$1:$5000,A359,FALSE),
"")</f>
        <v/>
      </c>
      <c r="K359" s="28">
        <f>'vCluster (Imported)'!A359</f>
        <v>0</v>
      </c>
      <c r="L359">
        <f t="shared" si="33"/>
        <v>0</v>
      </c>
      <c r="M359">
        <f t="shared" si="34"/>
        <v>0</v>
      </c>
      <c r="N359">
        <f t="shared" si="35"/>
        <v>0</v>
      </c>
      <c r="O359" s="1">
        <f t="shared" si="36"/>
        <v>0</v>
      </c>
      <c r="P359">
        <f>SUMIFS('vCluster (Imported)'!$G:$G,'vCluster (Imported)'!$A:$A,K359)</f>
        <v>0</v>
      </c>
      <c r="Q359">
        <f t="shared" si="37"/>
        <v>0</v>
      </c>
    </row>
    <row r="360" spans="1:17" x14ac:dyDescent="0.3">
      <c r="A360">
        <f t="shared" si="32"/>
        <v>360</v>
      </c>
      <c r="B360" t="str">
        <f>IF(HLOOKUP("Memory",'vInfo (Imported)'!$1:$5000,A360,FALSE)&gt;0,HLOOKUP("Memory",'vInfo (Imported)'!$1:$5000,A360,FALSE),"")</f>
        <v/>
      </c>
      <c r="C360" t="str">
        <f>IF(HLOOKUP("CPUs",'vInfo (Imported)'!$1:$5000,A360,FALSE)&gt;0,
HLOOKUP("CPUs",'vInfo (Imported)'!$1:$5000,A360,FALSE),
"")</f>
        <v/>
      </c>
      <c r="D360" t="str">
        <f>IF(HLOOKUP($D$1,'vInfo (Imported)'!$1:$5000,A360,FALSE)&gt;0,
HLOOKUP($D$1,'vInfo (Imported)'!$1:$5000,A360,FALSE),
"")</f>
        <v/>
      </c>
      <c r="E360" t="str">
        <f>IF(HLOOKUP("Category",'vInfo (Imported)'!$1:$5000,A360,FALSE)&gt;0,
HLOOKUP("Category",'vInfo (Imported)'!$1:$5000,A360,FALSE),
"")</f>
        <v/>
      </c>
      <c r="F360" t="str">
        <f>IF(HLOOKUP("OS according to the configuration file",'vInfo (Imported)'!$1:$5000,A360,FALSE)&gt;0,
HLOOKUP("OS according to the configuration file",'vInfo (Imported)'!$1:$5000,A360,FALSE),
"")</f>
        <v/>
      </c>
      <c r="G360" s="1" t="str">
        <f>IF(HLOOKUP("Cluster",'vInfo (Imported)'!$1:$5000,A360,FALSE)&gt;0,
HLOOKUP("Cluster",'vInfo (Imported)'!$1:$5000,A360,FALSE),
"")</f>
        <v/>
      </c>
      <c r="K360" s="28">
        <f>'vCluster (Imported)'!A360</f>
        <v>0</v>
      </c>
      <c r="L360">
        <f t="shared" si="33"/>
        <v>0</v>
      </c>
      <c r="M360">
        <f t="shared" si="34"/>
        <v>0</v>
      </c>
      <c r="N360">
        <f t="shared" si="35"/>
        <v>0</v>
      </c>
      <c r="O360" s="1">
        <f t="shared" si="36"/>
        <v>0</v>
      </c>
      <c r="P360">
        <f>SUMIFS('vCluster (Imported)'!$G:$G,'vCluster (Imported)'!$A:$A,K360)</f>
        <v>0</v>
      </c>
      <c r="Q360">
        <f t="shared" si="37"/>
        <v>0</v>
      </c>
    </row>
    <row r="361" spans="1:17" x14ac:dyDescent="0.3">
      <c r="A361">
        <f t="shared" si="32"/>
        <v>361</v>
      </c>
      <c r="B361" t="str">
        <f>IF(HLOOKUP("Memory",'vInfo (Imported)'!$1:$5000,A361,FALSE)&gt;0,HLOOKUP("Memory",'vInfo (Imported)'!$1:$5000,A361,FALSE),"")</f>
        <v/>
      </c>
      <c r="C361" t="str">
        <f>IF(HLOOKUP("CPUs",'vInfo (Imported)'!$1:$5000,A361,FALSE)&gt;0,
HLOOKUP("CPUs",'vInfo (Imported)'!$1:$5000,A361,FALSE),
"")</f>
        <v/>
      </c>
      <c r="D361" t="str">
        <f>IF(HLOOKUP($D$1,'vInfo (Imported)'!$1:$5000,A361,FALSE)&gt;0,
HLOOKUP($D$1,'vInfo (Imported)'!$1:$5000,A361,FALSE),
"")</f>
        <v/>
      </c>
      <c r="E361" t="str">
        <f>IF(HLOOKUP("Category",'vInfo (Imported)'!$1:$5000,A361,FALSE)&gt;0,
HLOOKUP("Category",'vInfo (Imported)'!$1:$5000,A361,FALSE),
"")</f>
        <v/>
      </c>
      <c r="F361" t="str">
        <f>IF(HLOOKUP("OS according to the configuration file",'vInfo (Imported)'!$1:$5000,A361,FALSE)&gt;0,
HLOOKUP("OS according to the configuration file",'vInfo (Imported)'!$1:$5000,A361,FALSE),
"")</f>
        <v/>
      </c>
      <c r="G361" s="1" t="str">
        <f>IF(HLOOKUP("Cluster",'vInfo (Imported)'!$1:$5000,A361,FALSE)&gt;0,
HLOOKUP("Cluster",'vInfo (Imported)'!$1:$5000,A361,FALSE),
"")</f>
        <v/>
      </c>
      <c r="K361" s="28">
        <f>'vCluster (Imported)'!A361</f>
        <v>0</v>
      </c>
      <c r="L361">
        <f t="shared" si="33"/>
        <v>0</v>
      </c>
      <c r="M361">
        <f t="shared" si="34"/>
        <v>0</v>
      </c>
      <c r="N361">
        <f t="shared" si="35"/>
        <v>0</v>
      </c>
      <c r="O361" s="1">
        <f t="shared" si="36"/>
        <v>0</v>
      </c>
      <c r="P361">
        <f>SUMIFS('vCluster (Imported)'!$G:$G,'vCluster (Imported)'!$A:$A,K361)</f>
        <v>0</v>
      </c>
      <c r="Q361">
        <f t="shared" si="37"/>
        <v>0</v>
      </c>
    </row>
    <row r="362" spans="1:17" x14ac:dyDescent="0.3">
      <c r="A362">
        <f t="shared" si="32"/>
        <v>362</v>
      </c>
      <c r="B362" t="str">
        <f>IF(HLOOKUP("Memory",'vInfo (Imported)'!$1:$5000,A362,FALSE)&gt;0,HLOOKUP("Memory",'vInfo (Imported)'!$1:$5000,A362,FALSE),"")</f>
        <v/>
      </c>
      <c r="C362" t="str">
        <f>IF(HLOOKUP("CPUs",'vInfo (Imported)'!$1:$5000,A362,FALSE)&gt;0,
HLOOKUP("CPUs",'vInfo (Imported)'!$1:$5000,A362,FALSE),
"")</f>
        <v/>
      </c>
      <c r="D362" t="str">
        <f>IF(HLOOKUP($D$1,'vInfo (Imported)'!$1:$5000,A362,FALSE)&gt;0,
HLOOKUP($D$1,'vInfo (Imported)'!$1:$5000,A362,FALSE),
"")</f>
        <v/>
      </c>
      <c r="E362" t="str">
        <f>IF(HLOOKUP("Category",'vInfo (Imported)'!$1:$5000,A362,FALSE)&gt;0,
HLOOKUP("Category",'vInfo (Imported)'!$1:$5000,A362,FALSE),
"")</f>
        <v/>
      </c>
      <c r="F362" t="str">
        <f>IF(HLOOKUP("OS according to the configuration file",'vInfo (Imported)'!$1:$5000,A362,FALSE)&gt;0,
HLOOKUP("OS according to the configuration file",'vInfo (Imported)'!$1:$5000,A362,FALSE),
"")</f>
        <v/>
      </c>
      <c r="G362" s="1" t="str">
        <f>IF(HLOOKUP("Cluster",'vInfo (Imported)'!$1:$5000,A362,FALSE)&gt;0,
HLOOKUP("Cluster",'vInfo (Imported)'!$1:$5000,A362,FALSE),
"")</f>
        <v/>
      </c>
      <c r="K362" s="28">
        <f>'vCluster (Imported)'!A362</f>
        <v>0</v>
      </c>
      <c r="L362">
        <f t="shared" si="33"/>
        <v>0</v>
      </c>
      <c r="M362">
        <f t="shared" si="34"/>
        <v>0</v>
      </c>
      <c r="N362">
        <f t="shared" si="35"/>
        <v>0</v>
      </c>
      <c r="O362" s="1">
        <f t="shared" si="36"/>
        <v>0</v>
      </c>
      <c r="P362">
        <f>SUMIFS('vCluster (Imported)'!$G:$G,'vCluster (Imported)'!$A:$A,K362)</f>
        <v>0</v>
      </c>
      <c r="Q362">
        <f t="shared" si="37"/>
        <v>0</v>
      </c>
    </row>
    <row r="363" spans="1:17" x14ac:dyDescent="0.3">
      <c r="A363">
        <f t="shared" si="32"/>
        <v>363</v>
      </c>
      <c r="B363" t="str">
        <f>IF(HLOOKUP("Memory",'vInfo (Imported)'!$1:$5000,A363,FALSE)&gt;0,HLOOKUP("Memory",'vInfo (Imported)'!$1:$5000,A363,FALSE),"")</f>
        <v/>
      </c>
      <c r="C363" t="str">
        <f>IF(HLOOKUP("CPUs",'vInfo (Imported)'!$1:$5000,A363,FALSE)&gt;0,
HLOOKUP("CPUs",'vInfo (Imported)'!$1:$5000,A363,FALSE),
"")</f>
        <v/>
      </c>
      <c r="D363" t="str">
        <f>IF(HLOOKUP($D$1,'vInfo (Imported)'!$1:$5000,A363,FALSE)&gt;0,
HLOOKUP($D$1,'vInfo (Imported)'!$1:$5000,A363,FALSE),
"")</f>
        <v/>
      </c>
      <c r="E363" t="str">
        <f>IF(HLOOKUP("Category",'vInfo (Imported)'!$1:$5000,A363,FALSE)&gt;0,
HLOOKUP("Category",'vInfo (Imported)'!$1:$5000,A363,FALSE),
"")</f>
        <v/>
      </c>
      <c r="F363" t="str">
        <f>IF(HLOOKUP("OS according to the configuration file",'vInfo (Imported)'!$1:$5000,A363,FALSE)&gt;0,
HLOOKUP("OS according to the configuration file",'vInfo (Imported)'!$1:$5000,A363,FALSE),
"")</f>
        <v/>
      </c>
      <c r="G363" s="1" t="str">
        <f>IF(HLOOKUP("Cluster",'vInfo (Imported)'!$1:$5000,A363,FALSE)&gt;0,
HLOOKUP("Cluster",'vInfo (Imported)'!$1:$5000,A363,FALSE),
"")</f>
        <v/>
      </c>
      <c r="K363" s="28">
        <f>'vCluster (Imported)'!A363</f>
        <v>0</v>
      </c>
      <c r="L363">
        <f t="shared" si="33"/>
        <v>0</v>
      </c>
      <c r="M363">
        <f t="shared" si="34"/>
        <v>0</v>
      </c>
      <c r="N363">
        <f t="shared" si="35"/>
        <v>0</v>
      </c>
      <c r="O363" s="1">
        <f t="shared" si="36"/>
        <v>0</v>
      </c>
      <c r="P363">
        <f>SUMIFS('vCluster (Imported)'!$G:$G,'vCluster (Imported)'!$A:$A,K363)</f>
        <v>0</v>
      </c>
      <c r="Q363">
        <f t="shared" si="37"/>
        <v>0</v>
      </c>
    </row>
    <row r="364" spans="1:17" x14ac:dyDescent="0.3">
      <c r="A364">
        <f t="shared" si="32"/>
        <v>364</v>
      </c>
      <c r="B364" t="str">
        <f>IF(HLOOKUP("Memory",'vInfo (Imported)'!$1:$5000,A364,FALSE)&gt;0,HLOOKUP("Memory",'vInfo (Imported)'!$1:$5000,A364,FALSE),"")</f>
        <v/>
      </c>
      <c r="C364" t="str">
        <f>IF(HLOOKUP("CPUs",'vInfo (Imported)'!$1:$5000,A364,FALSE)&gt;0,
HLOOKUP("CPUs",'vInfo (Imported)'!$1:$5000,A364,FALSE),
"")</f>
        <v/>
      </c>
      <c r="D364" t="str">
        <f>IF(HLOOKUP($D$1,'vInfo (Imported)'!$1:$5000,A364,FALSE)&gt;0,
HLOOKUP($D$1,'vInfo (Imported)'!$1:$5000,A364,FALSE),
"")</f>
        <v/>
      </c>
      <c r="E364" t="str">
        <f>IF(HLOOKUP("Category",'vInfo (Imported)'!$1:$5000,A364,FALSE)&gt;0,
HLOOKUP("Category",'vInfo (Imported)'!$1:$5000,A364,FALSE),
"")</f>
        <v/>
      </c>
      <c r="F364" t="str">
        <f>IF(HLOOKUP("OS according to the configuration file",'vInfo (Imported)'!$1:$5000,A364,FALSE)&gt;0,
HLOOKUP("OS according to the configuration file",'vInfo (Imported)'!$1:$5000,A364,FALSE),
"")</f>
        <v/>
      </c>
      <c r="G364" s="1" t="str">
        <f>IF(HLOOKUP("Cluster",'vInfo (Imported)'!$1:$5000,A364,FALSE)&gt;0,
HLOOKUP("Cluster",'vInfo (Imported)'!$1:$5000,A364,FALSE),
"")</f>
        <v/>
      </c>
      <c r="K364" s="28">
        <f>'vCluster (Imported)'!A364</f>
        <v>0</v>
      </c>
      <c r="L364">
        <f t="shared" si="33"/>
        <v>0</v>
      </c>
      <c r="M364">
        <f t="shared" si="34"/>
        <v>0</v>
      </c>
      <c r="N364">
        <f t="shared" si="35"/>
        <v>0</v>
      </c>
      <c r="O364" s="1">
        <f t="shared" si="36"/>
        <v>0</v>
      </c>
      <c r="P364">
        <f>SUMIFS('vCluster (Imported)'!$G:$G,'vCluster (Imported)'!$A:$A,K364)</f>
        <v>0</v>
      </c>
      <c r="Q364">
        <f t="shared" si="37"/>
        <v>0</v>
      </c>
    </row>
    <row r="365" spans="1:17" x14ac:dyDescent="0.3">
      <c r="A365">
        <f t="shared" si="32"/>
        <v>365</v>
      </c>
      <c r="B365" t="str">
        <f>IF(HLOOKUP("Memory",'vInfo (Imported)'!$1:$5000,A365,FALSE)&gt;0,HLOOKUP("Memory",'vInfo (Imported)'!$1:$5000,A365,FALSE),"")</f>
        <v/>
      </c>
      <c r="C365" t="str">
        <f>IF(HLOOKUP("CPUs",'vInfo (Imported)'!$1:$5000,A365,FALSE)&gt;0,
HLOOKUP("CPUs",'vInfo (Imported)'!$1:$5000,A365,FALSE),
"")</f>
        <v/>
      </c>
      <c r="D365" t="str">
        <f>IF(HLOOKUP($D$1,'vInfo (Imported)'!$1:$5000,A365,FALSE)&gt;0,
HLOOKUP($D$1,'vInfo (Imported)'!$1:$5000,A365,FALSE),
"")</f>
        <v/>
      </c>
      <c r="E365" t="str">
        <f>IF(HLOOKUP("Category",'vInfo (Imported)'!$1:$5000,A365,FALSE)&gt;0,
HLOOKUP("Category",'vInfo (Imported)'!$1:$5000,A365,FALSE),
"")</f>
        <v/>
      </c>
      <c r="F365" t="str">
        <f>IF(HLOOKUP("OS according to the configuration file",'vInfo (Imported)'!$1:$5000,A365,FALSE)&gt;0,
HLOOKUP("OS according to the configuration file",'vInfo (Imported)'!$1:$5000,A365,FALSE),
"")</f>
        <v/>
      </c>
      <c r="G365" s="1" t="str">
        <f>IF(HLOOKUP("Cluster",'vInfo (Imported)'!$1:$5000,A365,FALSE)&gt;0,
HLOOKUP("Cluster",'vInfo (Imported)'!$1:$5000,A365,FALSE),
"")</f>
        <v/>
      </c>
      <c r="K365" s="28">
        <f>'vCluster (Imported)'!A365</f>
        <v>0</v>
      </c>
      <c r="L365">
        <f t="shared" si="33"/>
        <v>0</v>
      </c>
      <c r="M365">
        <f t="shared" si="34"/>
        <v>0</v>
      </c>
      <c r="N365">
        <f t="shared" si="35"/>
        <v>0</v>
      </c>
      <c r="O365" s="1">
        <f t="shared" si="36"/>
        <v>0</v>
      </c>
      <c r="P365">
        <f>SUMIFS('vCluster (Imported)'!$G:$G,'vCluster (Imported)'!$A:$A,K365)</f>
        <v>0</v>
      </c>
      <c r="Q365">
        <f t="shared" si="37"/>
        <v>0</v>
      </c>
    </row>
    <row r="366" spans="1:17" x14ac:dyDescent="0.3">
      <c r="A366">
        <f t="shared" si="32"/>
        <v>366</v>
      </c>
      <c r="B366" t="str">
        <f>IF(HLOOKUP("Memory",'vInfo (Imported)'!$1:$5000,A366,FALSE)&gt;0,HLOOKUP("Memory",'vInfo (Imported)'!$1:$5000,A366,FALSE),"")</f>
        <v/>
      </c>
      <c r="C366" t="str">
        <f>IF(HLOOKUP("CPUs",'vInfo (Imported)'!$1:$5000,A366,FALSE)&gt;0,
HLOOKUP("CPUs",'vInfo (Imported)'!$1:$5000,A366,FALSE),
"")</f>
        <v/>
      </c>
      <c r="D366" t="str">
        <f>IF(HLOOKUP($D$1,'vInfo (Imported)'!$1:$5000,A366,FALSE)&gt;0,
HLOOKUP($D$1,'vInfo (Imported)'!$1:$5000,A366,FALSE),
"")</f>
        <v/>
      </c>
      <c r="E366" t="str">
        <f>IF(HLOOKUP("Category",'vInfo (Imported)'!$1:$5000,A366,FALSE)&gt;0,
HLOOKUP("Category",'vInfo (Imported)'!$1:$5000,A366,FALSE),
"")</f>
        <v/>
      </c>
      <c r="F366" t="str">
        <f>IF(HLOOKUP("OS according to the configuration file",'vInfo (Imported)'!$1:$5000,A366,FALSE)&gt;0,
HLOOKUP("OS according to the configuration file",'vInfo (Imported)'!$1:$5000,A366,FALSE),
"")</f>
        <v/>
      </c>
      <c r="G366" s="1" t="str">
        <f>IF(HLOOKUP("Cluster",'vInfo (Imported)'!$1:$5000,A366,FALSE)&gt;0,
HLOOKUP("Cluster",'vInfo (Imported)'!$1:$5000,A366,FALSE),
"")</f>
        <v/>
      </c>
      <c r="K366" s="28">
        <f>'vCluster (Imported)'!A366</f>
        <v>0</v>
      </c>
      <c r="L366">
        <f t="shared" si="33"/>
        <v>0</v>
      </c>
      <c r="M366">
        <f t="shared" si="34"/>
        <v>0</v>
      </c>
      <c r="N366">
        <f t="shared" si="35"/>
        <v>0</v>
      </c>
      <c r="O366" s="1">
        <f t="shared" si="36"/>
        <v>0</v>
      </c>
      <c r="P366">
        <f>SUMIFS('vCluster (Imported)'!$G:$G,'vCluster (Imported)'!$A:$A,K366)</f>
        <v>0</v>
      </c>
      <c r="Q366">
        <f t="shared" si="37"/>
        <v>0</v>
      </c>
    </row>
    <row r="367" spans="1:17" x14ac:dyDescent="0.3">
      <c r="A367">
        <f t="shared" si="32"/>
        <v>367</v>
      </c>
      <c r="B367" t="str">
        <f>IF(HLOOKUP("Memory",'vInfo (Imported)'!$1:$5000,A367,FALSE)&gt;0,HLOOKUP("Memory",'vInfo (Imported)'!$1:$5000,A367,FALSE),"")</f>
        <v/>
      </c>
      <c r="C367" t="str">
        <f>IF(HLOOKUP("CPUs",'vInfo (Imported)'!$1:$5000,A367,FALSE)&gt;0,
HLOOKUP("CPUs",'vInfo (Imported)'!$1:$5000,A367,FALSE),
"")</f>
        <v/>
      </c>
      <c r="D367" t="str">
        <f>IF(HLOOKUP($D$1,'vInfo (Imported)'!$1:$5000,A367,FALSE)&gt;0,
HLOOKUP($D$1,'vInfo (Imported)'!$1:$5000,A367,FALSE),
"")</f>
        <v/>
      </c>
      <c r="E367" t="str">
        <f>IF(HLOOKUP("Category",'vInfo (Imported)'!$1:$5000,A367,FALSE)&gt;0,
HLOOKUP("Category",'vInfo (Imported)'!$1:$5000,A367,FALSE),
"")</f>
        <v/>
      </c>
      <c r="F367" t="str">
        <f>IF(HLOOKUP("OS according to the configuration file",'vInfo (Imported)'!$1:$5000,A367,FALSE)&gt;0,
HLOOKUP("OS according to the configuration file",'vInfo (Imported)'!$1:$5000,A367,FALSE),
"")</f>
        <v/>
      </c>
      <c r="G367" s="1" t="str">
        <f>IF(HLOOKUP("Cluster",'vInfo (Imported)'!$1:$5000,A367,FALSE)&gt;0,
HLOOKUP("Cluster",'vInfo (Imported)'!$1:$5000,A367,FALSE),
"")</f>
        <v/>
      </c>
      <c r="K367" s="28">
        <f>'vCluster (Imported)'!A367</f>
        <v>0</v>
      </c>
      <c r="L367">
        <f t="shared" si="33"/>
        <v>0</v>
      </c>
      <c r="M367">
        <f t="shared" si="34"/>
        <v>0</v>
      </c>
      <c r="N367">
        <f t="shared" si="35"/>
        <v>0</v>
      </c>
      <c r="O367" s="1">
        <f t="shared" si="36"/>
        <v>0</v>
      </c>
      <c r="P367">
        <f>SUMIFS('vCluster (Imported)'!$G:$G,'vCluster (Imported)'!$A:$A,K367)</f>
        <v>0</v>
      </c>
      <c r="Q367">
        <f t="shared" si="37"/>
        <v>0</v>
      </c>
    </row>
    <row r="368" spans="1:17" x14ac:dyDescent="0.3">
      <c r="A368">
        <f t="shared" si="32"/>
        <v>368</v>
      </c>
      <c r="B368" t="str">
        <f>IF(HLOOKUP("Memory",'vInfo (Imported)'!$1:$5000,A368,FALSE)&gt;0,HLOOKUP("Memory",'vInfo (Imported)'!$1:$5000,A368,FALSE),"")</f>
        <v/>
      </c>
      <c r="C368" t="str">
        <f>IF(HLOOKUP("CPUs",'vInfo (Imported)'!$1:$5000,A368,FALSE)&gt;0,
HLOOKUP("CPUs",'vInfo (Imported)'!$1:$5000,A368,FALSE),
"")</f>
        <v/>
      </c>
      <c r="D368" t="str">
        <f>IF(HLOOKUP($D$1,'vInfo (Imported)'!$1:$5000,A368,FALSE)&gt;0,
HLOOKUP($D$1,'vInfo (Imported)'!$1:$5000,A368,FALSE),
"")</f>
        <v/>
      </c>
      <c r="E368" t="str">
        <f>IF(HLOOKUP("Category",'vInfo (Imported)'!$1:$5000,A368,FALSE)&gt;0,
HLOOKUP("Category",'vInfo (Imported)'!$1:$5000,A368,FALSE),
"")</f>
        <v/>
      </c>
      <c r="F368" t="str">
        <f>IF(HLOOKUP("OS according to the configuration file",'vInfo (Imported)'!$1:$5000,A368,FALSE)&gt;0,
HLOOKUP("OS according to the configuration file",'vInfo (Imported)'!$1:$5000,A368,FALSE),
"")</f>
        <v/>
      </c>
      <c r="G368" s="1" t="str">
        <f>IF(HLOOKUP("Cluster",'vInfo (Imported)'!$1:$5000,A368,FALSE)&gt;0,
HLOOKUP("Cluster",'vInfo (Imported)'!$1:$5000,A368,FALSE),
"")</f>
        <v/>
      </c>
      <c r="K368" s="28">
        <f>'vCluster (Imported)'!A368</f>
        <v>0</v>
      </c>
      <c r="L368">
        <f t="shared" si="33"/>
        <v>0</v>
      </c>
      <c r="M368">
        <f t="shared" si="34"/>
        <v>0</v>
      </c>
      <c r="N368">
        <f t="shared" si="35"/>
        <v>0</v>
      </c>
      <c r="O368" s="1">
        <f t="shared" si="36"/>
        <v>0</v>
      </c>
      <c r="P368">
        <f>SUMIFS('vCluster (Imported)'!$G:$G,'vCluster (Imported)'!$A:$A,K368)</f>
        <v>0</v>
      </c>
      <c r="Q368">
        <f t="shared" si="37"/>
        <v>0</v>
      </c>
    </row>
    <row r="369" spans="1:17" x14ac:dyDescent="0.3">
      <c r="A369">
        <f t="shared" si="32"/>
        <v>369</v>
      </c>
      <c r="B369" t="str">
        <f>IF(HLOOKUP("Memory",'vInfo (Imported)'!$1:$5000,A369,FALSE)&gt;0,HLOOKUP("Memory",'vInfo (Imported)'!$1:$5000,A369,FALSE),"")</f>
        <v/>
      </c>
      <c r="C369" t="str">
        <f>IF(HLOOKUP("CPUs",'vInfo (Imported)'!$1:$5000,A369,FALSE)&gt;0,
HLOOKUP("CPUs",'vInfo (Imported)'!$1:$5000,A369,FALSE),
"")</f>
        <v/>
      </c>
      <c r="D369" t="str">
        <f>IF(HLOOKUP($D$1,'vInfo (Imported)'!$1:$5000,A369,FALSE)&gt;0,
HLOOKUP($D$1,'vInfo (Imported)'!$1:$5000,A369,FALSE),
"")</f>
        <v/>
      </c>
      <c r="E369" t="str">
        <f>IF(HLOOKUP("Category",'vInfo (Imported)'!$1:$5000,A369,FALSE)&gt;0,
HLOOKUP("Category",'vInfo (Imported)'!$1:$5000,A369,FALSE),
"")</f>
        <v/>
      </c>
      <c r="F369" t="str">
        <f>IF(HLOOKUP("OS according to the configuration file",'vInfo (Imported)'!$1:$5000,A369,FALSE)&gt;0,
HLOOKUP("OS according to the configuration file",'vInfo (Imported)'!$1:$5000,A369,FALSE),
"")</f>
        <v/>
      </c>
      <c r="G369" s="1" t="str">
        <f>IF(HLOOKUP("Cluster",'vInfo (Imported)'!$1:$5000,A369,FALSE)&gt;0,
HLOOKUP("Cluster",'vInfo (Imported)'!$1:$5000,A369,FALSE),
"")</f>
        <v/>
      </c>
      <c r="K369" s="28">
        <f>'vCluster (Imported)'!A369</f>
        <v>0</v>
      </c>
      <c r="L369">
        <f t="shared" si="33"/>
        <v>0</v>
      </c>
      <c r="M369">
        <f t="shared" si="34"/>
        <v>0</v>
      </c>
      <c r="N369">
        <f t="shared" si="35"/>
        <v>0</v>
      </c>
      <c r="O369" s="1">
        <f t="shared" si="36"/>
        <v>0</v>
      </c>
      <c r="P369">
        <f>SUMIFS('vCluster (Imported)'!$G:$G,'vCluster (Imported)'!$A:$A,K369)</f>
        <v>0</v>
      </c>
      <c r="Q369">
        <f t="shared" si="37"/>
        <v>0</v>
      </c>
    </row>
    <row r="370" spans="1:17" x14ac:dyDescent="0.3">
      <c r="A370">
        <f t="shared" si="32"/>
        <v>370</v>
      </c>
      <c r="B370" t="str">
        <f>IF(HLOOKUP("Memory",'vInfo (Imported)'!$1:$5000,A370,FALSE)&gt;0,HLOOKUP("Memory",'vInfo (Imported)'!$1:$5000,A370,FALSE),"")</f>
        <v/>
      </c>
      <c r="C370" t="str">
        <f>IF(HLOOKUP("CPUs",'vInfo (Imported)'!$1:$5000,A370,FALSE)&gt;0,
HLOOKUP("CPUs",'vInfo (Imported)'!$1:$5000,A370,FALSE),
"")</f>
        <v/>
      </c>
      <c r="D370" t="str">
        <f>IF(HLOOKUP($D$1,'vInfo (Imported)'!$1:$5000,A370,FALSE)&gt;0,
HLOOKUP($D$1,'vInfo (Imported)'!$1:$5000,A370,FALSE),
"")</f>
        <v/>
      </c>
      <c r="E370" t="str">
        <f>IF(HLOOKUP("Category",'vInfo (Imported)'!$1:$5000,A370,FALSE)&gt;0,
HLOOKUP("Category",'vInfo (Imported)'!$1:$5000,A370,FALSE),
"")</f>
        <v/>
      </c>
      <c r="F370" t="str">
        <f>IF(HLOOKUP("OS according to the configuration file",'vInfo (Imported)'!$1:$5000,A370,FALSE)&gt;0,
HLOOKUP("OS according to the configuration file",'vInfo (Imported)'!$1:$5000,A370,FALSE),
"")</f>
        <v/>
      </c>
      <c r="G370" s="1" t="str">
        <f>IF(HLOOKUP("Cluster",'vInfo (Imported)'!$1:$5000,A370,FALSE)&gt;0,
HLOOKUP("Cluster",'vInfo (Imported)'!$1:$5000,A370,FALSE),
"")</f>
        <v/>
      </c>
      <c r="K370" s="28">
        <f>'vCluster (Imported)'!A370</f>
        <v>0</v>
      </c>
      <c r="L370">
        <f t="shared" si="33"/>
        <v>0</v>
      </c>
      <c r="M370">
        <f t="shared" si="34"/>
        <v>0</v>
      </c>
      <c r="N370">
        <f t="shared" si="35"/>
        <v>0</v>
      </c>
      <c r="O370" s="1">
        <f t="shared" si="36"/>
        <v>0</v>
      </c>
      <c r="P370">
        <f>SUMIFS('vCluster (Imported)'!$G:$G,'vCluster (Imported)'!$A:$A,K370)</f>
        <v>0</v>
      </c>
      <c r="Q370">
        <f t="shared" si="37"/>
        <v>0</v>
      </c>
    </row>
    <row r="371" spans="1:17" x14ac:dyDescent="0.3">
      <c r="A371">
        <f t="shared" si="32"/>
        <v>371</v>
      </c>
      <c r="B371" t="str">
        <f>IF(HLOOKUP("Memory",'vInfo (Imported)'!$1:$5000,A371,FALSE)&gt;0,HLOOKUP("Memory",'vInfo (Imported)'!$1:$5000,A371,FALSE),"")</f>
        <v/>
      </c>
      <c r="C371" t="str">
        <f>IF(HLOOKUP("CPUs",'vInfo (Imported)'!$1:$5000,A371,FALSE)&gt;0,
HLOOKUP("CPUs",'vInfo (Imported)'!$1:$5000,A371,FALSE),
"")</f>
        <v/>
      </c>
      <c r="D371" t="str">
        <f>IF(HLOOKUP($D$1,'vInfo (Imported)'!$1:$5000,A371,FALSE)&gt;0,
HLOOKUP($D$1,'vInfo (Imported)'!$1:$5000,A371,FALSE),
"")</f>
        <v/>
      </c>
      <c r="E371" t="str">
        <f>IF(HLOOKUP("Category",'vInfo (Imported)'!$1:$5000,A371,FALSE)&gt;0,
HLOOKUP("Category",'vInfo (Imported)'!$1:$5000,A371,FALSE),
"")</f>
        <v/>
      </c>
      <c r="F371" t="str">
        <f>IF(HLOOKUP("OS according to the configuration file",'vInfo (Imported)'!$1:$5000,A371,FALSE)&gt;0,
HLOOKUP("OS according to the configuration file",'vInfo (Imported)'!$1:$5000,A371,FALSE),
"")</f>
        <v/>
      </c>
      <c r="G371" s="1" t="str">
        <f>IF(HLOOKUP("Cluster",'vInfo (Imported)'!$1:$5000,A371,FALSE)&gt;0,
HLOOKUP("Cluster",'vInfo (Imported)'!$1:$5000,A371,FALSE),
"")</f>
        <v/>
      </c>
      <c r="K371" s="28">
        <f>'vCluster (Imported)'!A371</f>
        <v>0</v>
      </c>
      <c r="L371">
        <f t="shared" si="33"/>
        <v>0</v>
      </c>
      <c r="M371">
        <f t="shared" si="34"/>
        <v>0</v>
      </c>
      <c r="N371">
        <f t="shared" si="35"/>
        <v>0</v>
      </c>
      <c r="O371" s="1">
        <f t="shared" si="36"/>
        <v>0</v>
      </c>
      <c r="P371">
        <f>SUMIFS('vCluster (Imported)'!$G:$G,'vCluster (Imported)'!$A:$A,K371)</f>
        <v>0</v>
      </c>
      <c r="Q371">
        <f t="shared" si="37"/>
        <v>0</v>
      </c>
    </row>
    <row r="372" spans="1:17" x14ac:dyDescent="0.3">
      <c r="A372">
        <f t="shared" si="32"/>
        <v>372</v>
      </c>
      <c r="B372" t="str">
        <f>IF(HLOOKUP("Memory",'vInfo (Imported)'!$1:$5000,A372,FALSE)&gt;0,HLOOKUP("Memory",'vInfo (Imported)'!$1:$5000,A372,FALSE),"")</f>
        <v/>
      </c>
      <c r="C372" t="str">
        <f>IF(HLOOKUP("CPUs",'vInfo (Imported)'!$1:$5000,A372,FALSE)&gt;0,
HLOOKUP("CPUs",'vInfo (Imported)'!$1:$5000,A372,FALSE),
"")</f>
        <v/>
      </c>
      <c r="D372" t="str">
        <f>IF(HLOOKUP($D$1,'vInfo (Imported)'!$1:$5000,A372,FALSE)&gt;0,
HLOOKUP($D$1,'vInfo (Imported)'!$1:$5000,A372,FALSE),
"")</f>
        <v/>
      </c>
      <c r="E372" t="str">
        <f>IF(HLOOKUP("Category",'vInfo (Imported)'!$1:$5000,A372,FALSE)&gt;0,
HLOOKUP("Category",'vInfo (Imported)'!$1:$5000,A372,FALSE),
"")</f>
        <v/>
      </c>
      <c r="F372" t="str">
        <f>IF(HLOOKUP("OS according to the configuration file",'vInfo (Imported)'!$1:$5000,A372,FALSE)&gt;0,
HLOOKUP("OS according to the configuration file",'vInfo (Imported)'!$1:$5000,A372,FALSE),
"")</f>
        <v/>
      </c>
      <c r="G372" s="1" t="str">
        <f>IF(HLOOKUP("Cluster",'vInfo (Imported)'!$1:$5000,A372,FALSE)&gt;0,
HLOOKUP("Cluster",'vInfo (Imported)'!$1:$5000,A372,FALSE),
"")</f>
        <v/>
      </c>
      <c r="K372" s="28">
        <f>'vCluster (Imported)'!A372</f>
        <v>0</v>
      </c>
      <c r="L372">
        <f t="shared" si="33"/>
        <v>0</v>
      </c>
      <c r="M372">
        <f t="shared" si="34"/>
        <v>0</v>
      </c>
      <c r="N372">
        <f t="shared" si="35"/>
        <v>0</v>
      </c>
      <c r="O372" s="1">
        <f t="shared" si="36"/>
        <v>0</v>
      </c>
      <c r="P372">
        <f>SUMIFS('vCluster (Imported)'!$G:$G,'vCluster (Imported)'!$A:$A,K372)</f>
        <v>0</v>
      </c>
      <c r="Q372">
        <f t="shared" si="37"/>
        <v>0</v>
      </c>
    </row>
    <row r="373" spans="1:17" x14ac:dyDescent="0.3">
      <c r="A373">
        <f t="shared" si="32"/>
        <v>373</v>
      </c>
      <c r="B373" t="str">
        <f>IF(HLOOKUP("Memory",'vInfo (Imported)'!$1:$5000,A373,FALSE)&gt;0,HLOOKUP("Memory",'vInfo (Imported)'!$1:$5000,A373,FALSE),"")</f>
        <v/>
      </c>
      <c r="C373" t="str">
        <f>IF(HLOOKUP("CPUs",'vInfo (Imported)'!$1:$5000,A373,FALSE)&gt;0,
HLOOKUP("CPUs",'vInfo (Imported)'!$1:$5000,A373,FALSE),
"")</f>
        <v/>
      </c>
      <c r="D373" t="str">
        <f>IF(HLOOKUP($D$1,'vInfo (Imported)'!$1:$5000,A373,FALSE)&gt;0,
HLOOKUP($D$1,'vInfo (Imported)'!$1:$5000,A373,FALSE),
"")</f>
        <v/>
      </c>
      <c r="E373" t="str">
        <f>IF(HLOOKUP("Category",'vInfo (Imported)'!$1:$5000,A373,FALSE)&gt;0,
HLOOKUP("Category",'vInfo (Imported)'!$1:$5000,A373,FALSE),
"")</f>
        <v/>
      </c>
      <c r="F373" t="str">
        <f>IF(HLOOKUP("OS according to the configuration file",'vInfo (Imported)'!$1:$5000,A373,FALSE)&gt;0,
HLOOKUP("OS according to the configuration file",'vInfo (Imported)'!$1:$5000,A373,FALSE),
"")</f>
        <v/>
      </c>
      <c r="G373" s="1" t="str">
        <f>IF(HLOOKUP("Cluster",'vInfo (Imported)'!$1:$5000,A373,FALSE)&gt;0,
HLOOKUP("Cluster",'vInfo (Imported)'!$1:$5000,A373,FALSE),
"")</f>
        <v/>
      </c>
      <c r="K373" s="28">
        <f>'vCluster (Imported)'!A373</f>
        <v>0</v>
      </c>
      <c r="L373">
        <f t="shared" si="33"/>
        <v>0</v>
      </c>
      <c r="M373">
        <f t="shared" si="34"/>
        <v>0</v>
      </c>
      <c r="N373">
        <f t="shared" si="35"/>
        <v>0</v>
      </c>
      <c r="O373" s="1">
        <f t="shared" si="36"/>
        <v>0</v>
      </c>
      <c r="P373">
        <f>SUMIFS('vCluster (Imported)'!$G:$G,'vCluster (Imported)'!$A:$A,K373)</f>
        <v>0</v>
      </c>
      <c r="Q373">
        <f t="shared" si="37"/>
        <v>0</v>
      </c>
    </row>
    <row r="374" spans="1:17" x14ac:dyDescent="0.3">
      <c r="A374">
        <f t="shared" si="32"/>
        <v>374</v>
      </c>
      <c r="B374" t="str">
        <f>IF(HLOOKUP("Memory",'vInfo (Imported)'!$1:$5000,A374,FALSE)&gt;0,HLOOKUP("Memory",'vInfo (Imported)'!$1:$5000,A374,FALSE),"")</f>
        <v/>
      </c>
      <c r="C374" t="str">
        <f>IF(HLOOKUP("CPUs",'vInfo (Imported)'!$1:$5000,A374,FALSE)&gt;0,
HLOOKUP("CPUs",'vInfo (Imported)'!$1:$5000,A374,FALSE),
"")</f>
        <v/>
      </c>
      <c r="D374" t="str">
        <f>IF(HLOOKUP($D$1,'vInfo (Imported)'!$1:$5000,A374,FALSE)&gt;0,
HLOOKUP($D$1,'vInfo (Imported)'!$1:$5000,A374,FALSE),
"")</f>
        <v/>
      </c>
      <c r="E374" t="str">
        <f>IF(HLOOKUP("Category",'vInfo (Imported)'!$1:$5000,A374,FALSE)&gt;0,
HLOOKUP("Category",'vInfo (Imported)'!$1:$5000,A374,FALSE),
"")</f>
        <v/>
      </c>
      <c r="F374" t="str">
        <f>IF(HLOOKUP("OS according to the configuration file",'vInfo (Imported)'!$1:$5000,A374,FALSE)&gt;0,
HLOOKUP("OS according to the configuration file",'vInfo (Imported)'!$1:$5000,A374,FALSE),
"")</f>
        <v/>
      </c>
      <c r="G374" s="1" t="str">
        <f>IF(HLOOKUP("Cluster",'vInfo (Imported)'!$1:$5000,A374,FALSE)&gt;0,
HLOOKUP("Cluster",'vInfo (Imported)'!$1:$5000,A374,FALSE),
"")</f>
        <v/>
      </c>
      <c r="K374" s="28">
        <f>'vCluster (Imported)'!A374</f>
        <v>0</v>
      </c>
      <c r="L374">
        <f t="shared" si="33"/>
        <v>0</v>
      </c>
      <c r="M374">
        <f t="shared" si="34"/>
        <v>0</v>
      </c>
      <c r="N374">
        <f t="shared" si="35"/>
        <v>0</v>
      </c>
      <c r="O374" s="1">
        <f t="shared" si="36"/>
        <v>0</v>
      </c>
      <c r="P374">
        <f>SUMIFS('vCluster (Imported)'!$G:$G,'vCluster (Imported)'!$A:$A,K374)</f>
        <v>0</v>
      </c>
      <c r="Q374">
        <f t="shared" si="37"/>
        <v>0</v>
      </c>
    </row>
    <row r="375" spans="1:17" x14ac:dyDescent="0.3">
      <c r="A375">
        <f t="shared" si="32"/>
        <v>375</v>
      </c>
      <c r="B375" t="str">
        <f>IF(HLOOKUP("Memory",'vInfo (Imported)'!$1:$5000,A375,FALSE)&gt;0,HLOOKUP("Memory",'vInfo (Imported)'!$1:$5000,A375,FALSE),"")</f>
        <v/>
      </c>
      <c r="C375" t="str">
        <f>IF(HLOOKUP("CPUs",'vInfo (Imported)'!$1:$5000,A375,FALSE)&gt;0,
HLOOKUP("CPUs",'vInfo (Imported)'!$1:$5000,A375,FALSE),
"")</f>
        <v/>
      </c>
      <c r="D375" t="str">
        <f>IF(HLOOKUP($D$1,'vInfo (Imported)'!$1:$5000,A375,FALSE)&gt;0,
HLOOKUP($D$1,'vInfo (Imported)'!$1:$5000,A375,FALSE),
"")</f>
        <v/>
      </c>
      <c r="E375" t="str">
        <f>IF(HLOOKUP("Category",'vInfo (Imported)'!$1:$5000,A375,FALSE)&gt;0,
HLOOKUP("Category",'vInfo (Imported)'!$1:$5000,A375,FALSE),
"")</f>
        <v/>
      </c>
      <c r="F375" t="str">
        <f>IF(HLOOKUP("OS according to the configuration file",'vInfo (Imported)'!$1:$5000,A375,FALSE)&gt;0,
HLOOKUP("OS according to the configuration file",'vInfo (Imported)'!$1:$5000,A375,FALSE),
"")</f>
        <v/>
      </c>
      <c r="G375" s="1" t="str">
        <f>IF(HLOOKUP("Cluster",'vInfo (Imported)'!$1:$5000,A375,FALSE)&gt;0,
HLOOKUP("Cluster",'vInfo (Imported)'!$1:$5000,A375,FALSE),
"")</f>
        <v/>
      </c>
      <c r="K375" s="28">
        <f>'vCluster (Imported)'!A375</f>
        <v>0</v>
      </c>
      <c r="L375">
        <f t="shared" si="33"/>
        <v>0</v>
      </c>
      <c r="M375">
        <f t="shared" si="34"/>
        <v>0</v>
      </c>
      <c r="N375">
        <f t="shared" si="35"/>
        <v>0</v>
      </c>
      <c r="O375" s="1">
        <f t="shared" si="36"/>
        <v>0</v>
      </c>
      <c r="P375">
        <f>SUMIFS('vCluster (Imported)'!$G:$G,'vCluster (Imported)'!$A:$A,K375)</f>
        <v>0</v>
      </c>
      <c r="Q375">
        <f t="shared" si="37"/>
        <v>0</v>
      </c>
    </row>
    <row r="376" spans="1:17" x14ac:dyDescent="0.3">
      <c r="A376">
        <f t="shared" si="32"/>
        <v>376</v>
      </c>
      <c r="B376" t="str">
        <f>IF(HLOOKUP("Memory",'vInfo (Imported)'!$1:$5000,A376,FALSE)&gt;0,HLOOKUP("Memory",'vInfo (Imported)'!$1:$5000,A376,FALSE),"")</f>
        <v/>
      </c>
      <c r="C376" t="str">
        <f>IF(HLOOKUP("CPUs",'vInfo (Imported)'!$1:$5000,A376,FALSE)&gt;0,
HLOOKUP("CPUs",'vInfo (Imported)'!$1:$5000,A376,FALSE),
"")</f>
        <v/>
      </c>
      <c r="D376" t="str">
        <f>IF(HLOOKUP($D$1,'vInfo (Imported)'!$1:$5000,A376,FALSE)&gt;0,
HLOOKUP($D$1,'vInfo (Imported)'!$1:$5000,A376,FALSE),
"")</f>
        <v/>
      </c>
      <c r="E376" t="str">
        <f>IF(HLOOKUP("Category",'vInfo (Imported)'!$1:$5000,A376,FALSE)&gt;0,
HLOOKUP("Category",'vInfo (Imported)'!$1:$5000,A376,FALSE),
"")</f>
        <v/>
      </c>
      <c r="F376" t="str">
        <f>IF(HLOOKUP("OS according to the configuration file",'vInfo (Imported)'!$1:$5000,A376,FALSE)&gt;0,
HLOOKUP("OS according to the configuration file",'vInfo (Imported)'!$1:$5000,A376,FALSE),
"")</f>
        <v/>
      </c>
      <c r="G376" s="1" t="str">
        <f>IF(HLOOKUP("Cluster",'vInfo (Imported)'!$1:$5000,A376,FALSE)&gt;0,
HLOOKUP("Cluster",'vInfo (Imported)'!$1:$5000,A376,FALSE),
"")</f>
        <v/>
      </c>
      <c r="K376" s="28">
        <f>'vCluster (Imported)'!A376</f>
        <v>0</v>
      </c>
      <c r="L376">
        <f t="shared" si="33"/>
        <v>0</v>
      </c>
      <c r="M376">
        <f t="shared" si="34"/>
        <v>0</v>
      </c>
      <c r="N376">
        <f t="shared" si="35"/>
        <v>0</v>
      </c>
      <c r="O376" s="1">
        <f t="shared" si="36"/>
        <v>0</v>
      </c>
      <c r="P376">
        <f>SUMIFS('vCluster (Imported)'!$G:$G,'vCluster (Imported)'!$A:$A,K376)</f>
        <v>0</v>
      </c>
      <c r="Q376">
        <f t="shared" si="37"/>
        <v>0</v>
      </c>
    </row>
    <row r="377" spans="1:17" x14ac:dyDescent="0.3">
      <c r="A377">
        <f t="shared" si="32"/>
        <v>377</v>
      </c>
      <c r="B377" t="str">
        <f>IF(HLOOKUP("Memory",'vInfo (Imported)'!$1:$5000,A377,FALSE)&gt;0,HLOOKUP("Memory",'vInfo (Imported)'!$1:$5000,A377,FALSE),"")</f>
        <v/>
      </c>
      <c r="C377" t="str">
        <f>IF(HLOOKUP("CPUs",'vInfo (Imported)'!$1:$5000,A377,FALSE)&gt;0,
HLOOKUP("CPUs",'vInfo (Imported)'!$1:$5000,A377,FALSE),
"")</f>
        <v/>
      </c>
      <c r="D377" t="str">
        <f>IF(HLOOKUP($D$1,'vInfo (Imported)'!$1:$5000,A377,FALSE)&gt;0,
HLOOKUP($D$1,'vInfo (Imported)'!$1:$5000,A377,FALSE),
"")</f>
        <v/>
      </c>
      <c r="E377" t="str">
        <f>IF(HLOOKUP("Category",'vInfo (Imported)'!$1:$5000,A377,FALSE)&gt;0,
HLOOKUP("Category",'vInfo (Imported)'!$1:$5000,A377,FALSE),
"")</f>
        <v/>
      </c>
      <c r="F377" t="str">
        <f>IF(HLOOKUP("OS according to the configuration file",'vInfo (Imported)'!$1:$5000,A377,FALSE)&gt;0,
HLOOKUP("OS according to the configuration file",'vInfo (Imported)'!$1:$5000,A377,FALSE),
"")</f>
        <v/>
      </c>
      <c r="G377" s="1" t="str">
        <f>IF(HLOOKUP("Cluster",'vInfo (Imported)'!$1:$5000,A377,FALSE)&gt;0,
HLOOKUP("Cluster",'vInfo (Imported)'!$1:$5000,A377,FALSE),
"")</f>
        <v/>
      </c>
      <c r="K377" s="28">
        <f>'vCluster (Imported)'!A377</f>
        <v>0</v>
      </c>
      <c r="L377">
        <f t="shared" si="33"/>
        <v>0</v>
      </c>
      <c r="M377">
        <f t="shared" si="34"/>
        <v>0</v>
      </c>
      <c r="N377">
        <f t="shared" si="35"/>
        <v>0</v>
      </c>
      <c r="O377" s="1">
        <f t="shared" si="36"/>
        <v>0</v>
      </c>
      <c r="P377">
        <f>SUMIFS('vCluster (Imported)'!$G:$G,'vCluster (Imported)'!$A:$A,K377)</f>
        <v>0</v>
      </c>
      <c r="Q377">
        <f t="shared" si="37"/>
        <v>0</v>
      </c>
    </row>
    <row r="378" spans="1:17" x14ac:dyDescent="0.3">
      <c r="A378">
        <f t="shared" si="32"/>
        <v>378</v>
      </c>
      <c r="B378" t="str">
        <f>IF(HLOOKUP("Memory",'vInfo (Imported)'!$1:$5000,A378,FALSE)&gt;0,HLOOKUP("Memory",'vInfo (Imported)'!$1:$5000,A378,FALSE),"")</f>
        <v/>
      </c>
      <c r="C378" t="str">
        <f>IF(HLOOKUP("CPUs",'vInfo (Imported)'!$1:$5000,A378,FALSE)&gt;0,
HLOOKUP("CPUs",'vInfo (Imported)'!$1:$5000,A378,FALSE),
"")</f>
        <v/>
      </c>
      <c r="D378" t="str">
        <f>IF(HLOOKUP($D$1,'vInfo (Imported)'!$1:$5000,A378,FALSE)&gt;0,
HLOOKUP($D$1,'vInfo (Imported)'!$1:$5000,A378,FALSE),
"")</f>
        <v/>
      </c>
      <c r="E378" t="str">
        <f>IF(HLOOKUP("Category",'vInfo (Imported)'!$1:$5000,A378,FALSE)&gt;0,
HLOOKUP("Category",'vInfo (Imported)'!$1:$5000,A378,FALSE),
"")</f>
        <v/>
      </c>
      <c r="F378" t="str">
        <f>IF(HLOOKUP("OS according to the configuration file",'vInfo (Imported)'!$1:$5000,A378,FALSE)&gt;0,
HLOOKUP("OS according to the configuration file",'vInfo (Imported)'!$1:$5000,A378,FALSE),
"")</f>
        <v/>
      </c>
      <c r="G378" s="1" t="str">
        <f>IF(HLOOKUP("Cluster",'vInfo (Imported)'!$1:$5000,A378,FALSE)&gt;0,
HLOOKUP("Cluster",'vInfo (Imported)'!$1:$5000,A378,FALSE),
"")</f>
        <v/>
      </c>
      <c r="K378" s="28">
        <f>'vCluster (Imported)'!A378</f>
        <v>0</v>
      </c>
      <c r="L378">
        <f t="shared" si="33"/>
        <v>0</v>
      </c>
      <c r="M378">
        <f t="shared" si="34"/>
        <v>0</v>
      </c>
      <c r="N378">
        <f t="shared" si="35"/>
        <v>0</v>
      </c>
      <c r="O378" s="1">
        <f t="shared" si="36"/>
        <v>0</v>
      </c>
      <c r="P378">
        <f>SUMIFS('vCluster (Imported)'!$G:$G,'vCluster (Imported)'!$A:$A,K378)</f>
        <v>0</v>
      </c>
      <c r="Q378">
        <f t="shared" si="37"/>
        <v>0</v>
      </c>
    </row>
    <row r="379" spans="1:17" x14ac:dyDescent="0.3">
      <c r="A379">
        <f t="shared" si="32"/>
        <v>379</v>
      </c>
      <c r="B379" t="str">
        <f>IF(HLOOKUP("Memory",'vInfo (Imported)'!$1:$5000,A379,FALSE)&gt;0,HLOOKUP("Memory",'vInfo (Imported)'!$1:$5000,A379,FALSE),"")</f>
        <v/>
      </c>
      <c r="C379" t="str">
        <f>IF(HLOOKUP("CPUs",'vInfo (Imported)'!$1:$5000,A379,FALSE)&gt;0,
HLOOKUP("CPUs",'vInfo (Imported)'!$1:$5000,A379,FALSE),
"")</f>
        <v/>
      </c>
      <c r="D379" t="str">
        <f>IF(HLOOKUP($D$1,'vInfo (Imported)'!$1:$5000,A379,FALSE)&gt;0,
HLOOKUP($D$1,'vInfo (Imported)'!$1:$5000,A379,FALSE),
"")</f>
        <v/>
      </c>
      <c r="E379" t="str">
        <f>IF(HLOOKUP("Category",'vInfo (Imported)'!$1:$5000,A379,FALSE)&gt;0,
HLOOKUP("Category",'vInfo (Imported)'!$1:$5000,A379,FALSE),
"")</f>
        <v/>
      </c>
      <c r="F379" t="str">
        <f>IF(HLOOKUP("OS according to the configuration file",'vInfo (Imported)'!$1:$5000,A379,FALSE)&gt;0,
HLOOKUP("OS according to the configuration file",'vInfo (Imported)'!$1:$5000,A379,FALSE),
"")</f>
        <v/>
      </c>
      <c r="G379" s="1" t="str">
        <f>IF(HLOOKUP("Cluster",'vInfo (Imported)'!$1:$5000,A379,FALSE)&gt;0,
HLOOKUP("Cluster",'vInfo (Imported)'!$1:$5000,A379,FALSE),
"")</f>
        <v/>
      </c>
      <c r="K379" s="28">
        <f>'vCluster (Imported)'!A379</f>
        <v>0</v>
      </c>
      <c r="L379">
        <f t="shared" si="33"/>
        <v>0</v>
      </c>
      <c r="M379">
        <f t="shared" si="34"/>
        <v>0</v>
      </c>
      <c r="N379">
        <f t="shared" si="35"/>
        <v>0</v>
      </c>
      <c r="O379" s="1">
        <f t="shared" si="36"/>
        <v>0</v>
      </c>
      <c r="P379">
        <f>SUMIFS('vCluster (Imported)'!$G:$G,'vCluster (Imported)'!$A:$A,K379)</f>
        <v>0</v>
      </c>
      <c r="Q379">
        <f t="shared" si="37"/>
        <v>0</v>
      </c>
    </row>
    <row r="380" spans="1:17" x14ac:dyDescent="0.3">
      <c r="A380">
        <f t="shared" si="32"/>
        <v>380</v>
      </c>
      <c r="B380" t="str">
        <f>IF(HLOOKUP("Memory",'vInfo (Imported)'!$1:$5000,A380,FALSE)&gt;0,HLOOKUP("Memory",'vInfo (Imported)'!$1:$5000,A380,FALSE),"")</f>
        <v/>
      </c>
      <c r="C380" t="str">
        <f>IF(HLOOKUP("CPUs",'vInfo (Imported)'!$1:$5000,A380,FALSE)&gt;0,
HLOOKUP("CPUs",'vInfo (Imported)'!$1:$5000,A380,FALSE),
"")</f>
        <v/>
      </c>
      <c r="D380" t="str">
        <f>IF(HLOOKUP($D$1,'vInfo (Imported)'!$1:$5000,A380,FALSE)&gt;0,
HLOOKUP($D$1,'vInfo (Imported)'!$1:$5000,A380,FALSE),
"")</f>
        <v/>
      </c>
      <c r="E380" t="str">
        <f>IF(HLOOKUP("Category",'vInfo (Imported)'!$1:$5000,A380,FALSE)&gt;0,
HLOOKUP("Category",'vInfo (Imported)'!$1:$5000,A380,FALSE),
"")</f>
        <v/>
      </c>
      <c r="F380" t="str">
        <f>IF(HLOOKUP("OS according to the configuration file",'vInfo (Imported)'!$1:$5000,A380,FALSE)&gt;0,
HLOOKUP("OS according to the configuration file",'vInfo (Imported)'!$1:$5000,A380,FALSE),
"")</f>
        <v/>
      </c>
      <c r="G380" s="1" t="str">
        <f>IF(HLOOKUP("Cluster",'vInfo (Imported)'!$1:$5000,A380,FALSE)&gt;0,
HLOOKUP("Cluster",'vInfo (Imported)'!$1:$5000,A380,FALSE),
"")</f>
        <v/>
      </c>
      <c r="K380" s="28">
        <f>'vCluster (Imported)'!A380</f>
        <v>0</v>
      </c>
      <c r="L380">
        <f t="shared" si="33"/>
        <v>0</v>
      </c>
      <c r="M380">
        <f t="shared" si="34"/>
        <v>0</v>
      </c>
      <c r="N380">
        <f t="shared" si="35"/>
        <v>0</v>
      </c>
      <c r="O380" s="1">
        <f t="shared" si="36"/>
        <v>0</v>
      </c>
      <c r="P380">
        <f>SUMIFS('vCluster (Imported)'!$G:$G,'vCluster (Imported)'!$A:$A,K380)</f>
        <v>0</v>
      </c>
      <c r="Q380">
        <f t="shared" si="37"/>
        <v>0</v>
      </c>
    </row>
    <row r="381" spans="1:17" x14ac:dyDescent="0.3">
      <c r="A381">
        <f t="shared" si="32"/>
        <v>381</v>
      </c>
      <c r="B381" t="str">
        <f>IF(HLOOKUP("Memory",'vInfo (Imported)'!$1:$5000,A381,FALSE)&gt;0,HLOOKUP("Memory",'vInfo (Imported)'!$1:$5000,A381,FALSE),"")</f>
        <v/>
      </c>
      <c r="C381" t="str">
        <f>IF(HLOOKUP("CPUs",'vInfo (Imported)'!$1:$5000,A381,FALSE)&gt;0,
HLOOKUP("CPUs",'vInfo (Imported)'!$1:$5000,A381,FALSE),
"")</f>
        <v/>
      </c>
      <c r="D381" t="str">
        <f>IF(HLOOKUP($D$1,'vInfo (Imported)'!$1:$5000,A381,FALSE)&gt;0,
HLOOKUP($D$1,'vInfo (Imported)'!$1:$5000,A381,FALSE),
"")</f>
        <v/>
      </c>
      <c r="E381" t="str">
        <f>IF(HLOOKUP("Category",'vInfo (Imported)'!$1:$5000,A381,FALSE)&gt;0,
HLOOKUP("Category",'vInfo (Imported)'!$1:$5000,A381,FALSE),
"")</f>
        <v/>
      </c>
      <c r="F381" t="str">
        <f>IF(HLOOKUP("OS according to the configuration file",'vInfo (Imported)'!$1:$5000,A381,FALSE)&gt;0,
HLOOKUP("OS according to the configuration file",'vInfo (Imported)'!$1:$5000,A381,FALSE),
"")</f>
        <v/>
      </c>
      <c r="G381" s="1" t="str">
        <f>IF(HLOOKUP("Cluster",'vInfo (Imported)'!$1:$5000,A381,FALSE)&gt;0,
HLOOKUP("Cluster",'vInfo (Imported)'!$1:$5000,A381,FALSE),
"")</f>
        <v/>
      </c>
      <c r="K381" s="28">
        <f>'vCluster (Imported)'!A381</f>
        <v>0</v>
      </c>
      <c r="L381">
        <f t="shared" si="33"/>
        <v>0</v>
      </c>
      <c r="M381">
        <f t="shared" si="34"/>
        <v>0</v>
      </c>
      <c r="N381">
        <f t="shared" si="35"/>
        <v>0</v>
      </c>
      <c r="O381" s="1">
        <f t="shared" si="36"/>
        <v>0</v>
      </c>
      <c r="P381">
        <f>SUMIFS('vCluster (Imported)'!$G:$G,'vCluster (Imported)'!$A:$A,K381)</f>
        <v>0</v>
      </c>
      <c r="Q381">
        <f t="shared" si="37"/>
        <v>0</v>
      </c>
    </row>
    <row r="382" spans="1:17" x14ac:dyDescent="0.3">
      <c r="A382">
        <f t="shared" si="32"/>
        <v>382</v>
      </c>
      <c r="B382" t="str">
        <f>IF(HLOOKUP("Memory",'vInfo (Imported)'!$1:$5000,A382,FALSE)&gt;0,HLOOKUP("Memory",'vInfo (Imported)'!$1:$5000,A382,FALSE),"")</f>
        <v/>
      </c>
      <c r="C382" t="str">
        <f>IF(HLOOKUP("CPUs",'vInfo (Imported)'!$1:$5000,A382,FALSE)&gt;0,
HLOOKUP("CPUs",'vInfo (Imported)'!$1:$5000,A382,FALSE),
"")</f>
        <v/>
      </c>
      <c r="D382" t="str">
        <f>IF(HLOOKUP($D$1,'vInfo (Imported)'!$1:$5000,A382,FALSE)&gt;0,
HLOOKUP($D$1,'vInfo (Imported)'!$1:$5000,A382,FALSE),
"")</f>
        <v/>
      </c>
      <c r="E382" t="str">
        <f>IF(HLOOKUP("Category",'vInfo (Imported)'!$1:$5000,A382,FALSE)&gt;0,
HLOOKUP("Category",'vInfo (Imported)'!$1:$5000,A382,FALSE),
"")</f>
        <v/>
      </c>
      <c r="F382" t="str">
        <f>IF(HLOOKUP("OS according to the configuration file",'vInfo (Imported)'!$1:$5000,A382,FALSE)&gt;0,
HLOOKUP("OS according to the configuration file",'vInfo (Imported)'!$1:$5000,A382,FALSE),
"")</f>
        <v/>
      </c>
      <c r="G382" s="1" t="str">
        <f>IF(HLOOKUP("Cluster",'vInfo (Imported)'!$1:$5000,A382,FALSE)&gt;0,
HLOOKUP("Cluster",'vInfo (Imported)'!$1:$5000,A382,FALSE),
"")</f>
        <v/>
      </c>
      <c r="K382" s="28">
        <f>'vCluster (Imported)'!A382</f>
        <v>0</v>
      </c>
      <c r="L382">
        <f t="shared" si="33"/>
        <v>0</v>
      </c>
      <c r="M382">
        <f t="shared" si="34"/>
        <v>0</v>
      </c>
      <c r="N382">
        <f t="shared" si="35"/>
        <v>0</v>
      </c>
      <c r="O382" s="1">
        <f t="shared" si="36"/>
        <v>0</v>
      </c>
      <c r="P382">
        <f>SUMIFS('vCluster (Imported)'!$G:$G,'vCluster (Imported)'!$A:$A,K382)</f>
        <v>0</v>
      </c>
      <c r="Q382">
        <f t="shared" si="37"/>
        <v>0</v>
      </c>
    </row>
    <row r="383" spans="1:17" x14ac:dyDescent="0.3">
      <c r="A383">
        <f t="shared" si="32"/>
        <v>383</v>
      </c>
      <c r="B383" t="str">
        <f>IF(HLOOKUP("Memory",'vInfo (Imported)'!$1:$5000,A383,FALSE)&gt;0,HLOOKUP("Memory",'vInfo (Imported)'!$1:$5000,A383,FALSE),"")</f>
        <v/>
      </c>
      <c r="C383" t="str">
        <f>IF(HLOOKUP("CPUs",'vInfo (Imported)'!$1:$5000,A383,FALSE)&gt;0,
HLOOKUP("CPUs",'vInfo (Imported)'!$1:$5000,A383,FALSE),
"")</f>
        <v/>
      </c>
      <c r="D383" t="str">
        <f>IF(HLOOKUP($D$1,'vInfo (Imported)'!$1:$5000,A383,FALSE)&gt;0,
HLOOKUP($D$1,'vInfo (Imported)'!$1:$5000,A383,FALSE),
"")</f>
        <v/>
      </c>
      <c r="E383" t="str">
        <f>IF(HLOOKUP("Category",'vInfo (Imported)'!$1:$5000,A383,FALSE)&gt;0,
HLOOKUP("Category",'vInfo (Imported)'!$1:$5000,A383,FALSE),
"")</f>
        <v/>
      </c>
      <c r="F383" t="str">
        <f>IF(HLOOKUP("OS according to the configuration file",'vInfo (Imported)'!$1:$5000,A383,FALSE)&gt;0,
HLOOKUP("OS according to the configuration file",'vInfo (Imported)'!$1:$5000,A383,FALSE),
"")</f>
        <v/>
      </c>
      <c r="G383" s="1" t="str">
        <f>IF(HLOOKUP("Cluster",'vInfo (Imported)'!$1:$5000,A383,FALSE)&gt;0,
HLOOKUP("Cluster",'vInfo (Imported)'!$1:$5000,A383,FALSE),
"")</f>
        <v/>
      </c>
      <c r="K383" s="28">
        <f>'vCluster (Imported)'!A383</f>
        <v>0</v>
      </c>
      <c r="L383">
        <f t="shared" si="33"/>
        <v>0</v>
      </c>
      <c r="M383">
        <f t="shared" si="34"/>
        <v>0</v>
      </c>
      <c r="N383">
        <f t="shared" si="35"/>
        <v>0</v>
      </c>
      <c r="O383" s="1">
        <f t="shared" si="36"/>
        <v>0</v>
      </c>
      <c r="P383">
        <f>SUMIFS('vCluster (Imported)'!$G:$G,'vCluster (Imported)'!$A:$A,K383)</f>
        <v>0</v>
      </c>
      <c r="Q383">
        <f t="shared" si="37"/>
        <v>0</v>
      </c>
    </row>
    <row r="384" spans="1:17" x14ac:dyDescent="0.3">
      <c r="A384">
        <f t="shared" si="32"/>
        <v>384</v>
      </c>
      <c r="B384" t="str">
        <f>IF(HLOOKUP("Memory",'vInfo (Imported)'!$1:$5000,A384,FALSE)&gt;0,HLOOKUP("Memory",'vInfo (Imported)'!$1:$5000,A384,FALSE),"")</f>
        <v/>
      </c>
      <c r="C384" t="str">
        <f>IF(HLOOKUP("CPUs",'vInfo (Imported)'!$1:$5000,A384,FALSE)&gt;0,
HLOOKUP("CPUs",'vInfo (Imported)'!$1:$5000,A384,FALSE),
"")</f>
        <v/>
      </c>
      <c r="D384" t="str">
        <f>IF(HLOOKUP($D$1,'vInfo (Imported)'!$1:$5000,A384,FALSE)&gt;0,
HLOOKUP($D$1,'vInfo (Imported)'!$1:$5000,A384,FALSE),
"")</f>
        <v/>
      </c>
      <c r="E384" t="str">
        <f>IF(HLOOKUP("Category",'vInfo (Imported)'!$1:$5000,A384,FALSE)&gt;0,
HLOOKUP("Category",'vInfo (Imported)'!$1:$5000,A384,FALSE),
"")</f>
        <v/>
      </c>
      <c r="F384" t="str">
        <f>IF(HLOOKUP("OS according to the configuration file",'vInfo (Imported)'!$1:$5000,A384,FALSE)&gt;0,
HLOOKUP("OS according to the configuration file",'vInfo (Imported)'!$1:$5000,A384,FALSE),
"")</f>
        <v/>
      </c>
      <c r="G384" s="1" t="str">
        <f>IF(HLOOKUP("Cluster",'vInfo (Imported)'!$1:$5000,A384,FALSE)&gt;0,
HLOOKUP("Cluster",'vInfo (Imported)'!$1:$5000,A384,FALSE),
"")</f>
        <v/>
      </c>
      <c r="K384" s="28">
        <f>'vCluster (Imported)'!A384</f>
        <v>0</v>
      </c>
      <c r="L384">
        <f t="shared" si="33"/>
        <v>0</v>
      </c>
      <c r="M384">
        <f t="shared" si="34"/>
        <v>0</v>
      </c>
      <c r="N384">
        <f t="shared" si="35"/>
        <v>0</v>
      </c>
      <c r="O384" s="1">
        <f t="shared" si="36"/>
        <v>0</v>
      </c>
      <c r="P384">
        <f>SUMIFS('vCluster (Imported)'!$G:$G,'vCluster (Imported)'!$A:$A,K384)</f>
        <v>0</v>
      </c>
      <c r="Q384">
        <f t="shared" si="37"/>
        <v>0</v>
      </c>
    </row>
    <row r="385" spans="1:17" x14ac:dyDescent="0.3">
      <c r="A385">
        <f t="shared" si="32"/>
        <v>385</v>
      </c>
      <c r="B385" t="str">
        <f>IF(HLOOKUP("Memory",'vInfo (Imported)'!$1:$5000,A385,FALSE)&gt;0,HLOOKUP("Memory",'vInfo (Imported)'!$1:$5000,A385,FALSE),"")</f>
        <v/>
      </c>
      <c r="C385" t="str">
        <f>IF(HLOOKUP("CPUs",'vInfo (Imported)'!$1:$5000,A385,FALSE)&gt;0,
HLOOKUP("CPUs",'vInfo (Imported)'!$1:$5000,A385,FALSE),
"")</f>
        <v/>
      </c>
      <c r="D385" t="str">
        <f>IF(HLOOKUP($D$1,'vInfo (Imported)'!$1:$5000,A385,FALSE)&gt;0,
HLOOKUP($D$1,'vInfo (Imported)'!$1:$5000,A385,FALSE),
"")</f>
        <v/>
      </c>
      <c r="E385" t="str">
        <f>IF(HLOOKUP("Category",'vInfo (Imported)'!$1:$5000,A385,FALSE)&gt;0,
HLOOKUP("Category",'vInfo (Imported)'!$1:$5000,A385,FALSE),
"")</f>
        <v/>
      </c>
      <c r="F385" t="str">
        <f>IF(HLOOKUP("OS according to the configuration file",'vInfo (Imported)'!$1:$5000,A385,FALSE)&gt;0,
HLOOKUP("OS according to the configuration file",'vInfo (Imported)'!$1:$5000,A385,FALSE),
"")</f>
        <v/>
      </c>
      <c r="G385" s="1" t="str">
        <f>IF(HLOOKUP("Cluster",'vInfo (Imported)'!$1:$5000,A385,FALSE)&gt;0,
HLOOKUP("Cluster",'vInfo (Imported)'!$1:$5000,A385,FALSE),
"")</f>
        <v/>
      </c>
      <c r="K385" s="28">
        <f>'vCluster (Imported)'!A385</f>
        <v>0</v>
      </c>
      <c r="L385">
        <f t="shared" si="33"/>
        <v>0</v>
      </c>
      <c r="M385">
        <f t="shared" si="34"/>
        <v>0</v>
      </c>
      <c r="N385">
        <f t="shared" si="35"/>
        <v>0</v>
      </c>
      <c r="O385" s="1">
        <f t="shared" si="36"/>
        <v>0</v>
      </c>
      <c r="P385">
        <f>SUMIFS('vCluster (Imported)'!$G:$G,'vCluster (Imported)'!$A:$A,K385)</f>
        <v>0</v>
      </c>
      <c r="Q385">
        <f t="shared" si="37"/>
        <v>0</v>
      </c>
    </row>
    <row r="386" spans="1:17" x14ac:dyDescent="0.3">
      <c r="A386">
        <f t="shared" ref="A386:A449" si="38">A385+1</f>
        <v>386</v>
      </c>
      <c r="B386" t="str">
        <f>IF(HLOOKUP("Memory",'vInfo (Imported)'!$1:$5000,A386,FALSE)&gt;0,HLOOKUP("Memory",'vInfo (Imported)'!$1:$5000,A386,FALSE),"")</f>
        <v/>
      </c>
      <c r="C386" t="str">
        <f>IF(HLOOKUP("CPUs",'vInfo (Imported)'!$1:$5000,A386,FALSE)&gt;0,
HLOOKUP("CPUs",'vInfo (Imported)'!$1:$5000,A386,FALSE),
"")</f>
        <v/>
      </c>
      <c r="D386" t="str">
        <f>IF(HLOOKUP($D$1,'vInfo (Imported)'!$1:$5000,A386,FALSE)&gt;0,
HLOOKUP($D$1,'vInfo (Imported)'!$1:$5000,A386,FALSE),
"")</f>
        <v/>
      </c>
      <c r="E386" t="str">
        <f>IF(HLOOKUP("Category",'vInfo (Imported)'!$1:$5000,A386,FALSE)&gt;0,
HLOOKUP("Category",'vInfo (Imported)'!$1:$5000,A386,FALSE),
"")</f>
        <v/>
      </c>
      <c r="F386" t="str">
        <f>IF(HLOOKUP("OS according to the configuration file",'vInfo (Imported)'!$1:$5000,A386,FALSE)&gt;0,
HLOOKUP("OS according to the configuration file",'vInfo (Imported)'!$1:$5000,A386,FALSE),
"")</f>
        <v/>
      </c>
      <c r="G386" s="1" t="str">
        <f>IF(HLOOKUP("Cluster",'vInfo (Imported)'!$1:$5000,A386,FALSE)&gt;0,
HLOOKUP("Cluster",'vInfo (Imported)'!$1:$5000,A386,FALSE),
"")</f>
        <v/>
      </c>
      <c r="K386" s="28">
        <f>'vCluster (Imported)'!A386</f>
        <v>0</v>
      </c>
      <c r="L386">
        <f t="shared" ref="L386:L449" si="39">COUNTIFS(G:G,K386,$E:$E,$L$1)</f>
        <v>0</v>
      </c>
      <c r="M386">
        <f t="shared" ref="M386:M449" si="40">COUNTIFS(G:G,K386,$E:$E,$M$1)</f>
        <v>0</v>
      </c>
      <c r="N386">
        <f t="shared" ref="N386:N449" si="41">COUNTIFS(G:G,K386,$E:$E,$N$1)</f>
        <v>0</v>
      </c>
      <c r="O386" s="1">
        <f t="shared" ref="O386:O449" si="42">COUNTIFS(G:G,K386,$E:$E,$O$1)</f>
        <v>0</v>
      </c>
      <c r="P386">
        <f>SUMIFS('vCluster (Imported)'!$G:$G,'vCluster (Imported)'!$A:$A,K386)</f>
        <v>0</v>
      </c>
      <c r="Q386">
        <f t="shared" ref="Q386:Q449" si="43">IF(L386&gt;0,P386,0)</f>
        <v>0</v>
      </c>
    </row>
    <row r="387" spans="1:17" x14ac:dyDescent="0.3">
      <c r="A387">
        <f t="shared" si="38"/>
        <v>387</v>
      </c>
      <c r="B387" t="str">
        <f>IF(HLOOKUP("Memory",'vInfo (Imported)'!$1:$5000,A387,FALSE)&gt;0,HLOOKUP("Memory",'vInfo (Imported)'!$1:$5000,A387,FALSE),"")</f>
        <v/>
      </c>
      <c r="C387" t="str">
        <f>IF(HLOOKUP("CPUs",'vInfo (Imported)'!$1:$5000,A387,FALSE)&gt;0,
HLOOKUP("CPUs",'vInfo (Imported)'!$1:$5000,A387,FALSE),
"")</f>
        <v/>
      </c>
      <c r="D387" t="str">
        <f>IF(HLOOKUP($D$1,'vInfo (Imported)'!$1:$5000,A387,FALSE)&gt;0,
HLOOKUP($D$1,'vInfo (Imported)'!$1:$5000,A387,FALSE),
"")</f>
        <v/>
      </c>
      <c r="E387" t="str">
        <f>IF(HLOOKUP("Category",'vInfo (Imported)'!$1:$5000,A387,FALSE)&gt;0,
HLOOKUP("Category",'vInfo (Imported)'!$1:$5000,A387,FALSE),
"")</f>
        <v/>
      </c>
      <c r="F387" t="str">
        <f>IF(HLOOKUP("OS according to the configuration file",'vInfo (Imported)'!$1:$5000,A387,FALSE)&gt;0,
HLOOKUP("OS according to the configuration file",'vInfo (Imported)'!$1:$5000,A387,FALSE),
"")</f>
        <v/>
      </c>
      <c r="G387" s="1" t="str">
        <f>IF(HLOOKUP("Cluster",'vInfo (Imported)'!$1:$5000,A387,FALSE)&gt;0,
HLOOKUP("Cluster",'vInfo (Imported)'!$1:$5000,A387,FALSE),
"")</f>
        <v/>
      </c>
      <c r="K387" s="28">
        <f>'vCluster (Imported)'!A387</f>
        <v>0</v>
      </c>
      <c r="L387">
        <f t="shared" si="39"/>
        <v>0</v>
      </c>
      <c r="M387">
        <f t="shared" si="40"/>
        <v>0</v>
      </c>
      <c r="N387">
        <f t="shared" si="41"/>
        <v>0</v>
      </c>
      <c r="O387" s="1">
        <f t="shared" si="42"/>
        <v>0</v>
      </c>
      <c r="P387">
        <f>SUMIFS('vCluster (Imported)'!$G:$G,'vCluster (Imported)'!$A:$A,K387)</f>
        <v>0</v>
      </c>
      <c r="Q387">
        <f t="shared" si="43"/>
        <v>0</v>
      </c>
    </row>
    <row r="388" spans="1:17" x14ac:dyDescent="0.3">
      <c r="A388">
        <f t="shared" si="38"/>
        <v>388</v>
      </c>
      <c r="B388" t="str">
        <f>IF(HLOOKUP("Memory",'vInfo (Imported)'!$1:$5000,A388,FALSE)&gt;0,HLOOKUP("Memory",'vInfo (Imported)'!$1:$5000,A388,FALSE),"")</f>
        <v/>
      </c>
      <c r="C388" t="str">
        <f>IF(HLOOKUP("CPUs",'vInfo (Imported)'!$1:$5000,A388,FALSE)&gt;0,
HLOOKUP("CPUs",'vInfo (Imported)'!$1:$5000,A388,FALSE),
"")</f>
        <v/>
      </c>
      <c r="D388" t="str">
        <f>IF(HLOOKUP($D$1,'vInfo (Imported)'!$1:$5000,A388,FALSE)&gt;0,
HLOOKUP($D$1,'vInfo (Imported)'!$1:$5000,A388,FALSE),
"")</f>
        <v/>
      </c>
      <c r="E388" t="str">
        <f>IF(HLOOKUP("Category",'vInfo (Imported)'!$1:$5000,A388,FALSE)&gt;0,
HLOOKUP("Category",'vInfo (Imported)'!$1:$5000,A388,FALSE),
"")</f>
        <v/>
      </c>
      <c r="F388" t="str">
        <f>IF(HLOOKUP("OS according to the configuration file",'vInfo (Imported)'!$1:$5000,A388,FALSE)&gt;0,
HLOOKUP("OS according to the configuration file",'vInfo (Imported)'!$1:$5000,A388,FALSE),
"")</f>
        <v/>
      </c>
      <c r="G388" s="1" t="str">
        <f>IF(HLOOKUP("Cluster",'vInfo (Imported)'!$1:$5000,A388,FALSE)&gt;0,
HLOOKUP("Cluster",'vInfo (Imported)'!$1:$5000,A388,FALSE),
"")</f>
        <v/>
      </c>
      <c r="K388" s="28">
        <f>'vCluster (Imported)'!A388</f>
        <v>0</v>
      </c>
      <c r="L388">
        <f t="shared" si="39"/>
        <v>0</v>
      </c>
      <c r="M388">
        <f t="shared" si="40"/>
        <v>0</v>
      </c>
      <c r="N388">
        <f t="shared" si="41"/>
        <v>0</v>
      </c>
      <c r="O388" s="1">
        <f t="shared" si="42"/>
        <v>0</v>
      </c>
      <c r="P388">
        <f>SUMIFS('vCluster (Imported)'!$G:$G,'vCluster (Imported)'!$A:$A,K388)</f>
        <v>0</v>
      </c>
      <c r="Q388">
        <f t="shared" si="43"/>
        <v>0</v>
      </c>
    </row>
    <row r="389" spans="1:17" x14ac:dyDescent="0.3">
      <c r="A389">
        <f t="shared" si="38"/>
        <v>389</v>
      </c>
      <c r="B389" t="str">
        <f>IF(HLOOKUP("Memory",'vInfo (Imported)'!$1:$5000,A389,FALSE)&gt;0,HLOOKUP("Memory",'vInfo (Imported)'!$1:$5000,A389,FALSE),"")</f>
        <v/>
      </c>
      <c r="C389" t="str">
        <f>IF(HLOOKUP("CPUs",'vInfo (Imported)'!$1:$5000,A389,FALSE)&gt;0,
HLOOKUP("CPUs",'vInfo (Imported)'!$1:$5000,A389,FALSE),
"")</f>
        <v/>
      </c>
      <c r="D389" t="str">
        <f>IF(HLOOKUP($D$1,'vInfo (Imported)'!$1:$5000,A389,FALSE)&gt;0,
HLOOKUP($D$1,'vInfo (Imported)'!$1:$5000,A389,FALSE),
"")</f>
        <v/>
      </c>
      <c r="E389" t="str">
        <f>IF(HLOOKUP("Category",'vInfo (Imported)'!$1:$5000,A389,FALSE)&gt;0,
HLOOKUP("Category",'vInfo (Imported)'!$1:$5000,A389,FALSE),
"")</f>
        <v/>
      </c>
      <c r="F389" t="str">
        <f>IF(HLOOKUP("OS according to the configuration file",'vInfo (Imported)'!$1:$5000,A389,FALSE)&gt;0,
HLOOKUP("OS according to the configuration file",'vInfo (Imported)'!$1:$5000,A389,FALSE),
"")</f>
        <v/>
      </c>
      <c r="G389" s="1" t="str">
        <f>IF(HLOOKUP("Cluster",'vInfo (Imported)'!$1:$5000,A389,FALSE)&gt;0,
HLOOKUP("Cluster",'vInfo (Imported)'!$1:$5000,A389,FALSE),
"")</f>
        <v/>
      </c>
      <c r="K389" s="28">
        <f>'vCluster (Imported)'!A389</f>
        <v>0</v>
      </c>
      <c r="L389">
        <f t="shared" si="39"/>
        <v>0</v>
      </c>
      <c r="M389">
        <f t="shared" si="40"/>
        <v>0</v>
      </c>
      <c r="N389">
        <f t="shared" si="41"/>
        <v>0</v>
      </c>
      <c r="O389" s="1">
        <f t="shared" si="42"/>
        <v>0</v>
      </c>
      <c r="P389">
        <f>SUMIFS('vCluster (Imported)'!$G:$G,'vCluster (Imported)'!$A:$A,K389)</f>
        <v>0</v>
      </c>
      <c r="Q389">
        <f t="shared" si="43"/>
        <v>0</v>
      </c>
    </row>
    <row r="390" spans="1:17" x14ac:dyDescent="0.3">
      <c r="A390">
        <f t="shared" si="38"/>
        <v>390</v>
      </c>
      <c r="B390" t="str">
        <f>IF(HLOOKUP("Memory",'vInfo (Imported)'!$1:$5000,A390,FALSE)&gt;0,HLOOKUP("Memory",'vInfo (Imported)'!$1:$5000,A390,FALSE),"")</f>
        <v/>
      </c>
      <c r="C390" t="str">
        <f>IF(HLOOKUP("CPUs",'vInfo (Imported)'!$1:$5000,A390,FALSE)&gt;0,
HLOOKUP("CPUs",'vInfo (Imported)'!$1:$5000,A390,FALSE),
"")</f>
        <v/>
      </c>
      <c r="D390" t="str">
        <f>IF(HLOOKUP($D$1,'vInfo (Imported)'!$1:$5000,A390,FALSE)&gt;0,
HLOOKUP($D$1,'vInfo (Imported)'!$1:$5000,A390,FALSE),
"")</f>
        <v/>
      </c>
      <c r="E390" t="str">
        <f>IF(HLOOKUP("Category",'vInfo (Imported)'!$1:$5000,A390,FALSE)&gt;0,
HLOOKUP("Category",'vInfo (Imported)'!$1:$5000,A390,FALSE),
"")</f>
        <v/>
      </c>
      <c r="F390" t="str">
        <f>IF(HLOOKUP("OS according to the configuration file",'vInfo (Imported)'!$1:$5000,A390,FALSE)&gt;0,
HLOOKUP("OS according to the configuration file",'vInfo (Imported)'!$1:$5000,A390,FALSE),
"")</f>
        <v/>
      </c>
      <c r="G390" s="1" t="str">
        <f>IF(HLOOKUP("Cluster",'vInfo (Imported)'!$1:$5000,A390,FALSE)&gt;0,
HLOOKUP("Cluster",'vInfo (Imported)'!$1:$5000,A390,FALSE),
"")</f>
        <v/>
      </c>
      <c r="K390" s="28">
        <f>'vCluster (Imported)'!A390</f>
        <v>0</v>
      </c>
      <c r="L390">
        <f t="shared" si="39"/>
        <v>0</v>
      </c>
      <c r="M390">
        <f t="shared" si="40"/>
        <v>0</v>
      </c>
      <c r="N390">
        <f t="shared" si="41"/>
        <v>0</v>
      </c>
      <c r="O390" s="1">
        <f t="shared" si="42"/>
        <v>0</v>
      </c>
      <c r="P390">
        <f>SUMIFS('vCluster (Imported)'!$G:$G,'vCluster (Imported)'!$A:$A,K390)</f>
        <v>0</v>
      </c>
      <c r="Q390">
        <f t="shared" si="43"/>
        <v>0</v>
      </c>
    </row>
    <row r="391" spans="1:17" x14ac:dyDescent="0.3">
      <c r="A391">
        <f t="shared" si="38"/>
        <v>391</v>
      </c>
      <c r="B391" t="str">
        <f>IF(HLOOKUP("Memory",'vInfo (Imported)'!$1:$5000,A391,FALSE)&gt;0,HLOOKUP("Memory",'vInfo (Imported)'!$1:$5000,A391,FALSE),"")</f>
        <v/>
      </c>
      <c r="C391" t="str">
        <f>IF(HLOOKUP("CPUs",'vInfo (Imported)'!$1:$5000,A391,FALSE)&gt;0,
HLOOKUP("CPUs",'vInfo (Imported)'!$1:$5000,A391,FALSE),
"")</f>
        <v/>
      </c>
      <c r="D391" t="str">
        <f>IF(HLOOKUP($D$1,'vInfo (Imported)'!$1:$5000,A391,FALSE)&gt;0,
HLOOKUP($D$1,'vInfo (Imported)'!$1:$5000,A391,FALSE),
"")</f>
        <v/>
      </c>
      <c r="E391" t="str">
        <f>IF(HLOOKUP("Category",'vInfo (Imported)'!$1:$5000,A391,FALSE)&gt;0,
HLOOKUP("Category",'vInfo (Imported)'!$1:$5000,A391,FALSE),
"")</f>
        <v/>
      </c>
      <c r="F391" t="str">
        <f>IF(HLOOKUP("OS according to the configuration file",'vInfo (Imported)'!$1:$5000,A391,FALSE)&gt;0,
HLOOKUP("OS according to the configuration file",'vInfo (Imported)'!$1:$5000,A391,FALSE),
"")</f>
        <v/>
      </c>
      <c r="G391" s="1" t="str">
        <f>IF(HLOOKUP("Cluster",'vInfo (Imported)'!$1:$5000,A391,FALSE)&gt;0,
HLOOKUP("Cluster",'vInfo (Imported)'!$1:$5000,A391,FALSE),
"")</f>
        <v/>
      </c>
      <c r="K391" s="28">
        <f>'vCluster (Imported)'!A391</f>
        <v>0</v>
      </c>
      <c r="L391">
        <f t="shared" si="39"/>
        <v>0</v>
      </c>
      <c r="M391">
        <f t="shared" si="40"/>
        <v>0</v>
      </c>
      <c r="N391">
        <f t="shared" si="41"/>
        <v>0</v>
      </c>
      <c r="O391" s="1">
        <f t="shared" si="42"/>
        <v>0</v>
      </c>
      <c r="P391">
        <f>SUMIFS('vCluster (Imported)'!$G:$G,'vCluster (Imported)'!$A:$A,K391)</f>
        <v>0</v>
      </c>
      <c r="Q391">
        <f t="shared" si="43"/>
        <v>0</v>
      </c>
    </row>
    <row r="392" spans="1:17" x14ac:dyDescent="0.3">
      <c r="A392">
        <f t="shared" si="38"/>
        <v>392</v>
      </c>
      <c r="B392" t="str">
        <f>IF(HLOOKUP("Memory",'vInfo (Imported)'!$1:$5000,A392,FALSE)&gt;0,HLOOKUP("Memory",'vInfo (Imported)'!$1:$5000,A392,FALSE),"")</f>
        <v/>
      </c>
      <c r="C392" t="str">
        <f>IF(HLOOKUP("CPUs",'vInfo (Imported)'!$1:$5000,A392,FALSE)&gt;0,
HLOOKUP("CPUs",'vInfo (Imported)'!$1:$5000,A392,FALSE),
"")</f>
        <v/>
      </c>
      <c r="D392" t="str">
        <f>IF(HLOOKUP($D$1,'vInfo (Imported)'!$1:$5000,A392,FALSE)&gt;0,
HLOOKUP($D$1,'vInfo (Imported)'!$1:$5000,A392,FALSE),
"")</f>
        <v/>
      </c>
      <c r="E392" t="str">
        <f>IF(HLOOKUP("Category",'vInfo (Imported)'!$1:$5000,A392,FALSE)&gt;0,
HLOOKUP("Category",'vInfo (Imported)'!$1:$5000,A392,FALSE),
"")</f>
        <v/>
      </c>
      <c r="F392" t="str">
        <f>IF(HLOOKUP("OS according to the configuration file",'vInfo (Imported)'!$1:$5000,A392,FALSE)&gt;0,
HLOOKUP("OS according to the configuration file",'vInfo (Imported)'!$1:$5000,A392,FALSE),
"")</f>
        <v/>
      </c>
      <c r="G392" s="1" t="str">
        <f>IF(HLOOKUP("Cluster",'vInfo (Imported)'!$1:$5000,A392,FALSE)&gt;0,
HLOOKUP("Cluster",'vInfo (Imported)'!$1:$5000,A392,FALSE),
"")</f>
        <v/>
      </c>
      <c r="K392" s="28">
        <f>'vCluster (Imported)'!A392</f>
        <v>0</v>
      </c>
      <c r="L392">
        <f t="shared" si="39"/>
        <v>0</v>
      </c>
      <c r="M392">
        <f t="shared" si="40"/>
        <v>0</v>
      </c>
      <c r="N392">
        <f t="shared" si="41"/>
        <v>0</v>
      </c>
      <c r="O392" s="1">
        <f t="shared" si="42"/>
        <v>0</v>
      </c>
      <c r="P392">
        <f>SUMIFS('vCluster (Imported)'!$G:$G,'vCluster (Imported)'!$A:$A,K392)</f>
        <v>0</v>
      </c>
      <c r="Q392">
        <f t="shared" si="43"/>
        <v>0</v>
      </c>
    </row>
    <row r="393" spans="1:17" x14ac:dyDescent="0.3">
      <c r="A393">
        <f t="shared" si="38"/>
        <v>393</v>
      </c>
      <c r="B393" t="str">
        <f>IF(HLOOKUP("Memory",'vInfo (Imported)'!$1:$5000,A393,FALSE)&gt;0,HLOOKUP("Memory",'vInfo (Imported)'!$1:$5000,A393,FALSE),"")</f>
        <v/>
      </c>
      <c r="C393" t="str">
        <f>IF(HLOOKUP("CPUs",'vInfo (Imported)'!$1:$5000,A393,FALSE)&gt;0,
HLOOKUP("CPUs",'vInfo (Imported)'!$1:$5000,A393,FALSE),
"")</f>
        <v/>
      </c>
      <c r="D393" t="str">
        <f>IF(HLOOKUP($D$1,'vInfo (Imported)'!$1:$5000,A393,FALSE)&gt;0,
HLOOKUP($D$1,'vInfo (Imported)'!$1:$5000,A393,FALSE),
"")</f>
        <v/>
      </c>
      <c r="E393" t="str">
        <f>IF(HLOOKUP("Category",'vInfo (Imported)'!$1:$5000,A393,FALSE)&gt;0,
HLOOKUP("Category",'vInfo (Imported)'!$1:$5000,A393,FALSE),
"")</f>
        <v/>
      </c>
      <c r="F393" t="str">
        <f>IF(HLOOKUP("OS according to the configuration file",'vInfo (Imported)'!$1:$5000,A393,FALSE)&gt;0,
HLOOKUP("OS according to the configuration file",'vInfo (Imported)'!$1:$5000,A393,FALSE),
"")</f>
        <v/>
      </c>
      <c r="G393" s="1" t="str">
        <f>IF(HLOOKUP("Cluster",'vInfo (Imported)'!$1:$5000,A393,FALSE)&gt;0,
HLOOKUP("Cluster",'vInfo (Imported)'!$1:$5000,A393,FALSE),
"")</f>
        <v/>
      </c>
      <c r="K393" s="28">
        <f>'vCluster (Imported)'!A393</f>
        <v>0</v>
      </c>
      <c r="L393">
        <f t="shared" si="39"/>
        <v>0</v>
      </c>
      <c r="M393">
        <f t="shared" si="40"/>
        <v>0</v>
      </c>
      <c r="N393">
        <f t="shared" si="41"/>
        <v>0</v>
      </c>
      <c r="O393" s="1">
        <f t="shared" si="42"/>
        <v>0</v>
      </c>
      <c r="P393">
        <f>SUMIFS('vCluster (Imported)'!$G:$G,'vCluster (Imported)'!$A:$A,K393)</f>
        <v>0</v>
      </c>
      <c r="Q393">
        <f t="shared" si="43"/>
        <v>0</v>
      </c>
    </row>
    <row r="394" spans="1:17" x14ac:dyDescent="0.3">
      <c r="A394">
        <f t="shared" si="38"/>
        <v>394</v>
      </c>
      <c r="B394" t="str">
        <f>IF(HLOOKUP("Memory",'vInfo (Imported)'!$1:$5000,A394,FALSE)&gt;0,HLOOKUP("Memory",'vInfo (Imported)'!$1:$5000,A394,FALSE),"")</f>
        <v/>
      </c>
      <c r="C394" t="str">
        <f>IF(HLOOKUP("CPUs",'vInfo (Imported)'!$1:$5000,A394,FALSE)&gt;0,
HLOOKUP("CPUs",'vInfo (Imported)'!$1:$5000,A394,FALSE),
"")</f>
        <v/>
      </c>
      <c r="D394" t="str">
        <f>IF(HLOOKUP($D$1,'vInfo (Imported)'!$1:$5000,A394,FALSE)&gt;0,
HLOOKUP($D$1,'vInfo (Imported)'!$1:$5000,A394,FALSE),
"")</f>
        <v/>
      </c>
      <c r="E394" t="str">
        <f>IF(HLOOKUP("Category",'vInfo (Imported)'!$1:$5000,A394,FALSE)&gt;0,
HLOOKUP("Category",'vInfo (Imported)'!$1:$5000,A394,FALSE),
"")</f>
        <v/>
      </c>
      <c r="F394" t="str">
        <f>IF(HLOOKUP("OS according to the configuration file",'vInfo (Imported)'!$1:$5000,A394,FALSE)&gt;0,
HLOOKUP("OS according to the configuration file",'vInfo (Imported)'!$1:$5000,A394,FALSE),
"")</f>
        <v/>
      </c>
      <c r="G394" s="1" t="str">
        <f>IF(HLOOKUP("Cluster",'vInfo (Imported)'!$1:$5000,A394,FALSE)&gt;0,
HLOOKUP("Cluster",'vInfo (Imported)'!$1:$5000,A394,FALSE),
"")</f>
        <v/>
      </c>
      <c r="K394" s="28">
        <f>'vCluster (Imported)'!A394</f>
        <v>0</v>
      </c>
      <c r="L394">
        <f t="shared" si="39"/>
        <v>0</v>
      </c>
      <c r="M394">
        <f t="shared" si="40"/>
        <v>0</v>
      </c>
      <c r="N394">
        <f t="shared" si="41"/>
        <v>0</v>
      </c>
      <c r="O394" s="1">
        <f t="shared" si="42"/>
        <v>0</v>
      </c>
      <c r="P394">
        <f>SUMIFS('vCluster (Imported)'!$G:$G,'vCluster (Imported)'!$A:$A,K394)</f>
        <v>0</v>
      </c>
      <c r="Q394">
        <f t="shared" si="43"/>
        <v>0</v>
      </c>
    </row>
    <row r="395" spans="1:17" x14ac:dyDescent="0.3">
      <c r="A395">
        <f t="shared" si="38"/>
        <v>395</v>
      </c>
      <c r="B395" t="str">
        <f>IF(HLOOKUP("Memory",'vInfo (Imported)'!$1:$5000,A395,FALSE)&gt;0,HLOOKUP("Memory",'vInfo (Imported)'!$1:$5000,A395,FALSE),"")</f>
        <v/>
      </c>
      <c r="C395" t="str">
        <f>IF(HLOOKUP("CPUs",'vInfo (Imported)'!$1:$5000,A395,FALSE)&gt;0,
HLOOKUP("CPUs",'vInfo (Imported)'!$1:$5000,A395,FALSE),
"")</f>
        <v/>
      </c>
      <c r="D395" t="str">
        <f>IF(HLOOKUP($D$1,'vInfo (Imported)'!$1:$5000,A395,FALSE)&gt;0,
HLOOKUP($D$1,'vInfo (Imported)'!$1:$5000,A395,FALSE),
"")</f>
        <v/>
      </c>
      <c r="E395" t="str">
        <f>IF(HLOOKUP("Category",'vInfo (Imported)'!$1:$5000,A395,FALSE)&gt;0,
HLOOKUP("Category",'vInfo (Imported)'!$1:$5000,A395,FALSE),
"")</f>
        <v/>
      </c>
      <c r="F395" t="str">
        <f>IF(HLOOKUP("OS according to the configuration file",'vInfo (Imported)'!$1:$5000,A395,FALSE)&gt;0,
HLOOKUP("OS according to the configuration file",'vInfo (Imported)'!$1:$5000,A395,FALSE),
"")</f>
        <v/>
      </c>
      <c r="G395" s="1" t="str">
        <f>IF(HLOOKUP("Cluster",'vInfo (Imported)'!$1:$5000,A395,FALSE)&gt;0,
HLOOKUP("Cluster",'vInfo (Imported)'!$1:$5000,A395,FALSE),
"")</f>
        <v/>
      </c>
      <c r="K395" s="28">
        <f>'vCluster (Imported)'!A395</f>
        <v>0</v>
      </c>
      <c r="L395">
        <f t="shared" si="39"/>
        <v>0</v>
      </c>
      <c r="M395">
        <f t="shared" si="40"/>
        <v>0</v>
      </c>
      <c r="N395">
        <f t="shared" si="41"/>
        <v>0</v>
      </c>
      <c r="O395" s="1">
        <f t="shared" si="42"/>
        <v>0</v>
      </c>
      <c r="P395">
        <f>SUMIFS('vCluster (Imported)'!$G:$G,'vCluster (Imported)'!$A:$A,K395)</f>
        <v>0</v>
      </c>
      <c r="Q395">
        <f t="shared" si="43"/>
        <v>0</v>
      </c>
    </row>
    <row r="396" spans="1:17" x14ac:dyDescent="0.3">
      <c r="A396">
        <f t="shared" si="38"/>
        <v>396</v>
      </c>
      <c r="B396" t="str">
        <f>IF(HLOOKUP("Memory",'vInfo (Imported)'!$1:$5000,A396,FALSE)&gt;0,HLOOKUP("Memory",'vInfo (Imported)'!$1:$5000,A396,FALSE),"")</f>
        <v/>
      </c>
      <c r="C396" t="str">
        <f>IF(HLOOKUP("CPUs",'vInfo (Imported)'!$1:$5000,A396,FALSE)&gt;0,
HLOOKUP("CPUs",'vInfo (Imported)'!$1:$5000,A396,FALSE),
"")</f>
        <v/>
      </c>
      <c r="D396" t="str">
        <f>IF(HLOOKUP($D$1,'vInfo (Imported)'!$1:$5000,A396,FALSE)&gt;0,
HLOOKUP($D$1,'vInfo (Imported)'!$1:$5000,A396,FALSE),
"")</f>
        <v/>
      </c>
      <c r="E396" t="str">
        <f>IF(HLOOKUP("Category",'vInfo (Imported)'!$1:$5000,A396,FALSE)&gt;0,
HLOOKUP("Category",'vInfo (Imported)'!$1:$5000,A396,FALSE),
"")</f>
        <v/>
      </c>
      <c r="F396" t="str">
        <f>IF(HLOOKUP("OS according to the configuration file",'vInfo (Imported)'!$1:$5000,A396,FALSE)&gt;0,
HLOOKUP("OS according to the configuration file",'vInfo (Imported)'!$1:$5000,A396,FALSE),
"")</f>
        <v/>
      </c>
      <c r="G396" s="1" t="str">
        <f>IF(HLOOKUP("Cluster",'vInfo (Imported)'!$1:$5000,A396,FALSE)&gt;0,
HLOOKUP("Cluster",'vInfo (Imported)'!$1:$5000,A396,FALSE),
"")</f>
        <v/>
      </c>
      <c r="K396" s="28">
        <f>'vCluster (Imported)'!A396</f>
        <v>0</v>
      </c>
      <c r="L396">
        <f t="shared" si="39"/>
        <v>0</v>
      </c>
      <c r="M396">
        <f t="shared" si="40"/>
        <v>0</v>
      </c>
      <c r="N396">
        <f t="shared" si="41"/>
        <v>0</v>
      </c>
      <c r="O396" s="1">
        <f t="shared" si="42"/>
        <v>0</v>
      </c>
      <c r="P396">
        <f>SUMIFS('vCluster (Imported)'!$G:$G,'vCluster (Imported)'!$A:$A,K396)</f>
        <v>0</v>
      </c>
      <c r="Q396">
        <f t="shared" si="43"/>
        <v>0</v>
      </c>
    </row>
    <row r="397" spans="1:17" x14ac:dyDescent="0.3">
      <c r="A397">
        <f t="shared" si="38"/>
        <v>397</v>
      </c>
      <c r="B397" t="str">
        <f>IF(HLOOKUP("Memory",'vInfo (Imported)'!$1:$5000,A397,FALSE)&gt;0,HLOOKUP("Memory",'vInfo (Imported)'!$1:$5000,A397,FALSE),"")</f>
        <v/>
      </c>
      <c r="C397" t="str">
        <f>IF(HLOOKUP("CPUs",'vInfo (Imported)'!$1:$5000,A397,FALSE)&gt;0,
HLOOKUP("CPUs",'vInfo (Imported)'!$1:$5000,A397,FALSE),
"")</f>
        <v/>
      </c>
      <c r="D397" t="str">
        <f>IF(HLOOKUP($D$1,'vInfo (Imported)'!$1:$5000,A397,FALSE)&gt;0,
HLOOKUP($D$1,'vInfo (Imported)'!$1:$5000,A397,FALSE),
"")</f>
        <v/>
      </c>
      <c r="E397" t="str">
        <f>IF(HLOOKUP("Category",'vInfo (Imported)'!$1:$5000,A397,FALSE)&gt;0,
HLOOKUP("Category",'vInfo (Imported)'!$1:$5000,A397,FALSE),
"")</f>
        <v/>
      </c>
      <c r="F397" t="str">
        <f>IF(HLOOKUP("OS according to the configuration file",'vInfo (Imported)'!$1:$5000,A397,FALSE)&gt;0,
HLOOKUP("OS according to the configuration file",'vInfo (Imported)'!$1:$5000,A397,FALSE),
"")</f>
        <v/>
      </c>
      <c r="G397" s="1" t="str">
        <f>IF(HLOOKUP("Cluster",'vInfo (Imported)'!$1:$5000,A397,FALSE)&gt;0,
HLOOKUP("Cluster",'vInfo (Imported)'!$1:$5000,A397,FALSE),
"")</f>
        <v/>
      </c>
      <c r="K397" s="28">
        <f>'vCluster (Imported)'!A397</f>
        <v>0</v>
      </c>
      <c r="L397">
        <f t="shared" si="39"/>
        <v>0</v>
      </c>
      <c r="M397">
        <f t="shared" si="40"/>
        <v>0</v>
      </c>
      <c r="N397">
        <f t="shared" si="41"/>
        <v>0</v>
      </c>
      <c r="O397" s="1">
        <f t="shared" si="42"/>
        <v>0</v>
      </c>
      <c r="P397">
        <f>SUMIFS('vCluster (Imported)'!$G:$G,'vCluster (Imported)'!$A:$A,K397)</f>
        <v>0</v>
      </c>
      <c r="Q397">
        <f t="shared" si="43"/>
        <v>0</v>
      </c>
    </row>
    <row r="398" spans="1:17" x14ac:dyDescent="0.3">
      <c r="A398">
        <f t="shared" si="38"/>
        <v>398</v>
      </c>
      <c r="B398" t="str">
        <f>IF(HLOOKUP("Memory",'vInfo (Imported)'!$1:$5000,A398,FALSE)&gt;0,HLOOKUP("Memory",'vInfo (Imported)'!$1:$5000,A398,FALSE),"")</f>
        <v/>
      </c>
      <c r="C398" t="str">
        <f>IF(HLOOKUP("CPUs",'vInfo (Imported)'!$1:$5000,A398,FALSE)&gt;0,
HLOOKUP("CPUs",'vInfo (Imported)'!$1:$5000,A398,FALSE),
"")</f>
        <v/>
      </c>
      <c r="D398" t="str">
        <f>IF(HLOOKUP($D$1,'vInfo (Imported)'!$1:$5000,A398,FALSE)&gt;0,
HLOOKUP($D$1,'vInfo (Imported)'!$1:$5000,A398,FALSE),
"")</f>
        <v/>
      </c>
      <c r="E398" t="str">
        <f>IF(HLOOKUP("Category",'vInfo (Imported)'!$1:$5000,A398,FALSE)&gt;0,
HLOOKUP("Category",'vInfo (Imported)'!$1:$5000,A398,FALSE),
"")</f>
        <v/>
      </c>
      <c r="F398" t="str">
        <f>IF(HLOOKUP("OS according to the configuration file",'vInfo (Imported)'!$1:$5000,A398,FALSE)&gt;0,
HLOOKUP("OS according to the configuration file",'vInfo (Imported)'!$1:$5000,A398,FALSE),
"")</f>
        <v/>
      </c>
      <c r="G398" s="1" t="str">
        <f>IF(HLOOKUP("Cluster",'vInfo (Imported)'!$1:$5000,A398,FALSE)&gt;0,
HLOOKUP("Cluster",'vInfo (Imported)'!$1:$5000,A398,FALSE),
"")</f>
        <v/>
      </c>
      <c r="K398" s="28">
        <f>'vCluster (Imported)'!A398</f>
        <v>0</v>
      </c>
      <c r="L398">
        <f t="shared" si="39"/>
        <v>0</v>
      </c>
      <c r="M398">
        <f t="shared" si="40"/>
        <v>0</v>
      </c>
      <c r="N398">
        <f t="shared" si="41"/>
        <v>0</v>
      </c>
      <c r="O398" s="1">
        <f t="shared" si="42"/>
        <v>0</v>
      </c>
      <c r="P398">
        <f>SUMIFS('vCluster (Imported)'!$G:$G,'vCluster (Imported)'!$A:$A,K398)</f>
        <v>0</v>
      </c>
      <c r="Q398">
        <f t="shared" si="43"/>
        <v>0</v>
      </c>
    </row>
    <row r="399" spans="1:17" x14ac:dyDescent="0.3">
      <c r="A399">
        <f t="shared" si="38"/>
        <v>399</v>
      </c>
      <c r="B399" t="str">
        <f>IF(HLOOKUP("Memory",'vInfo (Imported)'!$1:$5000,A399,FALSE)&gt;0,HLOOKUP("Memory",'vInfo (Imported)'!$1:$5000,A399,FALSE),"")</f>
        <v/>
      </c>
      <c r="C399" t="str">
        <f>IF(HLOOKUP("CPUs",'vInfo (Imported)'!$1:$5000,A399,FALSE)&gt;0,
HLOOKUP("CPUs",'vInfo (Imported)'!$1:$5000,A399,FALSE),
"")</f>
        <v/>
      </c>
      <c r="D399" t="str">
        <f>IF(HLOOKUP($D$1,'vInfo (Imported)'!$1:$5000,A399,FALSE)&gt;0,
HLOOKUP($D$1,'vInfo (Imported)'!$1:$5000,A399,FALSE),
"")</f>
        <v/>
      </c>
      <c r="E399" t="str">
        <f>IF(HLOOKUP("Category",'vInfo (Imported)'!$1:$5000,A399,FALSE)&gt;0,
HLOOKUP("Category",'vInfo (Imported)'!$1:$5000,A399,FALSE),
"")</f>
        <v/>
      </c>
      <c r="F399" t="str">
        <f>IF(HLOOKUP("OS according to the configuration file",'vInfo (Imported)'!$1:$5000,A399,FALSE)&gt;0,
HLOOKUP("OS according to the configuration file",'vInfo (Imported)'!$1:$5000,A399,FALSE),
"")</f>
        <v/>
      </c>
      <c r="G399" s="1" t="str">
        <f>IF(HLOOKUP("Cluster",'vInfo (Imported)'!$1:$5000,A399,FALSE)&gt;0,
HLOOKUP("Cluster",'vInfo (Imported)'!$1:$5000,A399,FALSE),
"")</f>
        <v/>
      </c>
      <c r="K399" s="28">
        <f>'vCluster (Imported)'!A399</f>
        <v>0</v>
      </c>
      <c r="L399">
        <f t="shared" si="39"/>
        <v>0</v>
      </c>
      <c r="M399">
        <f t="shared" si="40"/>
        <v>0</v>
      </c>
      <c r="N399">
        <f t="shared" si="41"/>
        <v>0</v>
      </c>
      <c r="O399" s="1">
        <f t="shared" si="42"/>
        <v>0</v>
      </c>
      <c r="P399">
        <f>SUMIFS('vCluster (Imported)'!$G:$G,'vCluster (Imported)'!$A:$A,K399)</f>
        <v>0</v>
      </c>
      <c r="Q399">
        <f t="shared" si="43"/>
        <v>0</v>
      </c>
    </row>
    <row r="400" spans="1:17" x14ac:dyDescent="0.3">
      <c r="A400">
        <f t="shared" si="38"/>
        <v>400</v>
      </c>
      <c r="B400" t="str">
        <f>IF(HLOOKUP("Memory",'vInfo (Imported)'!$1:$5000,A400,FALSE)&gt;0,HLOOKUP("Memory",'vInfo (Imported)'!$1:$5000,A400,FALSE),"")</f>
        <v/>
      </c>
      <c r="C400" t="str">
        <f>IF(HLOOKUP("CPUs",'vInfo (Imported)'!$1:$5000,A400,FALSE)&gt;0,
HLOOKUP("CPUs",'vInfo (Imported)'!$1:$5000,A400,FALSE),
"")</f>
        <v/>
      </c>
      <c r="D400" t="str">
        <f>IF(HLOOKUP($D$1,'vInfo (Imported)'!$1:$5000,A400,FALSE)&gt;0,
HLOOKUP($D$1,'vInfo (Imported)'!$1:$5000,A400,FALSE),
"")</f>
        <v/>
      </c>
      <c r="E400" t="str">
        <f>IF(HLOOKUP("Category",'vInfo (Imported)'!$1:$5000,A400,FALSE)&gt;0,
HLOOKUP("Category",'vInfo (Imported)'!$1:$5000,A400,FALSE),
"")</f>
        <v/>
      </c>
      <c r="F400" t="str">
        <f>IF(HLOOKUP("OS according to the configuration file",'vInfo (Imported)'!$1:$5000,A400,FALSE)&gt;0,
HLOOKUP("OS according to the configuration file",'vInfo (Imported)'!$1:$5000,A400,FALSE),
"")</f>
        <v/>
      </c>
      <c r="G400" s="1" t="str">
        <f>IF(HLOOKUP("Cluster",'vInfo (Imported)'!$1:$5000,A400,FALSE)&gt;0,
HLOOKUP("Cluster",'vInfo (Imported)'!$1:$5000,A400,FALSE),
"")</f>
        <v/>
      </c>
      <c r="K400" s="28">
        <f>'vCluster (Imported)'!A400</f>
        <v>0</v>
      </c>
      <c r="L400">
        <f t="shared" si="39"/>
        <v>0</v>
      </c>
      <c r="M400">
        <f t="shared" si="40"/>
        <v>0</v>
      </c>
      <c r="N400">
        <f t="shared" si="41"/>
        <v>0</v>
      </c>
      <c r="O400" s="1">
        <f t="shared" si="42"/>
        <v>0</v>
      </c>
      <c r="P400">
        <f>SUMIFS('vCluster (Imported)'!$G:$G,'vCluster (Imported)'!$A:$A,K400)</f>
        <v>0</v>
      </c>
      <c r="Q400">
        <f t="shared" si="43"/>
        <v>0</v>
      </c>
    </row>
    <row r="401" spans="1:17" x14ac:dyDescent="0.3">
      <c r="A401">
        <f t="shared" si="38"/>
        <v>401</v>
      </c>
      <c r="B401" t="str">
        <f>IF(HLOOKUP("Memory",'vInfo (Imported)'!$1:$5000,A401,FALSE)&gt;0,HLOOKUP("Memory",'vInfo (Imported)'!$1:$5000,A401,FALSE),"")</f>
        <v/>
      </c>
      <c r="C401" t="str">
        <f>IF(HLOOKUP("CPUs",'vInfo (Imported)'!$1:$5000,A401,FALSE)&gt;0,
HLOOKUP("CPUs",'vInfo (Imported)'!$1:$5000,A401,FALSE),
"")</f>
        <v/>
      </c>
      <c r="D401" t="str">
        <f>IF(HLOOKUP($D$1,'vInfo (Imported)'!$1:$5000,A401,FALSE)&gt;0,
HLOOKUP($D$1,'vInfo (Imported)'!$1:$5000,A401,FALSE),
"")</f>
        <v/>
      </c>
      <c r="E401" t="str">
        <f>IF(HLOOKUP("Category",'vInfo (Imported)'!$1:$5000,A401,FALSE)&gt;0,
HLOOKUP("Category",'vInfo (Imported)'!$1:$5000,A401,FALSE),
"")</f>
        <v/>
      </c>
      <c r="F401" t="str">
        <f>IF(HLOOKUP("OS according to the configuration file",'vInfo (Imported)'!$1:$5000,A401,FALSE)&gt;0,
HLOOKUP("OS according to the configuration file",'vInfo (Imported)'!$1:$5000,A401,FALSE),
"")</f>
        <v/>
      </c>
      <c r="G401" s="1" t="str">
        <f>IF(HLOOKUP("Cluster",'vInfo (Imported)'!$1:$5000,A401,FALSE)&gt;0,
HLOOKUP("Cluster",'vInfo (Imported)'!$1:$5000,A401,FALSE),
"")</f>
        <v/>
      </c>
      <c r="K401" s="28">
        <f>'vCluster (Imported)'!A401</f>
        <v>0</v>
      </c>
      <c r="L401">
        <f t="shared" si="39"/>
        <v>0</v>
      </c>
      <c r="M401">
        <f t="shared" si="40"/>
        <v>0</v>
      </c>
      <c r="N401">
        <f t="shared" si="41"/>
        <v>0</v>
      </c>
      <c r="O401" s="1">
        <f t="shared" si="42"/>
        <v>0</v>
      </c>
      <c r="P401">
        <f>SUMIFS('vCluster (Imported)'!$G:$G,'vCluster (Imported)'!$A:$A,K401)</f>
        <v>0</v>
      </c>
      <c r="Q401">
        <f t="shared" si="43"/>
        <v>0</v>
      </c>
    </row>
    <row r="402" spans="1:17" x14ac:dyDescent="0.3">
      <c r="A402">
        <f t="shared" si="38"/>
        <v>402</v>
      </c>
      <c r="B402" t="str">
        <f>IF(HLOOKUP("Memory",'vInfo (Imported)'!$1:$5000,A402,FALSE)&gt;0,HLOOKUP("Memory",'vInfo (Imported)'!$1:$5000,A402,FALSE),"")</f>
        <v/>
      </c>
      <c r="C402" t="str">
        <f>IF(HLOOKUP("CPUs",'vInfo (Imported)'!$1:$5000,A402,FALSE)&gt;0,
HLOOKUP("CPUs",'vInfo (Imported)'!$1:$5000,A402,FALSE),
"")</f>
        <v/>
      </c>
      <c r="D402" t="str">
        <f>IF(HLOOKUP($D$1,'vInfo (Imported)'!$1:$5000,A402,FALSE)&gt;0,
HLOOKUP($D$1,'vInfo (Imported)'!$1:$5000,A402,FALSE),
"")</f>
        <v/>
      </c>
      <c r="E402" t="str">
        <f>IF(HLOOKUP("Category",'vInfo (Imported)'!$1:$5000,A402,FALSE)&gt;0,
HLOOKUP("Category",'vInfo (Imported)'!$1:$5000,A402,FALSE),
"")</f>
        <v/>
      </c>
      <c r="F402" t="str">
        <f>IF(HLOOKUP("OS according to the configuration file",'vInfo (Imported)'!$1:$5000,A402,FALSE)&gt;0,
HLOOKUP("OS according to the configuration file",'vInfo (Imported)'!$1:$5000,A402,FALSE),
"")</f>
        <v/>
      </c>
      <c r="G402" s="1" t="str">
        <f>IF(HLOOKUP("Cluster",'vInfo (Imported)'!$1:$5000,A402,FALSE)&gt;0,
HLOOKUP("Cluster",'vInfo (Imported)'!$1:$5000,A402,FALSE),
"")</f>
        <v/>
      </c>
      <c r="K402" s="28">
        <f>'vCluster (Imported)'!A402</f>
        <v>0</v>
      </c>
      <c r="L402">
        <f t="shared" si="39"/>
        <v>0</v>
      </c>
      <c r="M402">
        <f t="shared" si="40"/>
        <v>0</v>
      </c>
      <c r="N402">
        <f t="shared" si="41"/>
        <v>0</v>
      </c>
      <c r="O402" s="1">
        <f t="shared" si="42"/>
        <v>0</v>
      </c>
      <c r="P402">
        <f>SUMIFS('vCluster (Imported)'!$G:$G,'vCluster (Imported)'!$A:$A,K402)</f>
        <v>0</v>
      </c>
      <c r="Q402">
        <f t="shared" si="43"/>
        <v>0</v>
      </c>
    </row>
    <row r="403" spans="1:17" x14ac:dyDescent="0.3">
      <c r="A403">
        <f t="shared" si="38"/>
        <v>403</v>
      </c>
      <c r="B403" t="str">
        <f>IF(HLOOKUP("Memory",'vInfo (Imported)'!$1:$5000,A403,FALSE)&gt;0,HLOOKUP("Memory",'vInfo (Imported)'!$1:$5000,A403,FALSE),"")</f>
        <v/>
      </c>
      <c r="C403" t="str">
        <f>IF(HLOOKUP("CPUs",'vInfo (Imported)'!$1:$5000,A403,FALSE)&gt;0,
HLOOKUP("CPUs",'vInfo (Imported)'!$1:$5000,A403,FALSE),
"")</f>
        <v/>
      </c>
      <c r="D403" t="str">
        <f>IF(HLOOKUP($D$1,'vInfo (Imported)'!$1:$5000,A403,FALSE)&gt;0,
HLOOKUP($D$1,'vInfo (Imported)'!$1:$5000,A403,FALSE),
"")</f>
        <v/>
      </c>
      <c r="E403" t="str">
        <f>IF(HLOOKUP("Category",'vInfo (Imported)'!$1:$5000,A403,FALSE)&gt;0,
HLOOKUP("Category",'vInfo (Imported)'!$1:$5000,A403,FALSE),
"")</f>
        <v/>
      </c>
      <c r="F403" t="str">
        <f>IF(HLOOKUP("OS according to the configuration file",'vInfo (Imported)'!$1:$5000,A403,FALSE)&gt;0,
HLOOKUP("OS according to the configuration file",'vInfo (Imported)'!$1:$5000,A403,FALSE),
"")</f>
        <v/>
      </c>
      <c r="G403" s="1" t="str">
        <f>IF(HLOOKUP("Cluster",'vInfo (Imported)'!$1:$5000,A403,FALSE)&gt;0,
HLOOKUP("Cluster",'vInfo (Imported)'!$1:$5000,A403,FALSE),
"")</f>
        <v/>
      </c>
      <c r="K403" s="28">
        <f>'vCluster (Imported)'!A403</f>
        <v>0</v>
      </c>
      <c r="L403">
        <f t="shared" si="39"/>
        <v>0</v>
      </c>
      <c r="M403">
        <f t="shared" si="40"/>
        <v>0</v>
      </c>
      <c r="N403">
        <f t="shared" si="41"/>
        <v>0</v>
      </c>
      <c r="O403" s="1">
        <f t="shared" si="42"/>
        <v>0</v>
      </c>
      <c r="P403">
        <f>SUMIFS('vCluster (Imported)'!$G:$G,'vCluster (Imported)'!$A:$A,K403)</f>
        <v>0</v>
      </c>
      <c r="Q403">
        <f t="shared" si="43"/>
        <v>0</v>
      </c>
    </row>
    <row r="404" spans="1:17" x14ac:dyDescent="0.3">
      <c r="A404">
        <f t="shared" si="38"/>
        <v>404</v>
      </c>
      <c r="B404" t="str">
        <f>IF(HLOOKUP("Memory",'vInfo (Imported)'!$1:$5000,A404,FALSE)&gt;0,HLOOKUP("Memory",'vInfo (Imported)'!$1:$5000,A404,FALSE),"")</f>
        <v/>
      </c>
      <c r="C404" t="str">
        <f>IF(HLOOKUP("CPUs",'vInfo (Imported)'!$1:$5000,A404,FALSE)&gt;0,
HLOOKUP("CPUs",'vInfo (Imported)'!$1:$5000,A404,FALSE),
"")</f>
        <v/>
      </c>
      <c r="D404" t="str">
        <f>IF(HLOOKUP($D$1,'vInfo (Imported)'!$1:$5000,A404,FALSE)&gt;0,
HLOOKUP($D$1,'vInfo (Imported)'!$1:$5000,A404,FALSE),
"")</f>
        <v/>
      </c>
      <c r="E404" t="str">
        <f>IF(HLOOKUP("Category",'vInfo (Imported)'!$1:$5000,A404,FALSE)&gt;0,
HLOOKUP("Category",'vInfo (Imported)'!$1:$5000,A404,FALSE),
"")</f>
        <v/>
      </c>
      <c r="F404" t="str">
        <f>IF(HLOOKUP("OS according to the configuration file",'vInfo (Imported)'!$1:$5000,A404,FALSE)&gt;0,
HLOOKUP("OS according to the configuration file",'vInfo (Imported)'!$1:$5000,A404,FALSE),
"")</f>
        <v/>
      </c>
      <c r="G404" s="1" t="str">
        <f>IF(HLOOKUP("Cluster",'vInfo (Imported)'!$1:$5000,A404,FALSE)&gt;0,
HLOOKUP("Cluster",'vInfo (Imported)'!$1:$5000,A404,FALSE),
"")</f>
        <v/>
      </c>
      <c r="K404" s="28">
        <f>'vCluster (Imported)'!A404</f>
        <v>0</v>
      </c>
      <c r="L404">
        <f t="shared" si="39"/>
        <v>0</v>
      </c>
      <c r="M404">
        <f t="shared" si="40"/>
        <v>0</v>
      </c>
      <c r="N404">
        <f t="shared" si="41"/>
        <v>0</v>
      </c>
      <c r="O404" s="1">
        <f t="shared" si="42"/>
        <v>0</v>
      </c>
      <c r="P404">
        <f>SUMIFS('vCluster (Imported)'!$G:$G,'vCluster (Imported)'!$A:$A,K404)</f>
        <v>0</v>
      </c>
      <c r="Q404">
        <f t="shared" si="43"/>
        <v>0</v>
      </c>
    </row>
    <row r="405" spans="1:17" x14ac:dyDescent="0.3">
      <c r="A405">
        <f t="shared" si="38"/>
        <v>405</v>
      </c>
      <c r="B405" t="str">
        <f>IF(HLOOKUP("Memory",'vInfo (Imported)'!$1:$5000,A405,FALSE)&gt;0,HLOOKUP("Memory",'vInfo (Imported)'!$1:$5000,A405,FALSE),"")</f>
        <v/>
      </c>
      <c r="C405" t="str">
        <f>IF(HLOOKUP("CPUs",'vInfo (Imported)'!$1:$5000,A405,FALSE)&gt;0,
HLOOKUP("CPUs",'vInfo (Imported)'!$1:$5000,A405,FALSE),
"")</f>
        <v/>
      </c>
      <c r="D405" t="str">
        <f>IF(HLOOKUP($D$1,'vInfo (Imported)'!$1:$5000,A405,FALSE)&gt;0,
HLOOKUP($D$1,'vInfo (Imported)'!$1:$5000,A405,FALSE),
"")</f>
        <v/>
      </c>
      <c r="E405" t="str">
        <f>IF(HLOOKUP("Category",'vInfo (Imported)'!$1:$5000,A405,FALSE)&gt;0,
HLOOKUP("Category",'vInfo (Imported)'!$1:$5000,A405,FALSE),
"")</f>
        <v/>
      </c>
      <c r="F405" t="str">
        <f>IF(HLOOKUP("OS according to the configuration file",'vInfo (Imported)'!$1:$5000,A405,FALSE)&gt;0,
HLOOKUP("OS according to the configuration file",'vInfo (Imported)'!$1:$5000,A405,FALSE),
"")</f>
        <v/>
      </c>
      <c r="G405" s="1" t="str">
        <f>IF(HLOOKUP("Cluster",'vInfo (Imported)'!$1:$5000,A405,FALSE)&gt;0,
HLOOKUP("Cluster",'vInfo (Imported)'!$1:$5000,A405,FALSE),
"")</f>
        <v/>
      </c>
      <c r="K405" s="28">
        <f>'vCluster (Imported)'!A405</f>
        <v>0</v>
      </c>
      <c r="L405">
        <f t="shared" si="39"/>
        <v>0</v>
      </c>
      <c r="M405">
        <f t="shared" si="40"/>
        <v>0</v>
      </c>
      <c r="N405">
        <f t="shared" si="41"/>
        <v>0</v>
      </c>
      <c r="O405" s="1">
        <f t="shared" si="42"/>
        <v>0</v>
      </c>
      <c r="P405">
        <f>SUMIFS('vCluster (Imported)'!$G:$G,'vCluster (Imported)'!$A:$A,K405)</f>
        <v>0</v>
      </c>
      <c r="Q405">
        <f t="shared" si="43"/>
        <v>0</v>
      </c>
    </row>
    <row r="406" spans="1:17" x14ac:dyDescent="0.3">
      <c r="A406">
        <f t="shared" si="38"/>
        <v>406</v>
      </c>
      <c r="B406" t="str">
        <f>IF(HLOOKUP("Memory",'vInfo (Imported)'!$1:$5000,A406,FALSE)&gt;0,HLOOKUP("Memory",'vInfo (Imported)'!$1:$5000,A406,FALSE),"")</f>
        <v/>
      </c>
      <c r="C406" t="str">
        <f>IF(HLOOKUP("CPUs",'vInfo (Imported)'!$1:$5000,A406,FALSE)&gt;0,
HLOOKUP("CPUs",'vInfo (Imported)'!$1:$5000,A406,FALSE),
"")</f>
        <v/>
      </c>
      <c r="D406" t="str">
        <f>IF(HLOOKUP($D$1,'vInfo (Imported)'!$1:$5000,A406,FALSE)&gt;0,
HLOOKUP($D$1,'vInfo (Imported)'!$1:$5000,A406,FALSE),
"")</f>
        <v/>
      </c>
      <c r="E406" t="str">
        <f>IF(HLOOKUP("Category",'vInfo (Imported)'!$1:$5000,A406,FALSE)&gt;0,
HLOOKUP("Category",'vInfo (Imported)'!$1:$5000,A406,FALSE),
"")</f>
        <v/>
      </c>
      <c r="F406" t="str">
        <f>IF(HLOOKUP("OS according to the configuration file",'vInfo (Imported)'!$1:$5000,A406,FALSE)&gt;0,
HLOOKUP("OS according to the configuration file",'vInfo (Imported)'!$1:$5000,A406,FALSE),
"")</f>
        <v/>
      </c>
      <c r="G406" s="1" t="str">
        <f>IF(HLOOKUP("Cluster",'vInfo (Imported)'!$1:$5000,A406,FALSE)&gt;0,
HLOOKUP("Cluster",'vInfo (Imported)'!$1:$5000,A406,FALSE),
"")</f>
        <v/>
      </c>
      <c r="K406" s="28">
        <f>'vCluster (Imported)'!A406</f>
        <v>0</v>
      </c>
      <c r="L406">
        <f t="shared" si="39"/>
        <v>0</v>
      </c>
      <c r="M406">
        <f t="shared" si="40"/>
        <v>0</v>
      </c>
      <c r="N406">
        <f t="shared" si="41"/>
        <v>0</v>
      </c>
      <c r="O406" s="1">
        <f t="shared" si="42"/>
        <v>0</v>
      </c>
      <c r="P406">
        <f>SUMIFS('vCluster (Imported)'!$G:$G,'vCluster (Imported)'!$A:$A,K406)</f>
        <v>0</v>
      </c>
      <c r="Q406">
        <f t="shared" si="43"/>
        <v>0</v>
      </c>
    </row>
    <row r="407" spans="1:17" x14ac:dyDescent="0.3">
      <c r="A407">
        <f t="shared" si="38"/>
        <v>407</v>
      </c>
      <c r="B407" t="str">
        <f>IF(HLOOKUP("Memory",'vInfo (Imported)'!$1:$5000,A407,FALSE)&gt;0,HLOOKUP("Memory",'vInfo (Imported)'!$1:$5000,A407,FALSE),"")</f>
        <v/>
      </c>
      <c r="C407" t="str">
        <f>IF(HLOOKUP("CPUs",'vInfo (Imported)'!$1:$5000,A407,FALSE)&gt;0,
HLOOKUP("CPUs",'vInfo (Imported)'!$1:$5000,A407,FALSE),
"")</f>
        <v/>
      </c>
      <c r="D407" t="str">
        <f>IF(HLOOKUP($D$1,'vInfo (Imported)'!$1:$5000,A407,FALSE)&gt;0,
HLOOKUP($D$1,'vInfo (Imported)'!$1:$5000,A407,FALSE),
"")</f>
        <v/>
      </c>
      <c r="E407" t="str">
        <f>IF(HLOOKUP("Category",'vInfo (Imported)'!$1:$5000,A407,FALSE)&gt;0,
HLOOKUP("Category",'vInfo (Imported)'!$1:$5000,A407,FALSE),
"")</f>
        <v/>
      </c>
      <c r="F407" t="str">
        <f>IF(HLOOKUP("OS according to the configuration file",'vInfo (Imported)'!$1:$5000,A407,FALSE)&gt;0,
HLOOKUP("OS according to the configuration file",'vInfo (Imported)'!$1:$5000,A407,FALSE),
"")</f>
        <v/>
      </c>
      <c r="G407" s="1" t="str">
        <f>IF(HLOOKUP("Cluster",'vInfo (Imported)'!$1:$5000,A407,FALSE)&gt;0,
HLOOKUP("Cluster",'vInfo (Imported)'!$1:$5000,A407,FALSE),
"")</f>
        <v/>
      </c>
      <c r="K407" s="28">
        <f>'vCluster (Imported)'!A407</f>
        <v>0</v>
      </c>
      <c r="L407">
        <f t="shared" si="39"/>
        <v>0</v>
      </c>
      <c r="M407">
        <f t="shared" si="40"/>
        <v>0</v>
      </c>
      <c r="N407">
        <f t="shared" si="41"/>
        <v>0</v>
      </c>
      <c r="O407" s="1">
        <f t="shared" si="42"/>
        <v>0</v>
      </c>
      <c r="P407">
        <f>SUMIFS('vCluster (Imported)'!$G:$G,'vCluster (Imported)'!$A:$A,K407)</f>
        <v>0</v>
      </c>
      <c r="Q407">
        <f t="shared" si="43"/>
        <v>0</v>
      </c>
    </row>
    <row r="408" spans="1:17" x14ac:dyDescent="0.3">
      <c r="A408">
        <f t="shared" si="38"/>
        <v>408</v>
      </c>
      <c r="B408" t="str">
        <f>IF(HLOOKUP("Memory",'vInfo (Imported)'!$1:$5000,A408,FALSE)&gt;0,HLOOKUP("Memory",'vInfo (Imported)'!$1:$5000,A408,FALSE),"")</f>
        <v/>
      </c>
      <c r="C408" t="str">
        <f>IF(HLOOKUP("CPUs",'vInfo (Imported)'!$1:$5000,A408,FALSE)&gt;0,
HLOOKUP("CPUs",'vInfo (Imported)'!$1:$5000,A408,FALSE),
"")</f>
        <v/>
      </c>
      <c r="D408" t="str">
        <f>IF(HLOOKUP($D$1,'vInfo (Imported)'!$1:$5000,A408,FALSE)&gt;0,
HLOOKUP($D$1,'vInfo (Imported)'!$1:$5000,A408,FALSE),
"")</f>
        <v/>
      </c>
      <c r="E408" t="str">
        <f>IF(HLOOKUP("Category",'vInfo (Imported)'!$1:$5000,A408,FALSE)&gt;0,
HLOOKUP("Category",'vInfo (Imported)'!$1:$5000,A408,FALSE),
"")</f>
        <v/>
      </c>
      <c r="F408" t="str">
        <f>IF(HLOOKUP("OS according to the configuration file",'vInfo (Imported)'!$1:$5000,A408,FALSE)&gt;0,
HLOOKUP("OS according to the configuration file",'vInfo (Imported)'!$1:$5000,A408,FALSE),
"")</f>
        <v/>
      </c>
      <c r="G408" s="1" t="str">
        <f>IF(HLOOKUP("Cluster",'vInfo (Imported)'!$1:$5000,A408,FALSE)&gt;0,
HLOOKUP("Cluster",'vInfo (Imported)'!$1:$5000,A408,FALSE),
"")</f>
        <v/>
      </c>
      <c r="K408" s="28">
        <f>'vCluster (Imported)'!A408</f>
        <v>0</v>
      </c>
      <c r="L408">
        <f t="shared" si="39"/>
        <v>0</v>
      </c>
      <c r="M408">
        <f t="shared" si="40"/>
        <v>0</v>
      </c>
      <c r="N408">
        <f t="shared" si="41"/>
        <v>0</v>
      </c>
      <c r="O408" s="1">
        <f t="shared" si="42"/>
        <v>0</v>
      </c>
      <c r="P408">
        <f>SUMIFS('vCluster (Imported)'!$G:$G,'vCluster (Imported)'!$A:$A,K408)</f>
        <v>0</v>
      </c>
      <c r="Q408">
        <f t="shared" si="43"/>
        <v>0</v>
      </c>
    </row>
    <row r="409" spans="1:17" x14ac:dyDescent="0.3">
      <c r="A409">
        <f t="shared" si="38"/>
        <v>409</v>
      </c>
      <c r="B409" t="str">
        <f>IF(HLOOKUP("Memory",'vInfo (Imported)'!$1:$5000,A409,FALSE)&gt;0,HLOOKUP("Memory",'vInfo (Imported)'!$1:$5000,A409,FALSE),"")</f>
        <v/>
      </c>
      <c r="C409" t="str">
        <f>IF(HLOOKUP("CPUs",'vInfo (Imported)'!$1:$5000,A409,FALSE)&gt;0,
HLOOKUP("CPUs",'vInfo (Imported)'!$1:$5000,A409,FALSE),
"")</f>
        <v/>
      </c>
      <c r="D409" t="str">
        <f>IF(HLOOKUP($D$1,'vInfo (Imported)'!$1:$5000,A409,FALSE)&gt;0,
HLOOKUP($D$1,'vInfo (Imported)'!$1:$5000,A409,FALSE),
"")</f>
        <v/>
      </c>
      <c r="E409" t="str">
        <f>IF(HLOOKUP("Category",'vInfo (Imported)'!$1:$5000,A409,FALSE)&gt;0,
HLOOKUP("Category",'vInfo (Imported)'!$1:$5000,A409,FALSE),
"")</f>
        <v/>
      </c>
      <c r="F409" t="str">
        <f>IF(HLOOKUP("OS according to the configuration file",'vInfo (Imported)'!$1:$5000,A409,FALSE)&gt;0,
HLOOKUP("OS according to the configuration file",'vInfo (Imported)'!$1:$5000,A409,FALSE),
"")</f>
        <v/>
      </c>
      <c r="G409" s="1" t="str">
        <f>IF(HLOOKUP("Cluster",'vInfo (Imported)'!$1:$5000,A409,FALSE)&gt;0,
HLOOKUP("Cluster",'vInfo (Imported)'!$1:$5000,A409,FALSE),
"")</f>
        <v/>
      </c>
      <c r="K409" s="28">
        <f>'vCluster (Imported)'!A409</f>
        <v>0</v>
      </c>
      <c r="L409">
        <f t="shared" si="39"/>
        <v>0</v>
      </c>
      <c r="M409">
        <f t="shared" si="40"/>
        <v>0</v>
      </c>
      <c r="N409">
        <f t="shared" si="41"/>
        <v>0</v>
      </c>
      <c r="O409" s="1">
        <f t="shared" si="42"/>
        <v>0</v>
      </c>
      <c r="P409">
        <f>SUMIFS('vCluster (Imported)'!$G:$G,'vCluster (Imported)'!$A:$A,K409)</f>
        <v>0</v>
      </c>
      <c r="Q409">
        <f t="shared" si="43"/>
        <v>0</v>
      </c>
    </row>
    <row r="410" spans="1:17" x14ac:dyDescent="0.3">
      <c r="A410">
        <f t="shared" si="38"/>
        <v>410</v>
      </c>
      <c r="B410" t="str">
        <f>IF(HLOOKUP("Memory",'vInfo (Imported)'!$1:$5000,A410,FALSE)&gt;0,HLOOKUP("Memory",'vInfo (Imported)'!$1:$5000,A410,FALSE),"")</f>
        <v/>
      </c>
      <c r="C410" t="str">
        <f>IF(HLOOKUP("CPUs",'vInfo (Imported)'!$1:$5000,A410,FALSE)&gt;0,
HLOOKUP("CPUs",'vInfo (Imported)'!$1:$5000,A410,FALSE),
"")</f>
        <v/>
      </c>
      <c r="D410" t="str">
        <f>IF(HLOOKUP($D$1,'vInfo (Imported)'!$1:$5000,A410,FALSE)&gt;0,
HLOOKUP($D$1,'vInfo (Imported)'!$1:$5000,A410,FALSE),
"")</f>
        <v/>
      </c>
      <c r="E410" t="str">
        <f>IF(HLOOKUP("Category",'vInfo (Imported)'!$1:$5000,A410,FALSE)&gt;0,
HLOOKUP("Category",'vInfo (Imported)'!$1:$5000,A410,FALSE),
"")</f>
        <v/>
      </c>
      <c r="F410" t="str">
        <f>IF(HLOOKUP("OS according to the configuration file",'vInfo (Imported)'!$1:$5000,A410,FALSE)&gt;0,
HLOOKUP("OS according to the configuration file",'vInfo (Imported)'!$1:$5000,A410,FALSE),
"")</f>
        <v/>
      </c>
      <c r="G410" s="1" t="str">
        <f>IF(HLOOKUP("Cluster",'vInfo (Imported)'!$1:$5000,A410,FALSE)&gt;0,
HLOOKUP("Cluster",'vInfo (Imported)'!$1:$5000,A410,FALSE),
"")</f>
        <v/>
      </c>
      <c r="K410" s="28">
        <f>'vCluster (Imported)'!A410</f>
        <v>0</v>
      </c>
      <c r="L410">
        <f t="shared" si="39"/>
        <v>0</v>
      </c>
      <c r="M410">
        <f t="shared" si="40"/>
        <v>0</v>
      </c>
      <c r="N410">
        <f t="shared" si="41"/>
        <v>0</v>
      </c>
      <c r="O410" s="1">
        <f t="shared" si="42"/>
        <v>0</v>
      </c>
      <c r="P410">
        <f>SUMIFS('vCluster (Imported)'!$G:$G,'vCluster (Imported)'!$A:$A,K410)</f>
        <v>0</v>
      </c>
      <c r="Q410">
        <f t="shared" si="43"/>
        <v>0</v>
      </c>
    </row>
    <row r="411" spans="1:17" x14ac:dyDescent="0.3">
      <c r="A411">
        <f t="shared" si="38"/>
        <v>411</v>
      </c>
      <c r="B411" t="str">
        <f>IF(HLOOKUP("Memory",'vInfo (Imported)'!$1:$5000,A411,FALSE)&gt;0,HLOOKUP("Memory",'vInfo (Imported)'!$1:$5000,A411,FALSE),"")</f>
        <v/>
      </c>
      <c r="C411" t="str">
        <f>IF(HLOOKUP("CPUs",'vInfo (Imported)'!$1:$5000,A411,FALSE)&gt;0,
HLOOKUP("CPUs",'vInfo (Imported)'!$1:$5000,A411,FALSE),
"")</f>
        <v/>
      </c>
      <c r="D411" t="str">
        <f>IF(HLOOKUP($D$1,'vInfo (Imported)'!$1:$5000,A411,FALSE)&gt;0,
HLOOKUP($D$1,'vInfo (Imported)'!$1:$5000,A411,FALSE),
"")</f>
        <v/>
      </c>
      <c r="E411" t="str">
        <f>IF(HLOOKUP("Category",'vInfo (Imported)'!$1:$5000,A411,FALSE)&gt;0,
HLOOKUP("Category",'vInfo (Imported)'!$1:$5000,A411,FALSE),
"")</f>
        <v/>
      </c>
      <c r="F411" t="str">
        <f>IF(HLOOKUP("OS according to the configuration file",'vInfo (Imported)'!$1:$5000,A411,FALSE)&gt;0,
HLOOKUP("OS according to the configuration file",'vInfo (Imported)'!$1:$5000,A411,FALSE),
"")</f>
        <v/>
      </c>
      <c r="G411" s="1" t="str">
        <f>IF(HLOOKUP("Cluster",'vInfo (Imported)'!$1:$5000,A411,FALSE)&gt;0,
HLOOKUP("Cluster",'vInfo (Imported)'!$1:$5000,A411,FALSE),
"")</f>
        <v/>
      </c>
      <c r="K411" s="28">
        <f>'vCluster (Imported)'!A411</f>
        <v>0</v>
      </c>
      <c r="L411">
        <f t="shared" si="39"/>
        <v>0</v>
      </c>
      <c r="M411">
        <f t="shared" si="40"/>
        <v>0</v>
      </c>
      <c r="N411">
        <f t="shared" si="41"/>
        <v>0</v>
      </c>
      <c r="O411" s="1">
        <f t="shared" si="42"/>
        <v>0</v>
      </c>
      <c r="P411">
        <f>SUMIFS('vCluster (Imported)'!$G:$G,'vCluster (Imported)'!$A:$A,K411)</f>
        <v>0</v>
      </c>
      <c r="Q411">
        <f t="shared" si="43"/>
        <v>0</v>
      </c>
    </row>
    <row r="412" spans="1:17" x14ac:dyDescent="0.3">
      <c r="A412">
        <f t="shared" si="38"/>
        <v>412</v>
      </c>
      <c r="B412" t="str">
        <f>IF(HLOOKUP("Memory",'vInfo (Imported)'!$1:$5000,A412,FALSE)&gt;0,HLOOKUP("Memory",'vInfo (Imported)'!$1:$5000,A412,FALSE),"")</f>
        <v/>
      </c>
      <c r="C412" t="str">
        <f>IF(HLOOKUP("CPUs",'vInfo (Imported)'!$1:$5000,A412,FALSE)&gt;0,
HLOOKUP("CPUs",'vInfo (Imported)'!$1:$5000,A412,FALSE),
"")</f>
        <v/>
      </c>
      <c r="D412" t="str">
        <f>IF(HLOOKUP($D$1,'vInfo (Imported)'!$1:$5000,A412,FALSE)&gt;0,
HLOOKUP($D$1,'vInfo (Imported)'!$1:$5000,A412,FALSE),
"")</f>
        <v/>
      </c>
      <c r="E412" t="str">
        <f>IF(HLOOKUP("Category",'vInfo (Imported)'!$1:$5000,A412,FALSE)&gt;0,
HLOOKUP("Category",'vInfo (Imported)'!$1:$5000,A412,FALSE),
"")</f>
        <v/>
      </c>
      <c r="F412" t="str">
        <f>IF(HLOOKUP("OS according to the configuration file",'vInfo (Imported)'!$1:$5000,A412,FALSE)&gt;0,
HLOOKUP("OS according to the configuration file",'vInfo (Imported)'!$1:$5000,A412,FALSE),
"")</f>
        <v/>
      </c>
      <c r="G412" s="1" t="str">
        <f>IF(HLOOKUP("Cluster",'vInfo (Imported)'!$1:$5000,A412,FALSE)&gt;0,
HLOOKUP("Cluster",'vInfo (Imported)'!$1:$5000,A412,FALSE),
"")</f>
        <v/>
      </c>
      <c r="K412" s="28">
        <f>'vCluster (Imported)'!A412</f>
        <v>0</v>
      </c>
      <c r="L412">
        <f t="shared" si="39"/>
        <v>0</v>
      </c>
      <c r="M412">
        <f t="shared" si="40"/>
        <v>0</v>
      </c>
      <c r="N412">
        <f t="shared" si="41"/>
        <v>0</v>
      </c>
      <c r="O412" s="1">
        <f t="shared" si="42"/>
        <v>0</v>
      </c>
      <c r="P412">
        <f>SUMIFS('vCluster (Imported)'!$G:$G,'vCluster (Imported)'!$A:$A,K412)</f>
        <v>0</v>
      </c>
      <c r="Q412">
        <f t="shared" si="43"/>
        <v>0</v>
      </c>
    </row>
    <row r="413" spans="1:17" x14ac:dyDescent="0.3">
      <c r="A413">
        <f t="shared" si="38"/>
        <v>413</v>
      </c>
      <c r="B413" t="str">
        <f>IF(HLOOKUP("Memory",'vInfo (Imported)'!$1:$5000,A413,FALSE)&gt;0,HLOOKUP("Memory",'vInfo (Imported)'!$1:$5000,A413,FALSE),"")</f>
        <v/>
      </c>
      <c r="C413" t="str">
        <f>IF(HLOOKUP("CPUs",'vInfo (Imported)'!$1:$5000,A413,FALSE)&gt;0,
HLOOKUP("CPUs",'vInfo (Imported)'!$1:$5000,A413,FALSE),
"")</f>
        <v/>
      </c>
      <c r="D413" t="str">
        <f>IF(HLOOKUP($D$1,'vInfo (Imported)'!$1:$5000,A413,FALSE)&gt;0,
HLOOKUP($D$1,'vInfo (Imported)'!$1:$5000,A413,FALSE),
"")</f>
        <v/>
      </c>
      <c r="E413" t="str">
        <f>IF(HLOOKUP("Category",'vInfo (Imported)'!$1:$5000,A413,FALSE)&gt;0,
HLOOKUP("Category",'vInfo (Imported)'!$1:$5000,A413,FALSE),
"")</f>
        <v/>
      </c>
      <c r="F413" t="str">
        <f>IF(HLOOKUP("OS according to the configuration file",'vInfo (Imported)'!$1:$5000,A413,FALSE)&gt;0,
HLOOKUP("OS according to the configuration file",'vInfo (Imported)'!$1:$5000,A413,FALSE),
"")</f>
        <v/>
      </c>
      <c r="G413" s="1" t="str">
        <f>IF(HLOOKUP("Cluster",'vInfo (Imported)'!$1:$5000,A413,FALSE)&gt;0,
HLOOKUP("Cluster",'vInfo (Imported)'!$1:$5000,A413,FALSE),
"")</f>
        <v/>
      </c>
      <c r="K413" s="28">
        <f>'vCluster (Imported)'!A413</f>
        <v>0</v>
      </c>
      <c r="L413">
        <f t="shared" si="39"/>
        <v>0</v>
      </c>
      <c r="M413">
        <f t="shared" si="40"/>
        <v>0</v>
      </c>
      <c r="N413">
        <f t="shared" si="41"/>
        <v>0</v>
      </c>
      <c r="O413" s="1">
        <f t="shared" si="42"/>
        <v>0</v>
      </c>
      <c r="P413">
        <f>SUMIFS('vCluster (Imported)'!$G:$G,'vCluster (Imported)'!$A:$A,K413)</f>
        <v>0</v>
      </c>
      <c r="Q413">
        <f t="shared" si="43"/>
        <v>0</v>
      </c>
    </row>
    <row r="414" spans="1:17" x14ac:dyDescent="0.3">
      <c r="A414">
        <f t="shared" si="38"/>
        <v>414</v>
      </c>
      <c r="B414" t="str">
        <f>IF(HLOOKUP("Memory",'vInfo (Imported)'!$1:$5000,A414,FALSE)&gt;0,HLOOKUP("Memory",'vInfo (Imported)'!$1:$5000,A414,FALSE),"")</f>
        <v/>
      </c>
      <c r="C414" t="str">
        <f>IF(HLOOKUP("CPUs",'vInfo (Imported)'!$1:$5000,A414,FALSE)&gt;0,
HLOOKUP("CPUs",'vInfo (Imported)'!$1:$5000,A414,FALSE),
"")</f>
        <v/>
      </c>
      <c r="D414" t="str">
        <f>IF(HLOOKUP($D$1,'vInfo (Imported)'!$1:$5000,A414,FALSE)&gt;0,
HLOOKUP($D$1,'vInfo (Imported)'!$1:$5000,A414,FALSE),
"")</f>
        <v/>
      </c>
      <c r="E414" t="str">
        <f>IF(HLOOKUP("Category",'vInfo (Imported)'!$1:$5000,A414,FALSE)&gt;0,
HLOOKUP("Category",'vInfo (Imported)'!$1:$5000,A414,FALSE),
"")</f>
        <v/>
      </c>
      <c r="F414" t="str">
        <f>IF(HLOOKUP("OS according to the configuration file",'vInfo (Imported)'!$1:$5000,A414,FALSE)&gt;0,
HLOOKUP("OS according to the configuration file",'vInfo (Imported)'!$1:$5000,A414,FALSE),
"")</f>
        <v/>
      </c>
      <c r="G414" s="1" t="str">
        <f>IF(HLOOKUP("Cluster",'vInfo (Imported)'!$1:$5000,A414,FALSE)&gt;0,
HLOOKUP("Cluster",'vInfo (Imported)'!$1:$5000,A414,FALSE),
"")</f>
        <v/>
      </c>
      <c r="K414" s="28">
        <f>'vCluster (Imported)'!A414</f>
        <v>0</v>
      </c>
      <c r="L414">
        <f t="shared" si="39"/>
        <v>0</v>
      </c>
      <c r="M414">
        <f t="shared" si="40"/>
        <v>0</v>
      </c>
      <c r="N414">
        <f t="shared" si="41"/>
        <v>0</v>
      </c>
      <c r="O414" s="1">
        <f t="shared" si="42"/>
        <v>0</v>
      </c>
      <c r="P414">
        <f>SUMIFS('vCluster (Imported)'!$G:$G,'vCluster (Imported)'!$A:$A,K414)</f>
        <v>0</v>
      </c>
      <c r="Q414">
        <f t="shared" si="43"/>
        <v>0</v>
      </c>
    </row>
    <row r="415" spans="1:17" x14ac:dyDescent="0.3">
      <c r="A415">
        <f t="shared" si="38"/>
        <v>415</v>
      </c>
      <c r="B415" t="str">
        <f>IF(HLOOKUP("Memory",'vInfo (Imported)'!$1:$5000,A415,FALSE)&gt;0,HLOOKUP("Memory",'vInfo (Imported)'!$1:$5000,A415,FALSE),"")</f>
        <v/>
      </c>
      <c r="C415" t="str">
        <f>IF(HLOOKUP("CPUs",'vInfo (Imported)'!$1:$5000,A415,FALSE)&gt;0,
HLOOKUP("CPUs",'vInfo (Imported)'!$1:$5000,A415,FALSE),
"")</f>
        <v/>
      </c>
      <c r="D415" t="str">
        <f>IF(HLOOKUP($D$1,'vInfo (Imported)'!$1:$5000,A415,FALSE)&gt;0,
HLOOKUP($D$1,'vInfo (Imported)'!$1:$5000,A415,FALSE),
"")</f>
        <v/>
      </c>
      <c r="E415" t="str">
        <f>IF(HLOOKUP("Category",'vInfo (Imported)'!$1:$5000,A415,FALSE)&gt;0,
HLOOKUP("Category",'vInfo (Imported)'!$1:$5000,A415,FALSE),
"")</f>
        <v/>
      </c>
      <c r="F415" t="str">
        <f>IF(HLOOKUP("OS according to the configuration file",'vInfo (Imported)'!$1:$5000,A415,FALSE)&gt;0,
HLOOKUP("OS according to the configuration file",'vInfo (Imported)'!$1:$5000,A415,FALSE),
"")</f>
        <v/>
      </c>
      <c r="G415" s="1" t="str">
        <f>IF(HLOOKUP("Cluster",'vInfo (Imported)'!$1:$5000,A415,FALSE)&gt;0,
HLOOKUP("Cluster",'vInfo (Imported)'!$1:$5000,A415,FALSE),
"")</f>
        <v/>
      </c>
      <c r="K415" s="28">
        <f>'vCluster (Imported)'!A415</f>
        <v>0</v>
      </c>
      <c r="L415">
        <f t="shared" si="39"/>
        <v>0</v>
      </c>
      <c r="M415">
        <f t="shared" si="40"/>
        <v>0</v>
      </c>
      <c r="N415">
        <f t="shared" si="41"/>
        <v>0</v>
      </c>
      <c r="O415" s="1">
        <f t="shared" si="42"/>
        <v>0</v>
      </c>
      <c r="P415">
        <f>SUMIFS('vCluster (Imported)'!$G:$G,'vCluster (Imported)'!$A:$A,K415)</f>
        <v>0</v>
      </c>
      <c r="Q415">
        <f t="shared" si="43"/>
        <v>0</v>
      </c>
    </row>
    <row r="416" spans="1:17" x14ac:dyDescent="0.3">
      <c r="A416">
        <f t="shared" si="38"/>
        <v>416</v>
      </c>
      <c r="B416" t="str">
        <f>IF(HLOOKUP("Memory",'vInfo (Imported)'!$1:$5000,A416,FALSE)&gt;0,HLOOKUP("Memory",'vInfo (Imported)'!$1:$5000,A416,FALSE),"")</f>
        <v/>
      </c>
      <c r="C416" t="str">
        <f>IF(HLOOKUP("CPUs",'vInfo (Imported)'!$1:$5000,A416,FALSE)&gt;0,
HLOOKUP("CPUs",'vInfo (Imported)'!$1:$5000,A416,FALSE),
"")</f>
        <v/>
      </c>
      <c r="D416" t="str">
        <f>IF(HLOOKUP($D$1,'vInfo (Imported)'!$1:$5000,A416,FALSE)&gt;0,
HLOOKUP($D$1,'vInfo (Imported)'!$1:$5000,A416,FALSE),
"")</f>
        <v/>
      </c>
      <c r="E416" t="str">
        <f>IF(HLOOKUP("Category",'vInfo (Imported)'!$1:$5000,A416,FALSE)&gt;0,
HLOOKUP("Category",'vInfo (Imported)'!$1:$5000,A416,FALSE),
"")</f>
        <v/>
      </c>
      <c r="F416" t="str">
        <f>IF(HLOOKUP("OS according to the configuration file",'vInfo (Imported)'!$1:$5000,A416,FALSE)&gt;0,
HLOOKUP("OS according to the configuration file",'vInfo (Imported)'!$1:$5000,A416,FALSE),
"")</f>
        <v/>
      </c>
      <c r="G416" s="1" t="str">
        <f>IF(HLOOKUP("Cluster",'vInfo (Imported)'!$1:$5000,A416,FALSE)&gt;0,
HLOOKUP("Cluster",'vInfo (Imported)'!$1:$5000,A416,FALSE),
"")</f>
        <v/>
      </c>
      <c r="K416" s="28">
        <f>'vCluster (Imported)'!A416</f>
        <v>0</v>
      </c>
      <c r="L416">
        <f t="shared" si="39"/>
        <v>0</v>
      </c>
      <c r="M416">
        <f t="shared" si="40"/>
        <v>0</v>
      </c>
      <c r="N416">
        <f t="shared" si="41"/>
        <v>0</v>
      </c>
      <c r="O416" s="1">
        <f t="shared" si="42"/>
        <v>0</v>
      </c>
      <c r="P416">
        <f>SUMIFS('vCluster (Imported)'!$G:$G,'vCluster (Imported)'!$A:$A,K416)</f>
        <v>0</v>
      </c>
      <c r="Q416">
        <f t="shared" si="43"/>
        <v>0</v>
      </c>
    </row>
    <row r="417" spans="1:17" x14ac:dyDescent="0.3">
      <c r="A417">
        <f t="shared" si="38"/>
        <v>417</v>
      </c>
      <c r="B417" t="str">
        <f>IF(HLOOKUP("Memory",'vInfo (Imported)'!$1:$5000,A417,FALSE)&gt;0,HLOOKUP("Memory",'vInfo (Imported)'!$1:$5000,A417,FALSE),"")</f>
        <v/>
      </c>
      <c r="C417" t="str">
        <f>IF(HLOOKUP("CPUs",'vInfo (Imported)'!$1:$5000,A417,FALSE)&gt;0,
HLOOKUP("CPUs",'vInfo (Imported)'!$1:$5000,A417,FALSE),
"")</f>
        <v/>
      </c>
      <c r="D417" t="str">
        <f>IF(HLOOKUP($D$1,'vInfo (Imported)'!$1:$5000,A417,FALSE)&gt;0,
HLOOKUP($D$1,'vInfo (Imported)'!$1:$5000,A417,FALSE),
"")</f>
        <v/>
      </c>
      <c r="E417" t="str">
        <f>IF(HLOOKUP("Category",'vInfo (Imported)'!$1:$5000,A417,FALSE)&gt;0,
HLOOKUP("Category",'vInfo (Imported)'!$1:$5000,A417,FALSE),
"")</f>
        <v/>
      </c>
      <c r="F417" t="str">
        <f>IF(HLOOKUP("OS according to the configuration file",'vInfo (Imported)'!$1:$5000,A417,FALSE)&gt;0,
HLOOKUP("OS according to the configuration file",'vInfo (Imported)'!$1:$5000,A417,FALSE),
"")</f>
        <v/>
      </c>
      <c r="G417" s="1" t="str">
        <f>IF(HLOOKUP("Cluster",'vInfo (Imported)'!$1:$5000,A417,FALSE)&gt;0,
HLOOKUP("Cluster",'vInfo (Imported)'!$1:$5000,A417,FALSE),
"")</f>
        <v/>
      </c>
      <c r="K417" s="28">
        <f>'vCluster (Imported)'!A417</f>
        <v>0</v>
      </c>
      <c r="L417">
        <f t="shared" si="39"/>
        <v>0</v>
      </c>
      <c r="M417">
        <f t="shared" si="40"/>
        <v>0</v>
      </c>
      <c r="N417">
        <f t="shared" si="41"/>
        <v>0</v>
      </c>
      <c r="O417" s="1">
        <f t="shared" si="42"/>
        <v>0</v>
      </c>
      <c r="P417">
        <f>SUMIFS('vCluster (Imported)'!$G:$G,'vCluster (Imported)'!$A:$A,K417)</f>
        <v>0</v>
      </c>
      <c r="Q417">
        <f t="shared" si="43"/>
        <v>0</v>
      </c>
    </row>
    <row r="418" spans="1:17" x14ac:dyDescent="0.3">
      <c r="A418">
        <f t="shared" si="38"/>
        <v>418</v>
      </c>
      <c r="B418" t="str">
        <f>IF(HLOOKUP("Memory",'vInfo (Imported)'!$1:$5000,A418,FALSE)&gt;0,HLOOKUP("Memory",'vInfo (Imported)'!$1:$5000,A418,FALSE),"")</f>
        <v/>
      </c>
      <c r="C418" t="str">
        <f>IF(HLOOKUP("CPUs",'vInfo (Imported)'!$1:$5000,A418,FALSE)&gt;0,
HLOOKUP("CPUs",'vInfo (Imported)'!$1:$5000,A418,FALSE),
"")</f>
        <v/>
      </c>
      <c r="D418" t="str">
        <f>IF(HLOOKUP($D$1,'vInfo (Imported)'!$1:$5000,A418,FALSE)&gt;0,
HLOOKUP($D$1,'vInfo (Imported)'!$1:$5000,A418,FALSE),
"")</f>
        <v/>
      </c>
      <c r="E418" t="str">
        <f>IF(HLOOKUP("Category",'vInfo (Imported)'!$1:$5000,A418,FALSE)&gt;0,
HLOOKUP("Category",'vInfo (Imported)'!$1:$5000,A418,FALSE),
"")</f>
        <v/>
      </c>
      <c r="F418" t="str">
        <f>IF(HLOOKUP("OS according to the configuration file",'vInfo (Imported)'!$1:$5000,A418,FALSE)&gt;0,
HLOOKUP("OS according to the configuration file",'vInfo (Imported)'!$1:$5000,A418,FALSE),
"")</f>
        <v/>
      </c>
      <c r="G418" s="1" t="str">
        <f>IF(HLOOKUP("Cluster",'vInfo (Imported)'!$1:$5000,A418,FALSE)&gt;0,
HLOOKUP("Cluster",'vInfo (Imported)'!$1:$5000,A418,FALSE),
"")</f>
        <v/>
      </c>
      <c r="K418" s="28">
        <f>'vCluster (Imported)'!A418</f>
        <v>0</v>
      </c>
      <c r="L418">
        <f t="shared" si="39"/>
        <v>0</v>
      </c>
      <c r="M418">
        <f t="shared" si="40"/>
        <v>0</v>
      </c>
      <c r="N418">
        <f t="shared" si="41"/>
        <v>0</v>
      </c>
      <c r="O418" s="1">
        <f t="shared" si="42"/>
        <v>0</v>
      </c>
      <c r="P418">
        <f>SUMIFS('vCluster (Imported)'!$G:$G,'vCluster (Imported)'!$A:$A,K418)</f>
        <v>0</v>
      </c>
      <c r="Q418">
        <f t="shared" si="43"/>
        <v>0</v>
      </c>
    </row>
    <row r="419" spans="1:17" x14ac:dyDescent="0.3">
      <c r="A419">
        <f t="shared" si="38"/>
        <v>419</v>
      </c>
      <c r="B419" t="str">
        <f>IF(HLOOKUP("Memory",'vInfo (Imported)'!$1:$5000,A419,FALSE)&gt;0,HLOOKUP("Memory",'vInfo (Imported)'!$1:$5000,A419,FALSE),"")</f>
        <v/>
      </c>
      <c r="C419" t="str">
        <f>IF(HLOOKUP("CPUs",'vInfo (Imported)'!$1:$5000,A419,FALSE)&gt;0,
HLOOKUP("CPUs",'vInfo (Imported)'!$1:$5000,A419,FALSE),
"")</f>
        <v/>
      </c>
      <c r="D419" t="str">
        <f>IF(HLOOKUP($D$1,'vInfo (Imported)'!$1:$5000,A419,FALSE)&gt;0,
HLOOKUP($D$1,'vInfo (Imported)'!$1:$5000,A419,FALSE),
"")</f>
        <v/>
      </c>
      <c r="E419" t="str">
        <f>IF(HLOOKUP("Category",'vInfo (Imported)'!$1:$5000,A419,FALSE)&gt;0,
HLOOKUP("Category",'vInfo (Imported)'!$1:$5000,A419,FALSE),
"")</f>
        <v/>
      </c>
      <c r="F419" t="str">
        <f>IF(HLOOKUP("OS according to the configuration file",'vInfo (Imported)'!$1:$5000,A419,FALSE)&gt;0,
HLOOKUP("OS according to the configuration file",'vInfo (Imported)'!$1:$5000,A419,FALSE),
"")</f>
        <v/>
      </c>
      <c r="G419" s="1" t="str">
        <f>IF(HLOOKUP("Cluster",'vInfo (Imported)'!$1:$5000,A419,FALSE)&gt;0,
HLOOKUP("Cluster",'vInfo (Imported)'!$1:$5000,A419,FALSE),
"")</f>
        <v/>
      </c>
      <c r="K419" s="28">
        <f>'vCluster (Imported)'!A419</f>
        <v>0</v>
      </c>
      <c r="L419">
        <f t="shared" si="39"/>
        <v>0</v>
      </c>
      <c r="M419">
        <f t="shared" si="40"/>
        <v>0</v>
      </c>
      <c r="N419">
        <f t="shared" si="41"/>
        <v>0</v>
      </c>
      <c r="O419" s="1">
        <f t="shared" si="42"/>
        <v>0</v>
      </c>
      <c r="P419">
        <f>SUMIFS('vCluster (Imported)'!$G:$G,'vCluster (Imported)'!$A:$A,K419)</f>
        <v>0</v>
      </c>
      <c r="Q419">
        <f t="shared" si="43"/>
        <v>0</v>
      </c>
    </row>
    <row r="420" spans="1:17" x14ac:dyDescent="0.3">
      <c r="A420">
        <f t="shared" si="38"/>
        <v>420</v>
      </c>
      <c r="B420" t="str">
        <f>IF(HLOOKUP("Memory",'vInfo (Imported)'!$1:$5000,A420,FALSE)&gt;0,HLOOKUP("Memory",'vInfo (Imported)'!$1:$5000,A420,FALSE),"")</f>
        <v/>
      </c>
      <c r="C420" t="str">
        <f>IF(HLOOKUP("CPUs",'vInfo (Imported)'!$1:$5000,A420,FALSE)&gt;0,
HLOOKUP("CPUs",'vInfo (Imported)'!$1:$5000,A420,FALSE),
"")</f>
        <v/>
      </c>
      <c r="D420" t="str">
        <f>IF(HLOOKUP($D$1,'vInfo (Imported)'!$1:$5000,A420,FALSE)&gt;0,
HLOOKUP($D$1,'vInfo (Imported)'!$1:$5000,A420,FALSE),
"")</f>
        <v/>
      </c>
      <c r="E420" t="str">
        <f>IF(HLOOKUP("Category",'vInfo (Imported)'!$1:$5000,A420,FALSE)&gt;0,
HLOOKUP("Category",'vInfo (Imported)'!$1:$5000,A420,FALSE),
"")</f>
        <v/>
      </c>
      <c r="F420" t="str">
        <f>IF(HLOOKUP("OS according to the configuration file",'vInfo (Imported)'!$1:$5000,A420,FALSE)&gt;0,
HLOOKUP("OS according to the configuration file",'vInfo (Imported)'!$1:$5000,A420,FALSE),
"")</f>
        <v/>
      </c>
      <c r="G420" s="1" t="str">
        <f>IF(HLOOKUP("Cluster",'vInfo (Imported)'!$1:$5000,A420,FALSE)&gt;0,
HLOOKUP("Cluster",'vInfo (Imported)'!$1:$5000,A420,FALSE),
"")</f>
        <v/>
      </c>
      <c r="K420" s="28">
        <f>'vCluster (Imported)'!A420</f>
        <v>0</v>
      </c>
      <c r="L420">
        <f t="shared" si="39"/>
        <v>0</v>
      </c>
      <c r="M420">
        <f t="shared" si="40"/>
        <v>0</v>
      </c>
      <c r="N420">
        <f t="shared" si="41"/>
        <v>0</v>
      </c>
      <c r="O420" s="1">
        <f t="shared" si="42"/>
        <v>0</v>
      </c>
      <c r="P420">
        <f>SUMIFS('vCluster (Imported)'!$G:$G,'vCluster (Imported)'!$A:$A,K420)</f>
        <v>0</v>
      </c>
      <c r="Q420">
        <f t="shared" si="43"/>
        <v>0</v>
      </c>
    </row>
    <row r="421" spans="1:17" x14ac:dyDescent="0.3">
      <c r="A421">
        <f t="shared" si="38"/>
        <v>421</v>
      </c>
      <c r="B421" t="str">
        <f>IF(HLOOKUP("Memory",'vInfo (Imported)'!$1:$5000,A421,FALSE)&gt;0,HLOOKUP("Memory",'vInfo (Imported)'!$1:$5000,A421,FALSE),"")</f>
        <v/>
      </c>
      <c r="C421" t="str">
        <f>IF(HLOOKUP("CPUs",'vInfo (Imported)'!$1:$5000,A421,FALSE)&gt;0,
HLOOKUP("CPUs",'vInfo (Imported)'!$1:$5000,A421,FALSE),
"")</f>
        <v/>
      </c>
      <c r="D421" t="str">
        <f>IF(HLOOKUP($D$1,'vInfo (Imported)'!$1:$5000,A421,FALSE)&gt;0,
HLOOKUP($D$1,'vInfo (Imported)'!$1:$5000,A421,FALSE),
"")</f>
        <v/>
      </c>
      <c r="E421" t="str">
        <f>IF(HLOOKUP("Category",'vInfo (Imported)'!$1:$5000,A421,FALSE)&gt;0,
HLOOKUP("Category",'vInfo (Imported)'!$1:$5000,A421,FALSE),
"")</f>
        <v/>
      </c>
      <c r="F421" t="str">
        <f>IF(HLOOKUP("OS according to the configuration file",'vInfo (Imported)'!$1:$5000,A421,FALSE)&gt;0,
HLOOKUP("OS according to the configuration file",'vInfo (Imported)'!$1:$5000,A421,FALSE),
"")</f>
        <v/>
      </c>
      <c r="G421" s="1" t="str">
        <f>IF(HLOOKUP("Cluster",'vInfo (Imported)'!$1:$5000,A421,FALSE)&gt;0,
HLOOKUP("Cluster",'vInfo (Imported)'!$1:$5000,A421,FALSE),
"")</f>
        <v/>
      </c>
      <c r="K421" s="28">
        <f>'vCluster (Imported)'!A421</f>
        <v>0</v>
      </c>
      <c r="L421">
        <f t="shared" si="39"/>
        <v>0</v>
      </c>
      <c r="M421">
        <f t="shared" si="40"/>
        <v>0</v>
      </c>
      <c r="N421">
        <f t="shared" si="41"/>
        <v>0</v>
      </c>
      <c r="O421" s="1">
        <f t="shared" si="42"/>
        <v>0</v>
      </c>
      <c r="P421">
        <f>SUMIFS('vCluster (Imported)'!$G:$G,'vCluster (Imported)'!$A:$A,K421)</f>
        <v>0</v>
      </c>
      <c r="Q421">
        <f t="shared" si="43"/>
        <v>0</v>
      </c>
    </row>
    <row r="422" spans="1:17" x14ac:dyDescent="0.3">
      <c r="A422">
        <f t="shared" si="38"/>
        <v>422</v>
      </c>
      <c r="B422" t="str">
        <f>IF(HLOOKUP("Memory",'vInfo (Imported)'!$1:$5000,A422,FALSE)&gt;0,HLOOKUP("Memory",'vInfo (Imported)'!$1:$5000,A422,FALSE),"")</f>
        <v/>
      </c>
      <c r="C422" t="str">
        <f>IF(HLOOKUP("CPUs",'vInfo (Imported)'!$1:$5000,A422,FALSE)&gt;0,
HLOOKUP("CPUs",'vInfo (Imported)'!$1:$5000,A422,FALSE),
"")</f>
        <v/>
      </c>
      <c r="D422" t="str">
        <f>IF(HLOOKUP($D$1,'vInfo (Imported)'!$1:$5000,A422,FALSE)&gt;0,
HLOOKUP($D$1,'vInfo (Imported)'!$1:$5000,A422,FALSE),
"")</f>
        <v/>
      </c>
      <c r="E422" t="str">
        <f>IF(HLOOKUP("Category",'vInfo (Imported)'!$1:$5000,A422,FALSE)&gt;0,
HLOOKUP("Category",'vInfo (Imported)'!$1:$5000,A422,FALSE),
"")</f>
        <v/>
      </c>
      <c r="F422" t="str">
        <f>IF(HLOOKUP("OS according to the configuration file",'vInfo (Imported)'!$1:$5000,A422,FALSE)&gt;0,
HLOOKUP("OS according to the configuration file",'vInfo (Imported)'!$1:$5000,A422,FALSE),
"")</f>
        <v/>
      </c>
      <c r="G422" s="1" t="str">
        <f>IF(HLOOKUP("Cluster",'vInfo (Imported)'!$1:$5000,A422,FALSE)&gt;0,
HLOOKUP("Cluster",'vInfo (Imported)'!$1:$5000,A422,FALSE),
"")</f>
        <v/>
      </c>
      <c r="K422" s="28">
        <f>'vCluster (Imported)'!A422</f>
        <v>0</v>
      </c>
      <c r="L422">
        <f t="shared" si="39"/>
        <v>0</v>
      </c>
      <c r="M422">
        <f t="shared" si="40"/>
        <v>0</v>
      </c>
      <c r="N422">
        <f t="shared" si="41"/>
        <v>0</v>
      </c>
      <c r="O422" s="1">
        <f t="shared" si="42"/>
        <v>0</v>
      </c>
      <c r="P422">
        <f>SUMIFS('vCluster (Imported)'!$G:$G,'vCluster (Imported)'!$A:$A,K422)</f>
        <v>0</v>
      </c>
      <c r="Q422">
        <f t="shared" si="43"/>
        <v>0</v>
      </c>
    </row>
    <row r="423" spans="1:17" x14ac:dyDescent="0.3">
      <c r="A423">
        <f t="shared" si="38"/>
        <v>423</v>
      </c>
      <c r="B423" t="str">
        <f>IF(HLOOKUP("Memory",'vInfo (Imported)'!$1:$5000,A423,FALSE)&gt;0,HLOOKUP("Memory",'vInfo (Imported)'!$1:$5000,A423,FALSE),"")</f>
        <v/>
      </c>
      <c r="C423" t="str">
        <f>IF(HLOOKUP("CPUs",'vInfo (Imported)'!$1:$5000,A423,FALSE)&gt;0,
HLOOKUP("CPUs",'vInfo (Imported)'!$1:$5000,A423,FALSE),
"")</f>
        <v/>
      </c>
      <c r="D423" t="str">
        <f>IF(HLOOKUP($D$1,'vInfo (Imported)'!$1:$5000,A423,FALSE)&gt;0,
HLOOKUP($D$1,'vInfo (Imported)'!$1:$5000,A423,FALSE),
"")</f>
        <v/>
      </c>
      <c r="E423" t="str">
        <f>IF(HLOOKUP("Category",'vInfo (Imported)'!$1:$5000,A423,FALSE)&gt;0,
HLOOKUP("Category",'vInfo (Imported)'!$1:$5000,A423,FALSE),
"")</f>
        <v/>
      </c>
      <c r="F423" t="str">
        <f>IF(HLOOKUP("OS according to the configuration file",'vInfo (Imported)'!$1:$5000,A423,FALSE)&gt;0,
HLOOKUP("OS according to the configuration file",'vInfo (Imported)'!$1:$5000,A423,FALSE),
"")</f>
        <v/>
      </c>
      <c r="G423" s="1" t="str">
        <f>IF(HLOOKUP("Cluster",'vInfo (Imported)'!$1:$5000,A423,FALSE)&gt;0,
HLOOKUP("Cluster",'vInfo (Imported)'!$1:$5000,A423,FALSE),
"")</f>
        <v/>
      </c>
      <c r="K423" s="28">
        <f>'vCluster (Imported)'!A423</f>
        <v>0</v>
      </c>
      <c r="L423">
        <f t="shared" si="39"/>
        <v>0</v>
      </c>
      <c r="M423">
        <f t="shared" si="40"/>
        <v>0</v>
      </c>
      <c r="N423">
        <f t="shared" si="41"/>
        <v>0</v>
      </c>
      <c r="O423" s="1">
        <f t="shared" si="42"/>
        <v>0</v>
      </c>
      <c r="P423">
        <f>SUMIFS('vCluster (Imported)'!$G:$G,'vCluster (Imported)'!$A:$A,K423)</f>
        <v>0</v>
      </c>
      <c r="Q423">
        <f t="shared" si="43"/>
        <v>0</v>
      </c>
    </row>
    <row r="424" spans="1:17" x14ac:dyDescent="0.3">
      <c r="A424">
        <f t="shared" si="38"/>
        <v>424</v>
      </c>
      <c r="B424" t="str">
        <f>IF(HLOOKUP("Memory",'vInfo (Imported)'!$1:$5000,A424,FALSE)&gt;0,HLOOKUP("Memory",'vInfo (Imported)'!$1:$5000,A424,FALSE),"")</f>
        <v/>
      </c>
      <c r="C424" t="str">
        <f>IF(HLOOKUP("CPUs",'vInfo (Imported)'!$1:$5000,A424,FALSE)&gt;0,
HLOOKUP("CPUs",'vInfo (Imported)'!$1:$5000,A424,FALSE),
"")</f>
        <v/>
      </c>
      <c r="D424" t="str">
        <f>IF(HLOOKUP($D$1,'vInfo (Imported)'!$1:$5000,A424,FALSE)&gt;0,
HLOOKUP($D$1,'vInfo (Imported)'!$1:$5000,A424,FALSE),
"")</f>
        <v/>
      </c>
      <c r="E424" t="str">
        <f>IF(HLOOKUP("Category",'vInfo (Imported)'!$1:$5000,A424,FALSE)&gt;0,
HLOOKUP("Category",'vInfo (Imported)'!$1:$5000,A424,FALSE),
"")</f>
        <v/>
      </c>
      <c r="F424" t="str">
        <f>IF(HLOOKUP("OS according to the configuration file",'vInfo (Imported)'!$1:$5000,A424,FALSE)&gt;0,
HLOOKUP("OS according to the configuration file",'vInfo (Imported)'!$1:$5000,A424,FALSE),
"")</f>
        <v/>
      </c>
      <c r="G424" s="1" t="str">
        <f>IF(HLOOKUP("Cluster",'vInfo (Imported)'!$1:$5000,A424,FALSE)&gt;0,
HLOOKUP("Cluster",'vInfo (Imported)'!$1:$5000,A424,FALSE),
"")</f>
        <v/>
      </c>
      <c r="K424" s="28">
        <f>'vCluster (Imported)'!A424</f>
        <v>0</v>
      </c>
      <c r="L424">
        <f t="shared" si="39"/>
        <v>0</v>
      </c>
      <c r="M424">
        <f t="shared" si="40"/>
        <v>0</v>
      </c>
      <c r="N424">
        <f t="shared" si="41"/>
        <v>0</v>
      </c>
      <c r="O424" s="1">
        <f t="shared" si="42"/>
        <v>0</v>
      </c>
      <c r="P424">
        <f>SUMIFS('vCluster (Imported)'!$G:$G,'vCluster (Imported)'!$A:$A,K424)</f>
        <v>0</v>
      </c>
      <c r="Q424">
        <f t="shared" si="43"/>
        <v>0</v>
      </c>
    </row>
    <row r="425" spans="1:17" x14ac:dyDescent="0.3">
      <c r="A425">
        <f t="shared" si="38"/>
        <v>425</v>
      </c>
      <c r="B425" t="str">
        <f>IF(HLOOKUP("Memory",'vInfo (Imported)'!$1:$5000,A425,FALSE)&gt;0,HLOOKUP("Memory",'vInfo (Imported)'!$1:$5000,A425,FALSE),"")</f>
        <v/>
      </c>
      <c r="C425" t="str">
        <f>IF(HLOOKUP("CPUs",'vInfo (Imported)'!$1:$5000,A425,FALSE)&gt;0,
HLOOKUP("CPUs",'vInfo (Imported)'!$1:$5000,A425,FALSE),
"")</f>
        <v/>
      </c>
      <c r="D425" t="str">
        <f>IF(HLOOKUP($D$1,'vInfo (Imported)'!$1:$5000,A425,FALSE)&gt;0,
HLOOKUP($D$1,'vInfo (Imported)'!$1:$5000,A425,FALSE),
"")</f>
        <v/>
      </c>
      <c r="E425" t="str">
        <f>IF(HLOOKUP("Category",'vInfo (Imported)'!$1:$5000,A425,FALSE)&gt;0,
HLOOKUP("Category",'vInfo (Imported)'!$1:$5000,A425,FALSE),
"")</f>
        <v/>
      </c>
      <c r="F425" t="str">
        <f>IF(HLOOKUP("OS according to the configuration file",'vInfo (Imported)'!$1:$5000,A425,FALSE)&gt;0,
HLOOKUP("OS according to the configuration file",'vInfo (Imported)'!$1:$5000,A425,FALSE),
"")</f>
        <v/>
      </c>
      <c r="G425" s="1" t="str">
        <f>IF(HLOOKUP("Cluster",'vInfo (Imported)'!$1:$5000,A425,FALSE)&gt;0,
HLOOKUP("Cluster",'vInfo (Imported)'!$1:$5000,A425,FALSE),
"")</f>
        <v/>
      </c>
      <c r="K425" s="28">
        <f>'vCluster (Imported)'!A425</f>
        <v>0</v>
      </c>
      <c r="L425">
        <f t="shared" si="39"/>
        <v>0</v>
      </c>
      <c r="M425">
        <f t="shared" si="40"/>
        <v>0</v>
      </c>
      <c r="N425">
        <f t="shared" si="41"/>
        <v>0</v>
      </c>
      <c r="O425" s="1">
        <f t="shared" si="42"/>
        <v>0</v>
      </c>
      <c r="P425">
        <f>SUMIFS('vCluster (Imported)'!$G:$G,'vCluster (Imported)'!$A:$A,K425)</f>
        <v>0</v>
      </c>
      <c r="Q425">
        <f t="shared" si="43"/>
        <v>0</v>
      </c>
    </row>
    <row r="426" spans="1:17" x14ac:dyDescent="0.3">
      <c r="A426">
        <f t="shared" si="38"/>
        <v>426</v>
      </c>
      <c r="B426" t="str">
        <f>IF(HLOOKUP("Memory",'vInfo (Imported)'!$1:$5000,A426,FALSE)&gt;0,HLOOKUP("Memory",'vInfo (Imported)'!$1:$5000,A426,FALSE),"")</f>
        <v/>
      </c>
      <c r="C426" t="str">
        <f>IF(HLOOKUP("CPUs",'vInfo (Imported)'!$1:$5000,A426,FALSE)&gt;0,
HLOOKUP("CPUs",'vInfo (Imported)'!$1:$5000,A426,FALSE),
"")</f>
        <v/>
      </c>
      <c r="D426" t="str">
        <f>IF(HLOOKUP($D$1,'vInfo (Imported)'!$1:$5000,A426,FALSE)&gt;0,
HLOOKUP($D$1,'vInfo (Imported)'!$1:$5000,A426,FALSE),
"")</f>
        <v/>
      </c>
      <c r="E426" t="str">
        <f>IF(HLOOKUP("Category",'vInfo (Imported)'!$1:$5000,A426,FALSE)&gt;0,
HLOOKUP("Category",'vInfo (Imported)'!$1:$5000,A426,FALSE),
"")</f>
        <v/>
      </c>
      <c r="F426" t="str">
        <f>IF(HLOOKUP("OS according to the configuration file",'vInfo (Imported)'!$1:$5000,A426,FALSE)&gt;0,
HLOOKUP("OS according to the configuration file",'vInfo (Imported)'!$1:$5000,A426,FALSE),
"")</f>
        <v/>
      </c>
      <c r="G426" s="1" t="str">
        <f>IF(HLOOKUP("Cluster",'vInfo (Imported)'!$1:$5000,A426,FALSE)&gt;0,
HLOOKUP("Cluster",'vInfo (Imported)'!$1:$5000,A426,FALSE),
"")</f>
        <v/>
      </c>
      <c r="K426" s="28">
        <f>'vCluster (Imported)'!A426</f>
        <v>0</v>
      </c>
      <c r="L426">
        <f t="shared" si="39"/>
        <v>0</v>
      </c>
      <c r="M426">
        <f t="shared" si="40"/>
        <v>0</v>
      </c>
      <c r="N426">
        <f t="shared" si="41"/>
        <v>0</v>
      </c>
      <c r="O426" s="1">
        <f t="shared" si="42"/>
        <v>0</v>
      </c>
      <c r="P426">
        <f>SUMIFS('vCluster (Imported)'!$G:$G,'vCluster (Imported)'!$A:$A,K426)</f>
        <v>0</v>
      </c>
      <c r="Q426">
        <f t="shared" si="43"/>
        <v>0</v>
      </c>
    </row>
    <row r="427" spans="1:17" x14ac:dyDescent="0.3">
      <c r="A427">
        <f t="shared" si="38"/>
        <v>427</v>
      </c>
      <c r="B427" t="str">
        <f>IF(HLOOKUP("Memory",'vInfo (Imported)'!$1:$5000,A427,FALSE)&gt;0,HLOOKUP("Memory",'vInfo (Imported)'!$1:$5000,A427,FALSE),"")</f>
        <v/>
      </c>
      <c r="C427" t="str">
        <f>IF(HLOOKUP("CPUs",'vInfo (Imported)'!$1:$5000,A427,FALSE)&gt;0,
HLOOKUP("CPUs",'vInfo (Imported)'!$1:$5000,A427,FALSE),
"")</f>
        <v/>
      </c>
      <c r="D427" t="str">
        <f>IF(HLOOKUP($D$1,'vInfo (Imported)'!$1:$5000,A427,FALSE)&gt;0,
HLOOKUP($D$1,'vInfo (Imported)'!$1:$5000,A427,FALSE),
"")</f>
        <v/>
      </c>
      <c r="E427" t="str">
        <f>IF(HLOOKUP("Category",'vInfo (Imported)'!$1:$5000,A427,FALSE)&gt;0,
HLOOKUP("Category",'vInfo (Imported)'!$1:$5000,A427,FALSE),
"")</f>
        <v/>
      </c>
      <c r="F427" t="str">
        <f>IF(HLOOKUP("OS according to the configuration file",'vInfo (Imported)'!$1:$5000,A427,FALSE)&gt;0,
HLOOKUP("OS according to the configuration file",'vInfo (Imported)'!$1:$5000,A427,FALSE),
"")</f>
        <v/>
      </c>
      <c r="G427" s="1" t="str">
        <f>IF(HLOOKUP("Cluster",'vInfo (Imported)'!$1:$5000,A427,FALSE)&gt;0,
HLOOKUP("Cluster",'vInfo (Imported)'!$1:$5000,A427,FALSE),
"")</f>
        <v/>
      </c>
      <c r="K427" s="28">
        <f>'vCluster (Imported)'!A427</f>
        <v>0</v>
      </c>
      <c r="L427">
        <f t="shared" si="39"/>
        <v>0</v>
      </c>
      <c r="M427">
        <f t="shared" si="40"/>
        <v>0</v>
      </c>
      <c r="N427">
        <f t="shared" si="41"/>
        <v>0</v>
      </c>
      <c r="O427" s="1">
        <f t="shared" si="42"/>
        <v>0</v>
      </c>
      <c r="P427">
        <f>SUMIFS('vCluster (Imported)'!$G:$G,'vCluster (Imported)'!$A:$A,K427)</f>
        <v>0</v>
      </c>
      <c r="Q427">
        <f t="shared" si="43"/>
        <v>0</v>
      </c>
    </row>
    <row r="428" spans="1:17" x14ac:dyDescent="0.3">
      <c r="A428">
        <f t="shared" si="38"/>
        <v>428</v>
      </c>
      <c r="B428" t="str">
        <f>IF(HLOOKUP("Memory",'vInfo (Imported)'!$1:$5000,A428,FALSE)&gt;0,HLOOKUP("Memory",'vInfo (Imported)'!$1:$5000,A428,FALSE),"")</f>
        <v/>
      </c>
      <c r="C428" t="str">
        <f>IF(HLOOKUP("CPUs",'vInfo (Imported)'!$1:$5000,A428,FALSE)&gt;0,
HLOOKUP("CPUs",'vInfo (Imported)'!$1:$5000,A428,FALSE),
"")</f>
        <v/>
      </c>
      <c r="D428" t="str">
        <f>IF(HLOOKUP($D$1,'vInfo (Imported)'!$1:$5000,A428,FALSE)&gt;0,
HLOOKUP($D$1,'vInfo (Imported)'!$1:$5000,A428,FALSE),
"")</f>
        <v/>
      </c>
      <c r="E428" t="str">
        <f>IF(HLOOKUP("Category",'vInfo (Imported)'!$1:$5000,A428,FALSE)&gt;0,
HLOOKUP("Category",'vInfo (Imported)'!$1:$5000,A428,FALSE),
"")</f>
        <v/>
      </c>
      <c r="F428" t="str">
        <f>IF(HLOOKUP("OS according to the configuration file",'vInfo (Imported)'!$1:$5000,A428,FALSE)&gt;0,
HLOOKUP("OS according to the configuration file",'vInfo (Imported)'!$1:$5000,A428,FALSE),
"")</f>
        <v/>
      </c>
      <c r="G428" s="1" t="str">
        <f>IF(HLOOKUP("Cluster",'vInfo (Imported)'!$1:$5000,A428,FALSE)&gt;0,
HLOOKUP("Cluster",'vInfo (Imported)'!$1:$5000,A428,FALSE),
"")</f>
        <v/>
      </c>
      <c r="K428" s="28">
        <f>'vCluster (Imported)'!A428</f>
        <v>0</v>
      </c>
      <c r="L428">
        <f t="shared" si="39"/>
        <v>0</v>
      </c>
      <c r="M428">
        <f t="shared" si="40"/>
        <v>0</v>
      </c>
      <c r="N428">
        <f t="shared" si="41"/>
        <v>0</v>
      </c>
      <c r="O428" s="1">
        <f t="shared" si="42"/>
        <v>0</v>
      </c>
      <c r="P428">
        <f>SUMIFS('vCluster (Imported)'!$G:$G,'vCluster (Imported)'!$A:$A,K428)</f>
        <v>0</v>
      </c>
      <c r="Q428">
        <f t="shared" si="43"/>
        <v>0</v>
      </c>
    </row>
    <row r="429" spans="1:17" x14ac:dyDescent="0.3">
      <c r="A429">
        <f t="shared" si="38"/>
        <v>429</v>
      </c>
      <c r="B429" t="str">
        <f>IF(HLOOKUP("Memory",'vInfo (Imported)'!$1:$5000,A429,FALSE)&gt;0,HLOOKUP("Memory",'vInfo (Imported)'!$1:$5000,A429,FALSE),"")</f>
        <v/>
      </c>
      <c r="C429" t="str">
        <f>IF(HLOOKUP("CPUs",'vInfo (Imported)'!$1:$5000,A429,FALSE)&gt;0,
HLOOKUP("CPUs",'vInfo (Imported)'!$1:$5000,A429,FALSE),
"")</f>
        <v/>
      </c>
      <c r="D429" t="str">
        <f>IF(HLOOKUP($D$1,'vInfo (Imported)'!$1:$5000,A429,FALSE)&gt;0,
HLOOKUP($D$1,'vInfo (Imported)'!$1:$5000,A429,FALSE),
"")</f>
        <v/>
      </c>
      <c r="E429" t="str">
        <f>IF(HLOOKUP("Category",'vInfo (Imported)'!$1:$5000,A429,FALSE)&gt;0,
HLOOKUP("Category",'vInfo (Imported)'!$1:$5000,A429,FALSE),
"")</f>
        <v/>
      </c>
      <c r="F429" t="str">
        <f>IF(HLOOKUP("OS according to the configuration file",'vInfo (Imported)'!$1:$5000,A429,FALSE)&gt;0,
HLOOKUP("OS according to the configuration file",'vInfo (Imported)'!$1:$5000,A429,FALSE),
"")</f>
        <v/>
      </c>
      <c r="G429" s="1" t="str">
        <f>IF(HLOOKUP("Cluster",'vInfo (Imported)'!$1:$5000,A429,FALSE)&gt;0,
HLOOKUP("Cluster",'vInfo (Imported)'!$1:$5000,A429,FALSE),
"")</f>
        <v/>
      </c>
      <c r="K429" s="28">
        <f>'vCluster (Imported)'!A429</f>
        <v>0</v>
      </c>
      <c r="L429">
        <f t="shared" si="39"/>
        <v>0</v>
      </c>
      <c r="M429">
        <f t="shared" si="40"/>
        <v>0</v>
      </c>
      <c r="N429">
        <f t="shared" si="41"/>
        <v>0</v>
      </c>
      <c r="O429" s="1">
        <f t="shared" si="42"/>
        <v>0</v>
      </c>
      <c r="P429">
        <f>SUMIFS('vCluster (Imported)'!$G:$G,'vCluster (Imported)'!$A:$A,K429)</f>
        <v>0</v>
      </c>
      <c r="Q429">
        <f t="shared" si="43"/>
        <v>0</v>
      </c>
    </row>
    <row r="430" spans="1:17" x14ac:dyDescent="0.3">
      <c r="A430">
        <f t="shared" si="38"/>
        <v>430</v>
      </c>
      <c r="B430" t="str">
        <f>IF(HLOOKUP("Memory",'vInfo (Imported)'!$1:$5000,A430,FALSE)&gt;0,HLOOKUP("Memory",'vInfo (Imported)'!$1:$5000,A430,FALSE),"")</f>
        <v/>
      </c>
      <c r="C430" t="str">
        <f>IF(HLOOKUP("CPUs",'vInfo (Imported)'!$1:$5000,A430,FALSE)&gt;0,
HLOOKUP("CPUs",'vInfo (Imported)'!$1:$5000,A430,FALSE),
"")</f>
        <v/>
      </c>
      <c r="D430" t="str">
        <f>IF(HLOOKUP($D$1,'vInfo (Imported)'!$1:$5000,A430,FALSE)&gt;0,
HLOOKUP($D$1,'vInfo (Imported)'!$1:$5000,A430,FALSE),
"")</f>
        <v/>
      </c>
      <c r="E430" t="str">
        <f>IF(HLOOKUP("Category",'vInfo (Imported)'!$1:$5000,A430,FALSE)&gt;0,
HLOOKUP("Category",'vInfo (Imported)'!$1:$5000,A430,FALSE),
"")</f>
        <v/>
      </c>
      <c r="F430" t="str">
        <f>IF(HLOOKUP("OS according to the configuration file",'vInfo (Imported)'!$1:$5000,A430,FALSE)&gt;0,
HLOOKUP("OS according to the configuration file",'vInfo (Imported)'!$1:$5000,A430,FALSE),
"")</f>
        <v/>
      </c>
      <c r="G430" s="1" t="str">
        <f>IF(HLOOKUP("Cluster",'vInfo (Imported)'!$1:$5000,A430,FALSE)&gt;0,
HLOOKUP("Cluster",'vInfo (Imported)'!$1:$5000,A430,FALSE),
"")</f>
        <v/>
      </c>
      <c r="K430" s="28">
        <f>'vCluster (Imported)'!A430</f>
        <v>0</v>
      </c>
      <c r="L430">
        <f t="shared" si="39"/>
        <v>0</v>
      </c>
      <c r="M430">
        <f t="shared" si="40"/>
        <v>0</v>
      </c>
      <c r="N430">
        <f t="shared" si="41"/>
        <v>0</v>
      </c>
      <c r="O430" s="1">
        <f t="shared" si="42"/>
        <v>0</v>
      </c>
      <c r="P430">
        <f>SUMIFS('vCluster (Imported)'!$G:$G,'vCluster (Imported)'!$A:$A,K430)</f>
        <v>0</v>
      </c>
      <c r="Q430">
        <f t="shared" si="43"/>
        <v>0</v>
      </c>
    </row>
    <row r="431" spans="1:17" x14ac:dyDescent="0.3">
      <c r="A431">
        <f t="shared" si="38"/>
        <v>431</v>
      </c>
      <c r="B431" t="str">
        <f>IF(HLOOKUP("Memory",'vInfo (Imported)'!$1:$5000,A431,FALSE)&gt;0,HLOOKUP("Memory",'vInfo (Imported)'!$1:$5000,A431,FALSE),"")</f>
        <v/>
      </c>
      <c r="C431" t="str">
        <f>IF(HLOOKUP("CPUs",'vInfo (Imported)'!$1:$5000,A431,FALSE)&gt;0,
HLOOKUP("CPUs",'vInfo (Imported)'!$1:$5000,A431,FALSE),
"")</f>
        <v/>
      </c>
      <c r="D431" t="str">
        <f>IF(HLOOKUP($D$1,'vInfo (Imported)'!$1:$5000,A431,FALSE)&gt;0,
HLOOKUP($D$1,'vInfo (Imported)'!$1:$5000,A431,FALSE),
"")</f>
        <v/>
      </c>
      <c r="E431" t="str">
        <f>IF(HLOOKUP("Category",'vInfo (Imported)'!$1:$5000,A431,FALSE)&gt;0,
HLOOKUP("Category",'vInfo (Imported)'!$1:$5000,A431,FALSE),
"")</f>
        <v/>
      </c>
      <c r="F431" t="str">
        <f>IF(HLOOKUP("OS according to the configuration file",'vInfo (Imported)'!$1:$5000,A431,FALSE)&gt;0,
HLOOKUP("OS according to the configuration file",'vInfo (Imported)'!$1:$5000,A431,FALSE),
"")</f>
        <v/>
      </c>
      <c r="G431" s="1" t="str">
        <f>IF(HLOOKUP("Cluster",'vInfo (Imported)'!$1:$5000,A431,FALSE)&gt;0,
HLOOKUP("Cluster",'vInfo (Imported)'!$1:$5000,A431,FALSE),
"")</f>
        <v/>
      </c>
      <c r="K431" s="28">
        <f>'vCluster (Imported)'!A431</f>
        <v>0</v>
      </c>
      <c r="L431">
        <f t="shared" si="39"/>
        <v>0</v>
      </c>
      <c r="M431">
        <f t="shared" si="40"/>
        <v>0</v>
      </c>
      <c r="N431">
        <f t="shared" si="41"/>
        <v>0</v>
      </c>
      <c r="O431" s="1">
        <f t="shared" si="42"/>
        <v>0</v>
      </c>
      <c r="P431">
        <f>SUMIFS('vCluster (Imported)'!$G:$G,'vCluster (Imported)'!$A:$A,K431)</f>
        <v>0</v>
      </c>
      <c r="Q431">
        <f t="shared" si="43"/>
        <v>0</v>
      </c>
    </row>
    <row r="432" spans="1:17" x14ac:dyDescent="0.3">
      <c r="A432">
        <f t="shared" si="38"/>
        <v>432</v>
      </c>
      <c r="B432" t="str">
        <f>IF(HLOOKUP("Memory",'vInfo (Imported)'!$1:$5000,A432,FALSE)&gt;0,HLOOKUP("Memory",'vInfo (Imported)'!$1:$5000,A432,FALSE),"")</f>
        <v/>
      </c>
      <c r="C432" t="str">
        <f>IF(HLOOKUP("CPUs",'vInfo (Imported)'!$1:$5000,A432,FALSE)&gt;0,
HLOOKUP("CPUs",'vInfo (Imported)'!$1:$5000,A432,FALSE),
"")</f>
        <v/>
      </c>
      <c r="D432" t="str">
        <f>IF(HLOOKUP($D$1,'vInfo (Imported)'!$1:$5000,A432,FALSE)&gt;0,
HLOOKUP($D$1,'vInfo (Imported)'!$1:$5000,A432,FALSE),
"")</f>
        <v/>
      </c>
      <c r="E432" t="str">
        <f>IF(HLOOKUP("Category",'vInfo (Imported)'!$1:$5000,A432,FALSE)&gt;0,
HLOOKUP("Category",'vInfo (Imported)'!$1:$5000,A432,FALSE),
"")</f>
        <v/>
      </c>
      <c r="F432" t="str">
        <f>IF(HLOOKUP("OS according to the configuration file",'vInfo (Imported)'!$1:$5000,A432,FALSE)&gt;0,
HLOOKUP("OS according to the configuration file",'vInfo (Imported)'!$1:$5000,A432,FALSE),
"")</f>
        <v/>
      </c>
      <c r="G432" s="1" t="str">
        <f>IF(HLOOKUP("Cluster",'vInfo (Imported)'!$1:$5000,A432,FALSE)&gt;0,
HLOOKUP("Cluster",'vInfo (Imported)'!$1:$5000,A432,FALSE),
"")</f>
        <v/>
      </c>
      <c r="K432" s="28">
        <f>'vCluster (Imported)'!A432</f>
        <v>0</v>
      </c>
      <c r="L432">
        <f t="shared" si="39"/>
        <v>0</v>
      </c>
      <c r="M432">
        <f t="shared" si="40"/>
        <v>0</v>
      </c>
      <c r="N432">
        <f t="shared" si="41"/>
        <v>0</v>
      </c>
      <c r="O432" s="1">
        <f t="shared" si="42"/>
        <v>0</v>
      </c>
      <c r="P432">
        <f>SUMIFS('vCluster (Imported)'!$G:$G,'vCluster (Imported)'!$A:$A,K432)</f>
        <v>0</v>
      </c>
      <c r="Q432">
        <f t="shared" si="43"/>
        <v>0</v>
      </c>
    </row>
    <row r="433" spans="1:17" x14ac:dyDescent="0.3">
      <c r="A433">
        <f t="shared" si="38"/>
        <v>433</v>
      </c>
      <c r="B433" t="str">
        <f>IF(HLOOKUP("Memory",'vInfo (Imported)'!$1:$5000,A433,FALSE)&gt;0,HLOOKUP("Memory",'vInfo (Imported)'!$1:$5000,A433,FALSE),"")</f>
        <v/>
      </c>
      <c r="C433" t="str">
        <f>IF(HLOOKUP("CPUs",'vInfo (Imported)'!$1:$5000,A433,FALSE)&gt;0,
HLOOKUP("CPUs",'vInfo (Imported)'!$1:$5000,A433,FALSE),
"")</f>
        <v/>
      </c>
      <c r="D433" t="str">
        <f>IF(HLOOKUP($D$1,'vInfo (Imported)'!$1:$5000,A433,FALSE)&gt;0,
HLOOKUP($D$1,'vInfo (Imported)'!$1:$5000,A433,FALSE),
"")</f>
        <v/>
      </c>
      <c r="E433" t="str">
        <f>IF(HLOOKUP("Category",'vInfo (Imported)'!$1:$5000,A433,FALSE)&gt;0,
HLOOKUP("Category",'vInfo (Imported)'!$1:$5000,A433,FALSE),
"")</f>
        <v/>
      </c>
      <c r="F433" t="str">
        <f>IF(HLOOKUP("OS according to the configuration file",'vInfo (Imported)'!$1:$5000,A433,FALSE)&gt;0,
HLOOKUP("OS according to the configuration file",'vInfo (Imported)'!$1:$5000,A433,FALSE),
"")</f>
        <v/>
      </c>
      <c r="G433" s="1" t="str">
        <f>IF(HLOOKUP("Cluster",'vInfo (Imported)'!$1:$5000,A433,FALSE)&gt;0,
HLOOKUP("Cluster",'vInfo (Imported)'!$1:$5000,A433,FALSE),
"")</f>
        <v/>
      </c>
      <c r="K433" s="28">
        <f>'vCluster (Imported)'!A433</f>
        <v>0</v>
      </c>
      <c r="L433">
        <f t="shared" si="39"/>
        <v>0</v>
      </c>
      <c r="M433">
        <f t="shared" si="40"/>
        <v>0</v>
      </c>
      <c r="N433">
        <f t="shared" si="41"/>
        <v>0</v>
      </c>
      <c r="O433" s="1">
        <f t="shared" si="42"/>
        <v>0</v>
      </c>
      <c r="P433">
        <f>SUMIFS('vCluster (Imported)'!$G:$G,'vCluster (Imported)'!$A:$A,K433)</f>
        <v>0</v>
      </c>
      <c r="Q433">
        <f t="shared" si="43"/>
        <v>0</v>
      </c>
    </row>
    <row r="434" spans="1:17" x14ac:dyDescent="0.3">
      <c r="A434">
        <f t="shared" si="38"/>
        <v>434</v>
      </c>
      <c r="B434" t="str">
        <f>IF(HLOOKUP("Memory",'vInfo (Imported)'!$1:$5000,A434,FALSE)&gt;0,HLOOKUP("Memory",'vInfo (Imported)'!$1:$5000,A434,FALSE),"")</f>
        <v/>
      </c>
      <c r="C434" t="str">
        <f>IF(HLOOKUP("CPUs",'vInfo (Imported)'!$1:$5000,A434,FALSE)&gt;0,
HLOOKUP("CPUs",'vInfo (Imported)'!$1:$5000,A434,FALSE),
"")</f>
        <v/>
      </c>
      <c r="D434" t="str">
        <f>IF(HLOOKUP($D$1,'vInfo (Imported)'!$1:$5000,A434,FALSE)&gt;0,
HLOOKUP($D$1,'vInfo (Imported)'!$1:$5000,A434,FALSE),
"")</f>
        <v/>
      </c>
      <c r="E434" t="str">
        <f>IF(HLOOKUP("Category",'vInfo (Imported)'!$1:$5000,A434,FALSE)&gt;0,
HLOOKUP("Category",'vInfo (Imported)'!$1:$5000,A434,FALSE),
"")</f>
        <v/>
      </c>
      <c r="F434" t="str">
        <f>IF(HLOOKUP("OS according to the configuration file",'vInfo (Imported)'!$1:$5000,A434,FALSE)&gt;0,
HLOOKUP("OS according to the configuration file",'vInfo (Imported)'!$1:$5000,A434,FALSE),
"")</f>
        <v/>
      </c>
      <c r="G434" s="1" t="str">
        <f>IF(HLOOKUP("Cluster",'vInfo (Imported)'!$1:$5000,A434,FALSE)&gt;0,
HLOOKUP("Cluster",'vInfo (Imported)'!$1:$5000,A434,FALSE),
"")</f>
        <v/>
      </c>
      <c r="K434" s="28">
        <f>'vCluster (Imported)'!A434</f>
        <v>0</v>
      </c>
      <c r="L434">
        <f t="shared" si="39"/>
        <v>0</v>
      </c>
      <c r="M434">
        <f t="shared" si="40"/>
        <v>0</v>
      </c>
      <c r="N434">
        <f t="shared" si="41"/>
        <v>0</v>
      </c>
      <c r="O434" s="1">
        <f t="shared" si="42"/>
        <v>0</v>
      </c>
      <c r="P434">
        <f>SUMIFS('vCluster (Imported)'!$G:$G,'vCluster (Imported)'!$A:$A,K434)</f>
        <v>0</v>
      </c>
      <c r="Q434">
        <f t="shared" si="43"/>
        <v>0</v>
      </c>
    </row>
    <row r="435" spans="1:17" x14ac:dyDescent="0.3">
      <c r="A435">
        <f t="shared" si="38"/>
        <v>435</v>
      </c>
      <c r="B435" t="str">
        <f>IF(HLOOKUP("Memory",'vInfo (Imported)'!$1:$5000,A435,FALSE)&gt;0,HLOOKUP("Memory",'vInfo (Imported)'!$1:$5000,A435,FALSE),"")</f>
        <v/>
      </c>
      <c r="C435" t="str">
        <f>IF(HLOOKUP("CPUs",'vInfo (Imported)'!$1:$5000,A435,FALSE)&gt;0,
HLOOKUP("CPUs",'vInfo (Imported)'!$1:$5000,A435,FALSE),
"")</f>
        <v/>
      </c>
      <c r="D435" t="str">
        <f>IF(HLOOKUP($D$1,'vInfo (Imported)'!$1:$5000,A435,FALSE)&gt;0,
HLOOKUP($D$1,'vInfo (Imported)'!$1:$5000,A435,FALSE),
"")</f>
        <v/>
      </c>
      <c r="E435" t="str">
        <f>IF(HLOOKUP("Category",'vInfo (Imported)'!$1:$5000,A435,FALSE)&gt;0,
HLOOKUP("Category",'vInfo (Imported)'!$1:$5000,A435,FALSE),
"")</f>
        <v/>
      </c>
      <c r="F435" t="str">
        <f>IF(HLOOKUP("OS according to the configuration file",'vInfo (Imported)'!$1:$5000,A435,FALSE)&gt;0,
HLOOKUP("OS according to the configuration file",'vInfo (Imported)'!$1:$5000,A435,FALSE),
"")</f>
        <v/>
      </c>
      <c r="G435" s="1" t="str">
        <f>IF(HLOOKUP("Cluster",'vInfo (Imported)'!$1:$5000,A435,FALSE)&gt;0,
HLOOKUP("Cluster",'vInfo (Imported)'!$1:$5000,A435,FALSE),
"")</f>
        <v/>
      </c>
      <c r="K435" s="28">
        <f>'vCluster (Imported)'!A435</f>
        <v>0</v>
      </c>
      <c r="L435">
        <f t="shared" si="39"/>
        <v>0</v>
      </c>
      <c r="M435">
        <f t="shared" si="40"/>
        <v>0</v>
      </c>
      <c r="N435">
        <f t="shared" si="41"/>
        <v>0</v>
      </c>
      <c r="O435" s="1">
        <f t="shared" si="42"/>
        <v>0</v>
      </c>
      <c r="P435">
        <f>SUMIFS('vCluster (Imported)'!$G:$G,'vCluster (Imported)'!$A:$A,K435)</f>
        <v>0</v>
      </c>
      <c r="Q435">
        <f t="shared" si="43"/>
        <v>0</v>
      </c>
    </row>
    <row r="436" spans="1:17" x14ac:dyDescent="0.3">
      <c r="A436">
        <f t="shared" si="38"/>
        <v>436</v>
      </c>
      <c r="B436" t="str">
        <f>IF(HLOOKUP("Memory",'vInfo (Imported)'!$1:$5000,A436,FALSE)&gt;0,HLOOKUP("Memory",'vInfo (Imported)'!$1:$5000,A436,FALSE),"")</f>
        <v/>
      </c>
      <c r="C436" t="str">
        <f>IF(HLOOKUP("CPUs",'vInfo (Imported)'!$1:$5000,A436,FALSE)&gt;0,
HLOOKUP("CPUs",'vInfo (Imported)'!$1:$5000,A436,FALSE),
"")</f>
        <v/>
      </c>
      <c r="D436" t="str">
        <f>IF(HLOOKUP($D$1,'vInfo (Imported)'!$1:$5000,A436,FALSE)&gt;0,
HLOOKUP($D$1,'vInfo (Imported)'!$1:$5000,A436,FALSE),
"")</f>
        <v/>
      </c>
      <c r="E436" t="str">
        <f>IF(HLOOKUP("Category",'vInfo (Imported)'!$1:$5000,A436,FALSE)&gt;0,
HLOOKUP("Category",'vInfo (Imported)'!$1:$5000,A436,FALSE),
"")</f>
        <v/>
      </c>
      <c r="F436" t="str">
        <f>IF(HLOOKUP("OS according to the configuration file",'vInfo (Imported)'!$1:$5000,A436,FALSE)&gt;0,
HLOOKUP("OS according to the configuration file",'vInfo (Imported)'!$1:$5000,A436,FALSE),
"")</f>
        <v/>
      </c>
      <c r="G436" s="1" t="str">
        <f>IF(HLOOKUP("Cluster",'vInfo (Imported)'!$1:$5000,A436,FALSE)&gt;0,
HLOOKUP("Cluster",'vInfo (Imported)'!$1:$5000,A436,FALSE),
"")</f>
        <v/>
      </c>
      <c r="K436" s="28">
        <f>'vCluster (Imported)'!A436</f>
        <v>0</v>
      </c>
      <c r="L436">
        <f t="shared" si="39"/>
        <v>0</v>
      </c>
      <c r="M436">
        <f t="shared" si="40"/>
        <v>0</v>
      </c>
      <c r="N436">
        <f t="shared" si="41"/>
        <v>0</v>
      </c>
      <c r="O436" s="1">
        <f t="shared" si="42"/>
        <v>0</v>
      </c>
      <c r="P436">
        <f>SUMIFS('vCluster (Imported)'!$G:$G,'vCluster (Imported)'!$A:$A,K436)</f>
        <v>0</v>
      </c>
      <c r="Q436">
        <f t="shared" si="43"/>
        <v>0</v>
      </c>
    </row>
    <row r="437" spans="1:17" x14ac:dyDescent="0.3">
      <c r="A437">
        <f t="shared" si="38"/>
        <v>437</v>
      </c>
      <c r="B437" t="str">
        <f>IF(HLOOKUP("Memory",'vInfo (Imported)'!$1:$5000,A437,FALSE)&gt;0,HLOOKUP("Memory",'vInfo (Imported)'!$1:$5000,A437,FALSE),"")</f>
        <v/>
      </c>
      <c r="C437" t="str">
        <f>IF(HLOOKUP("CPUs",'vInfo (Imported)'!$1:$5000,A437,FALSE)&gt;0,
HLOOKUP("CPUs",'vInfo (Imported)'!$1:$5000,A437,FALSE),
"")</f>
        <v/>
      </c>
      <c r="D437" t="str">
        <f>IF(HLOOKUP($D$1,'vInfo (Imported)'!$1:$5000,A437,FALSE)&gt;0,
HLOOKUP($D$1,'vInfo (Imported)'!$1:$5000,A437,FALSE),
"")</f>
        <v/>
      </c>
      <c r="E437" t="str">
        <f>IF(HLOOKUP("Category",'vInfo (Imported)'!$1:$5000,A437,FALSE)&gt;0,
HLOOKUP("Category",'vInfo (Imported)'!$1:$5000,A437,FALSE),
"")</f>
        <v/>
      </c>
      <c r="F437" t="str">
        <f>IF(HLOOKUP("OS according to the configuration file",'vInfo (Imported)'!$1:$5000,A437,FALSE)&gt;0,
HLOOKUP("OS according to the configuration file",'vInfo (Imported)'!$1:$5000,A437,FALSE),
"")</f>
        <v/>
      </c>
      <c r="G437" s="1" t="str">
        <f>IF(HLOOKUP("Cluster",'vInfo (Imported)'!$1:$5000,A437,FALSE)&gt;0,
HLOOKUP("Cluster",'vInfo (Imported)'!$1:$5000,A437,FALSE),
"")</f>
        <v/>
      </c>
      <c r="K437" s="28">
        <f>'vCluster (Imported)'!A437</f>
        <v>0</v>
      </c>
      <c r="L437">
        <f t="shared" si="39"/>
        <v>0</v>
      </c>
      <c r="M437">
        <f t="shared" si="40"/>
        <v>0</v>
      </c>
      <c r="N437">
        <f t="shared" si="41"/>
        <v>0</v>
      </c>
      <c r="O437" s="1">
        <f t="shared" si="42"/>
        <v>0</v>
      </c>
      <c r="P437">
        <f>SUMIFS('vCluster (Imported)'!$G:$G,'vCluster (Imported)'!$A:$A,K437)</f>
        <v>0</v>
      </c>
      <c r="Q437">
        <f t="shared" si="43"/>
        <v>0</v>
      </c>
    </row>
    <row r="438" spans="1:17" x14ac:dyDescent="0.3">
      <c r="A438">
        <f t="shared" si="38"/>
        <v>438</v>
      </c>
      <c r="B438" t="str">
        <f>IF(HLOOKUP("Memory",'vInfo (Imported)'!$1:$5000,A438,FALSE)&gt;0,HLOOKUP("Memory",'vInfo (Imported)'!$1:$5000,A438,FALSE),"")</f>
        <v/>
      </c>
      <c r="C438" t="str">
        <f>IF(HLOOKUP("CPUs",'vInfo (Imported)'!$1:$5000,A438,FALSE)&gt;0,
HLOOKUP("CPUs",'vInfo (Imported)'!$1:$5000,A438,FALSE),
"")</f>
        <v/>
      </c>
      <c r="D438" t="str">
        <f>IF(HLOOKUP($D$1,'vInfo (Imported)'!$1:$5000,A438,FALSE)&gt;0,
HLOOKUP($D$1,'vInfo (Imported)'!$1:$5000,A438,FALSE),
"")</f>
        <v/>
      </c>
      <c r="E438" t="str">
        <f>IF(HLOOKUP("Category",'vInfo (Imported)'!$1:$5000,A438,FALSE)&gt;0,
HLOOKUP("Category",'vInfo (Imported)'!$1:$5000,A438,FALSE),
"")</f>
        <v/>
      </c>
      <c r="F438" t="str">
        <f>IF(HLOOKUP("OS according to the configuration file",'vInfo (Imported)'!$1:$5000,A438,FALSE)&gt;0,
HLOOKUP("OS according to the configuration file",'vInfo (Imported)'!$1:$5000,A438,FALSE),
"")</f>
        <v/>
      </c>
      <c r="G438" s="1" t="str">
        <f>IF(HLOOKUP("Cluster",'vInfo (Imported)'!$1:$5000,A438,FALSE)&gt;0,
HLOOKUP("Cluster",'vInfo (Imported)'!$1:$5000,A438,FALSE),
"")</f>
        <v/>
      </c>
      <c r="K438" s="28">
        <f>'vCluster (Imported)'!A438</f>
        <v>0</v>
      </c>
      <c r="L438">
        <f t="shared" si="39"/>
        <v>0</v>
      </c>
      <c r="M438">
        <f t="shared" si="40"/>
        <v>0</v>
      </c>
      <c r="N438">
        <f t="shared" si="41"/>
        <v>0</v>
      </c>
      <c r="O438" s="1">
        <f t="shared" si="42"/>
        <v>0</v>
      </c>
      <c r="P438">
        <f>SUMIFS('vCluster (Imported)'!$G:$G,'vCluster (Imported)'!$A:$A,K438)</f>
        <v>0</v>
      </c>
      <c r="Q438">
        <f t="shared" si="43"/>
        <v>0</v>
      </c>
    </row>
    <row r="439" spans="1:17" x14ac:dyDescent="0.3">
      <c r="A439">
        <f t="shared" si="38"/>
        <v>439</v>
      </c>
      <c r="B439" t="str">
        <f>IF(HLOOKUP("Memory",'vInfo (Imported)'!$1:$5000,A439,FALSE)&gt;0,HLOOKUP("Memory",'vInfo (Imported)'!$1:$5000,A439,FALSE),"")</f>
        <v/>
      </c>
      <c r="C439" t="str">
        <f>IF(HLOOKUP("CPUs",'vInfo (Imported)'!$1:$5000,A439,FALSE)&gt;0,
HLOOKUP("CPUs",'vInfo (Imported)'!$1:$5000,A439,FALSE),
"")</f>
        <v/>
      </c>
      <c r="D439" t="str">
        <f>IF(HLOOKUP($D$1,'vInfo (Imported)'!$1:$5000,A439,FALSE)&gt;0,
HLOOKUP($D$1,'vInfo (Imported)'!$1:$5000,A439,FALSE),
"")</f>
        <v/>
      </c>
      <c r="E439" t="str">
        <f>IF(HLOOKUP("Category",'vInfo (Imported)'!$1:$5000,A439,FALSE)&gt;0,
HLOOKUP("Category",'vInfo (Imported)'!$1:$5000,A439,FALSE),
"")</f>
        <v/>
      </c>
      <c r="F439" t="str">
        <f>IF(HLOOKUP("OS according to the configuration file",'vInfo (Imported)'!$1:$5000,A439,FALSE)&gt;0,
HLOOKUP("OS according to the configuration file",'vInfo (Imported)'!$1:$5000,A439,FALSE),
"")</f>
        <v/>
      </c>
      <c r="G439" s="1" t="str">
        <f>IF(HLOOKUP("Cluster",'vInfo (Imported)'!$1:$5000,A439,FALSE)&gt;0,
HLOOKUP("Cluster",'vInfo (Imported)'!$1:$5000,A439,FALSE),
"")</f>
        <v/>
      </c>
      <c r="K439" s="28">
        <f>'vCluster (Imported)'!A439</f>
        <v>0</v>
      </c>
      <c r="L439">
        <f t="shared" si="39"/>
        <v>0</v>
      </c>
      <c r="M439">
        <f t="shared" si="40"/>
        <v>0</v>
      </c>
      <c r="N439">
        <f t="shared" si="41"/>
        <v>0</v>
      </c>
      <c r="O439" s="1">
        <f t="shared" si="42"/>
        <v>0</v>
      </c>
      <c r="P439">
        <f>SUMIFS('vCluster (Imported)'!$G:$G,'vCluster (Imported)'!$A:$A,K439)</f>
        <v>0</v>
      </c>
      <c r="Q439">
        <f t="shared" si="43"/>
        <v>0</v>
      </c>
    </row>
    <row r="440" spans="1:17" x14ac:dyDescent="0.3">
      <c r="A440">
        <f t="shared" si="38"/>
        <v>440</v>
      </c>
      <c r="B440" t="str">
        <f>IF(HLOOKUP("Memory",'vInfo (Imported)'!$1:$5000,A440,FALSE)&gt;0,HLOOKUP("Memory",'vInfo (Imported)'!$1:$5000,A440,FALSE),"")</f>
        <v/>
      </c>
      <c r="C440" t="str">
        <f>IF(HLOOKUP("CPUs",'vInfo (Imported)'!$1:$5000,A440,FALSE)&gt;0,
HLOOKUP("CPUs",'vInfo (Imported)'!$1:$5000,A440,FALSE),
"")</f>
        <v/>
      </c>
      <c r="D440" t="str">
        <f>IF(HLOOKUP($D$1,'vInfo (Imported)'!$1:$5000,A440,FALSE)&gt;0,
HLOOKUP($D$1,'vInfo (Imported)'!$1:$5000,A440,FALSE),
"")</f>
        <v/>
      </c>
      <c r="E440" t="str">
        <f>IF(HLOOKUP("Category",'vInfo (Imported)'!$1:$5000,A440,FALSE)&gt;0,
HLOOKUP("Category",'vInfo (Imported)'!$1:$5000,A440,FALSE),
"")</f>
        <v/>
      </c>
      <c r="F440" t="str">
        <f>IF(HLOOKUP("OS according to the configuration file",'vInfo (Imported)'!$1:$5000,A440,FALSE)&gt;0,
HLOOKUP("OS according to the configuration file",'vInfo (Imported)'!$1:$5000,A440,FALSE),
"")</f>
        <v/>
      </c>
      <c r="G440" s="1" t="str">
        <f>IF(HLOOKUP("Cluster",'vInfo (Imported)'!$1:$5000,A440,FALSE)&gt;0,
HLOOKUP("Cluster",'vInfo (Imported)'!$1:$5000,A440,FALSE),
"")</f>
        <v/>
      </c>
      <c r="K440" s="28">
        <f>'vCluster (Imported)'!A440</f>
        <v>0</v>
      </c>
      <c r="L440">
        <f t="shared" si="39"/>
        <v>0</v>
      </c>
      <c r="M440">
        <f t="shared" si="40"/>
        <v>0</v>
      </c>
      <c r="N440">
        <f t="shared" si="41"/>
        <v>0</v>
      </c>
      <c r="O440" s="1">
        <f t="shared" si="42"/>
        <v>0</v>
      </c>
      <c r="P440">
        <f>SUMIFS('vCluster (Imported)'!$G:$G,'vCluster (Imported)'!$A:$A,K440)</f>
        <v>0</v>
      </c>
      <c r="Q440">
        <f t="shared" si="43"/>
        <v>0</v>
      </c>
    </row>
    <row r="441" spans="1:17" x14ac:dyDescent="0.3">
      <c r="A441">
        <f t="shared" si="38"/>
        <v>441</v>
      </c>
      <c r="B441" t="str">
        <f>IF(HLOOKUP("Memory",'vInfo (Imported)'!$1:$5000,A441,FALSE)&gt;0,HLOOKUP("Memory",'vInfo (Imported)'!$1:$5000,A441,FALSE),"")</f>
        <v/>
      </c>
      <c r="C441" t="str">
        <f>IF(HLOOKUP("CPUs",'vInfo (Imported)'!$1:$5000,A441,FALSE)&gt;0,
HLOOKUP("CPUs",'vInfo (Imported)'!$1:$5000,A441,FALSE),
"")</f>
        <v/>
      </c>
      <c r="D441" t="str">
        <f>IF(HLOOKUP($D$1,'vInfo (Imported)'!$1:$5000,A441,FALSE)&gt;0,
HLOOKUP($D$1,'vInfo (Imported)'!$1:$5000,A441,FALSE),
"")</f>
        <v/>
      </c>
      <c r="E441" t="str">
        <f>IF(HLOOKUP("Category",'vInfo (Imported)'!$1:$5000,A441,FALSE)&gt;0,
HLOOKUP("Category",'vInfo (Imported)'!$1:$5000,A441,FALSE),
"")</f>
        <v/>
      </c>
      <c r="F441" t="str">
        <f>IF(HLOOKUP("OS according to the configuration file",'vInfo (Imported)'!$1:$5000,A441,FALSE)&gt;0,
HLOOKUP("OS according to the configuration file",'vInfo (Imported)'!$1:$5000,A441,FALSE),
"")</f>
        <v/>
      </c>
      <c r="G441" s="1" t="str">
        <f>IF(HLOOKUP("Cluster",'vInfo (Imported)'!$1:$5000,A441,FALSE)&gt;0,
HLOOKUP("Cluster",'vInfo (Imported)'!$1:$5000,A441,FALSE),
"")</f>
        <v/>
      </c>
      <c r="K441" s="28">
        <f>'vCluster (Imported)'!A441</f>
        <v>0</v>
      </c>
      <c r="L441">
        <f t="shared" si="39"/>
        <v>0</v>
      </c>
      <c r="M441">
        <f t="shared" si="40"/>
        <v>0</v>
      </c>
      <c r="N441">
        <f t="shared" si="41"/>
        <v>0</v>
      </c>
      <c r="O441" s="1">
        <f t="shared" si="42"/>
        <v>0</v>
      </c>
      <c r="P441">
        <f>SUMIFS('vCluster (Imported)'!$G:$G,'vCluster (Imported)'!$A:$A,K441)</f>
        <v>0</v>
      </c>
      <c r="Q441">
        <f t="shared" si="43"/>
        <v>0</v>
      </c>
    </row>
    <row r="442" spans="1:17" x14ac:dyDescent="0.3">
      <c r="A442">
        <f t="shared" si="38"/>
        <v>442</v>
      </c>
      <c r="B442" t="str">
        <f>IF(HLOOKUP("Memory",'vInfo (Imported)'!$1:$5000,A442,FALSE)&gt;0,HLOOKUP("Memory",'vInfo (Imported)'!$1:$5000,A442,FALSE),"")</f>
        <v/>
      </c>
      <c r="C442" t="str">
        <f>IF(HLOOKUP("CPUs",'vInfo (Imported)'!$1:$5000,A442,FALSE)&gt;0,
HLOOKUP("CPUs",'vInfo (Imported)'!$1:$5000,A442,FALSE),
"")</f>
        <v/>
      </c>
      <c r="D442" t="str">
        <f>IF(HLOOKUP($D$1,'vInfo (Imported)'!$1:$5000,A442,FALSE)&gt;0,
HLOOKUP($D$1,'vInfo (Imported)'!$1:$5000,A442,FALSE),
"")</f>
        <v/>
      </c>
      <c r="E442" t="str">
        <f>IF(HLOOKUP("Category",'vInfo (Imported)'!$1:$5000,A442,FALSE)&gt;0,
HLOOKUP("Category",'vInfo (Imported)'!$1:$5000,A442,FALSE),
"")</f>
        <v/>
      </c>
      <c r="F442" t="str">
        <f>IF(HLOOKUP("OS according to the configuration file",'vInfo (Imported)'!$1:$5000,A442,FALSE)&gt;0,
HLOOKUP("OS according to the configuration file",'vInfo (Imported)'!$1:$5000,A442,FALSE),
"")</f>
        <v/>
      </c>
      <c r="G442" s="1" t="str">
        <f>IF(HLOOKUP("Cluster",'vInfo (Imported)'!$1:$5000,A442,FALSE)&gt;0,
HLOOKUP("Cluster",'vInfo (Imported)'!$1:$5000,A442,FALSE),
"")</f>
        <v/>
      </c>
      <c r="K442" s="28">
        <f>'vCluster (Imported)'!A442</f>
        <v>0</v>
      </c>
      <c r="L442">
        <f t="shared" si="39"/>
        <v>0</v>
      </c>
      <c r="M442">
        <f t="shared" si="40"/>
        <v>0</v>
      </c>
      <c r="N442">
        <f t="shared" si="41"/>
        <v>0</v>
      </c>
      <c r="O442" s="1">
        <f t="shared" si="42"/>
        <v>0</v>
      </c>
      <c r="P442">
        <f>SUMIFS('vCluster (Imported)'!$G:$G,'vCluster (Imported)'!$A:$A,K442)</f>
        <v>0</v>
      </c>
      <c r="Q442">
        <f t="shared" si="43"/>
        <v>0</v>
      </c>
    </row>
    <row r="443" spans="1:17" x14ac:dyDescent="0.3">
      <c r="A443">
        <f t="shared" si="38"/>
        <v>443</v>
      </c>
      <c r="B443" t="str">
        <f>IF(HLOOKUP("Memory",'vInfo (Imported)'!$1:$5000,A443,FALSE)&gt;0,HLOOKUP("Memory",'vInfo (Imported)'!$1:$5000,A443,FALSE),"")</f>
        <v/>
      </c>
      <c r="C443" t="str">
        <f>IF(HLOOKUP("CPUs",'vInfo (Imported)'!$1:$5000,A443,FALSE)&gt;0,
HLOOKUP("CPUs",'vInfo (Imported)'!$1:$5000,A443,FALSE),
"")</f>
        <v/>
      </c>
      <c r="D443" t="str">
        <f>IF(HLOOKUP($D$1,'vInfo (Imported)'!$1:$5000,A443,FALSE)&gt;0,
HLOOKUP($D$1,'vInfo (Imported)'!$1:$5000,A443,FALSE),
"")</f>
        <v/>
      </c>
      <c r="E443" t="str">
        <f>IF(HLOOKUP("Category",'vInfo (Imported)'!$1:$5000,A443,FALSE)&gt;0,
HLOOKUP("Category",'vInfo (Imported)'!$1:$5000,A443,FALSE),
"")</f>
        <v/>
      </c>
      <c r="F443" t="str">
        <f>IF(HLOOKUP("OS according to the configuration file",'vInfo (Imported)'!$1:$5000,A443,FALSE)&gt;0,
HLOOKUP("OS according to the configuration file",'vInfo (Imported)'!$1:$5000,A443,FALSE),
"")</f>
        <v/>
      </c>
      <c r="G443" s="1" t="str">
        <f>IF(HLOOKUP("Cluster",'vInfo (Imported)'!$1:$5000,A443,FALSE)&gt;0,
HLOOKUP("Cluster",'vInfo (Imported)'!$1:$5000,A443,FALSE),
"")</f>
        <v/>
      </c>
      <c r="K443" s="28">
        <f>'vCluster (Imported)'!A443</f>
        <v>0</v>
      </c>
      <c r="L443">
        <f t="shared" si="39"/>
        <v>0</v>
      </c>
      <c r="M443">
        <f t="shared" si="40"/>
        <v>0</v>
      </c>
      <c r="N443">
        <f t="shared" si="41"/>
        <v>0</v>
      </c>
      <c r="O443" s="1">
        <f t="shared" si="42"/>
        <v>0</v>
      </c>
      <c r="P443">
        <f>SUMIFS('vCluster (Imported)'!$G:$G,'vCluster (Imported)'!$A:$A,K443)</f>
        <v>0</v>
      </c>
      <c r="Q443">
        <f t="shared" si="43"/>
        <v>0</v>
      </c>
    </row>
    <row r="444" spans="1:17" x14ac:dyDescent="0.3">
      <c r="A444">
        <f t="shared" si="38"/>
        <v>444</v>
      </c>
      <c r="B444" t="str">
        <f>IF(HLOOKUP("Memory",'vInfo (Imported)'!$1:$5000,A444,FALSE)&gt;0,HLOOKUP("Memory",'vInfo (Imported)'!$1:$5000,A444,FALSE),"")</f>
        <v/>
      </c>
      <c r="C444" t="str">
        <f>IF(HLOOKUP("CPUs",'vInfo (Imported)'!$1:$5000,A444,FALSE)&gt;0,
HLOOKUP("CPUs",'vInfo (Imported)'!$1:$5000,A444,FALSE),
"")</f>
        <v/>
      </c>
      <c r="D444" t="str">
        <f>IF(HLOOKUP($D$1,'vInfo (Imported)'!$1:$5000,A444,FALSE)&gt;0,
HLOOKUP($D$1,'vInfo (Imported)'!$1:$5000,A444,FALSE),
"")</f>
        <v/>
      </c>
      <c r="E444" t="str">
        <f>IF(HLOOKUP("Category",'vInfo (Imported)'!$1:$5000,A444,FALSE)&gt;0,
HLOOKUP("Category",'vInfo (Imported)'!$1:$5000,A444,FALSE),
"")</f>
        <v/>
      </c>
      <c r="F444" t="str">
        <f>IF(HLOOKUP("OS according to the configuration file",'vInfo (Imported)'!$1:$5000,A444,FALSE)&gt;0,
HLOOKUP("OS according to the configuration file",'vInfo (Imported)'!$1:$5000,A444,FALSE),
"")</f>
        <v/>
      </c>
      <c r="G444" s="1" t="str">
        <f>IF(HLOOKUP("Cluster",'vInfo (Imported)'!$1:$5000,A444,FALSE)&gt;0,
HLOOKUP("Cluster",'vInfo (Imported)'!$1:$5000,A444,FALSE),
"")</f>
        <v/>
      </c>
      <c r="K444" s="28">
        <f>'vCluster (Imported)'!A444</f>
        <v>0</v>
      </c>
      <c r="L444">
        <f t="shared" si="39"/>
        <v>0</v>
      </c>
      <c r="M444">
        <f t="shared" si="40"/>
        <v>0</v>
      </c>
      <c r="N444">
        <f t="shared" si="41"/>
        <v>0</v>
      </c>
      <c r="O444" s="1">
        <f t="shared" si="42"/>
        <v>0</v>
      </c>
      <c r="P444">
        <f>SUMIFS('vCluster (Imported)'!$G:$G,'vCluster (Imported)'!$A:$A,K444)</f>
        <v>0</v>
      </c>
      <c r="Q444">
        <f t="shared" si="43"/>
        <v>0</v>
      </c>
    </row>
    <row r="445" spans="1:17" x14ac:dyDescent="0.3">
      <c r="A445">
        <f t="shared" si="38"/>
        <v>445</v>
      </c>
      <c r="B445" t="str">
        <f>IF(HLOOKUP("Memory",'vInfo (Imported)'!$1:$5000,A445,FALSE)&gt;0,HLOOKUP("Memory",'vInfo (Imported)'!$1:$5000,A445,FALSE),"")</f>
        <v/>
      </c>
      <c r="C445" t="str">
        <f>IF(HLOOKUP("CPUs",'vInfo (Imported)'!$1:$5000,A445,FALSE)&gt;0,
HLOOKUP("CPUs",'vInfo (Imported)'!$1:$5000,A445,FALSE),
"")</f>
        <v/>
      </c>
      <c r="D445" t="str">
        <f>IF(HLOOKUP($D$1,'vInfo (Imported)'!$1:$5000,A445,FALSE)&gt;0,
HLOOKUP($D$1,'vInfo (Imported)'!$1:$5000,A445,FALSE),
"")</f>
        <v/>
      </c>
      <c r="E445" t="str">
        <f>IF(HLOOKUP("Category",'vInfo (Imported)'!$1:$5000,A445,FALSE)&gt;0,
HLOOKUP("Category",'vInfo (Imported)'!$1:$5000,A445,FALSE),
"")</f>
        <v/>
      </c>
      <c r="F445" t="str">
        <f>IF(HLOOKUP("OS according to the configuration file",'vInfo (Imported)'!$1:$5000,A445,FALSE)&gt;0,
HLOOKUP("OS according to the configuration file",'vInfo (Imported)'!$1:$5000,A445,FALSE),
"")</f>
        <v/>
      </c>
      <c r="G445" s="1" t="str">
        <f>IF(HLOOKUP("Cluster",'vInfo (Imported)'!$1:$5000,A445,FALSE)&gt;0,
HLOOKUP("Cluster",'vInfo (Imported)'!$1:$5000,A445,FALSE),
"")</f>
        <v/>
      </c>
      <c r="K445" s="28">
        <f>'vCluster (Imported)'!A445</f>
        <v>0</v>
      </c>
      <c r="L445">
        <f t="shared" si="39"/>
        <v>0</v>
      </c>
      <c r="M445">
        <f t="shared" si="40"/>
        <v>0</v>
      </c>
      <c r="N445">
        <f t="shared" si="41"/>
        <v>0</v>
      </c>
      <c r="O445" s="1">
        <f t="shared" si="42"/>
        <v>0</v>
      </c>
      <c r="P445">
        <f>SUMIFS('vCluster (Imported)'!$G:$G,'vCluster (Imported)'!$A:$A,K445)</f>
        <v>0</v>
      </c>
      <c r="Q445">
        <f t="shared" si="43"/>
        <v>0</v>
      </c>
    </row>
    <row r="446" spans="1:17" x14ac:dyDescent="0.3">
      <c r="A446">
        <f t="shared" si="38"/>
        <v>446</v>
      </c>
      <c r="B446" t="str">
        <f>IF(HLOOKUP("Memory",'vInfo (Imported)'!$1:$5000,A446,FALSE)&gt;0,HLOOKUP("Memory",'vInfo (Imported)'!$1:$5000,A446,FALSE),"")</f>
        <v/>
      </c>
      <c r="C446" t="str">
        <f>IF(HLOOKUP("CPUs",'vInfo (Imported)'!$1:$5000,A446,FALSE)&gt;0,
HLOOKUP("CPUs",'vInfo (Imported)'!$1:$5000,A446,FALSE),
"")</f>
        <v/>
      </c>
      <c r="D446" t="str">
        <f>IF(HLOOKUP($D$1,'vInfo (Imported)'!$1:$5000,A446,FALSE)&gt;0,
HLOOKUP($D$1,'vInfo (Imported)'!$1:$5000,A446,FALSE),
"")</f>
        <v/>
      </c>
      <c r="E446" t="str">
        <f>IF(HLOOKUP("Category",'vInfo (Imported)'!$1:$5000,A446,FALSE)&gt;0,
HLOOKUP("Category",'vInfo (Imported)'!$1:$5000,A446,FALSE),
"")</f>
        <v/>
      </c>
      <c r="F446" t="str">
        <f>IF(HLOOKUP("OS according to the configuration file",'vInfo (Imported)'!$1:$5000,A446,FALSE)&gt;0,
HLOOKUP("OS according to the configuration file",'vInfo (Imported)'!$1:$5000,A446,FALSE),
"")</f>
        <v/>
      </c>
      <c r="G446" s="1" t="str">
        <f>IF(HLOOKUP("Cluster",'vInfo (Imported)'!$1:$5000,A446,FALSE)&gt;0,
HLOOKUP("Cluster",'vInfo (Imported)'!$1:$5000,A446,FALSE),
"")</f>
        <v/>
      </c>
      <c r="K446" s="28">
        <f>'vCluster (Imported)'!A446</f>
        <v>0</v>
      </c>
      <c r="L446">
        <f t="shared" si="39"/>
        <v>0</v>
      </c>
      <c r="M446">
        <f t="shared" si="40"/>
        <v>0</v>
      </c>
      <c r="N446">
        <f t="shared" si="41"/>
        <v>0</v>
      </c>
      <c r="O446" s="1">
        <f t="shared" si="42"/>
        <v>0</v>
      </c>
      <c r="P446">
        <f>SUMIFS('vCluster (Imported)'!$G:$G,'vCluster (Imported)'!$A:$A,K446)</f>
        <v>0</v>
      </c>
      <c r="Q446">
        <f t="shared" si="43"/>
        <v>0</v>
      </c>
    </row>
    <row r="447" spans="1:17" x14ac:dyDescent="0.3">
      <c r="A447">
        <f t="shared" si="38"/>
        <v>447</v>
      </c>
      <c r="B447" t="str">
        <f>IF(HLOOKUP("Memory",'vInfo (Imported)'!$1:$5000,A447,FALSE)&gt;0,HLOOKUP("Memory",'vInfo (Imported)'!$1:$5000,A447,FALSE),"")</f>
        <v/>
      </c>
      <c r="C447" t="str">
        <f>IF(HLOOKUP("CPUs",'vInfo (Imported)'!$1:$5000,A447,FALSE)&gt;0,
HLOOKUP("CPUs",'vInfo (Imported)'!$1:$5000,A447,FALSE),
"")</f>
        <v/>
      </c>
      <c r="D447" t="str">
        <f>IF(HLOOKUP($D$1,'vInfo (Imported)'!$1:$5000,A447,FALSE)&gt;0,
HLOOKUP($D$1,'vInfo (Imported)'!$1:$5000,A447,FALSE),
"")</f>
        <v/>
      </c>
      <c r="E447" t="str">
        <f>IF(HLOOKUP("Category",'vInfo (Imported)'!$1:$5000,A447,FALSE)&gt;0,
HLOOKUP("Category",'vInfo (Imported)'!$1:$5000,A447,FALSE),
"")</f>
        <v/>
      </c>
      <c r="F447" t="str">
        <f>IF(HLOOKUP("OS according to the configuration file",'vInfo (Imported)'!$1:$5000,A447,FALSE)&gt;0,
HLOOKUP("OS according to the configuration file",'vInfo (Imported)'!$1:$5000,A447,FALSE),
"")</f>
        <v/>
      </c>
      <c r="G447" s="1" t="str">
        <f>IF(HLOOKUP("Cluster",'vInfo (Imported)'!$1:$5000,A447,FALSE)&gt;0,
HLOOKUP("Cluster",'vInfo (Imported)'!$1:$5000,A447,FALSE),
"")</f>
        <v/>
      </c>
      <c r="K447" s="28">
        <f>'vCluster (Imported)'!A447</f>
        <v>0</v>
      </c>
      <c r="L447">
        <f t="shared" si="39"/>
        <v>0</v>
      </c>
      <c r="M447">
        <f t="shared" si="40"/>
        <v>0</v>
      </c>
      <c r="N447">
        <f t="shared" si="41"/>
        <v>0</v>
      </c>
      <c r="O447" s="1">
        <f t="shared" si="42"/>
        <v>0</v>
      </c>
      <c r="P447">
        <f>SUMIFS('vCluster (Imported)'!$G:$G,'vCluster (Imported)'!$A:$A,K447)</f>
        <v>0</v>
      </c>
      <c r="Q447">
        <f t="shared" si="43"/>
        <v>0</v>
      </c>
    </row>
    <row r="448" spans="1:17" x14ac:dyDescent="0.3">
      <c r="A448">
        <f t="shared" si="38"/>
        <v>448</v>
      </c>
      <c r="B448" t="str">
        <f>IF(HLOOKUP("Memory",'vInfo (Imported)'!$1:$5000,A448,FALSE)&gt;0,HLOOKUP("Memory",'vInfo (Imported)'!$1:$5000,A448,FALSE),"")</f>
        <v/>
      </c>
      <c r="C448" t="str">
        <f>IF(HLOOKUP("CPUs",'vInfo (Imported)'!$1:$5000,A448,FALSE)&gt;0,
HLOOKUP("CPUs",'vInfo (Imported)'!$1:$5000,A448,FALSE),
"")</f>
        <v/>
      </c>
      <c r="D448" t="str">
        <f>IF(HLOOKUP($D$1,'vInfo (Imported)'!$1:$5000,A448,FALSE)&gt;0,
HLOOKUP($D$1,'vInfo (Imported)'!$1:$5000,A448,FALSE),
"")</f>
        <v/>
      </c>
      <c r="E448" t="str">
        <f>IF(HLOOKUP("Category",'vInfo (Imported)'!$1:$5000,A448,FALSE)&gt;0,
HLOOKUP("Category",'vInfo (Imported)'!$1:$5000,A448,FALSE),
"")</f>
        <v/>
      </c>
      <c r="F448" t="str">
        <f>IF(HLOOKUP("OS according to the configuration file",'vInfo (Imported)'!$1:$5000,A448,FALSE)&gt;0,
HLOOKUP("OS according to the configuration file",'vInfo (Imported)'!$1:$5000,A448,FALSE),
"")</f>
        <v/>
      </c>
      <c r="G448" s="1" t="str">
        <f>IF(HLOOKUP("Cluster",'vInfo (Imported)'!$1:$5000,A448,FALSE)&gt;0,
HLOOKUP("Cluster",'vInfo (Imported)'!$1:$5000,A448,FALSE),
"")</f>
        <v/>
      </c>
      <c r="K448" s="28">
        <f>'vCluster (Imported)'!A448</f>
        <v>0</v>
      </c>
      <c r="L448">
        <f t="shared" si="39"/>
        <v>0</v>
      </c>
      <c r="M448">
        <f t="shared" si="40"/>
        <v>0</v>
      </c>
      <c r="N448">
        <f t="shared" si="41"/>
        <v>0</v>
      </c>
      <c r="O448" s="1">
        <f t="shared" si="42"/>
        <v>0</v>
      </c>
      <c r="P448">
        <f>SUMIFS('vCluster (Imported)'!$G:$G,'vCluster (Imported)'!$A:$A,K448)</f>
        <v>0</v>
      </c>
      <c r="Q448">
        <f t="shared" si="43"/>
        <v>0</v>
      </c>
    </row>
    <row r="449" spans="1:17" x14ac:dyDescent="0.3">
      <c r="A449">
        <f t="shared" si="38"/>
        <v>449</v>
      </c>
      <c r="B449" t="str">
        <f>IF(HLOOKUP("Memory",'vInfo (Imported)'!$1:$5000,A449,FALSE)&gt;0,HLOOKUP("Memory",'vInfo (Imported)'!$1:$5000,A449,FALSE),"")</f>
        <v/>
      </c>
      <c r="C449" t="str">
        <f>IF(HLOOKUP("CPUs",'vInfo (Imported)'!$1:$5000,A449,FALSE)&gt;0,
HLOOKUP("CPUs",'vInfo (Imported)'!$1:$5000,A449,FALSE),
"")</f>
        <v/>
      </c>
      <c r="D449" t="str">
        <f>IF(HLOOKUP($D$1,'vInfo (Imported)'!$1:$5000,A449,FALSE)&gt;0,
HLOOKUP($D$1,'vInfo (Imported)'!$1:$5000,A449,FALSE),
"")</f>
        <v/>
      </c>
      <c r="E449" t="str">
        <f>IF(HLOOKUP("Category",'vInfo (Imported)'!$1:$5000,A449,FALSE)&gt;0,
HLOOKUP("Category",'vInfo (Imported)'!$1:$5000,A449,FALSE),
"")</f>
        <v/>
      </c>
      <c r="F449" t="str">
        <f>IF(HLOOKUP("OS according to the configuration file",'vInfo (Imported)'!$1:$5000,A449,FALSE)&gt;0,
HLOOKUP("OS according to the configuration file",'vInfo (Imported)'!$1:$5000,A449,FALSE),
"")</f>
        <v/>
      </c>
      <c r="G449" s="1" t="str">
        <f>IF(HLOOKUP("Cluster",'vInfo (Imported)'!$1:$5000,A449,FALSE)&gt;0,
HLOOKUP("Cluster",'vInfo (Imported)'!$1:$5000,A449,FALSE),
"")</f>
        <v/>
      </c>
      <c r="K449" s="28">
        <f>'vCluster (Imported)'!A449</f>
        <v>0</v>
      </c>
      <c r="L449">
        <f t="shared" si="39"/>
        <v>0</v>
      </c>
      <c r="M449">
        <f t="shared" si="40"/>
        <v>0</v>
      </c>
      <c r="N449">
        <f t="shared" si="41"/>
        <v>0</v>
      </c>
      <c r="O449" s="1">
        <f t="shared" si="42"/>
        <v>0</v>
      </c>
      <c r="P449">
        <f>SUMIFS('vCluster (Imported)'!$G:$G,'vCluster (Imported)'!$A:$A,K449)</f>
        <v>0</v>
      </c>
      <c r="Q449">
        <f t="shared" si="43"/>
        <v>0</v>
      </c>
    </row>
    <row r="450" spans="1:17" x14ac:dyDescent="0.3">
      <c r="A450">
        <f t="shared" ref="A450:A513" si="44">A449+1</f>
        <v>450</v>
      </c>
      <c r="B450" t="str">
        <f>IF(HLOOKUP("Memory",'vInfo (Imported)'!$1:$5000,A450,FALSE)&gt;0,HLOOKUP("Memory",'vInfo (Imported)'!$1:$5000,A450,FALSE),"")</f>
        <v/>
      </c>
      <c r="C450" t="str">
        <f>IF(HLOOKUP("CPUs",'vInfo (Imported)'!$1:$5000,A450,FALSE)&gt;0,
HLOOKUP("CPUs",'vInfo (Imported)'!$1:$5000,A450,FALSE),
"")</f>
        <v/>
      </c>
      <c r="D450" t="str">
        <f>IF(HLOOKUP($D$1,'vInfo (Imported)'!$1:$5000,A450,FALSE)&gt;0,
HLOOKUP($D$1,'vInfo (Imported)'!$1:$5000,A450,FALSE),
"")</f>
        <v/>
      </c>
      <c r="E450" t="str">
        <f>IF(HLOOKUP("Category",'vInfo (Imported)'!$1:$5000,A450,FALSE)&gt;0,
HLOOKUP("Category",'vInfo (Imported)'!$1:$5000,A450,FALSE),
"")</f>
        <v/>
      </c>
      <c r="F450" t="str">
        <f>IF(HLOOKUP("OS according to the configuration file",'vInfo (Imported)'!$1:$5000,A450,FALSE)&gt;0,
HLOOKUP("OS according to the configuration file",'vInfo (Imported)'!$1:$5000,A450,FALSE),
"")</f>
        <v/>
      </c>
      <c r="G450" s="1" t="str">
        <f>IF(HLOOKUP("Cluster",'vInfo (Imported)'!$1:$5000,A450,FALSE)&gt;0,
HLOOKUP("Cluster",'vInfo (Imported)'!$1:$5000,A450,FALSE),
"")</f>
        <v/>
      </c>
      <c r="K450" s="28">
        <f>'vCluster (Imported)'!A450</f>
        <v>0</v>
      </c>
      <c r="L450">
        <f t="shared" ref="L450:L513" si="45">COUNTIFS(G:G,K450,$E:$E,$L$1)</f>
        <v>0</v>
      </c>
      <c r="M450">
        <f t="shared" ref="M450:M513" si="46">COUNTIFS(G:G,K450,$E:$E,$M$1)</f>
        <v>0</v>
      </c>
      <c r="N450">
        <f t="shared" ref="N450:N513" si="47">COUNTIFS(G:G,K450,$E:$E,$N$1)</f>
        <v>0</v>
      </c>
      <c r="O450" s="1">
        <f t="shared" ref="O450:O513" si="48">COUNTIFS(G:G,K450,$E:$E,$O$1)</f>
        <v>0</v>
      </c>
      <c r="P450">
        <f>SUMIFS('vCluster (Imported)'!$G:$G,'vCluster (Imported)'!$A:$A,K450)</f>
        <v>0</v>
      </c>
      <c r="Q450">
        <f t="shared" ref="Q450:Q513" si="49">IF(L450&gt;0,P450,0)</f>
        <v>0</v>
      </c>
    </row>
    <row r="451" spans="1:17" x14ac:dyDescent="0.3">
      <c r="A451">
        <f t="shared" si="44"/>
        <v>451</v>
      </c>
      <c r="B451" t="str">
        <f>IF(HLOOKUP("Memory",'vInfo (Imported)'!$1:$5000,A451,FALSE)&gt;0,HLOOKUP("Memory",'vInfo (Imported)'!$1:$5000,A451,FALSE),"")</f>
        <v/>
      </c>
      <c r="C451" t="str">
        <f>IF(HLOOKUP("CPUs",'vInfo (Imported)'!$1:$5000,A451,FALSE)&gt;0,
HLOOKUP("CPUs",'vInfo (Imported)'!$1:$5000,A451,FALSE),
"")</f>
        <v/>
      </c>
      <c r="D451" t="str">
        <f>IF(HLOOKUP($D$1,'vInfo (Imported)'!$1:$5000,A451,FALSE)&gt;0,
HLOOKUP($D$1,'vInfo (Imported)'!$1:$5000,A451,FALSE),
"")</f>
        <v/>
      </c>
      <c r="E451" t="str">
        <f>IF(HLOOKUP("Category",'vInfo (Imported)'!$1:$5000,A451,FALSE)&gt;0,
HLOOKUP("Category",'vInfo (Imported)'!$1:$5000,A451,FALSE),
"")</f>
        <v/>
      </c>
      <c r="F451" t="str">
        <f>IF(HLOOKUP("OS according to the configuration file",'vInfo (Imported)'!$1:$5000,A451,FALSE)&gt;0,
HLOOKUP("OS according to the configuration file",'vInfo (Imported)'!$1:$5000,A451,FALSE),
"")</f>
        <v/>
      </c>
      <c r="G451" s="1" t="str">
        <f>IF(HLOOKUP("Cluster",'vInfo (Imported)'!$1:$5000,A451,FALSE)&gt;0,
HLOOKUP("Cluster",'vInfo (Imported)'!$1:$5000,A451,FALSE),
"")</f>
        <v/>
      </c>
      <c r="K451" s="28">
        <f>'vCluster (Imported)'!A451</f>
        <v>0</v>
      </c>
      <c r="L451">
        <f t="shared" si="45"/>
        <v>0</v>
      </c>
      <c r="M451">
        <f t="shared" si="46"/>
        <v>0</v>
      </c>
      <c r="N451">
        <f t="shared" si="47"/>
        <v>0</v>
      </c>
      <c r="O451" s="1">
        <f t="shared" si="48"/>
        <v>0</v>
      </c>
      <c r="P451">
        <f>SUMIFS('vCluster (Imported)'!$G:$G,'vCluster (Imported)'!$A:$A,K451)</f>
        <v>0</v>
      </c>
      <c r="Q451">
        <f t="shared" si="49"/>
        <v>0</v>
      </c>
    </row>
    <row r="452" spans="1:17" x14ac:dyDescent="0.3">
      <c r="A452">
        <f t="shared" si="44"/>
        <v>452</v>
      </c>
      <c r="B452" t="str">
        <f>IF(HLOOKUP("Memory",'vInfo (Imported)'!$1:$5000,A452,FALSE)&gt;0,HLOOKUP("Memory",'vInfo (Imported)'!$1:$5000,A452,FALSE),"")</f>
        <v/>
      </c>
      <c r="C452" t="str">
        <f>IF(HLOOKUP("CPUs",'vInfo (Imported)'!$1:$5000,A452,FALSE)&gt;0,
HLOOKUP("CPUs",'vInfo (Imported)'!$1:$5000,A452,FALSE),
"")</f>
        <v/>
      </c>
      <c r="D452" t="str">
        <f>IF(HLOOKUP($D$1,'vInfo (Imported)'!$1:$5000,A452,FALSE)&gt;0,
HLOOKUP($D$1,'vInfo (Imported)'!$1:$5000,A452,FALSE),
"")</f>
        <v/>
      </c>
      <c r="E452" t="str">
        <f>IF(HLOOKUP("Category",'vInfo (Imported)'!$1:$5000,A452,FALSE)&gt;0,
HLOOKUP("Category",'vInfo (Imported)'!$1:$5000,A452,FALSE),
"")</f>
        <v/>
      </c>
      <c r="F452" t="str">
        <f>IF(HLOOKUP("OS according to the configuration file",'vInfo (Imported)'!$1:$5000,A452,FALSE)&gt;0,
HLOOKUP("OS according to the configuration file",'vInfo (Imported)'!$1:$5000,A452,FALSE),
"")</f>
        <v/>
      </c>
      <c r="G452" s="1" t="str">
        <f>IF(HLOOKUP("Cluster",'vInfo (Imported)'!$1:$5000,A452,FALSE)&gt;0,
HLOOKUP("Cluster",'vInfo (Imported)'!$1:$5000,A452,FALSE),
"")</f>
        <v/>
      </c>
      <c r="K452" s="28">
        <f>'vCluster (Imported)'!A452</f>
        <v>0</v>
      </c>
      <c r="L452">
        <f t="shared" si="45"/>
        <v>0</v>
      </c>
      <c r="M452">
        <f t="shared" si="46"/>
        <v>0</v>
      </c>
      <c r="N452">
        <f t="shared" si="47"/>
        <v>0</v>
      </c>
      <c r="O452" s="1">
        <f t="shared" si="48"/>
        <v>0</v>
      </c>
      <c r="P452">
        <f>SUMIFS('vCluster (Imported)'!$G:$G,'vCluster (Imported)'!$A:$A,K452)</f>
        <v>0</v>
      </c>
      <c r="Q452">
        <f t="shared" si="49"/>
        <v>0</v>
      </c>
    </row>
    <row r="453" spans="1:17" x14ac:dyDescent="0.3">
      <c r="A453">
        <f t="shared" si="44"/>
        <v>453</v>
      </c>
      <c r="B453" t="str">
        <f>IF(HLOOKUP("Memory",'vInfo (Imported)'!$1:$5000,A453,FALSE)&gt;0,HLOOKUP("Memory",'vInfo (Imported)'!$1:$5000,A453,FALSE),"")</f>
        <v/>
      </c>
      <c r="C453" t="str">
        <f>IF(HLOOKUP("CPUs",'vInfo (Imported)'!$1:$5000,A453,FALSE)&gt;0,
HLOOKUP("CPUs",'vInfo (Imported)'!$1:$5000,A453,FALSE),
"")</f>
        <v/>
      </c>
      <c r="D453" t="str">
        <f>IF(HLOOKUP($D$1,'vInfo (Imported)'!$1:$5000,A453,FALSE)&gt;0,
HLOOKUP($D$1,'vInfo (Imported)'!$1:$5000,A453,FALSE),
"")</f>
        <v/>
      </c>
      <c r="E453" t="str">
        <f>IF(HLOOKUP("Category",'vInfo (Imported)'!$1:$5000,A453,FALSE)&gt;0,
HLOOKUP("Category",'vInfo (Imported)'!$1:$5000,A453,FALSE),
"")</f>
        <v/>
      </c>
      <c r="F453" t="str">
        <f>IF(HLOOKUP("OS according to the configuration file",'vInfo (Imported)'!$1:$5000,A453,FALSE)&gt;0,
HLOOKUP("OS according to the configuration file",'vInfo (Imported)'!$1:$5000,A453,FALSE),
"")</f>
        <v/>
      </c>
      <c r="G453" s="1" t="str">
        <f>IF(HLOOKUP("Cluster",'vInfo (Imported)'!$1:$5000,A453,FALSE)&gt;0,
HLOOKUP("Cluster",'vInfo (Imported)'!$1:$5000,A453,FALSE),
"")</f>
        <v/>
      </c>
      <c r="K453" s="28">
        <f>'vCluster (Imported)'!A453</f>
        <v>0</v>
      </c>
      <c r="L453">
        <f t="shared" si="45"/>
        <v>0</v>
      </c>
      <c r="M453">
        <f t="shared" si="46"/>
        <v>0</v>
      </c>
      <c r="N453">
        <f t="shared" si="47"/>
        <v>0</v>
      </c>
      <c r="O453" s="1">
        <f t="shared" si="48"/>
        <v>0</v>
      </c>
      <c r="P453">
        <f>SUMIFS('vCluster (Imported)'!$G:$G,'vCluster (Imported)'!$A:$A,K453)</f>
        <v>0</v>
      </c>
      <c r="Q453">
        <f t="shared" si="49"/>
        <v>0</v>
      </c>
    </row>
    <row r="454" spans="1:17" x14ac:dyDescent="0.3">
      <c r="A454">
        <f t="shared" si="44"/>
        <v>454</v>
      </c>
      <c r="B454" t="str">
        <f>IF(HLOOKUP("Memory",'vInfo (Imported)'!$1:$5000,A454,FALSE)&gt;0,HLOOKUP("Memory",'vInfo (Imported)'!$1:$5000,A454,FALSE),"")</f>
        <v/>
      </c>
      <c r="C454" t="str">
        <f>IF(HLOOKUP("CPUs",'vInfo (Imported)'!$1:$5000,A454,FALSE)&gt;0,
HLOOKUP("CPUs",'vInfo (Imported)'!$1:$5000,A454,FALSE),
"")</f>
        <v/>
      </c>
      <c r="D454" t="str">
        <f>IF(HLOOKUP($D$1,'vInfo (Imported)'!$1:$5000,A454,FALSE)&gt;0,
HLOOKUP($D$1,'vInfo (Imported)'!$1:$5000,A454,FALSE),
"")</f>
        <v/>
      </c>
      <c r="E454" t="str">
        <f>IF(HLOOKUP("Category",'vInfo (Imported)'!$1:$5000,A454,FALSE)&gt;0,
HLOOKUP("Category",'vInfo (Imported)'!$1:$5000,A454,FALSE),
"")</f>
        <v/>
      </c>
      <c r="F454" t="str">
        <f>IF(HLOOKUP("OS according to the configuration file",'vInfo (Imported)'!$1:$5000,A454,FALSE)&gt;0,
HLOOKUP("OS according to the configuration file",'vInfo (Imported)'!$1:$5000,A454,FALSE),
"")</f>
        <v/>
      </c>
      <c r="G454" s="1" t="str">
        <f>IF(HLOOKUP("Cluster",'vInfo (Imported)'!$1:$5000,A454,FALSE)&gt;0,
HLOOKUP("Cluster",'vInfo (Imported)'!$1:$5000,A454,FALSE),
"")</f>
        <v/>
      </c>
      <c r="K454" s="28">
        <f>'vCluster (Imported)'!A454</f>
        <v>0</v>
      </c>
      <c r="L454">
        <f t="shared" si="45"/>
        <v>0</v>
      </c>
      <c r="M454">
        <f t="shared" si="46"/>
        <v>0</v>
      </c>
      <c r="N454">
        <f t="shared" si="47"/>
        <v>0</v>
      </c>
      <c r="O454" s="1">
        <f t="shared" si="48"/>
        <v>0</v>
      </c>
      <c r="P454">
        <f>SUMIFS('vCluster (Imported)'!$G:$G,'vCluster (Imported)'!$A:$A,K454)</f>
        <v>0</v>
      </c>
      <c r="Q454">
        <f t="shared" si="49"/>
        <v>0</v>
      </c>
    </row>
    <row r="455" spans="1:17" x14ac:dyDescent="0.3">
      <c r="A455">
        <f t="shared" si="44"/>
        <v>455</v>
      </c>
      <c r="B455" t="str">
        <f>IF(HLOOKUP("Memory",'vInfo (Imported)'!$1:$5000,A455,FALSE)&gt;0,HLOOKUP("Memory",'vInfo (Imported)'!$1:$5000,A455,FALSE),"")</f>
        <v/>
      </c>
      <c r="C455" t="str">
        <f>IF(HLOOKUP("CPUs",'vInfo (Imported)'!$1:$5000,A455,FALSE)&gt;0,
HLOOKUP("CPUs",'vInfo (Imported)'!$1:$5000,A455,FALSE),
"")</f>
        <v/>
      </c>
      <c r="D455" t="str">
        <f>IF(HLOOKUP($D$1,'vInfo (Imported)'!$1:$5000,A455,FALSE)&gt;0,
HLOOKUP($D$1,'vInfo (Imported)'!$1:$5000,A455,FALSE),
"")</f>
        <v/>
      </c>
      <c r="E455" t="str">
        <f>IF(HLOOKUP("Category",'vInfo (Imported)'!$1:$5000,A455,FALSE)&gt;0,
HLOOKUP("Category",'vInfo (Imported)'!$1:$5000,A455,FALSE),
"")</f>
        <v/>
      </c>
      <c r="F455" t="str">
        <f>IF(HLOOKUP("OS according to the configuration file",'vInfo (Imported)'!$1:$5000,A455,FALSE)&gt;0,
HLOOKUP("OS according to the configuration file",'vInfo (Imported)'!$1:$5000,A455,FALSE),
"")</f>
        <v/>
      </c>
      <c r="G455" s="1" t="str">
        <f>IF(HLOOKUP("Cluster",'vInfo (Imported)'!$1:$5000,A455,FALSE)&gt;0,
HLOOKUP("Cluster",'vInfo (Imported)'!$1:$5000,A455,FALSE),
"")</f>
        <v/>
      </c>
      <c r="K455" s="28">
        <f>'vCluster (Imported)'!A455</f>
        <v>0</v>
      </c>
      <c r="L455">
        <f t="shared" si="45"/>
        <v>0</v>
      </c>
      <c r="M455">
        <f t="shared" si="46"/>
        <v>0</v>
      </c>
      <c r="N455">
        <f t="shared" si="47"/>
        <v>0</v>
      </c>
      <c r="O455" s="1">
        <f t="shared" si="48"/>
        <v>0</v>
      </c>
      <c r="P455">
        <f>SUMIFS('vCluster (Imported)'!$G:$G,'vCluster (Imported)'!$A:$A,K455)</f>
        <v>0</v>
      </c>
      <c r="Q455">
        <f t="shared" si="49"/>
        <v>0</v>
      </c>
    </row>
    <row r="456" spans="1:17" x14ac:dyDescent="0.3">
      <c r="A456">
        <f t="shared" si="44"/>
        <v>456</v>
      </c>
      <c r="B456" t="str">
        <f>IF(HLOOKUP("Memory",'vInfo (Imported)'!$1:$5000,A456,FALSE)&gt;0,HLOOKUP("Memory",'vInfo (Imported)'!$1:$5000,A456,FALSE),"")</f>
        <v/>
      </c>
      <c r="C456" t="str">
        <f>IF(HLOOKUP("CPUs",'vInfo (Imported)'!$1:$5000,A456,FALSE)&gt;0,
HLOOKUP("CPUs",'vInfo (Imported)'!$1:$5000,A456,FALSE),
"")</f>
        <v/>
      </c>
      <c r="D456" t="str">
        <f>IF(HLOOKUP($D$1,'vInfo (Imported)'!$1:$5000,A456,FALSE)&gt;0,
HLOOKUP($D$1,'vInfo (Imported)'!$1:$5000,A456,FALSE),
"")</f>
        <v/>
      </c>
      <c r="E456" t="str">
        <f>IF(HLOOKUP("Category",'vInfo (Imported)'!$1:$5000,A456,FALSE)&gt;0,
HLOOKUP("Category",'vInfo (Imported)'!$1:$5000,A456,FALSE),
"")</f>
        <v/>
      </c>
      <c r="F456" t="str">
        <f>IF(HLOOKUP("OS according to the configuration file",'vInfo (Imported)'!$1:$5000,A456,FALSE)&gt;0,
HLOOKUP("OS according to the configuration file",'vInfo (Imported)'!$1:$5000,A456,FALSE),
"")</f>
        <v/>
      </c>
      <c r="G456" s="1" t="str">
        <f>IF(HLOOKUP("Cluster",'vInfo (Imported)'!$1:$5000,A456,FALSE)&gt;0,
HLOOKUP("Cluster",'vInfo (Imported)'!$1:$5000,A456,FALSE),
"")</f>
        <v/>
      </c>
      <c r="K456" s="28">
        <f>'vCluster (Imported)'!A456</f>
        <v>0</v>
      </c>
      <c r="L456">
        <f t="shared" si="45"/>
        <v>0</v>
      </c>
      <c r="M456">
        <f t="shared" si="46"/>
        <v>0</v>
      </c>
      <c r="N456">
        <f t="shared" si="47"/>
        <v>0</v>
      </c>
      <c r="O456" s="1">
        <f t="shared" si="48"/>
        <v>0</v>
      </c>
      <c r="P456">
        <f>SUMIFS('vCluster (Imported)'!$G:$G,'vCluster (Imported)'!$A:$A,K456)</f>
        <v>0</v>
      </c>
      <c r="Q456">
        <f t="shared" si="49"/>
        <v>0</v>
      </c>
    </row>
    <row r="457" spans="1:17" x14ac:dyDescent="0.3">
      <c r="A457">
        <f t="shared" si="44"/>
        <v>457</v>
      </c>
      <c r="B457" t="str">
        <f>IF(HLOOKUP("Memory",'vInfo (Imported)'!$1:$5000,A457,FALSE)&gt;0,HLOOKUP("Memory",'vInfo (Imported)'!$1:$5000,A457,FALSE),"")</f>
        <v/>
      </c>
      <c r="C457" t="str">
        <f>IF(HLOOKUP("CPUs",'vInfo (Imported)'!$1:$5000,A457,FALSE)&gt;0,
HLOOKUP("CPUs",'vInfo (Imported)'!$1:$5000,A457,FALSE),
"")</f>
        <v/>
      </c>
      <c r="D457" t="str">
        <f>IF(HLOOKUP($D$1,'vInfo (Imported)'!$1:$5000,A457,FALSE)&gt;0,
HLOOKUP($D$1,'vInfo (Imported)'!$1:$5000,A457,FALSE),
"")</f>
        <v/>
      </c>
      <c r="E457" t="str">
        <f>IF(HLOOKUP("Category",'vInfo (Imported)'!$1:$5000,A457,FALSE)&gt;0,
HLOOKUP("Category",'vInfo (Imported)'!$1:$5000,A457,FALSE),
"")</f>
        <v/>
      </c>
      <c r="F457" t="str">
        <f>IF(HLOOKUP("OS according to the configuration file",'vInfo (Imported)'!$1:$5000,A457,FALSE)&gt;0,
HLOOKUP("OS according to the configuration file",'vInfo (Imported)'!$1:$5000,A457,FALSE),
"")</f>
        <v/>
      </c>
      <c r="G457" s="1" t="str">
        <f>IF(HLOOKUP("Cluster",'vInfo (Imported)'!$1:$5000,A457,FALSE)&gt;0,
HLOOKUP("Cluster",'vInfo (Imported)'!$1:$5000,A457,FALSE),
"")</f>
        <v/>
      </c>
      <c r="K457" s="28">
        <f>'vCluster (Imported)'!A457</f>
        <v>0</v>
      </c>
      <c r="L457">
        <f t="shared" si="45"/>
        <v>0</v>
      </c>
      <c r="M457">
        <f t="shared" si="46"/>
        <v>0</v>
      </c>
      <c r="N457">
        <f t="shared" si="47"/>
        <v>0</v>
      </c>
      <c r="O457" s="1">
        <f t="shared" si="48"/>
        <v>0</v>
      </c>
      <c r="P457">
        <f>SUMIFS('vCluster (Imported)'!$G:$G,'vCluster (Imported)'!$A:$A,K457)</f>
        <v>0</v>
      </c>
      <c r="Q457">
        <f t="shared" si="49"/>
        <v>0</v>
      </c>
    </row>
    <row r="458" spans="1:17" x14ac:dyDescent="0.3">
      <c r="A458">
        <f t="shared" si="44"/>
        <v>458</v>
      </c>
      <c r="B458" t="str">
        <f>IF(HLOOKUP("Memory",'vInfo (Imported)'!$1:$5000,A458,FALSE)&gt;0,HLOOKUP("Memory",'vInfo (Imported)'!$1:$5000,A458,FALSE),"")</f>
        <v/>
      </c>
      <c r="C458" t="str">
        <f>IF(HLOOKUP("CPUs",'vInfo (Imported)'!$1:$5000,A458,FALSE)&gt;0,
HLOOKUP("CPUs",'vInfo (Imported)'!$1:$5000,A458,FALSE),
"")</f>
        <v/>
      </c>
      <c r="D458" t="str">
        <f>IF(HLOOKUP($D$1,'vInfo (Imported)'!$1:$5000,A458,FALSE)&gt;0,
HLOOKUP($D$1,'vInfo (Imported)'!$1:$5000,A458,FALSE),
"")</f>
        <v/>
      </c>
      <c r="E458" t="str">
        <f>IF(HLOOKUP("Category",'vInfo (Imported)'!$1:$5000,A458,FALSE)&gt;0,
HLOOKUP("Category",'vInfo (Imported)'!$1:$5000,A458,FALSE),
"")</f>
        <v/>
      </c>
      <c r="F458" t="str">
        <f>IF(HLOOKUP("OS according to the configuration file",'vInfo (Imported)'!$1:$5000,A458,FALSE)&gt;0,
HLOOKUP("OS according to the configuration file",'vInfo (Imported)'!$1:$5000,A458,FALSE),
"")</f>
        <v/>
      </c>
      <c r="G458" s="1" t="str">
        <f>IF(HLOOKUP("Cluster",'vInfo (Imported)'!$1:$5000,A458,FALSE)&gt;0,
HLOOKUP("Cluster",'vInfo (Imported)'!$1:$5000,A458,FALSE),
"")</f>
        <v/>
      </c>
      <c r="K458" s="28">
        <f>'vCluster (Imported)'!A458</f>
        <v>0</v>
      </c>
      <c r="L458">
        <f t="shared" si="45"/>
        <v>0</v>
      </c>
      <c r="M458">
        <f t="shared" si="46"/>
        <v>0</v>
      </c>
      <c r="N458">
        <f t="shared" si="47"/>
        <v>0</v>
      </c>
      <c r="O458" s="1">
        <f t="shared" si="48"/>
        <v>0</v>
      </c>
      <c r="P458">
        <f>SUMIFS('vCluster (Imported)'!$G:$G,'vCluster (Imported)'!$A:$A,K458)</f>
        <v>0</v>
      </c>
      <c r="Q458">
        <f t="shared" si="49"/>
        <v>0</v>
      </c>
    </row>
    <row r="459" spans="1:17" x14ac:dyDescent="0.3">
      <c r="A459">
        <f t="shared" si="44"/>
        <v>459</v>
      </c>
      <c r="B459" t="str">
        <f>IF(HLOOKUP("Memory",'vInfo (Imported)'!$1:$5000,A459,FALSE)&gt;0,HLOOKUP("Memory",'vInfo (Imported)'!$1:$5000,A459,FALSE),"")</f>
        <v/>
      </c>
      <c r="C459" t="str">
        <f>IF(HLOOKUP("CPUs",'vInfo (Imported)'!$1:$5000,A459,FALSE)&gt;0,
HLOOKUP("CPUs",'vInfo (Imported)'!$1:$5000,A459,FALSE),
"")</f>
        <v/>
      </c>
      <c r="D459" t="str">
        <f>IF(HLOOKUP($D$1,'vInfo (Imported)'!$1:$5000,A459,FALSE)&gt;0,
HLOOKUP($D$1,'vInfo (Imported)'!$1:$5000,A459,FALSE),
"")</f>
        <v/>
      </c>
      <c r="E459" t="str">
        <f>IF(HLOOKUP("Category",'vInfo (Imported)'!$1:$5000,A459,FALSE)&gt;0,
HLOOKUP("Category",'vInfo (Imported)'!$1:$5000,A459,FALSE),
"")</f>
        <v/>
      </c>
      <c r="F459" t="str">
        <f>IF(HLOOKUP("OS according to the configuration file",'vInfo (Imported)'!$1:$5000,A459,FALSE)&gt;0,
HLOOKUP("OS according to the configuration file",'vInfo (Imported)'!$1:$5000,A459,FALSE),
"")</f>
        <v/>
      </c>
      <c r="G459" s="1" t="str">
        <f>IF(HLOOKUP("Cluster",'vInfo (Imported)'!$1:$5000,A459,FALSE)&gt;0,
HLOOKUP("Cluster",'vInfo (Imported)'!$1:$5000,A459,FALSE),
"")</f>
        <v/>
      </c>
      <c r="K459" s="28">
        <f>'vCluster (Imported)'!A459</f>
        <v>0</v>
      </c>
      <c r="L459">
        <f t="shared" si="45"/>
        <v>0</v>
      </c>
      <c r="M459">
        <f t="shared" si="46"/>
        <v>0</v>
      </c>
      <c r="N459">
        <f t="shared" si="47"/>
        <v>0</v>
      </c>
      <c r="O459" s="1">
        <f t="shared" si="48"/>
        <v>0</v>
      </c>
      <c r="P459">
        <f>SUMIFS('vCluster (Imported)'!$G:$G,'vCluster (Imported)'!$A:$A,K459)</f>
        <v>0</v>
      </c>
      <c r="Q459">
        <f t="shared" si="49"/>
        <v>0</v>
      </c>
    </row>
    <row r="460" spans="1:17" x14ac:dyDescent="0.3">
      <c r="A460">
        <f t="shared" si="44"/>
        <v>460</v>
      </c>
      <c r="B460" t="str">
        <f>IF(HLOOKUP("Memory",'vInfo (Imported)'!$1:$5000,A460,FALSE)&gt;0,HLOOKUP("Memory",'vInfo (Imported)'!$1:$5000,A460,FALSE),"")</f>
        <v/>
      </c>
      <c r="C460" t="str">
        <f>IF(HLOOKUP("CPUs",'vInfo (Imported)'!$1:$5000,A460,FALSE)&gt;0,
HLOOKUP("CPUs",'vInfo (Imported)'!$1:$5000,A460,FALSE),
"")</f>
        <v/>
      </c>
      <c r="D460" t="str">
        <f>IF(HLOOKUP($D$1,'vInfo (Imported)'!$1:$5000,A460,FALSE)&gt;0,
HLOOKUP($D$1,'vInfo (Imported)'!$1:$5000,A460,FALSE),
"")</f>
        <v/>
      </c>
      <c r="E460" t="str">
        <f>IF(HLOOKUP("Category",'vInfo (Imported)'!$1:$5000,A460,FALSE)&gt;0,
HLOOKUP("Category",'vInfo (Imported)'!$1:$5000,A460,FALSE),
"")</f>
        <v/>
      </c>
      <c r="F460" t="str">
        <f>IF(HLOOKUP("OS according to the configuration file",'vInfo (Imported)'!$1:$5000,A460,FALSE)&gt;0,
HLOOKUP("OS according to the configuration file",'vInfo (Imported)'!$1:$5000,A460,FALSE),
"")</f>
        <v/>
      </c>
      <c r="G460" s="1" t="str">
        <f>IF(HLOOKUP("Cluster",'vInfo (Imported)'!$1:$5000,A460,FALSE)&gt;0,
HLOOKUP("Cluster",'vInfo (Imported)'!$1:$5000,A460,FALSE),
"")</f>
        <v/>
      </c>
      <c r="K460" s="28">
        <f>'vCluster (Imported)'!A460</f>
        <v>0</v>
      </c>
      <c r="L460">
        <f t="shared" si="45"/>
        <v>0</v>
      </c>
      <c r="M460">
        <f t="shared" si="46"/>
        <v>0</v>
      </c>
      <c r="N460">
        <f t="shared" si="47"/>
        <v>0</v>
      </c>
      <c r="O460" s="1">
        <f t="shared" si="48"/>
        <v>0</v>
      </c>
      <c r="P460">
        <f>SUMIFS('vCluster (Imported)'!$G:$G,'vCluster (Imported)'!$A:$A,K460)</f>
        <v>0</v>
      </c>
      <c r="Q460">
        <f t="shared" si="49"/>
        <v>0</v>
      </c>
    </row>
    <row r="461" spans="1:17" x14ac:dyDescent="0.3">
      <c r="A461">
        <f t="shared" si="44"/>
        <v>461</v>
      </c>
      <c r="B461" t="str">
        <f>IF(HLOOKUP("Memory",'vInfo (Imported)'!$1:$5000,A461,FALSE)&gt;0,HLOOKUP("Memory",'vInfo (Imported)'!$1:$5000,A461,FALSE),"")</f>
        <v/>
      </c>
      <c r="C461" t="str">
        <f>IF(HLOOKUP("CPUs",'vInfo (Imported)'!$1:$5000,A461,FALSE)&gt;0,
HLOOKUP("CPUs",'vInfo (Imported)'!$1:$5000,A461,FALSE),
"")</f>
        <v/>
      </c>
      <c r="D461" t="str">
        <f>IF(HLOOKUP($D$1,'vInfo (Imported)'!$1:$5000,A461,FALSE)&gt;0,
HLOOKUP($D$1,'vInfo (Imported)'!$1:$5000,A461,FALSE),
"")</f>
        <v/>
      </c>
      <c r="E461" t="str">
        <f>IF(HLOOKUP("Category",'vInfo (Imported)'!$1:$5000,A461,FALSE)&gt;0,
HLOOKUP("Category",'vInfo (Imported)'!$1:$5000,A461,FALSE),
"")</f>
        <v/>
      </c>
      <c r="F461" t="str">
        <f>IF(HLOOKUP("OS according to the configuration file",'vInfo (Imported)'!$1:$5000,A461,FALSE)&gt;0,
HLOOKUP("OS according to the configuration file",'vInfo (Imported)'!$1:$5000,A461,FALSE),
"")</f>
        <v/>
      </c>
      <c r="G461" s="1" t="str">
        <f>IF(HLOOKUP("Cluster",'vInfo (Imported)'!$1:$5000,A461,FALSE)&gt;0,
HLOOKUP("Cluster",'vInfo (Imported)'!$1:$5000,A461,FALSE),
"")</f>
        <v/>
      </c>
      <c r="K461" s="28">
        <f>'vCluster (Imported)'!A461</f>
        <v>0</v>
      </c>
      <c r="L461">
        <f t="shared" si="45"/>
        <v>0</v>
      </c>
      <c r="M461">
        <f t="shared" si="46"/>
        <v>0</v>
      </c>
      <c r="N461">
        <f t="shared" si="47"/>
        <v>0</v>
      </c>
      <c r="O461" s="1">
        <f t="shared" si="48"/>
        <v>0</v>
      </c>
      <c r="P461">
        <f>SUMIFS('vCluster (Imported)'!$G:$G,'vCluster (Imported)'!$A:$A,K461)</f>
        <v>0</v>
      </c>
      <c r="Q461">
        <f t="shared" si="49"/>
        <v>0</v>
      </c>
    </row>
    <row r="462" spans="1:17" x14ac:dyDescent="0.3">
      <c r="A462">
        <f t="shared" si="44"/>
        <v>462</v>
      </c>
      <c r="B462" t="str">
        <f>IF(HLOOKUP("Memory",'vInfo (Imported)'!$1:$5000,A462,FALSE)&gt;0,HLOOKUP("Memory",'vInfo (Imported)'!$1:$5000,A462,FALSE),"")</f>
        <v/>
      </c>
      <c r="C462" t="str">
        <f>IF(HLOOKUP("CPUs",'vInfo (Imported)'!$1:$5000,A462,FALSE)&gt;0,
HLOOKUP("CPUs",'vInfo (Imported)'!$1:$5000,A462,FALSE),
"")</f>
        <v/>
      </c>
      <c r="D462" t="str">
        <f>IF(HLOOKUP($D$1,'vInfo (Imported)'!$1:$5000,A462,FALSE)&gt;0,
HLOOKUP($D$1,'vInfo (Imported)'!$1:$5000,A462,FALSE),
"")</f>
        <v/>
      </c>
      <c r="E462" t="str">
        <f>IF(HLOOKUP("Category",'vInfo (Imported)'!$1:$5000,A462,FALSE)&gt;0,
HLOOKUP("Category",'vInfo (Imported)'!$1:$5000,A462,FALSE),
"")</f>
        <v/>
      </c>
      <c r="F462" t="str">
        <f>IF(HLOOKUP("OS according to the configuration file",'vInfo (Imported)'!$1:$5000,A462,FALSE)&gt;0,
HLOOKUP("OS according to the configuration file",'vInfo (Imported)'!$1:$5000,A462,FALSE),
"")</f>
        <v/>
      </c>
      <c r="G462" s="1" t="str">
        <f>IF(HLOOKUP("Cluster",'vInfo (Imported)'!$1:$5000,A462,FALSE)&gt;0,
HLOOKUP("Cluster",'vInfo (Imported)'!$1:$5000,A462,FALSE),
"")</f>
        <v/>
      </c>
      <c r="K462" s="28">
        <f>'vCluster (Imported)'!A462</f>
        <v>0</v>
      </c>
      <c r="L462">
        <f t="shared" si="45"/>
        <v>0</v>
      </c>
      <c r="M462">
        <f t="shared" si="46"/>
        <v>0</v>
      </c>
      <c r="N462">
        <f t="shared" si="47"/>
        <v>0</v>
      </c>
      <c r="O462" s="1">
        <f t="shared" si="48"/>
        <v>0</v>
      </c>
      <c r="P462">
        <f>SUMIFS('vCluster (Imported)'!$G:$G,'vCluster (Imported)'!$A:$A,K462)</f>
        <v>0</v>
      </c>
      <c r="Q462">
        <f t="shared" si="49"/>
        <v>0</v>
      </c>
    </row>
    <row r="463" spans="1:17" x14ac:dyDescent="0.3">
      <c r="A463">
        <f t="shared" si="44"/>
        <v>463</v>
      </c>
      <c r="B463" t="str">
        <f>IF(HLOOKUP("Memory",'vInfo (Imported)'!$1:$5000,A463,FALSE)&gt;0,HLOOKUP("Memory",'vInfo (Imported)'!$1:$5000,A463,FALSE),"")</f>
        <v/>
      </c>
      <c r="C463" t="str">
        <f>IF(HLOOKUP("CPUs",'vInfo (Imported)'!$1:$5000,A463,FALSE)&gt;0,
HLOOKUP("CPUs",'vInfo (Imported)'!$1:$5000,A463,FALSE),
"")</f>
        <v/>
      </c>
      <c r="D463" t="str">
        <f>IF(HLOOKUP($D$1,'vInfo (Imported)'!$1:$5000,A463,FALSE)&gt;0,
HLOOKUP($D$1,'vInfo (Imported)'!$1:$5000,A463,FALSE),
"")</f>
        <v/>
      </c>
      <c r="E463" t="str">
        <f>IF(HLOOKUP("Category",'vInfo (Imported)'!$1:$5000,A463,FALSE)&gt;0,
HLOOKUP("Category",'vInfo (Imported)'!$1:$5000,A463,FALSE),
"")</f>
        <v/>
      </c>
      <c r="F463" t="str">
        <f>IF(HLOOKUP("OS according to the configuration file",'vInfo (Imported)'!$1:$5000,A463,FALSE)&gt;0,
HLOOKUP("OS according to the configuration file",'vInfo (Imported)'!$1:$5000,A463,FALSE),
"")</f>
        <v/>
      </c>
      <c r="G463" s="1" t="str">
        <f>IF(HLOOKUP("Cluster",'vInfo (Imported)'!$1:$5000,A463,FALSE)&gt;0,
HLOOKUP("Cluster",'vInfo (Imported)'!$1:$5000,A463,FALSE),
"")</f>
        <v/>
      </c>
      <c r="K463" s="28">
        <f>'vCluster (Imported)'!A463</f>
        <v>0</v>
      </c>
      <c r="L463">
        <f t="shared" si="45"/>
        <v>0</v>
      </c>
      <c r="M463">
        <f t="shared" si="46"/>
        <v>0</v>
      </c>
      <c r="N463">
        <f t="shared" si="47"/>
        <v>0</v>
      </c>
      <c r="O463" s="1">
        <f t="shared" si="48"/>
        <v>0</v>
      </c>
      <c r="P463">
        <f>SUMIFS('vCluster (Imported)'!$G:$G,'vCluster (Imported)'!$A:$A,K463)</f>
        <v>0</v>
      </c>
      <c r="Q463">
        <f t="shared" si="49"/>
        <v>0</v>
      </c>
    </row>
    <row r="464" spans="1:17" x14ac:dyDescent="0.3">
      <c r="A464">
        <f t="shared" si="44"/>
        <v>464</v>
      </c>
      <c r="B464" t="str">
        <f>IF(HLOOKUP("Memory",'vInfo (Imported)'!$1:$5000,A464,FALSE)&gt;0,HLOOKUP("Memory",'vInfo (Imported)'!$1:$5000,A464,FALSE),"")</f>
        <v/>
      </c>
      <c r="C464" t="str">
        <f>IF(HLOOKUP("CPUs",'vInfo (Imported)'!$1:$5000,A464,FALSE)&gt;0,
HLOOKUP("CPUs",'vInfo (Imported)'!$1:$5000,A464,FALSE),
"")</f>
        <v/>
      </c>
      <c r="D464" t="str">
        <f>IF(HLOOKUP($D$1,'vInfo (Imported)'!$1:$5000,A464,FALSE)&gt;0,
HLOOKUP($D$1,'vInfo (Imported)'!$1:$5000,A464,FALSE),
"")</f>
        <v/>
      </c>
      <c r="E464" t="str">
        <f>IF(HLOOKUP("Category",'vInfo (Imported)'!$1:$5000,A464,FALSE)&gt;0,
HLOOKUP("Category",'vInfo (Imported)'!$1:$5000,A464,FALSE),
"")</f>
        <v/>
      </c>
      <c r="F464" t="str">
        <f>IF(HLOOKUP("OS according to the configuration file",'vInfo (Imported)'!$1:$5000,A464,FALSE)&gt;0,
HLOOKUP("OS according to the configuration file",'vInfo (Imported)'!$1:$5000,A464,FALSE),
"")</f>
        <v/>
      </c>
      <c r="G464" s="1" t="str">
        <f>IF(HLOOKUP("Cluster",'vInfo (Imported)'!$1:$5000,A464,FALSE)&gt;0,
HLOOKUP("Cluster",'vInfo (Imported)'!$1:$5000,A464,FALSE),
"")</f>
        <v/>
      </c>
      <c r="K464" s="28">
        <f>'vCluster (Imported)'!A464</f>
        <v>0</v>
      </c>
      <c r="L464">
        <f t="shared" si="45"/>
        <v>0</v>
      </c>
      <c r="M464">
        <f t="shared" si="46"/>
        <v>0</v>
      </c>
      <c r="N464">
        <f t="shared" si="47"/>
        <v>0</v>
      </c>
      <c r="O464" s="1">
        <f t="shared" si="48"/>
        <v>0</v>
      </c>
      <c r="P464">
        <f>SUMIFS('vCluster (Imported)'!$G:$G,'vCluster (Imported)'!$A:$A,K464)</f>
        <v>0</v>
      </c>
      <c r="Q464">
        <f t="shared" si="49"/>
        <v>0</v>
      </c>
    </row>
    <row r="465" spans="1:17" x14ac:dyDescent="0.3">
      <c r="A465">
        <f t="shared" si="44"/>
        <v>465</v>
      </c>
      <c r="B465" t="str">
        <f>IF(HLOOKUP("Memory",'vInfo (Imported)'!$1:$5000,A465,FALSE)&gt;0,HLOOKUP("Memory",'vInfo (Imported)'!$1:$5000,A465,FALSE),"")</f>
        <v/>
      </c>
      <c r="C465" t="str">
        <f>IF(HLOOKUP("CPUs",'vInfo (Imported)'!$1:$5000,A465,FALSE)&gt;0,
HLOOKUP("CPUs",'vInfo (Imported)'!$1:$5000,A465,FALSE),
"")</f>
        <v/>
      </c>
      <c r="D465" t="str">
        <f>IF(HLOOKUP($D$1,'vInfo (Imported)'!$1:$5000,A465,FALSE)&gt;0,
HLOOKUP($D$1,'vInfo (Imported)'!$1:$5000,A465,FALSE),
"")</f>
        <v/>
      </c>
      <c r="E465" t="str">
        <f>IF(HLOOKUP("Category",'vInfo (Imported)'!$1:$5000,A465,FALSE)&gt;0,
HLOOKUP("Category",'vInfo (Imported)'!$1:$5000,A465,FALSE),
"")</f>
        <v/>
      </c>
      <c r="F465" t="str">
        <f>IF(HLOOKUP("OS according to the configuration file",'vInfo (Imported)'!$1:$5000,A465,FALSE)&gt;0,
HLOOKUP("OS according to the configuration file",'vInfo (Imported)'!$1:$5000,A465,FALSE),
"")</f>
        <v/>
      </c>
      <c r="G465" s="1" t="str">
        <f>IF(HLOOKUP("Cluster",'vInfo (Imported)'!$1:$5000,A465,FALSE)&gt;0,
HLOOKUP("Cluster",'vInfo (Imported)'!$1:$5000,A465,FALSE),
"")</f>
        <v/>
      </c>
      <c r="K465" s="28">
        <f>'vCluster (Imported)'!A465</f>
        <v>0</v>
      </c>
      <c r="L465">
        <f t="shared" si="45"/>
        <v>0</v>
      </c>
      <c r="M465">
        <f t="shared" si="46"/>
        <v>0</v>
      </c>
      <c r="N465">
        <f t="shared" si="47"/>
        <v>0</v>
      </c>
      <c r="O465" s="1">
        <f t="shared" si="48"/>
        <v>0</v>
      </c>
      <c r="P465">
        <f>SUMIFS('vCluster (Imported)'!$G:$G,'vCluster (Imported)'!$A:$A,K465)</f>
        <v>0</v>
      </c>
      <c r="Q465">
        <f t="shared" si="49"/>
        <v>0</v>
      </c>
    </row>
    <row r="466" spans="1:17" x14ac:dyDescent="0.3">
      <c r="A466">
        <f t="shared" si="44"/>
        <v>466</v>
      </c>
      <c r="B466" t="str">
        <f>IF(HLOOKUP("Memory",'vInfo (Imported)'!$1:$5000,A466,FALSE)&gt;0,HLOOKUP("Memory",'vInfo (Imported)'!$1:$5000,A466,FALSE),"")</f>
        <v/>
      </c>
      <c r="C466" t="str">
        <f>IF(HLOOKUP("CPUs",'vInfo (Imported)'!$1:$5000,A466,FALSE)&gt;0,
HLOOKUP("CPUs",'vInfo (Imported)'!$1:$5000,A466,FALSE),
"")</f>
        <v/>
      </c>
      <c r="D466" t="str">
        <f>IF(HLOOKUP($D$1,'vInfo (Imported)'!$1:$5000,A466,FALSE)&gt;0,
HLOOKUP($D$1,'vInfo (Imported)'!$1:$5000,A466,FALSE),
"")</f>
        <v/>
      </c>
      <c r="E466" t="str">
        <f>IF(HLOOKUP("Category",'vInfo (Imported)'!$1:$5000,A466,FALSE)&gt;0,
HLOOKUP("Category",'vInfo (Imported)'!$1:$5000,A466,FALSE),
"")</f>
        <v/>
      </c>
      <c r="F466" t="str">
        <f>IF(HLOOKUP("OS according to the configuration file",'vInfo (Imported)'!$1:$5000,A466,FALSE)&gt;0,
HLOOKUP("OS according to the configuration file",'vInfo (Imported)'!$1:$5000,A466,FALSE),
"")</f>
        <v/>
      </c>
      <c r="G466" s="1" t="str">
        <f>IF(HLOOKUP("Cluster",'vInfo (Imported)'!$1:$5000,A466,FALSE)&gt;0,
HLOOKUP("Cluster",'vInfo (Imported)'!$1:$5000,A466,FALSE),
"")</f>
        <v/>
      </c>
      <c r="K466" s="28">
        <f>'vCluster (Imported)'!A466</f>
        <v>0</v>
      </c>
      <c r="L466">
        <f t="shared" si="45"/>
        <v>0</v>
      </c>
      <c r="M466">
        <f t="shared" si="46"/>
        <v>0</v>
      </c>
      <c r="N466">
        <f t="shared" si="47"/>
        <v>0</v>
      </c>
      <c r="O466" s="1">
        <f t="shared" si="48"/>
        <v>0</v>
      </c>
      <c r="P466">
        <f>SUMIFS('vCluster (Imported)'!$G:$G,'vCluster (Imported)'!$A:$A,K466)</f>
        <v>0</v>
      </c>
      <c r="Q466">
        <f t="shared" si="49"/>
        <v>0</v>
      </c>
    </row>
    <row r="467" spans="1:17" x14ac:dyDescent="0.3">
      <c r="A467">
        <f t="shared" si="44"/>
        <v>467</v>
      </c>
      <c r="B467" t="str">
        <f>IF(HLOOKUP("Memory",'vInfo (Imported)'!$1:$5000,A467,FALSE)&gt;0,HLOOKUP("Memory",'vInfo (Imported)'!$1:$5000,A467,FALSE),"")</f>
        <v/>
      </c>
      <c r="C467" t="str">
        <f>IF(HLOOKUP("CPUs",'vInfo (Imported)'!$1:$5000,A467,FALSE)&gt;0,
HLOOKUP("CPUs",'vInfo (Imported)'!$1:$5000,A467,FALSE),
"")</f>
        <v/>
      </c>
      <c r="D467" t="str">
        <f>IF(HLOOKUP($D$1,'vInfo (Imported)'!$1:$5000,A467,FALSE)&gt;0,
HLOOKUP($D$1,'vInfo (Imported)'!$1:$5000,A467,FALSE),
"")</f>
        <v/>
      </c>
      <c r="E467" t="str">
        <f>IF(HLOOKUP("Category",'vInfo (Imported)'!$1:$5000,A467,FALSE)&gt;0,
HLOOKUP("Category",'vInfo (Imported)'!$1:$5000,A467,FALSE),
"")</f>
        <v/>
      </c>
      <c r="F467" t="str">
        <f>IF(HLOOKUP("OS according to the configuration file",'vInfo (Imported)'!$1:$5000,A467,FALSE)&gt;0,
HLOOKUP("OS according to the configuration file",'vInfo (Imported)'!$1:$5000,A467,FALSE),
"")</f>
        <v/>
      </c>
      <c r="G467" s="1" t="str">
        <f>IF(HLOOKUP("Cluster",'vInfo (Imported)'!$1:$5000,A467,FALSE)&gt;0,
HLOOKUP("Cluster",'vInfo (Imported)'!$1:$5000,A467,FALSE),
"")</f>
        <v/>
      </c>
      <c r="K467" s="28">
        <f>'vCluster (Imported)'!A467</f>
        <v>0</v>
      </c>
      <c r="L467">
        <f t="shared" si="45"/>
        <v>0</v>
      </c>
      <c r="M467">
        <f t="shared" si="46"/>
        <v>0</v>
      </c>
      <c r="N467">
        <f t="shared" si="47"/>
        <v>0</v>
      </c>
      <c r="O467" s="1">
        <f t="shared" si="48"/>
        <v>0</v>
      </c>
      <c r="P467">
        <f>SUMIFS('vCluster (Imported)'!$G:$G,'vCluster (Imported)'!$A:$A,K467)</f>
        <v>0</v>
      </c>
      <c r="Q467">
        <f t="shared" si="49"/>
        <v>0</v>
      </c>
    </row>
    <row r="468" spans="1:17" x14ac:dyDescent="0.3">
      <c r="A468">
        <f t="shared" si="44"/>
        <v>468</v>
      </c>
      <c r="B468" t="str">
        <f>IF(HLOOKUP("Memory",'vInfo (Imported)'!$1:$5000,A468,FALSE)&gt;0,HLOOKUP("Memory",'vInfo (Imported)'!$1:$5000,A468,FALSE),"")</f>
        <v/>
      </c>
      <c r="C468" t="str">
        <f>IF(HLOOKUP("CPUs",'vInfo (Imported)'!$1:$5000,A468,FALSE)&gt;0,
HLOOKUP("CPUs",'vInfo (Imported)'!$1:$5000,A468,FALSE),
"")</f>
        <v/>
      </c>
      <c r="D468" t="str">
        <f>IF(HLOOKUP($D$1,'vInfo (Imported)'!$1:$5000,A468,FALSE)&gt;0,
HLOOKUP($D$1,'vInfo (Imported)'!$1:$5000,A468,FALSE),
"")</f>
        <v/>
      </c>
      <c r="E468" t="str">
        <f>IF(HLOOKUP("Category",'vInfo (Imported)'!$1:$5000,A468,FALSE)&gt;0,
HLOOKUP("Category",'vInfo (Imported)'!$1:$5000,A468,FALSE),
"")</f>
        <v/>
      </c>
      <c r="F468" t="str">
        <f>IF(HLOOKUP("OS according to the configuration file",'vInfo (Imported)'!$1:$5000,A468,FALSE)&gt;0,
HLOOKUP("OS according to the configuration file",'vInfo (Imported)'!$1:$5000,A468,FALSE),
"")</f>
        <v/>
      </c>
      <c r="G468" s="1" t="str">
        <f>IF(HLOOKUP("Cluster",'vInfo (Imported)'!$1:$5000,A468,FALSE)&gt;0,
HLOOKUP("Cluster",'vInfo (Imported)'!$1:$5000,A468,FALSE),
"")</f>
        <v/>
      </c>
      <c r="K468" s="28">
        <f>'vCluster (Imported)'!A468</f>
        <v>0</v>
      </c>
      <c r="L468">
        <f t="shared" si="45"/>
        <v>0</v>
      </c>
      <c r="M468">
        <f t="shared" si="46"/>
        <v>0</v>
      </c>
      <c r="N468">
        <f t="shared" si="47"/>
        <v>0</v>
      </c>
      <c r="O468" s="1">
        <f t="shared" si="48"/>
        <v>0</v>
      </c>
      <c r="P468">
        <f>SUMIFS('vCluster (Imported)'!$G:$G,'vCluster (Imported)'!$A:$A,K468)</f>
        <v>0</v>
      </c>
      <c r="Q468">
        <f t="shared" si="49"/>
        <v>0</v>
      </c>
    </row>
    <row r="469" spans="1:17" x14ac:dyDescent="0.3">
      <c r="A469">
        <f t="shared" si="44"/>
        <v>469</v>
      </c>
      <c r="B469" t="str">
        <f>IF(HLOOKUP("Memory",'vInfo (Imported)'!$1:$5000,A469,FALSE)&gt;0,HLOOKUP("Memory",'vInfo (Imported)'!$1:$5000,A469,FALSE),"")</f>
        <v/>
      </c>
      <c r="C469" t="str">
        <f>IF(HLOOKUP("CPUs",'vInfo (Imported)'!$1:$5000,A469,FALSE)&gt;0,
HLOOKUP("CPUs",'vInfo (Imported)'!$1:$5000,A469,FALSE),
"")</f>
        <v/>
      </c>
      <c r="D469" t="str">
        <f>IF(HLOOKUP($D$1,'vInfo (Imported)'!$1:$5000,A469,FALSE)&gt;0,
HLOOKUP($D$1,'vInfo (Imported)'!$1:$5000,A469,FALSE),
"")</f>
        <v/>
      </c>
      <c r="E469" t="str">
        <f>IF(HLOOKUP("Category",'vInfo (Imported)'!$1:$5000,A469,FALSE)&gt;0,
HLOOKUP("Category",'vInfo (Imported)'!$1:$5000,A469,FALSE),
"")</f>
        <v/>
      </c>
      <c r="F469" t="str">
        <f>IF(HLOOKUP("OS according to the configuration file",'vInfo (Imported)'!$1:$5000,A469,FALSE)&gt;0,
HLOOKUP("OS according to the configuration file",'vInfo (Imported)'!$1:$5000,A469,FALSE),
"")</f>
        <v/>
      </c>
      <c r="G469" s="1" t="str">
        <f>IF(HLOOKUP("Cluster",'vInfo (Imported)'!$1:$5000,A469,FALSE)&gt;0,
HLOOKUP("Cluster",'vInfo (Imported)'!$1:$5000,A469,FALSE),
"")</f>
        <v/>
      </c>
      <c r="K469" s="28">
        <f>'vCluster (Imported)'!A469</f>
        <v>0</v>
      </c>
      <c r="L469">
        <f t="shared" si="45"/>
        <v>0</v>
      </c>
      <c r="M469">
        <f t="shared" si="46"/>
        <v>0</v>
      </c>
      <c r="N469">
        <f t="shared" si="47"/>
        <v>0</v>
      </c>
      <c r="O469" s="1">
        <f t="shared" si="48"/>
        <v>0</v>
      </c>
      <c r="P469">
        <f>SUMIFS('vCluster (Imported)'!$G:$G,'vCluster (Imported)'!$A:$A,K469)</f>
        <v>0</v>
      </c>
      <c r="Q469">
        <f t="shared" si="49"/>
        <v>0</v>
      </c>
    </row>
    <row r="470" spans="1:17" x14ac:dyDescent="0.3">
      <c r="A470">
        <f t="shared" si="44"/>
        <v>470</v>
      </c>
      <c r="B470" t="str">
        <f>IF(HLOOKUP("Memory",'vInfo (Imported)'!$1:$5000,A470,FALSE)&gt;0,HLOOKUP("Memory",'vInfo (Imported)'!$1:$5000,A470,FALSE),"")</f>
        <v/>
      </c>
      <c r="C470" t="str">
        <f>IF(HLOOKUP("CPUs",'vInfo (Imported)'!$1:$5000,A470,FALSE)&gt;0,
HLOOKUP("CPUs",'vInfo (Imported)'!$1:$5000,A470,FALSE),
"")</f>
        <v/>
      </c>
      <c r="D470" t="str">
        <f>IF(HLOOKUP($D$1,'vInfo (Imported)'!$1:$5000,A470,FALSE)&gt;0,
HLOOKUP($D$1,'vInfo (Imported)'!$1:$5000,A470,FALSE),
"")</f>
        <v/>
      </c>
      <c r="E470" t="str">
        <f>IF(HLOOKUP("Category",'vInfo (Imported)'!$1:$5000,A470,FALSE)&gt;0,
HLOOKUP("Category",'vInfo (Imported)'!$1:$5000,A470,FALSE),
"")</f>
        <v/>
      </c>
      <c r="F470" t="str">
        <f>IF(HLOOKUP("OS according to the configuration file",'vInfo (Imported)'!$1:$5000,A470,FALSE)&gt;0,
HLOOKUP("OS according to the configuration file",'vInfo (Imported)'!$1:$5000,A470,FALSE),
"")</f>
        <v/>
      </c>
      <c r="G470" s="1" t="str">
        <f>IF(HLOOKUP("Cluster",'vInfo (Imported)'!$1:$5000,A470,FALSE)&gt;0,
HLOOKUP("Cluster",'vInfo (Imported)'!$1:$5000,A470,FALSE),
"")</f>
        <v/>
      </c>
      <c r="K470" s="28">
        <f>'vCluster (Imported)'!A470</f>
        <v>0</v>
      </c>
      <c r="L470">
        <f t="shared" si="45"/>
        <v>0</v>
      </c>
      <c r="M470">
        <f t="shared" si="46"/>
        <v>0</v>
      </c>
      <c r="N470">
        <f t="shared" si="47"/>
        <v>0</v>
      </c>
      <c r="O470" s="1">
        <f t="shared" si="48"/>
        <v>0</v>
      </c>
      <c r="P470">
        <f>SUMIFS('vCluster (Imported)'!$G:$G,'vCluster (Imported)'!$A:$A,K470)</f>
        <v>0</v>
      </c>
      <c r="Q470">
        <f t="shared" si="49"/>
        <v>0</v>
      </c>
    </row>
    <row r="471" spans="1:17" x14ac:dyDescent="0.3">
      <c r="A471">
        <f t="shared" si="44"/>
        <v>471</v>
      </c>
      <c r="B471" t="str">
        <f>IF(HLOOKUP("Memory",'vInfo (Imported)'!$1:$5000,A471,FALSE)&gt;0,HLOOKUP("Memory",'vInfo (Imported)'!$1:$5000,A471,FALSE),"")</f>
        <v/>
      </c>
      <c r="C471" t="str">
        <f>IF(HLOOKUP("CPUs",'vInfo (Imported)'!$1:$5000,A471,FALSE)&gt;0,
HLOOKUP("CPUs",'vInfo (Imported)'!$1:$5000,A471,FALSE),
"")</f>
        <v/>
      </c>
      <c r="D471" t="str">
        <f>IF(HLOOKUP($D$1,'vInfo (Imported)'!$1:$5000,A471,FALSE)&gt;0,
HLOOKUP($D$1,'vInfo (Imported)'!$1:$5000,A471,FALSE),
"")</f>
        <v/>
      </c>
      <c r="E471" t="str">
        <f>IF(HLOOKUP("Category",'vInfo (Imported)'!$1:$5000,A471,FALSE)&gt;0,
HLOOKUP("Category",'vInfo (Imported)'!$1:$5000,A471,FALSE),
"")</f>
        <v/>
      </c>
      <c r="F471" t="str">
        <f>IF(HLOOKUP("OS according to the configuration file",'vInfo (Imported)'!$1:$5000,A471,FALSE)&gt;0,
HLOOKUP("OS according to the configuration file",'vInfo (Imported)'!$1:$5000,A471,FALSE),
"")</f>
        <v/>
      </c>
      <c r="G471" s="1" t="str">
        <f>IF(HLOOKUP("Cluster",'vInfo (Imported)'!$1:$5000,A471,FALSE)&gt;0,
HLOOKUP("Cluster",'vInfo (Imported)'!$1:$5000,A471,FALSE),
"")</f>
        <v/>
      </c>
      <c r="K471" s="28">
        <f>'vCluster (Imported)'!A471</f>
        <v>0</v>
      </c>
      <c r="L471">
        <f t="shared" si="45"/>
        <v>0</v>
      </c>
      <c r="M471">
        <f t="shared" si="46"/>
        <v>0</v>
      </c>
      <c r="N471">
        <f t="shared" si="47"/>
        <v>0</v>
      </c>
      <c r="O471" s="1">
        <f t="shared" si="48"/>
        <v>0</v>
      </c>
      <c r="P471">
        <f>SUMIFS('vCluster (Imported)'!$G:$G,'vCluster (Imported)'!$A:$A,K471)</f>
        <v>0</v>
      </c>
      <c r="Q471">
        <f t="shared" si="49"/>
        <v>0</v>
      </c>
    </row>
    <row r="472" spans="1:17" x14ac:dyDescent="0.3">
      <c r="A472">
        <f t="shared" si="44"/>
        <v>472</v>
      </c>
      <c r="B472" t="str">
        <f>IF(HLOOKUP("Memory",'vInfo (Imported)'!$1:$5000,A472,FALSE)&gt;0,HLOOKUP("Memory",'vInfo (Imported)'!$1:$5000,A472,FALSE),"")</f>
        <v/>
      </c>
      <c r="C472" t="str">
        <f>IF(HLOOKUP("CPUs",'vInfo (Imported)'!$1:$5000,A472,FALSE)&gt;0,
HLOOKUP("CPUs",'vInfo (Imported)'!$1:$5000,A472,FALSE),
"")</f>
        <v/>
      </c>
      <c r="D472" t="str">
        <f>IF(HLOOKUP($D$1,'vInfo (Imported)'!$1:$5000,A472,FALSE)&gt;0,
HLOOKUP($D$1,'vInfo (Imported)'!$1:$5000,A472,FALSE),
"")</f>
        <v/>
      </c>
      <c r="E472" t="str">
        <f>IF(HLOOKUP("Category",'vInfo (Imported)'!$1:$5000,A472,FALSE)&gt;0,
HLOOKUP("Category",'vInfo (Imported)'!$1:$5000,A472,FALSE),
"")</f>
        <v/>
      </c>
      <c r="F472" t="str">
        <f>IF(HLOOKUP("OS according to the configuration file",'vInfo (Imported)'!$1:$5000,A472,FALSE)&gt;0,
HLOOKUP("OS according to the configuration file",'vInfo (Imported)'!$1:$5000,A472,FALSE),
"")</f>
        <v/>
      </c>
      <c r="G472" s="1" t="str">
        <f>IF(HLOOKUP("Cluster",'vInfo (Imported)'!$1:$5000,A472,FALSE)&gt;0,
HLOOKUP("Cluster",'vInfo (Imported)'!$1:$5000,A472,FALSE),
"")</f>
        <v/>
      </c>
      <c r="K472" s="28">
        <f>'vCluster (Imported)'!A472</f>
        <v>0</v>
      </c>
      <c r="L472">
        <f t="shared" si="45"/>
        <v>0</v>
      </c>
      <c r="M472">
        <f t="shared" si="46"/>
        <v>0</v>
      </c>
      <c r="N472">
        <f t="shared" si="47"/>
        <v>0</v>
      </c>
      <c r="O472" s="1">
        <f t="shared" si="48"/>
        <v>0</v>
      </c>
      <c r="P472">
        <f>SUMIFS('vCluster (Imported)'!$G:$G,'vCluster (Imported)'!$A:$A,K472)</f>
        <v>0</v>
      </c>
      <c r="Q472">
        <f t="shared" si="49"/>
        <v>0</v>
      </c>
    </row>
    <row r="473" spans="1:17" x14ac:dyDescent="0.3">
      <c r="A473">
        <f t="shared" si="44"/>
        <v>473</v>
      </c>
      <c r="B473" t="str">
        <f>IF(HLOOKUP("Memory",'vInfo (Imported)'!$1:$5000,A473,FALSE)&gt;0,HLOOKUP("Memory",'vInfo (Imported)'!$1:$5000,A473,FALSE),"")</f>
        <v/>
      </c>
      <c r="C473" t="str">
        <f>IF(HLOOKUP("CPUs",'vInfo (Imported)'!$1:$5000,A473,FALSE)&gt;0,
HLOOKUP("CPUs",'vInfo (Imported)'!$1:$5000,A473,FALSE),
"")</f>
        <v/>
      </c>
      <c r="D473" t="str">
        <f>IF(HLOOKUP($D$1,'vInfo (Imported)'!$1:$5000,A473,FALSE)&gt;0,
HLOOKUP($D$1,'vInfo (Imported)'!$1:$5000,A473,FALSE),
"")</f>
        <v/>
      </c>
      <c r="E473" t="str">
        <f>IF(HLOOKUP("Category",'vInfo (Imported)'!$1:$5000,A473,FALSE)&gt;0,
HLOOKUP("Category",'vInfo (Imported)'!$1:$5000,A473,FALSE),
"")</f>
        <v/>
      </c>
      <c r="F473" t="str">
        <f>IF(HLOOKUP("OS according to the configuration file",'vInfo (Imported)'!$1:$5000,A473,FALSE)&gt;0,
HLOOKUP("OS according to the configuration file",'vInfo (Imported)'!$1:$5000,A473,FALSE),
"")</f>
        <v/>
      </c>
      <c r="G473" s="1" t="str">
        <f>IF(HLOOKUP("Cluster",'vInfo (Imported)'!$1:$5000,A473,FALSE)&gt;0,
HLOOKUP("Cluster",'vInfo (Imported)'!$1:$5000,A473,FALSE),
"")</f>
        <v/>
      </c>
      <c r="K473" s="28">
        <f>'vCluster (Imported)'!A473</f>
        <v>0</v>
      </c>
      <c r="L473">
        <f t="shared" si="45"/>
        <v>0</v>
      </c>
      <c r="M473">
        <f t="shared" si="46"/>
        <v>0</v>
      </c>
      <c r="N473">
        <f t="shared" si="47"/>
        <v>0</v>
      </c>
      <c r="O473" s="1">
        <f t="shared" si="48"/>
        <v>0</v>
      </c>
      <c r="P473">
        <f>SUMIFS('vCluster (Imported)'!$G:$G,'vCluster (Imported)'!$A:$A,K473)</f>
        <v>0</v>
      </c>
      <c r="Q473">
        <f t="shared" si="49"/>
        <v>0</v>
      </c>
    </row>
    <row r="474" spans="1:17" x14ac:dyDescent="0.3">
      <c r="A474">
        <f t="shared" si="44"/>
        <v>474</v>
      </c>
      <c r="B474" t="str">
        <f>IF(HLOOKUP("Memory",'vInfo (Imported)'!$1:$5000,A474,FALSE)&gt;0,HLOOKUP("Memory",'vInfo (Imported)'!$1:$5000,A474,FALSE),"")</f>
        <v/>
      </c>
      <c r="C474" t="str">
        <f>IF(HLOOKUP("CPUs",'vInfo (Imported)'!$1:$5000,A474,FALSE)&gt;0,
HLOOKUP("CPUs",'vInfo (Imported)'!$1:$5000,A474,FALSE),
"")</f>
        <v/>
      </c>
      <c r="D474" t="str">
        <f>IF(HLOOKUP($D$1,'vInfo (Imported)'!$1:$5000,A474,FALSE)&gt;0,
HLOOKUP($D$1,'vInfo (Imported)'!$1:$5000,A474,FALSE),
"")</f>
        <v/>
      </c>
      <c r="E474" t="str">
        <f>IF(HLOOKUP("Category",'vInfo (Imported)'!$1:$5000,A474,FALSE)&gt;0,
HLOOKUP("Category",'vInfo (Imported)'!$1:$5000,A474,FALSE),
"")</f>
        <v/>
      </c>
      <c r="F474" t="str">
        <f>IF(HLOOKUP("OS according to the configuration file",'vInfo (Imported)'!$1:$5000,A474,FALSE)&gt;0,
HLOOKUP("OS according to the configuration file",'vInfo (Imported)'!$1:$5000,A474,FALSE),
"")</f>
        <v/>
      </c>
      <c r="G474" s="1" t="str">
        <f>IF(HLOOKUP("Cluster",'vInfo (Imported)'!$1:$5000,A474,FALSE)&gt;0,
HLOOKUP("Cluster",'vInfo (Imported)'!$1:$5000,A474,FALSE),
"")</f>
        <v/>
      </c>
      <c r="K474" s="28">
        <f>'vCluster (Imported)'!A474</f>
        <v>0</v>
      </c>
      <c r="L474">
        <f t="shared" si="45"/>
        <v>0</v>
      </c>
      <c r="M474">
        <f t="shared" si="46"/>
        <v>0</v>
      </c>
      <c r="N474">
        <f t="shared" si="47"/>
        <v>0</v>
      </c>
      <c r="O474" s="1">
        <f t="shared" si="48"/>
        <v>0</v>
      </c>
      <c r="P474">
        <f>SUMIFS('vCluster (Imported)'!$G:$G,'vCluster (Imported)'!$A:$A,K474)</f>
        <v>0</v>
      </c>
      <c r="Q474">
        <f t="shared" si="49"/>
        <v>0</v>
      </c>
    </row>
    <row r="475" spans="1:17" x14ac:dyDescent="0.3">
      <c r="A475">
        <f t="shared" si="44"/>
        <v>475</v>
      </c>
      <c r="B475" t="str">
        <f>IF(HLOOKUP("Memory",'vInfo (Imported)'!$1:$5000,A475,FALSE)&gt;0,HLOOKUP("Memory",'vInfo (Imported)'!$1:$5000,A475,FALSE),"")</f>
        <v/>
      </c>
      <c r="C475" t="str">
        <f>IF(HLOOKUP("CPUs",'vInfo (Imported)'!$1:$5000,A475,FALSE)&gt;0,
HLOOKUP("CPUs",'vInfo (Imported)'!$1:$5000,A475,FALSE),
"")</f>
        <v/>
      </c>
      <c r="D475" t="str">
        <f>IF(HLOOKUP($D$1,'vInfo (Imported)'!$1:$5000,A475,FALSE)&gt;0,
HLOOKUP($D$1,'vInfo (Imported)'!$1:$5000,A475,FALSE),
"")</f>
        <v/>
      </c>
      <c r="E475" t="str">
        <f>IF(HLOOKUP("Category",'vInfo (Imported)'!$1:$5000,A475,FALSE)&gt;0,
HLOOKUP("Category",'vInfo (Imported)'!$1:$5000,A475,FALSE),
"")</f>
        <v/>
      </c>
      <c r="F475" t="str">
        <f>IF(HLOOKUP("OS according to the configuration file",'vInfo (Imported)'!$1:$5000,A475,FALSE)&gt;0,
HLOOKUP("OS according to the configuration file",'vInfo (Imported)'!$1:$5000,A475,FALSE),
"")</f>
        <v/>
      </c>
      <c r="G475" s="1" t="str">
        <f>IF(HLOOKUP("Cluster",'vInfo (Imported)'!$1:$5000,A475,FALSE)&gt;0,
HLOOKUP("Cluster",'vInfo (Imported)'!$1:$5000,A475,FALSE),
"")</f>
        <v/>
      </c>
      <c r="K475" s="28">
        <f>'vCluster (Imported)'!A475</f>
        <v>0</v>
      </c>
      <c r="L475">
        <f t="shared" si="45"/>
        <v>0</v>
      </c>
      <c r="M475">
        <f t="shared" si="46"/>
        <v>0</v>
      </c>
      <c r="N475">
        <f t="shared" si="47"/>
        <v>0</v>
      </c>
      <c r="O475" s="1">
        <f t="shared" si="48"/>
        <v>0</v>
      </c>
      <c r="P475">
        <f>SUMIFS('vCluster (Imported)'!$G:$G,'vCluster (Imported)'!$A:$A,K475)</f>
        <v>0</v>
      </c>
      <c r="Q475">
        <f t="shared" si="49"/>
        <v>0</v>
      </c>
    </row>
    <row r="476" spans="1:17" x14ac:dyDescent="0.3">
      <c r="A476">
        <f t="shared" si="44"/>
        <v>476</v>
      </c>
      <c r="B476" t="str">
        <f>IF(HLOOKUP("Memory",'vInfo (Imported)'!$1:$5000,A476,FALSE)&gt;0,HLOOKUP("Memory",'vInfo (Imported)'!$1:$5000,A476,FALSE),"")</f>
        <v/>
      </c>
      <c r="C476" t="str">
        <f>IF(HLOOKUP("CPUs",'vInfo (Imported)'!$1:$5000,A476,FALSE)&gt;0,
HLOOKUP("CPUs",'vInfo (Imported)'!$1:$5000,A476,FALSE),
"")</f>
        <v/>
      </c>
      <c r="D476" t="str">
        <f>IF(HLOOKUP($D$1,'vInfo (Imported)'!$1:$5000,A476,FALSE)&gt;0,
HLOOKUP($D$1,'vInfo (Imported)'!$1:$5000,A476,FALSE),
"")</f>
        <v/>
      </c>
      <c r="E476" t="str">
        <f>IF(HLOOKUP("Category",'vInfo (Imported)'!$1:$5000,A476,FALSE)&gt;0,
HLOOKUP("Category",'vInfo (Imported)'!$1:$5000,A476,FALSE),
"")</f>
        <v/>
      </c>
      <c r="F476" t="str">
        <f>IF(HLOOKUP("OS according to the configuration file",'vInfo (Imported)'!$1:$5000,A476,FALSE)&gt;0,
HLOOKUP("OS according to the configuration file",'vInfo (Imported)'!$1:$5000,A476,FALSE),
"")</f>
        <v/>
      </c>
      <c r="G476" s="1" t="str">
        <f>IF(HLOOKUP("Cluster",'vInfo (Imported)'!$1:$5000,A476,FALSE)&gt;0,
HLOOKUP("Cluster",'vInfo (Imported)'!$1:$5000,A476,FALSE),
"")</f>
        <v/>
      </c>
      <c r="K476" s="28">
        <f>'vCluster (Imported)'!A476</f>
        <v>0</v>
      </c>
      <c r="L476">
        <f t="shared" si="45"/>
        <v>0</v>
      </c>
      <c r="M476">
        <f t="shared" si="46"/>
        <v>0</v>
      </c>
      <c r="N476">
        <f t="shared" si="47"/>
        <v>0</v>
      </c>
      <c r="O476" s="1">
        <f t="shared" si="48"/>
        <v>0</v>
      </c>
      <c r="P476">
        <f>SUMIFS('vCluster (Imported)'!$G:$G,'vCluster (Imported)'!$A:$A,K476)</f>
        <v>0</v>
      </c>
      <c r="Q476">
        <f t="shared" si="49"/>
        <v>0</v>
      </c>
    </row>
    <row r="477" spans="1:17" x14ac:dyDescent="0.3">
      <c r="A477">
        <f t="shared" si="44"/>
        <v>477</v>
      </c>
      <c r="B477" t="str">
        <f>IF(HLOOKUP("Memory",'vInfo (Imported)'!$1:$5000,A477,FALSE)&gt;0,HLOOKUP("Memory",'vInfo (Imported)'!$1:$5000,A477,FALSE),"")</f>
        <v/>
      </c>
      <c r="C477" t="str">
        <f>IF(HLOOKUP("CPUs",'vInfo (Imported)'!$1:$5000,A477,FALSE)&gt;0,
HLOOKUP("CPUs",'vInfo (Imported)'!$1:$5000,A477,FALSE),
"")</f>
        <v/>
      </c>
      <c r="D477" t="str">
        <f>IF(HLOOKUP($D$1,'vInfo (Imported)'!$1:$5000,A477,FALSE)&gt;0,
HLOOKUP($D$1,'vInfo (Imported)'!$1:$5000,A477,FALSE),
"")</f>
        <v/>
      </c>
      <c r="E477" t="str">
        <f>IF(HLOOKUP("Category",'vInfo (Imported)'!$1:$5000,A477,FALSE)&gt;0,
HLOOKUP("Category",'vInfo (Imported)'!$1:$5000,A477,FALSE),
"")</f>
        <v/>
      </c>
      <c r="F477" t="str">
        <f>IF(HLOOKUP("OS according to the configuration file",'vInfo (Imported)'!$1:$5000,A477,FALSE)&gt;0,
HLOOKUP("OS according to the configuration file",'vInfo (Imported)'!$1:$5000,A477,FALSE),
"")</f>
        <v/>
      </c>
      <c r="G477" s="1" t="str">
        <f>IF(HLOOKUP("Cluster",'vInfo (Imported)'!$1:$5000,A477,FALSE)&gt;0,
HLOOKUP("Cluster",'vInfo (Imported)'!$1:$5000,A477,FALSE),
"")</f>
        <v/>
      </c>
      <c r="K477" s="28">
        <f>'vCluster (Imported)'!A477</f>
        <v>0</v>
      </c>
      <c r="L477">
        <f t="shared" si="45"/>
        <v>0</v>
      </c>
      <c r="M477">
        <f t="shared" si="46"/>
        <v>0</v>
      </c>
      <c r="N477">
        <f t="shared" si="47"/>
        <v>0</v>
      </c>
      <c r="O477" s="1">
        <f t="shared" si="48"/>
        <v>0</v>
      </c>
      <c r="P477">
        <f>SUMIFS('vCluster (Imported)'!$G:$G,'vCluster (Imported)'!$A:$A,K477)</f>
        <v>0</v>
      </c>
      <c r="Q477">
        <f t="shared" si="49"/>
        <v>0</v>
      </c>
    </row>
    <row r="478" spans="1:17" x14ac:dyDescent="0.3">
      <c r="A478">
        <f t="shared" si="44"/>
        <v>478</v>
      </c>
      <c r="B478" t="str">
        <f>IF(HLOOKUP("Memory",'vInfo (Imported)'!$1:$5000,A478,FALSE)&gt;0,HLOOKUP("Memory",'vInfo (Imported)'!$1:$5000,A478,FALSE),"")</f>
        <v/>
      </c>
      <c r="C478" t="str">
        <f>IF(HLOOKUP("CPUs",'vInfo (Imported)'!$1:$5000,A478,FALSE)&gt;0,
HLOOKUP("CPUs",'vInfo (Imported)'!$1:$5000,A478,FALSE),
"")</f>
        <v/>
      </c>
      <c r="D478" t="str">
        <f>IF(HLOOKUP($D$1,'vInfo (Imported)'!$1:$5000,A478,FALSE)&gt;0,
HLOOKUP($D$1,'vInfo (Imported)'!$1:$5000,A478,FALSE),
"")</f>
        <v/>
      </c>
      <c r="E478" t="str">
        <f>IF(HLOOKUP("Category",'vInfo (Imported)'!$1:$5000,A478,FALSE)&gt;0,
HLOOKUP("Category",'vInfo (Imported)'!$1:$5000,A478,FALSE),
"")</f>
        <v/>
      </c>
      <c r="F478" t="str">
        <f>IF(HLOOKUP("OS according to the configuration file",'vInfo (Imported)'!$1:$5000,A478,FALSE)&gt;0,
HLOOKUP("OS according to the configuration file",'vInfo (Imported)'!$1:$5000,A478,FALSE),
"")</f>
        <v/>
      </c>
      <c r="G478" s="1" t="str">
        <f>IF(HLOOKUP("Cluster",'vInfo (Imported)'!$1:$5000,A478,FALSE)&gt;0,
HLOOKUP("Cluster",'vInfo (Imported)'!$1:$5000,A478,FALSE),
"")</f>
        <v/>
      </c>
      <c r="K478" s="28">
        <f>'vCluster (Imported)'!A478</f>
        <v>0</v>
      </c>
      <c r="L478">
        <f t="shared" si="45"/>
        <v>0</v>
      </c>
      <c r="M478">
        <f t="shared" si="46"/>
        <v>0</v>
      </c>
      <c r="N478">
        <f t="shared" si="47"/>
        <v>0</v>
      </c>
      <c r="O478" s="1">
        <f t="shared" si="48"/>
        <v>0</v>
      </c>
      <c r="P478">
        <f>SUMIFS('vCluster (Imported)'!$G:$G,'vCluster (Imported)'!$A:$A,K478)</f>
        <v>0</v>
      </c>
      <c r="Q478">
        <f t="shared" si="49"/>
        <v>0</v>
      </c>
    </row>
    <row r="479" spans="1:17" x14ac:dyDescent="0.3">
      <c r="A479">
        <f t="shared" si="44"/>
        <v>479</v>
      </c>
      <c r="B479" t="str">
        <f>IF(HLOOKUP("Memory",'vInfo (Imported)'!$1:$5000,A479,FALSE)&gt;0,HLOOKUP("Memory",'vInfo (Imported)'!$1:$5000,A479,FALSE),"")</f>
        <v/>
      </c>
      <c r="C479" t="str">
        <f>IF(HLOOKUP("CPUs",'vInfo (Imported)'!$1:$5000,A479,FALSE)&gt;0,
HLOOKUP("CPUs",'vInfo (Imported)'!$1:$5000,A479,FALSE),
"")</f>
        <v/>
      </c>
      <c r="D479" t="str">
        <f>IF(HLOOKUP($D$1,'vInfo (Imported)'!$1:$5000,A479,FALSE)&gt;0,
HLOOKUP($D$1,'vInfo (Imported)'!$1:$5000,A479,FALSE),
"")</f>
        <v/>
      </c>
      <c r="E479" t="str">
        <f>IF(HLOOKUP("Category",'vInfo (Imported)'!$1:$5000,A479,FALSE)&gt;0,
HLOOKUP("Category",'vInfo (Imported)'!$1:$5000,A479,FALSE),
"")</f>
        <v/>
      </c>
      <c r="F479" t="str">
        <f>IF(HLOOKUP("OS according to the configuration file",'vInfo (Imported)'!$1:$5000,A479,FALSE)&gt;0,
HLOOKUP("OS according to the configuration file",'vInfo (Imported)'!$1:$5000,A479,FALSE),
"")</f>
        <v/>
      </c>
      <c r="G479" s="1" t="str">
        <f>IF(HLOOKUP("Cluster",'vInfo (Imported)'!$1:$5000,A479,FALSE)&gt;0,
HLOOKUP("Cluster",'vInfo (Imported)'!$1:$5000,A479,FALSE),
"")</f>
        <v/>
      </c>
      <c r="K479" s="28">
        <f>'vCluster (Imported)'!A479</f>
        <v>0</v>
      </c>
      <c r="L479">
        <f t="shared" si="45"/>
        <v>0</v>
      </c>
      <c r="M479">
        <f t="shared" si="46"/>
        <v>0</v>
      </c>
      <c r="N479">
        <f t="shared" si="47"/>
        <v>0</v>
      </c>
      <c r="O479" s="1">
        <f t="shared" si="48"/>
        <v>0</v>
      </c>
      <c r="P479">
        <f>SUMIFS('vCluster (Imported)'!$G:$G,'vCluster (Imported)'!$A:$A,K479)</f>
        <v>0</v>
      </c>
      <c r="Q479">
        <f t="shared" si="49"/>
        <v>0</v>
      </c>
    </row>
    <row r="480" spans="1:17" x14ac:dyDescent="0.3">
      <c r="A480">
        <f t="shared" si="44"/>
        <v>480</v>
      </c>
      <c r="B480" t="str">
        <f>IF(HLOOKUP("Memory",'vInfo (Imported)'!$1:$5000,A480,FALSE)&gt;0,HLOOKUP("Memory",'vInfo (Imported)'!$1:$5000,A480,FALSE),"")</f>
        <v/>
      </c>
      <c r="C480" t="str">
        <f>IF(HLOOKUP("CPUs",'vInfo (Imported)'!$1:$5000,A480,FALSE)&gt;0,
HLOOKUP("CPUs",'vInfo (Imported)'!$1:$5000,A480,FALSE),
"")</f>
        <v/>
      </c>
      <c r="D480" t="str">
        <f>IF(HLOOKUP($D$1,'vInfo (Imported)'!$1:$5000,A480,FALSE)&gt;0,
HLOOKUP($D$1,'vInfo (Imported)'!$1:$5000,A480,FALSE),
"")</f>
        <v/>
      </c>
      <c r="E480" t="str">
        <f>IF(HLOOKUP("Category",'vInfo (Imported)'!$1:$5000,A480,FALSE)&gt;0,
HLOOKUP("Category",'vInfo (Imported)'!$1:$5000,A480,FALSE),
"")</f>
        <v/>
      </c>
      <c r="F480" t="str">
        <f>IF(HLOOKUP("OS according to the configuration file",'vInfo (Imported)'!$1:$5000,A480,FALSE)&gt;0,
HLOOKUP("OS according to the configuration file",'vInfo (Imported)'!$1:$5000,A480,FALSE),
"")</f>
        <v/>
      </c>
      <c r="G480" s="1" t="str">
        <f>IF(HLOOKUP("Cluster",'vInfo (Imported)'!$1:$5000,A480,FALSE)&gt;0,
HLOOKUP("Cluster",'vInfo (Imported)'!$1:$5000,A480,FALSE),
"")</f>
        <v/>
      </c>
      <c r="K480" s="28">
        <f>'vCluster (Imported)'!A480</f>
        <v>0</v>
      </c>
      <c r="L480">
        <f t="shared" si="45"/>
        <v>0</v>
      </c>
      <c r="M480">
        <f t="shared" si="46"/>
        <v>0</v>
      </c>
      <c r="N480">
        <f t="shared" si="47"/>
        <v>0</v>
      </c>
      <c r="O480" s="1">
        <f t="shared" si="48"/>
        <v>0</v>
      </c>
      <c r="P480">
        <f>SUMIFS('vCluster (Imported)'!$G:$G,'vCluster (Imported)'!$A:$A,K480)</f>
        <v>0</v>
      </c>
      <c r="Q480">
        <f t="shared" si="49"/>
        <v>0</v>
      </c>
    </row>
    <row r="481" spans="1:17" x14ac:dyDescent="0.3">
      <c r="A481">
        <f t="shared" si="44"/>
        <v>481</v>
      </c>
      <c r="B481" t="str">
        <f>IF(HLOOKUP("Memory",'vInfo (Imported)'!$1:$5000,A481,FALSE)&gt;0,HLOOKUP("Memory",'vInfo (Imported)'!$1:$5000,A481,FALSE),"")</f>
        <v/>
      </c>
      <c r="C481" t="str">
        <f>IF(HLOOKUP("CPUs",'vInfo (Imported)'!$1:$5000,A481,FALSE)&gt;0,
HLOOKUP("CPUs",'vInfo (Imported)'!$1:$5000,A481,FALSE),
"")</f>
        <v/>
      </c>
      <c r="D481" t="str">
        <f>IF(HLOOKUP($D$1,'vInfo (Imported)'!$1:$5000,A481,FALSE)&gt;0,
HLOOKUP($D$1,'vInfo (Imported)'!$1:$5000,A481,FALSE),
"")</f>
        <v/>
      </c>
      <c r="E481" t="str">
        <f>IF(HLOOKUP("Category",'vInfo (Imported)'!$1:$5000,A481,FALSE)&gt;0,
HLOOKUP("Category",'vInfo (Imported)'!$1:$5000,A481,FALSE),
"")</f>
        <v/>
      </c>
      <c r="F481" t="str">
        <f>IF(HLOOKUP("OS according to the configuration file",'vInfo (Imported)'!$1:$5000,A481,FALSE)&gt;0,
HLOOKUP("OS according to the configuration file",'vInfo (Imported)'!$1:$5000,A481,FALSE),
"")</f>
        <v/>
      </c>
      <c r="G481" s="1" t="str">
        <f>IF(HLOOKUP("Cluster",'vInfo (Imported)'!$1:$5000,A481,FALSE)&gt;0,
HLOOKUP("Cluster",'vInfo (Imported)'!$1:$5000,A481,FALSE),
"")</f>
        <v/>
      </c>
      <c r="K481" s="28">
        <f>'vCluster (Imported)'!A481</f>
        <v>0</v>
      </c>
      <c r="L481">
        <f t="shared" si="45"/>
        <v>0</v>
      </c>
      <c r="M481">
        <f t="shared" si="46"/>
        <v>0</v>
      </c>
      <c r="N481">
        <f t="shared" si="47"/>
        <v>0</v>
      </c>
      <c r="O481" s="1">
        <f t="shared" si="48"/>
        <v>0</v>
      </c>
      <c r="P481">
        <f>SUMIFS('vCluster (Imported)'!$G:$G,'vCluster (Imported)'!$A:$A,K481)</f>
        <v>0</v>
      </c>
      <c r="Q481">
        <f t="shared" si="49"/>
        <v>0</v>
      </c>
    </row>
    <row r="482" spans="1:17" x14ac:dyDescent="0.3">
      <c r="A482">
        <f t="shared" si="44"/>
        <v>482</v>
      </c>
      <c r="B482" t="str">
        <f>IF(HLOOKUP("Memory",'vInfo (Imported)'!$1:$5000,A482,FALSE)&gt;0,HLOOKUP("Memory",'vInfo (Imported)'!$1:$5000,A482,FALSE),"")</f>
        <v/>
      </c>
      <c r="C482" t="str">
        <f>IF(HLOOKUP("CPUs",'vInfo (Imported)'!$1:$5000,A482,FALSE)&gt;0,
HLOOKUP("CPUs",'vInfo (Imported)'!$1:$5000,A482,FALSE),
"")</f>
        <v/>
      </c>
      <c r="D482" t="str">
        <f>IF(HLOOKUP($D$1,'vInfo (Imported)'!$1:$5000,A482,FALSE)&gt;0,
HLOOKUP($D$1,'vInfo (Imported)'!$1:$5000,A482,FALSE),
"")</f>
        <v/>
      </c>
      <c r="E482" t="str">
        <f>IF(HLOOKUP("Category",'vInfo (Imported)'!$1:$5000,A482,FALSE)&gt;0,
HLOOKUP("Category",'vInfo (Imported)'!$1:$5000,A482,FALSE),
"")</f>
        <v/>
      </c>
      <c r="F482" t="str">
        <f>IF(HLOOKUP("OS according to the configuration file",'vInfo (Imported)'!$1:$5000,A482,FALSE)&gt;0,
HLOOKUP("OS according to the configuration file",'vInfo (Imported)'!$1:$5000,A482,FALSE),
"")</f>
        <v/>
      </c>
      <c r="G482" s="1" t="str">
        <f>IF(HLOOKUP("Cluster",'vInfo (Imported)'!$1:$5000,A482,FALSE)&gt;0,
HLOOKUP("Cluster",'vInfo (Imported)'!$1:$5000,A482,FALSE),
"")</f>
        <v/>
      </c>
      <c r="K482" s="28">
        <f>'vCluster (Imported)'!A482</f>
        <v>0</v>
      </c>
      <c r="L482">
        <f t="shared" si="45"/>
        <v>0</v>
      </c>
      <c r="M482">
        <f t="shared" si="46"/>
        <v>0</v>
      </c>
      <c r="N482">
        <f t="shared" si="47"/>
        <v>0</v>
      </c>
      <c r="O482" s="1">
        <f t="shared" si="48"/>
        <v>0</v>
      </c>
      <c r="P482">
        <f>SUMIFS('vCluster (Imported)'!$G:$G,'vCluster (Imported)'!$A:$A,K482)</f>
        <v>0</v>
      </c>
      <c r="Q482">
        <f t="shared" si="49"/>
        <v>0</v>
      </c>
    </row>
    <row r="483" spans="1:17" x14ac:dyDescent="0.3">
      <c r="A483">
        <f t="shared" si="44"/>
        <v>483</v>
      </c>
      <c r="B483" t="str">
        <f>IF(HLOOKUP("Memory",'vInfo (Imported)'!$1:$5000,A483,FALSE)&gt;0,HLOOKUP("Memory",'vInfo (Imported)'!$1:$5000,A483,FALSE),"")</f>
        <v/>
      </c>
      <c r="C483" t="str">
        <f>IF(HLOOKUP("CPUs",'vInfo (Imported)'!$1:$5000,A483,FALSE)&gt;0,
HLOOKUP("CPUs",'vInfo (Imported)'!$1:$5000,A483,FALSE),
"")</f>
        <v/>
      </c>
      <c r="D483" t="str">
        <f>IF(HLOOKUP($D$1,'vInfo (Imported)'!$1:$5000,A483,FALSE)&gt;0,
HLOOKUP($D$1,'vInfo (Imported)'!$1:$5000,A483,FALSE),
"")</f>
        <v/>
      </c>
      <c r="E483" t="str">
        <f>IF(HLOOKUP("Category",'vInfo (Imported)'!$1:$5000,A483,FALSE)&gt;0,
HLOOKUP("Category",'vInfo (Imported)'!$1:$5000,A483,FALSE),
"")</f>
        <v/>
      </c>
      <c r="F483" t="str">
        <f>IF(HLOOKUP("OS according to the configuration file",'vInfo (Imported)'!$1:$5000,A483,FALSE)&gt;0,
HLOOKUP("OS according to the configuration file",'vInfo (Imported)'!$1:$5000,A483,FALSE),
"")</f>
        <v/>
      </c>
      <c r="G483" s="1" t="str">
        <f>IF(HLOOKUP("Cluster",'vInfo (Imported)'!$1:$5000,A483,FALSE)&gt;0,
HLOOKUP("Cluster",'vInfo (Imported)'!$1:$5000,A483,FALSE),
"")</f>
        <v/>
      </c>
      <c r="K483" s="28">
        <f>'vCluster (Imported)'!A483</f>
        <v>0</v>
      </c>
      <c r="L483">
        <f t="shared" si="45"/>
        <v>0</v>
      </c>
      <c r="M483">
        <f t="shared" si="46"/>
        <v>0</v>
      </c>
      <c r="N483">
        <f t="shared" si="47"/>
        <v>0</v>
      </c>
      <c r="O483" s="1">
        <f t="shared" si="48"/>
        <v>0</v>
      </c>
      <c r="P483">
        <f>SUMIFS('vCluster (Imported)'!$G:$G,'vCluster (Imported)'!$A:$A,K483)</f>
        <v>0</v>
      </c>
      <c r="Q483">
        <f t="shared" si="49"/>
        <v>0</v>
      </c>
    </row>
    <row r="484" spans="1:17" x14ac:dyDescent="0.3">
      <c r="A484">
        <f t="shared" si="44"/>
        <v>484</v>
      </c>
      <c r="B484" t="str">
        <f>IF(HLOOKUP("Memory",'vInfo (Imported)'!$1:$5000,A484,FALSE)&gt;0,HLOOKUP("Memory",'vInfo (Imported)'!$1:$5000,A484,FALSE),"")</f>
        <v/>
      </c>
      <c r="C484" t="str">
        <f>IF(HLOOKUP("CPUs",'vInfo (Imported)'!$1:$5000,A484,FALSE)&gt;0,
HLOOKUP("CPUs",'vInfo (Imported)'!$1:$5000,A484,FALSE),
"")</f>
        <v/>
      </c>
      <c r="D484" t="str">
        <f>IF(HLOOKUP($D$1,'vInfo (Imported)'!$1:$5000,A484,FALSE)&gt;0,
HLOOKUP($D$1,'vInfo (Imported)'!$1:$5000,A484,FALSE),
"")</f>
        <v/>
      </c>
      <c r="E484" t="str">
        <f>IF(HLOOKUP("Category",'vInfo (Imported)'!$1:$5000,A484,FALSE)&gt;0,
HLOOKUP("Category",'vInfo (Imported)'!$1:$5000,A484,FALSE),
"")</f>
        <v/>
      </c>
      <c r="F484" t="str">
        <f>IF(HLOOKUP("OS according to the configuration file",'vInfo (Imported)'!$1:$5000,A484,FALSE)&gt;0,
HLOOKUP("OS according to the configuration file",'vInfo (Imported)'!$1:$5000,A484,FALSE),
"")</f>
        <v/>
      </c>
      <c r="G484" s="1" t="str">
        <f>IF(HLOOKUP("Cluster",'vInfo (Imported)'!$1:$5000,A484,FALSE)&gt;0,
HLOOKUP("Cluster",'vInfo (Imported)'!$1:$5000,A484,FALSE),
"")</f>
        <v/>
      </c>
      <c r="K484" s="28">
        <f>'vCluster (Imported)'!A484</f>
        <v>0</v>
      </c>
      <c r="L484">
        <f t="shared" si="45"/>
        <v>0</v>
      </c>
      <c r="M484">
        <f t="shared" si="46"/>
        <v>0</v>
      </c>
      <c r="N484">
        <f t="shared" si="47"/>
        <v>0</v>
      </c>
      <c r="O484" s="1">
        <f t="shared" si="48"/>
        <v>0</v>
      </c>
      <c r="P484">
        <f>SUMIFS('vCluster (Imported)'!$G:$G,'vCluster (Imported)'!$A:$A,K484)</f>
        <v>0</v>
      </c>
      <c r="Q484">
        <f t="shared" si="49"/>
        <v>0</v>
      </c>
    </row>
    <row r="485" spans="1:17" x14ac:dyDescent="0.3">
      <c r="A485">
        <f t="shared" si="44"/>
        <v>485</v>
      </c>
      <c r="B485" t="str">
        <f>IF(HLOOKUP("Memory",'vInfo (Imported)'!$1:$5000,A485,FALSE)&gt;0,HLOOKUP("Memory",'vInfo (Imported)'!$1:$5000,A485,FALSE),"")</f>
        <v/>
      </c>
      <c r="C485" t="str">
        <f>IF(HLOOKUP("CPUs",'vInfo (Imported)'!$1:$5000,A485,FALSE)&gt;0,
HLOOKUP("CPUs",'vInfo (Imported)'!$1:$5000,A485,FALSE),
"")</f>
        <v/>
      </c>
      <c r="D485" t="str">
        <f>IF(HLOOKUP($D$1,'vInfo (Imported)'!$1:$5000,A485,FALSE)&gt;0,
HLOOKUP($D$1,'vInfo (Imported)'!$1:$5000,A485,FALSE),
"")</f>
        <v/>
      </c>
      <c r="E485" t="str">
        <f>IF(HLOOKUP("Category",'vInfo (Imported)'!$1:$5000,A485,FALSE)&gt;0,
HLOOKUP("Category",'vInfo (Imported)'!$1:$5000,A485,FALSE),
"")</f>
        <v/>
      </c>
      <c r="F485" t="str">
        <f>IF(HLOOKUP("OS according to the configuration file",'vInfo (Imported)'!$1:$5000,A485,FALSE)&gt;0,
HLOOKUP("OS according to the configuration file",'vInfo (Imported)'!$1:$5000,A485,FALSE),
"")</f>
        <v/>
      </c>
      <c r="G485" s="1" t="str">
        <f>IF(HLOOKUP("Cluster",'vInfo (Imported)'!$1:$5000,A485,FALSE)&gt;0,
HLOOKUP("Cluster",'vInfo (Imported)'!$1:$5000,A485,FALSE),
"")</f>
        <v/>
      </c>
      <c r="K485" s="28">
        <f>'vCluster (Imported)'!A485</f>
        <v>0</v>
      </c>
      <c r="L485">
        <f t="shared" si="45"/>
        <v>0</v>
      </c>
      <c r="M485">
        <f t="shared" si="46"/>
        <v>0</v>
      </c>
      <c r="N485">
        <f t="shared" si="47"/>
        <v>0</v>
      </c>
      <c r="O485" s="1">
        <f t="shared" si="48"/>
        <v>0</v>
      </c>
      <c r="P485">
        <f>SUMIFS('vCluster (Imported)'!$G:$G,'vCluster (Imported)'!$A:$A,K485)</f>
        <v>0</v>
      </c>
      <c r="Q485">
        <f t="shared" si="49"/>
        <v>0</v>
      </c>
    </row>
    <row r="486" spans="1:17" x14ac:dyDescent="0.3">
      <c r="A486">
        <f t="shared" si="44"/>
        <v>486</v>
      </c>
      <c r="B486" t="str">
        <f>IF(HLOOKUP("Memory",'vInfo (Imported)'!$1:$5000,A486,FALSE)&gt;0,HLOOKUP("Memory",'vInfo (Imported)'!$1:$5000,A486,FALSE),"")</f>
        <v/>
      </c>
      <c r="C486" t="str">
        <f>IF(HLOOKUP("CPUs",'vInfo (Imported)'!$1:$5000,A486,FALSE)&gt;0,
HLOOKUP("CPUs",'vInfo (Imported)'!$1:$5000,A486,FALSE),
"")</f>
        <v/>
      </c>
      <c r="D486" t="str">
        <f>IF(HLOOKUP($D$1,'vInfo (Imported)'!$1:$5000,A486,FALSE)&gt;0,
HLOOKUP($D$1,'vInfo (Imported)'!$1:$5000,A486,FALSE),
"")</f>
        <v/>
      </c>
      <c r="E486" t="str">
        <f>IF(HLOOKUP("Category",'vInfo (Imported)'!$1:$5000,A486,FALSE)&gt;0,
HLOOKUP("Category",'vInfo (Imported)'!$1:$5000,A486,FALSE),
"")</f>
        <v/>
      </c>
      <c r="F486" t="str">
        <f>IF(HLOOKUP("OS according to the configuration file",'vInfo (Imported)'!$1:$5000,A486,FALSE)&gt;0,
HLOOKUP("OS according to the configuration file",'vInfo (Imported)'!$1:$5000,A486,FALSE),
"")</f>
        <v/>
      </c>
      <c r="G486" s="1" t="str">
        <f>IF(HLOOKUP("Cluster",'vInfo (Imported)'!$1:$5000,A486,FALSE)&gt;0,
HLOOKUP("Cluster",'vInfo (Imported)'!$1:$5000,A486,FALSE),
"")</f>
        <v/>
      </c>
      <c r="K486" s="28">
        <f>'vCluster (Imported)'!A486</f>
        <v>0</v>
      </c>
      <c r="L486">
        <f t="shared" si="45"/>
        <v>0</v>
      </c>
      <c r="M486">
        <f t="shared" si="46"/>
        <v>0</v>
      </c>
      <c r="N486">
        <f t="shared" si="47"/>
        <v>0</v>
      </c>
      <c r="O486" s="1">
        <f t="shared" si="48"/>
        <v>0</v>
      </c>
      <c r="P486">
        <f>SUMIFS('vCluster (Imported)'!$G:$G,'vCluster (Imported)'!$A:$A,K486)</f>
        <v>0</v>
      </c>
      <c r="Q486">
        <f t="shared" si="49"/>
        <v>0</v>
      </c>
    </row>
    <row r="487" spans="1:17" x14ac:dyDescent="0.3">
      <c r="A487">
        <f t="shared" si="44"/>
        <v>487</v>
      </c>
      <c r="B487" t="str">
        <f>IF(HLOOKUP("Memory",'vInfo (Imported)'!$1:$5000,A487,FALSE)&gt;0,HLOOKUP("Memory",'vInfo (Imported)'!$1:$5000,A487,FALSE),"")</f>
        <v/>
      </c>
      <c r="C487" t="str">
        <f>IF(HLOOKUP("CPUs",'vInfo (Imported)'!$1:$5000,A487,FALSE)&gt;0,
HLOOKUP("CPUs",'vInfo (Imported)'!$1:$5000,A487,FALSE),
"")</f>
        <v/>
      </c>
      <c r="D487" t="str">
        <f>IF(HLOOKUP($D$1,'vInfo (Imported)'!$1:$5000,A487,FALSE)&gt;0,
HLOOKUP($D$1,'vInfo (Imported)'!$1:$5000,A487,FALSE),
"")</f>
        <v/>
      </c>
      <c r="E487" t="str">
        <f>IF(HLOOKUP("Category",'vInfo (Imported)'!$1:$5000,A487,FALSE)&gt;0,
HLOOKUP("Category",'vInfo (Imported)'!$1:$5000,A487,FALSE),
"")</f>
        <v/>
      </c>
      <c r="F487" t="str">
        <f>IF(HLOOKUP("OS according to the configuration file",'vInfo (Imported)'!$1:$5000,A487,FALSE)&gt;0,
HLOOKUP("OS according to the configuration file",'vInfo (Imported)'!$1:$5000,A487,FALSE),
"")</f>
        <v/>
      </c>
      <c r="G487" s="1" t="str">
        <f>IF(HLOOKUP("Cluster",'vInfo (Imported)'!$1:$5000,A487,FALSE)&gt;0,
HLOOKUP("Cluster",'vInfo (Imported)'!$1:$5000,A487,FALSE),
"")</f>
        <v/>
      </c>
      <c r="K487" s="28">
        <f>'vCluster (Imported)'!A487</f>
        <v>0</v>
      </c>
      <c r="L487">
        <f t="shared" si="45"/>
        <v>0</v>
      </c>
      <c r="M487">
        <f t="shared" si="46"/>
        <v>0</v>
      </c>
      <c r="N487">
        <f t="shared" si="47"/>
        <v>0</v>
      </c>
      <c r="O487" s="1">
        <f t="shared" si="48"/>
        <v>0</v>
      </c>
      <c r="P487">
        <f>SUMIFS('vCluster (Imported)'!$G:$G,'vCluster (Imported)'!$A:$A,K487)</f>
        <v>0</v>
      </c>
      <c r="Q487">
        <f t="shared" si="49"/>
        <v>0</v>
      </c>
    </row>
    <row r="488" spans="1:17" x14ac:dyDescent="0.3">
      <c r="A488">
        <f t="shared" si="44"/>
        <v>488</v>
      </c>
      <c r="B488" t="str">
        <f>IF(HLOOKUP("Memory",'vInfo (Imported)'!$1:$5000,A488,FALSE)&gt;0,HLOOKUP("Memory",'vInfo (Imported)'!$1:$5000,A488,FALSE),"")</f>
        <v/>
      </c>
      <c r="C488" t="str">
        <f>IF(HLOOKUP("CPUs",'vInfo (Imported)'!$1:$5000,A488,FALSE)&gt;0,
HLOOKUP("CPUs",'vInfo (Imported)'!$1:$5000,A488,FALSE),
"")</f>
        <v/>
      </c>
      <c r="D488" t="str">
        <f>IF(HLOOKUP($D$1,'vInfo (Imported)'!$1:$5000,A488,FALSE)&gt;0,
HLOOKUP($D$1,'vInfo (Imported)'!$1:$5000,A488,FALSE),
"")</f>
        <v/>
      </c>
      <c r="E488" t="str">
        <f>IF(HLOOKUP("Category",'vInfo (Imported)'!$1:$5000,A488,FALSE)&gt;0,
HLOOKUP("Category",'vInfo (Imported)'!$1:$5000,A488,FALSE),
"")</f>
        <v/>
      </c>
      <c r="F488" t="str">
        <f>IF(HLOOKUP("OS according to the configuration file",'vInfo (Imported)'!$1:$5000,A488,FALSE)&gt;0,
HLOOKUP("OS according to the configuration file",'vInfo (Imported)'!$1:$5000,A488,FALSE),
"")</f>
        <v/>
      </c>
      <c r="G488" s="1" t="str">
        <f>IF(HLOOKUP("Cluster",'vInfo (Imported)'!$1:$5000,A488,FALSE)&gt;0,
HLOOKUP("Cluster",'vInfo (Imported)'!$1:$5000,A488,FALSE),
"")</f>
        <v/>
      </c>
      <c r="K488" s="28">
        <f>'vCluster (Imported)'!A488</f>
        <v>0</v>
      </c>
      <c r="L488">
        <f t="shared" si="45"/>
        <v>0</v>
      </c>
      <c r="M488">
        <f t="shared" si="46"/>
        <v>0</v>
      </c>
      <c r="N488">
        <f t="shared" si="47"/>
        <v>0</v>
      </c>
      <c r="O488" s="1">
        <f t="shared" si="48"/>
        <v>0</v>
      </c>
      <c r="P488">
        <f>SUMIFS('vCluster (Imported)'!$G:$G,'vCluster (Imported)'!$A:$A,K488)</f>
        <v>0</v>
      </c>
      <c r="Q488">
        <f t="shared" si="49"/>
        <v>0</v>
      </c>
    </row>
    <row r="489" spans="1:17" x14ac:dyDescent="0.3">
      <c r="A489">
        <f t="shared" si="44"/>
        <v>489</v>
      </c>
      <c r="B489" t="str">
        <f>IF(HLOOKUP("Memory",'vInfo (Imported)'!$1:$5000,A489,FALSE)&gt;0,HLOOKUP("Memory",'vInfo (Imported)'!$1:$5000,A489,FALSE),"")</f>
        <v/>
      </c>
      <c r="C489" t="str">
        <f>IF(HLOOKUP("CPUs",'vInfo (Imported)'!$1:$5000,A489,FALSE)&gt;0,
HLOOKUP("CPUs",'vInfo (Imported)'!$1:$5000,A489,FALSE),
"")</f>
        <v/>
      </c>
      <c r="D489" t="str">
        <f>IF(HLOOKUP($D$1,'vInfo (Imported)'!$1:$5000,A489,FALSE)&gt;0,
HLOOKUP($D$1,'vInfo (Imported)'!$1:$5000,A489,FALSE),
"")</f>
        <v/>
      </c>
      <c r="E489" t="str">
        <f>IF(HLOOKUP("Category",'vInfo (Imported)'!$1:$5000,A489,FALSE)&gt;0,
HLOOKUP("Category",'vInfo (Imported)'!$1:$5000,A489,FALSE),
"")</f>
        <v/>
      </c>
      <c r="F489" t="str">
        <f>IF(HLOOKUP("OS according to the configuration file",'vInfo (Imported)'!$1:$5000,A489,FALSE)&gt;0,
HLOOKUP("OS according to the configuration file",'vInfo (Imported)'!$1:$5000,A489,FALSE),
"")</f>
        <v/>
      </c>
      <c r="G489" s="1" t="str">
        <f>IF(HLOOKUP("Cluster",'vInfo (Imported)'!$1:$5000,A489,FALSE)&gt;0,
HLOOKUP("Cluster",'vInfo (Imported)'!$1:$5000,A489,FALSE),
"")</f>
        <v/>
      </c>
      <c r="K489" s="28">
        <f>'vCluster (Imported)'!A489</f>
        <v>0</v>
      </c>
      <c r="L489">
        <f t="shared" si="45"/>
        <v>0</v>
      </c>
      <c r="M489">
        <f t="shared" si="46"/>
        <v>0</v>
      </c>
      <c r="N489">
        <f t="shared" si="47"/>
        <v>0</v>
      </c>
      <c r="O489" s="1">
        <f t="shared" si="48"/>
        <v>0</v>
      </c>
      <c r="P489">
        <f>SUMIFS('vCluster (Imported)'!$G:$G,'vCluster (Imported)'!$A:$A,K489)</f>
        <v>0</v>
      </c>
      <c r="Q489">
        <f t="shared" si="49"/>
        <v>0</v>
      </c>
    </row>
    <row r="490" spans="1:17" x14ac:dyDescent="0.3">
      <c r="A490">
        <f t="shared" si="44"/>
        <v>490</v>
      </c>
      <c r="B490" t="str">
        <f>IF(HLOOKUP("Memory",'vInfo (Imported)'!$1:$5000,A490,FALSE)&gt;0,HLOOKUP("Memory",'vInfo (Imported)'!$1:$5000,A490,FALSE),"")</f>
        <v/>
      </c>
      <c r="C490" t="str">
        <f>IF(HLOOKUP("CPUs",'vInfo (Imported)'!$1:$5000,A490,FALSE)&gt;0,
HLOOKUP("CPUs",'vInfo (Imported)'!$1:$5000,A490,FALSE),
"")</f>
        <v/>
      </c>
      <c r="D490" t="str">
        <f>IF(HLOOKUP($D$1,'vInfo (Imported)'!$1:$5000,A490,FALSE)&gt;0,
HLOOKUP($D$1,'vInfo (Imported)'!$1:$5000,A490,FALSE),
"")</f>
        <v/>
      </c>
      <c r="E490" t="str">
        <f>IF(HLOOKUP("Category",'vInfo (Imported)'!$1:$5000,A490,FALSE)&gt;0,
HLOOKUP("Category",'vInfo (Imported)'!$1:$5000,A490,FALSE),
"")</f>
        <v/>
      </c>
      <c r="F490" t="str">
        <f>IF(HLOOKUP("OS according to the configuration file",'vInfo (Imported)'!$1:$5000,A490,FALSE)&gt;0,
HLOOKUP("OS according to the configuration file",'vInfo (Imported)'!$1:$5000,A490,FALSE),
"")</f>
        <v/>
      </c>
      <c r="G490" s="1" t="str">
        <f>IF(HLOOKUP("Cluster",'vInfo (Imported)'!$1:$5000,A490,FALSE)&gt;0,
HLOOKUP("Cluster",'vInfo (Imported)'!$1:$5000,A490,FALSE),
"")</f>
        <v/>
      </c>
      <c r="K490" s="28">
        <f>'vCluster (Imported)'!A490</f>
        <v>0</v>
      </c>
      <c r="L490">
        <f t="shared" si="45"/>
        <v>0</v>
      </c>
      <c r="M490">
        <f t="shared" si="46"/>
        <v>0</v>
      </c>
      <c r="N490">
        <f t="shared" si="47"/>
        <v>0</v>
      </c>
      <c r="O490" s="1">
        <f t="shared" si="48"/>
        <v>0</v>
      </c>
      <c r="P490">
        <f>SUMIFS('vCluster (Imported)'!$G:$G,'vCluster (Imported)'!$A:$A,K490)</f>
        <v>0</v>
      </c>
      <c r="Q490">
        <f t="shared" si="49"/>
        <v>0</v>
      </c>
    </row>
    <row r="491" spans="1:17" x14ac:dyDescent="0.3">
      <c r="A491">
        <f t="shared" si="44"/>
        <v>491</v>
      </c>
      <c r="B491" t="str">
        <f>IF(HLOOKUP("Memory",'vInfo (Imported)'!$1:$5000,A491,FALSE)&gt;0,HLOOKUP("Memory",'vInfo (Imported)'!$1:$5000,A491,FALSE),"")</f>
        <v/>
      </c>
      <c r="C491" t="str">
        <f>IF(HLOOKUP("CPUs",'vInfo (Imported)'!$1:$5000,A491,FALSE)&gt;0,
HLOOKUP("CPUs",'vInfo (Imported)'!$1:$5000,A491,FALSE),
"")</f>
        <v/>
      </c>
      <c r="D491" t="str">
        <f>IF(HLOOKUP($D$1,'vInfo (Imported)'!$1:$5000,A491,FALSE)&gt;0,
HLOOKUP($D$1,'vInfo (Imported)'!$1:$5000,A491,FALSE),
"")</f>
        <v/>
      </c>
      <c r="E491" t="str">
        <f>IF(HLOOKUP("Category",'vInfo (Imported)'!$1:$5000,A491,FALSE)&gt;0,
HLOOKUP("Category",'vInfo (Imported)'!$1:$5000,A491,FALSE),
"")</f>
        <v/>
      </c>
      <c r="F491" t="str">
        <f>IF(HLOOKUP("OS according to the configuration file",'vInfo (Imported)'!$1:$5000,A491,FALSE)&gt;0,
HLOOKUP("OS according to the configuration file",'vInfo (Imported)'!$1:$5000,A491,FALSE),
"")</f>
        <v/>
      </c>
      <c r="G491" s="1" t="str">
        <f>IF(HLOOKUP("Cluster",'vInfo (Imported)'!$1:$5000,A491,FALSE)&gt;0,
HLOOKUP("Cluster",'vInfo (Imported)'!$1:$5000,A491,FALSE),
"")</f>
        <v/>
      </c>
      <c r="K491" s="28">
        <f>'vCluster (Imported)'!A491</f>
        <v>0</v>
      </c>
      <c r="L491">
        <f t="shared" si="45"/>
        <v>0</v>
      </c>
      <c r="M491">
        <f t="shared" si="46"/>
        <v>0</v>
      </c>
      <c r="N491">
        <f t="shared" si="47"/>
        <v>0</v>
      </c>
      <c r="O491" s="1">
        <f t="shared" si="48"/>
        <v>0</v>
      </c>
      <c r="P491">
        <f>SUMIFS('vCluster (Imported)'!$G:$G,'vCluster (Imported)'!$A:$A,K491)</f>
        <v>0</v>
      </c>
      <c r="Q491">
        <f t="shared" si="49"/>
        <v>0</v>
      </c>
    </row>
    <row r="492" spans="1:17" x14ac:dyDescent="0.3">
      <c r="A492">
        <f t="shared" si="44"/>
        <v>492</v>
      </c>
      <c r="B492" t="str">
        <f>IF(HLOOKUP("Memory",'vInfo (Imported)'!$1:$5000,A492,FALSE)&gt;0,HLOOKUP("Memory",'vInfo (Imported)'!$1:$5000,A492,FALSE),"")</f>
        <v/>
      </c>
      <c r="C492" t="str">
        <f>IF(HLOOKUP("CPUs",'vInfo (Imported)'!$1:$5000,A492,FALSE)&gt;0,
HLOOKUP("CPUs",'vInfo (Imported)'!$1:$5000,A492,FALSE),
"")</f>
        <v/>
      </c>
      <c r="D492" t="str">
        <f>IF(HLOOKUP($D$1,'vInfo (Imported)'!$1:$5000,A492,FALSE)&gt;0,
HLOOKUP($D$1,'vInfo (Imported)'!$1:$5000,A492,FALSE),
"")</f>
        <v/>
      </c>
      <c r="E492" t="str">
        <f>IF(HLOOKUP("Category",'vInfo (Imported)'!$1:$5000,A492,FALSE)&gt;0,
HLOOKUP("Category",'vInfo (Imported)'!$1:$5000,A492,FALSE),
"")</f>
        <v/>
      </c>
      <c r="F492" t="str">
        <f>IF(HLOOKUP("OS according to the configuration file",'vInfo (Imported)'!$1:$5000,A492,FALSE)&gt;0,
HLOOKUP("OS according to the configuration file",'vInfo (Imported)'!$1:$5000,A492,FALSE),
"")</f>
        <v/>
      </c>
      <c r="G492" s="1" t="str">
        <f>IF(HLOOKUP("Cluster",'vInfo (Imported)'!$1:$5000,A492,FALSE)&gt;0,
HLOOKUP("Cluster",'vInfo (Imported)'!$1:$5000,A492,FALSE),
"")</f>
        <v/>
      </c>
      <c r="K492" s="28">
        <f>'vCluster (Imported)'!A492</f>
        <v>0</v>
      </c>
      <c r="L492">
        <f t="shared" si="45"/>
        <v>0</v>
      </c>
      <c r="M492">
        <f t="shared" si="46"/>
        <v>0</v>
      </c>
      <c r="N492">
        <f t="shared" si="47"/>
        <v>0</v>
      </c>
      <c r="O492" s="1">
        <f t="shared" si="48"/>
        <v>0</v>
      </c>
      <c r="P492">
        <f>SUMIFS('vCluster (Imported)'!$G:$G,'vCluster (Imported)'!$A:$A,K492)</f>
        <v>0</v>
      </c>
      <c r="Q492">
        <f t="shared" si="49"/>
        <v>0</v>
      </c>
    </row>
    <row r="493" spans="1:17" x14ac:dyDescent="0.3">
      <c r="A493">
        <f t="shared" si="44"/>
        <v>493</v>
      </c>
      <c r="B493" t="str">
        <f>IF(HLOOKUP("Memory",'vInfo (Imported)'!$1:$5000,A493,FALSE)&gt;0,HLOOKUP("Memory",'vInfo (Imported)'!$1:$5000,A493,FALSE),"")</f>
        <v/>
      </c>
      <c r="C493" t="str">
        <f>IF(HLOOKUP("CPUs",'vInfo (Imported)'!$1:$5000,A493,FALSE)&gt;0,
HLOOKUP("CPUs",'vInfo (Imported)'!$1:$5000,A493,FALSE),
"")</f>
        <v/>
      </c>
      <c r="D493" t="str">
        <f>IF(HLOOKUP($D$1,'vInfo (Imported)'!$1:$5000,A493,FALSE)&gt;0,
HLOOKUP($D$1,'vInfo (Imported)'!$1:$5000,A493,FALSE),
"")</f>
        <v/>
      </c>
      <c r="E493" t="str">
        <f>IF(HLOOKUP("Category",'vInfo (Imported)'!$1:$5000,A493,FALSE)&gt;0,
HLOOKUP("Category",'vInfo (Imported)'!$1:$5000,A493,FALSE),
"")</f>
        <v/>
      </c>
      <c r="F493" t="str">
        <f>IF(HLOOKUP("OS according to the configuration file",'vInfo (Imported)'!$1:$5000,A493,FALSE)&gt;0,
HLOOKUP("OS according to the configuration file",'vInfo (Imported)'!$1:$5000,A493,FALSE),
"")</f>
        <v/>
      </c>
      <c r="G493" s="1" t="str">
        <f>IF(HLOOKUP("Cluster",'vInfo (Imported)'!$1:$5000,A493,FALSE)&gt;0,
HLOOKUP("Cluster",'vInfo (Imported)'!$1:$5000,A493,FALSE),
"")</f>
        <v/>
      </c>
      <c r="K493" s="28">
        <f>'vCluster (Imported)'!A493</f>
        <v>0</v>
      </c>
      <c r="L493">
        <f t="shared" si="45"/>
        <v>0</v>
      </c>
      <c r="M493">
        <f t="shared" si="46"/>
        <v>0</v>
      </c>
      <c r="N493">
        <f t="shared" si="47"/>
        <v>0</v>
      </c>
      <c r="O493" s="1">
        <f t="shared" si="48"/>
        <v>0</v>
      </c>
      <c r="P493">
        <f>SUMIFS('vCluster (Imported)'!$G:$G,'vCluster (Imported)'!$A:$A,K493)</f>
        <v>0</v>
      </c>
      <c r="Q493">
        <f t="shared" si="49"/>
        <v>0</v>
      </c>
    </row>
    <row r="494" spans="1:17" x14ac:dyDescent="0.3">
      <c r="A494">
        <f t="shared" si="44"/>
        <v>494</v>
      </c>
      <c r="B494" t="str">
        <f>IF(HLOOKUP("Memory",'vInfo (Imported)'!$1:$5000,A494,FALSE)&gt;0,HLOOKUP("Memory",'vInfo (Imported)'!$1:$5000,A494,FALSE),"")</f>
        <v/>
      </c>
      <c r="C494" t="str">
        <f>IF(HLOOKUP("CPUs",'vInfo (Imported)'!$1:$5000,A494,FALSE)&gt;0,
HLOOKUP("CPUs",'vInfo (Imported)'!$1:$5000,A494,FALSE),
"")</f>
        <v/>
      </c>
      <c r="D494" t="str">
        <f>IF(HLOOKUP($D$1,'vInfo (Imported)'!$1:$5000,A494,FALSE)&gt;0,
HLOOKUP($D$1,'vInfo (Imported)'!$1:$5000,A494,FALSE),
"")</f>
        <v/>
      </c>
      <c r="E494" t="str">
        <f>IF(HLOOKUP("Category",'vInfo (Imported)'!$1:$5000,A494,FALSE)&gt;0,
HLOOKUP("Category",'vInfo (Imported)'!$1:$5000,A494,FALSE),
"")</f>
        <v/>
      </c>
      <c r="F494" t="str">
        <f>IF(HLOOKUP("OS according to the configuration file",'vInfo (Imported)'!$1:$5000,A494,FALSE)&gt;0,
HLOOKUP("OS according to the configuration file",'vInfo (Imported)'!$1:$5000,A494,FALSE),
"")</f>
        <v/>
      </c>
      <c r="G494" s="1" t="str">
        <f>IF(HLOOKUP("Cluster",'vInfo (Imported)'!$1:$5000,A494,FALSE)&gt;0,
HLOOKUP("Cluster",'vInfo (Imported)'!$1:$5000,A494,FALSE),
"")</f>
        <v/>
      </c>
      <c r="K494" s="28">
        <f>'vCluster (Imported)'!A494</f>
        <v>0</v>
      </c>
      <c r="L494">
        <f t="shared" si="45"/>
        <v>0</v>
      </c>
      <c r="M494">
        <f t="shared" si="46"/>
        <v>0</v>
      </c>
      <c r="N494">
        <f t="shared" si="47"/>
        <v>0</v>
      </c>
      <c r="O494" s="1">
        <f t="shared" si="48"/>
        <v>0</v>
      </c>
      <c r="P494">
        <f>SUMIFS('vCluster (Imported)'!$G:$G,'vCluster (Imported)'!$A:$A,K494)</f>
        <v>0</v>
      </c>
      <c r="Q494">
        <f t="shared" si="49"/>
        <v>0</v>
      </c>
    </row>
    <row r="495" spans="1:17" x14ac:dyDescent="0.3">
      <c r="A495">
        <f t="shared" si="44"/>
        <v>495</v>
      </c>
      <c r="B495" t="str">
        <f>IF(HLOOKUP("Memory",'vInfo (Imported)'!$1:$5000,A495,FALSE)&gt;0,HLOOKUP("Memory",'vInfo (Imported)'!$1:$5000,A495,FALSE),"")</f>
        <v/>
      </c>
      <c r="C495" t="str">
        <f>IF(HLOOKUP("CPUs",'vInfo (Imported)'!$1:$5000,A495,FALSE)&gt;0,
HLOOKUP("CPUs",'vInfo (Imported)'!$1:$5000,A495,FALSE),
"")</f>
        <v/>
      </c>
      <c r="D495" t="str">
        <f>IF(HLOOKUP($D$1,'vInfo (Imported)'!$1:$5000,A495,FALSE)&gt;0,
HLOOKUP($D$1,'vInfo (Imported)'!$1:$5000,A495,FALSE),
"")</f>
        <v/>
      </c>
      <c r="E495" t="str">
        <f>IF(HLOOKUP("Category",'vInfo (Imported)'!$1:$5000,A495,FALSE)&gt;0,
HLOOKUP("Category",'vInfo (Imported)'!$1:$5000,A495,FALSE),
"")</f>
        <v/>
      </c>
      <c r="F495" t="str">
        <f>IF(HLOOKUP("OS according to the configuration file",'vInfo (Imported)'!$1:$5000,A495,FALSE)&gt;0,
HLOOKUP("OS according to the configuration file",'vInfo (Imported)'!$1:$5000,A495,FALSE),
"")</f>
        <v/>
      </c>
      <c r="G495" s="1" t="str">
        <f>IF(HLOOKUP("Cluster",'vInfo (Imported)'!$1:$5000,A495,FALSE)&gt;0,
HLOOKUP("Cluster",'vInfo (Imported)'!$1:$5000,A495,FALSE),
"")</f>
        <v/>
      </c>
      <c r="K495" s="28">
        <f>'vCluster (Imported)'!A495</f>
        <v>0</v>
      </c>
      <c r="L495">
        <f t="shared" si="45"/>
        <v>0</v>
      </c>
      <c r="M495">
        <f t="shared" si="46"/>
        <v>0</v>
      </c>
      <c r="N495">
        <f t="shared" si="47"/>
        <v>0</v>
      </c>
      <c r="O495" s="1">
        <f t="shared" si="48"/>
        <v>0</v>
      </c>
      <c r="P495">
        <f>SUMIFS('vCluster (Imported)'!$G:$G,'vCluster (Imported)'!$A:$A,K495)</f>
        <v>0</v>
      </c>
      <c r="Q495">
        <f t="shared" si="49"/>
        <v>0</v>
      </c>
    </row>
    <row r="496" spans="1:17" x14ac:dyDescent="0.3">
      <c r="A496">
        <f t="shared" si="44"/>
        <v>496</v>
      </c>
      <c r="B496" t="str">
        <f>IF(HLOOKUP("Memory",'vInfo (Imported)'!$1:$5000,A496,FALSE)&gt;0,HLOOKUP("Memory",'vInfo (Imported)'!$1:$5000,A496,FALSE),"")</f>
        <v/>
      </c>
      <c r="C496" t="str">
        <f>IF(HLOOKUP("CPUs",'vInfo (Imported)'!$1:$5000,A496,FALSE)&gt;0,
HLOOKUP("CPUs",'vInfo (Imported)'!$1:$5000,A496,FALSE),
"")</f>
        <v/>
      </c>
      <c r="D496" t="str">
        <f>IF(HLOOKUP($D$1,'vInfo (Imported)'!$1:$5000,A496,FALSE)&gt;0,
HLOOKUP($D$1,'vInfo (Imported)'!$1:$5000,A496,FALSE),
"")</f>
        <v/>
      </c>
      <c r="E496" t="str">
        <f>IF(HLOOKUP("Category",'vInfo (Imported)'!$1:$5000,A496,FALSE)&gt;0,
HLOOKUP("Category",'vInfo (Imported)'!$1:$5000,A496,FALSE),
"")</f>
        <v/>
      </c>
      <c r="F496" t="str">
        <f>IF(HLOOKUP("OS according to the configuration file",'vInfo (Imported)'!$1:$5000,A496,FALSE)&gt;0,
HLOOKUP("OS according to the configuration file",'vInfo (Imported)'!$1:$5000,A496,FALSE),
"")</f>
        <v/>
      </c>
      <c r="G496" s="1" t="str">
        <f>IF(HLOOKUP("Cluster",'vInfo (Imported)'!$1:$5000,A496,FALSE)&gt;0,
HLOOKUP("Cluster",'vInfo (Imported)'!$1:$5000,A496,FALSE),
"")</f>
        <v/>
      </c>
      <c r="K496" s="28">
        <f>'vCluster (Imported)'!A496</f>
        <v>0</v>
      </c>
      <c r="L496">
        <f t="shared" si="45"/>
        <v>0</v>
      </c>
      <c r="M496">
        <f t="shared" si="46"/>
        <v>0</v>
      </c>
      <c r="N496">
        <f t="shared" si="47"/>
        <v>0</v>
      </c>
      <c r="O496" s="1">
        <f t="shared" si="48"/>
        <v>0</v>
      </c>
      <c r="P496">
        <f>SUMIFS('vCluster (Imported)'!$G:$G,'vCluster (Imported)'!$A:$A,K496)</f>
        <v>0</v>
      </c>
      <c r="Q496">
        <f t="shared" si="49"/>
        <v>0</v>
      </c>
    </row>
    <row r="497" spans="1:17" x14ac:dyDescent="0.3">
      <c r="A497">
        <f t="shared" si="44"/>
        <v>497</v>
      </c>
      <c r="B497" t="str">
        <f>IF(HLOOKUP("Memory",'vInfo (Imported)'!$1:$5000,A497,FALSE)&gt;0,HLOOKUP("Memory",'vInfo (Imported)'!$1:$5000,A497,FALSE),"")</f>
        <v/>
      </c>
      <c r="C497" t="str">
        <f>IF(HLOOKUP("CPUs",'vInfo (Imported)'!$1:$5000,A497,FALSE)&gt;0,
HLOOKUP("CPUs",'vInfo (Imported)'!$1:$5000,A497,FALSE),
"")</f>
        <v/>
      </c>
      <c r="D497" t="str">
        <f>IF(HLOOKUP($D$1,'vInfo (Imported)'!$1:$5000,A497,FALSE)&gt;0,
HLOOKUP($D$1,'vInfo (Imported)'!$1:$5000,A497,FALSE),
"")</f>
        <v/>
      </c>
      <c r="E497" t="str">
        <f>IF(HLOOKUP("Category",'vInfo (Imported)'!$1:$5000,A497,FALSE)&gt;0,
HLOOKUP("Category",'vInfo (Imported)'!$1:$5000,A497,FALSE),
"")</f>
        <v/>
      </c>
      <c r="F497" t="str">
        <f>IF(HLOOKUP("OS according to the configuration file",'vInfo (Imported)'!$1:$5000,A497,FALSE)&gt;0,
HLOOKUP("OS according to the configuration file",'vInfo (Imported)'!$1:$5000,A497,FALSE),
"")</f>
        <v/>
      </c>
      <c r="G497" s="1" t="str">
        <f>IF(HLOOKUP("Cluster",'vInfo (Imported)'!$1:$5000,A497,FALSE)&gt;0,
HLOOKUP("Cluster",'vInfo (Imported)'!$1:$5000,A497,FALSE),
"")</f>
        <v/>
      </c>
      <c r="K497" s="28">
        <f>'vCluster (Imported)'!A497</f>
        <v>0</v>
      </c>
      <c r="L497">
        <f t="shared" si="45"/>
        <v>0</v>
      </c>
      <c r="M497">
        <f t="shared" si="46"/>
        <v>0</v>
      </c>
      <c r="N497">
        <f t="shared" si="47"/>
        <v>0</v>
      </c>
      <c r="O497" s="1">
        <f t="shared" si="48"/>
        <v>0</v>
      </c>
      <c r="P497">
        <f>SUMIFS('vCluster (Imported)'!$G:$G,'vCluster (Imported)'!$A:$A,K497)</f>
        <v>0</v>
      </c>
      <c r="Q497">
        <f t="shared" si="49"/>
        <v>0</v>
      </c>
    </row>
    <row r="498" spans="1:17" x14ac:dyDescent="0.3">
      <c r="A498">
        <f t="shared" si="44"/>
        <v>498</v>
      </c>
      <c r="B498" t="str">
        <f>IF(HLOOKUP("Memory",'vInfo (Imported)'!$1:$5000,A498,FALSE)&gt;0,HLOOKUP("Memory",'vInfo (Imported)'!$1:$5000,A498,FALSE),"")</f>
        <v/>
      </c>
      <c r="C498" t="str">
        <f>IF(HLOOKUP("CPUs",'vInfo (Imported)'!$1:$5000,A498,FALSE)&gt;0,
HLOOKUP("CPUs",'vInfo (Imported)'!$1:$5000,A498,FALSE),
"")</f>
        <v/>
      </c>
      <c r="D498" t="str">
        <f>IF(HLOOKUP($D$1,'vInfo (Imported)'!$1:$5000,A498,FALSE)&gt;0,
HLOOKUP($D$1,'vInfo (Imported)'!$1:$5000,A498,FALSE),
"")</f>
        <v/>
      </c>
      <c r="E498" t="str">
        <f>IF(HLOOKUP("Category",'vInfo (Imported)'!$1:$5000,A498,FALSE)&gt;0,
HLOOKUP("Category",'vInfo (Imported)'!$1:$5000,A498,FALSE),
"")</f>
        <v/>
      </c>
      <c r="F498" t="str">
        <f>IF(HLOOKUP("OS according to the configuration file",'vInfo (Imported)'!$1:$5000,A498,FALSE)&gt;0,
HLOOKUP("OS according to the configuration file",'vInfo (Imported)'!$1:$5000,A498,FALSE),
"")</f>
        <v/>
      </c>
      <c r="G498" s="1" t="str">
        <f>IF(HLOOKUP("Cluster",'vInfo (Imported)'!$1:$5000,A498,FALSE)&gt;0,
HLOOKUP("Cluster",'vInfo (Imported)'!$1:$5000,A498,FALSE),
"")</f>
        <v/>
      </c>
      <c r="K498" s="28">
        <f>'vCluster (Imported)'!A498</f>
        <v>0</v>
      </c>
      <c r="L498">
        <f t="shared" si="45"/>
        <v>0</v>
      </c>
      <c r="M498">
        <f t="shared" si="46"/>
        <v>0</v>
      </c>
      <c r="N498">
        <f t="shared" si="47"/>
        <v>0</v>
      </c>
      <c r="O498" s="1">
        <f t="shared" si="48"/>
        <v>0</v>
      </c>
      <c r="P498">
        <f>SUMIFS('vCluster (Imported)'!$G:$G,'vCluster (Imported)'!$A:$A,K498)</f>
        <v>0</v>
      </c>
      <c r="Q498">
        <f t="shared" si="49"/>
        <v>0</v>
      </c>
    </row>
    <row r="499" spans="1:17" x14ac:dyDescent="0.3">
      <c r="A499">
        <f t="shared" si="44"/>
        <v>499</v>
      </c>
      <c r="B499" t="str">
        <f>IF(HLOOKUP("Memory",'vInfo (Imported)'!$1:$5000,A499,FALSE)&gt;0,HLOOKUP("Memory",'vInfo (Imported)'!$1:$5000,A499,FALSE),"")</f>
        <v/>
      </c>
      <c r="C499" t="str">
        <f>IF(HLOOKUP("CPUs",'vInfo (Imported)'!$1:$5000,A499,FALSE)&gt;0,
HLOOKUP("CPUs",'vInfo (Imported)'!$1:$5000,A499,FALSE),
"")</f>
        <v/>
      </c>
      <c r="D499" t="str">
        <f>IF(HLOOKUP($D$1,'vInfo (Imported)'!$1:$5000,A499,FALSE)&gt;0,
HLOOKUP($D$1,'vInfo (Imported)'!$1:$5000,A499,FALSE),
"")</f>
        <v/>
      </c>
      <c r="E499" t="str">
        <f>IF(HLOOKUP("Category",'vInfo (Imported)'!$1:$5000,A499,FALSE)&gt;0,
HLOOKUP("Category",'vInfo (Imported)'!$1:$5000,A499,FALSE),
"")</f>
        <v/>
      </c>
      <c r="F499" t="str">
        <f>IF(HLOOKUP("OS according to the configuration file",'vInfo (Imported)'!$1:$5000,A499,FALSE)&gt;0,
HLOOKUP("OS according to the configuration file",'vInfo (Imported)'!$1:$5000,A499,FALSE),
"")</f>
        <v/>
      </c>
      <c r="G499" s="1" t="str">
        <f>IF(HLOOKUP("Cluster",'vInfo (Imported)'!$1:$5000,A499,FALSE)&gt;0,
HLOOKUP("Cluster",'vInfo (Imported)'!$1:$5000,A499,FALSE),
"")</f>
        <v/>
      </c>
      <c r="K499" s="28">
        <f>'vCluster (Imported)'!A499</f>
        <v>0</v>
      </c>
      <c r="L499">
        <f t="shared" si="45"/>
        <v>0</v>
      </c>
      <c r="M499">
        <f t="shared" si="46"/>
        <v>0</v>
      </c>
      <c r="N499">
        <f t="shared" si="47"/>
        <v>0</v>
      </c>
      <c r="O499" s="1">
        <f t="shared" si="48"/>
        <v>0</v>
      </c>
      <c r="P499">
        <f>SUMIFS('vCluster (Imported)'!$G:$G,'vCluster (Imported)'!$A:$A,K499)</f>
        <v>0</v>
      </c>
      <c r="Q499">
        <f t="shared" si="49"/>
        <v>0</v>
      </c>
    </row>
    <row r="500" spans="1:17" x14ac:dyDescent="0.3">
      <c r="A500">
        <f t="shared" si="44"/>
        <v>500</v>
      </c>
      <c r="B500" t="str">
        <f>IF(HLOOKUP("Memory",'vInfo (Imported)'!$1:$5000,A500,FALSE)&gt;0,HLOOKUP("Memory",'vInfo (Imported)'!$1:$5000,A500,FALSE),"")</f>
        <v/>
      </c>
      <c r="C500" t="str">
        <f>IF(HLOOKUP("CPUs",'vInfo (Imported)'!$1:$5000,A500,FALSE)&gt;0,
HLOOKUP("CPUs",'vInfo (Imported)'!$1:$5000,A500,FALSE),
"")</f>
        <v/>
      </c>
      <c r="D500" t="str">
        <f>IF(HLOOKUP($D$1,'vInfo (Imported)'!$1:$5000,A500,FALSE)&gt;0,
HLOOKUP($D$1,'vInfo (Imported)'!$1:$5000,A500,FALSE),
"")</f>
        <v/>
      </c>
      <c r="E500" t="str">
        <f>IF(HLOOKUP("Category",'vInfo (Imported)'!$1:$5000,A500,FALSE)&gt;0,
HLOOKUP("Category",'vInfo (Imported)'!$1:$5000,A500,FALSE),
"")</f>
        <v/>
      </c>
      <c r="F500" t="str">
        <f>IF(HLOOKUP("OS according to the configuration file",'vInfo (Imported)'!$1:$5000,A500,FALSE)&gt;0,
HLOOKUP("OS according to the configuration file",'vInfo (Imported)'!$1:$5000,A500,FALSE),
"")</f>
        <v/>
      </c>
      <c r="G500" s="1" t="str">
        <f>IF(HLOOKUP("Cluster",'vInfo (Imported)'!$1:$5000,A500,FALSE)&gt;0,
HLOOKUP("Cluster",'vInfo (Imported)'!$1:$5000,A500,FALSE),
"")</f>
        <v/>
      </c>
      <c r="K500" s="28">
        <f>'vCluster (Imported)'!A500</f>
        <v>0</v>
      </c>
      <c r="L500">
        <f t="shared" si="45"/>
        <v>0</v>
      </c>
      <c r="M500">
        <f t="shared" si="46"/>
        <v>0</v>
      </c>
      <c r="N500">
        <f t="shared" si="47"/>
        <v>0</v>
      </c>
      <c r="O500" s="1">
        <f t="shared" si="48"/>
        <v>0</v>
      </c>
      <c r="P500">
        <f>SUMIFS('vCluster (Imported)'!$G:$G,'vCluster (Imported)'!$A:$A,K500)</f>
        <v>0</v>
      </c>
      <c r="Q500">
        <f t="shared" si="49"/>
        <v>0</v>
      </c>
    </row>
    <row r="501" spans="1:17" x14ac:dyDescent="0.3">
      <c r="A501">
        <f t="shared" si="44"/>
        <v>501</v>
      </c>
      <c r="B501" t="str">
        <f>IF(HLOOKUP("Memory",'vInfo (Imported)'!$1:$5000,A501,FALSE)&gt;0,HLOOKUP("Memory",'vInfo (Imported)'!$1:$5000,A501,FALSE),"")</f>
        <v/>
      </c>
      <c r="C501" t="str">
        <f>IF(HLOOKUP("CPUs",'vInfo (Imported)'!$1:$5000,A501,FALSE)&gt;0,
HLOOKUP("CPUs",'vInfo (Imported)'!$1:$5000,A501,FALSE),
"")</f>
        <v/>
      </c>
      <c r="D501" t="str">
        <f>IF(HLOOKUP($D$1,'vInfo (Imported)'!$1:$5000,A501,FALSE)&gt;0,
HLOOKUP($D$1,'vInfo (Imported)'!$1:$5000,A501,FALSE),
"")</f>
        <v/>
      </c>
      <c r="E501" t="str">
        <f>IF(HLOOKUP("Category",'vInfo (Imported)'!$1:$5000,A501,FALSE)&gt;0,
HLOOKUP("Category",'vInfo (Imported)'!$1:$5000,A501,FALSE),
"")</f>
        <v/>
      </c>
      <c r="F501" t="str">
        <f>IF(HLOOKUP("OS according to the configuration file",'vInfo (Imported)'!$1:$5000,A501,FALSE)&gt;0,
HLOOKUP("OS according to the configuration file",'vInfo (Imported)'!$1:$5000,A501,FALSE),
"")</f>
        <v/>
      </c>
      <c r="G501" s="1" t="str">
        <f>IF(HLOOKUP("Cluster",'vInfo (Imported)'!$1:$5000,A501,FALSE)&gt;0,
HLOOKUP("Cluster",'vInfo (Imported)'!$1:$5000,A501,FALSE),
"")</f>
        <v/>
      </c>
      <c r="K501" s="28">
        <f>'vCluster (Imported)'!A501</f>
        <v>0</v>
      </c>
      <c r="L501">
        <f t="shared" si="45"/>
        <v>0</v>
      </c>
      <c r="M501">
        <f t="shared" si="46"/>
        <v>0</v>
      </c>
      <c r="N501">
        <f t="shared" si="47"/>
        <v>0</v>
      </c>
      <c r="O501" s="1">
        <f t="shared" si="48"/>
        <v>0</v>
      </c>
      <c r="P501">
        <f>SUMIFS('vCluster (Imported)'!$G:$G,'vCluster (Imported)'!$A:$A,K501)</f>
        <v>0</v>
      </c>
      <c r="Q501">
        <f t="shared" si="49"/>
        <v>0</v>
      </c>
    </row>
    <row r="502" spans="1:17" x14ac:dyDescent="0.3">
      <c r="A502">
        <f t="shared" si="44"/>
        <v>502</v>
      </c>
      <c r="B502" t="str">
        <f>IF(HLOOKUP("Memory",'vInfo (Imported)'!$1:$5000,A502,FALSE)&gt;0,HLOOKUP("Memory",'vInfo (Imported)'!$1:$5000,A502,FALSE),"")</f>
        <v/>
      </c>
      <c r="C502" t="str">
        <f>IF(HLOOKUP("CPUs",'vInfo (Imported)'!$1:$5000,A502,FALSE)&gt;0,
HLOOKUP("CPUs",'vInfo (Imported)'!$1:$5000,A502,FALSE),
"")</f>
        <v/>
      </c>
      <c r="D502" t="str">
        <f>IF(HLOOKUP($D$1,'vInfo (Imported)'!$1:$5000,A502,FALSE)&gt;0,
HLOOKUP($D$1,'vInfo (Imported)'!$1:$5000,A502,FALSE),
"")</f>
        <v/>
      </c>
      <c r="E502" t="str">
        <f>IF(HLOOKUP("Category",'vInfo (Imported)'!$1:$5000,A502,FALSE)&gt;0,
HLOOKUP("Category",'vInfo (Imported)'!$1:$5000,A502,FALSE),
"")</f>
        <v/>
      </c>
      <c r="F502" t="str">
        <f>IF(HLOOKUP("OS according to the configuration file",'vInfo (Imported)'!$1:$5000,A502,FALSE)&gt;0,
HLOOKUP("OS according to the configuration file",'vInfo (Imported)'!$1:$5000,A502,FALSE),
"")</f>
        <v/>
      </c>
      <c r="G502" s="1" t="str">
        <f>IF(HLOOKUP("Cluster",'vInfo (Imported)'!$1:$5000,A502,FALSE)&gt;0,
HLOOKUP("Cluster",'vInfo (Imported)'!$1:$5000,A502,FALSE),
"")</f>
        <v/>
      </c>
      <c r="K502" s="28">
        <f>'vCluster (Imported)'!A502</f>
        <v>0</v>
      </c>
      <c r="L502">
        <f t="shared" si="45"/>
        <v>0</v>
      </c>
      <c r="M502">
        <f t="shared" si="46"/>
        <v>0</v>
      </c>
      <c r="N502">
        <f t="shared" si="47"/>
        <v>0</v>
      </c>
      <c r="O502" s="1">
        <f t="shared" si="48"/>
        <v>0</v>
      </c>
      <c r="P502">
        <f>SUMIFS('vCluster (Imported)'!$G:$G,'vCluster (Imported)'!$A:$A,K502)</f>
        <v>0</v>
      </c>
      <c r="Q502">
        <f t="shared" si="49"/>
        <v>0</v>
      </c>
    </row>
    <row r="503" spans="1:17" x14ac:dyDescent="0.3">
      <c r="A503">
        <f t="shared" si="44"/>
        <v>503</v>
      </c>
      <c r="B503" t="str">
        <f>IF(HLOOKUP("Memory",'vInfo (Imported)'!$1:$5000,A503,FALSE)&gt;0,HLOOKUP("Memory",'vInfo (Imported)'!$1:$5000,A503,FALSE),"")</f>
        <v/>
      </c>
      <c r="C503" t="str">
        <f>IF(HLOOKUP("CPUs",'vInfo (Imported)'!$1:$5000,A503,FALSE)&gt;0,
HLOOKUP("CPUs",'vInfo (Imported)'!$1:$5000,A503,FALSE),
"")</f>
        <v/>
      </c>
      <c r="D503" t="str">
        <f>IF(HLOOKUP($D$1,'vInfo (Imported)'!$1:$5000,A503,FALSE)&gt;0,
HLOOKUP($D$1,'vInfo (Imported)'!$1:$5000,A503,FALSE),
"")</f>
        <v/>
      </c>
      <c r="E503" t="str">
        <f>IF(HLOOKUP("Category",'vInfo (Imported)'!$1:$5000,A503,FALSE)&gt;0,
HLOOKUP("Category",'vInfo (Imported)'!$1:$5000,A503,FALSE),
"")</f>
        <v/>
      </c>
      <c r="F503" t="str">
        <f>IF(HLOOKUP("OS according to the configuration file",'vInfo (Imported)'!$1:$5000,A503,FALSE)&gt;0,
HLOOKUP("OS according to the configuration file",'vInfo (Imported)'!$1:$5000,A503,FALSE),
"")</f>
        <v/>
      </c>
      <c r="G503" s="1" t="str">
        <f>IF(HLOOKUP("Cluster",'vInfo (Imported)'!$1:$5000,A503,FALSE)&gt;0,
HLOOKUP("Cluster",'vInfo (Imported)'!$1:$5000,A503,FALSE),
"")</f>
        <v/>
      </c>
      <c r="K503" s="28">
        <f>'vCluster (Imported)'!A503</f>
        <v>0</v>
      </c>
      <c r="L503">
        <f t="shared" si="45"/>
        <v>0</v>
      </c>
      <c r="M503">
        <f t="shared" si="46"/>
        <v>0</v>
      </c>
      <c r="N503">
        <f t="shared" si="47"/>
        <v>0</v>
      </c>
      <c r="O503" s="1">
        <f t="shared" si="48"/>
        <v>0</v>
      </c>
      <c r="P503">
        <f>SUMIFS('vCluster (Imported)'!$G:$G,'vCluster (Imported)'!$A:$A,K503)</f>
        <v>0</v>
      </c>
      <c r="Q503">
        <f t="shared" si="49"/>
        <v>0</v>
      </c>
    </row>
    <row r="504" spans="1:17" x14ac:dyDescent="0.3">
      <c r="A504">
        <f t="shared" si="44"/>
        <v>504</v>
      </c>
      <c r="B504" t="str">
        <f>IF(HLOOKUP("Memory",'vInfo (Imported)'!$1:$5000,A504,FALSE)&gt;0,HLOOKUP("Memory",'vInfo (Imported)'!$1:$5000,A504,FALSE),"")</f>
        <v/>
      </c>
      <c r="C504" t="str">
        <f>IF(HLOOKUP("CPUs",'vInfo (Imported)'!$1:$5000,A504,FALSE)&gt;0,
HLOOKUP("CPUs",'vInfo (Imported)'!$1:$5000,A504,FALSE),
"")</f>
        <v/>
      </c>
      <c r="D504" t="str">
        <f>IF(HLOOKUP($D$1,'vInfo (Imported)'!$1:$5000,A504,FALSE)&gt;0,
HLOOKUP($D$1,'vInfo (Imported)'!$1:$5000,A504,FALSE),
"")</f>
        <v/>
      </c>
      <c r="E504" t="str">
        <f>IF(HLOOKUP("Category",'vInfo (Imported)'!$1:$5000,A504,FALSE)&gt;0,
HLOOKUP("Category",'vInfo (Imported)'!$1:$5000,A504,FALSE),
"")</f>
        <v/>
      </c>
      <c r="F504" t="str">
        <f>IF(HLOOKUP("OS according to the configuration file",'vInfo (Imported)'!$1:$5000,A504,FALSE)&gt;0,
HLOOKUP("OS according to the configuration file",'vInfo (Imported)'!$1:$5000,A504,FALSE),
"")</f>
        <v/>
      </c>
      <c r="G504" s="1" t="str">
        <f>IF(HLOOKUP("Cluster",'vInfo (Imported)'!$1:$5000,A504,FALSE)&gt;0,
HLOOKUP("Cluster",'vInfo (Imported)'!$1:$5000,A504,FALSE),
"")</f>
        <v/>
      </c>
      <c r="K504" s="28">
        <f>'vCluster (Imported)'!A504</f>
        <v>0</v>
      </c>
      <c r="L504">
        <f t="shared" si="45"/>
        <v>0</v>
      </c>
      <c r="M504">
        <f t="shared" si="46"/>
        <v>0</v>
      </c>
      <c r="N504">
        <f t="shared" si="47"/>
        <v>0</v>
      </c>
      <c r="O504" s="1">
        <f t="shared" si="48"/>
        <v>0</v>
      </c>
      <c r="P504">
        <f>SUMIFS('vCluster (Imported)'!$G:$G,'vCluster (Imported)'!$A:$A,K504)</f>
        <v>0</v>
      </c>
      <c r="Q504">
        <f t="shared" si="49"/>
        <v>0</v>
      </c>
    </row>
    <row r="505" spans="1:17" x14ac:dyDescent="0.3">
      <c r="A505">
        <f t="shared" si="44"/>
        <v>505</v>
      </c>
      <c r="B505" t="str">
        <f>IF(HLOOKUP("Memory",'vInfo (Imported)'!$1:$5000,A505,FALSE)&gt;0,HLOOKUP("Memory",'vInfo (Imported)'!$1:$5000,A505,FALSE),"")</f>
        <v/>
      </c>
      <c r="C505" t="str">
        <f>IF(HLOOKUP("CPUs",'vInfo (Imported)'!$1:$5000,A505,FALSE)&gt;0,
HLOOKUP("CPUs",'vInfo (Imported)'!$1:$5000,A505,FALSE),
"")</f>
        <v/>
      </c>
      <c r="D505" t="str">
        <f>IF(HLOOKUP($D$1,'vInfo (Imported)'!$1:$5000,A505,FALSE)&gt;0,
HLOOKUP($D$1,'vInfo (Imported)'!$1:$5000,A505,FALSE),
"")</f>
        <v/>
      </c>
      <c r="E505" t="str">
        <f>IF(HLOOKUP("Category",'vInfo (Imported)'!$1:$5000,A505,FALSE)&gt;0,
HLOOKUP("Category",'vInfo (Imported)'!$1:$5000,A505,FALSE),
"")</f>
        <v/>
      </c>
      <c r="F505" t="str">
        <f>IF(HLOOKUP("OS according to the configuration file",'vInfo (Imported)'!$1:$5000,A505,FALSE)&gt;0,
HLOOKUP("OS according to the configuration file",'vInfo (Imported)'!$1:$5000,A505,FALSE),
"")</f>
        <v/>
      </c>
      <c r="G505" s="1" t="str">
        <f>IF(HLOOKUP("Cluster",'vInfo (Imported)'!$1:$5000,A505,FALSE)&gt;0,
HLOOKUP("Cluster",'vInfo (Imported)'!$1:$5000,A505,FALSE),
"")</f>
        <v/>
      </c>
      <c r="K505" s="28">
        <f>'vCluster (Imported)'!A505</f>
        <v>0</v>
      </c>
      <c r="L505">
        <f t="shared" si="45"/>
        <v>0</v>
      </c>
      <c r="M505">
        <f t="shared" si="46"/>
        <v>0</v>
      </c>
      <c r="N505">
        <f t="shared" si="47"/>
        <v>0</v>
      </c>
      <c r="O505" s="1">
        <f t="shared" si="48"/>
        <v>0</v>
      </c>
      <c r="P505">
        <f>SUMIFS('vCluster (Imported)'!$G:$G,'vCluster (Imported)'!$A:$A,K505)</f>
        <v>0</v>
      </c>
      <c r="Q505">
        <f t="shared" si="49"/>
        <v>0</v>
      </c>
    </row>
    <row r="506" spans="1:17" x14ac:dyDescent="0.3">
      <c r="A506">
        <f t="shared" si="44"/>
        <v>506</v>
      </c>
      <c r="B506" t="str">
        <f>IF(HLOOKUP("Memory",'vInfo (Imported)'!$1:$5000,A506,FALSE)&gt;0,HLOOKUP("Memory",'vInfo (Imported)'!$1:$5000,A506,FALSE),"")</f>
        <v/>
      </c>
      <c r="C506" t="str">
        <f>IF(HLOOKUP("CPUs",'vInfo (Imported)'!$1:$5000,A506,FALSE)&gt;0,
HLOOKUP("CPUs",'vInfo (Imported)'!$1:$5000,A506,FALSE),
"")</f>
        <v/>
      </c>
      <c r="D506" t="str">
        <f>IF(HLOOKUP($D$1,'vInfo (Imported)'!$1:$5000,A506,FALSE)&gt;0,
HLOOKUP($D$1,'vInfo (Imported)'!$1:$5000,A506,FALSE),
"")</f>
        <v/>
      </c>
      <c r="E506" t="str">
        <f>IF(HLOOKUP("Category",'vInfo (Imported)'!$1:$5000,A506,FALSE)&gt;0,
HLOOKUP("Category",'vInfo (Imported)'!$1:$5000,A506,FALSE),
"")</f>
        <v/>
      </c>
      <c r="F506" t="str">
        <f>IF(HLOOKUP("OS according to the configuration file",'vInfo (Imported)'!$1:$5000,A506,FALSE)&gt;0,
HLOOKUP("OS according to the configuration file",'vInfo (Imported)'!$1:$5000,A506,FALSE),
"")</f>
        <v/>
      </c>
      <c r="G506" s="1" t="str">
        <f>IF(HLOOKUP("Cluster",'vInfo (Imported)'!$1:$5000,A506,FALSE)&gt;0,
HLOOKUP("Cluster",'vInfo (Imported)'!$1:$5000,A506,FALSE),
"")</f>
        <v/>
      </c>
      <c r="K506" s="28">
        <f>'vCluster (Imported)'!A506</f>
        <v>0</v>
      </c>
      <c r="L506">
        <f t="shared" si="45"/>
        <v>0</v>
      </c>
      <c r="M506">
        <f t="shared" si="46"/>
        <v>0</v>
      </c>
      <c r="N506">
        <f t="shared" si="47"/>
        <v>0</v>
      </c>
      <c r="O506" s="1">
        <f t="shared" si="48"/>
        <v>0</v>
      </c>
      <c r="P506">
        <f>SUMIFS('vCluster (Imported)'!$G:$G,'vCluster (Imported)'!$A:$A,K506)</f>
        <v>0</v>
      </c>
      <c r="Q506">
        <f t="shared" si="49"/>
        <v>0</v>
      </c>
    </row>
    <row r="507" spans="1:17" x14ac:dyDescent="0.3">
      <c r="A507">
        <f t="shared" si="44"/>
        <v>507</v>
      </c>
      <c r="B507" t="str">
        <f>IF(HLOOKUP("Memory",'vInfo (Imported)'!$1:$5000,A507,FALSE)&gt;0,HLOOKUP("Memory",'vInfo (Imported)'!$1:$5000,A507,FALSE),"")</f>
        <v/>
      </c>
      <c r="C507" t="str">
        <f>IF(HLOOKUP("CPUs",'vInfo (Imported)'!$1:$5000,A507,FALSE)&gt;0,
HLOOKUP("CPUs",'vInfo (Imported)'!$1:$5000,A507,FALSE),
"")</f>
        <v/>
      </c>
      <c r="D507" t="str">
        <f>IF(HLOOKUP($D$1,'vInfo (Imported)'!$1:$5000,A507,FALSE)&gt;0,
HLOOKUP($D$1,'vInfo (Imported)'!$1:$5000,A507,FALSE),
"")</f>
        <v/>
      </c>
      <c r="E507" t="str">
        <f>IF(HLOOKUP("Category",'vInfo (Imported)'!$1:$5000,A507,FALSE)&gt;0,
HLOOKUP("Category",'vInfo (Imported)'!$1:$5000,A507,FALSE),
"")</f>
        <v/>
      </c>
      <c r="F507" t="str">
        <f>IF(HLOOKUP("OS according to the configuration file",'vInfo (Imported)'!$1:$5000,A507,FALSE)&gt;0,
HLOOKUP("OS according to the configuration file",'vInfo (Imported)'!$1:$5000,A507,FALSE),
"")</f>
        <v/>
      </c>
      <c r="G507" s="1" t="str">
        <f>IF(HLOOKUP("Cluster",'vInfo (Imported)'!$1:$5000,A507,FALSE)&gt;0,
HLOOKUP("Cluster",'vInfo (Imported)'!$1:$5000,A507,FALSE),
"")</f>
        <v/>
      </c>
      <c r="K507" s="28">
        <f>'vCluster (Imported)'!A507</f>
        <v>0</v>
      </c>
      <c r="L507">
        <f t="shared" si="45"/>
        <v>0</v>
      </c>
      <c r="M507">
        <f t="shared" si="46"/>
        <v>0</v>
      </c>
      <c r="N507">
        <f t="shared" si="47"/>
        <v>0</v>
      </c>
      <c r="O507" s="1">
        <f t="shared" si="48"/>
        <v>0</v>
      </c>
      <c r="P507">
        <f>SUMIFS('vCluster (Imported)'!$G:$G,'vCluster (Imported)'!$A:$A,K507)</f>
        <v>0</v>
      </c>
      <c r="Q507">
        <f t="shared" si="49"/>
        <v>0</v>
      </c>
    </row>
    <row r="508" spans="1:17" x14ac:dyDescent="0.3">
      <c r="A508">
        <f t="shared" si="44"/>
        <v>508</v>
      </c>
      <c r="B508" t="str">
        <f>IF(HLOOKUP("Memory",'vInfo (Imported)'!$1:$5000,A508,FALSE)&gt;0,HLOOKUP("Memory",'vInfo (Imported)'!$1:$5000,A508,FALSE),"")</f>
        <v/>
      </c>
      <c r="C508" t="str">
        <f>IF(HLOOKUP("CPUs",'vInfo (Imported)'!$1:$5000,A508,FALSE)&gt;0,
HLOOKUP("CPUs",'vInfo (Imported)'!$1:$5000,A508,FALSE),
"")</f>
        <v/>
      </c>
      <c r="D508" t="str">
        <f>IF(HLOOKUP($D$1,'vInfo (Imported)'!$1:$5000,A508,FALSE)&gt;0,
HLOOKUP($D$1,'vInfo (Imported)'!$1:$5000,A508,FALSE),
"")</f>
        <v/>
      </c>
      <c r="E508" t="str">
        <f>IF(HLOOKUP("Category",'vInfo (Imported)'!$1:$5000,A508,FALSE)&gt;0,
HLOOKUP("Category",'vInfo (Imported)'!$1:$5000,A508,FALSE),
"")</f>
        <v/>
      </c>
      <c r="F508" t="str">
        <f>IF(HLOOKUP("OS according to the configuration file",'vInfo (Imported)'!$1:$5000,A508,FALSE)&gt;0,
HLOOKUP("OS according to the configuration file",'vInfo (Imported)'!$1:$5000,A508,FALSE),
"")</f>
        <v/>
      </c>
      <c r="G508" s="1" t="str">
        <f>IF(HLOOKUP("Cluster",'vInfo (Imported)'!$1:$5000,A508,FALSE)&gt;0,
HLOOKUP("Cluster",'vInfo (Imported)'!$1:$5000,A508,FALSE),
"")</f>
        <v/>
      </c>
      <c r="K508" s="28">
        <f>'vCluster (Imported)'!A508</f>
        <v>0</v>
      </c>
      <c r="L508">
        <f t="shared" si="45"/>
        <v>0</v>
      </c>
      <c r="M508">
        <f t="shared" si="46"/>
        <v>0</v>
      </c>
      <c r="N508">
        <f t="shared" si="47"/>
        <v>0</v>
      </c>
      <c r="O508" s="1">
        <f t="shared" si="48"/>
        <v>0</v>
      </c>
      <c r="P508">
        <f>SUMIFS('vCluster (Imported)'!$G:$G,'vCluster (Imported)'!$A:$A,K508)</f>
        <v>0</v>
      </c>
      <c r="Q508">
        <f t="shared" si="49"/>
        <v>0</v>
      </c>
    </row>
    <row r="509" spans="1:17" x14ac:dyDescent="0.3">
      <c r="A509">
        <f t="shared" si="44"/>
        <v>509</v>
      </c>
      <c r="B509" t="str">
        <f>IF(HLOOKUP("Memory",'vInfo (Imported)'!$1:$5000,A509,FALSE)&gt;0,HLOOKUP("Memory",'vInfo (Imported)'!$1:$5000,A509,FALSE),"")</f>
        <v/>
      </c>
      <c r="C509" t="str">
        <f>IF(HLOOKUP("CPUs",'vInfo (Imported)'!$1:$5000,A509,FALSE)&gt;0,
HLOOKUP("CPUs",'vInfo (Imported)'!$1:$5000,A509,FALSE),
"")</f>
        <v/>
      </c>
      <c r="D509" t="str">
        <f>IF(HLOOKUP($D$1,'vInfo (Imported)'!$1:$5000,A509,FALSE)&gt;0,
HLOOKUP($D$1,'vInfo (Imported)'!$1:$5000,A509,FALSE),
"")</f>
        <v/>
      </c>
      <c r="E509" t="str">
        <f>IF(HLOOKUP("Category",'vInfo (Imported)'!$1:$5000,A509,FALSE)&gt;0,
HLOOKUP("Category",'vInfo (Imported)'!$1:$5000,A509,FALSE),
"")</f>
        <v/>
      </c>
      <c r="F509" t="str">
        <f>IF(HLOOKUP("OS according to the configuration file",'vInfo (Imported)'!$1:$5000,A509,FALSE)&gt;0,
HLOOKUP("OS according to the configuration file",'vInfo (Imported)'!$1:$5000,A509,FALSE),
"")</f>
        <v/>
      </c>
      <c r="G509" s="1" t="str">
        <f>IF(HLOOKUP("Cluster",'vInfo (Imported)'!$1:$5000,A509,FALSE)&gt;0,
HLOOKUP("Cluster",'vInfo (Imported)'!$1:$5000,A509,FALSE),
"")</f>
        <v/>
      </c>
      <c r="K509" s="28">
        <f>'vCluster (Imported)'!A509</f>
        <v>0</v>
      </c>
      <c r="L509">
        <f t="shared" si="45"/>
        <v>0</v>
      </c>
      <c r="M509">
        <f t="shared" si="46"/>
        <v>0</v>
      </c>
      <c r="N509">
        <f t="shared" si="47"/>
        <v>0</v>
      </c>
      <c r="O509" s="1">
        <f t="shared" si="48"/>
        <v>0</v>
      </c>
      <c r="P509">
        <f>SUMIFS('vCluster (Imported)'!$G:$G,'vCluster (Imported)'!$A:$A,K509)</f>
        <v>0</v>
      </c>
      <c r="Q509">
        <f t="shared" si="49"/>
        <v>0</v>
      </c>
    </row>
    <row r="510" spans="1:17" x14ac:dyDescent="0.3">
      <c r="A510">
        <f t="shared" si="44"/>
        <v>510</v>
      </c>
      <c r="B510" t="str">
        <f>IF(HLOOKUP("Memory",'vInfo (Imported)'!$1:$5000,A510,FALSE)&gt;0,HLOOKUP("Memory",'vInfo (Imported)'!$1:$5000,A510,FALSE),"")</f>
        <v/>
      </c>
      <c r="C510" t="str">
        <f>IF(HLOOKUP("CPUs",'vInfo (Imported)'!$1:$5000,A510,FALSE)&gt;0,
HLOOKUP("CPUs",'vInfo (Imported)'!$1:$5000,A510,FALSE),
"")</f>
        <v/>
      </c>
      <c r="D510" t="str">
        <f>IF(HLOOKUP($D$1,'vInfo (Imported)'!$1:$5000,A510,FALSE)&gt;0,
HLOOKUP($D$1,'vInfo (Imported)'!$1:$5000,A510,FALSE),
"")</f>
        <v/>
      </c>
      <c r="E510" t="str">
        <f>IF(HLOOKUP("Category",'vInfo (Imported)'!$1:$5000,A510,FALSE)&gt;0,
HLOOKUP("Category",'vInfo (Imported)'!$1:$5000,A510,FALSE),
"")</f>
        <v/>
      </c>
      <c r="F510" t="str">
        <f>IF(HLOOKUP("OS according to the configuration file",'vInfo (Imported)'!$1:$5000,A510,FALSE)&gt;0,
HLOOKUP("OS according to the configuration file",'vInfo (Imported)'!$1:$5000,A510,FALSE),
"")</f>
        <v/>
      </c>
      <c r="G510" s="1" t="str">
        <f>IF(HLOOKUP("Cluster",'vInfo (Imported)'!$1:$5000,A510,FALSE)&gt;0,
HLOOKUP("Cluster",'vInfo (Imported)'!$1:$5000,A510,FALSE),
"")</f>
        <v/>
      </c>
      <c r="K510" s="28">
        <f>'vCluster (Imported)'!A510</f>
        <v>0</v>
      </c>
      <c r="L510">
        <f t="shared" si="45"/>
        <v>0</v>
      </c>
      <c r="M510">
        <f t="shared" si="46"/>
        <v>0</v>
      </c>
      <c r="N510">
        <f t="shared" si="47"/>
        <v>0</v>
      </c>
      <c r="O510" s="1">
        <f t="shared" si="48"/>
        <v>0</v>
      </c>
      <c r="P510">
        <f>SUMIFS('vCluster (Imported)'!$G:$G,'vCluster (Imported)'!$A:$A,K510)</f>
        <v>0</v>
      </c>
      <c r="Q510">
        <f t="shared" si="49"/>
        <v>0</v>
      </c>
    </row>
    <row r="511" spans="1:17" x14ac:dyDescent="0.3">
      <c r="A511">
        <f t="shared" si="44"/>
        <v>511</v>
      </c>
      <c r="B511" t="str">
        <f>IF(HLOOKUP("Memory",'vInfo (Imported)'!$1:$5000,A511,FALSE)&gt;0,HLOOKUP("Memory",'vInfo (Imported)'!$1:$5000,A511,FALSE),"")</f>
        <v/>
      </c>
      <c r="C511" t="str">
        <f>IF(HLOOKUP("CPUs",'vInfo (Imported)'!$1:$5000,A511,FALSE)&gt;0,
HLOOKUP("CPUs",'vInfo (Imported)'!$1:$5000,A511,FALSE),
"")</f>
        <v/>
      </c>
      <c r="D511" t="str">
        <f>IF(HLOOKUP($D$1,'vInfo (Imported)'!$1:$5000,A511,FALSE)&gt;0,
HLOOKUP($D$1,'vInfo (Imported)'!$1:$5000,A511,FALSE),
"")</f>
        <v/>
      </c>
      <c r="E511" t="str">
        <f>IF(HLOOKUP("Category",'vInfo (Imported)'!$1:$5000,A511,FALSE)&gt;0,
HLOOKUP("Category",'vInfo (Imported)'!$1:$5000,A511,FALSE),
"")</f>
        <v/>
      </c>
      <c r="F511" t="str">
        <f>IF(HLOOKUP("OS according to the configuration file",'vInfo (Imported)'!$1:$5000,A511,FALSE)&gt;0,
HLOOKUP("OS according to the configuration file",'vInfo (Imported)'!$1:$5000,A511,FALSE),
"")</f>
        <v/>
      </c>
      <c r="G511" s="1" t="str">
        <f>IF(HLOOKUP("Cluster",'vInfo (Imported)'!$1:$5000,A511,FALSE)&gt;0,
HLOOKUP("Cluster",'vInfo (Imported)'!$1:$5000,A511,FALSE),
"")</f>
        <v/>
      </c>
      <c r="K511" s="28">
        <f>'vCluster (Imported)'!A511</f>
        <v>0</v>
      </c>
      <c r="L511">
        <f t="shared" si="45"/>
        <v>0</v>
      </c>
      <c r="M511">
        <f t="shared" si="46"/>
        <v>0</v>
      </c>
      <c r="N511">
        <f t="shared" si="47"/>
        <v>0</v>
      </c>
      <c r="O511" s="1">
        <f t="shared" si="48"/>
        <v>0</v>
      </c>
      <c r="P511">
        <f>SUMIFS('vCluster (Imported)'!$G:$G,'vCluster (Imported)'!$A:$A,K511)</f>
        <v>0</v>
      </c>
      <c r="Q511">
        <f t="shared" si="49"/>
        <v>0</v>
      </c>
    </row>
    <row r="512" spans="1:17" x14ac:dyDescent="0.3">
      <c r="A512">
        <f t="shared" si="44"/>
        <v>512</v>
      </c>
      <c r="B512" t="str">
        <f>IF(HLOOKUP("Memory",'vInfo (Imported)'!$1:$5000,A512,FALSE)&gt;0,HLOOKUP("Memory",'vInfo (Imported)'!$1:$5000,A512,FALSE),"")</f>
        <v/>
      </c>
      <c r="C512" t="str">
        <f>IF(HLOOKUP("CPUs",'vInfo (Imported)'!$1:$5000,A512,FALSE)&gt;0,
HLOOKUP("CPUs",'vInfo (Imported)'!$1:$5000,A512,FALSE),
"")</f>
        <v/>
      </c>
      <c r="D512" t="str">
        <f>IF(HLOOKUP($D$1,'vInfo (Imported)'!$1:$5000,A512,FALSE)&gt;0,
HLOOKUP($D$1,'vInfo (Imported)'!$1:$5000,A512,FALSE),
"")</f>
        <v/>
      </c>
      <c r="E512" t="str">
        <f>IF(HLOOKUP("Category",'vInfo (Imported)'!$1:$5000,A512,FALSE)&gt;0,
HLOOKUP("Category",'vInfo (Imported)'!$1:$5000,A512,FALSE),
"")</f>
        <v/>
      </c>
      <c r="F512" t="str">
        <f>IF(HLOOKUP("OS according to the configuration file",'vInfo (Imported)'!$1:$5000,A512,FALSE)&gt;0,
HLOOKUP("OS according to the configuration file",'vInfo (Imported)'!$1:$5000,A512,FALSE),
"")</f>
        <v/>
      </c>
      <c r="G512" s="1" t="str">
        <f>IF(HLOOKUP("Cluster",'vInfo (Imported)'!$1:$5000,A512,FALSE)&gt;0,
HLOOKUP("Cluster",'vInfo (Imported)'!$1:$5000,A512,FALSE),
"")</f>
        <v/>
      </c>
      <c r="K512" s="28">
        <f>'vCluster (Imported)'!A512</f>
        <v>0</v>
      </c>
      <c r="L512">
        <f t="shared" si="45"/>
        <v>0</v>
      </c>
      <c r="M512">
        <f t="shared" si="46"/>
        <v>0</v>
      </c>
      <c r="N512">
        <f t="shared" si="47"/>
        <v>0</v>
      </c>
      <c r="O512" s="1">
        <f t="shared" si="48"/>
        <v>0</v>
      </c>
      <c r="P512">
        <f>SUMIFS('vCluster (Imported)'!$G:$G,'vCluster (Imported)'!$A:$A,K512)</f>
        <v>0</v>
      </c>
      <c r="Q512">
        <f t="shared" si="49"/>
        <v>0</v>
      </c>
    </row>
    <row r="513" spans="1:17" x14ac:dyDescent="0.3">
      <c r="A513">
        <f t="shared" si="44"/>
        <v>513</v>
      </c>
      <c r="B513" t="str">
        <f>IF(HLOOKUP("Memory",'vInfo (Imported)'!$1:$5000,A513,FALSE)&gt;0,HLOOKUP("Memory",'vInfo (Imported)'!$1:$5000,A513,FALSE),"")</f>
        <v/>
      </c>
      <c r="C513" t="str">
        <f>IF(HLOOKUP("CPUs",'vInfo (Imported)'!$1:$5000,A513,FALSE)&gt;0,
HLOOKUP("CPUs",'vInfo (Imported)'!$1:$5000,A513,FALSE),
"")</f>
        <v/>
      </c>
      <c r="D513" t="str">
        <f>IF(HLOOKUP($D$1,'vInfo (Imported)'!$1:$5000,A513,FALSE)&gt;0,
HLOOKUP($D$1,'vInfo (Imported)'!$1:$5000,A513,FALSE),
"")</f>
        <v/>
      </c>
      <c r="E513" t="str">
        <f>IF(HLOOKUP("Category",'vInfo (Imported)'!$1:$5000,A513,FALSE)&gt;0,
HLOOKUP("Category",'vInfo (Imported)'!$1:$5000,A513,FALSE),
"")</f>
        <v/>
      </c>
      <c r="F513" t="str">
        <f>IF(HLOOKUP("OS according to the configuration file",'vInfo (Imported)'!$1:$5000,A513,FALSE)&gt;0,
HLOOKUP("OS according to the configuration file",'vInfo (Imported)'!$1:$5000,A513,FALSE),
"")</f>
        <v/>
      </c>
      <c r="G513" s="1" t="str">
        <f>IF(HLOOKUP("Cluster",'vInfo (Imported)'!$1:$5000,A513,FALSE)&gt;0,
HLOOKUP("Cluster",'vInfo (Imported)'!$1:$5000,A513,FALSE),
"")</f>
        <v/>
      </c>
      <c r="K513" s="28">
        <f>'vCluster (Imported)'!A513</f>
        <v>0</v>
      </c>
      <c r="L513">
        <f t="shared" si="45"/>
        <v>0</v>
      </c>
      <c r="M513">
        <f t="shared" si="46"/>
        <v>0</v>
      </c>
      <c r="N513">
        <f t="shared" si="47"/>
        <v>0</v>
      </c>
      <c r="O513" s="1">
        <f t="shared" si="48"/>
        <v>0</v>
      </c>
      <c r="P513">
        <f>SUMIFS('vCluster (Imported)'!$G:$G,'vCluster (Imported)'!$A:$A,K513)</f>
        <v>0</v>
      </c>
      <c r="Q513">
        <f t="shared" si="49"/>
        <v>0</v>
      </c>
    </row>
    <row r="514" spans="1:17" x14ac:dyDescent="0.3">
      <c r="A514">
        <f t="shared" ref="A514:A577" si="50">A513+1</f>
        <v>514</v>
      </c>
      <c r="B514" t="str">
        <f>IF(HLOOKUP("Memory",'vInfo (Imported)'!$1:$5000,A514,FALSE)&gt;0,HLOOKUP("Memory",'vInfo (Imported)'!$1:$5000,A514,FALSE),"")</f>
        <v/>
      </c>
      <c r="C514" t="str">
        <f>IF(HLOOKUP("CPUs",'vInfo (Imported)'!$1:$5000,A514,FALSE)&gt;0,
HLOOKUP("CPUs",'vInfo (Imported)'!$1:$5000,A514,FALSE),
"")</f>
        <v/>
      </c>
      <c r="D514" t="str">
        <f>IF(HLOOKUP($D$1,'vInfo (Imported)'!$1:$5000,A514,FALSE)&gt;0,
HLOOKUP($D$1,'vInfo (Imported)'!$1:$5000,A514,FALSE),
"")</f>
        <v/>
      </c>
      <c r="E514" t="str">
        <f>IF(HLOOKUP("Category",'vInfo (Imported)'!$1:$5000,A514,FALSE)&gt;0,
HLOOKUP("Category",'vInfo (Imported)'!$1:$5000,A514,FALSE),
"")</f>
        <v/>
      </c>
      <c r="F514" t="str">
        <f>IF(HLOOKUP("OS according to the configuration file",'vInfo (Imported)'!$1:$5000,A514,FALSE)&gt;0,
HLOOKUP("OS according to the configuration file",'vInfo (Imported)'!$1:$5000,A514,FALSE),
"")</f>
        <v/>
      </c>
      <c r="G514" s="1" t="str">
        <f>IF(HLOOKUP("Cluster",'vInfo (Imported)'!$1:$5000,A514,FALSE)&gt;0,
HLOOKUP("Cluster",'vInfo (Imported)'!$1:$5000,A514,FALSE),
"")</f>
        <v/>
      </c>
      <c r="K514" s="28">
        <f>'vCluster (Imported)'!A514</f>
        <v>0</v>
      </c>
      <c r="L514">
        <f t="shared" ref="L514:L577" si="51">COUNTIFS(G:G,K514,$E:$E,$L$1)</f>
        <v>0</v>
      </c>
      <c r="M514">
        <f t="shared" ref="M514:M577" si="52">COUNTIFS(G:G,K514,$E:$E,$M$1)</f>
        <v>0</v>
      </c>
      <c r="N514">
        <f t="shared" ref="N514:N577" si="53">COUNTIFS(G:G,K514,$E:$E,$N$1)</f>
        <v>0</v>
      </c>
      <c r="O514" s="1">
        <f t="shared" ref="O514:O577" si="54">COUNTIFS(G:G,K514,$E:$E,$O$1)</f>
        <v>0</v>
      </c>
      <c r="P514">
        <f>SUMIFS('vCluster (Imported)'!$G:$G,'vCluster (Imported)'!$A:$A,K514)</f>
        <v>0</v>
      </c>
      <c r="Q514">
        <f t="shared" ref="Q514:Q577" si="55">IF(L514&gt;0,P514,0)</f>
        <v>0</v>
      </c>
    </row>
    <row r="515" spans="1:17" x14ac:dyDescent="0.3">
      <c r="A515">
        <f t="shared" si="50"/>
        <v>515</v>
      </c>
      <c r="B515" t="str">
        <f>IF(HLOOKUP("Memory",'vInfo (Imported)'!$1:$5000,A515,FALSE)&gt;0,HLOOKUP("Memory",'vInfo (Imported)'!$1:$5000,A515,FALSE),"")</f>
        <v/>
      </c>
      <c r="C515" t="str">
        <f>IF(HLOOKUP("CPUs",'vInfo (Imported)'!$1:$5000,A515,FALSE)&gt;0,
HLOOKUP("CPUs",'vInfo (Imported)'!$1:$5000,A515,FALSE),
"")</f>
        <v/>
      </c>
      <c r="D515" t="str">
        <f>IF(HLOOKUP($D$1,'vInfo (Imported)'!$1:$5000,A515,FALSE)&gt;0,
HLOOKUP($D$1,'vInfo (Imported)'!$1:$5000,A515,FALSE),
"")</f>
        <v/>
      </c>
      <c r="E515" t="str">
        <f>IF(HLOOKUP("Category",'vInfo (Imported)'!$1:$5000,A515,FALSE)&gt;0,
HLOOKUP("Category",'vInfo (Imported)'!$1:$5000,A515,FALSE),
"")</f>
        <v/>
      </c>
      <c r="F515" t="str">
        <f>IF(HLOOKUP("OS according to the configuration file",'vInfo (Imported)'!$1:$5000,A515,FALSE)&gt;0,
HLOOKUP("OS according to the configuration file",'vInfo (Imported)'!$1:$5000,A515,FALSE),
"")</f>
        <v/>
      </c>
      <c r="G515" s="1" t="str">
        <f>IF(HLOOKUP("Cluster",'vInfo (Imported)'!$1:$5000,A515,FALSE)&gt;0,
HLOOKUP("Cluster",'vInfo (Imported)'!$1:$5000,A515,FALSE),
"")</f>
        <v/>
      </c>
      <c r="K515" s="28">
        <f>'vCluster (Imported)'!A515</f>
        <v>0</v>
      </c>
      <c r="L515">
        <f t="shared" si="51"/>
        <v>0</v>
      </c>
      <c r="M515">
        <f t="shared" si="52"/>
        <v>0</v>
      </c>
      <c r="N515">
        <f t="shared" si="53"/>
        <v>0</v>
      </c>
      <c r="O515" s="1">
        <f t="shared" si="54"/>
        <v>0</v>
      </c>
      <c r="P515">
        <f>SUMIFS('vCluster (Imported)'!$G:$G,'vCluster (Imported)'!$A:$A,K515)</f>
        <v>0</v>
      </c>
      <c r="Q515">
        <f t="shared" si="55"/>
        <v>0</v>
      </c>
    </row>
    <row r="516" spans="1:17" x14ac:dyDescent="0.3">
      <c r="A516">
        <f t="shared" si="50"/>
        <v>516</v>
      </c>
      <c r="B516" t="str">
        <f>IF(HLOOKUP("Memory",'vInfo (Imported)'!$1:$5000,A516,FALSE)&gt;0,HLOOKUP("Memory",'vInfo (Imported)'!$1:$5000,A516,FALSE),"")</f>
        <v/>
      </c>
      <c r="C516" t="str">
        <f>IF(HLOOKUP("CPUs",'vInfo (Imported)'!$1:$5000,A516,FALSE)&gt;0,
HLOOKUP("CPUs",'vInfo (Imported)'!$1:$5000,A516,FALSE),
"")</f>
        <v/>
      </c>
      <c r="D516" t="str">
        <f>IF(HLOOKUP($D$1,'vInfo (Imported)'!$1:$5000,A516,FALSE)&gt;0,
HLOOKUP($D$1,'vInfo (Imported)'!$1:$5000,A516,FALSE),
"")</f>
        <v/>
      </c>
      <c r="E516" t="str">
        <f>IF(HLOOKUP("Category",'vInfo (Imported)'!$1:$5000,A516,FALSE)&gt;0,
HLOOKUP("Category",'vInfo (Imported)'!$1:$5000,A516,FALSE),
"")</f>
        <v/>
      </c>
      <c r="F516" t="str">
        <f>IF(HLOOKUP("OS according to the configuration file",'vInfo (Imported)'!$1:$5000,A516,FALSE)&gt;0,
HLOOKUP("OS according to the configuration file",'vInfo (Imported)'!$1:$5000,A516,FALSE),
"")</f>
        <v/>
      </c>
      <c r="G516" s="1" t="str">
        <f>IF(HLOOKUP("Cluster",'vInfo (Imported)'!$1:$5000,A516,FALSE)&gt;0,
HLOOKUP("Cluster",'vInfo (Imported)'!$1:$5000,A516,FALSE),
"")</f>
        <v/>
      </c>
      <c r="K516" s="28">
        <f>'vCluster (Imported)'!A516</f>
        <v>0</v>
      </c>
      <c r="L516">
        <f t="shared" si="51"/>
        <v>0</v>
      </c>
      <c r="M516">
        <f t="shared" si="52"/>
        <v>0</v>
      </c>
      <c r="N516">
        <f t="shared" si="53"/>
        <v>0</v>
      </c>
      <c r="O516" s="1">
        <f t="shared" si="54"/>
        <v>0</v>
      </c>
      <c r="P516">
        <f>SUMIFS('vCluster (Imported)'!$G:$G,'vCluster (Imported)'!$A:$A,K516)</f>
        <v>0</v>
      </c>
      <c r="Q516">
        <f t="shared" si="55"/>
        <v>0</v>
      </c>
    </row>
    <row r="517" spans="1:17" x14ac:dyDescent="0.3">
      <c r="A517">
        <f t="shared" si="50"/>
        <v>517</v>
      </c>
      <c r="B517" t="str">
        <f>IF(HLOOKUP("Memory",'vInfo (Imported)'!$1:$5000,A517,FALSE)&gt;0,HLOOKUP("Memory",'vInfo (Imported)'!$1:$5000,A517,FALSE),"")</f>
        <v/>
      </c>
      <c r="C517" t="str">
        <f>IF(HLOOKUP("CPUs",'vInfo (Imported)'!$1:$5000,A517,FALSE)&gt;0,
HLOOKUP("CPUs",'vInfo (Imported)'!$1:$5000,A517,FALSE),
"")</f>
        <v/>
      </c>
      <c r="D517" t="str">
        <f>IF(HLOOKUP($D$1,'vInfo (Imported)'!$1:$5000,A517,FALSE)&gt;0,
HLOOKUP($D$1,'vInfo (Imported)'!$1:$5000,A517,FALSE),
"")</f>
        <v/>
      </c>
      <c r="E517" t="str">
        <f>IF(HLOOKUP("Category",'vInfo (Imported)'!$1:$5000,A517,FALSE)&gt;0,
HLOOKUP("Category",'vInfo (Imported)'!$1:$5000,A517,FALSE),
"")</f>
        <v/>
      </c>
      <c r="F517" t="str">
        <f>IF(HLOOKUP("OS according to the configuration file",'vInfo (Imported)'!$1:$5000,A517,FALSE)&gt;0,
HLOOKUP("OS according to the configuration file",'vInfo (Imported)'!$1:$5000,A517,FALSE),
"")</f>
        <v/>
      </c>
      <c r="G517" s="1" t="str">
        <f>IF(HLOOKUP("Cluster",'vInfo (Imported)'!$1:$5000,A517,FALSE)&gt;0,
HLOOKUP("Cluster",'vInfo (Imported)'!$1:$5000,A517,FALSE),
"")</f>
        <v/>
      </c>
      <c r="K517" s="28">
        <f>'vCluster (Imported)'!A517</f>
        <v>0</v>
      </c>
      <c r="L517">
        <f t="shared" si="51"/>
        <v>0</v>
      </c>
      <c r="M517">
        <f t="shared" si="52"/>
        <v>0</v>
      </c>
      <c r="N517">
        <f t="shared" si="53"/>
        <v>0</v>
      </c>
      <c r="O517" s="1">
        <f t="shared" si="54"/>
        <v>0</v>
      </c>
      <c r="P517">
        <f>SUMIFS('vCluster (Imported)'!$G:$G,'vCluster (Imported)'!$A:$A,K517)</f>
        <v>0</v>
      </c>
      <c r="Q517">
        <f t="shared" si="55"/>
        <v>0</v>
      </c>
    </row>
    <row r="518" spans="1:17" x14ac:dyDescent="0.3">
      <c r="A518">
        <f t="shared" si="50"/>
        <v>518</v>
      </c>
      <c r="B518" t="str">
        <f>IF(HLOOKUP("Memory",'vInfo (Imported)'!$1:$5000,A518,FALSE)&gt;0,HLOOKUP("Memory",'vInfo (Imported)'!$1:$5000,A518,FALSE),"")</f>
        <v/>
      </c>
      <c r="C518" t="str">
        <f>IF(HLOOKUP("CPUs",'vInfo (Imported)'!$1:$5000,A518,FALSE)&gt;0,
HLOOKUP("CPUs",'vInfo (Imported)'!$1:$5000,A518,FALSE),
"")</f>
        <v/>
      </c>
      <c r="D518" t="str">
        <f>IF(HLOOKUP($D$1,'vInfo (Imported)'!$1:$5000,A518,FALSE)&gt;0,
HLOOKUP($D$1,'vInfo (Imported)'!$1:$5000,A518,FALSE),
"")</f>
        <v/>
      </c>
      <c r="E518" t="str">
        <f>IF(HLOOKUP("Category",'vInfo (Imported)'!$1:$5000,A518,FALSE)&gt;0,
HLOOKUP("Category",'vInfo (Imported)'!$1:$5000,A518,FALSE),
"")</f>
        <v/>
      </c>
      <c r="F518" t="str">
        <f>IF(HLOOKUP("OS according to the configuration file",'vInfo (Imported)'!$1:$5000,A518,FALSE)&gt;0,
HLOOKUP("OS according to the configuration file",'vInfo (Imported)'!$1:$5000,A518,FALSE),
"")</f>
        <v/>
      </c>
      <c r="G518" s="1" t="str">
        <f>IF(HLOOKUP("Cluster",'vInfo (Imported)'!$1:$5000,A518,FALSE)&gt;0,
HLOOKUP("Cluster",'vInfo (Imported)'!$1:$5000,A518,FALSE),
"")</f>
        <v/>
      </c>
      <c r="K518" s="28">
        <f>'vCluster (Imported)'!A518</f>
        <v>0</v>
      </c>
      <c r="L518">
        <f t="shared" si="51"/>
        <v>0</v>
      </c>
      <c r="M518">
        <f t="shared" si="52"/>
        <v>0</v>
      </c>
      <c r="N518">
        <f t="shared" si="53"/>
        <v>0</v>
      </c>
      <c r="O518" s="1">
        <f t="shared" si="54"/>
        <v>0</v>
      </c>
      <c r="P518">
        <f>SUMIFS('vCluster (Imported)'!$G:$G,'vCluster (Imported)'!$A:$A,K518)</f>
        <v>0</v>
      </c>
      <c r="Q518">
        <f t="shared" si="55"/>
        <v>0</v>
      </c>
    </row>
    <row r="519" spans="1:17" x14ac:dyDescent="0.3">
      <c r="A519">
        <f t="shared" si="50"/>
        <v>519</v>
      </c>
      <c r="B519" t="str">
        <f>IF(HLOOKUP("Memory",'vInfo (Imported)'!$1:$5000,A519,FALSE)&gt;0,HLOOKUP("Memory",'vInfo (Imported)'!$1:$5000,A519,FALSE),"")</f>
        <v/>
      </c>
      <c r="C519" t="str">
        <f>IF(HLOOKUP("CPUs",'vInfo (Imported)'!$1:$5000,A519,FALSE)&gt;0,
HLOOKUP("CPUs",'vInfo (Imported)'!$1:$5000,A519,FALSE),
"")</f>
        <v/>
      </c>
      <c r="D519" t="str">
        <f>IF(HLOOKUP($D$1,'vInfo (Imported)'!$1:$5000,A519,FALSE)&gt;0,
HLOOKUP($D$1,'vInfo (Imported)'!$1:$5000,A519,FALSE),
"")</f>
        <v/>
      </c>
      <c r="E519" t="str">
        <f>IF(HLOOKUP("Category",'vInfo (Imported)'!$1:$5000,A519,FALSE)&gt;0,
HLOOKUP("Category",'vInfo (Imported)'!$1:$5000,A519,FALSE),
"")</f>
        <v/>
      </c>
      <c r="F519" t="str">
        <f>IF(HLOOKUP("OS according to the configuration file",'vInfo (Imported)'!$1:$5000,A519,FALSE)&gt;0,
HLOOKUP("OS according to the configuration file",'vInfo (Imported)'!$1:$5000,A519,FALSE),
"")</f>
        <v/>
      </c>
      <c r="G519" s="1" t="str">
        <f>IF(HLOOKUP("Cluster",'vInfo (Imported)'!$1:$5000,A519,FALSE)&gt;0,
HLOOKUP("Cluster",'vInfo (Imported)'!$1:$5000,A519,FALSE),
"")</f>
        <v/>
      </c>
      <c r="K519" s="28">
        <f>'vCluster (Imported)'!A519</f>
        <v>0</v>
      </c>
      <c r="L519">
        <f t="shared" si="51"/>
        <v>0</v>
      </c>
      <c r="M519">
        <f t="shared" si="52"/>
        <v>0</v>
      </c>
      <c r="N519">
        <f t="shared" si="53"/>
        <v>0</v>
      </c>
      <c r="O519" s="1">
        <f t="shared" si="54"/>
        <v>0</v>
      </c>
      <c r="P519">
        <f>SUMIFS('vCluster (Imported)'!$G:$G,'vCluster (Imported)'!$A:$A,K519)</f>
        <v>0</v>
      </c>
      <c r="Q519">
        <f t="shared" si="55"/>
        <v>0</v>
      </c>
    </row>
    <row r="520" spans="1:17" x14ac:dyDescent="0.3">
      <c r="A520">
        <f t="shared" si="50"/>
        <v>520</v>
      </c>
      <c r="B520" t="str">
        <f>IF(HLOOKUP("Memory",'vInfo (Imported)'!$1:$5000,A520,FALSE)&gt;0,HLOOKUP("Memory",'vInfo (Imported)'!$1:$5000,A520,FALSE),"")</f>
        <v/>
      </c>
      <c r="C520" t="str">
        <f>IF(HLOOKUP("CPUs",'vInfo (Imported)'!$1:$5000,A520,FALSE)&gt;0,
HLOOKUP("CPUs",'vInfo (Imported)'!$1:$5000,A520,FALSE),
"")</f>
        <v/>
      </c>
      <c r="D520" t="str">
        <f>IF(HLOOKUP($D$1,'vInfo (Imported)'!$1:$5000,A520,FALSE)&gt;0,
HLOOKUP($D$1,'vInfo (Imported)'!$1:$5000,A520,FALSE),
"")</f>
        <v/>
      </c>
      <c r="E520" t="str">
        <f>IF(HLOOKUP("Category",'vInfo (Imported)'!$1:$5000,A520,FALSE)&gt;0,
HLOOKUP("Category",'vInfo (Imported)'!$1:$5000,A520,FALSE),
"")</f>
        <v/>
      </c>
      <c r="F520" t="str">
        <f>IF(HLOOKUP("OS according to the configuration file",'vInfo (Imported)'!$1:$5000,A520,FALSE)&gt;0,
HLOOKUP("OS according to the configuration file",'vInfo (Imported)'!$1:$5000,A520,FALSE),
"")</f>
        <v/>
      </c>
      <c r="G520" s="1" t="str">
        <f>IF(HLOOKUP("Cluster",'vInfo (Imported)'!$1:$5000,A520,FALSE)&gt;0,
HLOOKUP("Cluster",'vInfo (Imported)'!$1:$5000,A520,FALSE),
"")</f>
        <v/>
      </c>
      <c r="K520" s="28">
        <f>'vCluster (Imported)'!A520</f>
        <v>0</v>
      </c>
      <c r="L520">
        <f t="shared" si="51"/>
        <v>0</v>
      </c>
      <c r="M520">
        <f t="shared" si="52"/>
        <v>0</v>
      </c>
      <c r="N520">
        <f t="shared" si="53"/>
        <v>0</v>
      </c>
      <c r="O520" s="1">
        <f t="shared" si="54"/>
        <v>0</v>
      </c>
      <c r="P520">
        <f>SUMIFS('vCluster (Imported)'!$G:$G,'vCluster (Imported)'!$A:$A,K520)</f>
        <v>0</v>
      </c>
      <c r="Q520">
        <f t="shared" si="55"/>
        <v>0</v>
      </c>
    </row>
    <row r="521" spans="1:17" x14ac:dyDescent="0.3">
      <c r="A521">
        <f t="shared" si="50"/>
        <v>521</v>
      </c>
      <c r="B521" t="str">
        <f>IF(HLOOKUP("Memory",'vInfo (Imported)'!$1:$5000,A521,FALSE)&gt;0,HLOOKUP("Memory",'vInfo (Imported)'!$1:$5000,A521,FALSE),"")</f>
        <v/>
      </c>
      <c r="C521" t="str">
        <f>IF(HLOOKUP("CPUs",'vInfo (Imported)'!$1:$5000,A521,FALSE)&gt;0,
HLOOKUP("CPUs",'vInfo (Imported)'!$1:$5000,A521,FALSE),
"")</f>
        <v/>
      </c>
      <c r="D521" t="str">
        <f>IF(HLOOKUP($D$1,'vInfo (Imported)'!$1:$5000,A521,FALSE)&gt;0,
HLOOKUP($D$1,'vInfo (Imported)'!$1:$5000,A521,FALSE),
"")</f>
        <v/>
      </c>
      <c r="E521" t="str">
        <f>IF(HLOOKUP("Category",'vInfo (Imported)'!$1:$5000,A521,FALSE)&gt;0,
HLOOKUP("Category",'vInfo (Imported)'!$1:$5000,A521,FALSE),
"")</f>
        <v/>
      </c>
      <c r="F521" t="str">
        <f>IF(HLOOKUP("OS according to the configuration file",'vInfo (Imported)'!$1:$5000,A521,FALSE)&gt;0,
HLOOKUP("OS according to the configuration file",'vInfo (Imported)'!$1:$5000,A521,FALSE),
"")</f>
        <v/>
      </c>
      <c r="G521" s="1" t="str">
        <f>IF(HLOOKUP("Cluster",'vInfo (Imported)'!$1:$5000,A521,FALSE)&gt;0,
HLOOKUP("Cluster",'vInfo (Imported)'!$1:$5000,A521,FALSE),
"")</f>
        <v/>
      </c>
      <c r="K521" s="28">
        <f>'vCluster (Imported)'!A521</f>
        <v>0</v>
      </c>
      <c r="L521">
        <f t="shared" si="51"/>
        <v>0</v>
      </c>
      <c r="M521">
        <f t="shared" si="52"/>
        <v>0</v>
      </c>
      <c r="N521">
        <f t="shared" si="53"/>
        <v>0</v>
      </c>
      <c r="O521" s="1">
        <f t="shared" si="54"/>
        <v>0</v>
      </c>
      <c r="P521">
        <f>SUMIFS('vCluster (Imported)'!$G:$G,'vCluster (Imported)'!$A:$A,K521)</f>
        <v>0</v>
      </c>
      <c r="Q521">
        <f t="shared" si="55"/>
        <v>0</v>
      </c>
    </row>
    <row r="522" spans="1:17" x14ac:dyDescent="0.3">
      <c r="A522">
        <f t="shared" si="50"/>
        <v>522</v>
      </c>
      <c r="B522" t="str">
        <f>IF(HLOOKUP("Memory",'vInfo (Imported)'!$1:$5000,A522,FALSE)&gt;0,HLOOKUP("Memory",'vInfo (Imported)'!$1:$5000,A522,FALSE),"")</f>
        <v/>
      </c>
      <c r="C522" t="str">
        <f>IF(HLOOKUP("CPUs",'vInfo (Imported)'!$1:$5000,A522,FALSE)&gt;0,
HLOOKUP("CPUs",'vInfo (Imported)'!$1:$5000,A522,FALSE),
"")</f>
        <v/>
      </c>
      <c r="D522" t="str">
        <f>IF(HLOOKUP($D$1,'vInfo (Imported)'!$1:$5000,A522,FALSE)&gt;0,
HLOOKUP($D$1,'vInfo (Imported)'!$1:$5000,A522,FALSE),
"")</f>
        <v/>
      </c>
      <c r="E522" t="str">
        <f>IF(HLOOKUP("Category",'vInfo (Imported)'!$1:$5000,A522,FALSE)&gt;0,
HLOOKUP("Category",'vInfo (Imported)'!$1:$5000,A522,FALSE),
"")</f>
        <v/>
      </c>
      <c r="F522" t="str">
        <f>IF(HLOOKUP("OS according to the configuration file",'vInfo (Imported)'!$1:$5000,A522,FALSE)&gt;0,
HLOOKUP("OS according to the configuration file",'vInfo (Imported)'!$1:$5000,A522,FALSE),
"")</f>
        <v/>
      </c>
      <c r="G522" s="1" t="str">
        <f>IF(HLOOKUP("Cluster",'vInfo (Imported)'!$1:$5000,A522,FALSE)&gt;0,
HLOOKUP("Cluster",'vInfo (Imported)'!$1:$5000,A522,FALSE),
"")</f>
        <v/>
      </c>
      <c r="K522" s="28">
        <f>'vCluster (Imported)'!A522</f>
        <v>0</v>
      </c>
      <c r="L522">
        <f t="shared" si="51"/>
        <v>0</v>
      </c>
      <c r="M522">
        <f t="shared" si="52"/>
        <v>0</v>
      </c>
      <c r="N522">
        <f t="shared" si="53"/>
        <v>0</v>
      </c>
      <c r="O522" s="1">
        <f t="shared" si="54"/>
        <v>0</v>
      </c>
      <c r="P522">
        <f>SUMIFS('vCluster (Imported)'!$G:$G,'vCluster (Imported)'!$A:$A,K522)</f>
        <v>0</v>
      </c>
      <c r="Q522">
        <f t="shared" si="55"/>
        <v>0</v>
      </c>
    </row>
    <row r="523" spans="1:17" x14ac:dyDescent="0.3">
      <c r="A523">
        <f t="shared" si="50"/>
        <v>523</v>
      </c>
      <c r="B523" t="str">
        <f>IF(HLOOKUP("Memory",'vInfo (Imported)'!$1:$5000,A523,FALSE)&gt;0,HLOOKUP("Memory",'vInfo (Imported)'!$1:$5000,A523,FALSE),"")</f>
        <v/>
      </c>
      <c r="C523" t="str">
        <f>IF(HLOOKUP("CPUs",'vInfo (Imported)'!$1:$5000,A523,FALSE)&gt;0,
HLOOKUP("CPUs",'vInfo (Imported)'!$1:$5000,A523,FALSE),
"")</f>
        <v/>
      </c>
      <c r="D523" t="str">
        <f>IF(HLOOKUP($D$1,'vInfo (Imported)'!$1:$5000,A523,FALSE)&gt;0,
HLOOKUP($D$1,'vInfo (Imported)'!$1:$5000,A523,FALSE),
"")</f>
        <v/>
      </c>
      <c r="E523" t="str">
        <f>IF(HLOOKUP("Category",'vInfo (Imported)'!$1:$5000,A523,FALSE)&gt;0,
HLOOKUP("Category",'vInfo (Imported)'!$1:$5000,A523,FALSE),
"")</f>
        <v/>
      </c>
      <c r="F523" t="str">
        <f>IF(HLOOKUP("OS according to the configuration file",'vInfo (Imported)'!$1:$5000,A523,FALSE)&gt;0,
HLOOKUP("OS according to the configuration file",'vInfo (Imported)'!$1:$5000,A523,FALSE),
"")</f>
        <v/>
      </c>
      <c r="G523" s="1" t="str">
        <f>IF(HLOOKUP("Cluster",'vInfo (Imported)'!$1:$5000,A523,FALSE)&gt;0,
HLOOKUP("Cluster",'vInfo (Imported)'!$1:$5000,A523,FALSE),
"")</f>
        <v/>
      </c>
      <c r="K523" s="28">
        <f>'vCluster (Imported)'!A523</f>
        <v>0</v>
      </c>
      <c r="L523">
        <f t="shared" si="51"/>
        <v>0</v>
      </c>
      <c r="M523">
        <f t="shared" si="52"/>
        <v>0</v>
      </c>
      <c r="N523">
        <f t="shared" si="53"/>
        <v>0</v>
      </c>
      <c r="O523" s="1">
        <f t="shared" si="54"/>
        <v>0</v>
      </c>
      <c r="P523">
        <f>SUMIFS('vCluster (Imported)'!$G:$G,'vCluster (Imported)'!$A:$A,K523)</f>
        <v>0</v>
      </c>
      <c r="Q523">
        <f t="shared" si="55"/>
        <v>0</v>
      </c>
    </row>
    <row r="524" spans="1:17" x14ac:dyDescent="0.3">
      <c r="A524">
        <f t="shared" si="50"/>
        <v>524</v>
      </c>
      <c r="B524" t="str">
        <f>IF(HLOOKUP("Memory",'vInfo (Imported)'!$1:$5000,A524,FALSE)&gt;0,HLOOKUP("Memory",'vInfo (Imported)'!$1:$5000,A524,FALSE),"")</f>
        <v/>
      </c>
      <c r="C524" t="str">
        <f>IF(HLOOKUP("CPUs",'vInfo (Imported)'!$1:$5000,A524,FALSE)&gt;0,
HLOOKUP("CPUs",'vInfo (Imported)'!$1:$5000,A524,FALSE),
"")</f>
        <v/>
      </c>
      <c r="D524" t="str">
        <f>IF(HLOOKUP($D$1,'vInfo (Imported)'!$1:$5000,A524,FALSE)&gt;0,
HLOOKUP($D$1,'vInfo (Imported)'!$1:$5000,A524,FALSE),
"")</f>
        <v/>
      </c>
      <c r="E524" t="str">
        <f>IF(HLOOKUP("Category",'vInfo (Imported)'!$1:$5000,A524,FALSE)&gt;0,
HLOOKUP("Category",'vInfo (Imported)'!$1:$5000,A524,FALSE),
"")</f>
        <v/>
      </c>
      <c r="F524" t="str">
        <f>IF(HLOOKUP("OS according to the configuration file",'vInfo (Imported)'!$1:$5000,A524,FALSE)&gt;0,
HLOOKUP("OS according to the configuration file",'vInfo (Imported)'!$1:$5000,A524,FALSE),
"")</f>
        <v/>
      </c>
      <c r="G524" s="1" t="str">
        <f>IF(HLOOKUP("Cluster",'vInfo (Imported)'!$1:$5000,A524,FALSE)&gt;0,
HLOOKUP("Cluster",'vInfo (Imported)'!$1:$5000,A524,FALSE),
"")</f>
        <v/>
      </c>
      <c r="K524" s="28">
        <f>'vCluster (Imported)'!A524</f>
        <v>0</v>
      </c>
      <c r="L524">
        <f t="shared" si="51"/>
        <v>0</v>
      </c>
      <c r="M524">
        <f t="shared" si="52"/>
        <v>0</v>
      </c>
      <c r="N524">
        <f t="shared" si="53"/>
        <v>0</v>
      </c>
      <c r="O524" s="1">
        <f t="shared" si="54"/>
        <v>0</v>
      </c>
      <c r="P524">
        <f>SUMIFS('vCluster (Imported)'!$G:$G,'vCluster (Imported)'!$A:$A,K524)</f>
        <v>0</v>
      </c>
      <c r="Q524">
        <f t="shared" si="55"/>
        <v>0</v>
      </c>
    </row>
    <row r="525" spans="1:17" x14ac:dyDescent="0.3">
      <c r="A525">
        <f t="shared" si="50"/>
        <v>525</v>
      </c>
      <c r="B525" t="str">
        <f>IF(HLOOKUP("Memory",'vInfo (Imported)'!$1:$5000,A525,FALSE)&gt;0,HLOOKUP("Memory",'vInfo (Imported)'!$1:$5000,A525,FALSE),"")</f>
        <v/>
      </c>
      <c r="C525" t="str">
        <f>IF(HLOOKUP("CPUs",'vInfo (Imported)'!$1:$5000,A525,FALSE)&gt;0,
HLOOKUP("CPUs",'vInfo (Imported)'!$1:$5000,A525,FALSE),
"")</f>
        <v/>
      </c>
      <c r="D525" t="str">
        <f>IF(HLOOKUP($D$1,'vInfo (Imported)'!$1:$5000,A525,FALSE)&gt;0,
HLOOKUP($D$1,'vInfo (Imported)'!$1:$5000,A525,FALSE),
"")</f>
        <v/>
      </c>
      <c r="E525" t="str">
        <f>IF(HLOOKUP("Category",'vInfo (Imported)'!$1:$5000,A525,FALSE)&gt;0,
HLOOKUP("Category",'vInfo (Imported)'!$1:$5000,A525,FALSE),
"")</f>
        <v/>
      </c>
      <c r="F525" t="str">
        <f>IF(HLOOKUP("OS according to the configuration file",'vInfo (Imported)'!$1:$5000,A525,FALSE)&gt;0,
HLOOKUP("OS according to the configuration file",'vInfo (Imported)'!$1:$5000,A525,FALSE),
"")</f>
        <v/>
      </c>
      <c r="G525" s="1" t="str">
        <f>IF(HLOOKUP("Cluster",'vInfo (Imported)'!$1:$5000,A525,FALSE)&gt;0,
HLOOKUP("Cluster",'vInfo (Imported)'!$1:$5000,A525,FALSE),
"")</f>
        <v/>
      </c>
      <c r="K525" s="28">
        <f>'vCluster (Imported)'!A525</f>
        <v>0</v>
      </c>
      <c r="L525">
        <f t="shared" si="51"/>
        <v>0</v>
      </c>
      <c r="M525">
        <f t="shared" si="52"/>
        <v>0</v>
      </c>
      <c r="N525">
        <f t="shared" si="53"/>
        <v>0</v>
      </c>
      <c r="O525" s="1">
        <f t="shared" si="54"/>
        <v>0</v>
      </c>
      <c r="P525">
        <f>SUMIFS('vCluster (Imported)'!$G:$G,'vCluster (Imported)'!$A:$A,K525)</f>
        <v>0</v>
      </c>
      <c r="Q525">
        <f t="shared" si="55"/>
        <v>0</v>
      </c>
    </row>
    <row r="526" spans="1:17" x14ac:dyDescent="0.3">
      <c r="A526">
        <f t="shared" si="50"/>
        <v>526</v>
      </c>
      <c r="B526" t="str">
        <f>IF(HLOOKUP("Memory",'vInfo (Imported)'!$1:$5000,A526,FALSE)&gt;0,HLOOKUP("Memory",'vInfo (Imported)'!$1:$5000,A526,FALSE),"")</f>
        <v/>
      </c>
      <c r="C526" t="str">
        <f>IF(HLOOKUP("CPUs",'vInfo (Imported)'!$1:$5000,A526,FALSE)&gt;0,
HLOOKUP("CPUs",'vInfo (Imported)'!$1:$5000,A526,FALSE),
"")</f>
        <v/>
      </c>
      <c r="D526" t="str">
        <f>IF(HLOOKUP($D$1,'vInfo (Imported)'!$1:$5000,A526,FALSE)&gt;0,
HLOOKUP($D$1,'vInfo (Imported)'!$1:$5000,A526,FALSE),
"")</f>
        <v/>
      </c>
      <c r="E526" t="str">
        <f>IF(HLOOKUP("Category",'vInfo (Imported)'!$1:$5000,A526,FALSE)&gt;0,
HLOOKUP("Category",'vInfo (Imported)'!$1:$5000,A526,FALSE),
"")</f>
        <v/>
      </c>
      <c r="F526" t="str">
        <f>IF(HLOOKUP("OS according to the configuration file",'vInfo (Imported)'!$1:$5000,A526,FALSE)&gt;0,
HLOOKUP("OS according to the configuration file",'vInfo (Imported)'!$1:$5000,A526,FALSE),
"")</f>
        <v/>
      </c>
      <c r="G526" s="1" t="str">
        <f>IF(HLOOKUP("Cluster",'vInfo (Imported)'!$1:$5000,A526,FALSE)&gt;0,
HLOOKUP("Cluster",'vInfo (Imported)'!$1:$5000,A526,FALSE),
"")</f>
        <v/>
      </c>
      <c r="K526" s="28">
        <f>'vCluster (Imported)'!A526</f>
        <v>0</v>
      </c>
      <c r="L526">
        <f t="shared" si="51"/>
        <v>0</v>
      </c>
      <c r="M526">
        <f t="shared" si="52"/>
        <v>0</v>
      </c>
      <c r="N526">
        <f t="shared" si="53"/>
        <v>0</v>
      </c>
      <c r="O526" s="1">
        <f t="shared" si="54"/>
        <v>0</v>
      </c>
      <c r="P526">
        <f>SUMIFS('vCluster (Imported)'!$G:$G,'vCluster (Imported)'!$A:$A,K526)</f>
        <v>0</v>
      </c>
      <c r="Q526">
        <f t="shared" si="55"/>
        <v>0</v>
      </c>
    </row>
    <row r="527" spans="1:17" x14ac:dyDescent="0.3">
      <c r="A527">
        <f t="shared" si="50"/>
        <v>527</v>
      </c>
      <c r="B527" t="str">
        <f>IF(HLOOKUP("Memory",'vInfo (Imported)'!$1:$5000,A527,FALSE)&gt;0,HLOOKUP("Memory",'vInfo (Imported)'!$1:$5000,A527,FALSE),"")</f>
        <v/>
      </c>
      <c r="C527" t="str">
        <f>IF(HLOOKUP("CPUs",'vInfo (Imported)'!$1:$5000,A527,FALSE)&gt;0,
HLOOKUP("CPUs",'vInfo (Imported)'!$1:$5000,A527,FALSE),
"")</f>
        <v/>
      </c>
      <c r="D527" t="str">
        <f>IF(HLOOKUP($D$1,'vInfo (Imported)'!$1:$5000,A527,FALSE)&gt;0,
HLOOKUP($D$1,'vInfo (Imported)'!$1:$5000,A527,FALSE),
"")</f>
        <v/>
      </c>
      <c r="E527" t="str">
        <f>IF(HLOOKUP("Category",'vInfo (Imported)'!$1:$5000,A527,FALSE)&gt;0,
HLOOKUP("Category",'vInfo (Imported)'!$1:$5000,A527,FALSE),
"")</f>
        <v/>
      </c>
      <c r="F527" t="str">
        <f>IF(HLOOKUP("OS according to the configuration file",'vInfo (Imported)'!$1:$5000,A527,FALSE)&gt;0,
HLOOKUP("OS according to the configuration file",'vInfo (Imported)'!$1:$5000,A527,FALSE),
"")</f>
        <v/>
      </c>
      <c r="G527" s="1" t="str">
        <f>IF(HLOOKUP("Cluster",'vInfo (Imported)'!$1:$5000,A527,FALSE)&gt;0,
HLOOKUP("Cluster",'vInfo (Imported)'!$1:$5000,A527,FALSE),
"")</f>
        <v/>
      </c>
      <c r="K527" s="28">
        <f>'vCluster (Imported)'!A527</f>
        <v>0</v>
      </c>
      <c r="L527">
        <f t="shared" si="51"/>
        <v>0</v>
      </c>
      <c r="M527">
        <f t="shared" si="52"/>
        <v>0</v>
      </c>
      <c r="N527">
        <f t="shared" si="53"/>
        <v>0</v>
      </c>
      <c r="O527" s="1">
        <f t="shared" si="54"/>
        <v>0</v>
      </c>
      <c r="P527">
        <f>SUMIFS('vCluster (Imported)'!$G:$G,'vCluster (Imported)'!$A:$A,K527)</f>
        <v>0</v>
      </c>
      <c r="Q527">
        <f t="shared" si="55"/>
        <v>0</v>
      </c>
    </row>
    <row r="528" spans="1:17" x14ac:dyDescent="0.3">
      <c r="A528">
        <f t="shared" si="50"/>
        <v>528</v>
      </c>
      <c r="B528" t="str">
        <f>IF(HLOOKUP("Memory",'vInfo (Imported)'!$1:$5000,A528,FALSE)&gt;0,HLOOKUP("Memory",'vInfo (Imported)'!$1:$5000,A528,FALSE),"")</f>
        <v/>
      </c>
      <c r="C528" t="str">
        <f>IF(HLOOKUP("CPUs",'vInfo (Imported)'!$1:$5000,A528,FALSE)&gt;0,
HLOOKUP("CPUs",'vInfo (Imported)'!$1:$5000,A528,FALSE),
"")</f>
        <v/>
      </c>
      <c r="D528" t="str">
        <f>IF(HLOOKUP($D$1,'vInfo (Imported)'!$1:$5000,A528,FALSE)&gt;0,
HLOOKUP($D$1,'vInfo (Imported)'!$1:$5000,A528,FALSE),
"")</f>
        <v/>
      </c>
      <c r="E528" t="str">
        <f>IF(HLOOKUP("Category",'vInfo (Imported)'!$1:$5000,A528,FALSE)&gt;0,
HLOOKUP("Category",'vInfo (Imported)'!$1:$5000,A528,FALSE),
"")</f>
        <v/>
      </c>
      <c r="F528" t="str">
        <f>IF(HLOOKUP("OS according to the configuration file",'vInfo (Imported)'!$1:$5000,A528,FALSE)&gt;0,
HLOOKUP("OS according to the configuration file",'vInfo (Imported)'!$1:$5000,A528,FALSE),
"")</f>
        <v/>
      </c>
      <c r="G528" s="1" t="str">
        <f>IF(HLOOKUP("Cluster",'vInfo (Imported)'!$1:$5000,A528,FALSE)&gt;0,
HLOOKUP("Cluster",'vInfo (Imported)'!$1:$5000,A528,FALSE),
"")</f>
        <v/>
      </c>
      <c r="K528" s="28">
        <f>'vCluster (Imported)'!A528</f>
        <v>0</v>
      </c>
      <c r="L528">
        <f t="shared" si="51"/>
        <v>0</v>
      </c>
      <c r="M528">
        <f t="shared" si="52"/>
        <v>0</v>
      </c>
      <c r="N528">
        <f t="shared" si="53"/>
        <v>0</v>
      </c>
      <c r="O528" s="1">
        <f t="shared" si="54"/>
        <v>0</v>
      </c>
      <c r="P528">
        <f>SUMIFS('vCluster (Imported)'!$G:$G,'vCluster (Imported)'!$A:$A,K528)</f>
        <v>0</v>
      </c>
      <c r="Q528">
        <f t="shared" si="55"/>
        <v>0</v>
      </c>
    </row>
    <row r="529" spans="1:17" x14ac:dyDescent="0.3">
      <c r="A529">
        <f t="shared" si="50"/>
        <v>529</v>
      </c>
      <c r="B529" t="str">
        <f>IF(HLOOKUP("Memory",'vInfo (Imported)'!$1:$5000,A529,FALSE)&gt;0,HLOOKUP("Memory",'vInfo (Imported)'!$1:$5000,A529,FALSE),"")</f>
        <v/>
      </c>
      <c r="C529" t="str">
        <f>IF(HLOOKUP("CPUs",'vInfo (Imported)'!$1:$5000,A529,FALSE)&gt;0,
HLOOKUP("CPUs",'vInfo (Imported)'!$1:$5000,A529,FALSE),
"")</f>
        <v/>
      </c>
      <c r="D529" t="str">
        <f>IF(HLOOKUP($D$1,'vInfo (Imported)'!$1:$5000,A529,FALSE)&gt;0,
HLOOKUP($D$1,'vInfo (Imported)'!$1:$5000,A529,FALSE),
"")</f>
        <v/>
      </c>
      <c r="E529" t="str">
        <f>IF(HLOOKUP("Category",'vInfo (Imported)'!$1:$5000,A529,FALSE)&gt;0,
HLOOKUP("Category",'vInfo (Imported)'!$1:$5000,A529,FALSE),
"")</f>
        <v/>
      </c>
      <c r="F529" t="str">
        <f>IF(HLOOKUP("OS according to the configuration file",'vInfo (Imported)'!$1:$5000,A529,FALSE)&gt;0,
HLOOKUP("OS according to the configuration file",'vInfo (Imported)'!$1:$5000,A529,FALSE),
"")</f>
        <v/>
      </c>
      <c r="G529" s="1" t="str">
        <f>IF(HLOOKUP("Cluster",'vInfo (Imported)'!$1:$5000,A529,FALSE)&gt;0,
HLOOKUP("Cluster",'vInfo (Imported)'!$1:$5000,A529,FALSE),
"")</f>
        <v/>
      </c>
      <c r="K529" s="28">
        <f>'vCluster (Imported)'!A529</f>
        <v>0</v>
      </c>
      <c r="L529">
        <f t="shared" si="51"/>
        <v>0</v>
      </c>
      <c r="M529">
        <f t="shared" si="52"/>
        <v>0</v>
      </c>
      <c r="N529">
        <f t="shared" si="53"/>
        <v>0</v>
      </c>
      <c r="O529" s="1">
        <f t="shared" si="54"/>
        <v>0</v>
      </c>
      <c r="P529">
        <f>SUMIFS('vCluster (Imported)'!$G:$G,'vCluster (Imported)'!$A:$A,K529)</f>
        <v>0</v>
      </c>
      <c r="Q529">
        <f t="shared" si="55"/>
        <v>0</v>
      </c>
    </row>
    <row r="530" spans="1:17" x14ac:dyDescent="0.3">
      <c r="A530">
        <f t="shared" si="50"/>
        <v>530</v>
      </c>
      <c r="B530" t="str">
        <f>IF(HLOOKUP("Memory",'vInfo (Imported)'!$1:$5000,A530,FALSE)&gt;0,HLOOKUP("Memory",'vInfo (Imported)'!$1:$5000,A530,FALSE),"")</f>
        <v/>
      </c>
      <c r="C530" t="str">
        <f>IF(HLOOKUP("CPUs",'vInfo (Imported)'!$1:$5000,A530,FALSE)&gt;0,
HLOOKUP("CPUs",'vInfo (Imported)'!$1:$5000,A530,FALSE),
"")</f>
        <v/>
      </c>
      <c r="D530" t="str">
        <f>IF(HLOOKUP($D$1,'vInfo (Imported)'!$1:$5000,A530,FALSE)&gt;0,
HLOOKUP($D$1,'vInfo (Imported)'!$1:$5000,A530,FALSE),
"")</f>
        <v/>
      </c>
      <c r="E530" t="str">
        <f>IF(HLOOKUP("Category",'vInfo (Imported)'!$1:$5000,A530,FALSE)&gt;0,
HLOOKUP("Category",'vInfo (Imported)'!$1:$5000,A530,FALSE),
"")</f>
        <v/>
      </c>
      <c r="F530" t="str">
        <f>IF(HLOOKUP("OS according to the configuration file",'vInfo (Imported)'!$1:$5000,A530,FALSE)&gt;0,
HLOOKUP("OS according to the configuration file",'vInfo (Imported)'!$1:$5000,A530,FALSE),
"")</f>
        <v/>
      </c>
      <c r="G530" s="1" t="str">
        <f>IF(HLOOKUP("Cluster",'vInfo (Imported)'!$1:$5000,A530,FALSE)&gt;0,
HLOOKUP("Cluster",'vInfo (Imported)'!$1:$5000,A530,FALSE),
"")</f>
        <v/>
      </c>
      <c r="K530" s="28">
        <f>'vCluster (Imported)'!A530</f>
        <v>0</v>
      </c>
      <c r="L530">
        <f t="shared" si="51"/>
        <v>0</v>
      </c>
      <c r="M530">
        <f t="shared" si="52"/>
        <v>0</v>
      </c>
      <c r="N530">
        <f t="shared" si="53"/>
        <v>0</v>
      </c>
      <c r="O530" s="1">
        <f t="shared" si="54"/>
        <v>0</v>
      </c>
      <c r="P530">
        <f>SUMIFS('vCluster (Imported)'!$G:$G,'vCluster (Imported)'!$A:$A,K530)</f>
        <v>0</v>
      </c>
      <c r="Q530">
        <f t="shared" si="55"/>
        <v>0</v>
      </c>
    </row>
    <row r="531" spans="1:17" x14ac:dyDescent="0.3">
      <c r="A531">
        <f t="shared" si="50"/>
        <v>531</v>
      </c>
      <c r="B531" t="str">
        <f>IF(HLOOKUP("Memory",'vInfo (Imported)'!$1:$5000,A531,FALSE)&gt;0,HLOOKUP("Memory",'vInfo (Imported)'!$1:$5000,A531,FALSE),"")</f>
        <v/>
      </c>
      <c r="C531" t="str">
        <f>IF(HLOOKUP("CPUs",'vInfo (Imported)'!$1:$5000,A531,FALSE)&gt;0,
HLOOKUP("CPUs",'vInfo (Imported)'!$1:$5000,A531,FALSE),
"")</f>
        <v/>
      </c>
      <c r="D531" t="str">
        <f>IF(HLOOKUP($D$1,'vInfo (Imported)'!$1:$5000,A531,FALSE)&gt;0,
HLOOKUP($D$1,'vInfo (Imported)'!$1:$5000,A531,FALSE),
"")</f>
        <v/>
      </c>
      <c r="E531" t="str">
        <f>IF(HLOOKUP("Category",'vInfo (Imported)'!$1:$5000,A531,FALSE)&gt;0,
HLOOKUP("Category",'vInfo (Imported)'!$1:$5000,A531,FALSE),
"")</f>
        <v/>
      </c>
      <c r="F531" t="str">
        <f>IF(HLOOKUP("OS according to the configuration file",'vInfo (Imported)'!$1:$5000,A531,FALSE)&gt;0,
HLOOKUP("OS according to the configuration file",'vInfo (Imported)'!$1:$5000,A531,FALSE),
"")</f>
        <v/>
      </c>
      <c r="G531" s="1" t="str">
        <f>IF(HLOOKUP("Cluster",'vInfo (Imported)'!$1:$5000,A531,FALSE)&gt;0,
HLOOKUP("Cluster",'vInfo (Imported)'!$1:$5000,A531,FALSE),
"")</f>
        <v/>
      </c>
      <c r="K531" s="28">
        <f>'vCluster (Imported)'!A531</f>
        <v>0</v>
      </c>
      <c r="L531">
        <f t="shared" si="51"/>
        <v>0</v>
      </c>
      <c r="M531">
        <f t="shared" si="52"/>
        <v>0</v>
      </c>
      <c r="N531">
        <f t="shared" si="53"/>
        <v>0</v>
      </c>
      <c r="O531" s="1">
        <f t="shared" si="54"/>
        <v>0</v>
      </c>
      <c r="P531">
        <f>SUMIFS('vCluster (Imported)'!$G:$G,'vCluster (Imported)'!$A:$A,K531)</f>
        <v>0</v>
      </c>
      <c r="Q531">
        <f t="shared" si="55"/>
        <v>0</v>
      </c>
    </row>
    <row r="532" spans="1:17" x14ac:dyDescent="0.3">
      <c r="A532">
        <f t="shared" si="50"/>
        <v>532</v>
      </c>
      <c r="B532" t="str">
        <f>IF(HLOOKUP("Memory",'vInfo (Imported)'!$1:$5000,A532,FALSE)&gt;0,HLOOKUP("Memory",'vInfo (Imported)'!$1:$5000,A532,FALSE),"")</f>
        <v/>
      </c>
      <c r="C532" t="str">
        <f>IF(HLOOKUP("CPUs",'vInfo (Imported)'!$1:$5000,A532,FALSE)&gt;0,
HLOOKUP("CPUs",'vInfo (Imported)'!$1:$5000,A532,FALSE),
"")</f>
        <v/>
      </c>
      <c r="D532" t="str">
        <f>IF(HLOOKUP($D$1,'vInfo (Imported)'!$1:$5000,A532,FALSE)&gt;0,
HLOOKUP($D$1,'vInfo (Imported)'!$1:$5000,A532,FALSE),
"")</f>
        <v/>
      </c>
      <c r="E532" t="str">
        <f>IF(HLOOKUP("Category",'vInfo (Imported)'!$1:$5000,A532,FALSE)&gt;0,
HLOOKUP("Category",'vInfo (Imported)'!$1:$5000,A532,FALSE),
"")</f>
        <v/>
      </c>
      <c r="F532" t="str">
        <f>IF(HLOOKUP("OS according to the configuration file",'vInfo (Imported)'!$1:$5000,A532,FALSE)&gt;0,
HLOOKUP("OS according to the configuration file",'vInfo (Imported)'!$1:$5000,A532,FALSE),
"")</f>
        <v/>
      </c>
      <c r="G532" s="1" t="str">
        <f>IF(HLOOKUP("Cluster",'vInfo (Imported)'!$1:$5000,A532,FALSE)&gt;0,
HLOOKUP("Cluster",'vInfo (Imported)'!$1:$5000,A532,FALSE),
"")</f>
        <v/>
      </c>
      <c r="K532" s="28">
        <f>'vCluster (Imported)'!A532</f>
        <v>0</v>
      </c>
      <c r="L532">
        <f t="shared" si="51"/>
        <v>0</v>
      </c>
      <c r="M532">
        <f t="shared" si="52"/>
        <v>0</v>
      </c>
      <c r="N532">
        <f t="shared" si="53"/>
        <v>0</v>
      </c>
      <c r="O532" s="1">
        <f t="shared" si="54"/>
        <v>0</v>
      </c>
      <c r="P532">
        <f>SUMIFS('vCluster (Imported)'!$G:$G,'vCluster (Imported)'!$A:$A,K532)</f>
        <v>0</v>
      </c>
      <c r="Q532">
        <f t="shared" si="55"/>
        <v>0</v>
      </c>
    </row>
    <row r="533" spans="1:17" x14ac:dyDescent="0.3">
      <c r="A533">
        <f t="shared" si="50"/>
        <v>533</v>
      </c>
      <c r="B533" t="str">
        <f>IF(HLOOKUP("Memory",'vInfo (Imported)'!$1:$5000,A533,FALSE)&gt;0,HLOOKUP("Memory",'vInfo (Imported)'!$1:$5000,A533,FALSE),"")</f>
        <v/>
      </c>
      <c r="C533" t="str">
        <f>IF(HLOOKUP("CPUs",'vInfo (Imported)'!$1:$5000,A533,FALSE)&gt;0,
HLOOKUP("CPUs",'vInfo (Imported)'!$1:$5000,A533,FALSE),
"")</f>
        <v/>
      </c>
      <c r="D533" t="str">
        <f>IF(HLOOKUP($D$1,'vInfo (Imported)'!$1:$5000,A533,FALSE)&gt;0,
HLOOKUP($D$1,'vInfo (Imported)'!$1:$5000,A533,FALSE),
"")</f>
        <v/>
      </c>
      <c r="E533" t="str">
        <f>IF(HLOOKUP("Category",'vInfo (Imported)'!$1:$5000,A533,FALSE)&gt;0,
HLOOKUP("Category",'vInfo (Imported)'!$1:$5000,A533,FALSE),
"")</f>
        <v/>
      </c>
      <c r="F533" t="str">
        <f>IF(HLOOKUP("OS according to the configuration file",'vInfo (Imported)'!$1:$5000,A533,FALSE)&gt;0,
HLOOKUP("OS according to the configuration file",'vInfo (Imported)'!$1:$5000,A533,FALSE),
"")</f>
        <v/>
      </c>
      <c r="G533" s="1" t="str">
        <f>IF(HLOOKUP("Cluster",'vInfo (Imported)'!$1:$5000,A533,FALSE)&gt;0,
HLOOKUP("Cluster",'vInfo (Imported)'!$1:$5000,A533,FALSE),
"")</f>
        <v/>
      </c>
      <c r="K533" s="28">
        <f>'vCluster (Imported)'!A533</f>
        <v>0</v>
      </c>
      <c r="L533">
        <f t="shared" si="51"/>
        <v>0</v>
      </c>
      <c r="M533">
        <f t="shared" si="52"/>
        <v>0</v>
      </c>
      <c r="N533">
        <f t="shared" si="53"/>
        <v>0</v>
      </c>
      <c r="O533" s="1">
        <f t="shared" si="54"/>
        <v>0</v>
      </c>
      <c r="P533">
        <f>SUMIFS('vCluster (Imported)'!$G:$G,'vCluster (Imported)'!$A:$A,K533)</f>
        <v>0</v>
      </c>
      <c r="Q533">
        <f t="shared" si="55"/>
        <v>0</v>
      </c>
    </row>
    <row r="534" spans="1:17" x14ac:dyDescent="0.3">
      <c r="A534">
        <f t="shared" si="50"/>
        <v>534</v>
      </c>
      <c r="B534" t="str">
        <f>IF(HLOOKUP("Memory",'vInfo (Imported)'!$1:$5000,A534,FALSE)&gt;0,HLOOKUP("Memory",'vInfo (Imported)'!$1:$5000,A534,FALSE),"")</f>
        <v/>
      </c>
      <c r="C534" t="str">
        <f>IF(HLOOKUP("CPUs",'vInfo (Imported)'!$1:$5000,A534,FALSE)&gt;0,
HLOOKUP("CPUs",'vInfo (Imported)'!$1:$5000,A534,FALSE),
"")</f>
        <v/>
      </c>
      <c r="D534" t="str">
        <f>IF(HLOOKUP($D$1,'vInfo (Imported)'!$1:$5000,A534,FALSE)&gt;0,
HLOOKUP($D$1,'vInfo (Imported)'!$1:$5000,A534,FALSE),
"")</f>
        <v/>
      </c>
      <c r="E534" t="str">
        <f>IF(HLOOKUP("Category",'vInfo (Imported)'!$1:$5000,A534,FALSE)&gt;0,
HLOOKUP("Category",'vInfo (Imported)'!$1:$5000,A534,FALSE),
"")</f>
        <v/>
      </c>
      <c r="F534" t="str">
        <f>IF(HLOOKUP("OS according to the configuration file",'vInfo (Imported)'!$1:$5000,A534,FALSE)&gt;0,
HLOOKUP("OS according to the configuration file",'vInfo (Imported)'!$1:$5000,A534,FALSE),
"")</f>
        <v/>
      </c>
      <c r="G534" s="1" t="str">
        <f>IF(HLOOKUP("Cluster",'vInfo (Imported)'!$1:$5000,A534,FALSE)&gt;0,
HLOOKUP("Cluster",'vInfo (Imported)'!$1:$5000,A534,FALSE),
"")</f>
        <v/>
      </c>
      <c r="K534" s="28">
        <f>'vCluster (Imported)'!A534</f>
        <v>0</v>
      </c>
      <c r="L534">
        <f t="shared" si="51"/>
        <v>0</v>
      </c>
      <c r="M534">
        <f t="shared" si="52"/>
        <v>0</v>
      </c>
      <c r="N534">
        <f t="shared" si="53"/>
        <v>0</v>
      </c>
      <c r="O534" s="1">
        <f t="shared" si="54"/>
        <v>0</v>
      </c>
      <c r="P534">
        <f>SUMIFS('vCluster (Imported)'!$G:$G,'vCluster (Imported)'!$A:$A,K534)</f>
        <v>0</v>
      </c>
      <c r="Q534">
        <f t="shared" si="55"/>
        <v>0</v>
      </c>
    </row>
    <row r="535" spans="1:17" x14ac:dyDescent="0.3">
      <c r="A535">
        <f t="shared" si="50"/>
        <v>535</v>
      </c>
      <c r="B535" t="str">
        <f>IF(HLOOKUP("Memory",'vInfo (Imported)'!$1:$5000,A535,FALSE)&gt;0,HLOOKUP("Memory",'vInfo (Imported)'!$1:$5000,A535,FALSE),"")</f>
        <v/>
      </c>
      <c r="C535" t="str">
        <f>IF(HLOOKUP("CPUs",'vInfo (Imported)'!$1:$5000,A535,FALSE)&gt;0,
HLOOKUP("CPUs",'vInfo (Imported)'!$1:$5000,A535,FALSE),
"")</f>
        <v/>
      </c>
      <c r="D535" t="str">
        <f>IF(HLOOKUP($D$1,'vInfo (Imported)'!$1:$5000,A535,FALSE)&gt;0,
HLOOKUP($D$1,'vInfo (Imported)'!$1:$5000,A535,FALSE),
"")</f>
        <v/>
      </c>
      <c r="E535" t="str">
        <f>IF(HLOOKUP("Category",'vInfo (Imported)'!$1:$5000,A535,FALSE)&gt;0,
HLOOKUP("Category",'vInfo (Imported)'!$1:$5000,A535,FALSE),
"")</f>
        <v/>
      </c>
      <c r="F535" t="str">
        <f>IF(HLOOKUP("OS according to the configuration file",'vInfo (Imported)'!$1:$5000,A535,FALSE)&gt;0,
HLOOKUP("OS according to the configuration file",'vInfo (Imported)'!$1:$5000,A535,FALSE),
"")</f>
        <v/>
      </c>
      <c r="G535" s="1" t="str">
        <f>IF(HLOOKUP("Cluster",'vInfo (Imported)'!$1:$5000,A535,FALSE)&gt;0,
HLOOKUP("Cluster",'vInfo (Imported)'!$1:$5000,A535,FALSE),
"")</f>
        <v/>
      </c>
      <c r="K535" s="28">
        <f>'vCluster (Imported)'!A535</f>
        <v>0</v>
      </c>
      <c r="L535">
        <f t="shared" si="51"/>
        <v>0</v>
      </c>
      <c r="M535">
        <f t="shared" si="52"/>
        <v>0</v>
      </c>
      <c r="N535">
        <f t="shared" si="53"/>
        <v>0</v>
      </c>
      <c r="O535" s="1">
        <f t="shared" si="54"/>
        <v>0</v>
      </c>
      <c r="P535">
        <f>SUMIFS('vCluster (Imported)'!$G:$G,'vCluster (Imported)'!$A:$A,K535)</f>
        <v>0</v>
      </c>
      <c r="Q535">
        <f t="shared" si="55"/>
        <v>0</v>
      </c>
    </row>
    <row r="536" spans="1:17" x14ac:dyDescent="0.3">
      <c r="A536">
        <f t="shared" si="50"/>
        <v>536</v>
      </c>
      <c r="B536" t="str">
        <f>IF(HLOOKUP("Memory",'vInfo (Imported)'!$1:$5000,A536,FALSE)&gt;0,HLOOKUP("Memory",'vInfo (Imported)'!$1:$5000,A536,FALSE),"")</f>
        <v/>
      </c>
      <c r="C536" t="str">
        <f>IF(HLOOKUP("CPUs",'vInfo (Imported)'!$1:$5000,A536,FALSE)&gt;0,
HLOOKUP("CPUs",'vInfo (Imported)'!$1:$5000,A536,FALSE),
"")</f>
        <v/>
      </c>
      <c r="D536" t="str">
        <f>IF(HLOOKUP($D$1,'vInfo (Imported)'!$1:$5000,A536,FALSE)&gt;0,
HLOOKUP($D$1,'vInfo (Imported)'!$1:$5000,A536,FALSE),
"")</f>
        <v/>
      </c>
      <c r="E536" t="str">
        <f>IF(HLOOKUP("Category",'vInfo (Imported)'!$1:$5000,A536,FALSE)&gt;0,
HLOOKUP("Category",'vInfo (Imported)'!$1:$5000,A536,FALSE),
"")</f>
        <v/>
      </c>
      <c r="F536" t="str">
        <f>IF(HLOOKUP("OS according to the configuration file",'vInfo (Imported)'!$1:$5000,A536,FALSE)&gt;0,
HLOOKUP("OS according to the configuration file",'vInfo (Imported)'!$1:$5000,A536,FALSE),
"")</f>
        <v/>
      </c>
      <c r="G536" s="1" t="str">
        <f>IF(HLOOKUP("Cluster",'vInfo (Imported)'!$1:$5000,A536,FALSE)&gt;0,
HLOOKUP("Cluster",'vInfo (Imported)'!$1:$5000,A536,FALSE),
"")</f>
        <v/>
      </c>
      <c r="K536" s="28">
        <f>'vCluster (Imported)'!A536</f>
        <v>0</v>
      </c>
      <c r="L536">
        <f t="shared" si="51"/>
        <v>0</v>
      </c>
      <c r="M536">
        <f t="shared" si="52"/>
        <v>0</v>
      </c>
      <c r="N536">
        <f t="shared" si="53"/>
        <v>0</v>
      </c>
      <c r="O536" s="1">
        <f t="shared" si="54"/>
        <v>0</v>
      </c>
      <c r="P536">
        <f>SUMIFS('vCluster (Imported)'!$G:$G,'vCluster (Imported)'!$A:$A,K536)</f>
        <v>0</v>
      </c>
      <c r="Q536">
        <f t="shared" si="55"/>
        <v>0</v>
      </c>
    </row>
    <row r="537" spans="1:17" x14ac:dyDescent="0.3">
      <c r="A537">
        <f t="shared" si="50"/>
        <v>537</v>
      </c>
      <c r="B537" t="str">
        <f>IF(HLOOKUP("Memory",'vInfo (Imported)'!$1:$5000,A537,FALSE)&gt;0,HLOOKUP("Memory",'vInfo (Imported)'!$1:$5000,A537,FALSE),"")</f>
        <v/>
      </c>
      <c r="C537" t="str">
        <f>IF(HLOOKUP("CPUs",'vInfo (Imported)'!$1:$5000,A537,FALSE)&gt;0,
HLOOKUP("CPUs",'vInfo (Imported)'!$1:$5000,A537,FALSE),
"")</f>
        <v/>
      </c>
      <c r="D537" t="str">
        <f>IF(HLOOKUP($D$1,'vInfo (Imported)'!$1:$5000,A537,FALSE)&gt;0,
HLOOKUP($D$1,'vInfo (Imported)'!$1:$5000,A537,FALSE),
"")</f>
        <v/>
      </c>
      <c r="E537" t="str">
        <f>IF(HLOOKUP("Category",'vInfo (Imported)'!$1:$5000,A537,FALSE)&gt;0,
HLOOKUP("Category",'vInfo (Imported)'!$1:$5000,A537,FALSE),
"")</f>
        <v/>
      </c>
      <c r="F537" t="str">
        <f>IF(HLOOKUP("OS according to the configuration file",'vInfo (Imported)'!$1:$5000,A537,FALSE)&gt;0,
HLOOKUP("OS according to the configuration file",'vInfo (Imported)'!$1:$5000,A537,FALSE),
"")</f>
        <v/>
      </c>
      <c r="G537" s="1" t="str">
        <f>IF(HLOOKUP("Cluster",'vInfo (Imported)'!$1:$5000,A537,FALSE)&gt;0,
HLOOKUP("Cluster",'vInfo (Imported)'!$1:$5000,A537,FALSE),
"")</f>
        <v/>
      </c>
      <c r="K537" s="28">
        <f>'vCluster (Imported)'!A537</f>
        <v>0</v>
      </c>
      <c r="L537">
        <f t="shared" si="51"/>
        <v>0</v>
      </c>
      <c r="M537">
        <f t="shared" si="52"/>
        <v>0</v>
      </c>
      <c r="N537">
        <f t="shared" si="53"/>
        <v>0</v>
      </c>
      <c r="O537" s="1">
        <f t="shared" si="54"/>
        <v>0</v>
      </c>
      <c r="P537">
        <f>SUMIFS('vCluster (Imported)'!$G:$G,'vCluster (Imported)'!$A:$A,K537)</f>
        <v>0</v>
      </c>
      <c r="Q537">
        <f t="shared" si="55"/>
        <v>0</v>
      </c>
    </row>
    <row r="538" spans="1:17" x14ac:dyDescent="0.3">
      <c r="A538">
        <f t="shared" si="50"/>
        <v>538</v>
      </c>
      <c r="B538" t="str">
        <f>IF(HLOOKUP("Memory",'vInfo (Imported)'!$1:$5000,A538,FALSE)&gt;0,HLOOKUP("Memory",'vInfo (Imported)'!$1:$5000,A538,FALSE),"")</f>
        <v/>
      </c>
      <c r="C538" t="str">
        <f>IF(HLOOKUP("CPUs",'vInfo (Imported)'!$1:$5000,A538,FALSE)&gt;0,
HLOOKUP("CPUs",'vInfo (Imported)'!$1:$5000,A538,FALSE),
"")</f>
        <v/>
      </c>
      <c r="D538" t="str">
        <f>IF(HLOOKUP($D$1,'vInfo (Imported)'!$1:$5000,A538,FALSE)&gt;0,
HLOOKUP($D$1,'vInfo (Imported)'!$1:$5000,A538,FALSE),
"")</f>
        <v/>
      </c>
      <c r="E538" t="str">
        <f>IF(HLOOKUP("Category",'vInfo (Imported)'!$1:$5000,A538,FALSE)&gt;0,
HLOOKUP("Category",'vInfo (Imported)'!$1:$5000,A538,FALSE),
"")</f>
        <v/>
      </c>
      <c r="F538" t="str">
        <f>IF(HLOOKUP("OS according to the configuration file",'vInfo (Imported)'!$1:$5000,A538,FALSE)&gt;0,
HLOOKUP("OS according to the configuration file",'vInfo (Imported)'!$1:$5000,A538,FALSE),
"")</f>
        <v/>
      </c>
      <c r="G538" s="1" t="str">
        <f>IF(HLOOKUP("Cluster",'vInfo (Imported)'!$1:$5000,A538,FALSE)&gt;0,
HLOOKUP("Cluster",'vInfo (Imported)'!$1:$5000,A538,FALSE),
"")</f>
        <v/>
      </c>
      <c r="K538" s="28">
        <f>'vCluster (Imported)'!A538</f>
        <v>0</v>
      </c>
      <c r="L538">
        <f t="shared" si="51"/>
        <v>0</v>
      </c>
      <c r="M538">
        <f t="shared" si="52"/>
        <v>0</v>
      </c>
      <c r="N538">
        <f t="shared" si="53"/>
        <v>0</v>
      </c>
      <c r="O538" s="1">
        <f t="shared" si="54"/>
        <v>0</v>
      </c>
      <c r="P538">
        <f>SUMIFS('vCluster (Imported)'!$G:$G,'vCluster (Imported)'!$A:$A,K538)</f>
        <v>0</v>
      </c>
      <c r="Q538">
        <f t="shared" si="55"/>
        <v>0</v>
      </c>
    </row>
    <row r="539" spans="1:17" x14ac:dyDescent="0.3">
      <c r="A539">
        <f t="shared" si="50"/>
        <v>539</v>
      </c>
      <c r="B539" t="str">
        <f>IF(HLOOKUP("Memory",'vInfo (Imported)'!$1:$5000,A539,FALSE)&gt;0,HLOOKUP("Memory",'vInfo (Imported)'!$1:$5000,A539,FALSE),"")</f>
        <v/>
      </c>
      <c r="C539" t="str">
        <f>IF(HLOOKUP("CPUs",'vInfo (Imported)'!$1:$5000,A539,FALSE)&gt;0,
HLOOKUP("CPUs",'vInfo (Imported)'!$1:$5000,A539,FALSE),
"")</f>
        <v/>
      </c>
      <c r="D539" t="str">
        <f>IF(HLOOKUP($D$1,'vInfo (Imported)'!$1:$5000,A539,FALSE)&gt;0,
HLOOKUP($D$1,'vInfo (Imported)'!$1:$5000,A539,FALSE),
"")</f>
        <v/>
      </c>
      <c r="E539" t="str">
        <f>IF(HLOOKUP("Category",'vInfo (Imported)'!$1:$5000,A539,FALSE)&gt;0,
HLOOKUP("Category",'vInfo (Imported)'!$1:$5000,A539,FALSE),
"")</f>
        <v/>
      </c>
      <c r="F539" t="str">
        <f>IF(HLOOKUP("OS according to the configuration file",'vInfo (Imported)'!$1:$5000,A539,FALSE)&gt;0,
HLOOKUP("OS according to the configuration file",'vInfo (Imported)'!$1:$5000,A539,FALSE),
"")</f>
        <v/>
      </c>
      <c r="G539" s="1" t="str">
        <f>IF(HLOOKUP("Cluster",'vInfo (Imported)'!$1:$5000,A539,FALSE)&gt;0,
HLOOKUP("Cluster",'vInfo (Imported)'!$1:$5000,A539,FALSE),
"")</f>
        <v/>
      </c>
      <c r="K539" s="28">
        <f>'vCluster (Imported)'!A539</f>
        <v>0</v>
      </c>
      <c r="L539">
        <f t="shared" si="51"/>
        <v>0</v>
      </c>
      <c r="M539">
        <f t="shared" si="52"/>
        <v>0</v>
      </c>
      <c r="N539">
        <f t="shared" si="53"/>
        <v>0</v>
      </c>
      <c r="O539" s="1">
        <f t="shared" si="54"/>
        <v>0</v>
      </c>
      <c r="P539">
        <f>SUMIFS('vCluster (Imported)'!$G:$G,'vCluster (Imported)'!$A:$A,K539)</f>
        <v>0</v>
      </c>
      <c r="Q539">
        <f t="shared" si="55"/>
        <v>0</v>
      </c>
    </row>
    <row r="540" spans="1:17" x14ac:dyDescent="0.3">
      <c r="A540">
        <f t="shared" si="50"/>
        <v>540</v>
      </c>
      <c r="B540" t="str">
        <f>IF(HLOOKUP("Memory",'vInfo (Imported)'!$1:$5000,A540,FALSE)&gt;0,HLOOKUP("Memory",'vInfo (Imported)'!$1:$5000,A540,FALSE),"")</f>
        <v/>
      </c>
      <c r="C540" t="str">
        <f>IF(HLOOKUP("CPUs",'vInfo (Imported)'!$1:$5000,A540,FALSE)&gt;0,
HLOOKUP("CPUs",'vInfo (Imported)'!$1:$5000,A540,FALSE),
"")</f>
        <v/>
      </c>
      <c r="D540" t="str">
        <f>IF(HLOOKUP($D$1,'vInfo (Imported)'!$1:$5000,A540,FALSE)&gt;0,
HLOOKUP($D$1,'vInfo (Imported)'!$1:$5000,A540,FALSE),
"")</f>
        <v/>
      </c>
      <c r="E540" t="str">
        <f>IF(HLOOKUP("Category",'vInfo (Imported)'!$1:$5000,A540,FALSE)&gt;0,
HLOOKUP("Category",'vInfo (Imported)'!$1:$5000,A540,FALSE),
"")</f>
        <v/>
      </c>
      <c r="F540" t="str">
        <f>IF(HLOOKUP("OS according to the configuration file",'vInfo (Imported)'!$1:$5000,A540,FALSE)&gt;0,
HLOOKUP("OS according to the configuration file",'vInfo (Imported)'!$1:$5000,A540,FALSE),
"")</f>
        <v/>
      </c>
      <c r="G540" s="1" t="str">
        <f>IF(HLOOKUP("Cluster",'vInfo (Imported)'!$1:$5000,A540,FALSE)&gt;0,
HLOOKUP("Cluster",'vInfo (Imported)'!$1:$5000,A540,FALSE),
"")</f>
        <v/>
      </c>
      <c r="K540" s="28">
        <f>'vCluster (Imported)'!A540</f>
        <v>0</v>
      </c>
      <c r="L540">
        <f t="shared" si="51"/>
        <v>0</v>
      </c>
      <c r="M540">
        <f t="shared" si="52"/>
        <v>0</v>
      </c>
      <c r="N540">
        <f t="shared" si="53"/>
        <v>0</v>
      </c>
      <c r="O540" s="1">
        <f t="shared" si="54"/>
        <v>0</v>
      </c>
      <c r="P540">
        <f>SUMIFS('vCluster (Imported)'!$G:$G,'vCluster (Imported)'!$A:$A,K540)</f>
        <v>0</v>
      </c>
      <c r="Q540">
        <f t="shared" si="55"/>
        <v>0</v>
      </c>
    </row>
    <row r="541" spans="1:17" x14ac:dyDescent="0.3">
      <c r="A541">
        <f t="shared" si="50"/>
        <v>541</v>
      </c>
      <c r="B541" t="str">
        <f>IF(HLOOKUP("Memory",'vInfo (Imported)'!$1:$5000,A541,FALSE)&gt;0,HLOOKUP("Memory",'vInfo (Imported)'!$1:$5000,A541,FALSE),"")</f>
        <v/>
      </c>
      <c r="C541" t="str">
        <f>IF(HLOOKUP("CPUs",'vInfo (Imported)'!$1:$5000,A541,FALSE)&gt;0,
HLOOKUP("CPUs",'vInfo (Imported)'!$1:$5000,A541,FALSE),
"")</f>
        <v/>
      </c>
      <c r="D541" t="str">
        <f>IF(HLOOKUP($D$1,'vInfo (Imported)'!$1:$5000,A541,FALSE)&gt;0,
HLOOKUP($D$1,'vInfo (Imported)'!$1:$5000,A541,FALSE),
"")</f>
        <v/>
      </c>
      <c r="E541" t="str">
        <f>IF(HLOOKUP("Category",'vInfo (Imported)'!$1:$5000,A541,FALSE)&gt;0,
HLOOKUP("Category",'vInfo (Imported)'!$1:$5000,A541,FALSE),
"")</f>
        <v/>
      </c>
      <c r="F541" t="str">
        <f>IF(HLOOKUP("OS according to the configuration file",'vInfo (Imported)'!$1:$5000,A541,FALSE)&gt;0,
HLOOKUP("OS according to the configuration file",'vInfo (Imported)'!$1:$5000,A541,FALSE),
"")</f>
        <v/>
      </c>
      <c r="G541" s="1" t="str">
        <f>IF(HLOOKUP("Cluster",'vInfo (Imported)'!$1:$5000,A541,FALSE)&gt;0,
HLOOKUP("Cluster",'vInfo (Imported)'!$1:$5000,A541,FALSE),
"")</f>
        <v/>
      </c>
      <c r="K541" s="28">
        <f>'vCluster (Imported)'!A541</f>
        <v>0</v>
      </c>
      <c r="L541">
        <f t="shared" si="51"/>
        <v>0</v>
      </c>
      <c r="M541">
        <f t="shared" si="52"/>
        <v>0</v>
      </c>
      <c r="N541">
        <f t="shared" si="53"/>
        <v>0</v>
      </c>
      <c r="O541" s="1">
        <f t="shared" si="54"/>
        <v>0</v>
      </c>
      <c r="P541">
        <f>SUMIFS('vCluster (Imported)'!$G:$G,'vCluster (Imported)'!$A:$A,K541)</f>
        <v>0</v>
      </c>
      <c r="Q541">
        <f t="shared" si="55"/>
        <v>0</v>
      </c>
    </row>
    <row r="542" spans="1:17" x14ac:dyDescent="0.3">
      <c r="A542">
        <f t="shared" si="50"/>
        <v>542</v>
      </c>
      <c r="B542" t="str">
        <f>IF(HLOOKUP("Memory",'vInfo (Imported)'!$1:$5000,A542,FALSE)&gt;0,HLOOKUP("Memory",'vInfo (Imported)'!$1:$5000,A542,FALSE),"")</f>
        <v/>
      </c>
      <c r="C542" t="str">
        <f>IF(HLOOKUP("CPUs",'vInfo (Imported)'!$1:$5000,A542,FALSE)&gt;0,
HLOOKUP("CPUs",'vInfo (Imported)'!$1:$5000,A542,FALSE),
"")</f>
        <v/>
      </c>
      <c r="D542" t="str">
        <f>IF(HLOOKUP($D$1,'vInfo (Imported)'!$1:$5000,A542,FALSE)&gt;0,
HLOOKUP($D$1,'vInfo (Imported)'!$1:$5000,A542,FALSE),
"")</f>
        <v/>
      </c>
      <c r="E542" t="str">
        <f>IF(HLOOKUP("Category",'vInfo (Imported)'!$1:$5000,A542,FALSE)&gt;0,
HLOOKUP("Category",'vInfo (Imported)'!$1:$5000,A542,FALSE),
"")</f>
        <v/>
      </c>
      <c r="F542" t="str">
        <f>IF(HLOOKUP("OS according to the configuration file",'vInfo (Imported)'!$1:$5000,A542,FALSE)&gt;0,
HLOOKUP("OS according to the configuration file",'vInfo (Imported)'!$1:$5000,A542,FALSE),
"")</f>
        <v/>
      </c>
      <c r="G542" s="1" t="str">
        <f>IF(HLOOKUP("Cluster",'vInfo (Imported)'!$1:$5000,A542,FALSE)&gt;0,
HLOOKUP("Cluster",'vInfo (Imported)'!$1:$5000,A542,FALSE),
"")</f>
        <v/>
      </c>
      <c r="K542" s="28">
        <f>'vCluster (Imported)'!A542</f>
        <v>0</v>
      </c>
      <c r="L542">
        <f t="shared" si="51"/>
        <v>0</v>
      </c>
      <c r="M542">
        <f t="shared" si="52"/>
        <v>0</v>
      </c>
      <c r="N542">
        <f t="shared" si="53"/>
        <v>0</v>
      </c>
      <c r="O542" s="1">
        <f t="shared" si="54"/>
        <v>0</v>
      </c>
      <c r="P542">
        <f>SUMIFS('vCluster (Imported)'!$G:$G,'vCluster (Imported)'!$A:$A,K542)</f>
        <v>0</v>
      </c>
      <c r="Q542">
        <f t="shared" si="55"/>
        <v>0</v>
      </c>
    </row>
    <row r="543" spans="1:17" x14ac:dyDescent="0.3">
      <c r="A543">
        <f t="shared" si="50"/>
        <v>543</v>
      </c>
      <c r="B543" t="str">
        <f>IF(HLOOKUP("Memory",'vInfo (Imported)'!$1:$5000,A543,FALSE)&gt;0,HLOOKUP("Memory",'vInfo (Imported)'!$1:$5000,A543,FALSE),"")</f>
        <v/>
      </c>
      <c r="C543" t="str">
        <f>IF(HLOOKUP("CPUs",'vInfo (Imported)'!$1:$5000,A543,FALSE)&gt;0,
HLOOKUP("CPUs",'vInfo (Imported)'!$1:$5000,A543,FALSE),
"")</f>
        <v/>
      </c>
      <c r="D543" t="str">
        <f>IF(HLOOKUP($D$1,'vInfo (Imported)'!$1:$5000,A543,FALSE)&gt;0,
HLOOKUP($D$1,'vInfo (Imported)'!$1:$5000,A543,FALSE),
"")</f>
        <v/>
      </c>
      <c r="E543" t="str">
        <f>IF(HLOOKUP("Category",'vInfo (Imported)'!$1:$5000,A543,FALSE)&gt;0,
HLOOKUP("Category",'vInfo (Imported)'!$1:$5000,A543,FALSE),
"")</f>
        <v/>
      </c>
      <c r="F543" t="str">
        <f>IF(HLOOKUP("OS according to the configuration file",'vInfo (Imported)'!$1:$5000,A543,FALSE)&gt;0,
HLOOKUP("OS according to the configuration file",'vInfo (Imported)'!$1:$5000,A543,FALSE),
"")</f>
        <v/>
      </c>
      <c r="G543" s="1" t="str">
        <f>IF(HLOOKUP("Cluster",'vInfo (Imported)'!$1:$5000,A543,FALSE)&gt;0,
HLOOKUP("Cluster",'vInfo (Imported)'!$1:$5000,A543,FALSE),
"")</f>
        <v/>
      </c>
      <c r="K543" s="28">
        <f>'vCluster (Imported)'!A543</f>
        <v>0</v>
      </c>
      <c r="L543">
        <f t="shared" si="51"/>
        <v>0</v>
      </c>
      <c r="M543">
        <f t="shared" si="52"/>
        <v>0</v>
      </c>
      <c r="N543">
        <f t="shared" si="53"/>
        <v>0</v>
      </c>
      <c r="O543" s="1">
        <f t="shared" si="54"/>
        <v>0</v>
      </c>
      <c r="P543">
        <f>SUMIFS('vCluster (Imported)'!$G:$G,'vCluster (Imported)'!$A:$A,K543)</f>
        <v>0</v>
      </c>
      <c r="Q543">
        <f t="shared" si="55"/>
        <v>0</v>
      </c>
    </row>
    <row r="544" spans="1:17" x14ac:dyDescent="0.3">
      <c r="A544">
        <f t="shared" si="50"/>
        <v>544</v>
      </c>
      <c r="B544" t="str">
        <f>IF(HLOOKUP("Memory",'vInfo (Imported)'!$1:$5000,A544,FALSE)&gt;0,HLOOKUP("Memory",'vInfo (Imported)'!$1:$5000,A544,FALSE),"")</f>
        <v/>
      </c>
      <c r="C544" t="str">
        <f>IF(HLOOKUP("CPUs",'vInfo (Imported)'!$1:$5000,A544,FALSE)&gt;0,
HLOOKUP("CPUs",'vInfo (Imported)'!$1:$5000,A544,FALSE),
"")</f>
        <v/>
      </c>
      <c r="D544" t="str">
        <f>IF(HLOOKUP($D$1,'vInfo (Imported)'!$1:$5000,A544,FALSE)&gt;0,
HLOOKUP($D$1,'vInfo (Imported)'!$1:$5000,A544,FALSE),
"")</f>
        <v/>
      </c>
      <c r="E544" t="str">
        <f>IF(HLOOKUP("Category",'vInfo (Imported)'!$1:$5000,A544,FALSE)&gt;0,
HLOOKUP("Category",'vInfo (Imported)'!$1:$5000,A544,FALSE),
"")</f>
        <v/>
      </c>
      <c r="F544" t="str">
        <f>IF(HLOOKUP("OS according to the configuration file",'vInfo (Imported)'!$1:$5000,A544,FALSE)&gt;0,
HLOOKUP("OS according to the configuration file",'vInfo (Imported)'!$1:$5000,A544,FALSE),
"")</f>
        <v/>
      </c>
      <c r="G544" s="1" t="str">
        <f>IF(HLOOKUP("Cluster",'vInfo (Imported)'!$1:$5000,A544,FALSE)&gt;0,
HLOOKUP("Cluster",'vInfo (Imported)'!$1:$5000,A544,FALSE),
"")</f>
        <v/>
      </c>
      <c r="K544" s="28">
        <f>'vCluster (Imported)'!A544</f>
        <v>0</v>
      </c>
      <c r="L544">
        <f t="shared" si="51"/>
        <v>0</v>
      </c>
      <c r="M544">
        <f t="shared" si="52"/>
        <v>0</v>
      </c>
      <c r="N544">
        <f t="shared" si="53"/>
        <v>0</v>
      </c>
      <c r="O544" s="1">
        <f t="shared" si="54"/>
        <v>0</v>
      </c>
      <c r="P544">
        <f>SUMIFS('vCluster (Imported)'!$G:$G,'vCluster (Imported)'!$A:$A,K544)</f>
        <v>0</v>
      </c>
      <c r="Q544">
        <f t="shared" si="55"/>
        <v>0</v>
      </c>
    </row>
    <row r="545" spans="1:17" x14ac:dyDescent="0.3">
      <c r="A545">
        <f t="shared" si="50"/>
        <v>545</v>
      </c>
      <c r="B545" t="str">
        <f>IF(HLOOKUP("Memory",'vInfo (Imported)'!$1:$5000,A545,FALSE)&gt;0,HLOOKUP("Memory",'vInfo (Imported)'!$1:$5000,A545,FALSE),"")</f>
        <v/>
      </c>
      <c r="C545" t="str">
        <f>IF(HLOOKUP("CPUs",'vInfo (Imported)'!$1:$5000,A545,FALSE)&gt;0,
HLOOKUP("CPUs",'vInfo (Imported)'!$1:$5000,A545,FALSE),
"")</f>
        <v/>
      </c>
      <c r="D545" t="str">
        <f>IF(HLOOKUP($D$1,'vInfo (Imported)'!$1:$5000,A545,FALSE)&gt;0,
HLOOKUP($D$1,'vInfo (Imported)'!$1:$5000,A545,FALSE),
"")</f>
        <v/>
      </c>
      <c r="E545" t="str">
        <f>IF(HLOOKUP("Category",'vInfo (Imported)'!$1:$5000,A545,FALSE)&gt;0,
HLOOKUP("Category",'vInfo (Imported)'!$1:$5000,A545,FALSE),
"")</f>
        <v/>
      </c>
      <c r="F545" t="str">
        <f>IF(HLOOKUP("OS according to the configuration file",'vInfo (Imported)'!$1:$5000,A545,FALSE)&gt;0,
HLOOKUP("OS according to the configuration file",'vInfo (Imported)'!$1:$5000,A545,FALSE),
"")</f>
        <v/>
      </c>
      <c r="G545" s="1" t="str">
        <f>IF(HLOOKUP("Cluster",'vInfo (Imported)'!$1:$5000,A545,FALSE)&gt;0,
HLOOKUP("Cluster",'vInfo (Imported)'!$1:$5000,A545,FALSE),
"")</f>
        <v/>
      </c>
      <c r="K545" s="28">
        <f>'vCluster (Imported)'!A545</f>
        <v>0</v>
      </c>
      <c r="L545">
        <f t="shared" si="51"/>
        <v>0</v>
      </c>
      <c r="M545">
        <f t="shared" si="52"/>
        <v>0</v>
      </c>
      <c r="N545">
        <f t="shared" si="53"/>
        <v>0</v>
      </c>
      <c r="O545" s="1">
        <f t="shared" si="54"/>
        <v>0</v>
      </c>
      <c r="P545">
        <f>SUMIFS('vCluster (Imported)'!$G:$G,'vCluster (Imported)'!$A:$A,K545)</f>
        <v>0</v>
      </c>
      <c r="Q545">
        <f t="shared" si="55"/>
        <v>0</v>
      </c>
    </row>
    <row r="546" spans="1:17" x14ac:dyDescent="0.3">
      <c r="A546">
        <f t="shared" si="50"/>
        <v>546</v>
      </c>
      <c r="B546" t="str">
        <f>IF(HLOOKUP("Memory",'vInfo (Imported)'!$1:$5000,A546,FALSE)&gt;0,HLOOKUP("Memory",'vInfo (Imported)'!$1:$5000,A546,FALSE),"")</f>
        <v/>
      </c>
      <c r="C546" t="str">
        <f>IF(HLOOKUP("CPUs",'vInfo (Imported)'!$1:$5000,A546,FALSE)&gt;0,
HLOOKUP("CPUs",'vInfo (Imported)'!$1:$5000,A546,FALSE),
"")</f>
        <v/>
      </c>
      <c r="D546" t="str">
        <f>IF(HLOOKUP($D$1,'vInfo (Imported)'!$1:$5000,A546,FALSE)&gt;0,
HLOOKUP($D$1,'vInfo (Imported)'!$1:$5000,A546,FALSE),
"")</f>
        <v/>
      </c>
      <c r="E546" t="str">
        <f>IF(HLOOKUP("Category",'vInfo (Imported)'!$1:$5000,A546,FALSE)&gt;0,
HLOOKUP("Category",'vInfo (Imported)'!$1:$5000,A546,FALSE),
"")</f>
        <v/>
      </c>
      <c r="F546" t="str">
        <f>IF(HLOOKUP("OS according to the configuration file",'vInfo (Imported)'!$1:$5000,A546,FALSE)&gt;0,
HLOOKUP("OS according to the configuration file",'vInfo (Imported)'!$1:$5000,A546,FALSE),
"")</f>
        <v/>
      </c>
      <c r="G546" s="1" t="str">
        <f>IF(HLOOKUP("Cluster",'vInfo (Imported)'!$1:$5000,A546,FALSE)&gt;0,
HLOOKUP("Cluster",'vInfo (Imported)'!$1:$5000,A546,FALSE),
"")</f>
        <v/>
      </c>
      <c r="K546" s="28">
        <f>'vCluster (Imported)'!A546</f>
        <v>0</v>
      </c>
      <c r="L546">
        <f t="shared" si="51"/>
        <v>0</v>
      </c>
      <c r="M546">
        <f t="shared" si="52"/>
        <v>0</v>
      </c>
      <c r="N546">
        <f t="shared" si="53"/>
        <v>0</v>
      </c>
      <c r="O546" s="1">
        <f t="shared" si="54"/>
        <v>0</v>
      </c>
      <c r="P546">
        <f>SUMIFS('vCluster (Imported)'!$G:$G,'vCluster (Imported)'!$A:$A,K546)</f>
        <v>0</v>
      </c>
      <c r="Q546">
        <f t="shared" si="55"/>
        <v>0</v>
      </c>
    </row>
    <row r="547" spans="1:17" x14ac:dyDescent="0.3">
      <c r="A547">
        <f t="shared" si="50"/>
        <v>547</v>
      </c>
      <c r="B547" t="str">
        <f>IF(HLOOKUP("Memory",'vInfo (Imported)'!$1:$5000,A547,FALSE)&gt;0,HLOOKUP("Memory",'vInfo (Imported)'!$1:$5000,A547,FALSE),"")</f>
        <v/>
      </c>
      <c r="C547" t="str">
        <f>IF(HLOOKUP("CPUs",'vInfo (Imported)'!$1:$5000,A547,FALSE)&gt;0,
HLOOKUP("CPUs",'vInfo (Imported)'!$1:$5000,A547,FALSE),
"")</f>
        <v/>
      </c>
      <c r="D547" t="str">
        <f>IF(HLOOKUP($D$1,'vInfo (Imported)'!$1:$5000,A547,FALSE)&gt;0,
HLOOKUP($D$1,'vInfo (Imported)'!$1:$5000,A547,FALSE),
"")</f>
        <v/>
      </c>
      <c r="E547" t="str">
        <f>IF(HLOOKUP("Category",'vInfo (Imported)'!$1:$5000,A547,FALSE)&gt;0,
HLOOKUP("Category",'vInfo (Imported)'!$1:$5000,A547,FALSE),
"")</f>
        <v/>
      </c>
      <c r="F547" t="str">
        <f>IF(HLOOKUP("OS according to the configuration file",'vInfo (Imported)'!$1:$5000,A547,FALSE)&gt;0,
HLOOKUP("OS according to the configuration file",'vInfo (Imported)'!$1:$5000,A547,FALSE),
"")</f>
        <v/>
      </c>
      <c r="G547" s="1" t="str">
        <f>IF(HLOOKUP("Cluster",'vInfo (Imported)'!$1:$5000,A547,FALSE)&gt;0,
HLOOKUP("Cluster",'vInfo (Imported)'!$1:$5000,A547,FALSE),
"")</f>
        <v/>
      </c>
      <c r="K547" s="28">
        <f>'vCluster (Imported)'!A547</f>
        <v>0</v>
      </c>
      <c r="L547">
        <f t="shared" si="51"/>
        <v>0</v>
      </c>
      <c r="M547">
        <f t="shared" si="52"/>
        <v>0</v>
      </c>
      <c r="N547">
        <f t="shared" si="53"/>
        <v>0</v>
      </c>
      <c r="O547" s="1">
        <f t="shared" si="54"/>
        <v>0</v>
      </c>
      <c r="P547">
        <f>SUMIFS('vCluster (Imported)'!$G:$G,'vCluster (Imported)'!$A:$A,K547)</f>
        <v>0</v>
      </c>
      <c r="Q547">
        <f t="shared" si="55"/>
        <v>0</v>
      </c>
    </row>
    <row r="548" spans="1:17" x14ac:dyDescent="0.3">
      <c r="A548">
        <f t="shared" si="50"/>
        <v>548</v>
      </c>
      <c r="B548" t="str">
        <f>IF(HLOOKUP("Memory",'vInfo (Imported)'!$1:$5000,A548,FALSE)&gt;0,HLOOKUP("Memory",'vInfo (Imported)'!$1:$5000,A548,FALSE),"")</f>
        <v/>
      </c>
      <c r="C548" t="str">
        <f>IF(HLOOKUP("CPUs",'vInfo (Imported)'!$1:$5000,A548,FALSE)&gt;0,
HLOOKUP("CPUs",'vInfo (Imported)'!$1:$5000,A548,FALSE),
"")</f>
        <v/>
      </c>
      <c r="D548" t="str">
        <f>IF(HLOOKUP($D$1,'vInfo (Imported)'!$1:$5000,A548,FALSE)&gt;0,
HLOOKUP($D$1,'vInfo (Imported)'!$1:$5000,A548,FALSE),
"")</f>
        <v/>
      </c>
      <c r="E548" t="str">
        <f>IF(HLOOKUP("Category",'vInfo (Imported)'!$1:$5000,A548,FALSE)&gt;0,
HLOOKUP("Category",'vInfo (Imported)'!$1:$5000,A548,FALSE),
"")</f>
        <v/>
      </c>
      <c r="F548" t="str">
        <f>IF(HLOOKUP("OS according to the configuration file",'vInfo (Imported)'!$1:$5000,A548,FALSE)&gt;0,
HLOOKUP("OS according to the configuration file",'vInfo (Imported)'!$1:$5000,A548,FALSE),
"")</f>
        <v/>
      </c>
      <c r="G548" s="1" t="str">
        <f>IF(HLOOKUP("Cluster",'vInfo (Imported)'!$1:$5000,A548,FALSE)&gt;0,
HLOOKUP("Cluster",'vInfo (Imported)'!$1:$5000,A548,FALSE),
"")</f>
        <v/>
      </c>
      <c r="K548" s="28">
        <f>'vCluster (Imported)'!A548</f>
        <v>0</v>
      </c>
      <c r="L548">
        <f t="shared" si="51"/>
        <v>0</v>
      </c>
      <c r="M548">
        <f t="shared" si="52"/>
        <v>0</v>
      </c>
      <c r="N548">
        <f t="shared" si="53"/>
        <v>0</v>
      </c>
      <c r="O548" s="1">
        <f t="shared" si="54"/>
        <v>0</v>
      </c>
      <c r="P548">
        <f>SUMIFS('vCluster (Imported)'!$G:$G,'vCluster (Imported)'!$A:$A,K548)</f>
        <v>0</v>
      </c>
      <c r="Q548">
        <f t="shared" si="55"/>
        <v>0</v>
      </c>
    </row>
    <row r="549" spans="1:17" x14ac:dyDescent="0.3">
      <c r="A549">
        <f t="shared" si="50"/>
        <v>549</v>
      </c>
      <c r="B549" t="str">
        <f>IF(HLOOKUP("Memory",'vInfo (Imported)'!$1:$5000,A549,FALSE)&gt;0,HLOOKUP("Memory",'vInfo (Imported)'!$1:$5000,A549,FALSE),"")</f>
        <v/>
      </c>
      <c r="C549" t="str">
        <f>IF(HLOOKUP("CPUs",'vInfo (Imported)'!$1:$5000,A549,FALSE)&gt;0,
HLOOKUP("CPUs",'vInfo (Imported)'!$1:$5000,A549,FALSE),
"")</f>
        <v/>
      </c>
      <c r="D549" t="str">
        <f>IF(HLOOKUP($D$1,'vInfo (Imported)'!$1:$5000,A549,FALSE)&gt;0,
HLOOKUP($D$1,'vInfo (Imported)'!$1:$5000,A549,FALSE),
"")</f>
        <v/>
      </c>
      <c r="E549" t="str">
        <f>IF(HLOOKUP("Category",'vInfo (Imported)'!$1:$5000,A549,FALSE)&gt;0,
HLOOKUP("Category",'vInfo (Imported)'!$1:$5000,A549,FALSE),
"")</f>
        <v/>
      </c>
      <c r="F549" t="str">
        <f>IF(HLOOKUP("OS according to the configuration file",'vInfo (Imported)'!$1:$5000,A549,FALSE)&gt;0,
HLOOKUP("OS according to the configuration file",'vInfo (Imported)'!$1:$5000,A549,FALSE),
"")</f>
        <v/>
      </c>
      <c r="G549" s="1" t="str">
        <f>IF(HLOOKUP("Cluster",'vInfo (Imported)'!$1:$5000,A549,FALSE)&gt;0,
HLOOKUP("Cluster",'vInfo (Imported)'!$1:$5000,A549,FALSE),
"")</f>
        <v/>
      </c>
      <c r="K549" s="28">
        <f>'vCluster (Imported)'!A549</f>
        <v>0</v>
      </c>
      <c r="L549">
        <f t="shared" si="51"/>
        <v>0</v>
      </c>
      <c r="M549">
        <f t="shared" si="52"/>
        <v>0</v>
      </c>
      <c r="N549">
        <f t="shared" si="53"/>
        <v>0</v>
      </c>
      <c r="O549" s="1">
        <f t="shared" si="54"/>
        <v>0</v>
      </c>
      <c r="P549">
        <f>SUMIFS('vCluster (Imported)'!$G:$G,'vCluster (Imported)'!$A:$A,K549)</f>
        <v>0</v>
      </c>
      <c r="Q549">
        <f t="shared" si="55"/>
        <v>0</v>
      </c>
    </row>
    <row r="550" spans="1:17" x14ac:dyDescent="0.3">
      <c r="A550">
        <f t="shared" si="50"/>
        <v>550</v>
      </c>
      <c r="B550" t="str">
        <f>IF(HLOOKUP("Memory",'vInfo (Imported)'!$1:$5000,A550,FALSE)&gt;0,HLOOKUP("Memory",'vInfo (Imported)'!$1:$5000,A550,FALSE),"")</f>
        <v/>
      </c>
      <c r="C550" t="str">
        <f>IF(HLOOKUP("CPUs",'vInfo (Imported)'!$1:$5000,A550,FALSE)&gt;0,
HLOOKUP("CPUs",'vInfo (Imported)'!$1:$5000,A550,FALSE),
"")</f>
        <v/>
      </c>
      <c r="D550" t="str">
        <f>IF(HLOOKUP($D$1,'vInfo (Imported)'!$1:$5000,A550,FALSE)&gt;0,
HLOOKUP($D$1,'vInfo (Imported)'!$1:$5000,A550,FALSE),
"")</f>
        <v/>
      </c>
      <c r="E550" t="str">
        <f>IF(HLOOKUP("Category",'vInfo (Imported)'!$1:$5000,A550,FALSE)&gt;0,
HLOOKUP("Category",'vInfo (Imported)'!$1:$5000,A550,FALSE),
"")</f>
        <v/>
      </c>
      <c r="F550" t="str">
        <f>IF(HLOOKUP("OS according to the configuration file",'vInfo (Imported)'!$1:$5000,A550,FALSE)&gt;0,
HLOOKUP("OS according to the configuration file",'vInfo (Imported)'!$1:$5000,A550,FALSE),
"")</f>
        <v/>
      </c>
      <c r="G550" s="1" t="str">
        <f>IF(HLOOKUP("Cluster",'vInfo (Imported)'!$1:$5000,A550,FALSE)&gt;0,
HLOOKUP("Cluster",'vInfo (Imported)'!$1:$5000,A550,FALSE),
"")</f>
        <v/>
      </c>
      <c r="K550" s="28">
        <f>'vCluster (Imported)'!A550</f>
        <v>0</v>
      </c>
      <c r="L550">
        <f t="shared" si="51"/>
        <v>0</v>
      </c>
      <c r="M550">
        <f t="shared" si="52"/>
        <v>0</v>
      </c>
      <c r="N550">
        <f t="shared" si="53"/>
        <v>0</v>
      </c>
      <c r="O550" s="1">
        <f t="shared" si="54"/>
        <v>0</v>
      </c>
      <c r="P550">
        <f>SUMIFS('vCluster (Imported)'!$G:$G,'vCluster (Imported)'!$A:$A,K550)</f>
        <v>0</v>
      </c>
      <c r="Q550">
        <f t="shared" si="55"/>
        <v>0</v>
      </c>
    </row>
    <row r="551" spans="1:17" x14ac:dyDescent="0.3">
      <c r="A551">
        <f t="shared" si="50"/>
        <v>551</v>
      </c>
      <c r="B551" t="str">
        <f>IF(HLOOKUP("Memory",'vInfo (Imported)'!$1:$5000,A551,FALSE)&gt;0,HLOOKUP("Memory",'vInfo (Imported)'!$1:$5000,A551,FALSE),"")</f>
        <v/>
      </c>
      <c r="C551" t="str">
        <f>IF(HLOOKUP("CPUs",'vInfo (Imported)'!$1:$5000,A551,FALSE)&gt;0,
HLOOKUP("CPUs",'vInfo (Imported)'!$1:$5000,A551,FALSE),
"")</f>
        <v/>
      </c>
      <c r="D551" t="str">
        <f>IF(HLOOKUP($D$1,'vInfo (Imported)'!$1:$5000,A551,FALSE)&gt;0,
HLOOKUP($D$1,'vInfo (Imported)'!$1:$5000,A551,FALSE),
"")</f>
        <v/>
      </c>
      <c r="E551" t="str">
        <f>IF(HLOOKUP("Category",'vInfo (Imported)'!$1:$5000,A551,FALSE)&gt;0,
HLOOKUP("Category",'vInfo (Imported)'!$1:$5000,A551,FALSE),
"")</f>
        <v/>
      </c>
      <c r="F551" t="str">
        <f>IF(HLOOKUP("OS according to the configuration file",'vInfo (Imported)'!$1:$5000,A551,FALSE)&gt;0,
HLOOKUP("OS according to the configuration file",'vInfo (Imported)'!$1:$5000,A551,FALSE),
"")</f>
        <v/>
      </c>
      <c r="G551" s="1" t="str">
        <f>IF(HLOOKUP("Cluster",'vInfo (Imported)'!$1:$5000,A551,FALSE)&gt;0,
HLOOKUP("Cluster",'vInfo (Imported)'!$1:$5000,A551,FALSE),
"")</f>
        <v/>
      </c>
      <c r="K551" s="28">
        <f>'vCluster (Imported)'!A551</f>
        <v>0</v>
      </c>
      <c r="L551">
        <f t="shared" si="51"/>
        <v>0</v>
      </c>
      <c r="M551">
        <f t="shared" si="52"/>
        <v>0</v>
      </c>
      <c r="N551">
        <f t="shared" si="53"/>
        <v>0</v>
      </c>
      <c r="O551" s="1">
        <f t="shared" si="54"/>
        <v>0</v>
      </c>
      <c r="P551">
        <f>SUMIFS('vCluster (Imported)'!$G:$G,'vCluster (Imported)'!$A:$A,K551)</f>
        <v>0</v>
      </c>
      <c r="Q551">
        <f t="shared" si="55"/>
        <v>0</v>
      </c>
    </row>
    <row r="552" spans="1:17" x14ac:dyDescent="0.3">
      <c r="A552">
        <f t="shared" si="50"/>
        <v>552</v>
      </c>
      <c r="B552" t="str">
        <f>IF(HLOOKUP("Memory",'vInfo (Imported)'!$1:$5000,A552,FALSE)&gt;0,HLOOKUP("Memory",'vInfo (Imported)'!$1:$5000,A552,FALSE),"")</f>
        <v/>
      </c>
      <c r="C552" t="str">
        <f>IF(HLOOKUP("CPUs",'vInfo (Imported)'!$1:$5000,A552,FALSE)&gt;0,
HLOOKUP("CPUs",'vInfo (Imported)'!$1:$5000,A552,FALSE),
"")</f>
        <v/>
      </c>
      <c r="D552" t="str">
        <f>IF(HLOOKUP($D$1,'vInfo (Imported)'!$1:$5000,A552,FALSE)&gt;0,
HLOOKUP($D$1,'vInfo (Imported)'!$1:$5000,A552,FALSE),
"")</f>
        <v/>
      </c>
      <c r="E552" t="str">
        <f>IF(HLOOKUP("Category",'vInfo (Imported)'!$1:$5000,A552,FALSE)&gt;0,
HLOOKUP("Category",'vInfo (Imported)'!$1:$5000,A552,FALSE),
"")</f>
        <v/>
      </c>
      <c r="F552" t="str">
        <f>IF(HLOOKUP("OS according to the configuration file",'vInfo (Imported)'!$1:$5000,A552,FALSE)&gt;0,
HLOOKUP("OS according to the configuration file",'vInfo (Imported)'!$1:$5000,A552,FALSE),
"")</f>
        <v/>
      </c>
      <c r="G552" s="1" t="str">
        <f>IF(HLOOKUP("Cluster",'vInfo (Imported)'!$1:$5000,A552,FALSE)&gt;0,
HLOOKUP("Cluster",'vInfo (Imported)'!$1:$5000,A552,FALSE),
"")</f>
        <v/>
      </c>
      <c r="K552" s="28">
        <f>'vCluster (Imported)'!A552</f>
        <v>0</v>
      </c>
      <c r="L552">
        <f t="shared" si="51"/>
        <v>0</v>
      </c>
      <c r="M552">
        <f t="shared" si="52"/>
        <v>0</v>
      </c>
      <c r="N552">
        <f t="shared" si="53"/>
        <v>0</v>
      </c>
      <c r="O552" s="1">
        <f t="shared" si="54"/>
        <v>0</v>
      </c>
      <c r="P552">
        <f>SUMIFS('vCluster (Imported)'!$G:$G,'vCluster (Imported)'!$A:$A,K552)</f>
        <v>0</v>
      </c>
      <c r="Q552">
        <f t="shared" si="55"/>
        <v>0</v>
      </c>
    </row>
    <row r="553" spans="1:17" x14ac:dyDescent="0.3">
      <c r="A553">
        <f t="shared" si="50"/>
        <v>553</v>
      </c>
      <c r="B553" t="str">
        <f>IF(HLOOKUP("Memory",'vInfo (Imported)'!$1:$5000,A553,FALSE)&gt;0,HLOOKUP("Memory",'vInfo (Imported)'!$1:$5000,A553,FALSE),"")</f>
        <v/>
      </c>
      <c r="C553" t="str">
        <f>IF(HLOOKUP("CPUs",'vInfo (Imported)'!$1:$5000,A553,FALSE)&gt;0,
HLOOKUP("CPUs",'vInfo (Imported)'!$1:$5000,A553,FALSE),
"")</f>
        <v/>
      </c>
      <c r="D553" t="str">
        <f>IF(HLOOKUP($D$1,'vInfo (Imported)'!$1:$5000,A553,FALSE)&gt;0,
HLOOKUP($D$1,'vInfo (Imported)'!$1:$5000,A553,FALSE),
"")</f>
        <v/>
      </c>
      <c r="E553" t="str">
        <f>IF(HLOOKUP("Category",'vInfo (Imported)'!$1:$5000,A553,FALSE)&gt;0,
HLOOKUP("Category",'vInfo (Imported)'!$1:$5000,A553,FALSE),
"")</f>
        <v/>
      </c>
      <c r="F553" t="str">
        <f>IF(HLOOKUP("OS according to the configuration file",'vInfo (Imported)'!$1:$5000,A553,FALSE)&gt;0,
HLOOKUP("OS according to the configuration file",'vInfo (Imported)'!$1:$5000,A553,FALSE),
"")</f>
        <v/>
      </c>
      <c r="G553" s="1" t="str">
        <f>IF(HLOOKUP("Cluster",'vInfo (Imported)'!$1:$5000,A553,FALSE)&gt;0,
HLOOKUP("Cluster",'vInfo (Imported)'!$1:$5000,A553,FALSE),
"")</f>
        <v/>
      </c>
      <c r="K553" s="28">
        <f>'vCluster (Imported)'!A553</f>
        <v>0</v>
      </c>
      <c r="L553">
        <f t="shared" si="51"/>
        <v>0</v>
      </c>
      <c r="M553">
        <f t="shared" si="52"/>
        <v>0</v>
      </c>
      <c r="N553">
        <f t="shared" si="53"/>
        <v>0</v>
      </c>
      <c r="O553" s="1">
        <f t="shared" si="54"/>
        <v>0</v>
      </c>
      <c r="P553">
        <f>SUMIFS('vCluster (Imported)'!$G:$G,'vCluster (Imported)'!$A:$A,K553)</f>
        <v>0</v>
      </c>
      <c r="Q553">
        <f t="shared" si="55"/>
        <v>0</v>
      </c>
    </row>
    <row r="554" spans="1:17" x14ac:dyDescent="0.3">
      <c r="A554">
        <f t="shared" si="50"/>
        <v>554</v>
      </c>
      <c r="B554" t="str">
        <f>IF(HLOOKUP("Memory",'vInfo (Imported)'!$1:$5000,A554,FALSE)&gt;0,HLOOKUP("Memory",'vInfo (Imported)'!$1:$5000,A554,FALSE),"")</f>
        <v/>
      </c>
      <c r="C554" t="str">
        <f>IF(HLOOKUP("CPUs",'vInfo (Imported)'!$1:$5000,A554,FALSE)&gt;0,
HLOOKUP("CPUs",'vInfo (Imported)'!$1:$5000,A554,FALSE),
"")</f>
        <v/>
      </c>
      <c r="D554" t="str">
        <f>IF(HLOOKUP($D$1,'vInfo (Imported)'!$1:$5000,A554,FALSE)&gt;0,
HLOOKUP($D$1,'vInfo (Imported)'!$1:$5000,A554,FALSE),
"")</f>
        <v/>
      </c>
      <c r="E554" t="str">
        <f>IF(HLOOKUP("Category",'vInfo (Imported)'!$1:$5000,A554,FALSE)&gt;0,
HLOOKUP("Category",'vInfo (Imported)'!$1:$5000,A554,FALSE),
"")</f>
        <v/>
      </c>
      <c r="F554" t="str">
        <f>IF(HLOOKUP("OS according to the configuration file",'vInfo (Imported)'!$1:$5000,A554,FALSE)&gt;0,
HLOOKUP("OS according to the configuration file",'vInfo (Imported)'!$1:$5000,A554,FALSE),
"")</f>
        <v/>
      </c>
      <c r="G554" s="1" t="str">
        <f>IF(HLOOKUP("Cluster",'vInfo (Imported)'!$1:$5000,A554,FALSE)&gt;0,
HLOOKUP("Cluster",'vInfo (Imported)'!$1:$5000,A554,FALSE),
"")</f>
        <v/>
      </c>
      <c r="K554" s="28">
        <f>'vCluster (Imported)'!A554</f>
        <v>0</v>
      </c>
      <c r="L554">
        <f t="shared" si="51"/>
        <v>0</v>
      </c>
      <c r="M554">
        <f t="shared" si="52"/>
        <v>0</v>
      </c>
      <c r="N554">
        <f t="shared" si="53"/>
        <v>0</v>
      </c>
      <c r="O554" s="1">
        <f t="shared" si="54"/>
        <v>0</v>
      </c>
      <c r="P554">
        <f>SUMIFS('vCluster (Imported)'!$G:$G,'vCluster (Imported)'!$A:$A,K554)</f>
        <v>0</v>
      </c>
      <c r="Q554">
        <f t="shared" si="55"/>
        <v>0</v>
      </c>
    </row>
    <row r="555" spans="1:17" x14ac:dyDescent="0.3">
      <c r="A555">
        <f t="shared" si="50"/>
        <v>555</v>
      </c>
      <c r="B555" t="str">
        <f>IF(HLOOKUP("Memory",'vInfo (Imported)'!$1:$5000,A555,FALSE)&gt;0,HLOOKUP("Memory",'vInfo (Imported)'!$1:$5000,A555,FALSE),"")</f>
        <v/>
      </c>
      <c r="C555" t="str">
        <f>IF(HLOOKUP("CPUs",'vInfo (Imported)'!$1:$5000,A555,FALSE)&gt;0,
HLOOKUP("CPUs",'vInfo (Imported)'!$1:$5000,A555,FALSE),
"")</f>
        <v/>
      </c>
      <c r="D555" t="str">
        <f>IF(HLOOKUP($D$1,'vInfo (Imported)'!$1:$5000,A555,FALSE)&gt;0,
HLOOKUP($D$1,'vInfo (Imported)'!$1:$5000,A555,FALSE),
"")</f>
        <v/>
      </c>
      <c r="E555" t="str">
        <f>IF(HLOOKUP("Category",'vInfo (Imported)'!$1:$5000,A555,FALSE)&gt;0,
HLOOKUP("Category",'vInfo (Imported)'!$1:$5000,A555,FALSE),
"")</f>
        <v/>
      </c>
      <c r="F555" t="str">
        <f>IF(HLOOKUP("OS according to the configuration file",'vInfo (Imported)'!$1:$5000,A555,FALSE)&gt;0,
HLOOKUP("OS according to the configuration file",'vInfo (Imported)'!$1:$5000,A555,FALSE),
"")</f>
        <v/>
      </c>
      <c r="G555" s="1" t="str">
        <f>IF(HLOOKUP("Cluster",'vInfo (Imported)'!$1:$5000,A555,FALSE)&gt;0,
HLOOKUP("Cluster",'vInfo (Imported)'!$1:$5000,A555,FALSE),
"")</f>
        <v/>
      </c>
      <c r="K555" s="28">
        <f>'vCluster (Imported)'!A555</f>
        <v>0</v>
      </c>
      <c r="L555">
        <f t="shared" si="51"/>
        <v>0</v>
      </c>
      <c r="M555">
        <f t="shared" si="52"/>
        <v>0</v>
      </c>
      <c r="N555">
        <f t="shared" si="53"/>
        <v>0</v>
      </c>
      <c r="O555" s="1">
        <f t="shared" si="54"/>
        <v>0</v>
      </c>
      <c r="P555">
        <f>SUMIFS('vCluster (Imported)'!$G:$G,'vCluster (Imported)'!$A:$A,K555)</f>
        <v>0</v>
      </c>
      <c r="Q555">
        <f t="shared" si="55"/>
        <v>0</v>
      </c>
    </row>
    <row r="556" spans="1:17" x14ac:dyDescent="0.3">
      <c r="A556">
        <f t="shared" si="50"/>
        <v>556</v>
      </c>
      <c r="B556" t="str">
        <f>IF(HLOOKUP("Memory",'vInfo (Imported)'!$1:$5000,A556,FALSE)&gt;0,HLOOKUP("Memory",'vInfo (Imported)'!$1:$5000,A556,FALSE),"")</f>
        <v/>
      </c>
      <c r="C556" t="str">
        <f>IF(HLOOKUP("CPUs",'vInfo (Imported)'!$1:$5000,A556,FALSE)&gt;0,
HLOOKUP("CPUs",'vInfo (Imported)'!$1:$5000,A556,FALSE),
"")</f>
        <v/>
      </c>
      <c r="D556" t="str">
        <f>IF(HLOOKUP($D$1,'vInfo (Imported)'!$1:$5000,A556,FALSE)&gt;0,
HLOOKUP($D$1,'vInfo (Imported)'!$1:$5000,A556,FALSE),
"")</f>
        <v/>
      </c>
      <c r="E556" t="str">
        <f>IF(HLOOKUP("Category",'vInfo (Imported)'!$1:$5000,A556,FALSE)&gt;0,
HLOOKUP("Category",'vInfo (Imported)'!$1:$5000,A556,FALSE),
"")</f>
        <v/>
      </c>
      <c r="F556" t="str">
        <f>IF(HLOOKUP("OS according to the configuration file",'vInfo (Imported)'!$1:$5000,A556,FALSE)&gt;0,
HLOOKUP("OS according to the configuration file",'vInfo (Imported)'!$1:$5000,A556,FALSE),
"")</f>
        <v/>
      </c>
      <c r="G556" s="1" t="str">
        <f>IF(HLOOKUP("Cluster",'vInfo (Imported)'!$1:$5000,A556,FALSE)&gt;0,
HLOOKUP("Cluster",'vInfo (Imported)'!$1:$5000,A556,FALSE),
"")</f>
        <v/>
      </c>
      <c r="K556" s="28">
        <f>'vCluster (Imported)'!A556</f>
        <v>0</v>
      </c>
      <c r="L556">
        <f t="shared" si="51"/>
        <v>0</v>
      </c>
      <c r="M556">
        <f t="shared" si="52"/>
        <v>0</v>
      </c>
      <c r="N556">
        <f t="shared" si="53"/>
        <v>0</v>
      </c>
      <c r="O556" s="1">
        <f t="shared" si="54"/>
        <v>0</v>
      </c>
      <c r="P556">
        <f>SUMIFS('vCluster (Imported)'!$G:$G,'vCluster (Imported)'!$A:$A,K556)</f>
        <v>0</v>
      </c>
      <c r="Q556">
        <f t="shared" si="55"/>
        <v>0</v>
      </c>
    </row>
    <row r="557" spans="1:17" x14ac:dyDescent="0.3">
      <c r="A557">
        <f t="shared" si="50"/>
        <v>557</v>
      </c>
      <c r="B557" t="str">
        <f>IF(HLOOKUP("Memory",'vInfo (Imported)'!$1:$5000,A557,FALSE)&gt;0,HLOOKUP("Memory",'vInfo (Imported)'!$1:$5000,A557,FALSE),"")</f>
        <v/>
      </c>
      <c r="C557" t="str">
        <f>IF(HLOOKUP("CPUs",'vInfo (Imported)'!$1:$5000,A557,FALSE)&gt;0,
HLOOKUP("CPUs",'vInfo (Imported)'!$1:$5000,A557,FALSE),
"")</f>
        <v/>
      </c>
      <c r="D557" t="str">
        <f>IF(HLOOKUP($D$1,'vInfo (Imported)'!$1:$5000,A557,FALSE)&gt;0,
HLOOKUP($D$1,'vInfo (Imported)'!$1:$5000,A557,FALSE),
"")</f>
        <v/>
      </c>
      <c r="E557" t="str">
        <f>IF(HLOOKUP("Category",'vInfo (Imported)'!$1:$5000,A557,FALSE)&gt;0,
HLOOKUP("Category",'vInfo (Imported)'!$1:$5000,A557,FALSE),
"")</f>
        <v/>
      </c>
      <c r="F557" t="str">
        <f>IF(HLOOKUP("OS according to the configuration file",'vInfo (Imported)'!$1:$5000,A557,FALSE)&gt;0,
HLOOKUP("OS according to the configuration file",'vInfo (Imported)'!$1:$5000,A557,FALSE),
"")</f>
        <v/>
      </c>
      <c r="G557" s="1" t="str">
        <f>IF(HLOOKUP("Cluster",'vInfo (Imported)'!$1:$5000,A557,FALSE)&gt;0,
HLOOKUP("Cluster",'vInfo (Imported)'!$1:$5000,A557,FALSE),
"")</f>
        <v/>
      </c>
      <c r="K557" s="28">
        <f>'vCluster (Imported)'!A557</f>
        <v>0</v>
      </c>
      <c r="L557">
        <f t="shared" si="51"/>
        <v>0</v>
      </c>
      <c r="M557">
        <f t="shared" si="52"/>
        <v>0</v>
      </c>
      <c r="N557">
        <f t="shared" si="53"/>
        <v>0</v>
      </c>
      <c r="O557" s="1">
        <f t="shared" si="54"/>
        <v>0</v>
      </c>
      <c r="P557">
        <f>SUMIFS('vCluster (Imported)'!$G:$G,'vCluster (Imported)'!$A:$A,K557)</f>
        <v>0</v>
      </c>
      <c r="Q557">
        <f t="shared" si="55"/>
        <v>0</v>
      </c>
    </row>
    <row r="558" spans="1:17" x14ac:dyDescent="0.3">
      <c r="A558">
        <f t="shared" si="50"/>
        <v>558</v>
      </c>
      <c r="B558" t="str">
        <f>IF(HLOOKUP("Memory",'vInfo (Imported)'!$1:$5000,A558,FALSE)&gt;0,HLOOKUP("Memory",'vInfo (Imported)'!$1:$5000,A558,FALSE),"")</f>
        <v/>
      </c>
      <c r="C558" t="str">
        <f>IF(HLOOKUP("CPUs",'vInfo (Imported)'!$1:$5000,A558,FALSE)&gt;0,
HLOOKUP("CPUs",'vInfo (Imported)'!$1:$5000,A558,FALSE),
"")</f>
        <v/>
      </c>
      <c r="D558" t="str">
        <f>IF(HLOOKUP($D$1,'vInfo (Imported)'!$1:$5000,A558,FALSE)&gt;0,
HLOOKUP($D$1,'vInfo (Imported)'!$1:$5000,A558,FALSE),
"")</f>
        <v/>
      </c>
      <c r="E558" t="str">
        <f>IF(HLOOKUP("Category",'vInfo (Imported)'!$1:$5000,A558,FALSE)&gt;0,
HLOOKUP("Category",'vInfo (Imported)'!$1:$5000,A558,FALSE),
"")</f>
        <v/>
      </c>
      <c r="F558" t="str">
        <f>IF(HLOOKUP("OS according to the configuration file",'vInfo (Imported)'!$1:$5000,A558,FALSE)&gt;0,
HLOOKUP("OS according to the configuration file",'vInfo (Imported)'!$1:$5000,A558,FALSE),
"")</f>
        <v/>
      </c>
      <c r="G558" s="1" t="str">
        <f>IF(HLOOKUP("Cluster",'vInfo (Imported)'!$1:$5000,A558,FALSE)&gt;0,
HLOOKUP("Cluster",'vInfo (Imported)'!$1:$5000,A558,FALSE),
"")</f>
        <v/>
      </c>
      <c r="K558" s="28">
        <f>'vCluster (Imported)'!A558</f>
        <v>0</v>
      </c>
      <c r="L558">
        <f t="shared" si="51"/>
        <v>0</v>
      </c>
      <c r="M558">
        <f t="shared" si="52"/>
        <v>0</v>
      </c>
      <c r="N558">
        <f t="shared" si="53"/>
        <v>0</v>
      </c>
      <c r="O558" s="1">
        <f t="shared" si="54"/>
        <v>0</v>
      </c>
      <c r="P558">
        <f>SUMIFS('vCluster (Imported)'!$G:$G,'vCluster (Imported)'!$A:$A,K558)</f>
        <v>0</v>
      </c>
      <c r="Q558">
        <f t="shared" si="55"/>
        <v>0</v>
      </c>
    </row>
    <row r="559" spans="1:17" x14ac:dyDescent="0.3">
      <c r="A559">
        <f t="shared" si="50"/>
        <v>559</v>
      </c>
      <c r="B559" t="str">
        <f>IF(HLOOKUP("Memory",'vInfo (Imported)'!$1:$5000,A559,FALSE)&gt;0,HLOOKUP("Memory",'vInfo (Imported)'!$1:$5000,A559,FALSE),"")</f>
        <v/>
      </c>
      <c r="C559" t="str">
        <f>IF(HLOOKUP("CPUs",'vInfo (Imported)'!$1:$5000,A559,FALSE)&gt;0,
HLOOKUP("CPUs",'vInfo (Imported)'!$1:$5000,A559,FALSE),
"")</f>
        <v/>
      </c>
      <c r="D559" t="str">
        <f>IF(HLOOKUP($D$1,'vInfo (Imported)'!$1:$5000,A559,FALSE)&gt;0,
HLOOKUP($D$1,'vInfo (Imported)'!$1:$5000,A559,FALSE),
"")</f>
        <v/>
      </c>
      <c r="E559" t="str">
        <f>IF(HLOOKUP("Category",'vInfo (Imported)'!$1:$5000,A559,FALSE)&gt;0,
HLOOKUP("Category",'vInfo (Imported)'!$1:$5000,A559,FALSE),
"")</f>
        <v/>
      </c>
      <c r="F559" t="str">
        <f>IF(HLOOKUP("OS according to the configuration file",'vInfo (Imported)'!$1:$5000,A559,FALSE)&gt;0,
HLOOKUP("OS according to the configuration file",'vInfo (Imported)'!$1:$5000,A559,FALSE),
"")</f>
        <v/>
      </c>
      <c r="G559" s="1" t="str">
        <f>IF(HLOOKUP("Cluster",'vInfo (Imported)'!$1:$5000,A559,FALSE)&gt;0,
HLOOKUP("Cluster",'vInfo (Imported)'!$1:$5000,A559,FALSE),
"")</f>
        <v/>
      </c>
      <c r="K559" s="28">
        <f>'vCluster (Imported)'!A559</f>
        <v>0</v>
      </c>
      <c r="L559">
        <f t="shared" si="51"/>
        <v>0</v>
      </c>
      <c r="M559">
        <f t="shared" si="52"/>
        <v>0</v>
      </c>
      <c r="N559">
        <f t="shared" si="53"/>
        <v>0</v>
      </c>
      <c r="O559" s="1">
        <f t="shared" si="54"/>
        <v>0</v>
      </c>
      <c r="P559">
        <f>SUMIFS('vCluster (Imported)'!$G:$G,'vCluster (Imported)'!$A:$A,K559)</f>
        <v>0</v>
      </c>
      <c r="Q559">
        <f t="shared" si="55"/>
        <v>0</v>
      </c>
    </row>
    <row r="560" spans="1:17" x14ac:dyDescent="0.3">
      <c r="A560">
        <f t="shared" si="50"/>
        <v>560</v>
      </c>
      <c r="B560" t="str">
        <f>IF(HLOOKUP("Memory",'vInfo (Imported)'!$1:$5000,A560,FALSE)&gt;0,HLOOKUP("Memory",'vInfo (Imported)'!$1:$5000,A560,FALSE),"")</f>
        <v/>
      </c>
      <c r="C560" t="str">
        <f>IF(HLOOKUP("CPUs",'vInfo (Imported)'!$1:$5000,A560,FALSE)&gt;0,
HLOOKUP("CPUs",'vInfo (Imported)'!$1:$5000,A560,FALSE),
"")</f>
        <v/>
      </c>
      <c r="D560" t="str">
        <f>IF(HLOOKUP($D$1,'vInfo (Imported)'!$1:$5000,A560,FALSE)&gt;0,
HLOOKUP($D$1,'vInfo (Imported)'!$1:$5000,A560,FALSE),
"")</f>
        <v/>
      </c>
      <c r="E560" t="str">
        <f>IF(HLOOKUP("Category",'vInfo (Imported)'!$1:$5000,A560,FALSE)&gt;0,
HLOOKUP("Category",'vInfo (Imported)'!$1:$5000,A560,FALSE),
"")</f>
        <v/>
      </c>
      <c r="F560" t="str">
        <f>IF(HLOOKUP("OS according to the configuration file",'vInfo (Imported)'!$1:$5000,A560,FALSE)&gt;0,
HLOOKUP("OS according to the configuration file",'vInfo (Imported)'!$1:$5000,A560,FALSE),
"")</f>
        <v/>
      </c>
      <c r="G560" s="1" t="str">
        <f>IF(HLOOKUP("Cluster",'vInfo (Imported)'!$1:$5000,A560,FALSE)&gt;0,
HLOOKUP("Cluster",'vInfo (Imported)'!$1:$5000,A560,FALSE),
"")</f>
        <v/>
      </c>
      <c r="K560" s="28">
        <f>'vCluster (Imported)'!A560</f>
        <v>0</v>
      </c>
      <c r="L560">
        <f t="shared" si="51"/>
        <v>0</v>
      </c>
      <c r="M560">
        <f t="shared" si="52"/>
        <v>0</v>
      </c>
      <c r="N560">
        <f t="shared" si="53"/>
        <v>0</v>
      </c>
      <c r="O560" s="1">
        <f t="shared" si="54"/>
        <v>0</v>
      </c>
      <c r="P560">
        <f>SUMIFS('vCluster (Imported)'!$G:$G,'vCluster (Imported)'!$A:$A,K560)</f>
        <v>0</v>
      </c>
      <c r="Q560">
        <f t="shared" si="55"/>
        <v>0</v>
      </c>
    </row>
    <row r="561" spans="1:17" x14ac:dyDescent="0.3">
      <c r="A561">
        <f t="shared" si="50"/>
        <v>561</v>
      </c>
      <c r="B561" t="str">
        <f>IF(HLOOKUP("Memory",'vInfo (Imported)'!$1:$5000,A561,FALSE)&gt;0,HLOOKUP("Memory",'vInfo (Imported)'!$1:$5000,A561,FALSE),"")</f>
        <v/>
      </c>
      <c r="C561" t="str">
        <f>IF(HLOOKUP("CPUs",'vInfo (Imported)'!$1:$5000,A561,FALSE)&gt;0,
HLOOKUP("CPUs",'vInfo (Imported)'!$1:$5000,A561,FALSE),
"")</f>
        <v/>
      </c>
      <c r="D561" t="str">
        <f>IF(HLOOKUP($D$1,'vInfo (Imported)'!$1:$5000,A561,FALSE)&gt;0,
HLOOKUP($D$1,'vInfo (Imported)'!$1:$5000,A561,FALSE),
"")</f>
        <v/>
      </c>
      <c r="E561" t="str">
        <f>IF(HLOOKUP("Category",'vInfo (Imported)'!$1:$5000,A561,FALSE)&gt;0,
HLOOKUP("Category",'vInfo (Imported)'!$1:$5000,A561,FALSE),
"")</f>
        <v/>
      </c>
      <c r="F561" t="str">
        <f>IF(HLOOKUP("OS according to the configuration file",'vInfo (Imported)'!$1:$5000,A561,FALSE)&gt;0,
HLOOKUP("OS according to the configuration file",'vInfo (Imported)'!$1:$5000,A561,FALSE),
"")</f>
        <v/>
      </c>
      <c r="G561" s="1" t="str">
        <f>IF(HLOOKUP("Cluster",'vInfo (Imported)'!$1:$5000,A561,FALSE)&gt;0,
HLOOKUP("Cluster",'vInfo (Imported)'!$1:$5000,A561,FALSE),
"")</f>
        <v/>
      </c>
      <c r="K561" s="28">
        <f>'vCluster (Imported)'!A561</f>
        <v>0</v>
      </c>
      <c r="L561">
        <f t="shared" si="51"/>
        <v>0</v>
      </c>
      <c r="M561">
        <f t="shared" si="52"/>
        <v>0</v>
      </c>
      <c r="N561">
        <f t="shared" si="53"/>
        <v>0</v>
      </c>
      <c r="O561" s="1">
        <f t="shared" si="54"/>
        <v>0</v>
      </c>
      <c r="P561">
        <f>SUMIFS('vCluster (Imported)'!$G:$G,'vCluster (Imported)'!$A:$A,K561)</f>
        <v>0</v>
      </c>
      <c r="Q561">
        <f t="shared" si="55"/>
        <v>0</v>
      </c>
    </row>
    <row r="562" spans="1:17" x14ac:dyDescent="0.3">
      <c r="A562">
        <f t="shared" si="50"/>
        <v>562</v>
      </c>
      <c r="B562" t="str">
        <f>IF(HLOOKUP("Memory",'vInfo (Imported)'!$1:$5000,A562,FALSE)&gt;0,HLOOKUP("Memory",'vInfo (Imported)'!$1:$5000,A562,FALSE),"")</f>
        <v/>
      </c>
      <c r="C562" t="str">
        <f>IF(HLOOKUP("CPUs",'vInfo (Imported)'!$1:$5000,A562,FALSE)&gt;0,
HLOOKUP("CPUs",'vInfo (Imported)'!$1:$5000,A562,FALSE),
"")</f>
        <v/>
      </c>
      <c r="D562" t="str">
        <f>IF(HLOOKUP($D$1,'vInfo (Imported)'!$1:$5000,A562,FALSE)&gt;0,
HLOOKUP($D$1,'vInfo (Imported)'!$1:$5000,A562,FALSE),
"")</f>
        <v/>
      </c>
      <c r="E562" t="str">
        <f>IF(HLOOKUP("Category",'vInfo (Imported)'!$1:$5000,A562,FALSE)&gt;0,
HLOOKUP("Category",'vInfo (Imported)'!$1:$5000,A562,FALSE),
"")</f>
        <v/>
      </c>
      <c r="F562" t="str">
        <f>IF(HLOOKUP("OS according to the configuration file",'vInfo (Imported)'!$1:$5000,A562,FALSE)&gt;0,
HLOOKUP("OS according to the configuration file",'vInfo (Imported)'!$1:$5000,A562,FALSE),
"")</f>
        <v/>
      </c>
      <c r="G562" s="1" t="str">
        <f>IF(HLOOKUP("Cluster",'vInfo (Imported)'!$1:$5000,A562,FALSE)&gt;0,
HLOOKUP("Cluster",'vInfo (Imported)'!$1:$5000,A562,FALSE),
"")</f>
        <v/>
      </c>
      <c r="K562" s="28">
        <f>'vCluster (Imported)'!A562</f>
        <v>0</v>
      </c>
      <c r="L562">
        <f t="shared" si="51"/>
        <v>0</v>
      </c>
      <c r="M562">
        <f t="shared" si="52"/>
        <v>0</v>
      </c>
      <c r="N562">
        <f t="shared" si="53"/>
        <v>0</v>
      </c>
      <c r="O562" s="1">
        <f t="shared" si="54"/>
        <v>0</v>
      </c>
      <c r="P562">
        <f>SUMIFS('vCluster (Imported)'!$G:$G,'vCluster (Imported)'!$A:$A,K562)</f>
        <v>0</v>
      </c>
      <c r="Q562">
        <f t="shared" si="55"/>
        <v>0</v>
      </c>
    </row>
    <row r="563" spans="1:17" x14ac:dyDescent="0.3">
      <c r="A563">
        <f t="shared" si="50"/>
        <v>563</v>
      </c>
      <c r="B563" t="str">
        <f>IF(HLOOKUP("Memory",'vInfo (Imported)'!$1:$5000,A563,FALSE)&gt;0,HLOOKUP("Memory",'vInfo (Imported)'!$1:$5000,A563,FALSE),"")</f>
        <v/>
      </c>
      <c r="C563" t="str">
        <f>IF(HLOOKUP("CPUs",'vInfo (Imported)'!$1:$5000,A563,FALSE)&gt;0,
HLOOKUP("CPUs",'vInfo (Imported)'!$1:$5000,A563,FALSE),
"")</f>
        <v/>
      </c>
      <c r="D563" t="str">
        <f>IF(HLOOKUP($D$1,'vInfo (Imported)'!$1:$5000,A563,FALSE)&gt;0,
HLOOKUP($D$1,'vInfo (Imported)'!$1:$5000,A563,FALSE),
"")</f>
        <v/>
      </c>
      <c r="E563" t="str">
        <f>IF(HLOOKUP("Category",'vInfo (Imported)'!$1:$5000,A563,FALSE)&gt;0,
HLOOKUP("Category",'vInfo (Imported)'!$1:$5000,A563,FALSE),
"")</f>
        <v/>
      </c>
      <c r="F563" t="str">
        <f>IF(HLOOKUP("OS according to the configuration file",'vInfo (Imported)'!$1:$5000,A563,FALSE)&gt;0,
HLOOKUP("OS according to the configuration file",'vInfo (Imported)'!$1:$5000,A563,FALSE),
"")</f>
        <v/>
      </c>
      <c r="G563" s="1" t="str">
        <f>IF(HLOOKUP("Cluster",'vInfo (Imported)'!$1:$5000,A563,FALSE)&gt;0,
HLOOKUP("Cluster",'vInfo (Imported)'!$1:$5000,A563,FALSE),
"")</f>
        <v/>
      </c>
      <c r="K563" s="28">
        <f>'vCluster (Imported)'!A563</f>
        <v>0</v>
      </c>
      <c r="L563">
        <f t="shared" si="51"/>
        <v>0</v>
      </c>
      <c r="M563">
        <f t="shared" si="52"/>
        <v>0</v>
      </c>
      <c r="N563">
        <f t="shared" si="53"/>
        <v>0</v>
      </c>
      <c r="O563" s="1">
        <f t="shared" si="54"/>
        <v>0</v>
      </c>
      <c r="P563">
        <f>SUMIFS('vCluster (Imported)'!$G:$G,'vCluster (Imported)'!$A:$A,K563)</f>
        <v>0</v>
      </c>
      <c r="Q563">
        <f t="shared" si="55"/>
        <v>0</v>
      </c>
    </row>
    <row r="564" spans="1:17" x14ac:dyDescent="0.3">
      <c r="A564">
        <f t="shared" si="50"/>
        <v>564</v>
      </c>
      <c r="B564" t="str">
        <f>IF(HLOOKUP("Memory",'vInfo (Imported)'!$1:$5000,A564,FALSE)&gt;0,HLOOKUP("Memory",'vInfo (Imported)'!$1:$5000,A564,FALSE),"")</f>
        <v/>
      </c>
      <c r="C564" t="str">
        <f>IF(HLOOKUP("CPUs",'vInfo (Imported)'!$1:$5000,A564,FALSE)&gt;0,
HLOOKUP("CPUs",'vInfo (Imported)'!$1:$5000,A564,FALSE),
"")</f>
        <v/>
      </c>
      <c r="D564" t="str">
        <f>IF(HLOOKUP($D$1,'vInfo (Imported)'!$1:$5000,A564,FALSE)&gt;0,
HLOOKUP($D$1,'vInfo (Imported)'!$1:$5000,A564,FALSE),
"")</f>
        <v/>
      </c>
      <c r="E564" t="str">
        <f>IF(HLOOKUP("Category",'vInfo (Imported)'!$1:$5000,A564,FALSE)&gt;0,
HLOOKUP("Category",'vInfo (Imported)'!$1:$5000,A564,FALSE),
"")</f>
        <v/>
      </c>
      <c r="F564" t="str">
        <f>IF(HLOOKUP("OS according to the configuration file",'vInfo (Imported)'!$1:$5000,A564,FALSE)&gt;0,
HLOOKUP("OS according to the configuration file",'vInfo (Imported)'!$1:$5000,A564,FALSE),
"")</f>
        <v/>
      </c>
      <c r="G564" s="1" t="str">
        <f>IF(HLOOKUP("Cluster",'vInfo (Imported)'!$1:$5000,A564,FALSE)&gt;0,
HLOOKUP("Cluster",'vInfo (Imported)'!$1:$5000,A564,FALSE),
"")</f>
        <v/>
      </c>
      <c r="K564" s="28">
        <f>'vCluster (Imported)'!A564</f>
        <v>0</v>
      </c>
      <c r="L564">
        <f t="shared" si="51"/>
        <v>0</v>
      </c>
      <c r="M564">
        <f t="shared" si="52"/>
        <v>0</v>
      </c>
      <c r="N564">
        <f t="shared" si="53"/>
        <v>0</v>
      </c>
      <c r="O564" s="1">
        <f t="shared" si="54"/>
        <v>0</v>
      </c>
      <c r="P564">
        <f>SUMIFS('vCluster (Imported)'!$G:$G,'vCluster (Imported)'!$A:$A,K564)</f>
        <v>0</v>
      </c>
      <c r="Q564">
        <f t="shared" si="55"/>
        <v>0</v>
      </c>
    </row>
    <row r="565" spans="1:17" x14ac:dyDescent="0.3">
      <c r="A565">
        <f t="shared" si="50"/>
        <v>565</v>
      </c>
      <c r="B565" t="str">
        <f>IF(HLOOKUP("Memory",'vInfo (Imported)'!$1:$5000,A565,FALSE)&gt;0,HLOOKUP("Memory",'vInfo (Imported)'!$1:$5000,A565,FALSE),"")</f>
        <v/>
      </c>
      <c r="C565" t="str">
        <f>IF(HLOOKUP("CPUs",'vInfo (Imported)'!$1:$5000,A565,FALSE)&gt;0,
HLOOKUP("CPUs",'vInfo (Imported)'!$1:$5000,A565,FALSE),
"")</f>
        <v/>
      </c>
      <c r="D565" t="str">
        <f>IF(HLOOKUP($D$1,'vInfo (Imported)'!$1:$5000,A565,FALSE)&gt;0,
HLOOKUP($D$1,'vInfo (Imported)'!$1:$5000,A565,FALSE),
"")</f>
        <v/>
      </c>
      <c r="E565" t="str">
        <f>IF(HLOOKUP("Category",'vInfo (Imported)'!$1:$5000,A565,FALSE)&gt;0,
HLOOKUP("Category",'vInfo (Imported)'!$1:$5000,A565,FALSE),
"")</f>
        <v/>
      </c>
      <c r="F565" t="str">
        <f>IF(HLOOKUP("OS according to the configuration file",'vInfo (Imported)'!$1:$5000,A565,FALSE)&gt;0,
HLOOKUP("OS according to the configuration file",'vInfo (Imported)'!$1:$5000,A565,FALSE),
"")</f>
        <v/>
      </c>
      <c r="G565" s="1" t="str">
        <f>IF(HLOOKUP("Cluster",'vInfo (Imported)'!$1:$5000,A565,FALSE)&gt;0,
HLOOKUP("Cluster",'vInfo (Imported)'!$1:$5000,A565,FALSE),
"")</f>
        <v/>
      </c>
      <c r="K565" s="28">
        <f>'vCluster (Imported)'!A565</f>
        <v>0</v>
      </c>
      <c r="L565">
        <f t="shared" si="51"/>
        <v>0</v>
      </c>
      <c r="M565">
        <f t="shared" si="52"/>
        <v>0</v>
      </c>
      <c r="N565">
        <f t="shared" si="53"/>
        <v>0</v>
      </c>
      <c r="O565" s="1">
        <f t="shared" si="54"/>
        <v>0</v>
      </c>
      <c r="P565">
        <f>SUMIFS('vCluster (Imported)'!$G:$G,'vCluster (Imported)'!$A:$A,K565)</f>
        <v>0</v>
      </c>
      <c r="Q565">
        <f t="shared" si="55"/>
        <v>0</v>
      </c>
    </row>
    <row r="566" spans="1:17" x14ac:dyDescent="0.3">
      <c r="A566">
        <f t="shared" si="50"/>
        <v>566</v>
      </c>
      <c r="B566" t="str">
        <f>IF(HLOOKUP("Memory",'vInfo (Imported)'!$1:$5000,A566,FALSE)&gt;0,HLOOKUP("Memory",'vInfo (Imported)'!$1:$5000,A566,FALSE),"")</f>
        <v/>
      </c>
      <c r="C566" t="str">
        <f>IF(HLOOKUP("CPUs",'vInfo (Imported)'!$1:$5000,A566,FALSE)&gt;0,
HLOOKUP("CPUs",'vInfo (Imported)'!$1:$5000,A566,FALSE),
"")</f>
        <v/>
      </c>
      <c r="D566" t="str">
        <f>IF(HLOOKUP($D$1,'vInfo (Imported)'!$1:$5000,A566,FALSE)&gt;0,
HLOOKUP($D$1,'vInfo (Imported)'!$1:$5000,A566,FALSE),
"")</f>
        <v/>
      </c>
      <c r="E566" t="str">
        <f>IF(HLOOKUP("Category",'vInfo (Imported)'!$1:$5000,A566,FALSE)&gt;0,
HLOOKUP("Category",'vInfo (Imported)'!$1:$5000,A566,FALSE),
"")</f>
        <v/>
      </c>
      <c r="F566" t="str">
        <f>IF(HLOOKUP("OS according to the configuration file",'vInfo (Imported)'!$1:$5000,A566,FALSE)&gt;0,
HLOOKUP("OS according to the configuration file",'vInfo (Imported)'!$1:$5000,A566,FALSE),
"")</f>
        <v/>
      </c>
      <c r="G566" s="1" t="str">
        <f>IF(HLOOKUP("Cluster",'vInfo (Imported)'!$1:$5000,A566,FALSE)&gt;0,
HLOOKUP("Cluster",'vInfo (Imported)'!$1:$5000,A566,FALSE),
"")</f>
        <v/>
      </c>
      <c r="K566" s="28">
        <f>'vCluster (Imported)'!A566</f>
        <v>0</v>
      </c>
      <c r="L566">
        <f t="shared" si="51"/>
        <v>0</v>
      </c>
      <c r="M566">
        <f t="shared" si="52"/>
        <v>0</v>
      </c>
      <c r="N566">
        <f t="shared" si="53"/>
        <v>0</v>
      </c>
      <c r="O566" s="1">
        <f t="shared" si="54"/>
        <v>0</v>
      </c>
      <c r="P566">
        <f>SUMIFS('vCluster (Imported)'!$G:$G,'vCluster (Imported)'!$A:$A,K566)</f>
        <v>0</v>
      </c>
      <c r="Q566">
        <f t="shared" si="55"/>
        <v>0</v>
      </c>
    </row>
    <row r="567" spans="1:17" x14ac:dyDescent="0.3">
      <c r="A567">
        <f t="shared" si="50"/>
        <v>567</v>
      </c>
      <c r="B567" t="str">
        <f>IF(HLOOKUP("Memory",'vInfo (Imported)'!$1:$5000,A567,FALSE)&gt;0,HLOOKUP("Memory",'vInfo (Imported)'!$1:$5000,A567,FALSE),"")</f>
        <v/>
      </c>
      <c r="C567" t="str">
        <f>IF(HLOOKUP("CPUs",'vInfo (Imported)'!$1:$5000,A567,FALSE)&gt;0,
HLOOKUP("CPUs",'vInfo (Imported)'!$1:$5000,A567,FALSE),
"")</f>
        <v/>
      </c>
      <c r="D567" t="str">
        <f>IF(HLOOKUP($D$1,'vInfo (Imported)'!$1:$5000,A567,FALSE)&gt;0,
HLOOKUP($D$1,'vInfo (Imported)'!$1:$5000,A567,FALSE),
"")</f>
        <v/>
      </c>
      <c r="E567" t="str">
        <f>IF(HLOOKUP("Category",'vInfo (Imported)'!$1:$5000,A567,FALSE)&gt;0,
HLOOKUP("Category",'vInfo (Imported)'!$1:$5000,A567,FALSE),
"")</f>
        <v/>
      </c>
      <c r="F567" t="str">
        <f>IF(HLOOKUP("OS according to the configuration file",'vInfo (Imported)'!$1:$5000,A567,FALSE)&gt;0,
HLOOKUP("OS according to the configuration file",'vInfo (Imported)'!$1:$5000,A567,FALSE),
"")</f>
        <v/>
      </c>
      <c r="G567" s="1" t="str">
        <f>IF(HLOOKUP("Cluster",'vInfo (Imported)'!$1:$5000,A567,FALSE)&gt;0,
HLOOKUP("Cluster",'vInfo (Imported)'!$1:$5000,A567,FALSE),
"")</f>
        <v/>
      </c>
      <c r="K567" s="28">
        <f>'vCluster (Imported)'!A567</f>
        <v>0</v>
      </c>
      <c r="L567">
        <f t="shared" si="51"/>
        <v>0</v>
      </c>
      <c r="M567">
        <f t="shared" si="52"/>
        <v>0</v>
      </c>
      <c r="N567">
        <f t="shared" si="53"/>
        <v>0</v>
      </c>
      <c r="O567" s="1">
        <f t="shared" si="54"/>
        <v>0</v>
      </c>
      <c r="P567">
        <f>SUMIFS('vCluster (Imported)'!$G:$G,'vCluster (Imported)'!$A:$A,K567)</f>
        <v>0</v>
      </c>
      <c r="Q567">
        <f t="shared" si="55"/>
        <v>0</v>
      </c>
    </row>
    <row r="568" spans="1:17" x14ac:dyDescent="0.3">
      <c r="A568">
        <f t="shared" si="50"/>
        <v>568</v>
      </c>
      <c r="B568" t="str">
        <f>IF(HLOOKUP("Memory",'vInfo (Imported)'!$1:$5000,A568,FALSE)&gt;0,HLOOKUP("Memory",'vInfo (Imported)'!$1:$5000,A568,FALSE),"")</f>
        <v/>
      </c>
      <c r="C568" t="str">
        <f>IF(HLOOKUP("CPUs",'vInfo (Imported)'!$1:$5000,A568,FALSE)&gt;0,
HLOOKUP("CPUs",'vInfo (Imported)'!$1:$5000,A568,FALSE),
"")</f>
        <v/>
      </c>
      <c r="D568" t="str">
        <f>IF(HLOOKUP($D$1,'vInfo (Imported)'!$1:$5000,A568,FALSE)&gt;0,
HLOOKUP($D$1,'vInfo (Imported)'!$1:$5000,A568,FALSE),
"")</f>
        <v/>
      </c>
      <c r="E568" t="str">
        <f>IF(HLOOKUP("Category",'vInfo (Imported)'!$1:$5000,A568,FALSE)&gt;0,
HLOOKUP("Category",'vInfo (Imported)'!$1:$5000,A568,FALSE),
"")</f>
        <v/>
      </c>
      <c r="F568" t="str">
        <f>IF(HLOOKUP("OS according to the configuration file",'vInfo (Imported)'!$1:$5000,A568,FALSE)&gt;0,
HLOOKUP("OS according to the configuration file",'vInfo (Imported)'!$1:$5000,A568,FALSE),
"")</f>
        <v/>
      </c>
      <c r="G568" s="1" t="str">
        <f>IF(HLOOKUP("Cluster",'vInfo (Imported)'!$1:$5000,A568,FALSE)&gt;0,
HLOOKUP("Cluster",'vInfo (Imported)'!$1:$5000,A568,FALSE),
"")</f>
        <v/>
      </c>
      <c r="K568" s="28">
        <f>'vCluster (Imported)'!A568</f>
        <v>0</v>
      </c>
      <c r="L568">
        <f t="shared" si="51"/>
        <v>0</v>
      </c>
      <c r="M568">
        <f t="shared" si="52"/>
        <v>0</v>
      </c>
      <c r="N568">
        <f t="shared" si="53"/>
        <v>0</v>
      </c>
      <c r="O568" s="1">
        <f t="shared" si="54"/>
        <v>0</v>
      </c>
      <c r="P568">
        <f>SUMIFS('vCluster (Imported)'!$G:$G,'vCluster (Imported)'!$A:$A,K568)</f>
        <v>0</v>
      </c>
      <c r="Q568">
        <f t="shared" si="55"/>
        <v>0</v>
      </c>
    </row>
    <row r="569" spans="1:17" x14ac:dyDescent="0.3">
      <c r="A569">
        <f t="shared" si="50"/>
        <v>569</v>
      </c>
      <c r="B569" t="str">
        <f>IF(HLOOKUP("Memory",'vInfo (Imported)'!$1:$5000,A569,FALSE)&gt;0,HLOOKUP("Memory",'vInfo (Imported)'!$1:$5000,A569,FALSE),"")</f>
        <v/>
      </c>
      <c r="C569" t="str">
        <f>IF(HLOOKUP("CPUs",'vInfo (Imported)'!$1:$5000,A569,FALSE)&gt;0,
HLOOKUP("CPUs",'vInfo (Imported)'!$1:$5000,A569,FALSE),
"")</f>
        <v/>
      </c>
      <c r="D569" t="str">
        <f>IF(HLOOKUP($D$1,'vInfo (Imported)'!$1:$5000,A569,FALSE)&gt;0,
HLOOKUP($D$1,'vInfo (Imported)'!$1:$5000,A569,FALSE),
"")</f>
        <v/>
      </c>
      <c r="E569" t="str">
        <f>IF(HLOOKUP("Category",'vInfo (Imported)'!$1:$5000,A569,FALSE)&gt;0,
HLOOKUP("Category",'vInfo (Imported)'!$1:$5000,A569,FALSE),
"")</f>
        <v/>
      </c>
      <c r="F569" t="str">
        <f>IF(HLOOKUP("OS according to the configuration file",'vInfo (Imported)'!$1:$5000,A569,FALSE)&gt;0,
HLOOKUP("OS according to the configuration file",'vInfo (Imported)'!$1:$5000,A569,FALSE),
"")</f>
        <v/>
      </c>
      <c r="G569" s="1" t="str">
        <f>IF(HLOOKUP("Cluster",'vInfo (Imported)'!$1:$5000,A569,FALSE)&gt;0,
HLOOKUP("Cluster",'vInfo (Imported)'!$1:$5000,A569,FALSE),
"")</f>
        <v/>
      </c>
      <c r="K569" s="28">
        <f>'vCluster (Imported)'!A569</f>
        <v>0</v>
      </c>
      <c r="L569">
        <f t="shared" si="51"/>
        <v>0</v>
      </c>
      <c r="M569">
        <f t="shared" si="52"/>
        <v>0</v>
      </c>
      <c r="N569">
        <f t="shared" si="53"/>
        <v>0</v>
      </c>
      <c r="O569" s="1">
        <f t="shared" si="54"/>
        <v>0</v>
      </c>
      <c r="P569">
        <f>SUMIFS('vCluster (Imported)'!$G:$G,'vCluster (Imported)'!$A:$A,K569)</f>
        <v>0</v>
      </c>
      <c r="Q569">
        <f t="shared" si="55"/>
        <v>0</v>
      </c>
    </row>
    <row r="570" spans="1:17" x14ac:dyDescent="0.3">
      <c r="A570">
        <f t="shared" si="50"/>
        <v>570</v>
      </c>
      <c r="B570" t="str">
        <f>IF(HLOOKUP("Memory",'vInfo (Imported)'!$1:$5000,A570,FALSE)&gt;0,HLOOKUP("Memory",'vInfo (Imported)'!$1:$5000,A570,FALSE),"")</f>
        <v/>
      </c>
      <c r="C570" t="str">
        <f>IF(HLOOKUP("CPUs",'vInfo (Imported)'!$1:$5000,A570,FALSE)&gt;0,
HLOOKUP("CPUs",'vInfo (Imported)'!$1:$5000,A570,FALSE),
"")</f>
        <v/>
      </c>
      <c r="D570" t="str">
        <f>IF(HLOOKUP($D$1,'vInfo (Imported)'!$1:$5000,A570,FALSE)&gt;0,
HLOOKUP($D$1,'vInfo (Imported)'!$1:$5000,A570,FALSE),
"")</f>
        <v/>
      </c>
      <c r="E570" t="str">
        <f>IF(HLOOKUP("Category",'vInfo (Imported)'!$1:$5000,A570,FALSE)&gt;0,
HLOOKUP("Category",'vInfo (Imported)'!$1:$5000,A570,FALSE),
"")</f>
        <v/>
      </c>
      <c r="F570" t="str">
        <f>IF(HLOOKUP("OS according to the configuration file",'vInfo (Imported)'!$1:$5000,A570,FALSE)&gt;0,
HLOOKUP("OS according to the configuration file",'vInfo (Imported)'!$1:$5000,A570,FALSE),
"")</f>
        <v/>
      </c>
      <c r="G570" s="1" t="str">
        <f>IF(HLOOKUP("Cluster",'vInfo (Imported)'!$1:$5000,A570,FALSE)&gt;0,
HLOOKUP("Cluster",'vInfo (Imported)'!$1:$5000,A570,FALSE),
"")</f>
        <v/>
      </c>
      <c r="K570" s="28">
        <f>'vCluster (Imported)'!A570</f>
        <v>0</v>
      </c>
      <c r="L570">
        <f t="shared" si="51"/>
        <v>0</v>
      </c>
      <c r="M570">
        <f t="shared" si="52"/>
        <v>0</v>
      </c>
      <c r="N570">
        <f t="shared" si="53"/>
        <v>0</v>
      </c>
      <c r="O570" s="1">
        <f t="shared" si="54"/>
        <v>0</v>
      </c>
      <c r="P570">
        <f>SUMIFS('vCluster (Imported)'!$G:$G,'vCluster (Imported)'!$A:$A,K570)</f>
        <v>0</v>
      </c>
      <c r="Q570">
        <f t="shared" si="55"/>
        <v>0</v>
      </c>
    </row>
    <row r="571" spans="1:17" x14ac:dyDescent="0.3">
      <c r="A571">
        <f t="shared" si="50"/>
        <v>571</v>
      </c>
      <c r="B571" t="str">
        <f>IF(HLOOKUP("Memory",'vInfo (Imported)'!$1:$5000,A571,FALSE)&gt;0,HLOOKUP("Memory",'vInfo (Imported)'!$1:$5000,A571,FALSE),"")</f>
        <v/>
      </c>
      <c r="C571" t="str">
        <f>IF(HLOOKUP("CPUs",'vInfo (Imported)'!$1:$5000,A571,FALSE)&gt;0,
HLOOKUP("CPUs",'vInfo (Imported)'!$1:$5000,A571,FALSE),
"")</f>
        <v/>
      </c>
      <c r="D571" t="str">
        <f>IF(HLOOKUP($D$1,'vInfo (Imported)'!$1:$5000,A571,FALSE)&gt;0,
HLOOKUP($D$1,'vInfo (Imported)'!$1:$5000,A571,FALSE),
"")</f>
        <v/>
      </c>
      <c r="E571" t="str">
        <f>IF(HLOOKUP("Category",'vInfo (Imported)'!$1:$5000,A571,FALSE)&gt;0,
HLOOKUP("Category",'vInfo (Imported)'!$1:$5000,A571,FALSE),
"")</f>
        <v/>
      </c>
      <c r="F571" t="str">
        <f>IF(HLOOKUP("OS according to the configuration file",'vInfo (Imported)'!$1:$5000,A571,FALSE)&gt;0,
HLOOKUP("OS according to the configuration file",'vInfo (Imported)'!$1:$5000,A571,FALSE),
"")</f>
        <v/>
      </c>
      <c r="G571" s="1" t="str">
        <f>IF(HLOOKUP("Cluster",'vInfo (Imported)'!$1:$5000,A571,FALSE)&gt;0,
HLOOKUP("Cluster",'vInfo (Imported)'!$1:$5000,A571,FALSE),
"")</f>
        <v/>
      </c>
      <c r="K571" s="28">
        <f>'vCluster (Imported)'!A571</f>
        <v>0</v>
      </c>
      <c r="L571">
        <f t="shared" si="51"/>
        <v>0</v>
      </c>
      <c r="M571">
        <f t="shared" si="52"/>
        <v>0</v>
      </c>
      <c r="N571">
        <f t="shared" si="53"/>
        <v>0</v>
      </c>
      <c r="O571" s="1">
        <f t="shared" si="54"/>
        <v>0</v>
      </c>
      <c r="P571">
        <f>SUMIFS('vCluster (Imported)'!$G:$G,'vCluster (Imported)'!$A:$A,K571)</f>
        <v>0</v>
      </c>
      <c r="Q571">
        <f t="shared" si="55"/>
        <v>0</v>
      </c>
    </row>
    <row r="572" spans="1:17" x14ac:dyDescent="0.3">
      <c r="A572">
        <f t="shared" si="50"/>
        <v>572</v>
      </c>
      <c r="B572" t="str">
        <f>IF(HLOOKUP("Memory",'vInfo (Imported)'!$1:$5000,A572,FALSE)&gt;0,HLOOKUP("Memory",'vInfo (Imported)'!$1:$5000,A572,FALSE),"")</f>
        <v/>
      </c>
      <c r="C572" t="str">
        <f>IF(HLOOKUP("CPUs",'vInfo (Imported)'!$1:$5000,A572,FALSE)&gt;0,
HLOOKUP("CPUs",'vInfo (Imported)'!$1:$5000,A572,FALSE),
"")</f>
        <v/>
      </c>
      <c r="D572" t="str">
        <f>IF(HLOOKUP($D$1,'vInfo (Imported)'!$1:$5000,A572,FALSE)&gt;0,
HLOOKUP($D$1,'vInfo (Imported)'!$1:$5000,A572,FALSE),
"")</f>
        <v/>
      </c>
      <c r="E572" t="str">
        <f>IF(HLOOKUP("Category",'vInfo (Imported)'!$1:$5000,A572,FALSE)&gt;0,
HLOOKUP("Category",'vInfo (Imported)'!$1:$5000,A572,FALSE),
"")</f>
        <v/>
      </c>
      <c r="F572" t="str">
        <f>IF(HLOOKUP("OS according to the configuration file",'vInfo (Imported)'!$1:$5000,A572,FALSE)&gt;0,
HLOOKUP("OS according to the configuration file",'vInfo (Imported)'!$1:$5000,A572,FALSE),
"")</f>
        <v/>
      </c>
      <c r="G572" s="1" t="str">
        <f>IF(HLOOKUP("Cluster",'vInfo (Imported)'!$1:$5000,A572,FALSE)&gt;0,
HLOOKUP("Cluster",'vInfo (Imported)'!$1:$5000,A572,FALSE),
"")</f>
        <v/>
      </c>
      <c r="K572" s="28">
        <f>'vCluster (Imported)'!A572</f>
        <v>0</v>
      </c>
      <c r="L572">
        <f t="shared" si="51"/>
        <v>0</v>
      </c>
      <c r="M572">
        <f t="shared" si="52"/>
        <v>0</v>
      </c>
      <c r="N572">
        <f t="shared" si="53"/>
        <v>0</v>
      </c>
      <c r="O572" s="1">
        <f t="shared" si="54"/>
        <v>0</v>
      </c>
      <c r="P572">
        <f>SUMIFS('vCluster (Imported)'!$G:$G,'vCluster (Imported)'!$A:$A,K572)</f>
        <v>0</v>
      </c>
      <c r="Q572">
        <f t="shared" si="55"/>
        <v>0</v>
      </c>
    </row>
    <row r="573" spans="1:17" x14ac:dyDescent="0.3">
      <c r="A573">
        <f t="shared" si="50"/>
        <v>573</v>
      </c>
      <c r="B573" t="str">
        <f>IF(HLOOKUP("Memory",'vInfo (Imported)'!$1:$5000,A573,FALSE)&gt;0,HLOOKUP("Memory",'vInfo (Imported)'!$1:$5000,A573,FALSE),"")</f>
        <v/>
      </c>
      <c r="C573" t="str">
        <f>IF(HLOOKUP("CPUs",'vInfo (Imported)'!$1:$5000,A573,FALSE)&gt;0,
HLOOKUP("CPUs",'vInfo (Imported)'!$1:$5000,A573,FALSE),
"")</f>
        <v/>
      </c>
      <c r="D573" t="str">
        <f>IF(HLOOKUP($D$1,'vInfo (Imported)'!$1:$5000,A573,FALSE)&gt;0,
HLOOKUP($D$1,'vInfo (Imported)'!$1:$5000,A573,FALSE),
"")</f>
        <v/>
      </c>
      <c r="E573" t="str">
        <f>IF(HLOOKUP("Category",'vInfo (Imported)'!$1:$5000,A573,FALSE)&gt;0,
HLOOKUP("Category",'vInfo (Imported)'!$1:$5000,A573,FALSE),
"")</f>
        <v/>
      </c>
      <c r="F573" t="str">
        <f>IF(HLOOKUP("OS according to the configuration file",'vInfo (Imported)'!$1:$5000,A573,FALSE)&gt;0,
HLOOKUP("OS according to the configuration file",'vInfo (Imported)'!$1:$5000,A573,FALSE),
"")</f>
        <v/>
      </c>
      <c r="G573" s="1" t="str">
        <f>IF(HLOOKUP("Cluster",'vInfo (Imported)'!$1:$5000,A573,FALSE)&gt;0,
HLOOKUP("Cluster",'vInfo (Imported)'!$1:$5000,A573,FALSE),
"")</f>
        <v/>
      </c>
      <c r="K573" s="28">
        <f>'vCluster (Imported)'!A573</f>
        <v>0</v>
      </c>
      <c r="L573">
        <f t="shared" si="51"/>
        <v>0</v>
      </c>
      <c r="M573">
        <f t="shared" si="52"/>
        <v>0</v>
      </c>
      <c r="N573">
        <f t="shared" si="53"/>
        <v>0</v>
      </c>
      <c r="O573" s="1">
        <f t="shared" si="54"/>
        <v>0</v>
      </c>
      <c r="P573">
        <f>SUMIFS('vCluster (Imported)'!$G:$G,'vCluster (Imported)'!$A:$A,K573)</f>
        <v>0</v>
      </c>
      <c r="Q573">
        <f t="shared" si="55"/>
        <v>0</v>
      </c>
    </row>
    <row r="574" spans="1:17" x14ac:dyDescent="0.3">
      <c r="A574">
        <f t="shared" si="50"/>
        <v>574</v>
      </c>
      <c r="B574" t="str">
        <f>IF(HLOOKUP("Memory",'vInfo (Imported)'!$1:$5000,A574,FALSE)&gt;0,HLOOKUP("Memory",'vInfo (Imported)'!$1:$5000,A574,FALSE),"")</f>
        <v/>
      </c>
      <c r="C574" t="str">
        <f>IF(HLOOKUP("CPUs",'vInfo (Imported)'!$1:$5000,A574,FALSE)&gt;0,
HLOOKUP("CPUs",'vInfo (Imported)'!$1:$5000,A574,FALSE),
"")</f>
        <v/>
      </c>
      <c r="D574" t="str">
        <f>IF(HLOOKUP($D$1,'vInfo (Imported)'!$1:$5000,A574,FALSE)&gt;0,
HLOOKUP($D$1,'vInfo (Imported)'!$1:$5000,A574,FALSE),
"")</f>
        <v/>
      </c>
      <c r="E574" t="str">
        <f>IF(HLOOKUP("Category",'vInfo (Imported)'!$1:$5000,A574,FALSE)&gt;0,
HLOOKUP("Category",'vInfo (Imported)'!$1:$5000,A574,FALSE),
"")</f>
        <v/>
      </c>
      <c r="F574" t="str">
        <f>IF(HLOOKUP("OS according to the configuration file",'vInfo (Imported)'!$1:$5000,A574,FALSE)&gt;0,
HLOOKUP("OS according to the configuration file",'vInfo (Imported)'!$1:$5000,A574,FALSE),
"")</f>
        <v/>
      </c>
      <c r="G574" s="1" t="str">
        <f>IF(HLOOKUP("Cluster",'vInfo (Imported)'!$1:$5000,A574,FALSE)&gt;0,
HLOOKUP("Cluster",'vInfo (Imported)'!$1:$5000,A574,FALSE),
"")</f>
        <v/>
      </c>
      <c r="K574" s="28">
        <f>'vCluster (Imported)'!A574</f>
        <v>0</v>
      </c>
      <c r="L574">
        <f t="shared" si="51"/>
        <v>0</v>
      </c>
      <c r="M574">
        <f t="shared" si="52"/>
        <v>0</v>
      </c>
      <c r="N574">
        <f t="shared" si="53"/>
        <v>0</v>
      </c>
      <c r="O574" s="1">
        <f t="shared" si="54"/>
        <v>0</v>
      </c>
      <c r="P574">
        <f>SUMIFS('vCluster (Imported)'!$G:$G,'vCluster (Imported)'!$A:$A,K574)</f>
        <v>0</v>
      </c>
      <c r="Q574">
        <f t="shared" si="55"/>
        <v>0</v>
      </c>
    </row>
    <row r="575" spans="1:17" x14ac:dyDescent="0.3">
      <c r="A575">
        <f t="shared" si="50"/>
        <v>575</v>
      </c>
      <c r="B575" t="str">
        <f>IF(HLOOKUP("Memory",'vInfo (Imported)'!$1:$5000,A575,FALSE)&gt;0,HLOOKUP("Memory",'vInfo (Imported)'!$1:$5000,A575,FALSE),"")</f>
        <v/>
      </c>
      <c r="C575" t="str">
        <f>IF(HLOOKUP("CPUs",'vInfo (Imported)'!$1:$5000,A575,FALSE)&gt;0,
HLOOKUP("CPUs",'vInfo (Imported)'!$1:$5000,A575,FALSE),
"")</f>
        <v/>
      </c>
      <c r="D575" t="str">
        <f>IF(HLOOKUP($D$1,'vInfo (Imported)'!$1:$5000,A575,FALSE)&gt;0,
HLOOKUP($D$1,'vInfo (Imported)'!$1:$5000,A575,FALSE),
"")</f>
        <v/>
      </c>
      <c r="E575" t="str">
        <f>IF(HLOOKUP("Category",'vInfo (Imported)'!$1:$5000,A575,FALSE)&gt;0,
HLOOKUP("Category",'vInfo (Imported)'!$1:$5000,A575,FALSE),
"")</f>
        <v/>
      </c>
      <c r="F575" t="str">
        <f>IF(HLOOKUP("OS according to the configuration file",'vInfo (Imported)'!$1:$5000,A575,FALSE)&gt;0,
HLOOKUP("OS according to the configuration file",'vInfo (Imported)'!$1:$5000,A575,FALSE),
"")</f>
        <v/>
      </c>
      <c r="G575" s="1" t="str">
        <f>IF(HLOOKUP("Cluster",'vInfo (Imported)'!$1:$5000,A575,FALSE)&gt;0,
HLOOKUP("Cluster",'vInfo (Imported)'!$1:$5000,A575,FALSE),
"")</f>
        <v/>
      </c>
      <c r="K575" s="28">
        <f>'vCluster (Imported)'!A575</f>
        <v>0</v>
      </c>
      <c r="L575">
        <f t="shared" si="51"/>
        <v>0</v>
      </c>
      <c r="M575">
        <f t="shared" si="52"/>
        <v>0</v>
      </c>
      <c r="N575">
        <f t="shared" si="53"/>
        <v>0</v>
      </c>
      <c r="O575" s="1">
        <f t="shared" si="54"/>
        <v>0</v>
      </c>
      <c r="P575">
        <f>SUMIFS('vCluster (Imported)'!$G:$G,'vCluster (Imported)'!$A:$A,K575)</f>
        <v>0</v>
      </c>
      <c r="Q575">
        <f t="shared" si="55"/>
        <v>0</v>
      </c>
    </row>
    <row r="576" spans="1:17" x14ac:dyDescent="0.3">
      <c r="A576">
        <f t="shared" si="50"/>
        <v>576</v>
      </c>
      <c r="B576" t="str">
        <f>IF(HLOOKUP("Memory",'vInfo (Imported)'!$1:$5000,A576,FALSE)&gt;0,HLOOKUP("Memory",'vInfo (Imported)'!$1:$5000,A576,FALSE),"")</f>
        <v/>
      </c>
      <c r="C576" t="str">
        <f>IF(HLOOKUP("CPUs",'vInfo (Imported)'!$1:$5000,A576,FALSE)&gt;0,
HLOOKUP("CPUs",'vInfo (Imported)'!$1:$5000,A576,FALSE),
"")</f>
        <v/>
      </c>
      <c r="D576" t="str">
        <f>IF(HLOOKUP($D$1,'vInfo (Imported)'!$1:$5000,A576,FALSE)&gt;0,
HLOOKUP($D$1,'vInfo (Imported)'!$1:$5000,A576,FALSE),
"")</f>
        <v/>
      </c>
      <c r="E576" t="str">
        <f>IF(HLOOKUP("Category",'vInfo (Imported)'!$1:$5000,A576,FALSE)&gt;0,
HLOOKUP("Category",'vInfo (Imported)'!$1:$5000,A576,FALSE),
"")</f>
        <v/>
      </c>
      <c r="F576" t="str">
        <f>IF(HLOOKUP("OS according to the configuration file",'vInfo (Imported)'!$1:$5000,A576,FALSE)&gt;0,
HLOOKUP("OS according to the configuration file",'vInfo (Imported)'!$1:$5000,A576,FALSE),
"")</f>
        <v/>
      </c>
      <c r="G576" s="1" t="str">
        <f>IF(HLOOKUP("Cluster",'vInfo (Imported)'!$1:$5000,A576,FALSE)&gt;0,
HLOOKUP("Cluster",'vInfo (Imported)'!$1:$5000,A576,FALSE),
"")</f>
        <v/>
      </c>
      <c r="K576" s="28">
        <f>'vCluster (Imported)'!A576</f>
        <v>0</v>
      </c>
      <c r="L576">
        <f t="shared" si="51"/>
        <v>0</v>
      </c>
      <c r="M576">
        <f t="shared" si="52"/>
        <v>0</v>
      </c>
      <c r="N576">
        <f t="shared" si="53"/>
        <v>0</v>
      </c>
      <c r="O576" s="1">
        <f t="shared" si="54"/>
        <v>0</v>
      </c>
      <c r="P576">
        <f>SUMIFS('vCluster (Imported)'!$G:$G,'vCluster (Imported)'!$A:$A,K576)</f>
        <v>0</v>
      </c>
      <c r="Q576">
        <f t="shared" si="55"/>
        <v>0</v>
      </c>
    </row>
    <row r="577" spans="1:17" x14ac:dyDescent="0.3">
      <c r="A577">
        <f t="shared" si="50"/>
        <v>577</v>
      </c>
      <c r="B577" t="str">
        <f>IF(HLOOKUP("Memory",'vInfo (Imported)'!$1:$5000,A577,FALSE)&gt;0,HLOOKUP("Memory",'vInfo (Imported)'!$1:$5000,A577,FALSE),"")</f>
        <v/>
      </c>
      <c r="C577" t="str">
        <f>IF(HLOOKUP("CPUs",'vInfo (Imported)'!$1:$5000,A577,FALSE)&gt;0,
HLOOKUP("CPUs",'vInfo (Imported)'!$1:$5000,A577,FALSE),
"")</f>
        <v/>
      </c>
      <c r="D577" t="str">
        <f>IF(HLOOKUP($D$1,'vInfo (Imported)'!$1:$5000,A577,FALSE)&gt;0,
HLOOKUP($D$1,'vInfo (Imported)'!$1:$5000,A577,FALSE),
"")</f>
        <v/>
      </c>
      <c r="E577" t="str">
        <f>IF(HLOOKUP("Category",'vInfo (Imported)'!$1:$5000,A577,FALSE)&gt;0,
HLOOKUP("Category",'vInfo (Imported)'!$1:$5000,A577,FALSE),
"")</f>
        <v/>
      </c>
      <c r="F577" t="str">
        <f>IF(HLOOKUP("OS according to the configuration file",'vInfo (Imported)'!$1:$5000,A577,FALSE)&gt;0,
HLOOKUP("OS according to the configuration file",'vInfo (Imported)'!$1:$5000,A577,FALSE),
"")</f>
        <v/>
      </c>
      <c r="G577" s="1" t="str">
        <f>IF(HLOOKUP("Cluster",'vInfo (Imported)'!$1:$5000,A577,FALSE)&gt;0,
HLOOKUP("Cluster",'vInfo (Imported)'!$1:$5000,A577,FALSE),
"")</f>
        <v/>
      </c>
      <c r="K577" s="28">
        <f>'vCluster (Imported)'!A577</f>
        <v>0</v>
      </c>
      <c r="L577">
        <f t="shared" si="51"/>
        <v>0</v>
      </c>
      <c r="M577">
        <f t="shared" si="52"/>
        <v>0</v>
      </c>
      <c r="N577">
        <f t="shared" si="53"/>
        <v>0</v>
      </c>
      <c r="O577" s="1">
        <f t="shared" si="54"/>
        <v>0</v>
      </c>
      <c r="P577">
        <f>SUMIFS('vCluster (Imported)'!$G:$G,'vCluster (Imported)'!$A:$A,K577)</f>
        <v>0</v>
      </c>
      <c r="Q577">
        <f t="shared" si="55"/>
        <v>0</v>
      </c>
    </row>
    <row r="578" spans="1:17" x14ac:dyDescent="0.3">
      <c r="A578">
        <f t="shared" ref="A578:A641" si="56">A577+1</f>
        <v>578</v>
      </c>
      <c r="B578" t="str">
        <f>IF(HLOOKUP("Memory",'vInfo (Imported)'!$1:$5000,A578,FALSE)&gt;0,HLOOKUP("Memory",'vInfo (Imported)'!$1:$5000,A578,FALSE),"")</f>
        <v/>
      </c>
      <c r="C578" t="str">
        <f>IF(HLOOKUP("CPUs",'vInfo (Imported)'!$1:$5000,A578,FALSE)&gt;0,
HLOOKUP("CPUs",'vInfo (Imported)'!$1:$5000,A578,FALSE),
"")</f>
        <v/>
      </c>
      <c r="D578" t="str">
        <f>IF(HLOOKUP($D$1,'vInfo (Imported)'!$1:$5000,A578,FALSE)&gt;0,
HLOOKUP($D$1,'vInfo (Imported)'!$1:$5000,A578,FALSE),
"")</f>
        <v/>
      </c>
      <c r="E578" t="str">
        <f>IF(HLOOKUP("Category",'vInfo (Imported)'!$1:$5000,A578,FALSE)&gt;0,
HLOOKUP("Category",'vInfo (Imported)'!$1:$5000,A578,FALSE),
"")</f>
        <v/>
      </c>
      <c r="F578" t="str">
        <f>IF(HLOOKUP("OS according to the configuration file",'vInfo (Imported)'!$1:$5000,A578,FALSE)&gt;0,
HLOOKUP("OS according to the configuration file",'vInfo (Imported)'!$1:$5000,A578,FALSE),
"")</f>
        <v/>
      </c>
      <c r="G578" s="1" t="str">
        <f>IF(HLOOKUP("Cluster",'vInfo (Imported)'!$1:$5000,A578,FALSE)&gt;0,
HLOOKUP("Cluster",'vInfo (Imported)'!$1:$5000,A578,FALSE),
"")</f>
        <v/>
      </c>
      <c r="K578" s="28">
        <f>'vCluster (Imported)'!A578</f>
        <v>0</v>
      </c>
      <c r="L578">
        <f t="shared" ref="L578:L641" si="57">COUNTIFS(G:G,K578,$E:$E,$L$1)</f>
        <v>0</v>
      </c>
      <c r="M578">
        <f t="shared" ref="M578:M641" si="58">COUNTIFS(G:G,K578,$E:$E,$M$1)</f>
        <v>0</v>
      </c>
      <c r="N578">
        <f t="shared" ref="N578:N641" si="59">COUNTIFS(G:G,K578,$E:$E,$N$1)</f>
        <v>0</v>
      </c>
      <c r="O578" s="1">
        <f t="shared" ref="O578:O641" si="60">COUNTIFS(G:G,K578,$E:$E,$O$1)</f>
        <v>0</v>
      </c>
      <c r="P578">
        <f>SUMIFS('vCluster (Imported)'!$G:$G,'vCluster (Imported)'!$A:$A,K578)</f>
        <v>0</v>
      </c>
      <c r="Q578">
        <f t="shared" ref="Q578:Q641" si="61">IF(L578&gt;0,P578,0)</f>
        <v>0</v>
      </c>
    </row>
    <row r="579" spans="1:17" x14ac:dyDescent="0.3">
      <c r="A579">
        <f t="shared" si="56"/>
        <v>579</v>
      </c>
      <c r="B579" t="str">
        <f>IF(HLOOKUP("Memory",'vInfo (Imported)'!$1:$5000,A579,FALSE)&gt;0,HLOOKUP("Memory",'vInfo (Imported)'!$1:$5000,A579,FALSE),"")</f>
        <v/>
      </c>
      <c r="C579" t="str">
        <f>IF(HLOOKUP("CPUs",'vInfo (Imported)'!$1:$5000,A579,FALSE)&gt;0,
HLOOKUP("CPUs",'vInfo (Imported)'!$1:$5000,A579,FALSE),
"")</f>
        <v/>
      </c>
      <c r="D579" t="str">
        <f>IF(HLOOKUP($D$1,'vInfo (Imported)'!$1:$5000,A579,FALSE)&gt;0,
HLOOKUP($D$1,'vInfo (Imported)'!$1:$5000,A579,FALSE),
"")</f>
        <v/>
      </c>
      <c r="E579" t="str">
        <f>IF(HLOOKUP("Category",'vInfo (Imported)'!$1:$5000,A579,FALSE)&gt;0,
HLOOKUP("Category",'vInfo (Imported)'!$1:$5000,A579,FALSE),
"")</f>
        <v/>
      </c>
      <c r="F579" t="str">
        <f>IF(HLOOKUP("OS according to the configuration file",'vInfo (Imported)'!$1:$5000,A579,FALSE)&gt;0,
HLOOKUP("OS according to the configuration file",'vInfo (Imported)'!$1:$5000,A579,FALSE),
"")</f>
        <v/>
      </c>
      <c r="G579" s="1" t="str">
        <f>IF(HLOOKUP("Cluster",'vInfo (Imported)'!$1:$5000,A579,FALSE)&gt;0,
HLOOKUP("Cluster",'vInfo (Imported)'!$1:$5000,A579,FALSE),
"")</f>
        <v/>
      </c>
      <c r="K579" s="28">
        <f>'vCluster (Imported)'!A579</f>
        <v>0</v>
      </c>
      <c r="L579">
        <f t="shared" si="57"/>
        <v>0</v>
      </c>
      <c r="M579">
        <f t="shared" si="58"/>
        <v>0</v>
      </c>
      <c r="N579">
        <f t="shared" si="59"/>
        <v>0</v>
      </c>
      <c r="O579" s="1">
        <f t="shared" si="60"/>
        <v>0</v>
      </c>
      <c r="P579">
        <f>SUMIFS('vCluster (Imported)'!$G:$G,'vCluster (Imported)'!$A:$A,K579)</f>
        <v>0</v>
      </c>
      <c r="Q579">
        <f t="shared" si="61"/>
        <v>0</v>
      </c>
    </row>
    <row r="580" spans="1:17" x14ac:dyDescent="0.3">
      <c r="A580">
        <f t="shared" si="56"/>
        <v>580</v>
      </c>
      <c r="B580" t="str">
        <f>IF(HLOOKUP("Memory",'vInfo (Imported)'!$1:$5000,A580,FALSE)&gt;0,HLOOKUP("Memory",'vInfo (Imported)'!$1:$5000,A580,FALSE),"")</f>
        <v/>
      </c>
      <c r="C580" t="str">
        <f>IF(HLOOKUP("CPUs",'vInfo (Imported)'!$1:$5000,A580,FALSE)&gt;0,
HLOOKUP("CPUs",'vInfo (Imported)'!$1:$5000,A580,FALSE),
"")</f>
        <v/>
      </c>
      <c r="D580" t="str">
        <f>IF(HLOOKUP($D$1,'vInfo (Imported)'!$1:$5000,A580,FALSE)&gt;0,
HLOOKUP($D$1,'vInfo (Imported)'!$1:$5000,A580,FALSE),
"")</f>
        <v/>
      </c>
      <c r="E580" t="str">
        <f>IF(HLOOKUP("Category",'vInfo (Imported)'!$1:$5000,A580,FALSE)&gt;0,
HLOOKUP("Category",'vInfo (Imported)'!$1:$5000,A580,FALSE),
"")</f>
        <v/>
      </c>
      <c r="F580" t="str">
        <f>IF(HLOOKUP("OS according to the configuration file",'vInfo (Imported)'!$1:$5000,A580,FALSE)&gt;0,
HLOOKUP("OS according to the configuration file",'vInfo (Imported)'!$1:$5000,A580,FALSE),
"")</f>
        <v/>
      </c>
      <c r="G580" s="1" t="str">
        <f>IF(HLOOKUP("Cluster",'vInfo (Imported)'!$1:$5000,A580,FALSE)&gt;0,
HLOOKUP("Cluster",'vInfo (Imported)'!$1:$5000,A580,FALSE),
"")</f>
        <v/>
      </c>
      <c r="K580" s="28">
        <f>'vCluster (Imported)'!A580</f>
        <v>0</v>
      </c>
      <c r="L580">
        <f t="shared" si="57"/>
        <v>0</v>
      </c>
      <c r="M580">
        <f t="shared" si="58"/>
        <v>0</v>
      </c>
      <c r="N580">
        <f t="shared" si="59"/>
        <v>0</v>
      </c>
      <c r="O580" s="1">
        <f t="shared" si="60"/>
        <v>0</v>
      </c>
      <c r="P580">
        <f>SUMIFS('vCluster (Imported)'!$G:$G,'vCluster (Imported)'!$A:$A,K580)</f>
        <v>0</v>
      </c>
      <c r="Q580">
        <f t="shared" si="61"/>
        <v>0</v>
      </c>
    </row>
    <row r="581" spans="1:17" x14ac:dyDescent="0.3">
      <c r="A581">
        <f t="shared" si="56"/>
        <v>581</v>
      </c>
      <c r="B581" t="str">
        <f>IF(HLOOKUP("Memory",'vInfo (Imported)'!$1:$5000,A581,FALSE)&gt;0,HLOOKUP("Memory",'vInfo (Imported)'!$1:$5000,A581,FALSE),"")</f>
        <v/>
      </c>
      <c r="C581" t="str">
        <f>IF(HLOOKUP("CPUs",'vInfo (Imported)'!$1:$5000,A581,FALSE)&gt;0,
HLOOKUP("CPUs",'vInfo (Imported)'!$1:$5000,A581,FALSE),
"")</f>
        <v/>
      </c>
      <c r="D581" t="str">
        <f>IF(HLOOKUP($D$1,'vInfo (Imported)'!$1:$5000,A581,FALSE)&gt;0,
HLOOKUP($D$1,'vInfo (Imported)'!$1:$5000,A581,FALSE),
"")</f>
        <v/>
      </c>
      <c r="E581" t="str">
        <f>IF(HLOOKUP("Category",'vInfo (Imported)'!$1:$5000,A581,FALSE)&gt;0,
HLOOKUP("Category",'vInfo (Imported)'!$1:$5000,A581,FALSE),
"")</f>
        <v/>
      </c>
      <c r="F581" t="str">
        <f>IF(HLOOKUP("OS according to the configuration file",'vInfo (Imported)'!$1:$5000,A581,FALSE)&gt;0,
HLOOKUP("OS according to the configuration file",'vInfo (Imported)'!$1:$5000,A581,FALSE),
"")</f>
        <v/>
      </c>
      <c r="G581" s="1" t="str">
        <f>IF(HLOOKUP("Cluster",'vInfo (Imported)'!$1:$5000,A581,FALSE)&gt;0,
HLOOKUP("Cluster",'vInfo (Imported)'!$1:$5000,A581,FALSE),
"")</f>
        <v/>
      </c>
      <c r="K581" s="28">
        <f>'vCluster (Imported)'!A581</f>
        <v>0</v>
      </c>
      <c r="L581">
        <f t="shared" si="57"/>
        <v>0</v>
      </c>
      <c r="M581">
        <f t="shared" si="58"/>
        <v>0</v>
      </c>
      <c r="N581">
        <f t="shared" si="59"/>
        <v>0</v>
      </c>
      <c r="O581" s="1">
        <f t="shared" si="60"/>
        <v>0</v>
      </c>
      <c r="P581">
        <f>SUMIFS('vCluster (Imported)'!$G:$G,'vCluster (Imported)'!$A:$A,K581)</f>
        <v>0</v>
      </c>
      <c r="Q581">
        <f t="shared" si="61"/>
        <v>0</v>
      </c>
    </row>
    <row r="582" spans="1:17" x14ac:dyDescent="0.3">
      <c r="A582">
        <f t="shared" si="56"/>
        <v>582</v>
      </c>
      <c r="B582" t="str">
        <f>IF(HLOOKUP("Memory",'vInfo (Imported)'!$1:$5000,A582,FALSE)&gt;0,HLOOKUP("Memory",'vInfo (Imported)'!$1:$5000,A582,FALSE),"")</f>
        <v/>
      </c>
      <c r="C582" t="str">
        <f>IF(HLOOKUP("CPUs",'vInfo (Imported)'!$1:$5000,A582,FALSE)&gt;0,
HLOOKUP("CPUs",'vInfo (Imported)'!$1:$5000,A582,FALSE),
"")</f>
        <v/>
      </c>
      <c r="D582" t="str">
        <f>IF(HLOOKUP($D$1,'vInfo (Imported)'!$1:$5000,A582,FALSE)&gt;0,
HLOOKUP($D$1,'vInfo (Imported)'!$1:$5000,A582,FALSE),
"")</f>
        <v/>
      </c>
      <c r="E582" t="str">
        <f>IF(HLOOKUP("Category",'vInfo (Imported)'!$1:$5000,A582,FALSE)&gt;0,
HLOOKUP("Category",'vInfo (Imported)'!$1:$5000,A582,FALSE),
"")</f>
        <v/>
      </c>
      <c r="F582" t="str">
        <f>IF(HLOOKUP("OS according to the configuration file",'vInfo (Imported)'!$1:$5000,A582,FALSE)&gt;0,
HLOOKUP("OS according to the configuration file",'vInfo (Imported)'!$1:$5000,A582,FALSE),
"")</f>
        <v/>
      </c>
      <c r="G582" s="1" t="str">
        <f>IF(HLOOKUP("Cluster",'vInfo (Imported)'!$1:$5000,A582,FALSE)&gt;0,
HLOOKUP("Cluster",'vInfo (Imported)'!$1:$5000,A582,FALSE),
"")</f>
        <v/>
      </c>
      <c r="K582" s="28">
        <f>'vCluster (Imported)'!A582</f>
        <v>0</v>
      </c>
      <c r="L582">
        <f t="shared" si="57"/>
        <v>0</v>
      </c>
      <c r="M582">
        <f t="shared" si="58"/>
        <v>0</v>
      </c>
      <c r="N582">
        <f t="shared" si="59"/>
        <v>0</v>
      </c>
      <c r="O582" s="1">
        <f t="shared" si="60"/>
        <v>0</v>
      </c>
      <c r="P582">
        <f>SUMIFS('vCluster (Imported)'!$G:$G,'vCluster (Imported)'!$A:$A,K582)</f>
        <v>0</v>
      </c>
      <c r="Q582">
        <f t="shared" si="61"/>
        <v>0</v>
      </c>
    </row>
    <row r="583" spans="1:17" x14ac:dyDescent="0.3">
      <c r="A583">
        <f t="shared" si="56"/>
        <v>583</v>
      </c>
      <c r="B583" t="str">
        <f>IF(HLOOKUP("Memory",'vInfo (Imported)'!$1:$5000,A583,FALSE)&gt;0,HLOOKUP("Memory",'vInfo (Imported)'!$1:$5000,A583,FALSE),"")</f>
        <v/>
      </c>
      <c r="C583" t="str">
        <f>IF(HLOOKUP("CPUs",'vInfo (Imported)'!$1:$5000,A583,FALSE)&gt;0,
HLOOKUP("CPUs",'vInfo (Imported)'!$1:$5000,A583,FALSE),
"")</f>
        <v/>
      </c>
      <c r="D583" t="str">
        <f>IF(HLOOKUP($D$1,'vInfo (Imported)'!$1:$5000,A583,FALSE)&gt;0,
HLOOKUP($D$1,'vInfo (Imported)'!$1:$5000,A583,FALSE),
"")</f>
        <v/>
      </c>
      <c r="E583" t="str">
        <f>IF(HLOOKUP("Category",'vInfo (Imported)'!$1:$5000,A583,FALSE)&gt;0,
HLOOKUP("Category",'vInfo (Imported)'!$1:$5000,A583,FALSE),
"")</f>
        <v/>
      </c>
      <c r="F583" t="str">
        <f>IF(HLOOKUP("OS according to the configuration file",'vInfo (Imported)'!$1:$5000,A583,FALSE)&gt;0,
HLOOKUP("OS according to the configuration file",'vInfo (Imported)'!$1:$5000,A583,FALSE),
"")</f>
        <v/>
      </c>
      <c r="G583" s="1" t="str">
        <f>IF(HLOOKUP("Cluster",'vInfo (Imported)'!$1:$5000,A583,FALSE)&gt;0,
HLOOKUP("Cluster",'vInfo (Imported)'!$1:$5000,A583,FALSE),
"")</f>
        <v/>
      </c>
      <c r="K583" s="28">
        <f>'vCluster (Imported)'!A583</f>
        <v>0</v>
      </c>
      <c r="L583">
        <f t="shared" si="57"/>
        <v>0</v>
      </c>
      <c r="M583">
        <f t="shared" si="58"/>
        <v>0</v>
      </c>
      <c r="N583">
        <f t="shared" si="59"/>
        <v>0</v>
      </c>
      <c r="O583" s="1">
        <f t="shared" si="60"/>
        <v>0</v>
      </c>
      <c r="P583">
        <f>SUMIFS('vCluster (Imported)'!$G:$G,'vCluster (Imported)'!$A:$A,K583)</f>
        <v>0</v>
      </c>
      <c r="Q583">
        <f t="shared" si="61"/>
        <v>0</v>
      </c>
    </row>
    <row r="584" spans="1:17" x14ac:dyDescent="0.3">
      <c r="A584">
        <f t="shared" si="56"/>
        <v>584</v>
      </c>
      <c r="B584" t="str">
        <f>IF(HLOOKUP("Memory",'vInfo (Imported)'!$1:$5000,A584,FALSE)&gt;0,HLOOKUP("Memory",'vInfo (Imported)'!$1:$5000,A584,FALSE),"")</f>
        <v/>
      </c>
      <c r="C584" t="str">
        <f>IF(HLOOKUP("CPUs",'vInfo (Imported)'!$1:$5000,A584,FALSE)&gt;0,
HLOOKUP("CPUs",'vInfo (Imported)'!$1:$5000,A584,FALSE),
"")</f>
        <v/>
      </c>
      <c r="D584" t="str">
        <f>IF(HLOOKUP($D$1,'vInfo (Imported)'!$1:$5000,A584,FALSE)&gt;0,
HLOOKUP($D$1,'vInfo (Imported)'!$1:$5000,A584,FALSE),
"")</f>
        <v/>
      </c>
      <c r="E584" t="str">
        <f>IF(HLOOKUP("Category",'vInfo (Imported)'!$1:$5000,A584,FALSE)&gt;0,
HLOOKUP("Category",'vInfo (Imported)'!$1:$5000,A584,FALSE),
"")</f>
        <v/>
      </c>
      <c r="F584" t="str">
        <f>IF(HLOOKUP("OS according to the configuration file",'vInfo (Imported)'!$1:$5000,A584,FALSE)&gt;0,
HLOOKUP("OS according to the configuration file",'vInfo (Imported)'!$1:$5000,A584,FALSE),
"")</f>
        <v/>
      </c>
      <c r="G584" s="1" t="str">
        <f>IF(HLOOKUP("Cluster",'vInfo (Imported)'!$1:$5000,A584,FALSE)&gt;0,
HLOOKUP("Cluster",'vInfo (Imported)'!$1:$5000,A584,FALSE),
"")</f>
        <v/>
      </c>
      <c r="K584" s="28">
        <f>'vCluster (Imported)'!A584</f>
        <v>0</v>
      </c>
      <c r="L584">
        <f t="shared" si="57"/>
        <v>0</v>
      </c>
      <c r="M584">
        <f t="shared" si="58"/>
        <v>0</v>
      </c>
      <c r="N584">
        <f t="shared" si="59"/>
        <v>0</v>
      </c>
      <c r="O584" s="1">
        <f t="shared" si="60"/>
        <v>0</v>
      </c>
      <c r="P584">
        <f>SUMIFS('vCluster (Imported)'!$G:$G,'vCluster (Imported)'!$A:$A,K584)</f>
        <v>0</v>
      </c>
      <c r="Q584">
        <f t="shared" si="61"/>
        <v>0</v>
      </c>
    </row>
    <row r="585" spans="1:17" x14ac:dyDescent="0.3">
      <c r="A585">
        <f t="shared" si="56"/>
        <v>585</v>
      </c>
      <c r="B585" t="str">
        <f>IF(HLOOKUP("Memory",'vInfo (Imported)'!$1:$5000,A585,FALSE)&gt;0,HLOOKUP("Memory",'vInfo (Imported)'!$1:$5000,A585,FALSE),"")</f>
        <v/>
      </c>
      <c r="C585" t="str">
        <f>IF(HLOOKUP("CPUs",'vInfo (Imported)'!$1:$5000,A585,FALSE)&gt;0,
HLOOKUP("CPUs",'vInfo (Imported)'!$1:$5000,A585,FALSE),
"")</f>
        <v/>
      </c>
      <c r="D585" t="str">
        <f>IF(HLOOKUP($D$1,'vInfo (Imported)'!$1:$5000,A585,FALSE)&gt;0,
HLOOKUP($D$1,'vInfo (Imported)'!$1:$5000,A585,FALSE),
"")</f>
        <v/>
      </c>
      <c r="E585" t="str">
        <f>IF(HLOOKUP("Category",'vInfo (Imported)'!$1:$5000,A585,FALSE)&gt;0,
HLOOKUP("Category",'vInfo (Imported)'!$1:$5000,A585,FALSE),
"")</f>
        <v/>
      </c>
      <c r="F585" t="str">
        <f>IF(HLOOKUP("OS according to the configuration file",'vInfo (Imported)'!$1:$5000,A585,FALSE)&gt;0,
HLOOKUP("OS according to the configuration file",'vInfo (Imported)'!$1:$5000,A585,FALSE),
"")</f>
        <v/>
      </c>
      <c r="G585" s="1" t="str">
        <f>IF(HLOOKUP("Cluster",'vInfo (Imported)'!$1:$5000,A585,FALSE)&gt;0,
HLOOKUP("Cluster",'vInfo (Imported)'!$1:$5000,A585,FALSE),
"")</f>
        <v/>
      </c>
      <c r="K585" s="28">
        <f>'vCluster (Imported)'!A585</f>
        <v>0</v>
      </c>
      <c r="L585">
        <f t="shared" si="57"/>
        <v>0</v>
      </c>
      <c r="M585">
        <f t="shared" si="58"/>
        <v>0</v>
      </c>
      <c r="N585">
        <f t="shared" si="59"/>
        <v>0</v>
      </c>
      <c r="O585" s="1">
        <f t="shared" si="60"/>
        <v>0</v>
      </c>
      <c r="P585">
        <f>SUMIFS('vCluster (Imported)'!$G:$G,'vCluster (Imported)'!$A:$A,K585)</f>
        <v>0</v>
      </c>
      <c r="Q585">
        <f t="shared" si="61"/>
        <v>0</v>
      </c>
    </row>
    <row r="586" spans="1:17" x14ac:dyDescent="0.3">
      <c r="A586">
        <f t="shared" si="56"/>
        <v>586</v>
      </c>
      <c r="B586" t="str">
        <f>IF(HLOOKUP("Memory",'vInfo (Imported)'!$1:$5000,A586,FALSE)&gt;0,HLOOKUP("Memory",'vInfo (Imported)'!$1:$5000,A586,FALSE),"")</f>
        <v/>
      </c>
      <c r="C586" t="str">
        <f>IF(HLOOKUP("CPUs",'vInfo (Imported)'!$1:$5000,A586,FALSE)&gt;0,
HLOOKUP("CPUs",'vInfo (Imported)'!$1:$5000,A586,FALSE),
"")</f>
        <v/>
      </c>
      <c r="D586" t="str">
        <f>IF(HLOOKUP($D$1,'vInfo (Imported)'!$1:$5000,A586,FALSE)&gt;0,
HLOOKUP($D$1,'vInfo (Imported)'!$1:$5000,A586,FALSE),
"")</f>
        <v/>
      </c>
      <c r="E586" t="str">
        <f>IF(HLOOKUP("Category",'vInfo (Imported)'!$1:$5000,A586,FALSE)&gt;0,
HLOOKUP("Category",'vInfo (Imported)'!$1:$5000,A586,FALSE),
"")</f>
        <v/>
      </c>
      <c r="F586" t="str">
        <f>IF(HLOOKUP("OS according to the configuration file",'vInfo (Imported)'!$1:$5000,A586,FALSE)&gt;0,
HLOOKUP("OS according to the configuration file",'vInfo (Imported)'!$1:$5000,A586,FALSE),
"")</f>
        <v/>
      </c>
      <c r="G586" s="1" t="str">
        <f>IF(HLOOKUP("Cluster",'vInfo (Imported)'!$1:$5000,A586,FALSE)&gt;0,
HLOOKUP("Cluster",'vInfo (Imported)'!$1:$5000,A586,FALSE),
"")</f>
        <v/>
      </c>
      <c r="K586" s="28">
        <f>'vCluster (Imported)'!A586</f>
        <v>0</v>
      </c>
      <c r="L586">
        <f t="shared" si="57"/>
        <v>0</v>
      </c>
      <c r="M586">
        <f t="shared" si="58"/>
        <v>0</v>
      </c>
      <c r="N586">
        <f t="shared" si="59"/>
        <v>0</v>
      </c>
      <c r="O586" s="1">
        <f t="shared" si="60"/>
        <v>0</v>
      </c>
      <c r="P586">
        <f>SUMIFS('vCluster (Imported)'!$G:$G,'vCluster (Imported)'!$A:$A,K586)</f>
        <v>0</v>
      </c>
      <c r="Q586">
        <f t="shared" si="61"/>
        <v>0</v>
      </c>
    </row>
    <row r="587" spans="1:17" x14ac:dyDescent="0.3">
      <c r="A587">
        <f t="shared" si="56"/>
        <v>587</v>
      </c>
      <c r="B587" t="str">
        <f>IF(HLOOKUP("Memory",'vInfo (Imported)'!$1:$5000,A587,FALSE)&gt;0,HLOOKUP("Memory",'vInfo (Imported)'!$1:$5000,A587,FALSE),"")</f>
        <v/>
      </c>
      <c r="C587" t="str">
        <f>IF(HLOOKUP("CPUs",'vInfo (Imported)'!$1:$5000,A587,FALSE)&gt;0,
HLOOKUP("CPUs",'vInfo (Imported)'!$1:$5000,A587,FALSE),
"")</f>
        <v/>
      </c>
      <c r="D587" t="str">
        <f>IF(HLOOKUP($D$1,'vInfo (Imported)'!$1:$5000,A587,FALSE)&gt;0,
HLOOKUP($D$1,'vInfo (Imported)'!$1:$5000,A587,FALSE),
"")</f>
        <v/>
      </c>
      <c r="E587" t="str">
        <f>IF(HLOOKUP("Category",'vInfo (Imported)'!$1:$5000,A587,FALSE)&gt;0,
HLOOKUP("Category",'vInfo (Imported)'!$1:$5000,A587,FALSE),
"")</f>
        <v/>
      </c>
      <c r="F587" t="str">
        <f>IF(HLOOKUP("OS according to the configuration file",'vInfo (Imported)'!$1:$5000,A587,FALSE)&gt;0,
HLOOKUP("OS according to the configuration file",'vInfo (Imported)'!$1:$5000,A587,FALSE),
"")</f>
        <v/>
      </c>
      <c r="G587" s="1" t="str">
        <f>IF(HLOOKUP("Cluster",'vInfo (Imported)'!$1:$5000,A587,FALSE)&gt;0,
HLOOKUP("Cluster",'vInfo (Imported)'!$1:$5000,A587,FALSE),
"")</f>
        <v/>
      </c>
      <c r="K587" s="28">
        <f>'vCluster (Imported)'!A587</f>
        <v>0</v>
      </c>
      <c r="L587">
        <f t="shared" si="57"/>
        <v>0</v>
      </c>
      <c r="M587">
        <f t="shared" si="58"/>
        <v>0</v>
      </c>
      <c r="N587">
        <f t="shared" si="59"/>
        <v>0</v>
      </c>
      <c r="O587" s="1">
        <f t="shared" si="60"/>
        <v>0</v>
      </c>
      <c r="P587">
        <f>SUMIFS('vCluster (Imported)'!$G:$G,'vCluster (Imported)'!$A:$A,K587)</f>
        <v>0</v>
      </c>
      <c r="Q587">
        <f t="shared" si="61"/>
        <v>0</v>
      </c>
    </row>
    <row r="588" spans="1:17" x14ac:dyDescent="0.3">
      <c r="A588">
        <f t="shared" si="56"/>
        <v>588</v>
      </c>
      <c r="B588" t="str">
        <f>IF(HLOOKUP("Memory",'vInfo (Imported)'!$1:$5000,A588,FALSE)&gt;0,HLOOKUP("Memory",'vInfo (Imported)'!$1:$5000,A588,FALSE),"")</f>
        <v/>
      </c>
      <c r="C588" t="str">
        <f>IF(HLOOKUP("CPUs",'vInfo (Imported)'!$1:$5000,A588,FALSE)&gt;0,
HLOOKUP("CPUs",'vInfo (Imported)'!$1:$5000,A588,FALSE),
"")</f>
        <v/>
      </c>
      <c r="D588" t="str">
        <f>IF(HLOOKUP($D$1,'vInfo (Imported)'!$1:$5000,A588,FALSE)&gt;0,
HLOOKUP($D$1,'vInfo (Imported)'!$1:$5000,A588,FALSE),
"")</f>
        <v/>
      </c>
      <c r="E588" t="str">
        <f>IF(HLOOKUP("Category",'vInfo (Imported)'!$1:$5000,A588,FALSE)&gt;0,
HLOOKUP("Category",'vInfo (Imported)'!$1:$5000,A588,FALSE),
"")</f>
        <v/>
      </c>
      <c r="F588" t="str">
        <f>IF(HLOOKUP("OS according to the configuration file",'vInfo (Imported)'!$1:$5000,A588,FALSE)&gt;0,
HLOOKUP("OS according to the configuration file",'vInfo (Imported)'!$1:$5000,A588,FALSE),
"")</f>
        <v/>
      </c>
      <c r="G588" s="1" t="str">
        <f>IF(HLOOKUP("Cluster",'vInfo (Imported)'!$1:$5000,A588,FALSE)&gt;0,
HLOOKUP("Cluster",'vInfo (Imported)'!$1:$5000,A588,FALSE),
"")</f>
        <v/>
      </c>
      <c r="K588" s="28">
        <f>'vCluster (Imported)'!A588</f>
        <v>0</v>
      </c>
      <c r="L588">
        <f t="shared" si="57"/>
        <v>0</v>
      </c>
      <c r="M588">
        <f t="shared" si="58"/>
        <v>0</v>
      </c>
      <c r="N588">
        <f t="shared" si="59"/>
        <v>0</v>
      </c>
      <c r="O588" s="1">
        <f t="shared" si="60"/>
        <v>0</v>
      </c>
      <c r="P588">
        <f>SUMIFS('vCluster (Imported)'!$G:$G,'vCluster (Imported)'!$A:$A,K588)</f>
        <v>0</v>
      </c>
      <c r="Q588">
        <f t="shared" si="61"/>
        <v>0</v>
      </c>
    </row>
    <row r="589" spans="1:17" x14ac:dyDescent="0.3">
      <c r="A589">
        <f t="shared" si="56"/>
        <v>589</v>
      </c>
      <c r="B589" t="str">
        <f>IF(HLOOKUP("Memory",'vInfo (Imported)'!$1:$5000,A589,FALSE)&gt;0,HLOOKUP("Memory",'vInfo (Imported)'!$1:$5000,A589,FALSE),"")</f>
        <v/>
      </c>
      <c r="C589" t="str">
        <f>IF(HLOOKUP("CPUs",'vInfo (Imported)'!$1:$5000,A589,FALSE)&gt;0,
HLOOKUP("CPUs",'vInfo (Imported)'!$1:$5000,A589,FALSE),
"")</f>
        <v/>
      </c>
      <c r="D589" t="str">
        <f>IF(HLOOKUP($D$1,'vInfo (Imported)'!$1:$5000,A589,FALSE)&gt;0,
HLOOKUP($D$1,'vInfo (Imported)'!$1:$5000,A589,FALSE),
"")</f>
        <v/>
      </c>
      <c r="E589" t="str">
        <f>IF(HLOOKUP("Category",'vInfo (Imported)'!$1:$5000,A589,FALSE)&gt;0,
HLOOKUP("Category",'vInfo (Imported)'!$1:$5000,A589,FALSE),
"")</f>
        <v/>
      </c>
      <c r="F589" t="str">
        <f>IF(HLOOKUP("OS according to the configuration file",'vInfo (Imported)'!$1:$5000,A589,FALSE)&gt;0,
HLOOKUP("OS according to the configuration file",'vInfo (Imported)'!$1:$5000,A589,FALSE),
"")</f>
        <v/>
      </c>
      <c r="G589" s="1" t="str">
        <f>IF(HLOOKUP("Cluster",'vInfo (Imported)'!$1:$5000,A589,FALSE)&gt;0,
HLOOKUP("Cluster",'vInfo (Imported)'!$1:$5000,A589,FALSE),
"")</f>
        <v/>
      </c>
      <c r="K589" s="28">
        <f>'vCluster (Imported)'!A589</f>
        <v>0</v>
      </c>
      <c r="L589">
        <f t="shared" si="57"/>
        <v>0</v>
      </c>
      <c r="M589">
        <f t="shared" si="58"/>
        <v>0</v>
      </c>
      <c r="N589">
        <f t="shared" si="59"/>
        <v>0</v>
      </c>
      <c r="O589" s="1">
        <f t="shared" si="60"/>
        <v>0</v>
      </c>
      <c r="P589">
        <f>SUMIFS('vCluster (Imported)'!$G:$G,'vCluster (Imported)'!$A:$A,K589)</f>
        <v>0</v>
      </c>
      <c r="Q589">
        <f t="shared" si="61"/>
        <v>0</v>
      </c>
    </row>
    <row r="590" spans="1:17" x14ac:dyDescent="0.3">
      <c r="A590">
        <f t="shared" si="56"/>
        <v>590</v>
      </c>
      <c r="B590" t="str">
        <f>IF(HLOOKUP("Memory",'vInfo (Imported)'!$1:$5000,A590,FALSE)&gt;0,HLOOKUP("Memory",'vInfo (Imported)'!$1:$5000,A590,FALSE),"")</f>
        <v/>
      </c>
      <c r="C590" t="str">
        <f>IF(HLOOKUP("CPUs",'vInfo (Imported)'!$1:$5000,A590,FALSE)&gt;0,
HLOOKUP("CPUs",'vInfo (Imported)'!$1:$5000,A590,FALSE),
"")</f>
        <v/>
      </c>
      <c r="D590" t="str">
        <f>IF(HLOOKUP($D$1,'vInfo (Imported)'!$1:$5000,A590,FALSE)&gt;0,
HLOOKUP($D$1,'vInfo (Imported)'!$1:$5000,A590,FALSE),
"")</f>
        <v/>
      </c>
      <c r="E590" t="str">
        <f>IF(HLOOKUP("Category",'vInfo (Imported)'!$1:$5000,A590,FALSE)&gt;0,
HLOOKUP("Category",'vInfo (Imported)'!$1:$5000,A590,FALSE),
"")</f>
        <v/>
      </c>
      <c r="F590" t="str">
        <f>IF(HLOOKUP("OS according to the configuration file",'vInfo (Imported)'!$1:$5000,A590,FALSE)&gt;0,
HLOOKUP("OS according to the configuration file",'vInfo (Imported)'!$1:$5000,A590,FALSE),
"")</f>
        <v/>
      </c>
      <c r="G590" s="1" t="str">
        <f>IF(HLOOKUP("Cluster",'vInfo (Imported)'!$1:$5000,A590,FALSE)&gt;0,
HLOOKUP("Cluster",'vInfo (Imported)'!$1:$5000,A590,FALSE),
"")</f>
        <v/>
      </c>
      <c r="K590" s="28">
        <f>'vCluster (Imported)'!A590</f>
        <v>0</v>
      </c>
      <c r="L590">
        <f t="shared" si="57"/>
        <v>0</v>
      </c>
      <c r="M590">
        <f t="shared" si="58"/>
        <v>0</v>
      </c>
      <c r="N590">
        <f t="shared" si="59"/>
        <v>0</v>
      </c>
      <c r="O590" s="1">
        <f t="shared" si="60"/>
        <v>0</v>
      </c>
      <c r="P590">
        <f>SUMIFS('vCluster (Imported)'!$G:$G,'vCluster (Imported)'!$A:$A,K590)</f>
        <v>0</v>
      </c>
      <c r="Q590">
        <f t="shared" si="61"/>
        <v>0</v>
      </c>
    </row>
    <row r="591" spans="1:17" x14ac:dyDescent="0.3">
      <c r="A591">
        <f t="shared" si="56"/>
        <v>591</v>
      </c>
      <c r="B591" t="str">
        <f>IF(HLOOKUP("Memory",'vInfo (Imported)'!$1:$5000,A591,FALSE)&gt;0,HLOOKUP("Memory",'vInfo (Imported)'!$1:$5000,A591,FALSE),"")</f>
        <v/>
      </c>
      <c r="C591" t="str">
        <f>IF(HLOOKUP("CPUs",'vInfo (Imported)'!$1:$5000,A591,FALSE)&gt;0,
HLOOKUP("CPUs",'vInfo (Imported)'!$1:$5000,A591,FALSE),
"")</f>
        <v/>
      </c>
      <c r="D591" t="str">
        <f>IF(HLOOKUP($D$1,'vInfo (Imported)'!$1:$5000,A591,FALSE)&gt;0,
HLOOKUP($D$1,'vInfo (Imported)'!$1:$5000,A591,FALSE),
"")</f>
        <v/>
      </c>
      <c r="E591" t="str">
        <f>IF(HLOOKUP("Category",'vInfo (Imported)'!$1:$5000,A591,FALSE)&gt;0,
HLOOKUP("Category",'vInfo (Imported)'!$1:$5000,A591,FALSE),
"")</f>
        <v/>
      </c>
      <c r="F591" t="str">
        <f>IF(HLOOKUP("OS according to the configuration file",'vInfo (Imported)'!$1:$5000,A591,FALSE)&gt;0,
HLOOKUP("OS according to the configuration file",'vInfo (Imported)'!$1:$5000,A591,FALSE),
"")</f>
        <v/>
      </c>
      <c r="G591" s="1" t="str">
        <f>IF(HLOOKUP("Cluster",'vInfo (Imported)'!$1:$5000,A591,FALSE)&gt;0,
HLOOKUP("Cluster",'vInfo (Imported)'!$1:$5000,A591,FALSE),
"")</f>
        <v/>
      </c>
      <c r="K591" s="28">
        <f>'vCluster (Imported)'!A591</f>
        <v>0</v>
      </c>
      <c r="L591">
        <f t="shared" si="57"/>
        <v>0</v>
      </c>
      <c r="M591">
        <f t="shared" si="58"/>
        <v>0</v>
      </c>
      <c r="N591">
        <f t="shared" si="59"/>
        <v>0</v>
      </c>
      <c r="O591" s="1">
        <f t="shared" si="60"/>
        <v>0</v>
      </c>
      <c r="P591">
        <f>SUMIFS('vCluster (Imported)'!$G:$G,'vCluster (Imported)'!$A:$A,K591)</f>
        <v>0</v>
      </c>
      <c r="Q591">
        <f t="shared" si="61"/>
        <v>0</v>
      </c>
    </row>
    <row r="592" spans="1:17" x14ac:dyDescent="0.3">
      <c r="A592">
        <f t="shared" si="56"/>
        <v>592</v>
      </c>
      <c r="B592" t="str">
        <f>IF(HLOOKUP("Memory",'vInfo (Imported)'!$1:$5000,A592,FALSE)&gt;0,HLOOKUP("Memory",'vInfo (Imported)'!$1:$5000,A592,FALSE),"")</f>
        <v/>
      </c>
      <c r="C592" t="str">
        <f>IF(HLOOKUP("CPUs",'vInfo (Imported)'!$1:$5000,A592,FALSE)&gt;0,
HLOOKUP("CPUs",'vInfo (Imported)'!$1:$5000,A592,FALSE),
"")</f>
        <v/>
      </c>
      <c r="D592" t="str">
        <f>IF(HLOOKUP($D$1,'vInfo (Imported)'!$1:$5000,A592,FALSE)&gt;0,
HLOOKUP($D$1,'vInfo (Imported)'!$1:$5000,A592,FALSE),
"")</f>
        <v/>
      </c>
      <c r="E592" t="str">
        <f>IF(HLOOKUP("Category",'vInfo (Imported)'!$1:$5000,A592,FALSE)&gt;0,
HLOOKUP("Category",'vInfo (Imported)'!$1:$5000,A592,FALSE),
"")</f>
        <v/>
      </c>
      <c r="F592" t="str">
        <f>IF(HLOOKUP("OS according to the configuration file",'vInfo (Imported)'!$1:$5000,A592,FALSE)&gt;0,
HLOOKUP("OS according to the configuration file",'vInfo (Imported)'!$1:$5000,A592,FALSE),
"")</f>
        <v/>
      </c>
      <c r="G592" s="1" t="str">
        <f>IF(HLOOKUP("Cluster",'vInfo (Imported)'!$1:$5000,A592,FALSE)&gt;0,
HLOOKUP("Cluster",'vInfo (Imported)'!$1:$5000,A592,FALSE),
"")</f>
        <v/>
      </c>
      <c r="K592" s="28">
        <f>'vCluster (Imported)'!A592</f>
        <v>0</v>
      </c>
      <c r="L592">
        <f t="shared" si="57"/>
        <v>0</v>
      </c>
      <c r="M592">
        <f t="shared" si="58"/>
        <v>0</v>
      </c>
      <c r="N592">
        <f t="shared" si="59"/>
        <v>0</v>
      </c>
      <c r="O592" s="1">
        <f t="shared" si="60"/>
        <v>0</v>
      </c>
      <c r="P592">
        <f>SUMIFS('vCluster (Imported)'!$G:$G,'vCluster (Imported)'!$A:$A,K592)</f>
        <v>0</v>
      </c>
      <c r="Q592">
        <f t="shared" si="61"/>
        <v>0</v>
      </c>
    </row>
    <row r="593" spans="1:17" x14ac:dyDescent="0.3">
      <c r="A593">
        <f t="shared" si="56"/>
        <v>593</v>
      </c>
      <c r="B593" t="str">
        <f>IF(HLOOKUP("Memory",'vInfo (Imported)'!$1:$5000,A593,FALSE)&gt;0,HLOOKUP("Memory",'vInfo (Imported)'!$1:$5000,A593,FALSE),"")</f>
        <v/>
      </c>
      <c r="C593" t="str">
        <f>IF(HLOOKUP("CPUs",'vInfo (Imported)'!$1:$5000,A593,FALSE)&gt;0,
HLOOKUP("CPUs",'vInfo (Imported)'!$1:$5000,A593,FALSE),
"")</f>
        <v/>
      </c>
      <c r="D593" t="str">
        <f>IF(HLOOKUP($D$1,'vInfo (Imported)'!$1:$5000,A593,FALSE)&gt;0,
HLOOKUP($D$1,'vInfo (Imported)'!$1:$5000,A593,FALSE),
"")</f>
        <v/>
      </c>
      <c r="E593" t="str">
        <f>IF(HLOOKUP("Category",'vInfo (Imported)'!$1:$5000,A593,FALSE)&gt;0,
HLOOKUP("Category",'vInfo (Imported)'!$1:$5000,A593,FALSE),
"")</f>
        <v/>
      </c>
      <c r="F593" t="str">
        <f>IF(HLOOKUP("OS according to the configuration file",'vInfo (Imported)'!$1:$5000,A593,FALSE)&gt;0,
HLOOKUP("OS according to the configuration file",'vInfo (Imported)'!$1:$5000,A593,FALSE),
"")</f>
        <v/>
      </c>
      <c r="G593" s="1" t="str">
        <f>IF(HLOOKUP("Cluster",'vInfo (Imported)'!$1:$5000,A593,FALSE)&gt;0,
HLOOKUP("Cluster",'vInfo (Imported)'!$1:$5000,A593,FALSE),
"")</f>
        <v/>
      </c>
      <c r="K593" s="28">
        <f>'vCluster (Imported)'!A593</f>
        <v>0</v>
      </c>
      <c r="L593">
        <f t="shared" si="57"/>
        <v>0</v>
      </c>
      <c r="M593">
        <f t="shared" si="58"/>
        <v>0</v>
      </c>
      <c r="N593">
        <f t="shared" si="59"/>
        <v>0</v>
      </c>
      <c r="O593" s="1">
        <f t="shared" si="60"/>
        <v>0</v>
      </c>
      <c r="P593">
        <f>SUMIFS('vCluster (Imported)'!$G:$G,'vCluster (Imported)'!$A:$A,K593)</f>
        <v>0</v>
      </c>
      <c r="Q593">
        <f t="shared" si="61"/>
        <v>0</v>
      </c>
    </row>
    <row r="594" spans="1:17" x14ac:dyDescent="0.3">
      <c r="A594">
        <f t="shared" si="56"/>
        <v>594</v>
      </c>
      <c r="B594" t="str">
        <f>IF(HLOOKUP("Memory",'vInfo (Imported)'!$1:$5000,A594,FALSE)&gt;0,HLOOKUP("Memory",'vInfo (Imported)'!$1:$5000,A594,FALSE),"")</f>
        <v/>
      </c>
      <c r="C594" t="str">
        <f>IF(HLOOKUP("CPUs",'vInfo (Imported)'!$1:$5000,A594,FALSE)&gt;0,
HLOOKUP("CPUs",'vInfo (Imported)'!$1:$5000,A594,FALSE),
"")</f>
        <v/>
      </c>
      <c r="D594" t="str">
        <f>IF(HLOOKUP($D$1,'vInfo (Imported)'!$1:$5000,A594,FALSE)&gt;0,
HLOOKUP($D$1,'vInfo (Imported)'!$1:$5000,A594,FALSE),
"")</f>
        <v/>
      </c>
      <c r="E594" t="str">
        <f>IF(HLOOKUP("Category",'vInfo (Imported)'!$1:$5000,A594,FALSE)&gt;0,
HLOOKUP("Category",'vInfo (Imported)'!$1:$5000,A594,FALSE),
"")</f>
        <v/>
      </c>
      <c r="F594" t="str">
        <f>IF(HLOOKUP("OS according to the configuration file",'vInfo (Imported)'!$1:$5000,A594,FALSE)&gt;0,
HLOOKUP("OS according to the configuration file",'vInfo (Imported)'!$1:$5000,A594,FALSE),
"")</f>
        <v/>
      </c>
      <c r="G594" s="1" t="str">
        <f>IF(HLOOKUP("Cluster",'vInfo (Imported)'!$1:$5000,A594,FALSE)&gt;0,
HLOOKUP("Cluster",'vInfo (Imported)'!$1:$5000,A594,FALSE),
"")</f>
        <v/>
      </c>
      <c r="K594" s="28">
        <f>'vCluster (Imported)'!A594</f>
        <v>0</v>
      </c>
      <c r="L594">
        <f t="shared" si="57"/>
        <v>0</v>
      </c>
      <c r="M594">
        <f t="shared" si="58"/>
        <v>0</v>
      </c>
      <c r="N594">
        <f t="shared" si="59"/>
        <v>0</v>
      </c>
      <c r="O594" s="1">
        <f t="shared" si="60"/>
        <v>0</v>
      </c>
      <c r="P594">
        <f>SUMIFS('vCluster (Imported)'!$G:$G,'vCluster (Imported)'!$A:$A,K594)</f>
        <v>0</v>
      </c>
      <c r="Q594">
        <f t="shared" si="61"/>
        <v>0</v>
      </c>
    </row>
    <row r="595" spans="1:17" x14ac:dyDescent="0.3">
      <c r="A595">
        <f t="shared" si="56"/>
        <v>595</v>
      </c>
      <c r="B595" t="str">
        <f>IF(HLOOKUP("Memory",'vInfo (Imported)'!$1:$5000,A595,FALSE)&gt;0,HLOOKUP("Memory",'vInfo (Imported)'!$1:$5000,A595,FALSE),"")</f>
        <v/>
      </c>
      <c r="C595" t="str">
        <f>IF(HLOOKUP("CPUs",'vInfo (Imported)'!$1:$5000,A595,FALSE)&gt;0,
HLOOKUP("CPUs",'vInfo (Imported)'!$1:$5000,A595,FALSE),
"")</f>
        <v/>
      </c>
      <c r="D595" t="str">
        <f>IF(HLOOKUP($D$1,'vInfo (Imported)'!$1:$5000,A595,FALSE)&gt;0,
HLOOKUP($D$1,'vInfo (Imported)'!$1:$5000,A595,FALSE),
"")</f>
        <v/>
      </c>
      <c r="E595" t="str">
        <f>IF(HLOOKUP("Category",'vInfo (Imported)'!$1:$5000,A595,FALSE)&gt;0,
HLOOKUP("Category",'vInfo (Imported)'!$1:$5000,A595,FALSE),
"")</f>
        <v/>
      </c>
      <c r="F595" t="str">
        <f>IF(HLOOKUP("OS according to the configuration file",'vInfo (Imported)'!$1:$5000,A595,FALSE)&gt;0,
HLOOKUP("OS according to the configuration file",'vInfo (Imported)'!$1:$5000,A595,FALSE),
"")</f>
        <v/>
      </c>
      <c r="G595" s="1" t="str">
        <f>IF(HLOOKUP("Cluster",'vInfo (Imported)'!$1:$5000,A595,FALSE)&gt;0,
HLOOKUP("Cluster",'vInfo (Imported)'!$1:$5000,A595,FALSE),
"")</f>
        <v/>
      </c>
      <c r="K595" s="28">
        <f>'vCluster (Imported)'!A595</f>
        <v>0</v>
      </c>
      <c r="L595">
        <f t="shared" si="57"/>
        <v>0</v>
      </c>
      <c r="M595">
        <f t="shared" si="58"/>
        <v>0</v>
      </c>
      <c r="N595">
        <f t="shared" si="59"/>
        <v>0</v>
      </c>
      <c r="O595" s="1">
        <f t="shared" si="60"/>
        <v>0</v>
      </c>
      <c r="P595">
        <f>SUMIFS('vCluster (Imported)'!$G:$G,'vCluster (Imported)'!$A:$A,K595)</f>
        <v>0</v>
      </c>
      <c r="Q595">
        <f t="shared" si="61"/>
        <v>0</v>
      </c>
    </row>
    <row r="596" spans="1:17" x14ac:dyDescent="0.3">
      <c r="A596">
        <f t="shared" si="56"/>
        <v>596</v>
      </c>
      <c r="B596" t="str">
        <f>IF(HLOOKUP("Memory",'vInfo (Imported)'!$1:$5000,A596,FALSE)&gt;0,HLOOKUP("Memory",'vInfo (Imported)'!$1:$5000,A596,FALSE),"")</f>
        <v/>
      </c>
      <c r="C596" t="str">
        <f>IF(HLOOKUP("CPUs",'vInfo (Imported)'!$1:$5000,A596,FALSE)&gt;0,
HLOOKUP("CPUs",'vInfo (Imported)'!$1:$5000,A596,FALSE),
"")</f>
        <v/>
      </c>
      <c r="D596" t="str">
        <f>IF(HLOOKUP($D$1,'vInfo (Imported)'!$1:$5000,A596,FALSE)&gt;0,
HLOOKUP($D$1,'vInfo (Imported)'!$1:$5000,A596,FALSE),
"")</f>
        <v/>
      </c>
      <c r="E596" t="str">
        <f>IF(HLOOKUP("Category",'vInfo (Imported)'!$1:$5000,A596,FALSE)&gt;0,
HLOOKUP("Category",'vInfo (Imported)'!$1:$5000,A596,FALSE),
"")</f>
        <v/>
      </c>
      <c r="F596" t="str">
        <f>IF(HLOOKUP("OS according to the configuration file",'vInfo (Imported)'!$1:$5000,A596,FALSE)&gt;0,
HLOOKUP("OS according to the configuration file",'vInfo (Imported)'!$1:$5000,A596,FALSE),
"")</f>
        <v/>
      </c>
      <c r="G596" s="1" t="str">
        <f>IF(HLOOKUP("Cluster",'vInfo (Imported)'!$1:$5000,A596,FALSE)&gt;0,
HLOOKUP("Cluster",'vInfo (Imported)'!$1:$5000,A596,FALSE),
"")</f>
        <v/>
      </c>
      <c r="K596" s="28">
        <f>'vCluster (Imported)'!A596</f>
        <v>0</v>
      </c>
      <c r="L596">
        <f t="shared" si="57"/>
        <v>0</v>
      </c>
      <c r="M596">
        <f t="shared" si="58"/>
        <v>0</v>
      </c>
      <c r="N596">
        <f t="shared" si="59"/>
        <v>0</v>
      </c>
      <c r="O596" s="1">
        <f t="shared" si="60"/>
        <v>0</v>
      </c>
      <c r="P596">
        <f>SUMIFS('vCluster (Imported)'!$G:$G,'vCluster (Imported)'!$A:$A,K596)</f>
        <v>0</v>
      </c>
      <c r="Q596">
        <f t="shared" si="61"/>
        <v>0</v>
      </c>
    </row>
    <row r="597" spans="1:17" x14ac:dyDescent="0.3">
      <c r="A597">
        <f t="shared" si="56"/>
        <v>597</v>
      </c>
      <c r="B597" t="str">
        <f>IF(HLOOKUP("Memory",'vInfo (Imported)'!$1:$5000,A597,FALSE)&gt;0,HLOOKUP("Memory",'vInfo (Imported)'!$1:$5000,A597,FALSE),"")</f>
        <v/>
      </c>
      <c r="C597" t="str">
        <f>IF(HLOOKUP("CPUs",'vInfo (Imported)'!$1:$5000,A597,FALSE)&gt;0,
HLOOKUP("CPUs",'vInfo (Imported)'!$1:$5000,A597,FALSE),
"")</f>
        <v/>
      </c>
      <c r="D597" t="str">
        <f>IF(HLOOKUP($D$1,'vInfo (Imported)'!$1:$5000,A597,FALSE)&gt;0,
HLOOKUP($D$1,'vInfo (Imported)'!$1:$5000,A597,FALSE),
"")</f>
        <v/>
      </c>
      <c r="E597" t="str">
        <f>IF(HLOOKUP("Category",'vInfo (Imported)'!$1:$5000,A597,FALSE)&gt;0,
HLOOKUP("Category",'vInfo (Imported)'!$1:$5000,A597,FALSE),
"")</f>
        <v/>
      </c>
      <c r="F597" t="str">
        <f>IF(HLOOKUP("OS according to the configuration file",'vInfo (Imported)'!$1:$5000,A597,FALSE)&gt;0,
HLOOKUP("OS according to the configuration file",'vInfo (Imported)'!$1:$5000,A597,FALSE),
"")</f>
        <v/>
      </c>
      <c r="G597" s="1" t="str">
        <f>IF(HLOOKUP("Cluster",'vInfo (Imported)'!$1:$5000,A597,FALSE)&gt;0,
HLOOKUP("Cluster",'vInfo (Imported)'!$1:$5000,A597,FALSE),
"")</f>
        <v/>
      </c>
      <c r="K597" s="28">
        <f>'vCluster (Imported)'!A597</f>
        <v>0</v>
      </c>
      <c r="L597">
        <f t="shared" si="57"/>
        <v>0</v>
      </c>
      <c r="M597">
        <f t="shared" si="58"/>
        <v>0</v>
      </c>
      <c r="N597">
        <f t="shared" si="59"/>
        <v>0</v>
      </c>
      <c r="O597" s="1">
        <f t="shared" si="60"/>
        <v>0</v>
      </c>
      <c r="P597">
        <f>SUMIFS('vCluster (Imported)'!$G:$G,'vCluster (Imported)'!$A:$A,K597)</f>
        <v>0</v>
      </c>
      <c r="Q597">
        <f t="shared" si="61"/>
        <v>0</v>
      </c>
    </row>
    <row r="598" spans="1:17" x14ac:dyDescent="0.3">
      <c r="A598">
        <f t="shared" si="56"/>
        <v>598</v>
      </c>
      <c r="B598" t="str">
        <f>IF(HLOOKUP("Memory",'vInfo (Imported)'!$1:$5000,A598,FALSE)&gt;0,HLOOKUP("Memory",'vInfo (Imported)'!$1:$5000,A598,FALSE),"")</f>
        <v/>
      </c>
      <c r="C598" t="str">
        <f>IF(HLOOKUP("CPUs",'vInfo (Imported)'!$1:$5000,A598,FALSE)&gt;0,
HLOOKUP("CPUs",'vInfo (Imported)'!$1:$5000,A598,FALSE),
"")</f>
        <v/>
      </c>
      <c r="D598" t="str">
        <f>IF(HLOOKUP($D$1,'vInfo (Imported)'!$1:$5000,A598,FALSE)&gt;0,
HLOOKUP($D$1,'vInfo (Imported)'!$1:$5000,A598,FALSE),
"")</f>
        <v/>
      </c>
      <c r="E598" t="str">
        <f>IF(HLOOKUP("Category",'vInfo (Imported)'!$1:$5000,A598,FALSE)&gt;0,
HLOOKUP("Category",'vInfo (Imported)'!$1:$5000,A598,FALSE),
"")</f>
        <v/>
      </c>
      <c r="F598" t="str">
        <f>IF(HLOOKUP("OS according to the configuration file",'vInfo (Imported)'!$1:$5000,A598,FALSE)&gt;0,
HLOOKUP("OS according to the configuration file",'vInfo (Imported)'!$1:$5000,A598,FALSE),
"")</f>
        <v/>
      </c>
      <c r="G598" s="1" t="str">
        <f>IF(HLOOKUP("Cluster",'vInfo (Imported)'!$1:$5000,A598,FALSE)&gt;0,
HLOOKUP("Cluster",'vInfo (Imported)'!$1:$5000,A598,FALSE),
"")</f>
        <v/>
      </c>
      <c r="K598" s="28">
        <f>'vCluster (Imported)'!A598</f>
        <v>0</v>
      </c>
      <c r="L598">
        <f t="shared" si="57"/>
        <v>0</v>
      </c>
      <c r="M598">
        <f t="shared" si="58"/>
        <v>0</v>
      </c>
      <c r="N598">
        <f t="shared" si="59"/>
        <v>0</v>
      </c>
      <c r="O598" s="1">
        <f t="shared" si="60"/>
        <v>0</v>
      </c>
      <c r="P598">
        <f>SUMIFS('vCluster (Imported)'!$G:$G,'vCluster (Imported)'!$A:$A,K598)</f>
        <v>0</v>
      </c>
      <c r="Q598">
        <f t="shared" si="61"/>
        <v>0</v>
      </c>
    </row>
    <row r="599" spans="1:17" x14ac:dyDescent="0.3">
      <c r="A599">
        <f t="shared" si="56"/>
        <v>599</v>
      </c>
      <c r="B599" t="str">
        <f>IF(HLOOKUP("Memory",'vInfo (Imported)'!$1:$5000,A599,FALSE)&gt;0,HLOOKUP("Memory",'vInfo (Imported)'!$1:$5000,A599,FALSE),"")</f>
        <v/>
      </c>
      <c r="C599" t="str">
        <f>IF(HLOOKUP("CPUs",'vInfo (Imported)'!$1:$5000,A599,FALSE)&gt;0,
HLOOKUP("CPUs",'vInfo (Imported)'!$1:$5000,A599,FALSE),
"")</f>
        <v/>
      </c>
      <c r="D599" t="str">
        <f>IF(HLOOKUP($D$1,'vInfo (Imported)'!$1:$5000,A599,FALSE)&gt;0,
HLOOKUP($D$1,'vInfo (Imported)'!$1:$5000,A599,FALSE),
"")</f>
        <v/>
      </c>
      <c r="E599" t="str">
        <f>IF(HLOOKUP("Category",'vInfo (Imported)'!$1:$5000,A599,FALSE)&gt;0,
HLOOKUP("Category",'vInfo (Imported)'!$1:$5000,A599,FALSE),
"")</f>
        <v/>
      </c>
      <c r="F599" t="str">
        <f>IF(HLOOKUP("OS according to the configuration file",'vInfo (Imported)'!$1:$5000,A599,FALSE)&gt;0,
HLOOKUP("OS according to the configuration file",'vInfo (Imported)'!$1:$5000,A599,FALSE),
"")</f>
        <v/>
      </c>
      <c r="G599" s="1" t="str">
        <f>IF(HLOOKUP("Cluster",'vInfo (Imported)'!$1:$5000,A599,FALSE)&gt;0,
HLOOKUP("Cluster",'vInfo (Imported)'!$1:$5000,A599,FALSE),
"")</f>
        <v/>
      </c>
      <c r="K599" s="28">
        <f>'vCluster (Imported)'!A599</f>
        <v>0</v>
      </c>
      <c r="L599">
        <f t="shared" si="57"/>
        <v>0</v>
      </c>
      <c r="M599">
        <f t="shared" si="58"/>
        <v>0</v>
      </c>
      <c r="N599">
        <f t="shared" si="59"/>
        <v>0</v>
      </c>
      <c r="O599" s="1">
        <f t="shared" si="60"/>
        <v>0</v>
      </c>
      <c r="P599">
        <f>SUMIFS('vCluster (Imported)'!$G:$G,'vCluster (Imported)'!$A:$A,K599)</f>
        <v>0</v>
      </c>
      <c r="Q599">
        <f t="shared" si="61"/>
        <v>0</v>
      </c>
    </row>
    <row r="600" spans="1:17" x14ac:dyDescent="0.3">
      <c r="A600">
        <f t="shared" si="56"/>
        <v>600</v>
      </c>
      <c r="B600" t="str">
        <f>IF(HLOOKUP("Memory",'vInfo (Imported)'!$1:$5000,A600,FALSE)&gt;0,HLOOKUP("Memory",'vInfo (Imported)'!$1:$5000,A600,FALSE),"")</f>
        <v/>
      </c>
      <c r="C600" t="str">
        <f>IF(HLOOKUP("CPUs",'vInfo (Imported)'!$1:$5000,A600,FALSE)&gt;0,
HLOOKUP("CPUs",'vInfo (Imported)'!$1:$5000,A600,FALSE),
"")</f>
        <v/>
      </c>
      <c r="D600" t="str">
        <f>IF(HLOOKUP($D$1,'vInfo (Imported)'!$1:$5000,A600,FALSE)&gt;0,
HLOOKUP($D$1,'vInfo (Imported)'!$1:$5000,A600,FALSE),
"")</f>
        <v/>
      </c>
      <c r="E600" t="str">
        <f>IF(HLOOKUP("Category",'vInfo (Imported)'!$1:$5000,A600,FALSE)&gt;0,
HLOOKUP("Category",'vInfo (Imported)'!$1:$5000,A600,FALSE),
"")</f>
        <v/>
      </c>
      <c r="F600" t="str">
        <f>IF(HLOOKUP("OS according to the configuration file",'vInfo (Imported)'!$1:$5000,A600,FALSE)&gt;0,
HLOOKUP("OS according to the configuration file",'vInfo (Imported)'!$1:$5000,A600,FALSE),
"")</f>
        <v/>
      </c>
      <c r="G600" s="1" t="str">
        <f>IF(HLOOKUP("Cluster",'vInfo (Imported)'!$1:$5000,A600,FALSE)&gt;0,
HLOOKUP("Cluster",'vInfo (Imported)'!$1:$5000,A600,FALSE),
"")</f>
        <v/>
      </c>
      <c r="K600" s="28">
        <f>'vCluster (Imported)'!A600</f>
        <v>0</v>
      </c>
      <c r="L600">
        <f t="shared" si="57"/>
        <v>0</v>
      </c>
      <c r="M600">
        <f t="shared" si="58"/>
        <v>0</v>
      </c>
      <c r="N600">
        <f t="shared" si="59"/>
        <v>0</v>
      </c>
      <c r="O600" s="1">
        <f t="shared" si="60"/>
        <v>0</v>
      </c>
      <c r="P600">
        <f>SUMIFS('vCluster (Imported)'!$G:$G,'vCluster (Imported)'!$A:$A,K600)</f>
        <v>0</v>
      </c>
      <c r="Q600">
        <f t="shared" si="61"/>
        <v>0</v>
      </c>
    </row>
    <row r="601" spans="1:17" x14ac:dyDescent="0.3">
      <c r="A601">
        <f t="shared" si="56"/>
        <v>601</v>
      </c>
      <c r="B601" t="str">
        <f>IF(HLOOKUP("Memory",'vInfo (Imported)'!$1:$5000,A601,FALSE)&gt;0,HLOOKUP("Memory",'vInfo (Imported)'!$1:$5000,A601,FALSE),"")</f>
        <v/>
      </c>
      <c r="C601" t="str">
        <f>IF(HLOOKUP("CPUs",'vInfo (Imported)'!$1:$5000,A601,FALSE)&gt;0,
HLOOKUP("CPUs",'vInfo (Imported)'!$1:$5000,A601,FALSE),
"")</f>
        <v/>
      </c>
      <c r="D601" t="str">
        <f>IF(HLOOKUP($D$1,'vInfo (Imported)'!$1:$5000,A601,FALSE)&gt;0,
HLOOKUP($D$1,'vInfo (Imported)'!$1:$5000,A601,FALSE),
"")</f>
        <v/>
      </c>
      <c r="E601" t="str">
        <f>IF(HLOOKUP("Category",'vInfo (Imported)'!$1:$5000,A601,FALSE)&gt;0,
HLOOKUP("Category",'vInfo (Imported)'!$1:$5000,A601,FALSE),
"")</f>
        <v/>
      </c>
      <c r="F601" t="str">
        <f>IF(HLOOKUP("OS according to the configuration file",'vInfo (Imported)'!$1:$5000,A601,FALSE)&gt;0,
HLOOKUP("OS according to the configuration file",'vInfo (Imported)'!$1:$5000,A601,FALSE),
"")</f>
        <v/>
      </c>
      <c r="G601" s="1" t="str">
        <f>IF(HLOOKUP("Cluster",'vInfo (Imported)'!$1:$5000,A601,FALSE)&gt;0,
HLOOKUP("Cluster",'vInfo (Imported)'!$1:$5000,A601,FALSE),
"")</f>
        <v/>
      </c>
      <c r="K601" s="28">
        <f>'vCluster (Imported)'!A601</f>
        <v>0</v>
      </c>
      <c r="L601">
        <f t="shared" si="57"/>
        <v>0</v>
      </c>
      <c r="M601">
        <f t="shared" si="58"/>
        <v>0</v>
      </c>
      <c r="N601">
        <f t="shared" si="59"/>
        <v>0</v>
      </c>
      <c r="O601" s="1">
        <f t="shared" si="60"/>
        <v>0</v>
      </c>
      <c r="P601">
        <f>SUMIFS('vCluster (Imported)'!$G:$G,'vCluster (Imported)'!$A:$A,K601)</f>
        <v>0</v>
      </c>
      <c r="Q601">
        <f t="shared" si="61"/>
        <v>0</v>
      </c>
    </row>
    <row r="602" spans="1:17" x14ac:dyDescent="0.3">
      <c r="A602">
        <f t="shared" si="56"/>
        <v>602</v>
      </c>
      <c r="B602" t="str">
        <f>IF(HLOOKUP("Memory",'vInfo (Imported)'!$1:$5000,A602,FALSE)&gt;0,HLOOKUP("Memory",'vInfo (Imported)'!$1:$5000,A602,FALSE),"")</f>
        <v/>
      </c>
      <c r="C602" t="str">
        <f>IF(HLOOKUP("CPUs",'vInfo (Imported)'!$1:$5000,A602,FALSE)&gt;0,
HLOOKUP("CPUs",'vInfo (Imported)'!$1:$5000,A602,FALSE),
"")</f>
        <v/>
      </c>
      <c r="D602" t="str">
        <f>IF(HLOOKUP($D$1,'vInfo (Imported)'!$1:$5000,A602,FALSE)&gt;0,
HLOOKUP($D$1,'vInfo (Imported)'!$1:$5000,A602,FALSE),
"")</f>
        <v/>
      </c>
      <c r="E602" t="str">
        <f>IF(HLOOKUP("Category",'vInfo (Imported)'!$1:$5000,A602,FALSE)&gt;0,
HLOOKUP("Category",'vInfo (Imported)'!$1:$5000,A602,FALSE),
"")</f>
        <v/>
      </c>
      <c r="F602" t="str">
        <f>IF(HLOOKUP("OS according to the configuration file",'vInfo (Imported)'!$1:$5000,A602,FALSE)&gt;0,
HLOOKUP("OS according to the configuration file",'vInfo (Imported)'!$1:$5000,A602,FALSE),
"")</f>
        <v/>
      </c>
      <c r="G602" s="1" t="str">
        <f>IF(HLOOKUP("Cluster",'vInfo (Imported)'!$1:$5000,A602,FALSE)&gt;0,
HLOOKUP("Cluster",'vInfo (Imported)'!$1:$5000,A602,FALSE),
"")</f>
        <v/>
      </c>
      <c r="K602" s="28">
        <f>'vCluster (Imported)'!A602</f>
        <v>0</v>
      </c>
      <c r="L602">
        <f t="shared" si="57"/>
        <v>0</v>
      </c>
      <c r="M602">
        <f t="shared" si="58"/>
        <v>0</v>
      </c>
      <c r="N602">
        <f t="shared" si="59"/>
        <v>0</v>
      </c>
      <c r="O602" s="1">
        <f t="shared" si="60"/>
        <v>0</v>
      </c>
      <c r="P602">
        <f>SUMIFS('vCluster (Imported)'!$G:$G,'vCluster (Imported)'!$A:$A,K602)</f>
        <v>0</v>
      </c>
      <c r="Q602">
        <f t="shared" si="61"/>
        <v>0</v>
      </c>
    </row>
    <row r="603" spans="1:17" x14ac:dyDescent="0.3">
      <c r="A603">
        <f t="shared" si="56"/>
        <v>603</v>
      </c>
      <c r="B603" t="str">
        <f>IF(HLOOKUP("Memory",'vInfo (Imported)'!$1:$5000,A603,FALSE)&gt;0,HLOOKUP("Memory",'vInfo (Imported)'!$1:$5000,A603,FALSE),"")</f>
        <v/>
      </c>
      <c r="C603" t="str">
        <f>IF(HLOOKUP("CPUs",'vInfo (Imported)'!$1:$5000,A603,FALSE)&gt;0,
HLOOKUP("CPUs",'vInfo (Imported)'!$1:$5000,A603,FALSE),
"")</f>
        <v/>
      </c>
      <c r="D603" t="str">
        <f>IF(HLOOKUP($D$1,'vInfo (Imported)'!$1:$5000,A603,FALSE)&gt;0,
HLOOKUP($D$1,'vInfo (Imported)'!$1:$5000,A603,FALSE),
"")</f>
        <v/>
      </c>
      <c r="E603" t="str">
        <f>IF(HLOOKUP("Category",'vInfo (Imported)'!$1:$5000,A603,FALSE)&gt;0,
HLOOKUP("Category",'vInfo (Imported)'!$1:$5000,A603,FALSE),
"")</f>
        <v/>
      </c>
      <c r="F603" t="str">
        <f>IF(HLOOKUP("OS according to the configuration file",'vInfo (Imported)'!$1:$5000,A603,FALSE)&gt;0,
HLOOKUP("OS according to the configuration file",'vInfo (Imported)'!$1:$5000,A603,FALSE),
"")</f>
        <v/>
      </c>
      <c r="G603" s="1" t="str">
        <f>IF(HLOOKUP("Cluster",'vInfo (Imported)'!$1:$5000,A603,FALSE)&gt;0,
HLOOKUP("Cluster",'vInfo (Imported)'!$1:$5000,A603,FALSE),
"")</f>
        <v/>
      </c>
      <c r="K603" s="28">
        <f>'vCluster (Imported)'!A603</f>
        <v>0</v>
      </c>
      <c r="L603">
        <f t="shared" si="57"/>
        <v>0</v>
      </c>
      <c r="M603">
        <f t="shared" si="58"/>
        <v>0</v>
      </c>
      <c r="N603">
        <f t="shared" si="59"/>
        <v>0</v>
      </c>
      <c r="O603" s="1">
        <f t="shared" si="60"/>
        <v>0</v>
      </c>
      <c r="P603">
        <f>SUMIFS('vCluster (Imported)'!$G:$G,'vCluster (Imported)'!$A:$A,K603)</f>
        <v>0</v>
      </c>
      <c r="Q603">
        <f t="shared" si="61"/>
        <v>0</v>
      </c>
    </row>
    <row r="604" spans="1:17" x14ac:dyDescent="0.3">
      <c r="A604">
        <f t="shared" si="56"/>
        <v>604</v>
      </c>
      <c r="B604" t="str">
        <f>IF(HLOOKUP("Memory",'vInfo (Imported)'!$1:$5000,A604,FALSE)&gt;0,HLOOKUP("Memory",'vInfo (Imported)'!$1:$5000,A604,FALSE),"")</f>
        <v/>
      </c>
      <c r="C604" t="str">
        <f>IF(HLOOKUP("CPUs",'vInfo (Imported)'!$1:$5000,A604,FALSE)&gt;0,
HLOOKUP("CPUs",'vInfo (Imported)'!$1:$5000,A604,FALSE),
"")</f>
        <v/>
      </c>
      <c r="D604" t="str">
        <f>IF(HLOOKUP($D$1,'vInfo (Imported)'!$1:$5000,A604,FALSE)&gt;0,
HLOOKUP($D$1,'vInfo (Imported)'!$1:$5000,A604,FALSE),
"")</f>
        <v/>
      </c>
      <c r="E604" t="str">
        <f>IF(HLOOKUP("Category",'vInfo (Imported)'!$1:$5000,A604,FALSE)&gt;0,
HLOOKUP("Category",'vInfo (Imported)'!$1:$5000,A604,FALSE),
"")</f>
        <v/>
      </c>
      <c r="F604" t="str">
        <f>IF(HLOOKUP("OS according to the configuration file",'vInfo (Imported)'!$1:$5000,A604,FALSE)&gt;0,
HLOOKUP("OS according to the configuration file",'vInfo (Imported)'!$1:$5000,A604,FALSE),
"")</f>
        <v/>
      </c>
      <c r="G604" s="1" t="str">
        <f>IF(HLOOKUP("Cluster",'vInfo (Imported)'!$1:$5000,A604,FALSE)&gt;0,
HLOOKUP("Cluster",'vInfo (Imported)'!$1:$5000,A604,FALSE),
"")</f>
        <v/>
      </c>
      <c r="K604" s="28">
        <f>'vCluster (Imported)'!A604</f>
        <v>0</v>
      </c>
      <c r="L604">
        <f t="shared" si="57"/>
        <v>0</v>
      </c>
      <c r="M604">
        <f t="shared" si="58"/>
        <v>0</v>
      </c>
      <c r="N604">
        <f t="shared" si="59"/>
        <v>0</v>
      </c>
      <c r="O604" s="1">
        <f t="shared" si="60"/>
        <v>0</v>
      </c>
      <c r="P604">
        <f>SUMIFS('vCluster (Imported)'!$G:$G,'vCluster (Imported)'!$A:$A,K604)</f>
        <v>0</v>
      </c>
      <c r="Q604">
        <f t="shared" si="61"/>
        <v>0</v>
      </c>
    </row>
    <row r="605" spans="1:17" x14ac:dyDescent="0.3">
      <c r="A605">
        <f t="shared" si="56"/>
        <v>605</v>
      </c>
      <c r="B605" t="str">
        <f>IF(HLOOKUP("Memory",'vInfo (Imported)'!$1:$5000,A605,FALSE)&gt;0,HLOOKUP("Memory",'vInfo (Imported)'!$1:$5000,A605,FALSE),"")</f>
        <v/>
      </c>
      <c r="C605" t="str">
        <f>IF(HLOOKUP("CPUs",'vInfo (Imported)'!$1:$5000,A605,FALSE)&gt;0,
HLOOKUP("CPUs",'vInfo (Imported)'!$1:$5000,A605,FALSE),
"")</f>
        <v/>
      </c>
      <c r="D605" t="str">
        <f>IF(HLOOKUP($D$1,'vInfo (Imported)'!$1:$5000,A605,FALSE)&gt;0,
HLOOKUP($D$1,'vInfo (Imported)'!$1:$5000,A605,FALSE),
"")</f>
        <v/>
      </c>
      <c r="E605" t="str">
        <f>IF(HLOOKUP("Category",'vInfo (Imported)'!$1:$5000,A605,FALSE)&gt;0,
HLOOKUP("Category",'vInfo (Imported)'!$1:$5000,A605,FALSE),
"")</f>
        <v/>
      </c>
      <c r="F605" t="str">
        <f>IF(HLOOKUP("OS according to the configuration file",'vInfo (Imported)'!$1:$5000,A605,FALSE)&gt;0,
HLOOKUP("OS according to the configuration file",'vInfo (Imported)'!$1:$5000,A605,FALSE),
"")</f>
        <v/>
      </c>
      <c r="G605" s="1" t="str">
        <f>IF(HLOOKUP("Cluster",'vInfo (Imported)'!$1:$5000,A605,FALSE)&gt;0,
HLOOKUP("Cluster",'vInfo (Imported)'!$1:$5000,A605,FALSE),
"")</f>
        <v/>
      </c>
      <c r="K605" s="28">
        <f>'vCluster (Imported)'!A605</f>
        <v>0</v>
      </c>
      <c r="L605">
        <f t="shared" si="57"/>
        <v>0</v>
      </c>
      <c r="M605">
        <f t="shared" si="58"/>
        <v>0</v>
      </c>
      <c r="N605">
        <f t="shared" si="59"/>
        <v>0</v>
      </c>
      <c r="O605" s="1">
        <f t="shared" si="60"/>
        <v>0</v>
      </c>
      <c r="P605">
        <f>SUMIFS('vCluster (Imported)'!$G:$G,'vCluster (Imported)'!$A:$A,K605)</f>
        <v>0</v>
      </c>
      <c r="Q605">
        <f t="shared" si="61"/>
        <v>0</v>
      </c>
    </row>
    <row r="606" spans="1:17" x14ac:dyDescent="0.3">
      <c r="A606">
        <f t="shared" si="56"/>
        <v>606</v>
      </c>
      <c r="B606" t="str">
        <f>IF(HLOOKUP("Memory",'vInfo (Imported)'!$1:$5000,A606,FALSE)&gt;0,HLOOKUP("Memory",'vInfo (Imported)'!$1:$5000,A606,FALSE),"")</f>
        <v/>
      </c>
      <c r="C606" t="str">
        <f>IF(HLOOKUP("CPUs",'vInfo (Imported)'!$1:$5000,A606,FALSE)&gt;0,
HLOOKUP("CPUs",'vInfo (Imported)'!$1:$5000,A606,FALSE),
"")</f>
        <v/>
      </c>
      <c r="D606" t="str">
        <f>IF(HLOOKUP($D$1,'vInfo (Imported)'!$1:$5000,A606,FALSE)&gt;0,
HLOOKUP($D$1,'vInfo (Imported)'!$1:$5000,A606,FALSE),
"")</f>
        <v/>
      </c>
      <c r="E606" t="str">
        <f>IF(HLOOKUP("Category",'vInfo (Imported)'!$1:$5000,A606,FALSE)&gt;0,
HLOOKUP("Category",'vInfo (Imported)'!$1:$5000,A606,FALSE),
"")</f>
        <v/>
      </c>
      <c r="F606" t="str">
        <f>IF(HLOOKUP("OS according to the configuration file",'vInfo (Imported)'!$1:$5000,A606,FALSE)&gt;0,
HLOOKUP("OS according to the configuration file",'vInfo (Imported)'!$1:$5000,A606,FALSE),
"")</f>
        <v/>
      </c>
      <c r="G606" s="1" t="str">
        <f>IF(HLOOKUP("Cluster",'vInfo (Imported)'!$1:$5000,A606,FALSE)&gt;0,
HLOOKUP("Cluster",'vInfo (Imported)'!$1:$5000,A606,FALSE),
"")</f>
        <v/>
      </c>
      <c r="K606" s="28">
        <f>'vCluster (Imported)'!A606</f>
        <v>0</v>
      </c>
      <c r="L606">
        <f t="shared" si="57"/>
        <v>0</v>
      </c>
      <c r="M606">
        <f t="shared" si="58"/>
        <v>0</v>
      </c>
      <c r="N606">
        <f t="shared" si="59"/>
        <v>0</v>
      </c>
      <c r="O606" s="1">
        <f t="shared" si="60"/>
        <v>0</v>
      </c>
      <c r="P606">
        <f>SUMIFS('vCluster (Imported)'!$G:$G,'vCluster (Imported)'!$A:$A,K606)</f>
        <v>0</v>
      </c>
      <c r="Q606">
        <f t="shared" si="61"/>
        <v>0</v>
      </c>
    </row>
    <row r="607" spans="1:17" x14ac:dyDescent="0.3">
      <c r="A607">
        <f t="shared" si="56"/>
        <v>607</v>
      </c>
      <c r="B607" t="str">
        <f>IF(HLOOKUP("Memory",'vInfo (Imported)'!$1:$5000,A607,FALSE)&gt;0,HLOOKUP("Memory",'vInfo (Imported)'!$1:$5000,A607,FALSE),"")</f>
        <v/>
      </c>
      <c r="C607" t="str">
        <f>IF(HLOOKUP("CPUs",'vInfo (Imported)'!$1:$5000,A607,FALSE)&gt;0,
HLOOKUP("CPUs",'vInfo (Imported)'!$1:$5000,A607,FALSE),
"")</f>
        <v/>
      </c>
      <c r="D607" t="str">
        <f>IF(HLOOKUP($D$1,'vInfo (Imported)'!$1:$5000,A607,FALSE)&gt;0,
HLOOKUP($D$1,'vInfo (Imported)'!$1:$5000,A607,FALSE),
"")</f>
        <v/>
      </c>
      <c r="E607" t="str">
        <f>IF(HLOOKUP("Category",'vInfo (Imported)'!$1:$5000,A607,FALSE)&gt;0,
HLOOKUP("Category",'vInfo (Imported)'!$1:$5000,A607,FALSE),
"")</f>
        <v/>
      </c>
      <c r="F607" t="str">
        <f>IF(HLOOKUP("OS according to the configuration file",'vInfo (Imported)'!$1:$5000,A607,FALSE)&gt;0,
HLOOKUP("OS according to the configuration file",'vInfo (Imported)'!$1:$5000,A607,FALSE),
"")</f>
        <v/>
      </c>
      <c r="G607" s="1" t="str">
        <f>IF(HLOOKUP("Cluster",'vInfo (Imported)'!$1:$5000,A607,FALSE)&gt;0,
HLOOKUP("Cluster",'vInfo (Imported)'!$1:$5000,A607,FALSE),
"")</f>
        <v/>
      </c>
      <c r="K607" s="28">
        <f>'vCluster (Imported)'!A607</f>
        <v>0</v>
      </c>
      <c r="L607">
        <f t="shared" si="57"/>
        <v>0</v>
      </c>
      <c r="M607">
        <f t="shared" si="58"/>
        <v>0</v>
      </c>
      <c r="N607">
        <f t="shared" si="59"/>
        <v>0</v>
      </c>
      <c r="O607" s="1">
        <f t="shared" si="60"/>
        <v>0</v>
      </c>
      <c r="P607">
        <f>SUMIFS('vCluster (Imported)'!$G:$G,'vCluster (Imported)'!$A:$A,K607)</f>
        <v>0</v>
      </c>
      <c r="Q607">
        <f t="shared" si="61"/>
        <v>0</v>
      </c>
    </row>
    <row r="608" spans="1:17" x14ac:dyDescent="0.3">
      <c r="A608">
        <f t="shared" si="56"/>
        <v>608</v>
      </c>
      <c r="B608" t="str">
        <f>IF(HLOOKUP("Memory",'vInfo (Imported)'!$1:$5000,A608,FALSE)&gt;0,HLOOKUP("Memory",'vInfo (Imported)'!$1:$5000,A608,FALSE),"")</f>
        <v/>
      </c>
      <c r="C608" t="str">
        <f>IF(HLOOKUP("CPUs",'vInfo (Imported)'!$1:$5000,A608,FALSE)&gt;0,
HLOOKUP("CPUs",'vInfo (Imported)'!$1:$5000,A608,FALSE),
"")</f>
        <v/>
      </c>
      <c r="D608" t="str">
        <f>IF(HLOOKUP($D$1,'vInfo (Imported)'!$1:$5000,A608,FALSE)&gt;0,
HLOOKUP($D$1,'vInfo (Imported)'!$1:$5000,A608,FALSE),
"")</f>
        <v/>
      </c>
      <c r="E608" t="str">
        <f>IF(HLOOKUP("Category",'vInfo (Imported)'!$1:$5000,A608,FALSE)&gt;0,
HLOOKUP("Category",'vInfo (Imported)'!$1:$5000,A608,FALSE),
"")</f>
        <v/>
      </c>
      <c r="F608" t="str">
        <f>IF(HLOOKUP("OS according to the configuration file",'vInfo (Imported)'!$1:$5000,A608,FALSE)&gt;0,
HLOOKUP("OS according to the configuration file",'vInfo (Imported)'!$1:$5000,A608,FALSE),
"")</f>
        <v/>
      </c>
      <c r="G608" s="1" t="str">
        <f>IF(HLOOKUP("Cluster",'vInfo (Imported)'!$1:$5000,A608,FALSE)&gt;0,
HLOOKUP("Cluster",'vInfo (Imported)'!$1:$5000,A608,FALSE),
"")</f>
        <v/>
      </c>
      <c r="K608" s="28">
        <f>'vCluster (Imported)'!A608</f>
        <v>0</v>
      </c>
      <c r="L608">
        <f t="shared" si="57"/>
        <v>0</v>
      </c>
      <c r="M608">
        <f t="shared" si="58"/>
        <v>0</v>
      </c>
      <c r="N608">
        <f t="shared" si="59"/>
        <v>0</v>
      </c>
      <c r="O608" s="1">
        <f t="shared" si="60"/>
        <v>0</v>
      </c>
      <c r="P608">
        <f>SUMIFS('vCluster (Imported)'!$G:$G,'vCluster (Imported)'!$A:$A,K608)</f>
        <v>0</v>
      </c>
      <c r="Q608">
        <f t="shared" si="61"/>
        <v>0</v>
      </c>
    </row>
    <row r="609" spans="1:17" x14ac:dyDescent="0.3">
      <c r="A609">
        <f t="shared" si="56"/>
        <v>609</v>
      </c>
      <c r="B609" t="str">
        <f>IF(HLOOKUP("Memory",'vInfo (Imported)'!$1:$5000,A609,FALSE)&gt;0,HLOOKUP("Memory",'vInfo (Imported)'!$1:$5000,A609,FALSE),"")</f>
        <v/>
      </c>
      <c r="C609" t="str">
        <f>IF(HLOOKUP("CPUs",'vInfo (Imported)'!$1:$5000,A609,FALSE)&gt;0,
HLOOKUP("CPUs",'vInfo (Imported)'!$1:$5000,A609,FALSE),
"")</f>
        <v/>
      </c>
      <c r="D609" t="str">
        <f>IF(HLOOKUP($D$1,'vInfo (Imported)'!$1:$5000,A609,FALSE)&gt;0,
HLOOKUP($D$1,'vInfo (Imported)'!$1:$5000,A609,FALSE),
"")</f>
        <v/>
      </c>
      <c r="E609" t="str">
        <f>IF(HLOOKUP("Category",'vInfo (Imported)'!$1:$5000,A609,FALSE)&gt;0,
HLOOKUP("Category",'vInfo (Imported)'!$1:$5000,A609,FALSE),
"")</f>
        <v/>
      </c>
      <c r="F609" t="str">
        <f>IF(HLOOKUP("OS according to the configuration file",'vInfo (Imported)'!$1:$5000,A609,FALSE)&gt;0,
HLOOKUP("OS according to the configuration file",'vInfo (Imported)'!$1:$5000,A609,FALSE),
"")</f>
        <v/>
      </c>
      <c r="G609" s="1" t="str">
        <f>IF(HLOOKUP("Cluster",'vInfo (Imported)'!$1:$5000,A609,FALSE)&gt;0,
HLOOKUP("Cluster",'vInfo (Imported)'!$1:$5000,A609,FALSE),
"")</f>
        <v/>
      </c>
      <c r="K609" s="28">
        <f>'vCluster (Imported)'!A609</f>
        <v>0</v>
      </c>
      <c r="L609">
        <f t="shared" si="57"/>
        <v>0</v>
      </c>
      <c r="M609">
        <f t="shared" si="58"/>
        <v>0</v>
      </c>
      <c r="N609">
        <f t="shared" si="59"/>
        <v>0</v>
      </c>
      <c r="O609" s="1">
        <f t="shared" si="60"/>
        <v>0</v>
      </c>
      <c r="P609">
        <f>SUMIFS('vCluster (Imported)'!$G:$G,'vCluster (Imported)'!$A:$A,K609)</f>
        <v>0</v>
      </c>
      <c r="Q609">
        <f t="shared" si="61"/>
        <v>0</v>
      </c>
    </row>
    <row r="610" spans="1:17" x14ac:dyDescent="0.3">
      <c r="A610">
        <f t="shared" si="56"/>
        <v>610</v>
      </c>
      <c r="B610" t="str">
        <f>IF(HLOOKUP("Memory",'vInfo (Imported)'!$1:$5000,A610,FALSE)&gt;0,HLOOKUP("Memory",'vInfo (Imported)'!$1:$5000,A610,FALSE),"")</f>
        <v/>
      </c>
      <c r="C610" t="str">
        <f>IF(HLOOKUP("CPUs",'vInfo (Imported)'!$1:$5000,A610,FALSE)&gt;0,
HLOOKUP("CPUs",'vInfo (Imported)'!$1:$5000,A610,FALSE),
"")</f>
        <v/>
      </c>
      <c r="D610" t="str">
        <f>IF(HLOOKUP($D$1,'vInfo (Imported)'!$1:$5000,A610,FALSE)&gt;0,
HLOOKUP($D$1,'vInfo (Imported)'!$1:$5000,A610,FALSE),
"")</f>
        <v/>
      </c>
      <c r="E610" t="str">
        <f>IF(HLOOKUP("Category",'vInfo (Imported)'!$1:$5000,A610,FALSE)&gt;0,
HLOOKUP("Category",'vInfo (Imported)'!$1:$5000,A610,FALSE),
"")</f>
        <v/>
      </c>
      <c r="F610" t="str">
        <f>IF(HLOOKUP("OS according to the configuration file",'vInfo (Imported)'!$1:$5000,A610,FALSE)&gt;0,
HLOOKUP("OS according to the configuration file",'vInfo (Imported)'!$1:$5000,A610,FALSE),
"")</f>
        <v/>
      </c>
      <c r="G610" s="1" t="str">
        <f>IF(HLOOKUP("Cluster",'vInfo (Imported)'!$1:$5000,A610,FALSE)&gt;0,
HLOOKUP("Cluster",'vInfo (Imported)'!$1:$5000,A610,FALSE),
"")</f>
        <v/>
      </c>
      <c r="K610" s="28">
        <f>'vCluster (Imported)'!A610</f>
        <v>0</v>
      </c>
      <c r="L610">
        <f t="shared" si="57"/>
        <v>0</v>
      </c>
      <c r="M610">
        <f t="shared" si="58"/>
        <v>0</v>
      </c>
      <c r="N610">
        <f t="shared" si="59"/>
        <v>0</v>
      </c>
      <c r="O610" s="1">
        <f t="shared" si="60"/>
        <v>0</v>
      </c>
      <c r="P610">
        <f>SUMIFS('vCluster (Imported)'!$G:$G,'vCluster (Imported)'!$A:$A,K610)</f>
        <v>0</v>
      </c>
      <c r="Q610">
        <f t="shared" si="61"/>
        <v>0</v>
      </c>
    </row>
    <row r="611" spans="1:17" x14ac:dyDescent="0.3">
      <c r="A611">
        <f t="shared" si="56"/>
        <v>611</v>
      </c>
      <c r="B611" t="str">
        <f>IF(HLOOKUP("Memory",'vInfo (Imported)'!$1:$5000,A611,FALSE)&gt;0,HLOOKUP("Memory",'vInfo (Imported)'!$1:$5000,A611,FALSE),"")</f>
        <v/>
      </c>
      <c r="C611" t="str">
        <f>IF(HLOOKUP("CPUs",'vInfo (Imported)'!$1:$5000,A611,FALSE)&gt;0,
HLOOKUP("CPUs",'vInfo (Imported)'!$1:$5000,A611,FALSE),
"")</f>
        <v/>
      </c>
      <c r="D611" t="str">
        <f>IF(HLOOKUP($D$1,'vInfo (Imported)'!$1:$5000,A611,FALSE)&gt;0,
HLOOKUP($D$1,'vInfo (Imported)'!$1:$5000,A611,FALSE),
"")</f>
        <v/>
      </c>
      <c r="E611" t="str">
        <f>IF(HLOOKUP("Category",'vInfo (Imported)'!$1:$5000,A611,FALSE)&gt;0,
HLOOKUP("Category",'vInfo (Imported)'!$1:$5000,A611,FALSE),
"")</f>
        <v/>
      </c>
      <c r="F611" t="str">
        <f>IF(HLOOKUP("OS according to the configuration file",'vInfo (Imported)'!$1:$5000,A611,FALSE)&gt;0,
HLOOKUP("OS according to the configuration file",'vInfo (Imported)'!$1:$5000,A611,FALSE),
"")</f>
        <v/>
      </c>
      <c r="G611" s="1" t="str">
        <f>IF(HLOOKUP("Cluster",'vInfo (Imported)'!$1:$5000,A611,FALSE)&gt;0,
HLOOKUP("Cluster",'vInfo (Imported)'!$1:$5000,A611,FALSE),
"")</f>
        <v/>
      </c>
      <c r="K611" s="28">
        <f>'vCluster (Imported)'!A611</f>
        <v>0</v>
      </c>
      <c r="L611">
        <f t="shared" si="57"/>
        <v>0</v>
      </c>
      <c r="M611">
        <f t="shared" si="58"/>
        <v>0</v>
      </c>
      <c r="N611">
        <f t="shared" si="59"/>
        <v>0</v>
      </c>
      <c r="O611" s="1">
        <f t="shared" si="60"/>
        <v>0</v>
      </c>
      <c r="P611">
        <f>SUMIFS('vCluster (Imported)'!$G:$G,'vCluster (Imported)'!$A:$A,K611)</f>
        <v>0</v>
      </c>
      <c r="Q611">
        <f t="shared" si="61"/>
        <v>0</v>
      </c>
    </row>
    <row r="612" spans="1:17" x14ac:dyDescent="0.3">
      <c r="A612">
        <f t="shared" si="56"/>
        <v>612</v>
      </c>
      <c r="B612" t="str">
        <f>IF(HLOOKUP("Memory",'vInfo (Imported)'!$1:$5000,A612,FALSE)&gt;0,HLOOKUP("Memory",'vInfo (Imported)'!$1:$5000,A612,FALSE),"")</f>
        <v/>
      </c>
      <c r="C612" t="str">
        <f>IF(HLOOKUP("CPUs",'vInfo (Imported)'!$1:$5000,A612,FALSE)&gt;0,
HLOOKUP("CPUs",'vInfo (Imported)'!$1:$5000,A612,FALSE),
"")</f>
        <v/>
      </c>
      <c r="D612" t="str">
        <f>IF(HLOOKUP($D$1,'vInfo (Imported)'!$1:$5000,A612,FALSE)&gt;0,
HLOOKUP($D$1,'vInfo (Imported)'!$1:$5000,A612,FALSE),
"")</f>
        <v/>
      </c>
      <c r="E612" t="str">
        <f>IF(HLOOKUP("Category",'vInfo (Imported)'!$1:$5000,A612,FALSE)&gt;0,
HLOOKUP("Category",'vInfo (Imported)'!$1:$5000,A612,FALSE),
"")</f>
        <v/>
      </c>
      <c r="F612" t="str">
        <f>IF(HLOOKUP("OS according to the configuration file",'vInfo (Imported)'!$1:$5000,A612,FALSE)&gt;0,
HLOOKUP("OS according to the configuration file",'vInfo (Imported)'!$1:$5000,A612,FALSE),
"")</f>
        <v/>
      </c>
      <c r="G612" s="1" t="str">
        <f>IF(HLOOKUP("Cluster",'vInfo (Imported)'!$1:$5000,A612,FALSE)&gt;0,
HLOOKUP("Cluster",'vInfo (Imported)'!$1:$5000,A612,FALSE),
"")</f>
        <v/>
      </c>
      <c r="K612" s="28">
        <f>'vCluster (Imported)'!A612</f>
        <v>0</v>
      </c>
      <c r="L612">
        <f t="shared" si="57"/>
        <v>0</v>
      </c>
      <c r="M612">
        <f t="shared" si="58"/>
        <v>0</v>
      </c>
      <c r="N612">
        <f t="shared" si="59"/>
        <v>0</v>
      </c>
      <c r="O612" s="1">
        <f t="shared" si="60"/>
        <v>0</v>
      </c>
      <c r="P612">
        <f>SUMIFS('vCluster (Imported)'!$G:$G,'vCluster (Imported)'!$A:$A,K612)</f>
        <v>0</v>
      </c>
      <c r="Q612">
        <f t="shared" si="61"/>
        <v>0</v>
      </c>
    </row>
    <row r="613" spans="1:17" x14ac:dyDescent="0.3">
      <c r="A613">
        <f t="shared" si="56"/>
        <v>613</v>
      </c>
      <c r="B613" t="str">
        <f>IF(HLOOKUP("Memory",'vInfo (Imported)'!$1:$5000,A613,FALSE)&gt;0,HLOOKUP("Memory",'vInfo (Imported)'!$1:$5000,A613,FALSE),"")</f>
        <v/>
      </c>
      <c r="C613" t="str">
        <f>IF(HLOOKUP("CPUs",'vInfo (Imported)'!$1:$5000,A613,FALSE)&gt;0,
HLOOKUP("CPUs",'vInfo (Imported)'!$1:$5000,A613,FALSE),
"")</f>
        <v/>
      </c>
      <c r="D613" t="str">
        <f>IF(HLOOKUP($D$1,'vInfo (Imported)'!$1:$5000,A613,FALSE)&gt;0,
HLOOKUP($D$1,'vInfo (Imported)'!$1:$5000,A613,FALSE),
"")</f>
        <v/>
      </c>
      <c r="E613" t="str">
        <f>IF(HLOOKUP("Category",'vInfo (Imported)'!$1:$5000,A613,FALSE)&gt;0,
HLOOKUP("Category",'vInfo (Imported)'!$1:$5000,A613,FALSE),
"")</f>
        <v/>
      </c>
      <c r="F613" t="str">
        <f>IF(HLOOKUP("OS according to the configuration file",'vInfo (Imported)'!$1:$5000,A613,FALSE)&gt;0,
HLOOKUP("OS according to the configuration file",'vInfo (Imported)'!$1:$5000,A613,FALSE),
"")</f>
        <v/>
      </c>
      <c r="G613" s="1" t="str">
        <f>IF(HLOOKUP("Cluster",'vInfo (Imported)'!$1:$5000,A613,FALSE)&gt;0,
HLOOKUP("Cluster",'vInfo (Imported)'!$1:$5000,A613,FALSE),
"")</f>
        <v/>
      </c>
      <c r="K613" s="28">
        <f>'vCluster (Imported)'!A613</f>
        <v>0</v>
      </c>
      <c r="L613">
        <f t="shared" si="57"/>
        <v>0</v>
      </c>
      <c r="M613">
        <f t="shared" si="58"/>
        <v>0</v>
      </c>
      <c r="N613">
        <f t="shared" si="59"/>
        <v>0</v>
      </c>
      <c r="O613" s="1">
        <f t="shared" si="60"/>
        <v>0</v>
      </c>
      <c r="P613">
        <f>SUMIFS('vCluster (Imported)'!$G:$G,'vCluster (Imported)'!$A:$A,K613)</f>
        <v>0</v>
      </c>
      <c r="Q613">
        <f t="shared" si="61"/>
        <v>0</v>
      </c>
    </row>
    <row r="614" spans="1:17" x14ac:dyDescent="0.3">
      <c r="A614">
        <f t="shared" si="56"/>
        <v>614</v>
      </c>
      <c r="B614" t="str">
        <f>IF(HLOOKUP("Memory",'vInfo (Imported)'!$1:$5000,A614,FALSE)&gt;0,HLOOKUP("Memory",'vInfo (Imported)'!$1:$5000,A614,FALSE),"")</f>
        <v/>
      </c>
      <c r="C614" t="str">
        <f>IF(HLOOKUP("CPUs",'vInfo (Imported)'!$1:$5000,A614,FALSE)&gt;0,
HLOOKUP("CPUs",'vInfo (Imported)'!$1:$5000,A614,FALSE),
"")</f>
        <v/>
      </c>
      <c r="D614" t="str">
        <f>IF(HLOOKUP($D$1,'vInfo (Imported)'!$1:$5000,A614,FALSE)&gt;0,
HLOOKUP($D$1,'vInfo (Imported)'!$1:$5000,A614,FALSE),
"")</f>
        <v/>
      </c>
      <c r="E614" t="str">
        <f>IF(HLOOKUP("Category",'vInfo (Imported)'!$1:$5000,A614,FALSE)&gt;0,
HLOOKUP("Category",'vInfo (Imported)'!$1:$5000,A614,FALSE),
"")</f>
        <v/>
      </c>
      <c r="F614" t="str">
        <f>IF(HLOOKUP("OS according to the configuration file",'vInfo (Imported)'!$1:$5000,A614,FALSE)&gt;0,
HLOOKUP("OS according to the configuration file",'vInfo (Imported)'!$1:$5000,A614,FALSE),
"")</f>
        <v/>
      </c>
      <c r="G614" s="1" t="str">
        <f>IF(HLOOKUP("Cluster",'vInfo (Imported)'!$1:$5000,A614,FALSE)&gt;0,
HLOOKUP("Cluster",'vInfo (Imported)'!$1:$5000,A614,FALSE),
"")</f>
        <v/>
      </c>
      <c r="K614" s="28">
        <f>'vCluster (Imported)'!A614</f>
        <v>0</v>
      </c>
      <c r="L614">
        <f t="shared" si="57"/>
        <v>0</v>
      </c>
      <c r="M614">
        <f t="shared" si="58"/>
        <v>0</v>
      </c>
      <c r="N614">
        <f t="shared" si="59"/>
        <v>0</v>
      </c>
      <c r="O614" s="1">
        <f t="shared" si="60"/>
        <v>0</v>
      </c>
      <c r="P614">
        <f>SUMIFS('vCluster (Imported)'!$G:$G,'vCluster (Imported)'!$A:$A,K614)</f>
        <v>0</v>
      </c>
      <c r="Q614">
        <f t="shared" si="61"/>
        <v>0</v>
      </c>
    </row>
    <row r="615" spans="1:17" x14ac:dyDescent="0.3">
      <c r="A615">
        <f t="shared" si="56"/>
        <v>615</v>
      </c>
      <c r="B615" t="str">
        <f>IF(HLOOKUP("Memory",'vInfo (Imported)'!$1:$5000,A615,FALSE)&gt;0,HLOOKUP("Memory",'vInfo (Imported)'!$1:$5000,A615,FALSE),"")</f>
        <v/>
      </c>
      <c r="C615" t="str">
        <f>IF(HLOOKUP("CPUs",'vInfo (Imported)'!$1:$5000,A615,FALSE)&gt;0,
HLOOKUP("CPUs",'vInfo (Imported)'!$1:$5000,A615,FALSE),
"")</f>
        <v/>
      </c>
      <c r="D615" t="str">
        <f>IF(HLOOKUP($D$1,'vInfo (Imported)'!$1:$5000,A615,FALSE)&gt;0,
HLOOKUP($D$1,'vInfo (Imported)'!$1:$5000,A615,FALSE),
"")</f>
        <v/>
      </c>
      <c r="E615" t="str">
        <f>IF(HLOOKUP("Category",'vInfo (Imported)'!$1:$5000,A615,FALSE)&gt;0,
HLOOKUP("Category",'vInfo (Imported)'!$1:$5000,A615,FALSE),
"")</f>
        <v/>
      </c>
      <c r="F615" t="str">
        <f>IF(HLOOKUP("OS according to the configuration file",'vInfo (Imported)'!$1:$5000,A615,FALSE)&gt;0,
HLOOKUP("OS according to the configuration file",'vInfo (Imported)'!$1:$5000,A615,FALSE),
"")</f>
        <v/>
      </c>
      <c r="G615" s="1" t="str">
        <f>IF(HLOOKUP("Cluster",'vInfo (Imported)'!$1:$5000,A615,FALSE)&gt;0,
HLOOKUP("Cluster",'vInfo (Imported)'!$1:$5000,A615,FALSE),
"")</f>
        <v/>
      </c>
      <c r="K615" s="28">
        <f>'vCluster (Imported)'!A615</f>
        <v>0</v>
      </c>
      <c r="L615">
        <f t="shared" si="57"/>
        <v>0</v>
      </c>
      <c r="M615">
        <f t="shared" si="58"/>
        <v>0</v>
      </c>
      <c r="N615">
        <f t="shared" si="59"/>
        <v>0</v>
      </c>
      <c r="O615" s="1">
        <f t="shared" si="60"/>
        <v>0</v>
      </c>
      <c r="P615">
        <f>SUMIFS('vCluster (Imported)'!$G:$G,'vCluster (Imported)'!$A:$A,K615)</f>
        <v>0</v>
      </c>
      <c r="Q615">
        <f t="shared" si="61"/>
        <v>0</v>
      </c>
    </row>
    <row r="616" spans="1:17" x14ac:dyDescent="0.3">
      <c r="A616">
        <f t="shared" si="56"/>
        <v>616</v>
      </c>
      <c r="B616" t="str">
        <f>IF(HLOOKUP("Memory",'vInfo (Imported)'!$1:$5000,A616,FALSE)&gt;0,HLOOKUP("Memory",'vInfo (Imported)'!$1:$5000,A616,FALSE),"")</f>
        <v/>
      </c>
      <c r="C616" t="str">
        <f>IF(HLOOKUP("CPUs",'vInfo (Imported)'!$1:$5000,A616,FALSE)&gt;0,
HLOOKUP("CPUs",'vInfo (Imported)'!$1:$5000,A616,FALSE),
"")</f>
        <v/>
      </c>
      <c r="D616" t="str">
        <f>IF(HLOOKUP($D$1,'vInfo (Imported)'!$1:$5000,A616,FALSE)&gt;0,
HLOOKUP($D$1,'vInfo (Imported)'!$1:$5000,A616,FALSE),
"")</f>
        <v/>
      </c>
      <c r="E616" t="str">
        <f>IF(HLOOKUP("Category",'vInfo (Imported)'!$1:$5000,A616,FALSE)&gt;0,
HLOOKUP("Category",'vInfo (Imported)'!$1:$5000,A616,FALSE),
"")</f>
        <v/>
      </c>
      <c r="F616" t="str">
        <f>IF(HLOOKUP("OS according to the configuration file",'vInfo (Imported)'!$1:$5000,A616,FALSE)&gt;0,
HLOOKUP("OS according to the configuration file",'vInfo (Imported)'!$1:$5000,A616,FALSE),
"")</f>
        <v/>
      </c>
      <c r="G616" s="1" t="str">
        <f>IF(HLOOKUP("Cluster",'vInfo (Imported)'!$1:$5000,A616,FALSE)&gt;0,
HLOOKUP("Cluster",'vInfo (Imported)'!$1:$5000,A616,FALSE),
"")</f>
        <v/>
      </c>
      <c r="K616" s="28">
        <f>'vCluster (Imported)'!A616</f>
        <v>0</v>
      </c>
      <c r="L616">
        <f t="shared" si="57"/>
        <v>0</v>
      </c>
      <c r="M616">
        <f t="shared" si="58"/>
        <v>0</v>
      </c>
      <c r="N616">
        <f t="shared" si="59"/>
        <v>0</v>
      </c>
      <c r="O616" s="1">
        <f t="shared" si="60"/>
        <v>0</v>
      </c>
      <c r="P616">
        <f>SUMIFS('vCluster (Imported)'!$G:$G,'vCluster (Imported)'!$A:$A,K616)</f>
        <v>0</v>
      </c>
      <c r="Q616">
        <f t="shared" si="61"/>
        <v>0</v>
      </c>
    </row>
    <row r="617" spans="1:17" x14ac:dyDescent="0.3">
      <c r="A617">
        <f t="shared" si="56"/>
        <v>617</v>
      </c>
      <c r="B617" t="str">
        <f>IF(HLOOKUP("Memory",'vInfo (Imported)'!$1:$5000,A617,FALSE)&gt;0,HLOOKUP("Memory",'vInfo (Imported)'!$1:$5000,A617,FALSE),"")</f>
        <v/>
      </c>
      <c r="C617" t="str">
        <f>IF(HLOOKUP("CPUs",'vInfo (Imported)'!$1:$5000,A617,FALSE)&gt;0,
HLOOKUP("CPUs",'vInfo (Imported)'!$1:$5000,A617,FALSE),
"")</f>
        <v/>
      </c>
      <c r="D617" t="str">
        <f>IF(HLOOKUP($D$1,'vInfo (Imported)'!$1:$5000,A617,FALSE)&gt;0,
HLOOKUP($D$1,'vInfo (Imported)'!$1:$5000,A617,FALSE),
"")</f>
        <v/>
      </c>
      <c r="E617" t="str">
        <f>IF(HLOOKUP("Category",'vInfo (Imported)'!$1:$5000,A617,FALSE)&gt;0,
HLOOKUP("Category",'vInfo (Imported)'!$1:$5000,A617,FALSE),
"")</f>
        <v/>
      </c>
      <c r="F617" t="str">
        <f>IF(HLOOKUP("OS according to the configuration file",'vInfo (Imported)'!$1:$5000,A617,FALSE)&gt;0,
HLOOKUP("OS according to the configuration file",'vInfo (Imported)'!$1:$5000,A617,FALSE),
"")</f>
        <v/>
      </c>
      <c r="G617" s="1" t="str">
        <f>IF(HLOOKUP("Cluster",'vInfo (Imported)'!$1:$5000,A617,FALSE)&gt;0,
HLOOKUP("Cluster",'vInfo (Imported)'!$1:$5000,A617,FALSE),
"")</f>
        <v/>
      </c>
      <c r="K617" s="28">
        <f>'vCluster (Imported)'!A617</f>
        <v>0</v>
      </c>
      <c r="L617">
        <f t="shared" si="57"/>
        <v>0</v>
      </c>
      <c r="M617">
        <f t="shared" si="58"/>
        <v>0</v>
      </c>
      <c r="N617">
        <f t="shared" si="59"/>
        <v>0</v>
      </c>
      <c r="O617" s="1">
        <f t="shared" si="60"/>
        <v>0</v>
      </c>
      <c r="P617">
        <f>SUMIFS('vCluster (Imported)'!$G:$G,'vCluster (Imported)'!$A:$A,K617)</f>
        <v>0</v>
      </c>
      <c r="Q617">
        <f t="shared" si="61"/>
        <v>0</v>
      </c>
    </row>
    <row r="618" spans="1:17" x14ac:dyDescent="0.3">
      <c r="A618">
        <f t="shared" si="56"/>
        <v>618</v>
      </c>
      <c r="B618" t="str">
        <f>IF(HLOOKUP("Memory",'vInfo (Imported)'!$1:$5000,A618,FALSE)&gt;0,HLOOKUP("Memory",'vInfo (Imported)'!$1:$5000,A618,FALSE),"")</f>
        <v/>
      </c>
      <c r="C618" t="str">
        <f>IF(HLOOKUP("CPUs",'vInfo (Imported)'!$1:$5000,A618,FALSE)&gt;0,
HLOOKUP("CPUs",'vInfo (Imported)'!$1:$5000,A618,FALSE),
"")</f>
        <v/>
      </c>
      <c r="D618" t="str">
        <f>IF(HLOOKUP($D$1,'vInfo (Imported)'!$1:$5000,A618,FALSE)&gt;0,
HLOOKUP($D$1,'vInfo (Imported)'!$1:$5000,A618,FALSE),
"")</f>
        <v/>
      </c>
      <c r="E618" t="str">
        <f>IF(HLOOKUP("Category",'vInfo (Imported)'!$1:$5000,A618,FALSE)&gt;0,
HLOOKUP("Category",'vInfo (Imported)'!$1:$5000,A618,FALSE),
"")</f>
        <v/>
      </c>
      <c r="F618" t="str">
        <f>IF(HLOOKUP("OS according to the configuration file",'vInfo (Imported)'!$1:$5000,A618,FALSE)&gt;0,
HLOOKUP("OS according to the configuration file",'vInfo (Imported)'!$1:$5000,A618,FALSE),
"")</f>
        <v/>
      </c>
      <c r="G618" s="1" t="str">
        <f>IF(HLOOKUP("Cluster",'vInfo (Imported)'!$1:$5000,A618,FALSE)&gt;0,
HLOOKUP("Cluster",'vInfo (Imported)'!$1:$5000,A618,FALSE),
"")</f>
        <v/>
      </c>
      <c r="K618" s="28">
        <f>'vCluster (Imported)'!A618</f>
        <v>0</v>
      </c>
      <c r="L618">
        <f t="shared" si="57"/>
        <v>0</v>
      </c>
      <c r="M618">
        <f t="shared" si="58"/>
        <v>0</v>
      </c>
      <c r="N618">
        <f t="shared" si="59"/>
        <v>0</v>
      </c>
      <c r="O618" s="1">
        <f t="shared" si="60"/>
        <v>0</v>
      </c>
      <c r="P618">
        <f>SUMIFS('vCluster (Imported)'!$G:$G,'vCluster (Imported)'!$A:$A,K618)</f>
        <v>0</v>
      </c>
      <c r="Q618">
        <f t="shared" si="61"/>
        <v>0</v>
      </c>
    </row>
    <row r="619" spans="1:17" x14ac:dyDescent="0.3">
      <c r="A619">
        <f t="shared" si="56"/>
        <v>619</v>
      </c>
      <c r="B619" t="str">
        <f>IF(HLOOKUP("Memory",'vInfo (Imported)'!$1:$5000,A619,FALSE)&gt;0,HLOOKUP("Memory",'vInfo (Imported)'!$1:$5000,A619,FALSE),"")</f>
        <v/>
      </c>
      <c r="C619" t="str">
        <f>IF(HLOOKUP("CPUs",'vInfo (Imported)'!$1:$5000,A619,FALSE)&gt;0,
HLOOKUP("CPUs",'vInfo (Imported)'!$1:$5000,A619,FALSE),
"")</f>
        <v/>
      </c>
      <c r="D619" t="str">
        <f>IF(HLOOKUP($D$1,'vInfo (Imported)'!$1:$5000,A619,FALSE)&gt;0,
HLOOKUP($D$1,'vInfo (Imported)'!$1:$5000,A619,FALSE),
"")</f>
        <v/>
      </c>
      <c r="E619" t="str">
        <f>IF(HLOOKUP("Category",'vInfo (Imported)'!$1:$5000,A619,FALSE)&gt;0,
HLOOKUP("Category",'vInfo (Imported)'!$1:$5000,A619,FALSE),
"")</f>
        <v/>
      </c>
      <c r="F619" t="str">
        <f>IF(HLOOKUP("OS according to the configuration file",'vInfo (Imported)'!$1:$5000,A619,FALSE)&gt;0,
HLOOKUP("OS according to the configuration file",'vInfo (Imported)'!$1:$5000,A619,FALSE),
"")</f>
        <v/>
      </c>
      <c r="G619" s="1" t="str">
        <f>IF(HLOOKUP("Cluster",'vInfo (Imported)'!$1:$5000,A619,FALSE)&gt;0,
HLOOKUP("Cluster",'vInfo (Imported)'!$1:$5000,A619,FALSE),
"")</f>
        <v/>
      </c>
      <c r="K619" s="28">
        <f>'vCluster (Imported)'!A619</f>
        <v>0</v>
      </c>
      <c r="L619">
        <f t="shared" si="57"/>
        <v>0</v>
      </c>
      <c r="M619">
        <f t="shared" si="58"/>
        <v>0</v>
      </c>
      <c r="N619">
        <f t="shared" si="59"/>
        <v>0</v>
      </c>
      <c r="O619" s="1">
        <f t="shared" si="60"/>
        <v>0</v>
      </c>
      <c r="P619">
        <f>SUMIFS('vCluster (Imported)'!$G:$G,'vCluster (Imported)'!$A:$A,K619)</f>
        <v>0</v>
      </c>
      <c r="Q619">
        <f t="shared" si="61"/>
        <v>0</v>
      </c>
    </row>
    <row r="620" spans="1:17" x14ac:dyDescent="0.3">
      <c r="A620">
        <f t="shared" si="56"/>
        <v>620</v>
      </c>
      <c r="B620" t="str">
        <f>IF(HLOOKUP("Memory",'vInfo (Imported)'!$1:$5000,A620,FALSE)&gt;0,HLOOKUP("Memory",'vInfo (Imported)'!$1:$5000,A620,FALSE),"")</f>
        <v/>
      </c>
      <c r="C620" t="str">
        <f>IF(HLOOKUP("CPUs",'vInfo (Imported)'!$1:$5000,A620,FALSE)&gt;0,
HLOOKUP("CPUs",'vInfo (Imported)'!$1:$5000,A620,FALSE),
"")</f>
        <v/>
      </c>
      <c r="D620" t="str">
        <f>IF(HLOOKUP($D$1,'vInfo (Imported)'!$1:$5000,A620,FALSE)&gt;0,
HLOOKUP($D$1,'vInfo (Imported)'!$1:$5000,A620,FALSE),
"")</f>
        <v/>
      </c>
      <c r="E620" t="str">
        <f>IF(HLOOKUP("Category",'vInfo (Imported)'!$1:$5000,A620,FALSE)&gt;0,
HLOOKUP("Category",'vInfo (Imported)'!$1:$5000,A620,FALSE),
"")</f>
        <v/>
      </c>
      <c r="F620" t="str">
        <f>IF(HLOOKUP("OS according to the configuration file",'vInfo (Imported)'!$1:$5000,A620,FALSE)&gt;0,
HLOOKUP("OS according to the configuration file",'vInfo (Imported)'!$1:$5000,A620,FALSE),
"")</f>
        <v/>
      </c>
      <c r="G620" s="1" t="str">
        <f>IF(HLOOKUP("Cluster",'vInfo (Imported)'!$1:$5000,A620,FALSE)&gt;0,
HLOOKUP("Cluster",'vInfo (Imported)'!$1:$5000,A620,FALSE),
"")</f>
        <v/>
      </c>
      <c r="K620" s="28">
        <f>'vCluster (Imported)'!A620</f>
        <v>0</v>
      </c>
      <c r="L620">
        <f t="shared" si="57"/>
        <v>0</v>
      </c>
      <c r="M620">
        <f t="shared" si="58"/>
        <v>0</v>
      </c>
      <c r="N620">
        <f t="shared" si="59"/>
        <v>0</v>
      </c>
      <c r="O620" s="1">
        <f t="shared" si="60"/>
        <v>0</v>
      </c>
      <c r="P620">
        <f>SUMIFS('vCluster (Imported)'!$G:$G,'vCluster (Imported)'!$A:$A,K620)</f>
        <v>0</v>
      </c>
      <c r="Q620">
        <f t="shared" si="61"/>
        <v>0</v>
      </c>
    </row>
    <row r="621" spans="1:17" x14ac:dyDescent="0.3">
      <c r="A621">
        <f t="shared" si="56"/>
        <v>621</v>
      </c>
      <c r="B621" t="str">
        <f>IF(HLOOKUP("Memory",'vInfo (Imported)'!$1:$5000,A621,FALSE)&gt;0,HLOOKUP("Memory",'vInfo (Imported)'!$1:$5000,A621,FALSE),"")</f>
        <v/>
      </c>
      <c r="C621" t="str">
        <f>IF(HLOOKUP("CPUs",'vInfo (Imported)'!$1:$5000,A621,FALSE)&gt;0,
HLOOKUP("CPUs",'vInfo (Imported)'!$1:$5000,A621,FALSE),
"")</f>
        <v/>
      </c>
      <c r="D621" t="str">
        <f>IF(HLOOKUP($D$1,'vInfo (Imported)'!$1:$5000,A621,FALSE)&gt;0,
HLOOKUP($D$1,'vInfo (Imported)'!$1:$5000,A621,FALSE),
"")</f>
        <v/>
      </c>
      <c r="E621" t="str">
        <f>IF(HLOOKUP("Category",'vInfo (Imported)'!$1:$5000,A621,FALSE)&gt;0,
HLOOKUP("Category",'vInfo (Imported)'!$1:$5000,A621,FALSE),
"")</f>
        <v/>
      </c>
      <c r="F621" t="str">
        <f>IF(HLOOKUP("OS according to the configuration file",'vInfo (Imported)'!$1:$5000,A621,FALSE)&gt;0,
HLOOKUP("OS according to the configuration file",'vInfo (Imported)'!$1:$5000,A621,FALSE),
"")</f>
        <v/>
      </c>
      <c r="G621" s="1" t="str">
        <f>IF(HLOOKUP("Cluster",'vInfo (Imported)'!$1:$5000,A621,FALSE)&gt;0,
HLOOKUP("Cluster",'vInfo (Imported)'!$1:$5000,A621,FALSE),
"")</f>
        <v/>
      </c>
      <c r="K621" s="28">
        <f>'vCluster (Imported)'!A621</f>
        <v>0</v>
      </c>
      <c r="L621">
        <f t="shared" si="57"/>
        <v>0</v>
      </c>
      <c r="M621">
        <f t="shared" si="58"/>
        <v>0</v>
      </c>
      <c r="N621">
        <f t="shared" si="59"/>
        <v>0</v>
      </c>
      <c r="O621" s="1">
        <f t="shared" si="60"/>
        <v>0</v>
      </c>
      <c r="P621">
        <f>SUMIFS('vCluster (Imported)'!$G:$G,'vCluster (Imported)'!$A:$A,K621)</f>
        <v>0</v>
      </c>
      <c r="Q621">
        <f t="shared" si="61"/>
        <v>0</v>
      </c>
    </row>
    <row r="622" spans="1:17" x14ac:dyDescent="0.3">
      <c r="A622">
        <f t="shared" si="56"/>
        <v>622</v>
      </c>
      <c r="B622" t="str">
        <f>IF(HLOOKUP("Memory",'vInfo (Imported)'!$1:$5000,A622,FALSE)&gt;0,HLOOKUP("Memory",'vInfo (Imported)'!$1:$5000,A622,FALSE),"")</f>
        <v/>
      </c>
      <c r="C622" t="str">
        <f>IF(HLOOKUP("CPUs",'vInfo (Imported)'!$1:$5000,A622,FALSE)&gt;0,
HLOOKUP("CPUs",'vInfo (Imported)'!$1:$5000,A622,FALSE),
"")</f>
        <v/>
      </c>
      <c r="D622" t="str">
        <f>IF(HLOOKUP($D$1,'vInfo (Imported)'!$1:$5000,A622,FALSE)&gt;0,
HLOOKUP($D$1,'vInfo (Imported)'!$1:$5000,A622,FALSE),
"")</f>
        <v/>
      </c>
      <c r="E622" t="str">
        <f>IF(HLOOKUP("Category",'vInfo (Imported)'!$1:$5000,A622,FALSE)&gt;0,
HLOOKUP("Category",'vInfo (Imported)'!$1:$5000,A622,FALSE),
"")</f>
        <v/>
      </c>
      <c r="F622" t="str">
        <f>IF(HLOOKUP("OS according to the configuration file",'vInfo (Imported)'!$1:$5000,A622,FALSE)&gt;0,
HLOOKUP("OS according to the configuration file",'vInfo (Imported)'!$1:$5000,A622,FALSE),
"")</f>
        <v/>
      </c>
      <c r="G622" s="1" t="str">
        <f>IF(HLOOKUP("Cluster",'vInfo (Imported)'!$1:$5000,A622,FALSE)&gt;0,
HLOOKUP("Cluster",'vInfo (Imported)'!$1:$5000,A622,FALSE),
"")</f>
        <v/>
      </c>
      <c r="K622" s="28">
        <f>'vCluster (Imported)'!A622</f>
        <v>0</v>
      </c>
      <c r="L622">
        <f t="shared" si="57"/>
        <v>0</v>
      </c>
      <c r="M622">
        <f t="shared" si="58"/>
        <v>0</v>
      </c>
      <c r="N622">
        <f t="shared" si="59"/>
        <v>0</v>
      </c>
      <c r="O622" s="1">
        <f t="shared" si="60"/>
        <v>0</v>
      </c>
      <c r="P622">
        <f>SUMIFS('vCluster (Imported)'!$G:$G,'vCluster (Imported)'!$A:$A,K622)</f>
        <v>0</v>
      </c>
      <c r="Q622">
        <f t="shared" si="61"/>
        <v>0</v>
      </c>
    </row>
    <row r="623" spans="1:17" x14ac:dyDescent="0.3">
      <c r="A623">
        <f t="shared" si="56"/>
        <v>623</v>
      </c>
      <c r="B623" t="str">
        <f>IF(HLOOKUP("Memory",'vInfo (Imported)'!$1:$5000,A623,FALSE)&gt;0,HLOOKUP("Memory",'vInfo (Imported)'!$1:$5000,A623,FALSE),"")</f>
        <v/>
      </c>
      <c r="C623" t="str">
        <f>IF(HLOOKUP("CPUs",'vInfo (Imported)'!$1:$5000,A623,FALSE)&gt;0,
HLOOKUP("CPUs",'vInfo (Imported)'!$1:$5000,A623,FALSE),
"")</f>
        <v/>
      </c>
      <c r="D623" t="str">
        <f>IF(HLOOKUP($D$1,'vInfo (Imported)'!$1:$5000,A623,FALSE)&gt;0,
HLOOKUP($D$1,'vInfo (Imported)'!$1:$5000,A623,FALSE),
"")</f>
        <v/>
      </c>
      <c r="E623" t="str">
        <f>IF(HLOOKUP("Category",'vInfo (Imported)'!$1:$5000,A623,FALSE)&gt;0,
HLOOKUP("Category",'vInfo (Imported)'!$1:$5000,A623,FALSE),
"")</f>
        <v/>
      </c>
      <c r="F623" t="str">
        <f>IF(HLOOKUP("OS according to the configuration file",'vInfo (Imported)'!$1:$5000,A623,FALSE)&gt;0,
HLOOKUP("OS according to the configuration file",'vInfo (Imported)'!$1:$5000,A623,FALSE),
"")</f>
        <v/>
      </c>
      <c r="G623" s="1" t="str">
        <f>IF(HLOOKUP("Cluster",'vInfo (Imported)'!$1:$5000,A623,FALSE)&gt;0,
HLOOKUP("Cluster",'vInfo (Imported)'!$1:$5000,A623,FALSE),
"")</f>
        <v/>
      </c>
      <c r="K623" s="28">
        <f>'vCluster (Imported)'!A623</f>
        <v>0</v>
      </c>
      <c r="L623">
        <f t="shared" si="57"/>
        <v>0</v>
      </c>
      <c r="M623">
        <f t="shared" si="58"/>
        <v>0</v>
      </c>
      <c r="N623">
        <f t="shared" si="59"/>
        <v>0</v>
      </c>
      <c r="O623" s="1">
        <f t="shared" si="60"/>
        <v>0</v>
      </c>
      <c r="P623">
        <f>SUMIFS('vCluster (Imported)'!$G:$G,'vCluster (Imported)'!$A:$A,K623)</f>
        <v>0</v>
      </c>
      <c r="Q623">
        <f t="shared" si="61"/>
        <v>0</v>
      </c>
    </row>
    <row r="624" spans="1:17" x14ac:dyDescent="0.3">
      <c r="A624">
        <f t="shared" si="56"/>
        <v>624</v>
      </c>
      <c r="B624" t="str">
        <f>IF(HLOOKUP("Memory",'vInfo (Imported)'!$1:$5000,A624,FALSE)&gt;0,HLOOKUP("Memory",'vInfo (Imported)'!$1:$5000,A624,FALSE),"")</f>
        <v/>
      </c>
      <c r="C624" t="str">
        <f>IF(HLOOKUP("CPUs",'vInfo (Imported)'!$1:$5000,A624,FALSE)&gt;0,
HLOOKUP("CPUs",'vInfo (Imported)'!$1:$5000,A624,FALSE),
"")</f>
        <v/>
      </c>
      <c r="D624" t="str">
        <f>IF(HLOOKUP($D$1,'vInfo (Imported)'!$1:$5000,A624,FALSE)&gt;0,
HLOOKUP($D$1,'vInfo (Imported)'!$1:$5000,A624,FALSE),
"")</f>
        <v/>
      </c>
      <c r="E624" t="str">
        <f>IF(HLOOKUP("Category",'vInfo (Imported)'!$1:$5000,A624,FALSE)&gt;0,
HLOOKUP("Category",'vInfo (Imported)'!$1:$5000,A624,FALSE),
"")</f>
        <v/>
      </c>
      <c r="F624" t="str">
        <f>IF(HLOOKUP("OS according to the configuration file",'vInfo (Imported)'!$1:$5000,A624,FALSE)&gt;0,
HLOOKUP("OS according to the configuration file",'vInfo (Imported)'!$1:$5000,A624,FALSE),
"")</f>
        <v/>
      </c>
      <c r="G624" s="1" t="str">
        <f>IF(HLOOKUP("Cluster",'vInfo (Imported)'!$1:$5000,A624,FALSE)&gt;0,
HLOOKUP("Cluster",'vInfo (Imported)'!$1:$5000,A624,FALSE),
"")</f>
        <v/>
      </c>
      <c r="K624" s="28">
        <f>'vCluster (Imported)'!A624</f>
        <v>0</v>
      </c>
      <c r="L624">
        <f t="shared" si="57"/>
        <v>0</v>
      </c>
      <c r="M624">
        <f t="shared" si="58"/>
        <v>0</v>
      </c>
      <c r="N624">
        <f t="shared" si="59"/>
        <v>0</v>
      </c>
      <c r="O624" s="1">
        <f t="shared" si="60"/>
        <v>0</v>
      </c>
      <c r="P624">
        <f>SUMIFS('vCluster (Imported)'!$G:$G,'vCluster (Imported)'!$A:$A,K624)</f>
        <v>0</v>
      </c>
      <c r="Q624">
        <f t="shared" si="61"/>
        <v>0</v>
      </c>
    </row>
    <row r="625" spans="1:17" x14ac:dyDescent="0.3">
      <c r="A625">
        <f t="shared" si="56"/>
        <v>625</v>
      </c>
      <c r="B625" t="str">
        <f>IF(HLOOKUP("Memory",'vInfo (Imported)'!$1:$5000,A625,FALSE)&gt;0,HLOOKUP("Memory",'vInfo (Imported)'!$1:$5000,A625,FALSE),"")</f>
        <v/>
      </c>
      <c r="C625" t="str">
        <f>IF(HLOOKUP("CPUs",'vInfo (Imported)'!$1:$5000,A625,FALSE)&gt;0,
HLOOKUP("CPUs",'vInfo (Imported)'!$1:$5000,A625,FALSE),
"")</f>
        <v/>
      </c>
      <c r="D625" t="str">
        <f>IF(HLOOKUP($D$1,'vInfo (Imported)'!$1:$5000,A625,FALSE)&gt;0,
HLOOKUP($D$1,'vInfo (Imported)'!$1:$5000,A625,FALSE),
"")</f>
        <v/>
      </c>
      <c r="E625" t="str">
        <f>IF(HLOOKUP("Category",'vInfo (Imported)'!$1:$5000,A625,FALSE)&gt;0,
HLOOKUP("Category",'vInfo (Imported)'!$1:$5000,A625,FALSE),
"")</f>
        <v/>
      </c>
      <c r="F625" t="str">
        <f>IF(HLOOKUP("OS according to the configuration file",'vInfo (Imported)'!$1:$5000,A625,FALSE)&gt;0,
HLOOKUP("OS according to the configuration file",'vInfo (Imported)'!$1:$5000,A625,FALSE),
"")</f>
        <v/>
      </c>
      <c r="G625" s="1" t="str">
        <f>IF(HLOOKUP("Cluster",'vInfo (Imported)'!$1:$5000,A625,FALSE)&gt;0,
HLOOKUP("Cluster",'vInfo (Imported)'!$1:$5000,A625,FALSE),
"")</f>
        <v/>
      </c>
      <c r="K625" s="28">
        <f>'vCluster (Imported)'!A625</f>
        <v>0</v>
      </c>
      <c r="L625">
        <f t="shared" si="57"/>
        <v>0</v>
      </c>
      <c r="M625">
        <f t="shared" si="58"/>
        <v>0</v>
      </c>
      <c r="N625">
        <f t="shared" si="59"/>
        <v>0</v>
      </c>
      <c r="O625" s="1">
        <f t="shared" si="60"/>
        <v>0</v>
      </c>
      <c r="P625">
        <f>SUMIFS('vCluster (Imported)'!$G:$G,'vCluster (Imported)'!$A:$A,K625)</f>
        <v>0</v>
      </c>
      <c r="Q625">
        <f t="shared" si="61"/>
        <v>0</v>
      </c>
    </row>
    <row r="626" spans="1:17" x14ac:dyDescent="0.3">
      <c r="A626">
        <f t="shared" si="56"/>
        <v>626</v>
      </c>
      <c r="B626" t="str">
        <f>IF(HLOOKUP("Memory",'vInfo (Imported)'!$1:$5000,A626,FALSE)&gt;0,HLOOKUP("Memory",'vInfo (Imported)'!$1:$5000,A626,FALSE),"")</f>
        <v/>
      </c>
      <c r="C626" t="str">
        <f>IF(HLOOKUP("CPUs",'vInfo (Imported)'!$1:$5000,A626,FALSE)&gt;0,
HLOOKUP("CPUs",'vInfo (Imported)'!$1:$5000,A626,FALSE),
"")</f>
        <v/>
      </c>
      <c r="D626" t="str">
        <f>IF(HLOOKUP($D$1,'vInfo (Imported)'!$1:$5000,A626,FALSE)&gt;0,
HLOOKUP($D$1,'vInfo (Imported)'!$1:$5000,A626,FALSE),
"")</f>
        <v/>
      </c>
      <c r="E626" t="str">
        <f>IF(HLOOKUP("Category",'vInfo (Imported)'!$1:$5000,A626,FALSE)&gt;0,
HLOOKUP("Category",'vInfo (Imported)'!$1:$5000,A626,FALSE),
"")</f>
        <v/>
      </c>
      <c r="F626" t="str">
        <f>IF(HLOOKUP("OS according to the configuration file",'vInfo (Imported)'!$1:$5000,A626,FALSE)&gt;0,
HLOOKUP("OS according to the configuration file",'vInfo (Imported)'!$1:$5000,A626,FALSE),
"")</f>
        <v/>
      </c>
      <c r="G626" s="1" t="str">
        <f>IF(HLOOKUP("Cluster",'vInfo (Imported)'!$1:$5000,A626,FALSE)&gt;0,
HLOOKUP("Cluster",'vInfo (Imported)'!$1:$5000,A626,FALSE),
"")</f>
        <v/>
      </c>
      <c r="K626" s="28">
        <f>'vCluster (Imported)'!A626</f>
        <v>0</v>
      </c>
      <c r="L626">
        <f t="shared" si="57"/>
        <v>0</v>
      </c>
      <c r="M626">
        <f t="shared" si="58"/>
        <v>0</v>
      </c>
      <c r="N626">
        <f t="shared" si="59"/>
        <v>0</v>
      </c>
      <c r="O626" s="1">
        <f t="shared" si="60"/>
        <v>0</v>
      </c>
      <c r="P626">
        <f>SUMIFS('vCluster (Imported)'!$G:$G,'vCluster (Imported)'!$A:$A,K626)</f>
        <v>0</v>
      </c>
      <c r="Q626">
        <f t="shared" si="61"/>
        <v>0</v>
      </c>
    </row>
    <row r="627" spans="1:17" x14ac:dyDescent="0.3">
      <c r="A627">
        <f t="shared" si="56"/>
        <v>627</v>
      </c>
      <c r="B627" t="str">
        <f>IF(HLOOKUP("Memory",'vInfo (Imported)'!$1:$5000,A627,FALSE)&gt;0,HLOOKUP("Memory",'vInfo (Imported)'!$1:$5000,A627,FALSE),"")</f>
        <v/>
      </c>
      <c r="C627" t="str">
        <f>IF(HLOOKUP("CPUs",'vInfo (Imported)'!$1:$5000,A627,FALSE)&gt;0,
HLOOKUP("CPUs",'vInfo (Imported)'!$1:$5000,A627,FALSE),
"")</f>
        <v/>
      </c>
      <c r="D627" t="str">
        <f>IF(HLOOKUP($D$1,'vInfo (Imported)'!$1:$5000,A627,FALSE)&gt;0,
HLOOKUP($D$1,'vInfo (Imported)'!$1:$5000,A627,FALSE),
"")</f>
        <v/>
      </c>
      <c r="E627" t="str">
        <f>IF(HLOOKUP("Category",'vInfo (Imported)'!$1:$5000,A627,FALSE)&gt;0,
HLOOKUP("Category",'vInfo (Imported)'!$1:$5000,A627,FALSE),
"")</f>
        <v/>
      </c>
      <c r="F627" t="str">
        <f>IF(HLOOKUP("OS according to the configuration file",'vInfo (Imported)'!$1:$5000,A627,FALSE)&gt;0,
HLOOKUP("OS according to the configuration file",'vInfo (Imported)'!$1:$5000,A627,FALSE),
"")</f>
        <v/>
      </c>
      <c r="G627" s="1" t="str">
        <f>IF(HLOOKUP("Cluster",'vInfo (Imported)'!$1:$5000,A627,FALSE)&gt;0,
HLOOKUP("Cluster",'vInfo (Imported)'!$1:$5000,A627,FALSE),
"")</f>
        <v/>
      </c>
      <c r="K627" s="28">
        <f>'vCluster (Imported)'!A627</f>
        <v>0</v>
      </c>
      <c r="L627">
        <f t="shared" si="57"/>
        <v>0</v>
      </c>
      <c r="M627">
        <f t="shared" si="58"/>
        <v>0</v>
      </c>
      <c r="N627">
        <f t="shared" si="59"/>
        <v>0</v>
      </c>
      <c r="O627" s="1">
        <f t="shared" si="60"/>
        <v>0</v>
      </c>
      <c r="P627">
        <f>SUMIFS('vCluster (Imported)'!$G:$G,'vCluster (Imported)'!$A:$A,K627)</f>
        <v>0</v>
      </c>
      <c r="Q627">
        <f t="shared" si="61"/>
        <v>0</v>
      </c>
    </row>
    <row r="628" spans="1:17" x14ac:dyDescent="0.3">
      <c r="A628">
        <f t="shared" si="56"/>
        <v>628</v>
      </c>
      <c r="B628" t="str">
        <f>IF(HLOOKUP("Memory",'vInfo (Imported)'!$1:$5000,A628,FALSE)&gt;0,HLOOKUP("Memory",'vInfo (Imported)'!$1:$5000,A628,FALSE),"")</f>
        <v/>
      </c>
      <c r="C628" t="str">
        <f>IF(HLOOKUP("CPUs",'vInfo (Imported)'!$1:$5000,A628,FALSE)&gt;0,
HLOOKUP("CPUs",'vInfo (Imported)'!$1:$5000,A628,FALSE),
"")</f>
        <v/>
      </c>
      <c r="D628" t="str">
        <f>IF(HLOOKUP($D$1,'vInfo (Imported)'!$1:$5000,A628,FALSE)&gt;0,
HLOOKUP($D$1,'vInfo (Imported)'!$1:$5000,A628,FALSE),
"")</f>
        <v/>
      </c>
      <c r="E628" t="str">
        <f>IF(HLOOKUP("Category",'vInfo (Imported)'!$1:$5000,A628,FALSE)&gt;0,
HLOOKUP("Category",'vInfo (Imported)'!$1:$5000,A628,FALSE),
"")</f>
        <v/>
      </c>
      <c r="F628" t="str">
        <f>IF(HLOOKUP("OS according to the configuration file",'vInfo (Imported)'!$1:$5000,A628,FALSE)&gt;0,
HLOOKUP("OS according to the configuration file",'vInfo (Imported)'!$1:$5000,A628,FALSE),
"")</f>
        <v/>
      </c>
      <c r="G628" s="1" t="str">
        <f>IF(HLOOKUP("Cluster",'vInfo (Imported)'!$1:$5000,A628,FALSE)&gt;0,
HLOOKUP("Cluster",'vInfo (Imported)'!$1:$5000,A628,FALSE),
"")</f>
        <v/>
      </c>
      <c r="K628" s="28">
        <f>'vCluster (Imported)'!A628</f>
        <v>0</v>
      </c>
      <c r="L628">
        <f t="shared" si="57"/>
        <v>0</v>
      </c>
      <c r="M628">
        <f t="shared" si="58"/>
        <v>0</v>
      </c>
      <c r="N628">
        <f t="shared" si="59"/>
        <v>0</v>
      </c>
      <c r="O628" s="1">
        <f t="shared" si="60"/>
        <v>0</v>
      </c>
      <c r="P628">
        <f>SUMIFS('vCluster (Imported)'!$G:$G,'vCluster (Imported)'!$A:$A,K628)</f>
        <v>0</v>
      </c>
      <c r="Q628">
        <f t="shared" si="61"/>
        <v>0</v>
      </c>
    </row>
    <row r="629" spans="1:17" x14ac:dyDescent="0.3">
      <c r="A629">
        <f t="shared" si="56"/>
        <v>629</v>
      </c>
      <c r="B629" t="str">
        <f>IF(HLOOKUP("Memory",'vInfo (Imported)'!$1:$5000,A629,FALSE)&gt;0,HLOOKUP("Memory",'vInfo (Imported)'!$1:$5000,A629,FALSE),"")</f>
        <v/>
      </c>
      <c r="C629" t="str">
        <f>IF(HLOOKUP("CPUs",'vInfo (Imported)'!$1:$5000,A629,FALSE)&gt;0,
HLOOKUP("CPUs",'vInfo (Imported)'!$1:$5000,A629,FALSE),
"")</f>
        <v/>
      </c>
      <c r="D629" t="str">
        <f>IF(HLOOKUP($D$1,'vInfo (Imported)'!$1:$5000,A629,FALSE)&gt;0,
HLOOKUP($D$1,'vInfo (Imported)'!$1:$5000,A629,FALSE),
"")</f>
        <v/>
      </c>
      <c r="E629" t="str">
        <f>IF(HLOOKUP("Category",'vInfo (Imported)'!$1:$5000,A629,FALSE)&gt;0,
HLOOKUP("Category",'vInfo (Imported)'!$1:$5000,A629,FALSE),
"")</f>
        <v/>
      </c>
      <c r="F629" t="str">
        <f>IF(HLOOKUP("OS according to the configuration file",'vInfo (Imported)'!$1:$5000,A629,FALSE)&gt;0,
HLOOKUP("OS according to the configuration file",'vInfo (Imported)'!$1:$5000,A629,FALSE),
"")</f>
        <v/>
      </c>
      <c r="G629" s="1" t="str">
        <f>IF(HLOOKUP("Cluster",'vInfo (Imported)'!$1:$5000,A629,FALSE)&gt;0,
HLOOKUP("Cluster",'vInfo (Imported)'!$1:$5000,A629,FALSE),
"")</f>
        <v/>
      </c>
      <c r="K629" s="28">
        <f>'vCluster (Imported)'!A629</f>
        <v>0</v>
      </c>
      <c r="L629">
        <f t="shared" si="57"/>
        <v>0</v>
      </c>
      <c r="M629">
        <f t="shared" si="58"/>
        <v>0</v>
      </c>
      <c r="N629">
        <f t="shared" si="59"/>
        <v>0</v>
      </c>
      <c r="O629" s="1">
        <f t="shared" si="60"/>
        <v>0</v>
      </c>
      <c r="P629">
        <f>SUMIFS('vCluster (Imported)'!$G:$G,'vCluster (Imported)'!$A:$A,K629)</f>
        <v>0</v>
      </c>
      <c r="Q629">
        <f t="shared" si="61"/>
        <v>0</v>
      </c>
    </row>
    <row r="630" spans="1:17" x14ac:dyDescent="0.3">
      <c r="A630">
        <f t="shared" si="56"/>
        <v>630</v>
      </c>
      <c r="B630" t="str">
        <f>IF(HLOOKUP("Memory",'vInfo (Imported)'!$1:$5000,A630,FALSE)&gt;0,HLOOKUP("Memory",'vInfo (Imported)'!$1:$5000,A630,FALSE),"")</f>
        <v/>
      </c>
      <c r="C630" t="str">
        <f>IF(HLOOKUP("CPUs",'vInfo (Imported)'!$1:$5000,A630,FALSE)&gt;0,
HLOOKUP("CPUs",'vInfo (Imported)'!$1:$5000,A630,FALSE),
"")</f>
        <v/>
      </c>
      <c r="D630" t="str">
        <f>IF(HLOOKUP($D$1,'vInfo (Imported)'!$1:$5000,A630,FALSE)&gt;0,
HLOOKUP($D$1,'vInfo (Imported)'!$1:$5000,A630,FALSE),
"")</f>
        <v/>
      </c>
      <c r="E630" t="str">
        <f>IF(HLOOKUP("Category",'vInfo (Imported)'!$1:$5000,A630,FALSE)&gt;0,
HLOOKUP("Category",'vInfo (Imported)'!$1:$5000,A630,FALSE),
"")</f>
        <v/>
      </c>
      <c r="F630" t="str">
        <f>IF(HLOOKUP("OS according to the configuration file",'vInfo (Imported)'!$1:$5000,A630,FALSE)&gt;0,
HLOOKUP("OS according to the configuration file",'vInfo (Imported)'!$1:$5000,A630,FALSE),
"")</f>
        <v/>
      </c>
      <c r="G630" s="1" t="str">
        <f>IF(HLOOKUP("Cluster",'vInfo (Imported)'!$1:$5000,A630,FALSE)&gt;0,
HLOOKUP("Cluster",'vInfo (Imported)'!$1:$5000,A630,FALSE),
"")</f>
        <v/>
      </c>
      <c r="K630" s="28">
        <f>'vCluster (Imported)'!A630</f>
        <v>0</v>
      </c>
      <c r="L630">
        <f t="shared" si="57"/>
        <v>0</v>
      </c>
      <c r="M630">
        <f t="shared" si="58"/>
        <v>0</v>
      </c>
      <c r="N630">
        <f t="shared" si="59"/>
        <v>0</v>
      </c>
      <c r="O630" s="1">
        <f t="shared" si="60"/>
        <v>0</v>
      </c>
      <c r="P630">
        <f>SUMIFS('vCluster (Imported)'!$G:$G,'vCluster (Imported)'!$A:$A,K630)</f>
        <v>0</v>
      </c>
      <c r="Q630">
        <f t="shared" si="61"/>
        <v>0</v>
      </c>
    </row>
    <row r="631" spans="1:17" x14ac:dyDescent="0.3">
      <c r="A631">
        <f t="shared" si="56"/>
        <v>631</v>
      </c>
      <c r="B631" t="str">
        <f>IF(HLOOKUP("Memory",'vInfo (Imported)'!$1:$5000,A631,FALSE)&gt;0,HLOOKUP("Memory",'vInfo (Imported)'!$1:$5000,A631,FALSE),"")</f>
        <v/>
      </c>
      <c r="C631" t="str">
        <f>IF(HLOOKUP("CPUs",'vInfo (Imported)'!$1:$5000,A631,FALSE)&gt;0,
HLOOKUP("CPUs",'vInfo (Imported)'!$1:$5000,A631,FALSE),
"")</f>
        <v/>
      </c>
      <c r="D631" t="str">
        <f>IF(HLOOKUP($D$1,'vInfo (Imported)'!$1:$5000,A631,FALSE)&gt;0,
HLOOKUP($D$1,'vInfo (Imported)'!$1:$5000,A631,FALSE),
"")</f>
        <v/>
      </c>
      <c r="E631" t="str">
        <f>IF(HLOOKUP("Category",'vInfo (Imported)'!$1:$5000,A631,FALSE)&gt;0,
HLOOKUP("Category",'vInfo (Imported)'!$1:$5000,A631,FALSE),
"")</f>
        <v/>
      </c>
      <c r="F631" t="str">
        <f>IF(HLOOKUP("OS according to the configuration file",'vInfo (Imported)'!$1:$5000,A631,FALSE)&gt;0,
HLOOKUP("OS according to the configuration file",'vInfo (Imported)'!$1:$5000,A631,FALSE),
"")</f>
        <v/>
      </c>
      <c r="G631" s="1" t="str">
        <f>IF(HLOOKUP("Cluster",'vInfo (Imported)'!$1:$5000,A631,FALSE)&gt;0,
HLOOKUP("Cluster",'vInfo (Imported)'!$1:$5000,A631,FALSE),
"")</f>
        <v/>
      </c>
      <c r="K631" s="28">
        <f>'vCluster (Imported)'!A631</f>
        <v>0</v>
      </c>
      <c r="L631">
        <f t="shared" si="57"/>
        <v>0</v>
      </c>
      <c r="M631">
        <f t="shared" si="58"/>
        <v>0</v>
      </c>
      <c r="N631">
        <f t="shared" si="59"/>
        <v>0</v>
      </c>
      <c r="O631" s="1">
        <f t="shared" si="60"/>
        <v>0</v>
      </c>
      <c r="P631">
        <f>SUMIFS('vCluster (Imported)'!$G:$G,'vCluster (Imported)'!$A:$A,K631)</f>
        <v>0</v>
      </c>
      <c r="Q631">
        <f t="shared" si="61"/>
        <v>0</v>
      </c>
    </row>
    <row r="632" spans="1:17" x14ac:dyDescent="0.3">
      <c r="A632">
        <f t="shared" si="56"/>
        <v>632</v>
      </c>
      <c r="B632" t="str">
        <f>IF(HLOOKUP("Memory",'vInfo (Imported)'!$1:$5000,A632,FALSE)&gt;0,HLOOKUP("Memory",'vInfo (Imported)'!$1:$5000,A632,FALSE),"")</f>
        <v/>
      </c>
      <c r="C632" t="str">
        <f>IF(HLOOKUP("CPUs",'vInfo (Imported)'!$1:$5000,A632,FALSE)&gt;0,
HLOOKUP("CPUs",'vInfo (Imported)'!$1:$5000,A632,FALSE),
"")</f>
        <v/>
      </c>
      <c r="D632" t="str">
        <f>IF(HLOOKUP($D$1,'vInfo (Imported)'!$1:$5000,A632,FALSE)&gt;0,
HLOOKUP($D$1,'vInfo (Imported)'!$1:$5000,A632,FALSE),
"")</f>
        <v/>
      </c>
      <c r="E632" t="str">
        <f>IF(HLOOKUP("Category",'vInfo (Imported)'!$1:$5000,A632,FALSE)&gt;0,
HLOOKUP("Category",'vInfo (Imported)'!$1:$5000,A632,FALSE),
"")</f>
        <v/>
      </c>
      <c r="F632" t="str">
        <f>IF(HLOOKUP("OS according to the configuration file",'vInfo (Imported)'!$1:$5000,A632,FALSE)&gt;0,
HLOOKUP("OS according to the configuration file",'vInfo (Imported)'!$1:$5000,A632,FALSE),
"")</f>
        <v/>
      </c>
      <c r="G632" s="1" t="str">
        <f>IF(HLOOKUP("Cluster",'vInfo (Imported)'!$1:$5000,A632,FALSE)&gt;0,
HLOOKUP("Cluster",'vInfo (Imported)'!$1:$5000,A632,FALSE),
"")</f>
        <v/>
      </c>
      <c r="K632" s="28">
        <f>'vCluster (Imported)'!A632</f>
        <v>0</v>
      </c>
      <c r="L632">
        <f t="shared" si="57"/>
        <v>0</v>
      </c>
      <c r="M632">
        <f t="shared" si="58"/>
        <v>0</v>
      </c>
      <c r="N632">
        <f t="shared" si="59"/>
        <v>0</v>
      </c>
      <c r="O632" s="1">
        <f t="shared" si="60"/>
        <v>0</v>
      </c>
      <c r="P632">
        <f>SUMIFS('vCluster (Imported)'!$G:$G,'vCluster (Imported)'!$A:$A,K632)</f>
        <v>0</v>
      </c>
      <c r="Q632">
        <f t="shared" si="61"/>
        <v>0</v>
      </c>
    </row>
    <row r="633" spans="1:17" x14ac:dyDescent="0.3">
      <c r="A633">
        <f t="shared" si="56"/>
        <v>633</v>
      </c>
      <c r="B633" t="str">
        <f>IF(HLOOKUP("Memory",'vInfo (Imported)'!$1:$5000,A633,FALSE)&gt;0,HLOOKUP("Memory",'vInfo (Imported)'!$1:$5000,A633,FALSE),"")</f>
        <v/>
      </c>
      <c r="C633" t="str">
        <f>IF(HLOOKUP("CPUs",'vInfo (Imported)'!$1:$5000,A633,FALSE)&gt;0,
HLOOKUP("CPUs",'vInfo (Imported)'!$1:$5000,A633,FALSE),
"")</f>
        <v/>
      </c>
      <c r="D633" t="str">
        <f>IF(HLOOKUP($D$1,'vInfo (Imported)'!$1:$5000,A633,FALSE)&gt;0,
HLOOKUP($D$1,'vInfo (Imported)'!$1:$5000,A633,FALSE),
"")</f>
        <v/>
      </c>
      <c r="E633" t="str">
        <f>IF(HLOOKUP("Category",'vInfo (Imported)'!$1:$5000,A633,FALSE)&gt;0,
HLOOKUP("Category",'vInfo (Imported)'!$1:$5000,A633,FALSE),
"")</f>
        <v/>
      </c>
      <c r="F633" t="str">
        <f>IF(HLOOKUP("OS according to the configuration file",'vInfo (Imported)'!$1:$5000,A633,FALSE)&gt;0,
HLOOKUP("OS according to the configuration file",'vInfo (Imported)'!$1:$5000,A633,FALSE),
"")</f>
        <v/>
      </c>
      <c r="G633" s="1" t="str">
        <f>IF(HLOOKUP("Cluster",'vInfo (Imported)'!$1:$5000,A633,FALSE)&gt;0,
HLOOKUP("Cluster",'vInfo (Imported)'!$1:$5000,A633,FALSE),
"")</f>
        <v/>
      </c>
      <c r="K633" s="28">
        <f>'vCluster (Imported)'!A633</f>
        <v>0</v>
      </c>
      <c r="L633">
        <f t="shared" si="57"/>
        <v>0</v>
      </c>
      <c r="M633">
        <f t="shared" si="58"/>
        <v>0</v>
      </c>
      <c r="N633">
        <f t="shared" si="59"/>
        <v>0</v>
      </c>
      <c r="O633" s="1">
        <f t="shared" si="60"/>
        <v>0</v>
      </c>
      <c r="P633">
        <f>SUMIFS('vCluster (Imported)'!$G:$G,'vCluster (Imported)'!$A:$A,K633)</f>
        <v>0</v>
      </c>
      <c r="Q633">
        <f t="shared" si="61"/>
        <v>0</v>
      </c>
    </row>
    <row r="634" spans="1:17" x14ac:dyDescent="0.3">
      <c r="A634">
        <f t="shared" si="56"/>
        <v>634</v>
      </c>
      <c r="B634" t="str">
        <f>IF(HLOOKUP("Memory",'vInfo (Imported)'!$1:$5000,A634,FALSE)&gt;0,HLOOKUP("Memory",'vInfo (Imported)'!$1:$5000,A634,FALSE),"")</f>
        <v/>
      </c>
      <c r="C634" t="str">
        <f>IF(HLOOKUP("CPUs",'vInfo (Imported)'!$1:$5000,A634,FALSE)&gt;0,
HLOOKUP("CPUs",'vInfo (Imported)'!$1:$5000,A634,FALSE),
"")</f>
        <v/>
      </c>
      <c r="D634" t="str">
        <f>IF(HLOOKUP($D$1,'vInfo (Imported)'!$1:$5000,A634,FALSE)&gt;0,
HLOOKUP($D$1,'vInfo (Imported)'!$1:$5000,A634,FALSE),
"")</f>
        <v/>
      </c>
      <c r="E634" t="str">
        <f>IF(HLOOKUP("Category",'vInfo (Imported)'!$1:$5000,A634,FALSE)&gt;0,
HLOOKUP("Category",'vInfo (Imported)'!$1:$5000,A634,FALSE),
"")</f>
        <v/>
      </c>
      <c r="F634" t="str">
        <f>IF(HLOOKUP("OS according to the configuration file",'vInfo (Imported)'!$1:$5000,A634,FALSE)&gt;0,
HLOOKUP("OS according to the configuration file",'vInfo (Imported)'!$1:$5000,A634,FALSE),
"")</f>
        <v/>
      </c>
      <c r="G634" s="1" t="str">
        <f>IF(HLOOKUP("Cluster",'vInfo (Imported)'!$1:$5000,A634,FALSE)&gt;0,
HLOOKUP("Cluster",'vInfo (Imported)'!$1:$5000,A634,FALSE),
"")</f>
        <v/>
      </c>
      <c r="K634" s="28">
        <f>'vCluster (Imported)'!A634</f>
        <v>0</v>
      </c>
      <c r="L634">
        <f t="shared" si="57"/>
        <v>0</v>
      </c>
      <c r="M634">
        <f t="shared" si="58"/>
        <v>0</v>
      </c>
      <c r="N634">
        <f t="shared" si="59"/>
        <v>0</v>
      </c>
      <c r="O634" s="1">
        <f t="shared" si="60"/>
        <v>0</v>
      </c>
      <c r="P634">
        <f>SUMIFS('vCluster (Imported)'!$G:$G,'vCluster (Imported)'!$A:$A,K634)</f>
        <v>0</v>
      </c>
      <c r="Q634">
        <f t="shared" si="61"/>
        <v>0</v>
      </c>
    </row>
    <row r="635" spans="1:17" x14ac:dyDescent="0.3">
      <c r="A635">
        <f t="shared" si="56"/>
        <v>635</v>
      </c>
      <c r="B635" t="str">
        <f>IF(HLOOKUP("Memory",'vInfo (Imported)'!$1:$5000,A635,FALSE)&gt;0,HLOOKUP("Memory",'vInfo (Imported)'!$1:$5000,A635,FALSE),"")</f>
        <v/>
      </c>
      <c r="C635" t="str">
        <f>IF(HLOOKUP("CPUs",'vInfo (Imported)'!$1:$5000,A635,FALSE)&gt;0,
HLOOKUP("CPUs",'vInfo (Imported)'!$1:$5000,A635,FALSE),
"")</f>
        <v/>
      </c>
      <c r="D635" t="str">
        <f>IF(HLOOKUP($D$1,'vInfo (Imported)'!$1:$5000,A635,FALSE)&gt;0,
HLOOKUP($D$1,'vInfo (Imported)'!$1:$5000,A635,FALSE),
"")</f>
        <v/>
      </c>
      <c r="E635" t="str">
        <f>IF(HLOOKUP("Category",'vInfo (Imported)'!$1:$5000,A635,FALSE)&gt;0,
HLOOKUP("Category",'vInfo (Imported)'!$1:$5000,A635,FALSE),
"")</f>
        <v/>
      </c>
      <c r="F635" t="str">
        <f>IF(HLOOKUP("OS according to the configuration file",'vInfo (Imported)'!$1:$5000,A635,FALSE)&gt;0,
HLOOKUP("OS according to the configuration file",'vInfo (Imported)'!$1:$5000,A635,FALSE),
"")</f>
        <v/>
      </c>
      <c r="G635" s="1" t="str">
        <f>IF(HLOOKUP("Cluster",'vInfo (Imported)'!$1:$5000,A635,FALSE)&gt;0,
HLOOKUP("Cluster",'vInfo (Imported)'!$1:$5000,A635,FALSE),
"")</f>
        <v/>
      </c>
      <c r="K635" s="28">
        <f>'vCluster (Imported)'!A635</f>
        <v>0</v>
      </c>
      <c r="L635">
        <f t="shared" si="57"/>
        <v>0</v>
      </c>
      <c r="M635">
        <f t="shared" si="58"/>
        <v>0</v>
      </c>
      <c r="N635">
        <f t="shared" si="59"/>
        <v>0</v>
      </c>
      <c r="O635" s="1">
        <f t="shared" si="60"/>
        <v>0</v>
      </c>
      <c r="P635">
        <f>SUMIFS('vCluster (Imported)'!$G:$G,'vCluster (Imported)'!$A:$A,K635)</f>
        <v>0</v>
      </c>
      <c r="Q635">
        <f t="shared" si="61"/>
        <v>0</v>
      </c>
    </row>
    <row r="636" spans="1:17" x14ac:dyDescent="0.3">
      <c r="A636">
        <f t="shared" si="56"/>
        <v>636</v>
      </c>
      <c r="B636" t="str">
        <f>IF(HLOOKUP("Memory",'vInfo (Imported)'!$1:$5000,A636,FALSE)&gt;0,HLOOKUP("Memory",'vInfo (Imported)'!$1:$5000,A636,FALSE),"")</f>
        <v/>
      </c>
      <c r="C636" t="str">
        <f>IF(HLOOKUP("CPUs",'vInfo (Imported)'!$1:$5000,A636,FALSE)&gt;0,
HLOOKUP("CPUs",'vInfo (Imported)'!$1:$5000,A636,FALSE),
"")</f>
        <v/>
      </c>
      <c r="D636" t="str">
        <f>IF(HLOOKUP($D$1,'vInfo (Imported)'!$1:$5000,A636,FALSE)&gt;0,
HLOOKUP($D$1,'vInfo (Imported)'!$1:$5000,A636,FALSE),
"")</f>
        <v/>
      </c>
      <c r="E636" t="str">
        <f>IF(HLOOKUP("Category",'vInfo (Imported)'!$1:$5000,A636,FALSE)&gt;0,
HLOOKUP("Category",'vInfo (Imported)'!$1:$5000,A636,FALSE),
"")</f>
        <v/>
      </c>
      <c r="F636" t="str">
        <f>IF(HLOOKUP("OS according to the configuration file",'vInfo (Imported)'!$1:$5000,A636,FALSE)&gt;0,
HLOOKUP("OS according to the configuration file",'vInfo (Imported)'!$1:$5000,A636,FALSE),
"")</f>
        <v/>
      </c>
      <c r="G636" s="1" t="str">
        <f>IF(HLOOKUP("Cluster",'vInfo (Imported)'!$1:$5000,A636,FALSE)&gt;0,
HLOOKUP("Cluster",'vInfo (Imported)'!$1:$5000,A636,FALSE),
"")</f>
        <v/>
      </c>
      <c r="K636" s="28">
        <f>'vCluster (Imported)'!A636</f>
        <v>0</v>
      </c>
      <c r="L636">
        <f t="shared" si="57"/>
        <v>0</v>
      </c>
      <c r="M636">
        <f t="shared" si="58"/>
        <v>0</v>
      </c>
      <c r="N636">
        <f t="shared" si="59"/>
        <v>0</v>
      </c>
      <c r="O636" s="1">
        <f t="shared" si="60"/>
        <v>0</v>
      </c>
      <c r="P636">
        <f>SUMIFS('vCluster (Imported)'!$G:$G,'vCluster (Imported)'!$A:$A,K636)</f>
        <v>0</v>
      </c>
      <c r="Q636">
        <f t="shared" si="61"/>
        <v>0</v>
      </c>
    </row>
    <row r="637" spans="1:17" x14ac:dyDescent="0.3">
      <c r="A637">
        <f t="shared" si="56"/>
        <v>637</v>
      </c>
      <c r="B637" t="str">
        <f>IF(HLOOKUP("Memory",'vInfo (Imported)'!$1:$5000,A637,FALSE)&gt;0,HLOOKUP("Memory",'vInfo (Imported)'!$1:$5000,A637,FALSE),"")</f>
        <v/>
      </c>
      <c r="C637" t="str">
        <f>IF(HLOOKUP("CPUs",'vInfo (Imported)'!$1:$5000,A637,FALSE)&gt;0,
HLOOKUP("CPUs",'vInfo (Imported)'!$1:$5000,A637,FALSE),
"")</f>
        <v/>
      </c>
      <c r="D637" t="str">
        <f>IF(HLOOKUP($D$1,'vInfo (Imported)'!$1:$5000,A637,FALSE)&gt;0,
HLOOKUP($D$1,'vInfo (Imported)'!$1:$5000,A637,FALSE),
"")</f>
        <v/>
      </c>
      <c r="E637" t="str">
        <f>IF(HLOOKUP("Category",'vInfo (Imported)'!$1:$5000,A637,FALSE)&gt;0,
HLOOKUP("Category",'vInfo (Imported)'!$1:$5000,A637,FALSE),
"")</f>
        <v/>
      </c>
      <c r="F637" t="str">
        <f>IF(HLOOKUP("OS according to the configuration file",'vInfo (Imported)'!$1:$5000,A637,FALSE)&gt;0,
HLOOKUP("OS according to the configuration file",'vInfo (Imported)'!$1:$5000,A637,FALSE),
"")</f>
        <v/>
      </c>
      <c r="G637" s="1" t="str">
        <f>IF(HLOOKUP("Cluster",'vInfo (Imported)'!$1:$5000,A637,FALSE)&gt;0,
HLOOKUP("Cluster",'vInfo (Imported)'!$1:$5000,A637,FALSE),
"")</f>
        <v/>
      </c>
      <c r="K637" s="28">
        <f>'vCluster (Imported)'!A637</f>
        <v>0</v>
      </c>
      <c r="L637">
        <f t="shared" si="57"/>
        <v>0</v>
      </c>
      <c r="M637">
        <f t="shared" si="58"/>
        <v>0</v>
      </c>
      <c r="N637">
        <f t="shared" si="59"/>
        <v>0</v>
      </c>
      <c r="O637" s="1">
        <f t="shared" si="60"/>
        <v>0</v>
      </c>
      <c r="P637">
        <f>SUMIFS('vCluster (Imported)'!$G:$G,'vCluster (Imported)'!$A:$A,K637)</f>
        <v>0</v>
      </c>
      <c r="Q637">
        <f t="shared" si="61"/>
        <v>0</v>
      </c>
    </row>
    <row r="638" spans="1:17" x14ac:dyDescent="0.3">
      <c r="A638">
        <f t="shared" si="56"/>
        <v>638</v>
      </c>
      <c r="B638" t="str">
        <f>IF(HLOOKUP("Memory",'vInfo (Imported)'!$1:$5000,A638,FALSE)&gt;0,HLOOKUP("Memory",'vInfo (Imported)'!$1:$5000,A638,FALSE),"")</f>
        <v/>
      </c>
      <c r="C638" t="str">
        <f>IF(HLOOKUP("CPUs",'vInfo (Imported)'!$1:$5000,A638,FALSE)&gt;0,
HLOOKUP("CPUs",'vInfo (Imported)'!$1:$5000,A638,FALSE),
"")</f>
        <v/>
      </c>
      <c r="D638" t="str">
        <f>IF(HLOOKUP($D$1,'vInfo (Imported)'!$1:$5000,A638,FALSE)&gt;0,
HLOOKUP($D$1,'vInfo (Imported)'!$1:$5000,A638,FALSE),
"")</f>
        <v/>
      </c>
      <c r="E638" t="str">
        <f>IF(HLOOKUP("Category",'vInfo (Imported)'!$1:$5000,A638,FALSE)&gt;0,
HLOOKUP("Category",'vInfo (Imported)'!$1:$5000,A638,FALSE),
"")</f>
        <v/>
      </c>
      <c r="F638" t="str">
        <f>IF(HLOOKUP("OS according to the configuration file",'vInfo (Imported)'!$1:$5000,A638,FALSE)&gt;0,
HLOOKUP("OS according to the configuration file",'vInfo (Imported)'!$1:$5000,A638,FALSE),
"")</f>
        <v/>
      </c>
      <c r="G638" s="1" t="str">
        <f>IF(HLOOKUP("Cluster",'vInfo (Imported)'!$1:$5000,A638,FALSE)&gt;0,
HLOOKUP("Cluster",'vInfo (Imported)'!$1:$5000,A638,FALSE),
"")</f>
        <v/>
      </c>
      <c r="K638" s="28">
        <f>'vCluster (Imported)'!A638</f>
        <v>0</v>
      </c>
      <c r="L638">
        <f t="shared" si="57"/>
        <v>0</v>
      </c>
      <c r="M638">
        <f t="shared" si="58"/>
        <v>0</v>
      </c>
      <c r="N638">
        <f t="shared" si="59"/>
        <v>0</v>
      </c>
      <c r="O638" s="1">
        <f t="shared" si="60"/>
        <v>0</v>
      </c>
      <c r="P638">
        <f>SUMIFS('vCluster (Imported)'!$G:$G,'vCluster (Imported)'!$A:$A,K638)</f>
        <v>0</v>
      </c>
      <c r="Q638">
        <f t="shared" si="61"/>
        <v>0</v>
      </c>
    </row>
    <row r="639" spans="1:17" x14ac:dyDescent="0.3">
      <c r="A639">
        <f t="shared" si="56"/>
        <v>639</v>
      </c>
      <c r="B639" t="str">
        <f>IF(HLOOKUP("Memory",'vInfo (Imported)'!$1:$5000,A639,FALSE)&gt;0,HLOOKUP("Memory",'vInfo (Imported)'!$1:$5000,A639,FALSE),"")</f>
        <v/>
      </c>
      <c r="C639" t="str">
        <f>IF(HLOOKUP("CPUs",'vInfo (Imported)'!$1:$5000,A639,FALSE)&gt;0,
HLOOKUP("CPUs",'vInfo (Imported)'!$1:$5000,A639,FALSE),
"")</f>
        <v/>
      </c>
      <c r="D639" t="str">
        <f>IF(HLOOKUP($D$1,'vInfo (Imported)'!$1:$5000,A639,FALSE)&gt;0,
HLOOKUP($D$1,'vInfo (Imported)'!$1:$5000,A639,FALSE),
"")</f>
        <v/>
      </c>
      <c r="E639" t="str">
        <f>IF(HLOOKUP("Category",'vInfo (Imported)'!$1:$5000,A639,FALSE)&gt;0,
HLOOKUP("Category",'vInfo (Imported)'!$1:$5000,A639,FALSE),
"")</f>
        <v/>
      </c>
      <c r="F639" t="str">
        <f>IF(HLOOKUP("OS according to the configuration file",'vInfo (Imported)'!$1:$5000,A639,FALSE)&gt;0,
HLOOKUP("OS according to the configuration file",'vInfo (Imported)'!$1:$5000,A639,FALSE),
"")</f>
        <v/>
      </c>
      <c r="G639" s="1" t="str">
        <f>IF(HLOOKUP("Cluster",'vInfo (Imported)'!$1:$5000,A639,FALSE)&gt;0,
HLOOKUP("Cluster",'vInfo (Imported)'!$1:$5000,A639,FALSE),
"")</f>
        <v/>
      </c>
      <c r="K639" s="28">
        <f>'vCluster (Imported)'!A639</f>
        <v>0</v>
      </c>
      <c r="L639">
        <f t="shared" si="57"/>
        <v>0</v>
      </c>
      <c r="M639">
        <f t="shared" si="58"/>
        <v>0</v>
      </c>
      <c r="N639">
        <f t="shared" si="59"/>
        <v>0</v>
      </c>
      <c r="O639" s="1">
        <f t="shared" si="60"/>
        <v>0</v>
      </c>
      <c r="P639">
        <f>SUMIFS('vCluster (Imported)'!$G:$G,'vCluster (Imported)'!$A:$A,K639)</f>
        <v>0</v>
      </c>
      <c r="Q639">
        <f t="shared" si="61"/>
        <v>0</v>
      </c>
    </row>
    <row r="640" spans="1:17" x14ac:dyDescent="0.3">
      <c r="A640">
        <f t="shared" si="56"/>
        <v>640</v>
      </c>
      <c r="B640" t="str">
        <f>IF(HLOOKUP("Memory",'vInfo (Imported)'!$1:$5000,A640,FALSE)&gt;0,HLOOKUP("Memory",'vInfo (Imported)'!$1:$5000,A640,FALSE),"")</f>
        <v/>
      </c>
      <c r="C640" t="str">
        <f>IF(HLOOKUP("CPUs",'vInfo (Imported)'!$1:$5000,A640,FALSE)&gt;0,
HLOOKUP("CPUs",'vInfo (Imported)'!$1:$5000,A640,FALSE),
"")</f>
        <v/>
      </c>
      <c r="D640" t="str">
        <f>IF(HLOOKUP($D$1,'vInfo (Imported)'!$1:$5000,A640,FALSE)&gt;0,
HLOOKUP($D$1,'vInfo (Imported)'!$1:$5000,A640,FALSE),
"")</f>
        <v/>
      </c>
      <c r="E640" t="str">
        <f>IF(HLOOKUP("Category",'vInfo (Imported)'!$1:$5000,A640,FALSE)&gt;0,
HLOOKUP("Category",'vInfo (Imported)'!$1:$5000,A640,FALSE),
"")</f>
        <v/>
      </c>
      <c r="F640" t="str">
        <f>IF(HLOOKUP("OS according to the configuration file",'vInfo (Imported)'!$1:$5000,A640,FALSE)&gt;0,
HLOOKUP("OS according to the configuration file",'vInfo (Imported)'!$1:$5000,A640,FALSE),
"")</f>
        <v/>
      </c>
      <c r="G640" s="1" t="str">
        <f>IF(HLOOKUP("Cluster",'vInfo (Imported)'!$1:$5000,A640,FALSE)&gt;0,
HLOOKUP("Cluster",'vInfo (Imported)'!$1:$5000,A640,FALSE),
"")</f>
        <v/>
      </c>
      <c r="K640" s="28">
        <f>'vCluster (Imported)'!A640</f>
        <v>0</v>
      </c>
      <c r="L640">
        <f t="shared" si="57"/>
        <v>0</v>
      </c>
      <c r="M640">
        <f t="shared" si="58"/>
        <v>0</v>
      </c>
      <c r="N640">
        <f t="shared" si="59"/>
        <v>0</v>
      </c>
      <c r="O640" s="1">
        <f t="shared" si="60"/>
        <v>0</v>
      </c>
      <c r="P640">
        <f>SUMIFS('vCluster (Imported)'!$G:$G,'vCluster (Imported)'!$A:$A,K640)</f>
        <v>0</v>
      </c>
      <c r="Q640">
        <f t="shared" si="61"/>
        <v>0</v>
      </c>
    </row>
    <row r="641" spans="1:17" x14ac:dyDescent="0.3">
      <c r="A641">
        <f t="shared" si="56"/>
        <v>641</v>
      </c>
      <c r="B641" t="str">
        <f>IF(HLOOKUP("Memory",'vInfo (Imported)'!$1:$5000,A641,FALSE)&gt;0,HLOOKUP("Memory",'vInfo (Imported)'!$1:$5000,A641,FALSE),"")</f>
        <v/>
      </c>
      <c r="C641" t="str">
        <f>IF(HLOOKUP("CPUs",'vInfo (Imported)'!$1:$5000,A641,FALSE)&gt;0,
HLOOKUP("CPUs",'vInfo (Imported)'!$1:$5000,A641,FALSE),
"")</f>
        <v/>
      </c>
      <c r="D641" t="str">
        <f>IF(HLOOKUP($D$1,'vInfo (Imported)'!$1:$5000,A641,FALSE)&gt;0,
HLOOKUP($D$1,'vInfo (Imported)'!$1:$5000,A641,FALSE),
"")</f>
        <v/>
      </c>
      <c r="E641" t="str">
        <f>IF(HLOOKUP("Category",'vInfo (Imported)'!$1:$5000,A641,FALSE)&gt;0,
HLOOKUP("Category",'vInfo (Imported)'!$1:$5000,A641,FALSE),
"")</f>
        <v/>
      </c>
      <c r="F641" t="str">
        <f>IF(HLOOKUP("OS according to the configuration file",'vInfo (Imported)'!$1:$5000,A641,FALSE)&gt;0,
HLOOKUP("OS according to the configuration file",'vInfo (Imported)'!$1:$5000,A641,FALSE),
"")</f>
        <v/>
      </c>
      <c r="G641" s="1" t="str">
        <f>IF(HLOOKUP("Cluster",'vInfo (Imported)'!$1:$5000,A641,FALSE)&gt;0,
HLOOKUP("Cluster",'vInfo (Imported)'!$1:$5000,A641,FALSE),
"")</f>
        <v/>
      </c>
      <c r="K641" s="28">
        <f>'vCluster (Imported)'!A641</f>
        <v>0</v>
      </c>
      <c r="L641">
        <f t="shared" si="57"/>
        <v>0</v>
      </c>
      <c r="M641">
        <f t="shared" si="58"/>
        <v>0</v>
      </c>
      <c r="N641">
        <f t="shared" si="59"/>
        <v>0</v>
      </c>
      <c r="O641" s="1">
        <f t="shared" si="60"/>
        <v>0</v>
      </c>
      <c r="P641">
        <f>SUMIFS('vCluster (Imported)'!$G:$G,'vCluster (Imported)'!$A:$A,K641)</f>
        <v>0</v>
      </c>
      <c r="Q641">
        <f t="shared" si="61"/>
        <v>0</v>
      </c>
    </row>
    <row r="642" spans="1:17" x14ac:dyDescent="0.3">
      <c r="A642">
        <f t="shared" ref="A642:A705" si="62">A641+1</f>
        <v>642</v>
      </c>
      <c r="B642" t="str">
        <f>IF(HLOOKUP("Memory",'vInfo (Imported)'!$1:$5000,A642,FALSE)&gt;0,HLOOKUP("Memory",'vInfo (Imported)'!$1:$5000,A642,FALSE),"")</f>
        <v/>
      </c>
      <c r="C642" t="str">
        <f>IF(HLOOKUP("CPUs",'vInfo (Imported)'!$1:$5000,A642,FALSE)&gt;0,
HLOOKUP("CPUs",'vInfo (Imported)'!$1:$5000,A642,FALSE),
"")</f>
        <v/>
      </c>
      <c r="D642" t="str">
        <f>IF(HLOOKUP($D$1,'vInfo (Imported)'!$1:$5000,A642,FALSE)&gt;0,
HLOOKUP($D$1,'vInfo (Imported)'!$1:$5000,A642,FALSE),
"")</f>
        <v/>
      </c>
      <c r="E642" t="str">
        <f>IF(HLOOKUP("Category",'vInfo (Imported)'!$1:$5000,A642,FALSE)&gt;0,
HLOOKUP("Category",'vInfo (Imported)'!$1:$5000,A642,FALSE),
"")</f>
        <v/>
      </c>
      <c r="F642" t="str">
        <f>IF(HLOOKUP("OS according to the configuration file",'vInfo (Imported)'!$1:$5000,A642,FALSE)&gt;0,
HLOOKUP("OS according to the configuration file",'vInfo (Imported)'!$1:$5000,A642,FALSE),
"")</f>
        <v/>
      </c>
      <c r="G642" s="1" t="str">
        <f>IF(HLOOKUP("Cluster",'vInfo (Imported)'!$1:$5000,A642,FALSE)&gt;0,
HLOOKUP("Cluster",'vInfo (Imported)'!$1:$5000,A642,FALSE),
"")</f>
        <v/>
      </c>
      <c r="K642" s="28">
        <f>'vCluster (Imported)'!A642</f>
        <v>0</v>
      </c>
      <c r="L642">
        <f t="shared" ref="L642:L705" si="63">COUNTIFS(G:G,K642,$E:$E,$L$1)</f>
        <v>0</v>
      </c>
      <c r="M642">
        <f t="shared" ref="M642:M705" si="64">COUNTIFS(G:G,K642,$E:$E,$M$1)</f>
        <v>0</v>
      </c>
      <c r="N642">
        <f t="shared" ref="N642:N705" si="65">COUNTIFS(G:G,K642,$E:$E,$N$1)</f>
        <v>0</v>
      </c>
      <c r="O642" s="1">
        <f t="shared" ref="O642:O705" si="66">COUNTIFS(G:G,K642,$E:$E,$O$1)</f>
        <v>0</v>
      </c>
      <c r="P642">
        <f>SUMIFS('vCluster (Imported)'!$G:$G,'vCluster (Imported)'!$A:$A,K642)</f>
        <v>0</v>
      </c>
      <c r="Q642">
        <f t="shared" ref="Q642:Q705" si="67">IF(L642&gt;0,P642,0)</f>
        <v>0</v>
      </c>
    </row>
    <row r="643" spans="1:17" x14ac:dyDescent="0.3">
      <c r="A643">
        <f t="shared" si="62"/>
        <v>643</v>
      </c>
      <c r="B643" t="str">
        <f>IF(HLOOKUP("Memory",'vInfo (Imported)'!$1:$5000,A643,FALSE)&gt;0,HLOOKUP("Memory",'vInfo (Imported)'!$1:$5000,A643,FALSE),"")</f>
        <v/>
      </c>
      <c r="C643" t="str">
        <f>IF(HLOOKUP("CPUs",'vInfo (Imported)'!$1:$5000,A643,FALSE)&gt;0,
HLOOKUP("CPUs",'vInfo (Imported)'!$1:$5000,A643,FALSE),
"")</f>
        <v/>
      </c>
      <c r="D643" t="str">
        <f>IF(HLOOKUP($D$1,'vInfo (Imported)'!$1:$5000,A643,FALSE)&gt;0,
HLOOKUP($D$1,'vInfo (Imported)'!$1:$5000,A643,FALSE),
"")</f>
        <v/>
      </c>
      <c r="E643" t="str">
        <f>IF(HLOOKUP("Category",'vInfo (Imported)'!$1:$5000,A643,FALSE)&gt;0,
HLOOKUP("Category",'vInfo (Imported)'!$1:$5000,A643,FALSE),
"")</f>
        <v/>
      </c>
      <c r="F643" t="str">
        <f>IF(HLOOKUP("OS according to the configuration file",'vInfo (Imported)'!$1:$5000,A643,FALSE)&gt;0,
HLOOKUP("OS according to the configuration file",'vInfo (Imported)'!$1:$5000,A643,FALSE),
"")</f>
        <v/>
      </c>
      <c r="G643" s="1" t="str">
        <f>IF(HLOOKUP("Cluster",'vInfo (Imported)'!$1:$5000,A643,FALSE)&gt;0,
HLOOKUP("Cluster",'vInfo (Imported)'!$1:$5000,A643,FALSE),
"")</f>
        <v/>
      </c>
      <c r="K643" s="28">
        <f>'vCluster (Imported)'!A643</f>
        <v>0</v>
      </c>
      <c r="L643">
        <f t="shared" si="63"/>
        <v>0</v>
      </c>
      <c r="M643">
        <f t="shared" si="64"/>
        <v>0</v>
      </c>
      <c r="N643">
        <f t="shared" si="65"/>
        <v>0</v>
      </c>
      <c r="O643" s="1">
        <f t="shared" si="66"/>
        <v>0</v>
      </c>
      <c r="P643">
        <f>SUMIFS('vCluster (Imported)'!$G:$G,'vCluster (Imported)'!$A:$A,K643)</f>
        <v>0</v>
      </c>
      <c r="Q643">
        <f t="shared" si="67"/>
        <v>0</v>
      </c>
    </row>
    <row r="644" spans="1:17" x14ac:dyDescent="0.3">
      <c r="A644">
        <f t="shared" si="62"/>
        <v>644</v>
      </c>
      <c r="B644" t="str">
        <f>IF(HLOOKUP("Memory",'vInfo (Imported)'!$1:$5000,A644,FALSE)&gt;0,HLOOKUP("Memory",'vInfo (Imported)'!$1:$5000,A644,FALSE),"")</f>
        <v/>
      </c>
      <c r="C644" t="str">
        <f>IF(HLOOKUP("CPUs",'vInfo (Imported)'!$1:$5000,A644,FALSE)&gt;0,
HLOOKUP("CPUs",'vInfo (Imported)'!$1:$5000,A644,FALSE),
"")</f>
        <v/>
      </c>
      <c r="D644" t="str">
        <f>IF(HLOOKUP($D$1,'vInfo (Imported)'!$1:$5000,A644,FALSE)&gt;0,
HLOOKUP($D$1,'vInfo (Imported)'!$1:$5000,A644,FALSE),
"")</f>
        <v/>
      </c>
      <c r="E644" t="str">
        <f>IF(HLOOKUP("Category",'vInfo (Imported)'!$1:$5000,A644,FALSE)&gt;0,
HLOOKUP("Category",'vInfo (Imported)'!$1:$5000,A644,FALSE),
"")</f>
        <v/>
      </c>
      <c r="F644" t="str">
        <f>IF(HLOOKUP("OS according to the configuration file",'vInfo (Imported)'!$1:$5000,A644,FALSE)&gt;0,
HLOOKUP("OS according to the configuration file",'vInfo (Imported)'!$1:$5000,A644,FALSE),
"")</f>
        <v/>
      </c>
      <c r="G644" s="1" t="str">
        <f>IF(HLOOKUP("Cluster",'vInfo (Imported)'!$1:$5000,A644,FALSE)&gt;0,
HLOOKUP("Cluster",'vInfo (Imported)'!$1:$5000,A644,FALSE),
"")</f>
        <v/>
      </c>
      <c r="K644" s="28">
        <f>'vCluster (Imported)'!A644</f>
        <v>0</v>
      </c>
      <c r="L644">
        <f t="shared" si="63"/>
        <v>0</v>
      </c>
      <c r="M644">
        <f t="shared" si="64"/>
        <v>0</v>
      </c>
      <c r="N644">
        <f t="shared" si="65"/>
        <v>0</v>
      </c>
      <c r="O644" s="1">
        <f t="shared" si="66"/>
        <v>0</v>
      </c>
      <c r="P644">
        <f>SUMIFS('vCluster (Imported)'!$G:$G,'vCluster (Imported)'!$A:$A,K644)</f>
        <v>0</v>
      </c>
      <c r="Q644">
        <f t="shared" si="67"/>
        <v>0</v>
      </c>
    </row>
    <row r="645" spans="1:17" x14ac:dyDescent="0.3">
      <c r="A645">
        <f t="shared" si="62"/>
        <v>645</v>
      </c>
      <c r="B645" t="str">
        <f>IF(HLOOKUP("Memory",'vInfo (Imported)'!$1:$5000,A645,FALSE)&gt;0,HLOOKUP("Memory",'vInfo (Imported)'!$1:$5000,A645,FALSE),"")</f>
        <v/>
      </c>
      <c r="C645" t="str">
        <f>IF(HLOOKUP("CPUs",'vInfo (Imported)'!$1:$5000,A645,FALSE)&gt;0,
HLOOKUP("CPUs",'vInfo (Imported)'!$1:$5000,A645,FALSE),
"")</f>
        <v/>
      </c>
      <c r="D645" t="str">
        <f>IF(HLOOKUP($D$1,'vInfo (Imported)'!$1:$5000,A645,FALSE)&gt;0,
HLOOKUP($D$1,'vInfo (Imported)'!$1:$5000,A645,FALSE),
"")</f>
        <v/>
      </c>
      <c r="E645" t="str">
        <f>IF(HLOOKUP("Category",'vInfo (Imported)'!$1:$5000,A645,FALSE)&gt;0,
HLOOKUP("Category",'vInfo (Imported)'!$1:$5000,A645,FALSE),
"")</f>
        <v/>
      </c>
      <c r="F645" t="str">
        <f>IF(HLOOKUP("OS according to the configuration file",'vInfo (Imported)'!$1:$5000,A645,FALSE)&gt;0,
HLOOKUP("OS according to the configuration file",'vInfo (Imported)'!$1:$5000,A645,FALSE),
"")</f>
        <v/>
      </c>
      <c r="G645" s="1" t="str">
        <f>IF(HLOOKUP("Cluster",'vInfo (Imported)'!$1:$5000,A645,FALSE)&gt;0,
HLOOKUP("Cluster",'vInfo (Imported)'!$1:$5000,A645,FALSE),
"")</f>
        <v/>
      </c>
      <c r="K645" s="28">
        <f>'vCluster (Imported)'!A645</f>
        <v>0</v>
      </c>
      <c r="L645">
        <f t="shared" si="63"/>
        <v>0</v>
      </c>
      <c r="M645">
        <f t="shared" si="64"/>
        <v>0</v>
      </c>
      <c r="N645">
        <f t="shared" si="65"/>
        <v>0</v>
      </c>
      <c r="O645" s="1">
        <f t="shared" si="66"/>
        <v>0</v>
      </c>
      <c r="P645">
        <f>SUMIFS('vCluster (Imported)'!$G:$G,'vCluster (Imported)'!$A:$A,K645)</f>
        <v>0</v>
      </c>
      <c r="Q645">
        <f t="shared" si="67"/>
        <v>0</v>
      </c>
    </row>
    <row r="646" spans="1:17" x14ac:dyDescent="0.3">
      <c r="A646">
        <f t="shared" si="62"/>
        <v>646</v>
      </c>
      <c r="B646" t="str">
        <f>IF(HLOOKUP("Memory",'vInfo (Imported)'!$1:$5000,A646,FALSE)&gt;0,HLOOKUP("Memory",'vInfo (Imported)'!$1:$5000,A646,FALSE),"")</f>
        <v/>
      </c>
      <c r="C646" t="str">
        <f>IF(HLOOKUP("CPUs",'vInfo (Imported)'!$1:$5000,A646,FALSE)&gt;0,
HLOOKUP("CPUs",'vInfo (Imported)'!$1:$5000,A646,FALSE),
"")</f>
        <v/>
      </c>
      <c r="D646" t="str">
        <f>IF(HLOOKUP($D$1,'vInfo (Imported)'!$1:$5000,A646,FALSE)&gt;0,
HLOOKUP($D$1,'vInfo (Imported)'!$1:$5000,A646,FALSE),
"")</f>
        <v/>
      </c>
      <c r="E646" t="str">
        <f>IF(HLOOKUP("Category",'vInfo (Imported)'!$1:$5000,A646,FALSE)&gt;0,
HLOOKUP("Category",'vInfo (Imported)'!$1:$5000,A646,FALSE),
"")</f>
        <v/>
      </c>
      <c r="F646" t="str">
        <f>IF(HLOOKUP("OS according to the configuration file",'vInfo (Imported)'!$1:$5000,A646,FALSE)&gt;0,
HLOOKUP("OS according to the configuration file",'vInfo (Imported)'!$1:$5000,A646,FALSE),
"")</f>
        <v/>
      </c>
      <c r="G646" s="1" t="str">
        <f>IF(HLOOKUP("Cluster",'vInfo (Imported)'!$1:$5000,A646,FALSE)&gt;0,
HLOOKUP("Cluster",'vInfo (Imported)'!$1:$5000,A646,FALSE),
"")</f>
        <v/>
      </c>
      <c r="K646" s="28">
        <f>'vCluster (Imported)'!A646</f>
        <v>0</v>
      </c>
      <c r="L646">
        <f t="shared" si="63"/>
        <v>0</v>
      </c>
      <c r="M646">
        <f t="shared" si="64"/>
        <v>0</v>
      </c>
      <c r="N646">
        <f t="shared" si="65"/>
        <v>0</v>
      </c>
      <c r="O646" s="1">
        <f t="shared" si="66"/>
        <v>0</v>
      </c>
      <c r="P646">
        <f>SUMIFS('vCluster (Imported)'!$G:$G,'vCluster (Imported)'!$A:$A,K646)</f>
        <v>0</v>
      </c>
      <c r="Q646">
        <f t="shared" si="67"/>
        <v>0</v>
      </c>
    </row>
    <row r="647" spans="1:17" x14ac:dyDescent="0.3">
      <c r="A647">
        <f t="shared" si="62"/>
        <v>647</v>
      </c>
      <c r="B647" t="str">
        <f>IF(HLOOKUP("Memory",'vInfo (Imported)'!$1:$5000,A647,FALSE)&gt;0,HLOOKUP("Memory",'vInfo (Imported)'!$1:$5000,A647,FALSE),"")</f>
        <v/>
      </c>
      <c r="C647" t="str">
        <f>IF(HLOOKUP("CPUs",'vInfo (Imported)'!$1:$5000,A647,FALSE)&gt;0,
HLOOKUP("CPUs",'vInfo (Imported)'!$1:$5000,A647,FALSE),
"")</f>
        <v/>
      </c>
      <c r="D647" t="str">
        <f>IF(HLOOKUP($D$1,'vInfo (Imported)'!$1:$5000,A647,FALSE)&gt;0,
HLOOKUP($D$1,'vInfo (Imported)'!$1:$5000,A647,FALSE),
"")</f>
        <v/>
      </c>
      <c r="E647" t="str">
        <f>IF(HLOOKUP("Category",'vInfo (Imported)'!$1:$5000,A647,FALSE)&gt;0,
HLOOKUP("Category",'vInfo (Imported)'!$1:$5000,A647,FALSE),
"")</f>
        <v/>
      </c>
      <c r="F647" t="str">
        <f>IF(HLOOKUP("OS according to the configuration file",'vInfo (Imported)'!$1:$5000,A647,FALSE)&gt;0,
HLOOKUP("OS according to the configuration file",'vInfo (Imported)'!$1:$5000,A647,FALSE),
"")</f>
        <v/>
      </c>
      <c r="G647" s="1" t="str">
        <f>IF(HLOOKUP("Cluster",'vInfo (Imported)'!$1:$5000,A647,FALSE)&gt;0,
HLOOKUP("Cluster",'vInfo (Imported)'!$1:$5000,A647,FALSE),
"")</f>
        <v/>
      </c>
      <c r="K647" s="28">
        <f>'vCluster (Imported)'!A647</f>
        <v>0</v>
      </c>
      <c r="L647">
        <f t="shared" si="63"/>
        <v>0</v>
      </c>
      <c r="M647">
        <f t="shared" si="64"/>
        <v>0</v>
      </c>
      <c r="N647">
        <f t="shared" si="65"/>
        <v>0</v>
      </c>
      <c r="O647" s="1">
        <f t="shared" si="66"/>
        <v>0</v>
      </c>
      <c r="P647">
        <f>SUMIFS('vCluster (Imported)'!$G:$G,'vCluster (Imported)'!$A:$A,K647)</f>
        <v>0</v>
      </c>
      <c r="Q647">
        <f t="shared" si="67"/>
        <v>0</v>
      </c>
    </row>
    <row r="648" spans="1:17" x14ac:dyDescent="0.3">
      <c r="A648">
        <f t="shared" si="62"/>
        <v>648</v>
      </c>
      <c r="B648" t="str">
        <f>IF(HLOOKUP("Memory",'vInfo (Imported)'!$1:$5000,A648,FALSE)&gt;0,HLOOKUP("Memory",'vInfo (Imported)'!$1:$5000,A648,FALSE),"")</f>
        <v/>
      </c>
      <c r="C648" t="str">
        <f>IF(HLOOKUP("CPUs",'vInfo (Imported)'!$1:$5000,A648,FALSE)&gt;0,
HLOOKUP("CPUs",'vInfo (Imported)'!$1:$5000,A648,FALSE),
"")</f>
        <v/>
      </c>
      <c r="D648" t="str">
        <f>IF(HLOOKUP($D$1,'vInfo (Imported)'!$1:$5000,A648,FALSE)&gt;0,
HLOOKUP($D$1,'vInfo (Imported)'!$1:$5000,A648,FALSE),
"")</f>
        <v/>
      </c>
      <c r="E648" t="str">
        <f>IF(HLOOKUP("Category",'vInfo (Imported)'!$1:$5000,A648,FALSE)&gt;0,
HLOOKUP("Category",'vInfo (Imported)'!$1:$5000,A648,FALSE),
"")</f>
        <v/>
      </c>
      <c r="F648" t="str">
        <f>IF(HLOOKUP("OS according to the configuration file",'vInfo (Imported)'!$1:$5000,A648,FALSE)&gt;0,
HLOOKUP("OS according to the configuration file",'vInfo (Imported)'!$1:$5000,A648,FALSE),
"")</f>
        <v/>
      </c>
      <c r="G648" s="1" t="str">
        <f>IF(HLOOKUP("Cluster",'vInfo (Imported)'!$1:$5000,A648,FALSE)&gt;0,
HLOOKUP("Cluster",'vInfo (Imported)'!$1:$5000,A648,FALSE),
"")</f>
        <v/>
      </c>
      <c r="K648" s="28">
        <f>'vCluster (Imported)'!A648</f>
        <v>0</v>
      </c>
      <c r="L648">
        <f t="shared" si="63"/>
        <v>0</v>
      </c>
      <c r="M648">
        <f t="shared" si="64"/>
        <v>0</v>
      </c>
      <c r="N648">
        <f t="shared" si="65"/>
        <v>0</v>
      </c>
      <c r="O648" s="1">
        <f t="shared" si="66"/>
        <v>0</v>
      </c>
      <c r="P648">
        <f>SUMIFS('vCluster (Imported)'!$G:$G,'vCluster (Imported)'!$A:$A,K648)</f>
        <v>0</v>
      </c>
      <c r="Q648">
        <f t="shared" si="67"/>
        <v>0</v>
      </c>
    </row>
    <row r="649" spans="1:17" x14ac:dyDescent="0.3">
      <c r="A649">
        <f t="shared" si="62"/>
        <v>649</v>
      </c>
      <c r="B649" t="str">
        <f>IF(HLOOKUP("Memory",'vInfo (Imported)'!$1:$5000,A649,FALSE)&gt;0,HLOOKUP("Memory",'vInfo (Imported)'!$1:$5000,A649,FALSE),"")</f>
        <v/>
      </c>
      <c r="C649" t="str">
        <f>IF(HLOOKUP("CPUs",'vInfo (Imported)'!$1:$5000,A649,FALSE)&gt;0,
HLOOKUP("CPUs",'vInfo (Imported)'!$1:$5000,A649,FALSE),
"")</f>
        <v/>
      </c>
      <c r="D649" t="str">
        <f>IF(HLOOKUP($D$1,'vInfo (Imported)'!$1:$5000,A649,FALSE)&gt;0,
HLOOKUP($D$1,'vInfo (Imported)'!$1:$5000,A649,FALSE),
"")</f>
        <v/>
      </c>
      <c r="E649" t="str">
        <f>IF(HLOOKUP("Category",'vInfo (Imported)'!$1:$5000,A649,FALSE)&gt;0,
HLOOKUP("Category",'vInfo (Imported)'!$1:$5000,A649,FALSE),
"")</f>
        <v/>
      </c>
      <c r="F649" t="str">
        <f>IF(HLOOKUP("OS according to the configuration file",'vInfo (Imported)'!$1:$5000,A649,FALSE)&gt;0,
HLOOKUP("OS according to the configuration file",'vInfo (Imported)'!$1:$5000,A649,FALSE),
"")</f>
        <v/>
      </c>
      <c r="G649" s="1" t="str">
        <f>IF(HLOOKUP("Cluster",'vInfo (Imported)'!$1:$5000,A649,FALSE)&gt;0,
HLOOKUP("Cluster",'vInfo (Imported)'!$1:$5000,A649,FALSE),
"")</f>
        <v/>
      </c>
      <c r="K649" s="28">
        <f>'vCluster (Imported)'!A649</f>
        <v>0</v>
      </c>
      <c r="L649">
        <f t="shared" si="63"/>
        <v>0</v>
      </c>
      <c r="M649">
        <f t="shared" si="64"/>
        <v>0</v>
      </c>
      <c r="N649">
        <f t="shared" si="65"/>
        <v>0</v>
      </c>
      <c r="O649" s="1">
        <f t="shared" si="66"/>
        <v>0</v>
      </c>
      <c r="P649">
        <f>SUMIFS('vCluster (Imported)'!$G:$G,'vCluster (Imported)'!$A:$A,K649)</f>
        <v>0</v>
      </c>
      <c r="Q649">
        <f t="shared" si="67"/>
        <v>0</v>
      </c>
    </row>
    <row r="650" spans="1:17" x14ac:dyDescent="0.3">
      <c r="A650">
        <f t="shared" si="62"/>
        <v>650</v>
      </c>
      <c r="B650" t="str">
        <f>IF(HLOOKUP("Memory",'vInfo (Imported)'!$1:$5000,A650,FALSE)&gt;0,HLOOKUP("Memory",'vInfo (Imported)'!$1:$5000,A650,FALSE),"")</f>
        <v/>
      </c>
      <c r="C650" t="str">
        <f>IF(HLOOKUP("CPUs",'vInfo (Imported)'!$1:$5000,A650,FALSE)&gt;0,
HLOOKUP("CPUs",'vInfo (Imported)'!$1:$5000,A650,FALSE),
"")</f>
        <v/>
      </c>
      <c r="D650" t="str">
        <f>IF(HLOOKUP($D$1,'vInfo (Imported)'!$1:$5000,A650,FALSE)&gt;0,
HLOOKUP($D$1,'vInfo (Imported)'!$1:$5000,A650,FALSE),
"")</f>
        <v/>
      </c>
      <c r="E650" t="str">
        <f>IF(HLOOKUP("Category",'vInfo (Imported)'!$1:$5000,A650,FALSE)&gt;0,
HLOOKUP("Category",'vInfo (Imported)'!$1:$5000,A650,FALSE),
"")</f>
        <v/>
      </c>
      <c r="F650" t="str">
        <f>IF(HLOOKUP("OS according to the configuration file",'vInfo (Imported)'!$1:$5000,A650,FALSE)&gt;0,
HLOOKUP("OS according to the configuration file",'vInfo (Imported)'!$1:$5000,A650,FALSE),
"")</f>
        <v/>
      </c>
      <c r="G650" s="1" t="str">
        <f>IF(HLOOKUP("Cluster",'vInfo (Imported)'!$1:$5000,A650,FALSE)&gt;0,
HLOOKUP("Cluster",'vInfo (Imported)'!$1:$5000,A650,FALSE),
"")</f>
        <v/>
      </c>
      <c r="K650" s="28">
        <f>'vCluster (Imported)'!A650</f>
        <v>0</v>
      </c>
      <c r="L650">
        <f t="shared" si="63"/>
        <v>0</v>
      </c>
      <c r="M650">
        <f t="shared" si="64"/>
        <v>0</v>
      </c>
      <c r="N650">
        <f t="shared" si="65"/>
        <v>0</v>
      </c>
      <c r="O650" s="1">
        <f t="shared" si="66"/>
        <v>0</v>
      </c>
      <c r="P650">
        <f>SUMIFS('vCluster (Imported)'!$G:$G,'vCluster (Imported)'!$A:$A,K650)</f>
        <v>0</v>
      </c>
      <c r="Q650">
        <f t="shared" si="67"/>
        <v>0</v>
      </c>
    </row>
    <row r="651" spans="1:17" x14ac:dyDescent="0.3">
      <c r="A651">
        <f t="shared" si="62"/>
        <v>651</v>
      </c>
      <c r="B651" t="str">
        <f>IF(HLOOKUP("Memory",'vInfo (Imported)'!$1:$5000,A651,FALSE)&gt;0,HLOOKUP("Memory",'vInfo (Imported)'!$1:$5000,A651,FALSE),"")</f>
        <v/>
      </c>
      <c r="C651" t="str">
        <f>IF(HLOOKUP("CPUs",'vInfo (Imported)'!$1:$5000,A651,FALSE)&gt;0,
HLOOKUP("CPUs",'vInfo (Imported)'!$1:$5000,A651,FALSE),
"")</f>
        <v/>
      </c>
      <c r="D651" t="str">
        <f>IF(HLOOKUP($D$1,'vInfo (Imported)'!$1:$5000,A651,FALSE)&gt;0,
HLOOKUP($D$1,'vInfo (Imported)'!$1:$5000,A651,FALSE),
"")</f>
        <v/>
      </c>
      <c r="E651" t="str">
        <f>IF(HLOOKUP("Category",'vInfo (Imported)'!$1:$5000,A651,FALSE)&gt;0,
HLOOKUP("Category",'vInfo (Imported)'!$1:$5000,A651,FALSE),
"")</f>
        <v/>
      </c>
      <c r="F651" t="str">
        <f>IF(HLOOKUP("OS according to the configuration file",'vInfo (Imported)'!$1:$5000,A651,FALSE)&gt;0,
HLOOKUP("OS according to the configuration file",'vInfo (Imported)'!$1:$5000,A651,FALSE),
"")</f>
        <v/>
      </c>
      <c r="G651" s="1" t="str">
        <f>IF(HLOOKUP("Cluster",'vInfo (Imported)'!$1:$5000,A651,FALSE)&gt;0,
HLOOKUP("Cluster",'vInfo (Imported)'!$1:$5000,A651,FALSE),
"")</f>
        <v/>
      </c>
      <c r="K651" s="28">
        <f>'vCluster (Imported)'!A651</f>
        <v>0</v>
      </c>
      <c r="L651">
        <f t="shared" si="63"/>
        <v>0</v>
      </c>
      <c r="M651">
        <f t="shared" si="64"/>
        <v>0</v>
      </c>
      <c r="N651">
        <f t="shared" si="65"/>
        <v>0</v>
      </c>
      <c r="O651" s="1">
        <f t="shared" si="66"/>
        <v>0</v>
      </c>
      <c r="P651">
        <f>SUMIFS('vCluster (Imported)'!$G:$G,'vCluster (Imported)'!$A:$A,K651)</f>
        <v>0</v>
      </c>
      <c r="Q651">
        <f t="shared" si="67"/>
        <v>0</v>
      </c>
    </row>
    <row r="652" spans="1:17" x14ac:dyDescent="0.3">
      <c r="A652">
        <f t="shared" si="62"/>
        <v>652</v>
      </c>
      <c r="B652" t="str">
        <f>IF(HLOOKUP("Memory",'vInfo (Imported)'!$1:$5000,A652,FALSE)&gt;0,HLOOKUP("Memory",'vInfo (Imported)'!$1:$5000,A652,FALSE),"")</f>
        <v/>
      </c>
      <c r="C652" t="str">
        <f>IF(HLOOKUP("CPUs",'vInfo (Imported)'!$1:$5000,A652,FALSE)&gt;0,
HLOOKUP("CPUs",'vInfo (Imported)'!$1:$5000,A652,FALSE),
"")</f>
        <v/>
      </c>
      <c r="D652" t="str">
        <f>IF(HLOOKUP($D$1,'vInfo (Imported)'!$1:$5000,A652,FALSE)&gt;0,
HLOOKUP($D$1,'vInfo (Imported)'!$1:$5000,A652,FALSE),
"")</f>
        <v/>
      </c>
      <c r="E652" t="str">
        <f>IF(HLOOKUP("Category",'vInfo (Imported)'!$1:$5000,A652,FALSE)&gt;0,
HLOOKUP("Category",'vInfo (Imported)'!$1:$5000,A652,FALSE),
"")</f>
        <v/>
      </c>
      <c r="F652" t="str">
        <f>IF(HLOOKUP("OS according to the configuration file",'vInfo (Imported)'!$1:$5000,A652,FALSE)&gt;0,
HLOOKUP("OS according to the configuration file",'vInfo (Imported)'!$1:$5000,A652,FALSE),
"")</f>
        <v/>
      </c>
      <c r="G652" s="1" t="str">
        <f>IF(HLOOKUP("Cluster",'vInfo (Imported)'!$1:$5000,A652,FALSE)&gt;0,
HLOOKUP("Cluster",'vInfo (Imported)'!$1:$5000,A652,FALSE),
"")</f>
        <v/>
      </c>
      <c r="K652" s="28">
        <f>'vCluster (Imported)'!A652</f>
        <v>0</v>
      </c>
      <c r="L652">
        <f t="shared" si="63"/>
        <v>0</v>
      </c>
      <c r="M652">
        <f t="shared" si="64"/>
        <v>0</v>
      </c>
      <c r="N652">
        <f t="shared" si="65"/>
        <v>0</v>
      </c>
      <c r="O652" s="1">
        <f t="shared" si="66"/>
        <v>0</v>
      </c>
      <c r="P652">
        <f>SUMIFS('vCluster (Imported)'!$G:$G,'vCluster (Imported)'!$A:$A,K652)</f>
        <v>0</v>
      </c>
      <c r="Q652">
        <f t="shared" si="67"/>
        <v>0</v>
      </c>
    </row>
    <row r="653" spans="1:17" x14ac:dyDescent="0.3">
      <c r="A653">
        <f t="shared" si="62"/>
        <v>653</v>
      </c>
      <c r="B653" t="str">
        <f>IF(HLOOKUP("Memory",'vInfo (Imported)'!$1:$5000,A653,FALSE)&gt;0,HLOOKUP("Memory",'vInfo (Imported)'!$1:$5000,A653,FALSE),"")</f>
        <v/>
      </c>
      <c r="C653" t="str">
        <f>IF(HLOOKUP("CPUs",'vInfo (Imported)'!$1:$5000,A653,FALSE)&gt;0,
HLOOKUP("CPUs",'vInfo (Imported)'!$1:$5000,A653,FALSE),
"")</f>
        <v/>
      </c>
      <c r="D653" t="str">
        <f>IF(HLOOKUP($D$1,'vInfo (Imported)'!$1:$5000,A653,FALSE)&gt;0,
HLOOKUP($D$1,'vInfo (Imported)'!$1:$5000,A653,FALSE),
"")</f>
        <v/>
      </c>
      <c r="E653" t="str">
        <f>IF(HLOOKUP("Category",'vInfo (Imported)'!$1:$5000,A653,FALSE)&gt;0,
HLOOKUP("Category",'vInfo (Imported)'!$1:$5000,A653,FALSE),
"")</f>
        <v/>
      </c>
      <c r="F653" t="str">
        <f>IF(HLOOKUP("OS according to the configuration file",'vInfo (Imported)'!$1:$5000,A653,FALSE)&gt;0,
HLOOKUP("OS according to the configuration file",'vInfo (Imported)'!$1:$5000,A653,FALSE),
"")</f>
        <v/>
      </c>
      <c r="G653" s="1" t="str">
        <f>IF(HLOOKUP("Cluster",'vInfo (Imported)'!$1:$5000,A653,FALSE)&gt;0,
HLOOKUP("Cluster",'vInfo (Imported)'!$1:$5000,A653,FALSE),
"")</f>
        <v/>
      </c>
      <c r="K653" s="28">
        <f>'vCluster (Imported)'!A653</f>
        <v>0</v>
      </c>
      <c r="L653">
        <f t="shared" si="63"/>
        <v>0</v>
      </c>
      <c r="M653">
        <f t="shared" si="64"/>
        <v>0</v>
      </c>
      <c r="N653">
        <f t="shared" si="65"/>
        <v>0</v>
      </c>
      <c r="O653" s="1">
        <f t="shared" si="66"/>
        <v>0</v>
      </c>
      <c r="P653">
        <f>SUMIFS('vCluster (Imported)'!$G:$G,'vCluster (Imported)'!$A:$A,K653)</f>
        <v>0</v>
      </c>
      <c r="Q653">
        <f t="shared" si="67"/>
        <v>0</v>
      </c>
    </row>
    <row r="654" spans="1:17" x14ac:dyDescent="0.3">
      <c r="A654">
        <f t="shared" si="62"/>
        <v>654</v>
      </c>
      <c r="B654" t="str">
        <f>IF(HLOOKUP("Memory",'vInfo (Imported)'!$1:$5000,A654,FALSE)&gt;0,HLOOKUP("Memory",'vInfo (Imported)'!$1:$5000,A654,FALSE),"")</f>
        <v/>
      </c>
      <c r="C654" t="str">
        <f>IF(HLOOKUP("CPUs",'vInfo (Imported)'!$1:$5000,A654,FALSE)&gt;0,
HLOOKUP("CPUs",'vInfo (Imported)'!$1:$5000,A654,FALSE),
"")</f>
        <v/>
      </c>
      <c r="D654" t="str">
        <f>IF(HLOOKUP($D$1,'vInfo (Imported)'!$1:$5000,A654,FALSE)&gt;0,
HLOOKUP($D$1,'vInfo (Imported)'!$1:$5000,A654,FALSE),
"")</f>
        <v/>
      </c>
      <c r="E654" t="str">
        <f>IF(HLOOKUP("Category",'vInfo (Imported)'!$1:$5000,A654,FALSE)&gt;0,
HLOOKUP("Category",'vInfo (Imported)'!$1:$5000,A654,FALSE),
"")</f>
        <v/>
      </c>
      <c r="F654" t="str">
        <f>IF(HLOOKUP("OS according to the configuration file",'vInfo (Imported)'!$1:$5000,A654,FALSE)&gt;0,
HLOOKUP("OS according to the configuration file",'vInfo (Imported)'!$1:$5000,A654,FALSE),
"")</f>
        <v/>
      </c>
      <c r="G654" s="1" t="str">
        <f>IF(HLOOKUP("Cluster",'vInfo (Imported)'!$1:$5000,A654,FALSE)&gt;0,
HLOOKUP("Cluster",'vInfo (Imported)'!$1:$5000,A654,FALSE),
"")</f>
        <v/>
      </c>
      <c r="K654" s="28">
        <f>'vCluster (Imported)'!A654</f>
        <v>0</v>
      </c>
      <c r="L654">
        <f t="shared" si="63"/>
        <v>0</v>
      </c>
      <c r="M654">
        <f t="shared" si="64"/>
        <v>0</v>
      </c>
      <c r="N654">
        <f t="shared" si="65"/>
        <v>0</v>
      </c>
      <c r="O654" s="1">
        <f t="shared" si="66"/>
        <v>0</v>
      </c>
      <c r="P654">
        <f>SUMIFS('vCluster (Imported)'!$G:$G,'vCluster (Imported)'!$A:$A,K654)</f>
        <v>0</v>
      </c>
      <c r="Q654">
        <f t="shared" si="67"/>
        <v>0</v>
      </c>
    </row>
    <row r="655" spans="1:17" x14ac:dyDescent="0.3">
      <c r="A655">
        <f t="shared" si="62"/>
        <v>655</v>
      </c>
      <c r="B655" t="str">
        <f>IF(HLOOKUP("Memory",'vInfo (Imported)'!$1:$5000,A655,FALSE)&gt;0,HLOOKUP("Memory",'vInfo (Imported)'!$1:$5000,A655,FALSE),"")</f>
        <v/>
      </c>
      <c r="C655" t="str">
        <f>IF(HLOOKUP("CPUs",'vInfo (Imported)'!$1:$5000,A655,FALSE)&gt;0,
HLOOKUP("CPUs",'vInfo (Imported)'!$1:$5000,A655,FALSE),
"")</f>
        <v/>
      </c>
      <c r="D655" t="str">
        <f>IF(HLOOKUP($D$1,'vInfo (Imported)'!$1:$5000,A655,FALSE)&gt;0,
HLOOKUP($D$1,'vInfo (Imported)'!$1:$5000,A655,FALSE),
"")</f>
        <v/>
      </c>
      <c r="E655" t="str">
        <f>IF(HLOOKUP("Category",'vInfo (Imported)'!$1:$5000,A655,FALSE)&gt;0,
HLOOKUP("Category",'vInfo (Imported)'!$1:$5000,A655,FALSE),
"")</f>
        <v/>
      </c>
      <c r="F655" t="str">
        <f>IF(HLOOKUP("OS according to the configuration file",'vInfo (Imported)'!$1:$5000,A655,FALSE)&gt;0,
HLOOKUP("OS according to the configuration file",'vInfo (Imported)'!$1:$5000,A655,FALSE),
"")</f>
        <v/>
      </c>
      <c r="G655" s="1" t="str">
        <f>IF(HLOOKUP("Cluster",'vInfo (Imported)'!$1:$5000,A655,FALSE)&gt;0,
HLOOKUP("Cluster",'vInfo (Imported)'!$1:$5000,A655,FALSE),
"")</f>
        <v/>
      </c>
      <c r="K655" s="28">
        <f>'vCluster (Imported)'!A655</f>
        <v>0</v>
      </c>
      <c r="L655">
        <f t="shared" si="63"/>
        <v>0</v>
      </c>
      <c r="M655">
        <f t="shared" si="64"/>
        <v>0</v>
      </c>
      <c r="N655">
        <f t="shared" si="65"/>
        <v>0</v>
      </c>
      <c r="O655" s="1">
        <f t="shared" si="66"/>
        <v>0</v>
      </c>
      <c r="P655">
        <f>SUMIFS('vCluster (Imported)'!$G:$G,'vCluster (Imported)'!$A:$A,K655)</f>
        <v>0</v>
      </c>
      <c r="Q655">
        <f t="shared" si="67"/>
        <v>0</v>
      </c>
    </row>
    <row r="656" spans="1:17" x14ac:dyDescent="0.3">
      <c r="A656">
        <f t="shared" si="62"/>
        <v>656</v>
      </c>
      <c r="B656" t="str">
        <f>IF(HLOOKUP("Memory",'vInfo (Imported)'!$1:$5000,A656,FALSE)&gt;0,HLOOKUP("Memory",'vInfo (Imported)'!$1:$5000,A656,FALSE),"")</f>
        <v/>
      </c>
      <c r="C656" t="str">
        <f>IF(HLOOKUP("CPUs",'vInfo (Imported)'!$1:$5000,A656,FALSE)&gt;0,
HLOOKUP("CPUs",'vInfo (Imported)'!$1:$5000,A656,FALSE),
"")</f>
        <v/>
      </c>
      <c r="D656" t="str">
        <f>IF(HLOOKUP($D$1,'vInfo (Imported)'!$1:$5000,A656,FALSE)&gt;0,
HLOOKUP($D$1,'vInfo (Imported)'!$1:$5000,A656,FALSE),
"")</f>
        <v/>
      </c>
      <c r="E656" t="str">
        <f>IF(HLOOKUP("Category",'vInfo (Imported)'!$1:$5000,A656,FALSE)&gt;0,
HLOOKUP("Category",'vInfo (Imported)'!$1:$5000,A656,FALSE),
"")</f>
        <v/>
      </c>
      <c r="F656" t="str">
        <f>IF(HLOOKUP("OS according to the configuration file",'vInfo (Imported)'!$1:$5000,A656,FALSE)&gt;0,
HLOOKUP("OS according to the configuration file",'vInfo (Imported)'!$1:$5000,A656,FALSE),
"")</f>
        <v/>
      </c>
      <c r="G656" s="1" t="str">
        <f>IF(HLOOKUP("Cluster",'vInfo (Imported)'!$1:$5000,A656,FALSE)&gt;0,
HLOOKUP("Cluster",'vInfo (Imported)'!$1:$5000,A656,FALSE),
"")</f>
        <v/>
      </c>
      <c r="K656" s="28">
        <f>'vCluster (Imported)'!A656</f>
        <v>0</v>
      </c>
      <c r="L656">
        <f t="shared" si="63"/>
        <v>0</v>
      </c>
      <c r="M656">
        <f t="shared" si="64"/>
        <v>0</v>
      </c>
      <c r="N656">
        <f t="shared" si="65"/>
        <v>0</v>
      </c>
      <c r="O656" s="1">
        <f t="shared" si="66"/>
        <v>0</v>
      </c>
      <c r="P656">
        <f>SUMIFS('vCluster (Imported)'!$G:$G,'vCluster (Imported)'!$A:$A,K656)</f>
        <v>0</v>
      </c>
      <c r="Q656">
        <f t="shared" si="67"/>
        <v>0</v>
      </c>
    </row>
    <row r="657" spans="1:17" x14ac:dyDescent="0.3">
      <c r="A657">
        <f t="shared" si="62"/>
        <v>657</v>
      </c>
      <c r="B657" t="str">
        <f>IF(HLOOKUP("Memory",'vInfo (Imported)'!$1:$5000,A657,FALSE)&gt;0,HLOOKUP("Memory",'vInfo (Imported)'!$1:$5000,A657,FALSE),"")</f>
        <v/>
      </c>
      <c r="C657" t="str">
        <f>IF(HLOOKUP("CPUs",'vInfo (Imported)'!$1:$5000,A657,FALSE)&gt;0,
HLOOKUP("CPUs",'vInfo (Imported)'!$1:$5000,A657,FALSE),
"")</f>
        <v/>
      </c>
      <c r="D657" t="str">
        <f>IF(HLOOKUP($D$1,'vInfo (Imported)'!$1:$5000,A657,FALSE)&gt;0,
HLOOKUP($D$1,'vInfo (Imported)'!$1:$5000,A657,FALSE),
"")</f>
        <v/>
      </c>
      <c r="E657" t="str">
        <f>IF(HLOOKUP("Category",'vInfo (Imported)'!$1:$5000,A657,FALSE)&gt;0,
HLOOKUP("Category",'vInfo (Imported)'!$1:$5000,A657,FALSE),
"")</f>
        <v/>
      </c>
      <c r="F657" t="str">
        <f>IF(HLOOKUP("OS according to the configuration file",'vInfo (Imported)'!$1:$5000,A657,FALSE)&gt;0,
HLOOKUP("OS according to the configuration file",'vInfo (Imported)'!$1:$5000,A657,FALSE),
"")</f>
        <v/>
      </c>
      <c r="G657" s="1" t="str">
        <f>IF(HLOOKUP("Cluster",'vInfo (Imported)'!$1:$5000,A657,FALSE)&gt;0,
HLOOKUP("Cluster",'vInfo (Imported)'!$1:$5000,A657,FALSE),
"")</f>
        <v/>
      </c>
      <c r="K657" s="28">
        <f>'vCluster (Imported)'!A657</f>
        <v>0</v>
      </c>
      <c r="L657">
        <f t="shared" si="63"/>
        <v>0</v>
      </c>
      <c r="M657">
        <f t="shared" si="64"/>
        <v>0</v>
      </c>
      <c r="N657">
        <f t="shared" si="65"/>
        <v>0</v>
      </c>
      <c r="O657" s="1">
        <f t="shared" si="66"/>
        <v>0</v>
      </c>
      <c r="P657">
        <f>SUMIFS('vCluster (Imported)'!$G:$G,'vCluster (Imported)'!$A:$A,K657)</f>
        <v>0</v>
      </c>
      <c r="Q657">
        <f t="shared" si="67"/>
        <v>0</v>
      </c>
    </row>
    <row r="658" spans="1:17" x14ac:dyDescent="0.3">
      <c r="A658">
        <f t="shared" si="62"/>
        <v>658</v>
      </c>
      <c r="B658" t="str">
        <f>IF(HLOOKUP("Memory",'vInfo (Imported)'!$1:$5000,A658,FALSE)&gt;0,HLOOKUP("Memory",'vInfo (Imported)'!$1:$5000,A658,FALSE),"")</f>
        <v/>
      </c>
      <c r="C658" t="str">
        <f>IF(HLOOKUP("CPUs",'vInfo (Imported)'!$1:$5000,A658,FALSE)&gt;0,
HLOOKUP("CPUs",'vInfo (Imported)'!$1:$5000,A658,FALSE),
"")</f>
        <v/>
      </c>
      <c r="D658" t="str">
        <f>IF(HLOOKUP($D$1,'vInfo (Imported)'!$1:$5000,A658,FALSE)&gt;0,
HLOOKUP($D$1,'vInfo (Imported)'!$1:$5000,A658,FALSE),
"")</f>
        <v/>
      </c>
      <c r="E658" t="str">
        <f>IF(HLOOKUP("Category",'vInfo (Imported)'!$1:$5000,A658,FALSE)&gt;0,
HLOOKUP("Category",'vInfo (Imported)'!$1:$5000,A658,FALSE),
"")</f>
        <v/>
      </c>
      <c r="F658" t="str">
        <f>IF(HLOOKUP("OS according to the configuration file",'vInfo (Imported)'!$1:$5000,A658,FALSE)&gt;0,
HLOOKUP("OS according to the configuration file",'vInfo (Imported)'!$1:$5000,A658,FALSE),
"")</f>
        <v/>
      </c>
      <c r="G658" s="1" t="str">
        <f>IF(HLOOKUP("Cluster",'vInfo (Imported)'!$1:$5000,A658,FALSE)&gt;0,
HLOOKUP("Cluster",'vInfo (Imported)'!$1:$5000,A658,FALSE),
"")</f>
        <v/>
      </c>
      <c r="K658" s="28">
        <f>'vCluster (Imported)'!A658</f>
        <v>0</v>
      </c>
      <c r="L658">
        <f t="shared" si="63"/>
        <v>0</v>
      </c>
      <c r="M658">
        <f t="shared" si="64"/>
        <v>0</v>
      </c>
      <c r="N658">
        <f t="shared" si="65"/>
        <v>0</v>
      </c>
      <c r="O658" s="1">
        <f t="shared" si="66"/>
        <v>0</v>
      </c>
      <c r="P658">
        <f>SUMIFS('vCluster (Imported)'!$G:$G,'vCluster (Imported)'!$A:$A,K658)</f>
        <v>0</v>
      </c>
      <c r="Q658">
        <f t="shared" si="67"/>
        <v>0</v>
      </c>
    </row>
    <row r="659" spans="1:17" x14ac:dyDescent="0.3">
      <c r="A659">
        <f t="shared" si="62"/>
        <v>659</v>
      </c>
      <c r="B659" t="str">
        <f>IF(HLOOKUP("Memory",'vInfo (Imported)'!$1:$5000,A659,FALSE)&gt;0,HLOOKUP("Memory",'vInfo (Imported)'!$1:$5000,A659,FALSE),"")</f>
        <v/>
      </c>
      <c r="C659" t="str">
        <f>IF(HLOOKUP("CPUs",'vInfo (Imported)'!$1:$5000,A659,FALSE)&gt;0,
HLOOKUP("CPUs",'vInfo (Imported)'!$1:$5000,A659,FALSE),
"")</f>
        <v/>
      </c>
      <c r="D659" t="str">
        <f>IF(HLOOKUP($D$1,'vInfo (Imported)'!$1:$5000,A659,FALSE)&gt;0,
HLOOKUP($D$1,'vInfo (Imported)'!$1:$5000,A659,FALSE),
"")</f>
        <v/>
      </c>
      <c r="E659" t="str">
        <f>IF(HLOOKUP("Category",'vInfo (Imported)'!$1:$5000,A659,FALSE)&gt;0,
HLOOKUP("Category",'vInfo (Imported)'!$1:$5000,A659,FALSE),
"")</f>
        <v/>
      </c>
      <c r="F659" t="str">
        <f>IF(HLOOKUP("OS according to the configuration file",'vInfo (Imported)'!$1:$5000,A659,FALSE)&gt;0,
HLOOKUP("OS according to the configuration file",'vInfo (Imported)'!$1:$5000,A659,FALSE),
"")</f>
        <v/>
      </c>
      <c r="G659" s="1" t="str">
        <f>IF(HLOOKUP("Cluster",'vInfo (Imported)'!$1:$5000,A659,FALSE)&gt;0,
HLOOKUP("Cluster",'vInfo (Imported)'!$1:$5000,A659,FALSE),
"")</f>
        <v/>
      </c>
      <c r="K659" s="28">
        <f>'vCluster (Imported)'!A659</f>
        <v>0</v>
      </c>
      <c r="L659">
        <f t="shared" si="63"/>
        <v>0</v>
      </c>
      <c r="M659">
        <f t="shared" si="64"/>
        <v>0</v>
      </c>
      <c r="N659">
        <f t="shared" si="65"/>
        <v>0</v>
      </c>
      <c r="O659" s="1">
        <f t="shared" si="66"/>
        <v>0</v>
      </c>
      <c r="P659">
        <f>SUMIFS('vCluster (Imported)'!$G:$G,'vCluster (Imported)'!$A:$A,K659)</f>
        <v>0</v>
      </c>
      <c r="Q659">
        <f t="shared" si="67"/>
        <v>0</v>
      </c>
    </row>
    <row r="660" spans="1:17" x14ac:dyDescent="0.3">
      <c r="A660">
        <f t="shared" si="62"/>
        <v>660</v>
      </c>
      <c r="B660" t="str">
        <f>IF(HLOOKUP("Memory",'vInfo (Imported)'!$1:$5000,A660,FALSE)&gt;0,HLOOKUP("Memory",'vInfo (Imported)'!$1:$5000,A660,FALSE),"")</f>
        <v/>
      </c>
      <c r="C660" t="str">
        <f>IF(HLOOKUP("CPUs",'vInfo (Imported)'!$1:$5000,A660,FALSE)&gt;0,
HLOOKUP("CPUs",'vInfo (Imported)'!$1:$5000,A660,FALSE),
"")</f>
        <v/>
      </c>
      <c r="D660" t="str">
        <f>IF(HLOOKUP($D$1,'vInfo (Imported)'!$1:$5000,A660,FALSE)&gt;0,
HLOOKUP($D$1,'vInfo (Imported)'!$1:$5000,A660,FALSE),
"")</f>
        <v/>
      </c>
      <c r="E660" t="str">
        <f>IF(HLOOKUP("Category",'vInfo (Imported)'!$1:$5000,A660,FALSE)&gt;0,
HLOOKUP("Category",'vInfo (Imported)'!$1:$5000,A660,FALSE),
"")</f>
        <v/>
      </c>
      <c r="F660" t="str">
        <f>IF(HLOOKUP("OS according to the configuration file",'vInfo (Imported)'!$1:$5000,A660,FALSE)&gt;0,
HLOOKUP("OS according to the configuration file",'vInfo (Imported)'!$1:$5000,A660,FALSE),
"")</f>
        <v/>
      </c>
      <c r="G660" s="1" t="str">
        <f>IF(HLOOKUP("Cluster",'vInfo (Imported)'!$1:$5000,A660,FALSE)&gt;0,
HLOOKUP("Cluster",'vInfo (Imported)'!$1:$5000,A660,FALSE),
"")</f>
        <v/>
      </c>
      <c r="K660" s="28">
        <f>'vCluster (Imported)'!A660</f>
        <v>0</v>
      </c>
      <c r="L660">
        <f t="shared" si="63"/>
        <v>0</v>
      </c>
      <c r="M660">
        <f t="shared" si="64"/>
        <v>0</v>
      </c>
      <c r="N660">
        <f t="shared" si="65"/>
        <v>0</v>
      </c>
      <c r="O660" s="1">
        <f t="shared" si="66"/>
        <v>0</v>
      </c>
      <c r="P660">
        <f>SUMIFS('vCluster (Imported)'!$G:$G,'vCluster (Imported)'!$A:$A,K660)</f>
        <v>0</v>
      </c>
      <c r="Q660">
        <f t="shared" si="67"/>
        <v>0</v>
      </c>
    </row>
    <row r="661" spans="1:17" x14ac:dyDescent="0.3">
      <c r="A661">
        <f t="shared" si="62"/>
        <v>661</v>
      </c>
      <c r="B661" t="str">
        <f>IF(HLOOKUP("Memory",'vInfo (Imported)'!$1:$5000,A661,FALSE)&gt;0,HLOOKUP("Memory",'vInfo (Imported)'!$1:$5000,A661,FALSE),"")</f>
        <v/>
      </c>
      <c r="C661" t="str">
        <f>IF(HLOOKUP("CPUs",'vInfo (Imported)'!$1:$5000,A661,FALSE)&gt;0,
HLOOKUP("CPUs",'vInfo (Imported)'!$1:$5000,A661,FALSE),
"")</f>
        <v/>
      </c>
      <c r="D661" t="str">
        <f>IF(HLOOKUP($D$1,'vInfo (Imported)'!$1:$5000,A661,FALSE)&gt;0,
HLOOKUP($D$1,'vInfo (Imported)'!$1:$5000,A661,FALSE),
"")</f>
        <v/>
      </c>
      <c r="E661" t="str">
        <f>IF(HLOOKUP("Category",'vInfo (Imported)'!$1:$5000,A661,FALSE)&gt;0,
HLOOKUP("Category",'vInfo (Imported)'!$1:$5000,A661,FALSE),
"")</f>
        <v/>
      </c>
      <c r="F661" t="str">
        <f>IF(HLOOKUP("OS according to the configuration file",'vInfo (Imported)'!$1:$5000,A661,FALSE)&gt;0,
HLOOKUP("OS according to the configuration file",'vInfo (Imported)'!$1:$5000,A661,FALSE),
"")</f>
        <v/>
      </c>
      <c r="G661" s="1" t="str">
        <f>IF(HLOOKUP("Cluster",'vInfo (Imported)'!$1:$5000,A661,FALSE)&gt;0,
HLOOKUP("Cluster",'vInfo (Imported)'!$1:$5000,A661,FALSE),
"")</f>
        <v/>
      </c>
      <c r="K661" s="28">
        <f>'vCluster (Imported)'!A661</f>
        <v>0</v>
      </c>
      <c r="L661">
        <f t="shared" si="63"/>
        <v>0</v>
      </c>
      <c r="M661">
        <f t="shared" si="64"/>
        <v>0</v>
      </c>
      <c r="N661">
        <f t="shared" si="65"/>
        <v>0</v>
      </c>
      <c r="O661" s="1">
        <f t="shared" si="66"/>
        <v>0</v>
      </c>
      <c r="P661">
        <f>SUMIFS('vCluster (Imported)'!$G:$G,'vCluster (Imported)'!$A:$A,K661)</f>
        <v>0</v>
      </c>
      <c r="Q661">
        <f t="shared" si="67"/>
        <v>0</v>
      </c>
    </row>
    <row r="662" spans="1:17" x14ac:dyDescent="0.3">
      <c r="A662">
        <f t="shared" si="62"/>
        <v>662</v>
      </c>
      <c r="B662" t="str">
        <f>IF(HLOOKUP("Memory",'vInfo (Imported)'!$1:$5000,A662,FALSE)&gt;0,HLOOKUP("Memory",'vInfo (Imported)'!$1:$5000,A662,FALSE),"")</f>
        <v/>
      </c>
      <c r="C662" t="str">
        <f>IF(HLOOKUP("CPUs",'vInfo (Imported)'!$1:$5000,A662,FALSE)&gt;0,
HLOOKUP("CPUs",'vInfo (Imported)'!$1:$5000,A662,FALSE),
"")</f>
        <v/>
      </c>
      <c r="D662" t="str">
        <f>IF(HLOOKUP($D$1,'vInfo (Imported)'!$1:$5000,A662,FALSE)&gt;0,
HLOOKUP($D$1,'vInfo (Imported)'!$1:$5000,A662,FALSE),
"")</f>
        <v/>
      </c>
      <c r="E662" t="str">
        <f>IF(HLOOKUP("Category",'vInfo (Imported)'!$1:$5000,A662,FALSE)&gt;0,
HLOOKUP("Category",'vInfo (Imported)'!$1:$5000,A662,FALSE),
"")</f>
        <v/>
      </c>
      <c r="F662" t="str">
        <f>IF(HLOOKUP("OS according to the configuration file",'vInfo (Imported)'!$1:$5000,A662,FALSE)&gt;0,
HLOOKUP("OS according to the configuration file",'vInfo (Imported)'!$1:$5000,A662,FALSE),
"")</f>
        <v/>
      </c>
      <c r="G662" s="1" t="str">
        <f>IF(HLOOKUP("Cluster",'vInfo (Imported)'!$1:$5000,A662,FALSE)&gt;0,
HLOOKUP("Cluster",'vInfo (Imported)'!$1:$5000,A662,FALSE),
"")</f>
        <v/>
      </c>
      <c r="K662" s="28">
        <f>'vCluster (Imported)'!A662</f>
        <v>0</v>
      </c>
      <c r="L662">
        <f t="shared" si="63"/>
        <v>0</v>
      </c>
      <c r="M662">
        <f t="shared" si="64"/>
        <v>0</v>
      </c>
      <c r="N662">
        <f t="shared" si="65"/>
        <v>0</v>
      </c>
      <c r="O662" s="1">
        <f t="shared" si="66"/>
        <v>0</v>
      </c>
      <c r="P662">
        <f>SUMIFS('vCluster (Imported)'!$G:$G,'vCluster (Imported)'!$A:$A,K662)</f>
        <v>0</v>
      </c>
      <c r="Q662">
        <f t="shared" si="67"/>
        <v>0</v>
      </c>
    </row>
    <row r="663" spans="1:17" x14ac:dyDescent="0.3">
      <c r="A663">
        <f t="shared" si="62"/>
        <v>663</v>
      </c>
      <c r="B663" t="str">
        <f>IF(HLOOKUP("Memory",'vInfo (Imported)'!$1:$5000,A663,FALSE)&gt;0,HLOOKUP("Memory",'vInfo (Imported)'!$1:$5000,A663,FALSE),"")</f>
        <v/>
      </c>
      <c r="C663" t="str">
        <f>IF(HLOOKUP("CPUs",'vInfo (Imported)'!$1:$5000,A663,FALSE)&gt;0,
HLOOKUP("CPUs",'vInfo (Imported)'!$1:$5000,A663,FALSE),
"")</f>
        <v/>
      </c>
      <c r="D663" t="str">
        <f>IF(HLOOKUP($D$1,'vInfo (Imported)'!$1:$5000,A663,FALSE)&gt;0,
HLOOKUP($D$1,'vInfo (Imported)'!$1:$5000,A663,FALSE),
"")</f>
        <v/>
      </c>
      <c r="E663" t="str">
        <f>IF(HLOOKUP("Category",'vInfo (Imported)'!$1:$5000,A663,FALSE)&gt;0,
HLOOKUP("Category",'vInfo (Imported)'!$1:$5000,A663,FALSE),
"")</f>
        <v/>
      </c>
      <c r="F663" t="str">
        <f>IF(HLOOKUP("OS according to the configuration file",'vInfo (Imported)'!$1:$5000,A663,FALSE)&gt;0,
HLOOKUP("OS according to the configuration file",'vInfo (Imported)'!$1:$5000,A663,FALSE),
"")</f>
        <v/>
      </c>
      <c r="G663" s="1" t="str">
        <f>IF(HLOOKUP("Cluster",'vInfo (Imported)'!$1:$5000,A663,FALSE)&gt;0,
HLOOKUP("Cluster",'vInfo (Imported)'!$1:$5000,A663,FALSE),
"")</f>
        <v/>
      </c>
      <c r="K663" s="28">
        <f>'vCluster (Imported)'!A663</f>
        <v>0</v>
      </c>
      <c r="L663">
        <f t="shared" si="63"/>
        <v>0</v>
      </c>
      <c r="M663">
        <f t="shared" si="64"/>
        <v>0</v>
      </c>
      <c r="N663">
        <f t="shared" si="65"/>
        <v>0</v>
      </c>
      <c r="O663" s="1">
        <f t="shared" si="66"/>
        <v>0</v>
      </c>
      <c r="P663">
        <f>SUMIFS('vCluster (Imported)'!$G:$G,'vCluster (Imported)'!$A:$A,K663)</f>
        <v>0</v>
      </c>
      <c r="Q663">
        <f t="shared" si="67"/>
        <v>0</v>
      </c>
    </row>
    <row r="664" spans="1:17" x14ac:dyDescent="0.3">
      <c r="A664">
        <f t="shared" si="62"/>
        <v>664</v>
      </c>
      <c r="B664" t="str">
        <f>IF(HLOOKUP("Memory",'vInfo (Imported)'!$1:$5000,A664,FALSE)&gt;0,HLOOKUP("Memory",'vInfo (Imported)'!$1:$5000,A664,FALSE),"")</f>
        <v/>
      </c>
      <c r="C664" t="str">
        <f>IF(HLOOKUP("CPUs",'vInfo (Imported)'!$1:$5000,A664,FALSE)&gt;0,
HLOOKUP("CPUs",'vInfo (Imported)'!$1:$5000,A664,FALSE),
"")</f>
        <v/>
      </c>
      <c r="D664" t="str">
        <f>IF(HLOOKUP($D$1,'vInfo (Imported)'!$1:$5000,A664,FALSE)&gt;0,
HLOOKUP($D$1,'vInfo (Imported)'!$1:$5000,A664,FALSE),
"")</f>
        <v/>
      </c>
      <c r="E664" t="str">
        <f>IF(HLOOKUP("Category",'vInfo (Imported)'!$1:$5000,A664,FALSE)&gt;0,
HLOOKUP("Category",'vInfo (Imported)'!$1:$5000,A664,FALSE),
"")</f>
        <v/>
      </c>
      <c r="F664" t="str">
        <f>IF(HLOOKUP("OS according to the configuration file",'vInfo (Imported)'!$1:$5000,A664,FALSE)&gt;0,
HLOOKUP("OS according to the configuration file",'vInfo (Imported)'!$1:$5000,A664,FALSE),
"")</f>
        <v/>
      </c>
      <c r="G664" s="1" t="str">
        <f>IF(HLOOKUP("Cluster",'vInfo (Imported)'!$1:$5000,A664,FALSE)&gt;0,
HLOOKUP("Cluster",'vInfo (Imported)'!$1:$5000,A664,FALSE),
"")</f>
        <v/>
      </c>
      <c r="K664" s="28">
        <f>'vCluster (Imported)'!A664</f>
        <v>0</v>
      </c>
      <c r="L664">
        <f t="shared" si="63"/>
        <v>0</v>
      </c>
      <c r="M664">
        <f t="shared" si="64"/>
        <v>0</v>
      </c>
      <c r="N664">
        <f t="shared" si="65"/>
        <v>0</v>
      </c>
      <c r="O664" s="1">
        <f t="shared" si="66"/>
        <v>0</v>
      </c>
      <c r="P664">
        <f>SUMIFS('vCluster (Imported)'!$G:$G,'vCluster (Imported)'!$A:$A,K664)</f>
        <v>0</v>
      </c>
      <c r="Q664">
        <f t="shared" si="67"/>
        <v>0</v>
      </c>
    </row>
    <row r="665" spans="1:17" x14ac:dyDescent="0.3">
      <c r="A665">
        <f t="shared" si="62"/>
        <v>665</v>
      </c>
      <c r="B665" t="str">
        <f>IF(HLOOKUP("Memory",'vInfo (Imported)'!$1:$5000,A665,FALSE)&gt;0,HLOOKUP("Memory",'vInfo (Imported)'!$1:$5000,A665,FALSE),"")</f>
        <v/>
      </c>
      <c r="C665" t="str">
        <f>IF(HLOOKUP("CPUs",'vInfo (Imported)'!$1:$5000,A665,FALSE)&gt;0,
HLOOKUP("CPUs",'vInfo (Imported)'!$1:$5000,A665,FALSE),
"")</f>
        <v/>
      </c>
      <c r="D665" t="str">
        <f>IF(HLOOKUP($D$1,'vInfo (Imported)'!$1:$5000,A665,FALSE)&gt;0,
HLOOKUP($D$1,'vInfo (Imported)'!$1:$5000,A665,FALSE),
"")</f>
        <v/>
      </c>
      <c r="E665" t="str">
        <f>IF(HLOOKUP("Category",'vInfo (Imported)'!$1:$5000,A665,FALSE)&gt;0,
HLOOKUP("Category",'vInfo (Imported)'!$1:$5000,A665,FALSE),
"")</f>
        <v/>
      </c>
      <c r="F665" t="str">
        <f>IF(HLOOKUP("OS according to the configuration file",'vInfo (Imported)'!$1:$5000,A665,FALSE)&gt;0,
HLOOKUP("OS according to the configuration file",'vInfo (Imported)'!$1:$5000,A665,FALSE),
"")</f>
        <v/>
      </c>
      <c r="G665" s="1" t="str">
        <f>IF(HLOOKUP("Cluster",'vInfo (Imported)'!$1:$5000,A665,FALSE)&gt;0,
HLOOKUP("Cluster",'vInfo (Imported)'!$1:$5000,A665,FALSE),
"")</f>
        <v/>
      </c>
      <c r="K665" s="28">
        <f>'vCluster (Imported)'!A665</f>
        <v>0</v>
      </c>
      <c r="L665">
        <f t="shared" si="63"/>
        <v>0</v>
      </c>
      <c r="M665">
        <f t="shared" si="64"/>
        <v>0</v>
      </c>
      <c r="N665">
        <f t="shared" si="65"/>
        <v>0</v>
      </c>
      <c r="O665" s="1">
        <f t="shared" si="66"/>
        <v>0</v>
      </c>
      <c r="P665">
        <f>SUMIFS('vCluster (Imported)'!$G:$G,'vCluster (Imported)'!$A:$A,K665)</f>
        <v>0</v>
      </c>
      <c r="Q665">
        <f t="shared" si="67"/>
        <v>0</v>
      </c>
    </row>
    <row r="666" spans="1:17" x14ac:dyDescent="0.3">
      <c r="A666">
        <f t="shared" si="62"/>
        <v>666</v>
      </c>
      <c r="B666" t="str">
        <f>IF(HLOOKUP("Memory",'vInfo (Imported)'!$1:$5000,A666,FALSE)&gt;0,HLOOKUP("Memory",'vInfo (Imported)'!$1:$5000,A666,FALSE),"")</f>
        <v/>
      </c>
      <c r="C666" t="str">
        <f>IF(HLOOKUP("CPUs",'vInfo (Imported)'!$1:$5000,A666,FALSE)&gt;0,
HLOOKUP("CPUs",'vInfo (Imported)'!$1:$5000,A666,FALSE),
"")</f>
        <v/>
      </c>
      <c r="D666" t="str">
        <f>IF(HLOOKUP($D$1,'vInfo (Imported)'!$1:$5000,A666,FALSE)&gt;0,
HLOOKUP($D$1,'vInfo (Imported)'!$1:$5000,A666,FALSE),
"")</f>
        <v/>
      </c>
      <c r="E666" t="str">
        <f>IF(HLOOKUP("Category",'vInfo (Imported)'!$1:$5000,A666,FALSE)&gt;0,
HLOOKUP("Category",'vInfo (Imported)'!$1:$5000,A666,FALSE),
"")</f>
        <v/>
      </c>
      <c r="F666" t="str">
        <f>IF(HLOOKUP("OS according to the configuration file",'vInfo (Imported)'!$1:$5000,A666,FALSE)&gt;0,
HLOOKUP("OS according to the configuration file",'vInfo (Imported)'!$1:$5000,A666,FALSE),
"")</f>
        <v/>
      </c>
      <c r="G666" s="1" t="str">
        <f>IF(HLOOKUP("Cluster",'vInfo (Imported)'!$1:$5000,A666,FALSE)&gt;0,
HLOOKUP("Cluster",'vInfo (Imported)'!$1:$5000,A666,FALSE),
"")</f>
        <v/>
      </c>
      <c r="K666" s="28">
        <f>'vCluster (Imported)'!A666</f>
        <v>0</v>
      </c>
      <c r="L666">
        <f t="shared" si="63"/>
        <v>0</v>
      </c>
      <c r="M666">
        <f t="shared" si="64"/>
        <v>0</v>
      </c>
      <c r="N666">
        <f t="shared" si="65"/>
        <v>0</v>
      </c>
      <c r="O666" s="1">
        <f t="shared" si="66"/>
        <v>0</v>
      </c>
      <c r="P666">
        <f>SUMIFS('vCluster (Imported)'!$G:$G,'vCluster (Imported)'!$A:$A,K666)</f>
        <v>0</v>
      </c>
      <c r="Q666">
        <f t="shared" si="67"/>
        <v>0</v>
      </c>
    </row>
    <row r="667" spans="1:17" x14ac:dyDescent="0.3">
      <c r="A667">
        <f t="shared" si="62"/>
        <v>667</v>
      </c>
      <c r="B667" t="str">
        <f>IF(HLOOKUP("Memory",'vInfo (Imported)'!$1:$5000,A667,FALSE)&gt;0,HLOOKUP("Memory",'vInfo (Imported)'!$1:$5000,A667,FALSE),"")</f>
        <v/>
      </c>
      <c r="C667" t="str">
        <f>IF(HLOOKUP("CPUs",'vInfo (Imported)'!$1:$5000,A667,FALSE)&gt;0,
HLOOKUP("CPUs",'vInfo (Imported)'!$1:$5000,A667,FALSE),
"")</f>
        <v/>
      </c>
      <c r="D667" t="str">
        <f>IF(HLOOKUP($D$1,'vInfo (Imported)'!$1:$5000,A667,FALSE)&gt;0,
HLOOKUP($D$1,'vInfo (Imported)'!$1:$5000,A667,FALSE),
"")</f>
        <v/>
      </c>
      <c r="E667" t="str">
        <f>IF(HLOOKUP("Category",'vInfo (Imported)'!$1:$5000,A667,FALSE)&gt;0,
HLOOKUP("Category",'vInfo (Imported)'!$1:$5000,A667,FALSE),
"")</f>
        <v/>
      </c>
      <c r="F667" t="str">
        <f>IF(HLOOKUP("OS according to the configuration file",'vInfo (Imported)'!$1:$5000,A667,FALSE)&gt;0,
HLOOKUP("OS according to the configuration file",'vInfo (Imported)'!$1:$5000,A667,FALSE),
"")</f>
        <v/>
      </c>
      <c r="G667" s="1" t="str">
        <f>IF(HLOOKUP("Cluster",'vInfo (Imported)'!$1:$5000,A667,FALSE)&gt;0,
HLOOKUP("Cluster",'vInfo (Imported)'!$1:$5000,A667,FALSE),
"")</f>
        <v/>
      </c>
      <c r="K667" s="28">
        <f>'vCluster (Imported)'!A667</f>
        <v>0</v>
      </c>
      <c r="L667">
        <f t="shared" si="63"/>
        <v>0</v>
      </c>
      <c r="M667">
        <f t="shared" si="64"/>
        <v>0</v>
      </c>
      <c r="N667">
        <f t="shared" si="65"/>
        <v>0</v>
      </c>
      <c r="O667" s="1">
        <f t="shared" si="66"/>
        <v>0</v>
      </c>
      <c r="P667">
        <f>SUMIFS('vCluster (Imported)'!$G:$G,'vCluster (Imported)'!$A:$A,K667)</f>
        <v>0</v>
      </c>
      <c r="Q667">
        <f t="shared" si="67"/>
        <v>0</v>
      </c>
    </row>
    <row r="668" spans="1:17" x14ac:dyDescent="0.3">
      <c r="A668">
        <f t="shared" si="62"/>
        <v>668</v>
      </c>
      <c r="B668" t="str">
        <f>IF(HLOOKUP("Memory",'vInfo (Imported)'!$1:$5000,A668,FALSE)&gt;0,HLOOKUP("Memory",'vInfo (Imported)'!$1:$5000,A668,FALSE),"")</f>
        <v/>
      </c>
      <c r="C668" t="str">
        <f>IF(HLOOKUP("CPUs",'vInfo (Imported)'!$1:$5000,A668,FALSE)&gt;0,
HLOOKUP("CPUs",'vInfo (Imported)'!$1:$5000,A668,FALSE),
"")</f>
        <v/>
      </c>
      <c r="D668" t="str">
        <f>IF(HLOOKUP($D$1,'vInfo (Imported)'!$1:$5000,A668,FALSE)&gt;0,
HLOOKUP($D$1,'vInfo (Imported)'!$1:$5000,A668,FALSE),
"")</f>
        <v/>
      </c>
      <c r="E668" t="str">
        <f>IF(HLOOKUP("Category",'vInfo (Imported)'!$1:$5000,A668,FALSE)&gt;0,
HLOOKUP("Category",'vInfo (Imported)'!$1:$5000,A668,FALSE),
"")</f>
        <v/>
      </c>
      <c r="F668" t="str">
        <f>IF(HLOOKUP("OS according to the configuration file",'vInfo (Imported)'!$1:$5000,A668,FALSE)&gt;0,
HLOOKUP("OS according to the configuration file",'vInfo (Imported)'!$1:$5000,A668,FALSE),
"")</f>
        <v/>
      </c>
      <c r="G668" s="1" t="str">
        <f>IF(HLOOKUP("Cluster",'vInfo (Imported)'!$1:$5000,A668,FALSE)&gt;0,
HLOOKUP("Cluster",'vInfo (Imported)'!$1:$5000,A668,FALSE),
"")</f>
        <v/>
      </c>
      <c r="K668" s="28">
        <f>'vCluster (Imported)'!A668</f>
        <v>0</v>
      </c>
      <c r="L668">
        <f t="shared" si="63"/>
        <v>0</v>
      </c>
      <c r="M668">
        <f t="shared" si="64"/>
        <v>0</v>
      </c>
      <c r="N668">
        <f t="shared" si="65"/>
        <v>0</v>
      </c>
      <c r="O668" s="1">
        <f t="shared" si="66"/>
        <v>0</v>
      </c>
      <c r="P668">
        <f>SUMIFS('vCluster (Imported)'!$G:$G,'vCluster (Imported)'!$A:$A,K668)</f>
        <v>0</v>
      </c>
      <c r="Q668">
        <f t="shared" si="67"/>
        <v>0</v>
      </c>
    </row>
    <row r="669" spans="1:17" x14ac:dyDescent="0.3">
      <c r="A669">
        <f t="shared" si="62"/>
        <v>669</v>
      </c>
      <c r="B669" t="str">
        <f>IF(HLOOKUP("Memory",'vInfo (Imported)'!$1:$5000,A669,FALSE)&gt;0,HLOOKUP("Memory",'vInfo (Imported)'!$1:$5000,A669,FALSE),"")</f>
        <v/>
      </c>
      <c r="C669" t="str">
        <f>IF(HLOOKUP("CPUs",'vInfo (Imported)'!$1:$5000,A669,FALSE)&gt;0,
HLOOKUP("CPUs",'vInfo (Imported)'!$1:$5000,A669,FALSE),
"")</f>
        <v/>
      </c>
      <c r="D669" t="str">
        <f>IF(HLOOKUP($D$1,'vInfo (Imported)'!$1:$5000,A669,FALSE)&gt;0,
HLOOKUP($D$1,'vInfo (Imported)'!$1:$5000,A669,FALSE),
"")</f>
        <v/>
      </c>
      <c r="E669" t="str">
        <f>IF(HLOOKUP("Category",'vInfo (Imported)'!$1:$5000,A669,FALSE)&gt;0,
HLOOKUP("Category",'vInfo (Imported)'!$1:$5000,A669,FALSE),
"")</f>
        <v/>
      </c>
      <c r="F669" t="str">
        <f>IF(HLOOKUP("OS according to the configuration file",'vInfo (Imported)'!$1:$5000,A669,FALSE)&gt;0,
HLOOKUP("OS according to the configuration file",'vInfo (Imported)'!$1:$5000,A669,FALSE),
"")</f>
        <v/>
      </c>
      <c r="G669" s="1" t="str">
        <f>IF(HLOOKUP("Cluster",'vInfo (Imported)'!$1:$5000,A669,FALSE)&gt;0,
HLOOKUP("Cluster",'vInfo (Imported)'!$1:$5000,A669,FALSE),
"")</f>
        <v/>
      </c>
      <c r="K669" s="28">
        <f>'vCluster (Imported)'!A669</f>
        <v>0</v>
      </c>
      <c r="L669">
        <f t="shared" si="63"/>
        <v>0</v>
      </c>
      <c r="M669">
        <f t="shared" si="64"/>
        <v>0</v>
      </c>
      <c r="N669">
        <f t="shared" si="65"/>
        <v>0</v>
      </c>
      <c r="O669" s="1">
        <f t="shared" si="66"/>
        <v>0</v>
      </c>
      <c r="P669">
        <f>SUMIFS('vCluster (Imported)'!$G:$G,'vCluster (Imported)'!$A:$A,K669)</f>
        <v>0</v>
      </c>
      <c r="Q669">
        <f t="shared" si="67"/>
        <v>0</v>
      </c>
    </row>
    <row r="670" spans="1:17" x14ac:dyDescent="0.3">
      <c r="A670">
        <f t="shared" si="62"/>
        <v>670</v>
      </c>
      <c r="B670" t="str">
        <f>IF(HLOOKUP("Memory",'vInfo (Imported)'!$1:$5000,A670,FALSE)&gt;0,HLOOKUP("Memory",'vInfo (Imported)'!$1:$5000,A670,FALSE),"")</f>
        <v/>
      </c>
      <c r="C670" t="str">
        <f>IF(HLOOKUP("CPUs",'vInfo (Imported)'!$1:$5000,A670,FALSE)&gt;0,
HLOOKUP("CPUs",'vInfo (Imported)'!$1:$5000,A670,FALSE),
"")</f>
        <v/>
      </c>
      <c r="D670" t="str">
        <f>IF(HLOOKUP($D$1,'vInfo (Imported)'!$1:$5000,A670,FALSE)&gt;0,
HLOOKUP($D$1,'vInfo (Imported)'!$1:$5000,A670,FALSE),
"")</f>
        <v/>
      </c>
      <c r="E670" t="str">
        <f>IF(HLOOKUP("Category",'vInfo (Imported)'!$1:$5000,A670,FALSE)&gt;0,
HLOOKUP("Category",'vInfo (Imported)'!$1:$5000,A670,FALSE),
"")</f>
        <v/>
      </c>
      <c r="F670" t="str">
        <f>IF(HLOOKUP("OS according to the configuration file",'vInfo (Imported)'!$1:$5000,A670,FALSE)&gt;0,
HLOOKUP("OS according to the configuration file",'vInfo (Imported)'!$1:$5000,A670,FALSE),
"")</f>
        <v/>
      </c>
      <c r="G670" s="1" t="str">
        <f>IF(HLOOKUP("Cluster",'vInfo (Imported)'!$1:$5000,A670,FALSE)&gt;0,
HLOOKUP("Cluster",'vInfo (Imported)'!$1:$5000,A670,FALSE),
"")</f>
        <v/>
      </c>
      <c r="K670" s="28">
        <f>'vCluster (Imported)'!A670</f>
        <v>0</v>
      </c>
      <c r="L670">
        <f t="shared" si="63"/>
        <v>0</v>
      </c>
      <c r="M670">
        <f t="shared" si="64"/>
        <v>0</v>
      </c>
      <c r="N670">
        <f t="shared" si="65"/>
        <v>0</v>
      </c>
      <c r="O670" s="1">
        <f t="shared" si="66"/>
        <v>0</v>
      </c>
      <c r="P670">
        <f>SUMIFS('vCluster (Imported)'!$G:$G,'vCluster (Imported)'!$A:$A,K670)</f>
        <v>0</v>
      </c>
      <c r="Q670">
        <f t="shared" si="67"/>
        <v>0</v>
      </c>
    </row>
    <row r="671" spans="1:17" x14ac:dyDescent="0.3">
      <c r="A671">
        <f t="shared" si="62"/>
        <v>671</v>
      </c>
      <c r="B671" t="str">
        <f>IF(HLOOKUP("Memory",'vInfo (Imported)'!$1:$5000,A671,FALSE)&gt;0,HLOOKUP("Memory",'vInfo (Imported)'!$1:$5000,A671,FALSE),"")</f>
        <v/>
      </c>
      <c r="C671" t="str">
        <f>IF(HLOOKUP("CPUs",'vInfo (Imported)'!$1:$5000,A671,FALSE)&gt;0,
HLOOKUP("CPUs",'vInfo (Imported)'!$1:$5000,A671,FALSE),
"")</f>
        <v/>
      </c>
      <c r="D671" t="str">
        <f>IF(HLOOKUP($D$1,'vInfo (Imported)'!$1:$5000,A671,FALSE)&gt;0,
HLOOKUP($D$1,'vInfo (Imported)'!$1:$5000,A671,FALSE),
"")</f>
        <v/>
      </c>
      <c r="E671" t="str">
        <f>IF(HLOOKUP("Category",'vInfo (Imported)'!$1:$5000,A671,FALSE)&gt;0,
HLOOKUP("Category",'vInfo (Imported)'!$1:$5000,A671,FALSE),
"")</f>
        <v/>
      </c>
      <c r="F671" t="str">
        <f>IF(HLOOKUP("OS according to the configuration file",'vInfo (Imported)'!$1:$5000,A671,FALSE)&gt;0,
HLOOKUP("OS according to the configuration file",'vInfo (Imported)'!$1:$5000,A671,FALSE),
"")</f>
        <v/>
      </c>
      <c r="G671" s="1" t="str">
        <f>IF(HLOOKUP("Cluster",'vInfo (Imported)'!$1:$5000,A671,FALSE)&gt;0,
HLOOKUP("Cluster",'vInfo (Imported)'!$1:$5000,A671,FALSE),
"")</f>
        <v/>
      </c>
      <c r="K671" s="28">
        <f>'vCluster (Imported)'!A671</f>
        <v>0</v>
      </c>
      <c r="L671">
        <f t="shared" si="63"/>
        <v>0</v>
      </c>
      <c r="M671">
        <f t="shared" si="64"/>
        <v>0</v>
      </c>
      <c r="N671">
        <f t="shared" si="65"/>
        <v>0</v>
      </c>
      <c r="O671" s="1">
        <f t="shared" si="66"/>
        <v>0</v>
      </c>
      <c r="P671">
        <f>SUMIFS('vCluster (Imported)'!$G:$G,'vCluster (Imported)'!$A:$A,K671)</f>
        <v>0</v>
      </c>
      <c r="Q671">
        <f t="shared" si="67"/>
        <v>0</v>
      </c>
    </row>
    <row r="672" spans="1:17" x14ac:dyDescent="0.3">
      <c r="A672">
        <f t="shared" si="62"/>
        <v>672</v>
      </c>
      <c r="B672" t="str">
        <f>IF(HLOOKUP("Memory",'vInfo (Imported)'!$1:$5000,A672,FALSE)&gt;0,HLOOKUP("Memory",'vInfo (Imported)'!$1:$5000,A672,FALSE),"")</f>
        <v/>
      </c>
      <c r="C672" t="str">
        <f>IF(HLOOKUP("CPUs",'vInfo (Imported)'!$1:$5000,A672,FALSE)&gt;0,
HLOOKUP("CPUs",'vInfo (Imported)'!$1:$5000,A672,FALSE),
"")</f>
        <v/>
      </c>
      <c r="D672" t="str">
        <f>IF(HLOOKUP($D$1,'vInfo (Imported)'!$1:$5000,A672,FALSE)&gt;0,
HLOOKUP($D$1,'vInfo (Imported)'!$1:$5000,A672,FALSE),
"")</f>
        <v/>
      </c>
      <c r="E672" t="str">
        <f>IF(HLOOKUP("Category",'vInfo (Imported)'!$1:$5000,A672,FALSE)&gt;0,
HLOOKUP("Category",'vInfo (Imported)'!$1:$5000,A672,FALSE),
"")</f>
        <v/>
      </c>
      <c r="F672" t="str">
        <f>IF(HLOOKUP("OS according to the configuration file",'vInfo (Imported)'!$1:$5000,A672,FALSE)&gt;0,
HLOOKUP("OS according to the configuration file",'vInfo (Imported)'!$1:$5000,A672,FALSE),
"")</f>
        <v/>
      </c>
      <c r="G672" s="1" t="str">
        <f>IF(HLOOKUP("Cluster",'vInfo (Imported)'!$1:$5000,A672,FALSE)&gt;0,
HLOOKUP("Cluster",'vInfo (Imported)'!$1:$5000,A672,FALSE),
"")</f>
        <v/>
      </c>
      <c r="K672" s="28">
        <f>'vCluster (Imported)'!A672</f>
        <v>0</v>
      </c>
      <c r="L672">
        <f t="shared" si="63"/>
        <v>0</v>
      </c>
      <c r="M672">
        <f t="shared" si="64"/>
        <v>0</v>
      </c>
      <c r="N672">
        <f t="shared" si="65"/>
        <v>0</v>
      </c>
      <c r="O672" s="1">
        <f t="shared" si="66"/>
        <v>0</v>
      </c>
      <c r="P672">
        <f>SUMIFS('vCluster (Imported)'!$G:$G,'vCluster (Imported)'!$A:$A,K672)</f>
        <v>0</v>
      </c>
      <c r="Q672">
        <f t="shared" si="67"/>
        <v>0</v>
      </c>
    </row>
    <row r="673" spans="1:17" x14ac:dyDescent="0.3">
      <c r="A673">
        <f t="shared" si="62"/>
        <v>673</v>
      </c>
      <c r="B673" t="str">
        <f>IF(HLOOKUP("Memory",'vInfo (Imported)'!$1:$5000,A673,FALSE)&gt;0,HLOOKUP("Memory",'vInfo (Imported)'!$1:$5000,A673,FALSE),"")</f>
        <v/>
      </c>
      <c r="C673" t="str">
        <f>IF(HLOOKUP("CPUs",'vInfo (Imported)'!$1:$5000,A673,FALSE)&gt;0,
HLOOKUP("CPUs",'vInfo (Imported)'!$1:$5000,A673,FALSE),
"")</f>
        <v/>
      </c>
      <c r="D673" t="str">
        <f>IF(HLOOKUP($D$1,'vInfo (Imported)'!$1:$5000,A673,FALSE)&gt;0,
HLOOKUP($D$1,'vInfo (Imported)'!$1:$5000,A673,FALSE),
"")</f>
        <v/>
      </c>
      <c r="E673" t="str">
        <f>IF(HLOOKUP("Category",'vInfo (Imported)'!$1:$5000,A673,FALSE)&gt;0,
HLOOKUP("Category",'vInfo (Imported)'!$1:$5000,A673,FALSE),
"")</f>
        <v/>
      </c>
      <c r="F673" t="str">
        <f>IF(HLOOKUP("OS according to the configuration file",'vInfo (Imported)'!$1:$5000,A673,FALSE)&gt;0,
HLOOKUP("OS according to the configuration file",'vInfo (Imported)'!$1:$5000,A673,FALSE),
"")</f>
        <v/>
      </c>
      <c r="G673" s="1" t="str">
        <f>IF(HLOOKUP("Cluster",'vInfo (Imported)'!$1:$5000,A673,FALSE)&gt;0,
HLOOKUP("Cluster",'vInfo (Imported)'!$1:$5000,A673,FALSE),
"")</f>
        <v/>
      </c>
      <c r="K673" s="28">
        <f>'vCluster (Imported)'!A673</f>
        <v>0</v>
      </c>
      <c r="L673">
        <f t="shared" si="63"/>
        <v>0</v>
      </c>
      <c r="M673">
        <f t="shared" si="64"/>
        <v>0</v>
      </c>
      <c r="N673">
        <f t="shared" si="65"/>
        <v>0</v>
      </c>
      <c r="O673" s="1">
        <f t="shared" si="66"/>
        <v>0</v>
      </c>
      <c r="P673">
        <f>SUMIFS('vCluster (Imported)'!$G:$G,'vCluster (Imported)'!$A:$A,K673)</f>
        <v>0</v>
      </c>
      <c r="Q673">
        <f t="shared" si="67"/>
        <v>0</v>
      </c>
    </row>
    <row r="674" spans="1:17" x14ac:dyDescent="0.3">
      <c r="A674">
        <f t="shared" si="62"/>
        <v>674</v>
      </c>
      <c r="B674" t="str">
        <f>IF(HLOOKUP("Memory",'vInfo (Imported)'!$1:$5000,A674,FALSE)&gt;0,HLOOKUP("Memory",'vInfo (Imported)'!$1:$5000,A674,FALSE),"")</f>
        <v/>
      </c>
      <c r="C674" t="str">
        <f>IF(HLOOKUP("CPUs",'vInfo (Imported)'!$1:$5000,A674,FALSE)&gt;0,
HLOOKUP("CPUs",'vInfo (Imported)'!$1:$5000,A674,FALSE),
"")</f>
        <v/>
      </c>
      <c r="D674" t="str">
        <f>IF(HLOOKUP($D$1,'vInfo (Imported)'!$1:$5000,A674,FALSE)&gt;0,
HLOOKUP($D$1,'vInfo (Imported)'!$1:$5000,A674,FALSE),
"")</f>
        <v/>
      </c>
      <c r="E674" t="str">
        <f>IF(HLOOKUP("Category",'vInfo (Imported)'!$1:$5000,A674,FALSE)&gt;0,
HLOOKUP("Category",'vInfo (Imported)'!$1:$5000,A674,FALSE),
"")</f>
        <v/>
      </c>
      <c r="F674" t="str">
        <f>IF(HLOOKUP("OS according to the configuration file",'vInfo (Imported)'!$1:$5000,A674,FALSE)&gt;0,
HLOOKUP("OS according to the configuration file",'vInfo (Imported)'!$1:$5000,A674,FALSE),
"")</f>
        <v/>
      </c>
      <c r="G674" s="1" t="str">
        <f>IF(HLOOKUP("Cluster",'vInfo (Imported)'!$1:$5000,A674,FALSE)&gt;0,
HLOOKUP("Cluster",'vInfo (Imported)'!$1:$5000,A674,FALSE),
"")</f>
        <v/>
      </c>
      <c r="K674" s="28">
        <f>'vCluster (Imported)'!A674</f>
        <v>0</v>
      </c>
      <c r="L674">
        <f t="shared" si="63"/>
        <v>0</v>
      </c>
      <c r="M674">
        <f t="shared" si="64"/>
        <v>0</v>
      </c>
      <c r="N674">
        <f t="shared" si="65"/>
        <v>0</v>
      </c>
      <c r="O674" s="1">
        <f t="shared" si="66"/>
        <v>0</v>
      </c>
      <c r="P674">
        <f>SUMIFS('vCluster (Imported)'!$G:$G,'vCluster (Imported)'!$A:$A,K674)</f>
        <v>0</v>
      </c>
      <c r="Q674">
        <f t="shared" si="67"/>
        <v>0</v>
      </c>
    </row>
    <row r="675" spans="1:17" x14ac:dyDescent="0.3">
      <c r="A675">
        <f t="shared" si="62"/>
        <v>675</v>
      </c>
      <c r="B675" t="str">
        <f>IF(HLOOKUP("Memory",'vInfo (Imported)'!$1:$5000,A675,FALSE)&gt;0,HLOOKUP("Memory",'vInfo (Imported)'!$1:$5000,A675,FALSE),"")</f>
        <v/>
      </c>
      <c r="C675" t="str">
        <f>IF(HLOOKUP("CPUs",'vInfo (Imported)'!$1:$5000,A675,FALSE)&gt;0,
HLOOKUP("CPUs",'vInfo (Imported)'!$1:$5000,A675,FALSE),
"")</f>
        <v/>
      </c>
      <c r="D675" t="str">
        <f>IF(HLOOKUP($D$1,'vInfo (Imported)'!$1:$5000,A675,FALSE)&gt;0,
HLOOKUP($D$1,'vInfo (Imported)'!$1:$5000,A675,FALSE),
"")</f>
        <v/>
      </c>
      <c r="E675" t="str">
        <f>IF(HLOOKUP("Category",'vInfo (Imported)'!$1:$5000,A675,FALSE)&gt;0,
HLOOKUP("Category",'vInfo (Imported)'!$1:$5000,A675,FALSE),
"")</f>
        <v/>
      </c>
      <c r="F675" t="str">
        <f>IF(HLOOKUP("OS according to the configuration file",'vInfo (Imported)'!$1:$5000,A675,FALSE)&gt;0,
HLOOKUP("OS according to the configuration file",'vInfo (Imported)'!$1:$5000,A675,FALSE),
"")</f>
        <v/>
      </c>
      <c r="G675" s="1" t="str">
        <f>IF(HLOOKUP("Cluster",'vInfo (Imported)'!$1:$5000,A675,FALSE)&gt;0,
HLOOKUP("Cluster",'vInfo (Imported)'!$1:$5000,A675,FALSE),
"")</f>
        <v/>
      </c>
      <c r="K675" s="28">
        <f>'vCluster (Imported)'!A675</f>
        <v>0</v>
      </c>
      <c r="L675">
        <f t="shared" si="63"/>
        <v>0</v>
      </c>
      <c r="M675">
        <f t="shared" si="64"/>
        <v>0</v>
      </c>
      <c r="N675">
        <f t="shared" si="65"/>
        <v>0</v>
      </c>
      <c r="O675" s="1">
        <f t="shared" si="66"/>
        <v>0</v>
      </c>
      <c r="P675">
        <f>SUMIFS('vCluster (Imported)'!$G:$G,'vCluster (Imported)'!$A:$A,K675)</f>
        <v>0</v>
      </c>
      <c r="Q675">
        <f t="shared" si="67"/>
        <v>0</v>
      </c>
    </row>
    <row r="676" spans="1:17" x14ac:dyDescent="0.3">
      <c r="A676">
        <f t="shared" si="62"/>
        <v>676</v>
      </c>
      <c r="B676" t="str">
        <f>IF(HLOOKUP("Memory",'vInfo (Imported)'!$1:$5000,A676,FALSE)&gt;0,HLOOKUP("Memory",'vInfo (Imported)'!$1:$5000,A676,FALSE),"")</f>
        <v/>
      </c>
      <c r="C676" t="str">
        <f>IF(HLOOKUP("CPUs",'vInfo (Imported)'!$1:$5000,A676,FALSE)&gt;0,
HLOOKUP("CPUs",'vInfo (Imported)'!$1:$5000,A676,FALSE),
"")</f>
        <v/>
      </c>
      <c r="D676" t="str">
        <f>IF(HLOOKUP($D$1,'vInfo (Imported)'!$1:$5000,A676,FALSE)&gt;0,
HLOOKUP($D$1,'vInfo (Imported)'!$1:$5000,A676,FALSE),
"")</f>
        <v/>
      </c>
      <c r="E676" t="str">
        <f>IF(HLOOKUP("Category",'vInfo (Imported)'!$1:$5000,A676,FALSE)&gt;0,
HLOOKUP("Category",'vInfo (Imported)'!$1:$5000,A676,FALSE),
"")</f>
        <v/>
      </c>
      <c r="F676" t="str">
        <f>IF(HLOOKUP("OS according to the configuration file",'vInfo (Imported)'!$1:$5000,A676,FALSE)&gt;0,
HLOOKUP("OS according to the configuration file",'vInfo (Imported)'!$1:$5000,A676,FALSE),
"")</f>
        <v/>
      </c>
      <c r="G676" s="1" t="str">
        <f>IF(HLOOKUP("Cluster",'vInfo (Imported)'!$1:$5000,A676,FALSE)&gt;0,
HLOOKUP("Cluster",'vInfo (Imported)'!$1:$5000,A676,FALSE),
"")</f>
        <v/>
      </c>
      <c r="K676" s="28">
        <f>'vCluster (Imported)'!A676</f>
        <v>0</v>
      </c>
      <c r="L676">
        <f t="shared" si="63"/>
        <v>0</v>
      </c>
      <c r="M676">
        <f t="shared" si="64"/>
        <v>0</v>
      </c>
      <c r="N676">
        <f t="shared" si="65"/>
        <v>0</v>
      </c>
      <c r="O676" s="1">
        <f t="shared" si="66"/>
        <v>0</v>
      </c>
      <c r="P676">
        <f>SUMIFS('vCluster (Imported)'!$G:$G,'vCluster (Imported)'!$A:$A,K676)</f>
        <v>0</v>
      </c>
      <c r="Q676">
        <f t="shared" si="67"/>
        <v>0</v>
      </c>
    </row>
    <row r="677" spans="1:17" x14ac:dyDescent="0.3">
      <c r="A677">
        <f t="shared" si="62"/>
        <v>677</v>
      </c>
      <c r="B677" t="str">
        <f>IF(HLOOKUP("Memory",'vInfo (Imported)'!$1:$5000,A677,FALSE)&gt;0,HLOOKUP("Memory",'vInfo (Imported)'!$1:$5000,A677,FALSE),"")</f>
        <v/>
      </c>
      <c r="C677" t="str">
        <f>IF(HLOOKUP("CPUs",'vInfo (Imported)'!$1:$5000,A677,FALSE)&gt;0,
HLOOKUP("CPUs",'vInfo (Imported)'!$1:$5000,A677,FALSE),
"")</f>
        <v/>
      </c>
      <c r="D677" t="str">
        <f>IF(HLOOKUP($D$1,'vInfo (Imported)'!$1:$5000,A677,FALSE)&gt;0,
HLOOKUP($D$1,'vInfo (Imported)'!$1:$5000,A677,FALSE),
"")</f>
        <v/>
      </c>
      <c r="E677" t="str">
        <f>IF(HLOOKUP("Category",'vInfo (Imported)'!$1:$5000,A677,FALSE)&gt;0,
HLOOKUP("Category",'vInfo (Imported)'!$1:$5000,A677,FALSE),
"")</f>
        <v/>
      </c>
      <c r="F677" t="str">
        <f>IF(HLOOKUP("OS according to the configuration file",'vInfo (Imported)'!$1:$5000,A677,FALSE)&gt;0,
HLOOKUP("OS according to the configuration file",'vInfo (Imported)'!$1:$5000,A677,FALSE),
"")</f>
        <v/>
      </c>
      <c r="G677" s="1" t="str">
        <f>IF(HLOOKUP("Cluster",'vInfo (Imported)'!$1:$5000,A677,FALSE)&gt;0,
HLOOKUP("Cluster",'vInfo (Imported)'!$1:$5000,A677,FALSE),
"")</f>
        <v/>
      </c>
      <c r="K677" s="28">
        <f>'vCluster (Imported)'!A677</f>
        <v>0</v>
      </c>
      <c r="L677">
        <f t="shared" si="63"/>
        <v>0</v>
      </c>
      <c r="M677">
        <f t="shared" si="64"/>
        <v>0</v>
      </c>
      <c r="N677">
        <f t="shared" si="65"/>
        <v>0</v>
      </c>
      <c r="O677" s="1">
        <f t="shared" si="66"/>
        <v>0</v>
      </c>
      <c r="P677">
        <f>SUMIFS('vCluster (Imported)'!$G:$G,'vCluster (Imported)'!$A:$A,K677)</f>
        <v>0</v>
      </c>
      <c r="Q677">
        <f t="shared" si="67"/>
        <v>0</v>
      </c>
    </row>
    <row r="678" spans="1:17" x14ac:dyDescent="0.3">
      <c r="A678">
        <f t="shared" si="62"/>
        <v>678</v>
      </c>
      <c r="B678" t="str">
        <f>IF(HLOOKUP("Memory",'vInfo (Imported)'!$1:$5000,A678,FALSE)&gt;0,HLOOKUP("Memory",'vInfo (Imported)'!$1:$5000,A678,FALSE),"")</f>
        <v/>
      </c>
      <c r="C678" t="str">
        <f>IF(HLOOKUP("CPUs",'vInfo (Imported)'!$1:$5000,A678,FALSE)&gt;0,
HLOOKUP("CPUs",'vInfo (Imported)'!$1:$5000,A678,FALSE),
"")</f>
        <v/>
      </c>
      <c r="D678" t="str">
        <f>IF(HLOOKUP($D$1,'vInfo (Imported)'!$1:$5000,A678,FALSE)&gt;0,
HLOOKUP($D$1,'vInfo (Imported)'!$1:$5000,A678,FALSE),
"")</f>
        <v/>
      </c>
      <c r="E678" t="str">
        <f>IF(HLOOKUP("Category",'vInfo (Imported)'!$1:$5000,A678,FALSE)&gt;0,
HLOOKUP("Category",'vInfo (Imported)'!$1:$5000,A678,FALSE),
"")</f>
        <v/>
      </c>
      <c r="F678" t="str">
        <f>IF(HLOOKUP("OS according to the configuration file",'vInfo (Imported)'!$1:$5000,A678,FALSE)&gt;0,
HLOOKUP("OS according to the configuration file",'vInfo (Imported)'!$1:$5000,A678,FALSE),
"")</f>
        <v/>
      </c>
      <c r="G678" s="1" t="str">
        <f>IF(HLOOKUP("Cluster",'vInfo (Imported)'!$1:$5000,A678,FALSE)&gt;0,
HLOOKUP("Cluster",'vInfo (Imported)'!$1:$5000,A678,FALSE),
"")</f>
        <v/>
      </c>
      <c r="K678" s="28">
        <f>'vCluster (Imported)'!A678</f>
        <v>0</v>
      </c>
      <c r="L678">
        <f t="shared" si="63"/>
        <v>0</v>
      </c>
      <c r="M678">
        <f t="shared" si="64"/>
        <v>0</v>
      </c>
      <c r="N678">
        <f t="shared" si="65"/>
        <v>0</v>
      </c>
      <c r="O678" s="1">
        <f t="shared" si="66"/>
        <v>0</v>
      </c>
      <c r="P678">
        <f>SUMIFS('vCluster (Imported)'!$G:$G,'vCluster (Imported)'!$A:$A,K678)</f>
        <v>0</v>
      </c>
      <c r="Q678">
        <f t="shared" si="67"/>
        <v>0</v>
      </c>
    </row>
    <row r="679" spans="1:17" x14ac:dyDescent="0.3">
      <c r="A679">
        <f t="shared" si="62"/>
        <v>679</v>
      </c>
      <c r="B679" t="str">
        <f>IF(HLOOKUP("Memory",'vInfo (Imported)'!$1:$5000,A679,FALSE)&gt;0,HLOOKUP("Memory",'vInfo (Imported)'!$1:$5000,A679,FALSE),"")</f>
        <v/>
      </c>
      <c r="C679" t="str">
        <f>IF(HLOOKUP("CPUs",'vInfo (Imported)'!$1:$5000,A679,FALSE)&gt;0,
HLOOKUP("CPUs",'vInfo (Imported)'!$1:$5000,A679,FALSE),
"")</f>
        <v/>
      </c>
      <c r="D679" t="str">
        <f>IF(HLOOKUP($D$1,'vInfo (Imported)'!$1:$5000,A679,FALSE)&gt;0,
HLOOKUP($D$1,'vInfo (Imported)'!$1:$5000,A679,FALSE),
"")</f>
        <v/>
      </c>
      <c r="E679" t="str">
        <f>IF(HLOOKUP("Category",'vInfo (Imported)'!$1:$5000,A679,FALSE)&gt;0,
HLOOKUP("Category",'vInfo (Imported)'!$1:$5000,A679,FALSE),
"")</f>
        <v/>
      </c>
      <c r="F679" t="str">
        <f>IF(HLOOKUP("OS according to the configuration file",'vInfo (Imported)'!$1:$5000,A679,FALSE)&gt;0,
HLOOKUP("OS according to the configuration file",'vInfo (Imported)'!$1:$5000,A679,FALSE),
"")</f>
        <v/>
      </c>
      <c r="G679" s="1" t="str">
        <f>IF(HLOOKUP("Cluster",'vInfo (Imported)'!$1:$5000,A679,FALSE)&gt;0,
HLOOKUP("Cluster",'vInfo (Imported)'!$1:$5000,A679,FALSE),
"")</f>
        <v/>
      </c>
      <c r="K679" s="28">
        <f>'vCluster (Imported)'!A679</f>
        <v>0</v>
      </c>
      <c r="L679">
        <f t="shared" si="63"/>
        <v>0</v>
      </c>
      <c r="M679">
        <f t="shared" si="64"/>
        <v>0</v>
      </c>
      <c r="N679">
        <f t="shared" si="65"/>
        <v>0</v>
      </c>
      <c r="O679" s="1">
        <f t="shared" si="66"/>
        <v>0</v>
      </c>
      <c r="P679">
        <f>SUMIFS('vCluster (Imported)'!$G:$G,'vCluster (Imported)'!$A:$A,K679)</f>
        <v>0</v>
      </c>
      <c r="Q679">
        <f t="shared" si="67"/>
        <v>0</v>
      </c>
    </row>
    <row r="680" spans="1:17" x14ac:dyDescent="0.3">
      <c r="A680">
        <f t="shared" si="62"/>
        <v>680</v>
      </c>
      <c r="B680" t="str">
        <f>IF(HLOOKUP("Memory",'vInfo (Imported)'!$1:$5000,A680,FALSE)&gt;0,HLOOKUP("Memory",'vInfo (Imported)'!$1:$5000,A680,FALSE),"")</f>
        <v/>
      </c>
      <c r="C680" t="str">
        <f>IF(HLOOKUP("CPUs",'vInfo (Imported)'!$1:$5000,A680,FALSE)&gt;0,
HLOOKUP("CPUs",'vInfo (Imported)'!$1:$5000,A680,FALSE),
"")</f>
        <v/>
      </c>
      <c r="D680" t="str">
        <f>IF(HLOOKUP($D$1,'vInfo (Imported)'!$1:$5000,A680,FALSE)&gt;0,
HLOOKUP($D$1,'vInfo (Imported)'!$1:$5000,A680,FALSE),
"")</f>
        <v/>
      </c>
      <c r="E680" t="str">
        <f>IF(HLOOKUP("Category",'vInfo (Imported)'!$1:$5000,A680,FALSE)&gt;0,
HLOOKUP("Category",'vInfo (Imported)'!$1:$5000,A680,FALSE),
"")</f>
        <v/>
      </c>
      <c r="F680" t="str">
        <f>IF(HLOOKUP("OS according to the configuration file",'vInfo (Imported)'!$1:$5000,A680,FALSE)&gt;0,
HLOOKUP("OS according to the configuration file",'vInfo (Imported)'!$1:$5000,A680,FALSE),
"")</f>
        <v/>
      </c>
      <c r="G680" s="1" t="str">
        <f>IF(HLOOKUP("Cluster",'vInfo (Imported)'!$1:$5000,A680,FALSE)&gt;0,
HLOOKUP("Cluster",'vInfo (Imported)'!$1:$5000,A680,FALSE),
"")</f>
        <v/>
      </c>
      <c r="K680" s="28">
        <f>'vCluster (Imported)'!A680</f>
        <v>0</v>
      </c>
      <c r="L680">
        <f t="shared" si="63"/>
        <v>0</v>
      </c>
      <c r="M680">
        <f t="shared" si="64"/>
        <v>0</v>
      </c>
      <c r="N680">
        <f t="shared" si="65"/>
        <v>0</v>
      </c>
      <c r="O680" s="1">
        <f t="shared" si="66"/>
        <v>0</v>
      </c>
      <c r="P680">
        <f>SUMIFS('vCluster (Imported)'!$G:$G,'vCluster (Imported)'!$A:$A,K680)</f>
        <v>0</v>
      </c>
      <c r="Q680">
        <f t="shared" si="67"/>
        <v>0</v>
      </c>
    </row>
    <row r="681" spans="1:17" x14ac:dyDescent="0.3">
      <c r="A681">
        <f t="shared" si="62"/>
        <v>681</v>
      </c>
      <c r="B681" t="str">
        <f>IF(HLOOKUP("Memory",'vInfo (Imported)'!$1:$5000,A681,FALSE)&gt;0,HLOOKUP("Memory",'vInfo (Imported)'!$1:$5000,A681,FALSE),"")</f>
        <v/>
      </c>
      <c r="C681" t="str">
        <f>IF(HLOOKUP("CPUs",'vInfo (Imported)'!$1:$5000,A681,FALSE)&gt;0,
HLOOKUP("CPUs",'vInfo (Imported)'!$1:$5000,A681,FALSE),
"")</f>
        <v/>
      </c>
      <c r="D681" t="str">
        <f>IF(HLOOKUP($D$1,'vInfo (Imported)'!$1:$5000,A681,FALSE)&gt;0,
HLOOKUP($D$1,'vInfo (Imported)'!$1:$5000,A681,FALSE),
"")</f>
        <v/>
      </c>
      <c r="E681" t="str">
        <f>IF(HLOOKUP("Category",'vInfo (Imported)'!$1:$5000,A681,FALSE)&gt;0,
HLOOKUP("Category",'vInfo (Imported)'!$1:$5000,A681,FALSE),
"")</f>
        <v/>
      </c>
      <c r="F681" t="str">
        <f>IF(HLOOKUP("OS according to the configuration file",'vInfo (Imported)'!$1:$5000,A681,FALSE)&gt;0,
HLOOKUP("OS according to the configuration file",'vInfo (Imported)'!$1:$5000,A681,FALSE),
"")</f>
        <v/>
      </c>
      <c r="G681" s="1" t="str">
        <f>IF(HLOOKUP("Cluster",'vInfo (Imported)'!$1:$5000,A681,FALSE)&gt;0,
HLOOKUP("Cluster",'vInfo (Imported)'!$1:$5000,A681,FALSE),
"")</f>
        <v/>
      </c>
      <c r="K681" s="28">
        <f>'vCluster (Imported)'!A681</f>
        <v>0</v>
      </c>
      <c r="L681">
        <f t="shared" si="63"/>
        <v>0</v>
      </c>
      <c r="M681">
        <f t="shared" si="64"/>
        <v>0</v>
      </c>
      <c r="N681">
        <f t="shared" si="65"/>
        <v>0</v>
      </c>
      <c r="O681" s="1">
        <f t="shared" si="66"/>
        <v>0</v>
      </c>
      <c r="P681">
        <f>SUMIFS('vCluster (Imported)'!$G:$G,'vCluster (Imported)'!$A:$A,K681)</f>
        <v>0</v>
      </c>
      <c r="Q681">
        <f t="shared" si="67"/>
        <v>0</v>
      </c>
    </row>
    <row r="682" spans="1:17" x14ac:dyDescent="0.3">
      <c r="A682">
        <f t="shared" si="62"/>
        <v>682</v>
      </c>
      <c r="B682" t="str">
        <f>IF(HLOOKUP("Memory",'vInfo (Imported)'!$1:$5000,A682,FALSE)&gt;0,HLOOKUP("Memory",'vInfo (Imported)'!$1:$5000,A682,FALSE),"")</f>
        <v/>
      </c>
      <c r="C682" t="str">
        <f>IF(HLOOKUP("CPUs",'vInfo (Imported)'!$1:$5000,A682,FALSE)&gt;0,
HLOOKUP("CPUs",'vInfo (Imported)'!$1:$5000,A682,FALSE),
"")</f>
        <v/>
      </c>
      <c r="D682" t="str">
        <f>IF(HLOOKUP($D$1,'vInfo (Imported)'!$1:$5000,A682,FALSE)&gt;0,
HLOOKUP($D$1,'vInfo (Imported)'!$1:$5000,A682,FALSE),
"")</f>
        <v/>
      </c>
      <c r="E682" t="str">
        <f>IF(HLOOKUP("Category",'vInfo (Imported)'!$1:$5000,A682,FALSE)&gt;0,
HLOOKUP("Category",'vInfo (Imported)'!$1:$5000,A682,FALSE),
"")</f>
        <v/>
      </c>
      <c r="F682" t="str">
        <f>IF(HLOOKUP("OS according to the configuration file",'vInfo (Imported)'!$1:$5000,A682,FALSE)&gt;0,
HLOOKUP("OS according to the configuration file",'vInfo (Imported)'!$1:$5000,A682,FALSE),
"")</f>
        <v/>
      </c>
      <c r="G682" s="1" t="str">
        <f>IF(HLOOKUP("Cluster",'vInfo (Imported)'!$1:$5000,A682,FALSE)&gt;0,
HLOOKUP("Cluster",'vInfo (Imported)'!$1:$5000,A682,FALSE),
"")</f>
        <v/>
      </c>
      <c r="K682" s="28">
        <f>'vCluster (Imported)'!A682</f>
        <v>0</v>
      </c>
      <c r="L682">
        <f t="shared" si="63"/>
        <v>0</v>
      </c>
      <c r="M682">
        <f t="shared" si="64"/>
        <v>0</v>
      </c>
      <c r="N682">
        <f t="shared" si="65"/>
        <v>0</v>
      </c>
      <c r="O682" s="1">
        <f t="shared" si="66"/>
        <v>0</v>
      </c>
      <c r="P682">
        <f>SUMIFS('vCluster (Imported)'!$G:$G,'vCluster (Imported)'!$A:$A,K682)</f>
        <v>0</v>
      </c>
      <c r="Q682">
        <f t="shared" si="67"/>
        <v>0</v>
      </c>
    </row>
    <row r="683" spans="1:17" x14ac:dyDescent="0.3">
      <c r="A683">
        <f t="shared" si="62"/>
        <v>683</v>
      </c>
      <c r="B683" t="str">
        <f>IF(HLOOKUP("Memory",'vInfo (Imported)'!$1:$5000,A683,FALSE)&gt;0,HLOOKUP("Memory",'vInfo (Imported)'!$1:$5000,A683,FALSE),"")</f>
        <v/>
      </c>
      <c r="C683" t="str">
        <f>IF(HLOOKUP("CPUs",'vInfo (Imported)'!$1:$5000,A683,FALSE)&gt;0,
HLOOKUP("CPUs",'vInfo (Imported)'!$1:$5000,A683,FALSE),
"")</f>
        <v/>
      </c>
      <c r="D683" t="str">
        <f>IF(HLOOKUP($D$1,'vInfo (Imported)'!$1:$5000,A683,FALSE)&gt;0,
HLOOKUP($D$1,'vInfo (Imported)'!$1:$5000,A683,FALSE),
"")</f>
        <v/>
      </c>
      <c r="E683" t="str">
        <f>IF(HLOOKUP("Category",'vInfo (Imported)'!$1:$5000,A683,FALSE)&gt;0,
HLOOKUP("Category",'vInfo (Imported)'!$1:$5000,A683,FALSE),
"")</f>
        <v/>
      </c>
      <c r="F683" t="str">
        <f>IF(HLOOKUP("OS according to the configuration file",'vInfo (Imported)'!$1:$5000,A683,FALSE)&gt;0,
HLOOKUP("OS according to the configuration file",'vInfo (Imported)'!$1:$5000,A683,FALSE),
"")</f>
        <v/>
      </c>
      <c r="G683" s="1" t="str">
        <f>IF(HLOOKUP("Cluster",'vInfo (Imported)'!$1:$5000,A683,FALSE)&gt;0,
HLOOKUP("Cluster",'vInfo (Imported)'!$1:$5000,A683,FALSE),
"")</f>
        <v/>
      </c>
      <c r="K683" s="28">
        <f>'vCluster (Imported)'!A683</f>
        <v>0</v>
      </c>
      <c r="L683">
        <f t="shared" si="63"/>
        <v>0</v>
      </c>
      <c r="M683">
        <f t="shared" si="64"/>
        <v>0</v>
      </c>
      <c r="N683">
        <f t="shared" si="65"/>
        <v>0</v>
      </c>
      <c r="O683" s="1">
        <f t="shared" si="66"/>
        <v>0</v>
      </c>
      <c r="P683">
        <f>SUMIFS('vCluster (Imported)'!$G:$G,'vCluster (Imported)'!$A:$A,K683)</f>
        <v>0</v>
      </c>
      <c r="Q683">
        <f t="shared" si="67"/>
        <v>0</v>
      </c>
    </row>
    <row r="684" spans="1:17" x14ac:dyDescent="0.3">
      <c r="A684">
        <f t="shared" si="62"/>
        <v>684</v>
      </c>
      <c r="B684" t="str">
        <f>IF(HLOOKUP("Memory",'vInfo (Imported)'!$1:$5000,A684,FALSE)&gt;0,HLOOKUP("Memory",'vInfo (Imported)'!$1:$5000,A684,FALSE),"")</f>
        <v/>
      </c>
      <c r="C684" t="str">
        <f>IF(HLOOKUP("CPUs",'vInfo (Imported)'!$1:$5000,A684,FALSE)&gt;0,
HLOOKUP("CPUs",'vInfo (Imported)'!$1:$5000,A684,FALSE),
"")</f>
        <v/>
      </c>
      <c r="D684" t="str">
        <f>IF(HLOOKUP($D$1,'vInfo (Imported)'!$1:$5000,A684,FALSE)&gt;0,
HLOOKUP($D$1,'vInfo (Imported)'!$1:$5000,A684,FALSE),
"")</f>
        <v/>
      </c>
      <c r="E684" t="str">
        <f>IF(HLOOKUP("Category",'vInfo (Imported)'!$1:$5000,A684,FALSE)&gt;0,
HLOOKUP("Category",'vInfo (Imported)'!$1:$5000,A684,FALSE),
"")</f>
        <v/>
      </c>
      <c r="F684" t="str">
        <f>IF(HLOOKUP("OS according to the configuration file",'vInfo (Imported)'!$1:$5000,A684,FALSE)&gt;0,
HLOOKUP("OS according to the configuration file",'vInfo (Imported)'!$1:$5000,A684,FALSE),
"")</f>
        <v/>
      </c>
      <c r="G684" s="1" t="str">
        <f>IF(HLOOKUP("Cluster",'vInfo (Imported)'!$1:$5000,A684,FALSE)&gt;0,
HLOOKUP("Cluster",'vInfo (Imported)'!$1:$5000,A684,FALSE),
"")</f>
        <v/>
      </c>
      <c r="K684" s="28">
        <f>'vCluster (Imported)'!A684</f>
        <v>0</v>
      </c>
      <c r="L684">
        <f t="shared" si="63"/>
        <v>0</v>
      </c>
      <c r="M684">
        <f t="shared" si="64"/>
        <v>0</v>
      </c>
      <c r="N684">
        <f t="shared" si="65"/>
        <v>0</v>
      </c>
      <c r="O684" s="1">
        <f t="shared" si="66"/>
        <v>0</v>
      </c>
      <c r="P684">
        <f>SUMIFS('vCluster (Imported)'!$G:$G,'vCluster (Imported)'!$A:$A,K684)</f>
        <v>0</v>
      </c>
      <c r="Q684">
        <f t="shared" si="67"/>
        <v>0</v>
      </c>
    </row>
    <row r="685" spans="1:17" x14ac:dyDescent="0.3">
      <c r="A685">
        <f t="shared" si="62"/>
        <v>685</v>
      </c>
      <c r="B685" t="str">
        <f>IF(HLOOKUP("Memory",'vInfo (Imported)'!$1:$5000,A685,FALSE)&gt;0,HLOOKUP("Memory",'vInfo (Imported)'!$1:$5000,A685,FALSE),"")</f>
        <v/>
      </c>
      <c r="C685" t="str">
        <f>IF(HLOOKUP("CPUs",'vInfo (Imported)'!$1:$5000,A685,FALSE)&gt;0,
HLOOKUP("CPUs",'vInfo (Imported)'!$1:$5000,A685,FALSE),
"")</f>
        <v/>
      </c>
      <c r="D685" t="str">
        <f>IF(HLOOKUP($D$1,'vInfo (Imported)'!$1:$5000,A685,FALSE)&gt;0,
HLOOKUP($D$1,'vInfo (Imported)'!$1:$5000,A685,FALSE),
"")</f>
        <v/>
      </c>
      <c r="E685" t="str">
        <f>IF(HLOOKUP("Category",'vInfo (Imported)'!$1:$5000,A685,FALSE)&gt;0,
HLOOKUP("Category",'vInfo (Imported)'!$1:$5000,A685,FALSE),
"")</f>
        <v/>
      </c>
      <c r="F685" t="str">
        <f>IF(HLOOKUP("OS according to the configuration file",'vInfo (Imported)'!$1:$5000,A685,FALSE)&gt;0,
HLOOKUP("OS according to the configuration file",'vInfo (Imported)'!$1:$5000,A685,FALSE),
"")</f>
        <v/>
      </c>
      <c r="G685" s="1" t="str">
        <f>IF(HLOOKUP("Cluster",'vInfo (Imported)'!$1:$5000,A685,FALSE)&gt;0,
HLOOKUP("Cluster",'vInfo (Imported)'!$1:$5000,A685,FALSE),
"")</f>
        <v/>
      </c>
      <c r="K685" s="28">
        <f>'vCluster (Imported)'!A685</f>
        <v>0</v>
      </c>
      <c r="L685">
        <f t="shared" si="63"/>
        <v>0</v>
      </c>
      <c r="M685">
        <f t="shared" si="64"/>
        <v>0</v>
      </c>
      <c r="N685">
        <f t="shared" si="65"/>
        <v>0</v>
      </c>
      <c r="O685" s="1">
        <f t="shared" si="66"/>
        <v>0</v>
      </c>
      <c r="P685">
        <f>SUMIFS('vCluster (Imported)'!$G:$G,'vCluster (Imported)'!$A:$A,K685)</f>
        <v>0</v>
      </c>
      <c r="Q685">
        <f t="shared" si="67"/>
        <v>0</v>
      </c>
    </row>
    <row r="686" spans="1:17" x14ac:dyDescent="0.3">
      <c r="A686">
        <f t="shared" si="62"/>
        <v>686</v>
      </c>
      <c r="B686" t="str">
        <f>IF(HLOOKUP("Memory",'vInfo (Imported)'!$1:$5000,A686,FALSE)&gt;0,HLOOKUP("Memory",'vInfo (Imported)'!$1:$5000,A686,FALSE),"")</f>
        <v/>
      </c>
      <c r="C686" t="str">
        <f>IF(HLOOKUP("CPUs",'vInfo (Imported)'!$1:$5000,A686,FALSE)&gt;0,
HLOOKUP("CPUs",'vInfo (Imported)'!$1:$5000,A686,FALSE),
"")</f>
        <v/>
      </c>
      <c r="D686" t="str">
        <f>IF(HLOOKUP($D$1,'vInfo (Imported)'!$1:$5000,A686,FALSE)&gt;0,
HLOOKUP($D$1,'vInfo (Imported)'!$1:$5000,A686,FALSE),
"")</f>
        <v/>
      </c>
      <c r="E686" t="str">
        <f>IF(HLOOKUP("Category",'vInfo (Imported)'!$1:$5000,A686,FALSE)&gt;0,
HLOOKUP("Category",'vInfo (Imported)'!$1:$5000,A686,FALSE),
"")</f>
        <v/>
      </c>
      <c r="F686" t="str">
        <f>IF(HLOOKUP("OS according to the configuration file",'vInfo (Imported)'!$1:$5000,A686,FALSE)&gt;0,
HLOOKUP("OS according to the configuration file",'vInfo (Imported)'!$1:$5000,A686,FALSE),
"")</f>
        <v/>
      </c>
      <c r="G686" s="1" t="str">
        <f>IF(HLOOKUP("Cluster",'vInfo (Imported)'!$1:$5000,A686,FALSE)&gt;0,
HLOOKUP("Cluster",'vInfo (Imported)'!$1:$5000,A686,FALSE),
"")</f>
        <v/>
      </c>
      <c r="K686" s="28">
        <f>'vCluster (Imported)'!A686</f>
        <v>0</v>
      </c>
      <c r="L686">
        <f t="shared" si="63"/>
        <v>0</v>
      </c>
      <c r="M686">
        <f t="shared" si="64"/>
        <v>0</v>
      </c>
      <c r="N686">
        <f t="shared" si="65"/>
        <v>0</v>
      </c>
      <c r="O686" s="1">
        <f t="shared" si="66"/>
        <v>0</v>
      </c>
      <c r="P686">
        <f>SUMIFS('vCluster (Imported)'!$G:$G,'vCluster (Imported)'!$A:$A,K686)</f>
        <v>0</v>
      </c>
      <c r="Q686">
        <f t="shared" si="67"/>
        <v>0</v>
      </c>
    </row>
    <row r="687" spans="1:17" x14ac:dyDescent="0.3">
      <c r="A687">
        <f t="shared" si="62"/>
        <v>687</v>
      </c>
      <c r="B687" t="str">
        <f>IF(HLOOKUP("Memory",'vInfo (Imported)'!$1:$5000,A687,FALSE)&gt;0,HLOOKUP("Memory",'vInfo (Imported)'!$1:$5000,A687,FALSE),"")</f>
        <v/>
      </c>
      <c r="C687" t="str">
        <f>IF(HLOOKUP("CPUs",'vInfo (Imported)'!$1:$5000,A687,FALSE)&gt;0,
HLOOKUP("CPUs",'vInfo (Imported)'!$1:$5000,A687,FALSE),
"")</f>
        <v/>
      </c>
      <c r="D687" t="str">
        <f>IF(HLOOKUP($D$1,'vInfo (Imported)'!$1:$5000,A687,FALSE)&gt;0,
HLOOKUP($D$1,'vInfo (Imported)'!$1:$5000,A687,FALSE),
"")</f>
        <v/>
      </c>
      <c r="E687" t="str">
        <f>IF(HLOOKUP("Category",'vInfo (Imported)'!$1:$5000,A687,FALSE)&gt;0,
HLOOKUP("Category",'vInfo (Imported)'!$1:$5000,A687,FALSE),
"")</f>
        <v/>
      </c>
      <c r="F687" t="str">
        <f>IF(HLOOKUP("OS according to the configuration file",'vInfo (Imported)'!$1:$5000,A687,FALSE)&gt;0,
HLOOKUP("OS according to the configuration file",'vInfo (Imported)'!$1:$5000,A687,FALSE),
"")</f>
        <v/>
      </c>
      <c r="G687" s="1" t="str">
        <f>IF(HLOOKUP("Cluster",'vInfo (Imported)'!$1:$5000,A687,FALSE)&gt;0,
HLOOKUP("Cluster",'vInfo (Imported)'!$1:$5000,A687,FALSE),
"")</f>
        <v/>
      </c>
      <c r="K687" s="28">
        <f>'vCluster (Imported)'!A687</f>
        <v>0</v>
      </c>
      <c r="L687">
        <f t="shared" si="63"/>
        <v>0</v>
      </c>
      <c r="M687">
        <f t="shared" si="64"/>
        <v>0</v>
      </c>
      <c r="N687">
        <f t="shared" si="65"/>
        <v>0</v>
      </c>
      <c r="O687" s="1">
        <f t="shared" si="66"/>
        <v>0</v>
      </c>
      <c r="P687">
        <f>SUMIFS('vCluster (Imported)'!$G:$G,'vCluster (Imported)'!$A:$A,K687)</f>
        <v>0</v>
      </c>
      <c r="Q687">
        <f t="shared" si="67"/>
        <v>0</v>
      </c>
    </row>
    <row r="688" spans="1:17" x14ac:dyDescent="0.3">
      <c r="A688">
        <f t="shared" si="62"/>
        <v>688</v>
      </c>
      <c r="B688" t="str">
        <f>IF(HLOOKUP("Memory",'vInfo (Imported)'!$1:$5000,A688,FALSE)&gt;0,HLOOKUP("Memory",'vInfo (Imported)'!$1:$5000,A688,FALSE),"")</f>
        <v/>
      </c>
      <c r="C688" t="str">
        <f>IF(HLOOKUP("CPUs",'vInfo (Imported)'!$1:$5000,A688,FALSE)&gt;0,
HLOOKUP("CPUs",'vInfo (Imported)'!$1:$5000,A688,FALSE),
"")</f>
        <v/>
      </c>
      <c r="D688" t="str">
        <f>IF(HLOOKUP($D$1,'vInfo (Imported)'!$1:$5000,A688,FALSE)&gt;0,
HLOOKUP($D$1,'vInfo (Imported)'!$1:$5000,A688,FALSE),
"")</f>
        <v/>
      </c>
      <c r="E688" t="str">
        <f>IF(HLOOKUP("Category",'vInfo (Imported)'!$1:$5000,A688,FALSE)&gt;0,
HLOOKUP("Category",'vInfo (Imported)'!$1:$5000,A688,FALSE),
"")</f>
        <v/>
      </c>
      <c r="F688" t="str">
        <f>IF(HLOOKUP("OS according to the configuration file",'vInfo (Imported)'!$1:$5000,A688,FALSE)&gt;0,
HLOOKUP("OS according to the configuration file",'vInfo (Imported)'!$1:$5000,A688,FALSE),
"")</f>
        <v/>
      </c>
      <c r="G688" s="1" t="str">
        <f>IF(HLOOKUP("Cluster",'vInfo (Imported)'!$1:$5000,A688,FALSE)&gt;0,
HLOOKUP("Cluster",'vInfo (Imported)'!$1:$5000,A688,FALSE),
"")</f>
        <v/>
      </c>
      <c r="K688" s="28">
        <f>'vCluster (Imported)'!A688</f>
        <v>0</v>
      </c>
      <c r="L688">
        <f t="shared" si="63"/>
        <v>0</v>
      </c>
      <c r="M688">
        <f t="shared" si="64"/>
        <v>0</v>
      </c>
      <c r="N688">
        <f t="shared" si="65"/>
        <v>0</v>
      </c>
      <c r="O688" s="1">
        <f t="shared" si="66"/>
        <v>0</v>
      </c>
      <c r="P688">
        <f>SUMIFS('vCluster (Imported)'!$G:$G,'vCluster (Imported)'!$A:$A,K688)</f>
        <v>0</v>
      </c>
      <c r="Q688">
        <f t="shared" si="67"/>
        <v>0</v>
      </c>
    </row>
    <row r="689" spans="1:17" x14ac:dyDescent="0.3">
      <c r="A689">
        <f t="shared" si="62"/>
        <v>689</v>
      </c>
      <c r="B689" t="str">
        <f>IF(HLOOKUP("Memory",'vInfo (Imported)'!$1:$5000,A689,FALSE)&gt;0,HLOOKUP("Memory",'vInfo (Imported)'!$1:$5000,A689,FALSE),"")</f>
        <v/>
      </c>
      <c r="C689" t="str">
        <f>IF(HLOOKUP("CPUs",'vInfo (Imported)'!$1:$5000,A689,FALSE)&gt;0,
HLOOKUP("CPUs",'vInfo (Imported)'!$1:$5000,A689,FALSE),
"")</f>
        <v/>
      </c>
      <c r="D689" t="str">
        <f>IF(HLOOKUP($D$1,'vInfo (Imported)'!$1:$5000,A689,FALSE)&gt;0,
HLOOKUP($D$1,'vInfo (Imported)'!$1:$5000,A689,FALSE),
"")</f>
        <v/>
      </c>
      <c r="E689" t="str">
        <f>IF(HLOOKUP("Category",'vInfo (Imported)'!$1:$5000,A689,FALSE)&gt;0,
HLOOKUP("Category",'vInfo (Imported)'!$1:$5000,A689,FALSE),
"")</f>
        <v/>
      </c>
      <c r="F689" t="str">
        <f>IF(HLOOKUP("OS according to the configuration file",'vInfo (Imported)'!$1:$5000,A689,FALSE)&gt;0,
HLOOKUP("OS according to the configuration file",'vInfo (Imported)'!$1:$5000,A689,FALSE),
"")</f>
        <v/>
      </c>
      <c r="G689" s="1" t="str">
        <f>IF(HLOOKUP("Cluster",'vInfo (Imported)'!$1:$5000,A689,FALSE)&gt;0,
HLOOKUP("Cluster",'vInfo (Imported)'!$1:$5000,A689,FALSE),
"")</f>
        <v/>
      </c>
      <c r="K689" s="28">
        <f>'vCluster (Imported)'!A689</f>
        <v>0</v>
      </c>
      <c r="L689">
        <f t="shared" si="63"/>
        <v>0</v>
      </c>
      <c r="M689">
        <f t="shared" si="64"/>
        <v>0</v>
      </c>
      <c r="N689">
        <f t="shared" si="65"/>
        <v>0</v>
      </c>
      <c r="O689" s="1">
        <f t="shared" si="66"/>
        <v>0</v>
      </c>
      <c r="P689">
        <f>SUMIFS('vCluster (Imported)'!$G:$G,'vCluster (Imported)'!$A:$A,K689)</f>
        <v>0</v>
      </c>
      <c r="Q689">
        <f t="shared" si="67"/>
        <v>0</v>
      </c>
    </row>
    <row r="690" spans="1:17" x14ac:dyDescent="0.3">
      <c r="A690">
        <f t="shared" si="62"/>
        <v>690</v>
      </c>
      <c r="B690" t="str">
        <f>IF(HLOOKUP("Memory",'vInfo (Imported)'!$1:$5000,A690,FALSE)&gt;0,HLOOKUP("Memory",'vInfo (Imported)'!$1:$5000,A690,FALSE),"")</f>
        <v/>
      </c>
      <c r="C690" t="str">
        <f>IF(HLOOKUP("CPUs",'vInfo (Imported)'!$1:$5000,A690,FALSE)&gt;0,
HLOOKUP("CPUs",'vInfo (Imported)'!$1:$5000,A690,FALSE),
"")</f>
        <v/>
      </c>
      <c r="D690" t="str">
        <f>IF(HLOOKUP($D$1,'vInfo (Imported)'!$1:$5000,A690,FALSE)&gt;0,
HLOOKUP($D$1,'vInfo (Imported)'!$1:$5000,A690,FALSE),
"")</f>
        <v/>
      </c>
      <c r="E690" t="str">
        <f>IF(HLOOKUP("Category",'vInfo (Imported)'!$1:$5000,A690,FALSE)&gt;0,
HLOOKUP("Category",'vInfo (Imported)'!$1:$5000,A690,FALSE),
"")</f>
        <v/>
      </c>
      <c r="F690" t="str">
        <f>IF(HLOOKUP("OS according to the configuration file",'vInfo (Imported)'!$1:$5000,A690,FALSE)&gt;0,
HLOOKUP("OS according to the configuration file",'vInfo (Imported)'!$1:$5000,A690,FALSE),
"")</f>
        <v/>
      </c>
      <c r="G690" s="1" t="str">
        <f>IF(HLOOKUP("Cluster",'vInfo (Imported)'!$1:$5000,A690,FALSE)&gt;0,
HLOOKUP("Cluster",'vInfo (Imported)'!$1:$5000,A690,FALSE),
"")</f>
        <v/>
      </c>
      <c r="K690" s="28">
        <f>'vCluster (Imported)'!A690</f>
        <v>0</v>
      </c>
      <c r="L690">
        <f t="shared" si="63"/>
        <v>0</v>
      </c>
      <c r="M690">
        <f t="shared" si="64"/>
        <v>0</v>
      </c>
      <c r="N690">
        <f t="shared" si="65"/>
        <v>0</v>
      </c>
      <c r="O690" s="1">
        <f t="shared" si="66"/>
        <v>0</v>
      </c>
      <c r="P690">
        <f>SUMIFS('vCluster (Imported)'!$G:$G,'vCluster (Imported)'!$A:$A,K690)</f>
        <v>0</v>
      </c>
      <c r="Q690">
        <f t="shared" si="67"/>
        <v>0</v>
      </c>
    </row>
    <row r="691" spans="1:17" x14ac:dyDescent="0.3">
      <c r="A691">
        <f t="shared" si="62"/>
        <v>691</v>
      </c>
      <c r="B691" t="str">
        <f>IF(HLOOKUP("Memory",'vInfo (Imported)'!$1:$5000,A691,FALSE)&gt;0,HLOOKUP("Memory",'vInfo (Imported)'!$1:$5000,A691,FALSE),"")</f>
        <v/>
      </c>
      <c r="C691" t="str">
        <f>IF(HLOOKUP("CPUs",'vInfo (Imported)'!$1:$5000,A691,FALSE)&gt;0,
HLOOKUP("CPUs",'vInfo (Imported)'!$1:$5000,A691,FALSE),
"")</f>
        <v/>
      </c>
      <c r="D691" t="str">
        <f>IF(HLOOKUP($D$1,'vInfo (Imported)'!$1:$5000,A691,FALSE)&gt;0,
HLOOKUP($D$1,'vInfo (Imported)'!$1:$5000,A691,FALSE),
"")</f>
        <v/>
      </c>
      <c r="E691" t="str">
        <f>IF(HLOOKUP("Category",'vInfo (Imported)'!$1:$5000,A691,FALSE)&gt;0,
HLOOKUP("Category",'vInfo (Imported)'!$1:$5000,A691,FALSE),
"")</f>
        <v/>
      </c>
      <c r="F691" t="str">
        <f>IF(HLOOKUP("OS according to the configuration file",'vInfo (Imported)'!$1:$5000,A691,FALSE)&gt;0,
HLOOKUP("OS according to the configuration file",'vInfo (Imported)'!$1:$5000,A691,FALSE),
"")</f>
        <v/>
      </c>
      <c r="G691" s="1" t="str">
        <f>IF(HLOOKUP("Cluster",'vInfo (Imported)'!$1:$5000,A691,FALSE)&gt;0,
HLOOKUP("Cluster",'vInfo (Imported)'!$1:$5000,A691,FALSE),
"")</f>
        <v/>
      </c>
      <c r="K691" s="28">
        <f>'vCluster (Imported)'!A691</f>
        <v>0</v>
      </c>
      <c r="L691">
        <f t="shared" si="63"/>
        <v>0</v>
      </c>
      <c r="M691">
        <f t="shared" si="64"/>
        <v>0</v>
      </c>
      <c r="N691">
        <f t="shared" si="65"/>
        <v>0</v>
      </c>
      <c r="O691" s="1">
        <f t="shared" si="66"/>
        <v>0</v>
      </c>
      <c r="P691">
        <f>SUMIFS('vCluster (Imported)'!$G:$G,'vCluster (Imported)'!$A:$A,K691)</f>
        <v>0</v>
      </c>
      <c r="Q691">
        <f t="shared" si="67"/>
        <v>0</v>
      </c>
    </row>
    <row r="692" spans="1:17" x14ac:dyDescent="0.3">
      <c r="A692">
        <f t="shared" si="62"/>
        <v>692</v>
      </c>
      <c r="B692" t="str">
        <f>IF(HLOOKUP("Memory",'vInfo (Imported)'!$1:$5000,A692,FALSE)&gt;0,HLOOKUP("Memory",'vInfo (Imported)'!$1:$5000,A692,FALSE),"")</f>
        <v/>
      </c>
      <c r="C692" t="str">
        <f>IF(HLOOKUP("CPUs",'vInfo (Imported)'!$1:$5000,A692,FALSE)&gt;0,
HLOOKUP("CPUs",'vInfo (Imported)'!$1:$5000,A692,FALSE),
"")</f>
        <v/>
      </c>
      <c r="D692" t="str">
        <f>IF(HLOOKUP($D$1,'vInfo (Imported)'!$1:$5000,A692,FALSE)&gt;0,
HLOOKUP($D$1,'vInfo (Imported)'!$1:$5000,A692,FALSE),
"")</f>
        <v/>
      </c>
      <c r="E692" t="str">
        <f>IF(HLOOKUP("Category",'vInfo (Imported)'!$1:$5000,A692,FALSE)&gt;0,
HLOOKUP("Category",'vInfo (Imported)'!$1:$5000,A692,FALSE),
"")</f>
        <v/>
      </c>
      <c r="F692" t="str">
        <f>IF(HLOOKUP("OS according to the configuration file",'vInfo (Imported)'!$1:$5000,A692,FALSE)&gt;0,
HLOOKUP("OS according to the configuration file",'vInfo (Imported)'!$1:$5000,A692,FALSE),
"")</f>
        <v/>
      </c>
      <c r="G692" s="1" t="str">
        <f>IF(HLOOKUP("Cluster",'vInfo (Imported)'!$1:$5000,A692,FALSE)&gt;0,
HLOOKUP("Cluster",'vInfo (Imported)'!$1:$5000,A692,FALSE),
"")</f>
        <v/>
      </c>
      <c r="K692" s="28">
        <f>'vCluster (Imported)'!A692</f>
        <v>0</v>
      </c>
      <c r="L692">
        <f t="shared" si="63"/>
        <v>0</v>
      </c>
      <c r="M692">
        <f t="shared" si="64"/>
        <v>0</v>
      </c>
      <c r="N692">
        <f t="shared" si="65"/>
        <v>0</v>
      </c>
      <c r="O692" s="1">
        <f t="shared" si="66"/>
        <v>0</v>
      </c>
      <c r="P692">
        <f>SUMIFS('vCluster (Imported)'!$G:$G,'vCluster (Imported)'!$A:$A,K692)</f>
        <v>0</v>
      </c>
      <c r="Q692">
        <f t="shared" si="67"/>
        <v>0</v>
      </c>
    </row>
    <row r="693" spans="1:17" x14ac:dyDescent="0.3">
      <c r="A693">
        <f t="shared" si="62"/>
        <v>693</v>
      </c>
      <c r="B693" t="str">
        <f>IF(HLOOKUP("Memory",'vInfo (Imported)'!$1:$5000,A693,FALSE)&gt;0,HLOOKUP("Memory",'vInfo (Imported)'!$1:$5000,A693,FALSE),"")</f>
        <v/>
      </c>
      <c r="C693" t="str">
        <f>IF(HLOOKUP("CPUs",'vInfo (Imported)'!$1:$5000,A693,FALSE)&gt;0,
HLOOKUP("CPUs",'vInfo (Imported)'!$1:$5000,A693,FALSE),
"")</f>
        <v/>
      </c>
      <c r="D693" t="str">
        <f>IF(HLOOKUP($D$1,'vInfo (Imported)'!$1:$5000,A693,FALSE)&gt;0,
HLOOKUP($D$1,'vInfo (Imported)'!$1:$5000,A693,FALSE),
"")</f>
        <v/>
      </c>
      <c r="E693" t="str">
        <f>IF(HLOOKUP("Category",'vInfo (Imported)'!$1:$5000,A693,FALSE)&gt;0,
HLOOKUP("Category",'vInfo (Imported)'!$1:$5000,A693,FALSE),
"")</f>
        <v/>
      </c>
      <c r="F693" t="str">
        <f>IF(HLOOKUP("OS according to the configuration file",'vInfo (Imported)'!$1:$5000,A693,FALSE)&gt;0,
HLOOKUP("OS according to the configuration file",'vInfo (Imported)'!$1:$5000,A693,FALSE),
"")</f>
        <v/>
      </c>
      <c r="G693" s="1" t="str">
        <f>IF(HLOOKUP("Cluster",'vInfo (Imported)'!$1:$5000,A693,FALSE)&gt;0,
HLOOKUP("Cluster",'vInfo (Imported)'!$1:$5000,A693,FALSE),
"")</f>
        <v/>
      </c>
      <c r="K693" s="28">
        <f>'vCluster (Imported)'!A693</f>
        <v>0</v>
      </c>
      <c r="L693">
        <f t="shared" si="63"/>
        <v>0</v>
      </c>
      <c r="M693">
        <f t="shared" si="64"/>
        <v>0</v>
      </c>
      <c r="N693">
        <f t="shared" si="65"/>
        <v>0</v>
      </c>
      <c r="O693" s="1">
        <f t="shared" si="66"/>
        <v>0</v>
      </c>
      <c r="P693">
        <f>SUMIFS('vCluster (Imported)'!$G:$G,'vCluster (Imported)'!$A:$A,K693)</f>
        <v>0</v>
      </c>
      <c r="Q693">
        <f t="shared" si="67"/>
        <v>0</v>
      </c>
    </row>
    <row r="694" spans="1:17" x14ac:dyDescent="0.3">
      <c r="A694">
        <f t="shared" si="62"/>
        <v>694</v>
      </c>
      <c r="B694" t="str">
        <f>IF(HLOOKUP("Memory",'vInfo (Imported)'!$1:$5000,A694,FALSE)&gt;0,HLOOKUP("Memory",'vInfo (Imported)'!$1:$5000,A694,FALSE),"")</f>
        <v/>
      </c>
      <c r="C694" t="str">
        <f>IF(HLOOKUP("CPUs",'vInfo (Imported)'!$1:$5000,A694,FALSE)&gt;0,
HLOOKUP("CPUs",'vInfo (Imported)'!$1:$5000,A694,FALSE),
"")</f>
        <v/>
      </c>
      <c r="D694" t="str">
        <f>IF(HLOOKUP($D$1,'vInfo (Imported)'!$1:$5000,A694,FALSE)&gt;0,
HLOOKUP($D$1,'vInfo (Imported)'!$1:$5000,A694,FALSE),
"")</f>
        <v/>
      </c>
      <c r="E694" t="str">
        <f>IF(HLOOKUP("Category",'vInfo (Imported)'!$1:$5000,A694,FALSE)&gt;0,
HLOOKUP("Category",'vInfo (Imported)'!$1:$5000,A694,FALSE),
"")</f>
        <v/>
      </c>
      <c r="F694" t="str">
        <f>IF(HLOOKUP("OS according to the configuration file",'vInfo (Imported)'!$1:$5000,A694,FALSE)&gt;0,
HLOOKUP("OS according to the configuration file",'vInfo (Imported)'!$1:$5000,A694,FALSE),
"")</f>
        <v/>
      </c>
      <c r="G694" s="1" t="str">
        <f>IF(HLOOKUP("Cluster",'vInfo (Imported)'!$1:$5000,A694,FALSE)&gt;0,
HLOOKUP("Cluster",'vInfo (Imported)'!$1:$5000,A694,FALSE),
"")</f>
        <v/>
      </c>
      <c r="K694" s="28">
        <f>'vCluster (Imported)'!A694</f>
        <v>0</v>
      </c>
      <c r="L694">
        <f t="shared" si="63"/>
        <v>0</v>
      </c>
      <c r="M694">
        <f t="shared" si="64"/>
        <v>0</v>
      </c>
      <c r="N694">
        <f t="shared" si="65"/>
        <v>0</v>
      </c>
      <c r="O694" s="1">
        <f t="shared" si="66"/>
        <v>0</v>
      </c>
      <c r="P694">
        <f>SUMIFS('vCluster (Imported)'!$G:$G,'vCluster (Imported)'!$A:$A,K694)</f>
        <v>0</v>
      </c>
      <c r="Q694">
        <f t="shared" si="67"/>
        <v>0</v>
      </c>
    </row>
    <row r="695" spans="1:17" x14ac:dyDescent="0.3">
      <c r="A695">
        <f t="shared" si="62"/>
        <v>695</v>
      </c>
      <c r="B695" t="str">
        <f>IF(HLOOKUP("Memory",'vInfo (Imported)'!$1:$5000,A695,FALSE)&gt;0,HLOOKUP("Memory",'vInfo (Imported)'!$1:$5000,A695,FALSE),"")</f>
        <v/>
      </c>
      <c r="C695" t="str">
        <f>IF(HLOOKUP("CPUs",'vInfo (Imported)'!$1:$5000,A695,FALSE)&gt;0,
HLOOKUP("CPUs",'vInfo (Imported)'!$1:$5000,A695,FALSE),
"")</f>
        <v/>
      </c>
      <c r="D695" t="str">
        <f>IF(HLOOKUP($D$1,'vInfo (Imported)'!$1:$5000,A695,FALSE)&gt;0,
HLOOKUP($D$1,'vInfo (Imported)'!$1:$5000,A695,FALSE),
"")</f>
        <v/>
      </c>
      <c r="E695" t="str">
        <f>IF(HLOOKUP("Category",'vInfo (Imported)'!$1:$5000,A695,FALSE)&gt;0,
HLOOKUP("Category",'vInfo (Imported)'!$1:$5000,A695,FALSE),
"")</f>
        <v/>
      </c>
      <c r="F695" t="str">
        <f>IF(HLOOKUP("OS according to the configuration file",'vInfo (Imported)'!$1:$5000,A695,FALSE)&gt;0,
HLOOKUP("OS according to the configuration file",'vInfo (Imported)'!$1:$5000,A695,FALSE),
"")</f>
        <v/>
      </c>
      <c r="G695" s="1" t="str">
        <f>IF(HLOOKUP("Cluster",'vInfo (Imported)'!$1:$5000,A695,FALSE)&gt;0,
HLOOKUP("Cluster",'vInfo (Imported)'!$1:$5000,A695,FALSE),
"")</f>
        <v/>
      </c>
      <c r="K695" s="28">
        <f>'vCluster (Imported)'!A695</f>
        <v>0</v>
      </c>
      <c r="L695">
        <f t="shared" si="63"/>
        <v>0</v>
      </c>
      <c r="M695">
        <f t="shared" si="64"/>
        <v>0</v>
      </c>
      <c r="N695">
        <f t="shared" si="65"/>
        <v>0</v>
      </c>
      <c r="O695" s="1">
        <f t="shared" si="66"/>
        <v>0</v>
      </c>
      <c r="P695">
        <f>SUMIFS('vCluster (Imported)'!$G:$G,'vCluster (Imported)'!$A:$A,K695)</f>
        <v>0</v>
      </c>
      <c r="Q695">
        <f t="shared" si="67"/>
        <v>0</v>
      </c>
    </row>
    <row r="696" spans="1:17" x14ac:dyDescent="0.3">
      <c r="A696">
        <f t="shared" si="62"/>
        <v>696</v>
      </c>
      <c r="B696" t="str">
        <f>IF(HLOOKUP("Memory",'vInfo (Imported)'!$1:$5000,A696,FALSE)&gt;0,HLOOKUP("Memory",'vInfo (Imported)'!$1:$5000,A696,FALSE),"")</f>
        <v/>
      </c>
      <c r="C696" t="str">
        <f>IF(HLOOKUP("CPUs",'vInfo (Imported)'!$1:$5000,A696,FALSE)&gt;0,
HLOOKUP("CPUs",'vInfo (Imported)'!$1:$5000,A696,FALSE),
"")</f>
        <v/>
      </c>
      <c r="D696" t="str">
        <f>IF(HLOOKUP($D$1,'vInfo (Imported)'!$1:$5000,A696,FALSE)&gt;0,
HLOOKUP($D$1,'vInfo (Imported)'!$1:$5000,A696,FALSE),
"")</f>
        <v/>
      </c>
      <c r="E696" t="str">
        <f>IF(HLOOKUP("Category",'vInfo (Imported)'!$1:$5000,A696,FALSE)&gt;0,
HLOOKUP("Category",'vInfo (Imported)'!$1:$5000,A696,FALSE),
"")</f>
        <v/>
      </c>
      <c r="F696" t="str">
        <f>IF(HLOOKUP("OS according to the configuration file",'vInfo (Imported)'!$1:$5000,A696,FALSE)&gt;0,
HLOOKUP("OS according to the configuration file",'vInfo (Imported)'!$1:$5000,A696,FALSE),
"")</f>
        <v/>
      </c>
      <c r="G696" s="1" t="str">
        <f>IF(HLOOKUP("Cluster",'vInfo (Imported)'!$1:$5000,A696,FALSE)&gt;0,
HLOOKUP("Cluster",'vInfo (Imported)'!$1:$5000,A696,FALSE),
"")</f>
        <v/>
      </c>
      <c r="K696" s="28">
        <f>'vCluster (Imported)'!A696</f>
        <v>0</v>
      </c>
      <c r="L696">
        <f t="shared" si="63"/>
        <v>0</v>
      </c>
      <c r="M696">
        <f t="shared" si="64"/>
        <v>0</v>
      </c>
      <c r="N696">
        <f t="shared" si="65"/>
        <v>0</v>
      </c>
      <c r="O696" s="1">
        <f t="shared" si="66"/>
        <v>0</v>
      </c>
      <c r="P696">
        <f>SUMIFS('vCluster (Imported)'!$G:$G,'vCluster (Imported)'!$A:$A,K696)</f>
        <v>0</v>
      </c>
      <c r="Q696">
        <f t="shared" si="67"/>
        <v>0</v>
      </c>
    </row>
    <row r="697" spans="1:17" x14ac:dyDescent="0.3">
      <c r="A697">
        <f t="shared" si="62"/>
        <v>697</v>
      </c>
      <c r="B697" t="str">
        <f>IF(HLOOKUP("Memory",'vInfo (Imported)'!$1:$5000,A697,FALSE)&gt;0,HLOOKUP("Memory",'vInfo (Imported)'!$1:$5000,A697,FALSE),"")</f>
        <v/>
      </c>
      <c r="C697" t="str">
        <f>IF(HLOOKUP("CPUs",'vInfo (Imported)'!$1:$5000,A697,FALSE)&gt;0,
HLOOKUP("CPUs",'vInfo (Imported)'!$1:$5000,A697,FALSE),
"")</f>
        <v/>
      </c>
      <c r="D697" t="str">
        <f>IF(HLOOKUP($D$1,'vInfo (Imported)'!$1:$5000,A697,FALSE)&gt;0,
HLOOKUP($D$1,'vInfo (Imported)'!$1:$5000,A697,FALSE),
"")</f>
        <v/>
      </c>
      <c r="E697" t="str">
        <f>IF(HLOOKUP("Category",'vInfo (Imported)'!$1:$5000,A697,FALSE)&gt;0,
HLOOKUP("Category",'vInfo (Imported)'!$1:$5000,A697,FALSE),
"")</f>
        <v/>
      </c>
      <c r="F697" t="str">
        <f>IF(HLOOKUP("OS according to the configuration file",'vInfo (Imported)'!$1:$5000,A697,FALSE)&gt;0,
HLOOKUP("OS according to the configuration file",'vInfo (Imported)'!$1:$5000,A697,FALSE),
"")</f>
        <v/>
      </c>
      <c r="G697" s="1" t="str">
        <f>IF(HLOOKUP("Cluster",'vInfo (Imported)'!$1:$5000,A697,FALSE)&gt;0,
HLOOKUP("Cluster",'vInfo (Imported)'!$1:$5000,A697,FALSE),
"")</f>
        <v/>
      </c>
      <c r="K697" s="28">
        <f>'vCluster (Imported)'!A697</f>
        <v>0</v>
      </c>
      <c r="L697">
        <f t="shared" si="63"/>
        <v>0</v>
      </c>
      <c r="M697">
        <f t="shared" si="64"/>
        <v>0</v>
      </c>
      <c r="N697">
        <f t="shared" si="65"/>
        <v>0</v>
      </c>
      <c r="O697" s="1">
        <f t="shared" si="66"/>
        <v>0</v>
      </c>
      <c r="P697">
        <f>SUMIFS('vCluster (Imported)'!$G:$G,'vCluster (Imported)'!$A:$A,K697)</f>
        <v>0</v>
      </c>
      <c r="Q697">
        <f t="shared" si="67"/>
        <v>0</v>
      </c>
    </row>
    <row r="698" spans="1:17" x14ac:dyDescent="0.3">
      <c r="A698">
        <f t="shared" si="62"/>
        <v>698</v>
      </c>
      <c r="B698" t="str">
        <f>IF(HLOOKUP("Memory",'vInfo (Imported)'!$1:$5000,A698,FALSE)&gt;0,HLOOKUP("Memory",'vInfo (Imported)'!$1:$5000,A698,FALSE),"")</f>
        <v/>
      </c>
      <c r="C698" t="str">
        <f>IF(HLOOKUP("CPUs",'vInfo (Imported)'!$1:$5000,A698,FALSE)&gt;0,
HLOOKUP("CPUs",'vInfo (Imported)'!$1:$5000,A698,FALSE),
"")</f>
        <v/>
      </c>
      <c r="D698" t="str">
        <f>IF(HLOOKUP($D$1,'vInfo (Imported)'!$1:$5000,A698,FALSE)&gt;0,
HLOOKUP($D$1,'vInfo (Imported)'!$1:$5000,A698,FALSE),
"")</f>
        <v/>
      </c>
      <c r="E698" t="str">
        <f>IF(HLOOKUP("Category",'vInfo (Imported)'!$1:$5000,A698,FALSE)&gt;0,
HLOOKUP("Category",'vInfo (Imported)'!$1:$5000,A698,FALSE),
"")</f>
        <v/>
      </c>
      <c r="F698" t="str">
        <f>IF(HLOOKUP("OS according to the configuration file",'vInfo (Imported)'!$1:$5000,A698,FALSE)&gt;0,
HLOOKUP("OS according to the configuration file",'vInfo (Imported)'!$1:$5000,A698,FALSE),
"")</f>
        <v/>
      </c>
      <c r="G698" s="1" t="str">
        <f>IF(HLOOKUP("Cluster",'vInfo (Imported)'!$1:$5000,A698,FALSE)&gt;0,
HLOOKUP("Cluster",'vInfo (Imported)'!$1:$5000,A698,FALSE),
"")</f>
        <v/>
      </c>
      <c r="K698" s="28">
        <f>'vCluster (Imported)'!A698</f>
        <v>0</v>
      </c>
      <c r="L698">
        <f t="shared" si="63"/>
        <v>0</v>
      </c>
      <c r="M698">
        <f t="shared" si="64"/>
        <v>0</v>
      </c>
      <c r="N698">
        <f t="shared" si="65"/>
        <v>0</v>
      </c>
      <c r="O698" s="1">
        <f t="shared" si="66"/>
        <v>0</v>
      </c>
      <c r="P698">
        <f>SUMIFS('vCluster (Imported)'!$G:$G,'vCluster (Imported)'!$A:$A,K698)</f>
        <v>0</v>
      </c>
      <c r="Q698">
        <f t="shared" si="67"/>
        <v>0</v>
      </c>
    </row>
    <row r="699" spans="1:17" x14ac:dyDescent="0.3">
      <c r="A699">
        <f t="shared" si="62"/>
        <v>699</v>
      </c>
      <c r="B699" t="str">
        <f>IF(HLOOKUP("Memory",'vInfo (Imported)'!$1:$5000,A699,FALSE)&gt;0,HLOOKUP("Memory",'vInfo (Imported)'!$1:$5000,A699,FALSE),"")</f>
        <v/>
      </c>
      <c r="C699" t="str">
        <f>IF(HLOOKUP("CPUs",'vInfo (Imported)'!$1:$5000,A699,FALSE)&gt;0,
HLOOKUP("CPUs",'vInfo (Imported)'!$1:$5000,A699,FALSE),
"")</f>
        <v/>
      </c>
      <c r="D699" t="str">
        <f>IF(HLOOKUP($D$1,'vInfo (Imported)'!$1:$5000,A699,FALSE)&gt;0,
HLOOKUP($D$1,'vInfo (Imported)'!$1:$5000,A699,FALSE),
"")</f>
        <v/>
      </c>
      <c r="E699" t="str">
        <f>IF(HLOOKUP("Category",'vInfo (Imported)'!$1:$5000,A699,FALSE)&gt;0,
HLOOKUP("Category",'vInfo (Imported)'!$1:$5000,A699,FALSE),
"")</f>
        <v/>
      </c>
      <c r="F699" t="str">
        <f>IF(HLOOKUP("OS according to the configuration file",'vInfo (Imported)'!$1:$5000,A699,FALSE)&gt;0,
HLOOKUP("OS according to the configuration file",'vInfo (Imported)'!$1:$5000,A699,FALSE),
"")</f>
        <v/>
      </c>
      <c r="G699" s="1" t="str">
        <f>IF(HLOOKUP("Cluster",'vInfo (Imported)'!$1:$5000,A699,FALSE)&gt;0,
HLOOKUP("Cluster",'vInfo (Imported)'!$1:$5000,A699,FALSE),
"")</f>
        <v/>
      </c>
      <c r="K699" s="28">
        <f>'vCluster (Imported)'!A699</f>
        <v>0</v>
      </c>
      <c r="L699">
        <f t="shared" si="63"/>
        <v>0</v>
      </c>
      <c r="M699">
        <f t="shared" si="64"/>
        <v>0</v>
      </c>
      <c r="N699">
        <f t="shared" si="65"/>
        <v>0</v>
      </c>
      <c r="O699" s="1">
        <f t="shared" si="66"/>
        <v>0</v>
      </c>
      <c r="P699">
        <f>SUMIFS('vCluster (Imported)'!$G:$G,'vCluster (Imported)'!$A:$A,K699)</f>
        <v>0</v>
      </c>
      <c r="Q699">
        <f t="shared" si="67"/>
        <v>0</v>
      </c>
    </row>
    <row r="700" spans="1:17" x14ac:dyDescent="0.3">
      <c r="A700">
        <f t="shared" si="62"/>
        <v>700</v>
      </c>
      <c r="B700" t="str">
        <f>IF(HLOOKUP("Memory",'vInfo (Imported)'!$1:$5000,A700,FALSE)&gt;0,HLOOKUP("Memory",'vInfo (Imported)'!$1:$5000,A700,FALSE),"")</f>
        <v/>
      </c>
      <c r="C700" t="str">
        <f>IF(HLOOKUP("CPUs",'vInfo (Imported)'!$1:$5000,A700,FALSE)&gt;0,
HLOOKUP("CPUs",'vInfo (Imported)'!$1:$5000,A700,FALSE),
"")</f>
        <v/>
      </c>
      <c r="D700" t="str">
        <f>IF(HLOOKUP($D$1,'vInfo (Imported)'!$1:$5000,A700,FALSE)&gt;0,
HLOOKUP($D$1,'vInfo (Imported)'!$1:$5000,A700,FALSE),
"")</f>
        <v/>
      </c>
      <c r="E700" t="str">
        <f>IF(HLOOKUP("Category",'vInfo (Imported)'!$1:$5000,A700,FALSE)&gt;0,
HLOOKUP("Category",'vInfo (Imported)'!$1:$5000,A700,FALSE),
"")</f>
        <v/>
      </c>
      <c r="F700" t="str">
        <f>IF(HLOOKUP("OS according to the configuration file",'vInfo (Imported)'!$1:$5000,A700,FALSE)&gt;0,
HLOOKUP("OS according to the configuration file",'vInfo (Imported)'!$1:$5000,A700,FALSE),
"")</f>
        <v/>
      </c>
      <c r="G700" s="1" t="str">
        <f>IF(HLOOKUP("Cluster",'vInfo (Imported)'!$1:$5000,A700,FALSE)&gt;0,
HLOOKUP("Cluster",'vInfo (Imported)'!$1:$5000,A700,FALSE),
"")</f>
        <v/>
      </c>
      <c r="K700" s="28">
        <f>'vCluster (Imported)'!A700</f>
        <v>0</v>
      </c>
      <c r="L700">
        <f t="shared" si="63"/>
        <v>0</v>
      </c>
      <c r="M700">
        <f t="shared" si="64"/>
        <v>0</v>
      </c>
      <c r="N700">
        <f t="shared" si="65"/>
        <v>0</v>
      </c>
      <c r="O700" s="1">
        <f t="shared" si="66"/>
        <v>0</v>
      </c>
      <c r="P700">
        <f>SUMIFS('vCluster (Imported)'!$G:$G,'vCluster (Imported)'!$A:$A,K700)</f>
        <v>0</v>
      </c>
      <c r="Q700">
        <f t="shared" si="67"/>
        <v>0</v>
      </c>
    </row>
    <row r="701" spans="1:17" x14ac:dyDescent="0.3">
      <c r="A701">
        <f t="shared" si="62"/>
        <v>701</v>
      </c>
      <c r="B701" t="str">
        <f>IF(HLOOKUP("Memory",'vInfo (Imported)'!$1:$5000,A701,FALSE)&gt;0,HLOOKUP("Memory",'vInfo (Imported)'!$1:$5000,A701,FALSE),"")</f>
        <v/>
      </c>
      <c r="C701" t="str">
        <f>IF(HLOOKUP("CPUs",'vInfo (Imported)'!$1:$5000,A701,FALSE)&gt;0,
HLOOKUP("CPUs",'vInfo (Imported)'!$1:$5000,A701,FALSE),
"")</f>
        <v/>
      </c>
      <c r="D701" t="str">
        <f>IF(HLOOKUP($D$1,'vInfo (Imported)'!$1:$5000,A701,FALSE)&gt;0,
HLOOKUP($D$1,'vInfo (Imported)'!$1:$5000,A701,FALSE),
"")</f>
        <v/>
      </c>
      <c r="E701" t="str">
        <f>IF(HLOOKUP("Category",'vInfo (Imported)'!$1:$5000,A701,FALSE)&gt;0,
HLOOKUP("Category",'vInfo (Imported)'!$1:$5000,A701,FALSE),
"")</f>
        <v/>
      </c>
      <c r="F701" t="str">
        <f>IF(HLOOKUP("OS according to the configuration file",'vInfo (Imported)'!$1:$5000,A701,FALSE)&gt;0,
HLOOKUP("OS according to the configuration file",'vInfo (Imported)'!$1:$5000,A701,FALSE),
"")</f>
        <v/>
      </c>
      <c r="G701" s="1" t="str">
        <f>IF(HLOOKUP("Cluster",'vInfo (Imported)'!$1:$5000,A701,FALSE)&gt;0,
HLOOKUP("Cluster",'vInfo (Imported)'!$1:$5000,A701,FALSE),
"")</f>
        <v/>
      </c>
      <c r="K701" s="28">
        <f>'vCluster (Imported)'!A701</f>
        <v>0</v>
      </c>
      <c r="L701">
        <f t="shared" si="63"/>
        <v>0</v>
      </c>
      <c r="M701">
        <f t="shared" si="64"/>
        <v>0</v>
      </c>
      <c r="N701">
        <f t="shared" si="65"/>
        <v>0</v>
      </c>
      <c r="O701" s="1">
        <f t="shared" si="66"/>
        <v>0</v>
      </c>
      <c r="P701">
        <f>SUMIFS('vCluster (Imported)'!$G:$G,'vCluster (Imported)'!$A:$A,K701)</f>
        <v>0</v>
      </c>
      <c r="Q701">
        <f t="shared" si="67"/>
        <v>0</v>
      </c>
    </row>
    <row r="702" spans="1:17" x14ac:dyDescent="0.3">
      <c r="A702">
        <f t="shared" si="62"/>
        <v>702</v>
      </c>
      <c r="B702" t="str">
        <f>IF(HLOOKUP("Memory",'vInfo (Imported)'!$1:$5000,A702,FALSE)&gt;0,HLOOKUP("Memory",'vInfo (Imported)'!$1:$5000,A702,FALSE),"")</f>
        <v/>
      </c>
      <c r="C702" t="str">
        <f>IF(HLOOKUP("CPUs",'vInfo (Imported)'!$1:$5000,A702,FALSE)&gt;0,
HLOOKUP("CPUs",'vInfo (Imported)'!$1:$5000,A702,FALSE),
"")</f>
        <v/>
      </c>
      <c r="D702" t="str">
        <f>IF(HLOOKUP($D$1,'vInfo (Imported)'!$1:$5000,A702,FALSE)&gt;0,
HLOOKUP($D$1,'vInfo (Imported)'!$1:$5000,A702,FALSE),
"")</f>
        <v/>
      </c>
      <c r="E702" t="str">
        <f>IF(HLOOKUP("Category",'vInfo (Imported)'!$1:$5000,A702,FALSE)&gt;0,
HLOOKUP("Category",'vInfo (Imported)'!$1:$5000,A702,FALSE),
"")</f>
        <v/>
      </c>
      <c r="F702" t="str">
        <f>IF(HLOOKUP("OS according to the configuration file",'vInfo (Imported)'!$1:$5000,A702,FALSE)&gt;0,
HLOOKUP("OS according to the configuration file",'vInfo (Imported)'!$1:$5000,A702,FALSE),
"")</f>
        <v/>
      </c>
      <c r="G702" s="1" t="str">
        <f>IF(HLOOKUP("Cluster",'vInfo (Imported)'!$1:$5000,A702,FALSE)&gt;0,
HLOOKUP("Cluster",'vInfo (Imported)'!$1:$5000,A702,FALSE),
"")</f>
        <v/>
      </c>
      <c r="K702" s="28">
        <f>'vCluster (Imported)'!A702</f>
        <v>0</v>
      </c>
      <c r="L702">
        <f t="shared" si="63"/>
        <v>0</v>
      </c>
      <c r="M702">
        <f t="shared" si="64"/>
        <v>0</v>
      </c>
      <c r="N702">
        <f t="shared" si="65"/>
        <v>0</v>
      </c>
      <c r="O702" s="1">
        <f t="shared" si="66"/>
        <v>0</v>
      </c>
      <c r="P702">
        <f>SUMIFS('vCluster (Imported)'!$G:$G,'vCluster (Imported)'!$A:$A,K702)</f>
        <v>0</v>
      </c>
      <c r="Q702">
        <f t="shared" si="67"/>
        <v>0</v>
      </c>
    </row>
    <row r="703" spans="1:17" x14ac:dyDescent="0.3">
      <c r="A703">
        <f t="shared" si="62"/>
        <v>703</v>
      </c>
      <c r="B703" t="str">
        <f>IF(HLOOKUP("Memory",'vInfo (Imported)'!$1:$5000,A703,FALSE)&gt;0,HLOOKUP("Memory",'vInfo (Imported)'!$1:$5000,A703,FALSE),"")</f>
        <v/>
      </c>
      <c r="C703" t="str">
        <f>IF(HLOOKUP("CPUs",'vInfo (Imported)'!$1:$5000,A703,FALSE)&gt;0,
HLOOKUP("CPUs",'vInfo (Imported)'!$1:$5000,A703,FALSE),
"")</f>
        <v/>
      </c>
      <c r="D703" t="str">
        <f>IF(HLOOKUP($D$1,'vInfo (Imported)'!$1:$5000,A703,FALSE)&gt;0,
HLOOKUP($D$1,'vInfo (Imported)'!$1:$5000,A703,FALSE),
"")</f>
        <v/>
      </c>
      <c r="E703" t="str">
        <f>IF(HLOOKUP("Category",'vInfo (Imported)'!$1:$5000,A703,FALSE)&gt;0,
HLOOKUP("Category",'vInfo (Imported)'!$1:$5000,A703,FALSE),
"")</f>
        <v/>
      </c>
      <c r="F703" t="str">
        <f>IF(HLOOKUP("OS according to the configuration file",'vInfo (Imported)'!$1:$5000,A703,FALSE)&gt;0,
HLOOKUP("OS according to the configuration file",'vInfo (Imported)'!$1:$5000,A703,FALSE),
"")</f>
        <v/>
      </c>
      <c r="G703" s="1" t="str">
        <f>IF(HLOOKUP("Cluster",'vInfo (Imported)'!$1:$5000,A703,FALSE)&gt;0,
HLOOKUP("Cluster",'vInfo (Imported)'!$1:$5000,A703,FALSE),
"")</f>
        <v/>
      </c>
      <c r="K703" s="28">
        <f>'vCluster (Imported)'!A703</f>
        <v>0</v>
      </c>
      <c r="L703">
        <f t="shared" si="63"/>
        <v>0</v>
      </c>
      <c r="M703">
        <f t="shared" si="64"/>
        <v>0</v>
      </c>
      <c r="N703">
        <f t="shared" si="65"/>
        <v>0</v>
      </c>
      <c r="O703" s="1">
        <f t="shared" si="66"/>
        <v>0</v>
      </c>
      <c r="P703">
        <f>SUMIFS('vCluster (Imported)'!$G:$G,'vCluster (Imported)'!$A:$A,K703)</f>
        <v>0</v>
      </c>
      <c r="Q703">
        <f t="shared" si="67"/>
        <v>0</v>
      </c>
    </row>
    <row r="704" spans="1:17" x14ac:dyDescent="0.3">
      <c r="A704">
        <f t="shared" si="62"/>
        <v>704</v>
      </c>
      <c r="B704" t="str">
        <f>IF(HLOOKUP("Memory",'vInfo (Imported)'!$1:$5000,A704,FALSE)&gt;0,HLOOKUP("Memory",'vInfo (Imported)'!$1:$5000,A704,FALSE),"")</f>
        <v/>
      </c>
      <c r="C704" t="str">
        <f>IF(HLOOKUP("CPUs",'vInfo (Imported)'!$1:$5000,A704,FALSE)&gt;0,
HLOOKUP("CPUs",'vInfo (Imported)'!$1:$5000,A704,FALSE),
"")</f>
        <v/>
      </c>
      <c r="D704" t="str">
        <f>IF(HLOOKUP($D$1,'vInfo (Imported)'!$1:$5000,A704,FALSE)&gt;0,
HLOOKUP($D$1,'vInfo (Imported)'!$1:$5000,A704,FALSE),
"")</f>
        <v/>
      </c>
      <c r="E704" t="str">
        <f>IF(HLOOKUP("Category",'vInfo (Imported)'!$1:$5000,A704,FALSE)&gt;0,
HLOOKUP("Category",'vInfo (Imported)'!$1:$5000,A704,FALSE),
"")</f>
        <v/>
      </c>
      <c r="F704" t="str">
        <f>IF(HLOOKUP("OS according to the configuration file",'vInfo (Imported)'!$1:$5000,A704,FALSE)&gt;0,
HLOOKUP("OS according to the configuration file",'vInfo (Imported)'!$1:$5000,A704,FALSE),
"")</f>
        <v/>
      </c>
      <c r="G704" s="1" t="str">
        <f>IF(HLOOKUP("Cluster",'vInfo (Imported)'!$1:$5000,A704,FALSE)&gt;0,
HLOOKUP("Cluster",'vInfo (Imported)'!$1:$5000,A704,FALSE),
"")</f>
        <v/>
      </c>
      <c r="K704" s="28">
        <f>'vCluster (Imported)'!A704</f>
        <v>0</v>
      </c>
      <c r="L704">
        <f t="shared" si="63"/>
        <v>0</v>
      </c>
      <c r="M704">
        <f t="shared" si="64"/>
        <v>0</v>
      </c>
      <c r="N704">
        <f t="shared" si="65"/>
        <v>0</v>
      </c>
      <c r="O704" s="1">
        <f t="shared" si="66"/>
        <v>0</v>
      </c>
      <c r="P704">
        <f>SUMIFS('vCluster (Imported)'!$G:$G,'vCluster (Imported)'!$A:$A,K704)</f>
        <v>0</v>
      </c>
      <c r="Q704">
        <f t="shared" si="67"/>
        <v>0</v>
      </c>
    </row>
    <row r="705" spans="1:17" x14ac:dyDescent="0.3">
      <c r="A705">
        <f t="shared" si="62"/>
        <v>705</v>
      </c>
      <c r="B705" t="str">
        <f>IF(HLOOKUP("Memory",'vInfo (Imported)'!$1:$5000,A705,FALSE)&gt;0,HLOOKUP("Memory",'vInfo (Imported)'!$1:$5000,A705,FALSE),"")</f>
        <v/>
      </c>
      <c r="C705" t="str">
        <f>IF(HLOOKUP("CPUs",'vInfo (Imported)'!$1:$5000,A705,FALSE)&gt;0,
HLOOKUP("CPUs",'vInfo (Imported)'!$1:$5000,A705,FALSE),
"")</f>
        <v/>
      </c>
      <c r="D705" t="str">
        <f>IF(HLOOKUP($D$1,'vInfo (Imported)'!$1:$5000,A705,FALSE)&gt;0,
HLOOKUP($D$1,'vInfo (Imported)'!$1:$5000,A705,FALSE),
"")</f>
        <v/>
      </c>
      <c r="E705" t="str">
        <f>IF(HLOOKUP("Category",'vInfo (Imported)'!$1:$5000,A705,FALSE)&gt;0,
HLOOKUP("Category",'vInfo (Imported)'!$1:$5000,A705,FALSE),
"")</f>
        <v/>
      </c>
      <c r="F705" t="str">
        <f>IF(HLOOKUP("OS according to the configuration file",'vInfo (Imported)'!$1:$5000,A705,FALSE)&gt;0,
HLOOKUP("OS according to the configuration file",'vInfo (Imported)'!$1:$5000,A705,FALSE),
"")</f>
        <v/>
      </c>
      <c r="G705" s="1" t="str">
        <f>IF(HLOOKUP("Cluster",'vInfo (Imported)'!$1:$5000,A705,FALSE)&gt;0,
HLOOKUP("Cluster",'vInfo (Imported)'!$1:$5000,A705,FALSE),
"")</f>
        <v/>
      </c>
      <c r="K705" s="28">
        <f>'vCluster (Imported)'!A705</f>
        <v>0</v>
      </c>
      <c r="L705">
        <f t="shared" si="63"/>
        <v>0</v>
      </c>
      <c r="M705">
        <f t="shared" si="64"/>
        <v>0</v>
      </c>
      <c r="N705">
        <f t="shared" si="65"/>
        <v>0</v>
      </c>
      <c r="O705" s="1">
        <f t="shared" si="66"/>
        <v>0</v>
      </c>
      <c r="P705">
        <f>SUMIFS('vCluster (Imported)'!$G:$G,'vCluster (Imported)'!$A:$A,K705)</f>
        <v>0</v>
      </c>
      <c r="Q705">
        <f t="shared" si="67"/>
        <v>0</v>
      </c>
    </row>
    <row r="706" spans="1:17" x14ac:dyDescent="0.3">
      <c r="A706">
        <f t="shared" ref="A706:A769" si="68">A705+1</f>
        <v>706</v>
      </c>
      <c r="B706" t="str">
        <f>IF(HLOOKUP("Memory",'vInfo (Imported)'!$1:$5000,A706,FALSE)&gt;0,HLOOKUP("Memory",'vInfo (Imported)'!$1:$5000,A706,FALSE),"")</f>
        <v/>
      </c>
      <c r="C706" t="str">
        <f>IF(HLOOKUP("CPUs",'vInfo (Imported)'!$1:$5000,A706,FALSE)&gt;0,
HLOOKUP("CPUs",'vInfo (Imported)'!$1:$5000,A706,FALSE),
"")</f>
        <v/>
      </c>
      <c r="D706" t="str">
        <f>IF(HLOOKUP($D$1,'vInfo (Imported)'!$1:$5000,A706,FALSE)&gt;0,
HLOOKUP($D$1,'vInfo (Imported)'!$1:$5000,A706,FALSE),
"")</f>
        <v/>
      </c>
      <c r="E706" t="str">
        <f>IF(HLOOKUP("Category",'vInfo (Imported)'!$1:$5000,A706,FALSE)&gt;0,
HLOOKUP("Category",'vInfo (Imported)'!$1:$5000,A706,FALSE),
"")</f>
        <v/>
      </c>
      <c r="F706" t="str">
        <f>IF(HLOOKUP("OS according to the configuration file",'vInfo (Imported)'!$1:$5000,A706,FALSE)&gt;0,
HLOOKUP("OS according to the configuration file",'vInfo (Imported)'!$1:$5000,A706,FALSE),
"")</f>
        <v/>
      </c>
      <c r="G706" s="1" t="str">
        <f>IF(HLOOKUP("Cluster",'vInfo (Imported)'!$1:$5000,A706,FALSE)&gt;0,
HLOOKUP("Cluster",'vInfo (Imported)'!$1:$5000,A706,FALSE),
"")</f>
        <v/>
      </c>
      <c r="K706" s="28">
        <f>'vCluster (Imported)'!A706</f>
        <v>0</v>
      </c>
      <c r="L706">
        <f t="shared" ref="L706:L769" si="69">COUNTIFS(G:G,K706,$E:$E,$L$1)</f>
        <v>0</v>
      </c>
      <c r="M706">
        <f t="shared" ref="M706:M769" si="70">COUNTIFS(G:G,K706,$E:$E,$M$1)</f>
        <v>0</v>
      </c>
      <c r="N706">
        <f t="shared" ref="N706:N769" si="71">COUNTIFS(G:G,K706,$E:$E,$N$1)</f>
        <v>0</v>
      </c>
      <c r="O706" s="1">
        <f t="shared" ref="O706:O769" si="72">COUNTIFS(G:G,K706,$E:$E,$O$1)</f>
        <v>0</v>
      </c>
      <c r="P706">
        <f>SUMIFS('vCluster (Imported)'!$G:$G,'vCluster (Imported)'!$A:$A,K706)</f>
        <v>0</v>
      </c>
      <c r="Q706">
        <f t="shared" ref="Q706:Q769" si="73">IF(L706&gt;0,P706,0)</f>
        <v>0</v>
      </c>
    </row>
    <row r="707" spans="1:17" x14ac:dyDescent="0.3">
      <c r="A707">
        <f t="shared" si="68"/>
        <v>707</v>
      </c>
      <c r="B707" t="str">
        <f>IF(HLOOKUP("Memory",'vInfo (Imported)'!$1:$5000,A707,FALSE)&gt;0,HLOOKUP("Memory",'vInfo (Imported)'!$1:$5000,A707,FALSE),"")</f>
        <v/>
      </c>
      <c r="C707" t="str">
        <f>IF(HLOOKUP("CPUs",'vInfo (Imported)'!$1:$5000,A707,FALSE)&gt;0,
HLOOKUP("CPUs",'vInfo (Imported)'!$1:$5000,A707,FALSE),
"")</f>
        <v/>
      </c>
      <c r="D707" t="str">
        <f>IF(HLOOKUP($D$1,'vInfo (Imported)'!$1:$5000,A707,FALSE)&gt;0,
HLOOKUP($D$1,'vInfo (Imported)'!$1:$5000,A707,FALSE),
"")</f>
        <v/>
      </c>
      <c r="E707" t="str">
        <f>IF(HLOOKUP("Category",'vInfo (Imported)'!$1:$5000,A707,FALSE)&gt;0,
HLOOKUP("Category",'vInfo (Imported)'!$1:$5000,A707,FALSE),
"")</f>
        <v/>
      </c>
      <c r="F707" t="str">
        <f>IF(HLOOKUP("OS according to the configuration file",'vInfo (Imported)'!$1:$5000,A707,FALSE)&gt;0,
HLOOKUP("OS according to the configuration file",'vInfo (Imported)'!$1:$5000,A707,FALSE),
"")</f>
        <v/>
      </c>
      <c r="G707" s="1" t="str">
        <f>IF(HLOOKUP("Cluster",'vInfo (Imported)'!$1:$5000,A707,FALSE)&gt;0,
HLOOKUP("Cluster",'vInfo (Imported)'!$1:$5000,A707,FALSE),
"")</f>
        <v/>
      </c>
      <c r="K707" s="28">
        <f>'vCluster (Imported)'!A707</f>
        <v>0</v>
      </c>
      <c r="L707">
        <f t="shared" si="69"/>
        <v>0</v>
      </c>
      <c r="M707">
        <f t="shared" si="70"/>
        <v>0</v>
      </c>
      <c r="N707">
        <f t="shared" si="71"/>
        <v>0</v>
      </c>
      <c r="O707" s="1">
        <f t="shared" si="72"/>
        <v>0</v>
      </c>
      <c r="P707">
        <f>SUMIFS('vCluster (Imported)'!$G:$G,'vCluster (Imported)'!$A:$A,K707)</f>
        <v>0</v>
      </c>
      <c r="Q707">
        <f t="shared" si="73"/>
        <v>0</v>
      </c>
    </row>
    <row r="708" spans="1:17" x14ac:dyDescent="0.3">
      <c r="A708">
        <f t="shared" si="68"/>
        <v>708</v>
      </c>
      <c r="B708" t="str">
        <f>IF(HLOOKUP("Memory",'vInfo (Imported)'!$1:$5000,A708,FALSE)&gt;0,HLOOKUP("Memory",'vInfo (Imported)'!$1:$5000,A708,FALSE),"")</f>
        <v/>
      </c>
      <c r="C708" t="str">
        <f>IF(HLOOKUP("CPUs",'vInfo (Imported)'!$1:$5000,A708,FALSE)&gt;0,
HLOOKUP("CPUs",'vInfo (Imported)'!$1:$5000,A708,FALSE),
"")</f>
        <v/>
      </c>
      <c r="D708" t="str">
        <f>IF(HLOOKUP($D$1,'vInfo (Imported)'!$1:$5000,A708,FALSE)&gt;0,
HLOOKUP($D$1,'vInfo (Imported)'!$1:$5000,A708,FALSE),
"")</f>
        <v/>
      </c>
      <c r="E708" t="str">
        <f>IF(HLOOKUP("Category",'vInfo (Imported)'!$1:$5000,A708,FALSE)&gt;0,
HLOOKUP("Category",'vInfo (Imported)'!$1:$5000,A708,FALSE),
"")</f>
        <v/>
      </c>
      <c r="F708" t="str">
        <f>IF(HLOOKUP("OS according to the configuration file",'vInfo (Imported)'!$1:$5000,A708,FALSE)&gt;0,
HLOOKUP("OS according to the configuration file",'vInfo (Imported)'!$1:$5000,A708,FALSE),
"")</f>
        <v/>
      </c>
      <c r="G708" s="1" t="str">
        <f>IF(HLOOKUP("Cluster",'vInfo (Imported)'!$1:$5000,A708,FALSE)&gt;0,
HLOOKUP("Cluster",'vInfo (Imported)'!$1:$5000,A708,FALSE),
"")</f>
        <v/>
      </c>
      <c r="K708" s="28">
        <f>'vCluster (Imported)'!A708</f>
        <v>0</v>
      </c>
      <c r="L708">
        <f t="shared" si="69"/>
        <v>0</v>
      </c>
      <c r="M708">
        <f t="shared" si="70"/>
        <v>0</v>
      </c>
      <c r="N708">
        <f t="shared" si="71"/>
        <v>0</v>
      </c>
      <c r="O708" s="1">
        <f t="shared" si="72"/>
        <v>0</v>
      </c>
      <c r="P708">
        <f>SUMIFS('vCluster (Imported)'!$G:$G,'vCluster (Imported)'!$A:$A,K708)</f>
        <v>0</v>
      </c>
      <c r="Q708">
        <f t="shared" si="73"/>
        <v>0</v>
      </c>
    </row>
    <row r="709" spans="1:17" x14ac:dyDescent="0.3">
      <c r="A709">
        <f t="shared" si="68"/>
        <v>709</v>
      </c>
      <c r="B709" t="str">
        <f>IF(HLOOKUP("Memory",'vInfo (Imported)'!$1:$5000,A709,FALSE)&gt;0,HLOOKUP("Memory",'vInfo (Imported)'!$1:$5000,A709,FALSE),"")</f>
        <v/>
      </c>
      <c r="C709" t="str">
        <f>IF(HLOOKUP("CPUs",'vInfo (Imported)'!$1:$5000,A709,FALSE)&gt;0,
HLOOKUP("CPUs",'vInfo (Imported)'!$1:$5000,A709,FALSE),
"")</f>
        <v/>
      </c>
      <c r="D709" t="str">
        <f>IF(HLOOKUP($D$1,'vInfo (Imported)'!$1:$5000,A709,FALSE)&gt;0,
HLOOKUP($D$1,'vInfo (Imported)'!$1:$5000,A709,FALSE),
"")</f>
        <v/>
      </c>
      <c r="E709" t="str">
        <f>IF(HLOOKUP("Category",'vInfo (Imported)'!$1:$5000,A709,FALSE)&gt;0,
HLOOKUP("Category",'vInfo (Imported)'!$1:$5000,A709,FALSE),
"")</f>
        <v/>
      </c>
      <c r="F709" t="str">
        <f>IF(HLOOKUP("OS according to the configuration file",'vInfo (Imported)'!$1:$5000,A709,FALSE)&gt;0,
HLOOKUP("OS according to the configuration file",'vInfo (Imported)'!$1:$5000,A709,FALSE),
"")</f>
        <v/>
      </c>
      <c r="G709" s="1" t="str">
        <f>IF(HLOOKUP("Cluster",'vInfo (Imported)'!$1:$5000,A709,FALSE)&gt;0,
HLOOKUP("Cluster",'vInfo (Imported)'!$1:$5000,A709,FALSE),
"")</f>
        <v/>
      </c>
      <c r="K709" s="28">
        <f>'vCluster (Imported)'!A709</f>
        <v>0</v>
      </c>
      <c r="L709">
        <f t="shared" si="69"/>
        <v>0</v>
      </c>
      <c r="M709">
        <f t="shared" si="70"/>
        <v>0</v>
      </c>
      <c r="N709">
        <f t="shared" si="71"/>
        <v>0</v>
      </c>
      <c r="O709" s="1">
        <f t="shared" si="72"/>
        <v>0</v>
      </c>
      <c r="P709">
        <f>SUMIFS('vCluster (Imported)'!$G:$G,'vCluster (Imported)'!$A:$A,K709)</f>
        <v>0</v>
      </c>
      <c r="Q709">
        <f t="shared" si="73"/>
        <v>0</v>
      </c>
    </row>
    <row r="710" spans="1:17" x14ac:dyDescent="0.3">
      <c r="A710">
        <f t="shared" si="68"/>
        <v>710</v>
      </c>
      <c r="B710" t="str">
        <f>IF(HLOOKUP("Memory",'vInfo (Imported)'!$1:$5000,A710,FALSE)&gt;0,HLOOKUP("Memory",'vInfo (Imported)'!$1:$5000,A710,FALSE),"")</f>
        <v/>
      </c>
      <c r="C710" t="str">
        <f>IF(HLOOKUP("CPUs",'vInfo (Imported)'!$1:$5000,A710,FALSE)&gt;0,
HLOOKUP("CPUs",'vInfo (Imported)'!$1:$5000,A710,FALSE),
"")</f>
        <v/>
      </c>
      <c r="D710" t="str">
        <f>IF(HLOOKUP($D$1,'vInfo (Imported)'!$1:$5000,A710,FALSE)&gt;0,
HLOOKUP($D$1,'vInfo (Imported)'!$1:$5000,A710,FALSE),
"")</f>
        <v/>
      </c>
      <c r="E710" t="str">
        <f>IF(HLOOKUP("Category",'vInfo (Imported)'!$1:$5000,A710,FALSE)&gt;0,
HLOOKUP("Category",'vInfo (Imported)'!$1:$5000,A710,FALSE),
"")</f>
        <v/>
      </c>
      <c r="F710" t="str">
        <f>IF(HLOOKUP("OS according to the configuration file",'vInfo (Imported)'!$1:$5000,A710,FALSE)&gt;0,
HLOOKUP("OS according to the configuration file",'vInfo (Imported)'!$1:$5000,A710,FALSE),
"")</f>
        <v/>
      </c>
      <c r="G710" s="1" t="str">
        <f>IF(HLOOKUP("Cluster",'vInfo (Imported)'!$1:$5000,A710,FALSE)&gt;0,
HLOOKUP("Cluster",'vInfo (Imported)'!$1:$5000,A710,FALSE),
"")</f>
        <v/>
      </c>
      <c r="K710" s="28">
        <f>'vCluster (Imported)'!A710</f>
        <v>0</v>
      </c>
      <c r="L710">
        <f t="shared" si="69"/>
        <v>0</v>
      </c>
      <c r="M710">
        <f t="shared" si="70"/>
        <v>0</v>
      </c>
      <c r="N710">
        <f t="shared" si="71"/>
        <v>0</v>
      </c>
      <c r="O710" s="1">
        <f t="shared" si="72"/>
        <v>0</v>
      </c>
      <c r="P710">
        <f>SUMIFS('vCluster (Imported)'!$G:$G,'vCluster (Imported)'!$A:$A,K710)</f>
        <v>0</v>
      </c>
      <c r="Q710">
        <f t="shared" si="73"/>
        <v>0</v>
      </c>
    </row>
    <row r="711" spans="1:17" x14ac:dyDescent="0.3">
      <c r="A711">
        <f t="shared" si="68"/>
        <v>711</v>
      </c>
      <c r="B711" t="str">
        <f>IF(HLOOKUP("Memory",'vInfo (Imported)'!$1:$5000,A711,FALSE)&gt;0,HLOOKUP("Memory",'vInfo (Imported)'!$1:$5000,A711,FALSE),"")</f>
        <v/>
      </c>
      <c r="C711" t="str">
        <f>IF(HLOOKUP("CPUs",'vInfo (Imported)'!$1:$5000,A711,FALSE)&gt;0,
HLOOKUP("CPUs",'vInfo (Imported)'!$1:$5000,A711,FALSE),
"")</f>
        <v/>
      </c>
      <c r="D711" t="str">
        <f>IF(HLOOKUP($D$1,'vInfo (Imported)'!$1:$5000,A711,FALSE)&gt;0,
HLOOKUP($D$1,'vInfo (Imported)'!$1:$5000,A711,FALSE),
"")</f>
        <v/>
      </c>
      <c r="E711" t="str">
        <f>IF(HLOOKUP("Category",'vInfo (Imported)'!$1:$5000,A711,FALSE)&gt;0,
HLOOKUP("Category",'vInfo (Imported)'!$1:$5000,A711,FALSE),
"")</f>
        <v/>
      </c>
      <c r="F711" t="str">
        <f>IF(HLOOKUP("OS according to the configuration file",'vInfo (Imported)'!$1:$5000,A711,FALSE)&gt;0,
HLOOKUP("OS according to the configuration file",'vInfo (Imported)'!$1:$5000,A711,FALSE),
"")</f>
        <v/>
      </c>
      <c r="G711" s="1" t="str">
        <f>IF(HLOOKUP("Cluster",'vInfo (Imported)'!$1:$5000,A711,FALSE)&gt;0,
HLOOKUP("Cluster",'vInfo (Imported)'!$1:$5000,A711,FALSE),
"")</f>
        <v/>
      </c>
      <c r="K711" s="28">
        <f>'vCluster (Imported)'!A711</f>
        <v>0</v>
      </c>
      <c r="L711">
        <f t="shared" si="69"/>
        <v>0</v>
      </c>
      <c r="M711">
        <f t="shared" si="70"/>
        <v>0</v>
      </c>
      <c r="N711">
        <f t="shared" si="71"/>
        <v>0</v>
      </c>
      <c r="O711" s="1">
        <f t="shared" si="72"/>
        <v>0</v>
      </c>
      <c r="P711">
        <f>SUMIFS('vCluster (Imported)'!$G:$G,'vCluster (Imported)'!$A:$A,K711)</f>
        <v>0</v>
      </c>
      <c r="Q711">
        <f t="shared" si="73"/>
        <v>0</v>
      </c>
    </row>
    <row r="712" spans="1:17" x14ac:dyDescent="0.3">
      <c r="A712">
        <f t="shared" si="68"/>
        <v>712</v>
      </c>
      <c r="B712" t="str">
        <f>IF(HLOOKUP("Memory",'vInfo (Imported)'!$1:$5000,A712,FALSE)&gt;0,HLOOKUP("Memory",'vInfo (Imported)'!$1:$5000,A712,FALSE),"")</f>
        <v/>
      </c>
      <c r="C712" t="str">
        <f>IF(HLOOKUP("CPUs",'vInfo (Imported)'!$1:$5000,A712,FALSE)&gt;0,
HLOOKUP("CPUs",'vInfo (Imported)'!$1:$5000,A712,FALSE),
"")</f>
        <v/>
      </c>
      <c r="D712" t="str">
        <f>IF(HLOOKUP($D$1,'vInfo (Imported)'!$1:$5000,A712,FALSE)&gt;0,
HLOOKUP($D$1,'vInfo (Imported)'!$1:$5000,A712,FALSE),
"")</f>
        <v/>
      </c>
      <c r="E712" t="str">
        <f>IF(HLOOKUP("Category",'vInfo (Imported)'!$1:$5000,A712,FALSE)&gt;0,
HLOOKUP("Category",'vInfo (Imported)'!$1:$5000,A712,FALSE),
"")</f>
        <v/>
      </c>
      <c r="F712" t="str">
        <f>IF(HLOOKUP("OS according to the configuration file",'vInfo (Imported)'!$1:$5000,A712,FALSE)&gt;0,
HLOOKUP("OS according to the configuration file",'vInfo (Imported)'!$1:$5000,A712,FALSE),
"")</f>
        <v/>
      </c>
      <c r="G712" s="1" t="str">
        <f>IF(HLOOKUP("Cluster",'vInfo (Imported)'!$1:$5000,A712,FALSE)&gt;0,
HLOOKUP("Cluster",'vInfo (Imported)'!$1:$5000,A712,FALSE),
"")</f>
        <v/>
      </c>
      <c r="K712" s="28">
        <f>'vCluster (Imported)'!A712</f>
        <v>0</v>
      </c>
      <c r="L712">
        <f t="shared" si="69"/>
        <v>0</v>
      </c>
      <c r="M712">
        <f t="shared" si="70"/>
        <v>0</v>
      </c>
      <c r="N712">
        <f t="shared" si="71"/>
        <v>0</v>
      </c>
      <c r="O712" s="1">
        <f t="shared" si="72"/>
        <v>0</v>
      </c>
      <c r="P712">
        <f>SUMIFS('vCluster (Imported)'!$G:$G,'vCluster (Imported)'!$A:$A,K712)</f>
        <v>0</v>
      </c>
      <c r="Q712">
        <f t="shared" si="73"/>
        <v>0</v>
      </c>
    </row>
    <row r="713" spans="1:17" x14ac:dyDescent="0.3">
      <c r="A713">
        <f t="shared" si="68"/>
        <v>713</v>
      </c>
      <c r="B713" t="str">
        <f>IF(HLOOKUP("Memory",'vInfo (Imported)'!$1:$5000,A713,FALSE)&gt;0,HLOOKUP("Memory",'vInfo (Imported)'!$1:$5000,A713,FALSE),"")</f>
        <v/>
      </c>
      <c r="C713" t="str">
        <f>IF(HLOOKUP("CPUs",'vInfo (Imported)'!$1:$5000,A713,FALSE)&gt;0,
HLOOKUP("CPUs",'vInfo (Imported)'!$1:$5000,A713,FALSE),
"")</f>
        <v/>
      </c>
      <c r="D713" t="str">
        <f>IF(HLOOKUP($D$1,'vInfo (Imported)'!$1:$5000,A713,FALSE)&gt;0,
HLOOKUP($D$1,'vInfo (Imported)'!$1:$5000,A713,FALSE),
"")</f>
        <v/>
      </c>
      <c r="E713" t="str">
        <f>IF(HLOOKUP("Category",'vInfo (Imported)'!$1:$5000,A713,FALSE)&gt;0,
HLOOKUP("Category",'vInfo (Imported)'!$1:$5000,A713,FALSE),
"")</f>
        <v/>
      </c>
      <c r="F713" t="str">
        <f>IF(HLOOKUP("OS according to the configuration file",'vInfo (Imported)'!$1:$5000,A713,FALSE)&gt;0,
HLOOKUP("OS according to the configuration file",'vInfo (Imported)'!$1:$5000,A713,FALSE),
"")</f>
        <v/>
      </c>
      <c r="G713" s="1" t="str">
        <f>IF(HLOOKUP("Cluster",'vInfo (Imported)'!$1:$5000,A713,FALSE)&gt;0,
HLOOKUP("Cluster",'vInfo (Imported)'!$1:$5000,A713,FALSE),
"")</f>
        <v/>
      </c>
      <c r="K713" s="28">
        <f>'vCluster (Imported)'!A713</f>
        <v>0</v>
      </c>
      <c r="L713">
        <f t="shared" si="69"/>
        <v>0</v>
      </c>
      <c r="M713">
        <f t="shared" si="70"/>
        <v>0</v>
      </c>
      <c r="N713">
        <f t="shared" si="71"/>
        <v>0</v>
      </c>
      <c r="O713" s="1">
        <f t="shared" si="72"/>
        <v>0</v>
      </c>
      <c r="P713">
        <f>SUMIFS('vCluster (Imported)'!$G:$G,'vCluster (Imported)'!$A:$A,K713)</f>
        <v>0</v>
      </c>
      <c r="Q713">
        <f t="shared" si="73"/>
        <v>0</v>
      </c>
    </row>
    <row r="714" spans="1:17" x14ac:dyDescent="0.3">
      <c r="A714">
        <f t="shared" si="68"/>
        <v>714</v>
      </c>
      <c r="B714" t="str">
        <f>IF(HLOOKUP("Memory",'vInfo (Imported)'!$1:$5000,A714,FALSE)&gt;0,HLOOKUP("Memory",'vInfo (Imported)'!$1:$5000,A714,FALSE),"")</f>
        <v/>
      </c>
      <c r="C714" t="str">
        <f>IF(HLOOKUP("CPUs",'vInfo (Imported)'!$1:$5000,A714,FALSE)&gt;0,
HLOOKUP("CPUs",'vInfo (Imported)'!$1:$5000,A714,FALSE),
"")</f>
        <v/>
      </c>
      <c r="D714" t="str">
        <f>IF(HLOOKUP($D$1,'vInfo (Imported)'!$1:$5000,A714,FALSE)&gt;0,
HLOOKUP($D$1,'vInfo (Imported)'!$1:$5000,A714,FALSE),
"")</f>
        <v/>
      </c>
      <c r="E714" t="str">
        <f>IF(HLOOKUP("Category",'vInfo (Imported)'!$1:$5000,A714,FALSE)&gt;0,
HLOOKUP("Category",'vInfo (Imported)'!$1:$5000,A714,FALSE),
"")</f>
        <v/>
      </c>
      <c r="F714" t="str">
        <f>IF(HLOOKUP("OS according to the configuration file",'vInfo (Imported)'!$1:$5000,A714,FALSE)&gt;0,
HLOOKUP("OS according to the configuration file",'vInfo (Imported)'!$1:$5000,A714,FALSE),
"")</f>
        <v/>
      </c>
      <c r="G714" s="1" t="str">
        <f>IF(HLOOKUP("Cluster",'vInfo (Imported)'!$1:$5000,A714,FALSE)&gt;0,
HLOOKUP("Cluster",'vInfo (Imported)'!$1:$5000,A714,FALSE),
"")</f>
        <v/>
      </c>
      <c r="K714" s="28">
        <f>'vCluster (Imported)'!A714</f>
        <v>0</v>
      </c>
      <c r="L714">
        <f t="shared" si="69"/>
        <v>0</v>
      </c>
      <c r="M714">
        <f t="shared" si="70"/>
        <v>0</v>
      </c>
      <c r="N714">
        <f t="shared" si="71"/>
        <v>0</v>
      </c>
      <c r="O714" s="1">
        <f t="shared" si="72"/>
        <v>0</v>
      </c>
      <c r="P714">
        <f>SUMIFS('vCluster (Imported)'!$G:$G,'vCluster (Imported)'!$A:$A,K714)</f>
        <v>0</v>
      </c>
      <c r="Q714">
        <f t="shared" si="73"/>
        <v>0</v>
      </c>
    </row>
    <row r="715" spans="1:17" x14ac:dyDescent="0.3">
      <c r="A715">
        <f t="shared" si="68"/>
        <v>715</v>
      </c>
      <c r="B715" t="str">
        <f>IF(HLOOKUP("Memory",'vInfo (Imported)'!$1:$5000,A715,FALSE)&gt;0,HLOOKUP("Memory",'vInfo (Imported)'!$1:$5000,A715,FALSE),"")</f>
        <v/>
      </c>
      <c r="C715" t="str">
        <f>IF(HLOOKUP("CPUs",'vInfo (Imported)'!$1:$5000,A715,FALSE)&gt;0,
HLOOKUP("CPUs",'vInfo (Imported)'!$1:$5000,A715,FALSE),
"")</f>
        <v/>
      </c>
      <c r="D715" t="str">
        <f>IF(HLOOKUP($D$1,'vInfo (Imported)'!$1:$5000,A715,FALSE)&gt;0,
HLOOKUP($D$1,'vInfo (Imported)'!$1:$5000,A715,FALSE),
"")</f>
        <v/>
      </c>
      <c r="E715" t="str">
        <f>IF(HLOOKUP("Category",'vInfo (Imported)'!$1:$5000,A715,FALSE)&gt;0,
HLOOKUP("Category",'vInfo (Imported)'!$1:$5000,A715,FALSE),
"")</f>
        <v/>
      </c>
      <c r="F715" t="str">
        <f>IF(HLOOKUP("OS according to the configuration file",'vInfo (Imported)'!$1:$5000,A715,FALSE)&gt;0,
HLOOKUP("OS according to the configuration file",'vInfo (Imported)'!$1:$5000,A715,FALSE),
"")</f>
        <v/>
      </c>
      <c r="G715" s="1" t="str">
        <f>IF(HLOOKUP("Cluster",'vInfo (Imported)'!$1:$5000,A715,FALSE)&gt;0,
HLOOKUP("Cluster",'vInfo (Imported)'!$1:$5000,A715,FALSE),
"")</f>
        <v/>
      </c>
      <c r="K715" s="28">
        <f>'vCluster (Imported)'!A715</f>
        <v>0</v>
      </c>
      <c r="L715">
        <f t="shared" si="69"/>
        <v>0</v>
      </c>
      <c r="M715">
        <f t="shared" si="70"/>
        <v>0</v>
      </c>
      <c r="N715">
        <f t="shared" si="71"/>
        <v>0</v>
      </c>
      <c r="O715" s="1">
        <f t="shared" si="72"/>
        <v>0</v>
      </c>
      <c r="P715">
        <f>SUMIFS('vCluster (Imported)'!$G:$G,'vCluster (Imported)'!$A:$A,K715)</f>
        <v>0</v>
      </c>
      <c r="Q715">
        <f t="shared" si="73"/>
        <v>0</v>
      </c>
    </row>
    <row r="716" spans="1:17" x14ac:dyDescent="0.3">
      <c r="A716">
        <f t="shared" si="68"/>
        <v>716</v>
      </c>
      <c r="B716" t="str">
        <f>IF(HLOOKUP("Memory",'vInfo (Imported)'!$1:$5000,A716,FALSE)&gt;0,HLOOKUP("Memory",'vInfo (Imported)'!$1:$5000,A716,FALSE),"")</f>
        <v/>
      </c>
      <c r="C716" t="str">
        <f>IF(HLOOKUP("CPUs",'vInfo (Imported)'!$1:$5000,A716,FALSE)&gt;0,
HLOOKUP("CPUs",'vInfo (Imported)'!$1:$5000,A716,FALSE),
"")</f>
        <v/>
      </c>
      <c r="D716" t="str">
        <f>IF(HLOOKUP($D$1,'vInfo (Imported)'!$1:$5000,A716,FALSE)&gt;0,
HLOOKUP($D$1,'vInfo (Imported)'!$1:$5000,A716,FALSE),
"")</f>
        <v/>
      </c>
      <c r="E716" t="str">
        <f>IF(HLOOKUP("Category",'vInfo (Imported)'!$1:$5000,A716,FALSE)&gt;0,
HLOOKUP("Category",'vInfo (Imported)'!$1:$5000,A716,FALSE),
"")</f>
        <v/>
      </c>
      <c r="F716" t="str">
        <f>IF(HLOOKUP("OS according to the configuration file",'vInfo (Imported)'!$1:$5000,A716,FALSE)&gt;0,
HLOOKUP("OS according to the configuration file",'vInfo (Imported)'!$1:$5000,A716,FALSE),
"")</f>
        <v/>
      </c>
      <c r="G716" s="1" t="str">
        <f>IF(HLOOKUP("Cluster",'vInfo (Imported)'!$1:$5000,A716,FALSE)&gt;0,
HLOOKUP("Cluster",'vInfo (Imported)'!$1:$5000,A716,FALSE),
"")</f>
        <v/>
      </c>
      <c r="K716" s="28">
        <f>'vCluster (Imported)'!A716</f>
        <v>0</v>
      </c>
      <c r="L716">
        <f t="shared" si="69"/>
        <v>0</v>
      </c>
      <c r="M716">
        <f t="shared" si="70"/>
        <v>0</v>
      </c>
      <c r="N716">
        <f t="shared" si="71"/>
        <v>0</v>
      </c>
      <c r="O716" s="1">
        <f t="shared" si="72"/>
        <v>0</v>
      </c>
      <c r="P716">
        <f>SUMIFS('vCluster (Imported)'!$G:$G,'vCluster (Imported)'!$A:$A,K716)</f>
        <v>0</v>
      </c>
      <c r="Q716">
        <f t="shared" si="73"/>
        <v>0</v>
      </c>
    </row>
    <row r="717" spans="1:17" x14ac:dyDescent="0.3">
      <c r="A717">
        <f t="shared" si="68"/>
        <v>717</v>
      </c>
      <c r="B717" t="str">
        <f>IF(HLOOKUP("Memory",'vInfo (Imported)'!$1:$5000,A717,FALSE)&gt;0,HLOOKUP("Memory",'vInfo (Imported)'!$1:$5000,A717,FALSE),"")</f>
        <v/>
      </c>
      <c r="C717" t="str">
        <f>IF(HLOOKUP("CPUs",'vInfo (Imported)'!$1:$5000,A717,FALSE)&gt;0,
HLOOKUP("CPUs",'vInfo (Imported)'!$1:$5000,A717,FALSE),
"")</f>
        <v/>
      </c>
      <c r="D717" t="str">
        <f>IF(HLOOKUP($D$1,'vInfo (Imported)'!$1:$5000,A717,FALSE)&gt;0,
HLOOKUP($D$1,'vInfo (Imported)'!$1:$5000,A717,FALSE),
"")</f>
        <v/>
      </c>
      <c r="E717" t="str">
        <f>IF(HLOOKUP("Category",'vInfo (Imported)'!$1:$5000,A717,FALSE)&gt;0,
HLOOKUP("Category",'vInfo (Imported)'!$1:$5000,A717,FALSE),
"")</f>
        <v/>
      </c>
      <c r="F717" t="str">
        <f>IF(HLOOKUP("OS according to the configuration file",'vInfo (Imported)'!$1:$5000,A717,FALSE)&gt;0,
HLOOKUP("OS according to the configuration file",'vInfo (Imported)'!$1:$5000,A717,FALSE),
"")</f>
        <v/>
      </c>
      <c r="G717" s="1" t="str">
        <f>IF(HLOOKUP("Cluster",'vInfo (Imported)'!$1:$5000,A717,FALSE)&gt;0,
HLOOKUP("Cluster",'vInfo (Imported)'!$1:$5000,A717,FALSE),
"")</f>
        <v/>
      </c>
      <c r="K717" s="28">
        <f>'vCluster (Imported)'!A717</f>
        <v>0</v>
      </c>
      <c r="L717">
        <f t="shared" si="69"/>
        <v>0</v>
      </c>
      <c r="M717">
        <f t="shared" si="70"/>
        <v>0</v>
      </c>
      <c r="N717">
        <f t="shared" si="71"/>
        <v>0</v>
      </c>
      <c r="O717" s="1">
        <f t="shared" si="72"/>
        <v>0</v>
      </c>
      <c r="P717">
        <f>SUMIFS('vCluster (Imported)'!$G:$G,'vCluster (Imported)'!$A:$A,K717)</f>
        <v>0</v>
      </c>
      <c r="Q717">
        <f t="shared" si="73"/>
        <v>0</v>
      </c>
    </row>
    <row r="718" spans="1:17" x14ac:dyDescent="0.3">
      <c r="A718">
        <f t="shared" si="68"/>
        <v>718</v>
      </c>
      <c r="B718" t="str">
        <f>IF(HLOOKUP("Memory",'vInfo (Imported)'!$1:$5000,A718,FALSE)&gt;0,HLOOKUP("Memory",'vInfo (Imported)'!$1:$5000,A718,FALSE),"")</f>
        <v/>
      </c>
      <c r="C718" t="str">
        <f>IF(HLOOKUP("CPUs",'vInfo (Imported)'!$1:$5000,A718,FALSE)&gt;0,
HLOOKUP("CPUs",'vInfo (Imported)'!$1:$5000,A718,FALSE),
"")</f>
        <v/>
      </c>
      <c r="D718" t="str">
        <f>IF(HLOOKUP($D$1,'vInfo (Imported)'!$1:$5000,A718,FALSE)&gt;0,
HLOOKUP($D$1,'vInfo (Imported)'!$1:$5000,A718,FALSE),
"")</f>
        <v/>
      </c>
      <c r="E718" t="str">
        <f>IF(HLOOKUP("Category",'vInfo (Imported)'!$1:$5000,A718,FALSE)&gt;0,
HLOOKUP("Category",'vInfo (Imported)'!$1:$5000,A718,FALSE),
"")</f>
        <v/>
      </c>
      <c r="F718" t="str">
        <f>IF(HLOOKUP("OS according to the configuration file",'vInfo (Imported)'!$1:$5000,A718,FALSE)&gt;0,
HLOOKUP("OS according to the configuration file",'vInfo (Imported)'!$1:$5000,A718,FALSE),
"")</f>
        <v/>
      </c>
      <c r="G718" s="1" t="str">
        <f>IF(HLOOKUP("Cluster",'vInfo (Imported)'!$1:$5000,A718,FALSE)&gt;0,
HLOOKUP("Cluster",'vInfo (Imported)'!$1:$5000,A718,FALSE),
"")</f>
        <v/>
      </c>
      <c r="K718" s="28">
        <f>'vCluster (Imported)'!A718</f>
        <v>0</v>
      </c>
      <c r="L718">
        <f t="shared" si="69"/>
        <v>0</v>
      </c>
      <c r="M718">
        <f t="shared" si="70"/>
        <v>0</v>
      </c>
      <c r="N718">
        <f t="shared" si="71"/>
        <v>0</v>
      </c>
      <c r="O718" s="1">
        <f t="shared" si="72"/>
        <v>0</v>
      </c>
      <c r="P718">
        <f>SUMIFS('vCluster (Imported)'!$G:$G,'vCluster (Imported)'!$A:$A,K718)</f>
        <v>0</v>
      </c>
      <c r="Q718">
        <f t="shared" si="73"/>
        <v>0</v>
      </c>
    </row>
    <row r="719" spans="1:17" x14ac:dyDescent="0.3">
      <c r="A719">
        <f t="shared" si="68"/>
        <v>719</v>
      </c>
      <c r="B719" t="str">
        <f>IF(HLOOKUP("Memory",'vInfo (Imported)'!$1:$5000,A719,FALSE)&gt;0,HLOOKUP("Memory",'vInfo (Imported)'!$1:$5000,A719,FALSE),"")</f>
        <v/>
      </c>
      <c r="C719" t="str">
        <f>IF(HLOOKUP("CPUs",'vInfo (Imported)'!$1:$5000,A719,FALSE)&gt;0,
HLOOKUP("CPUs",'vInfo (Imported)'!$1:$5000,A719,FALSE),
"")</f>
        <v/>
      </c>
      <c r="D719" t="str">
        <f>IF(HLOOKUP($D$1,'vInfo (Imported)'!$1:$5000,A719,FALSE)&gt;0,
HLOOKUP($D$1,'vInfo (Imported)'!$1:$5000,A719,FALSE),
"")</f>
        <v/>
      </c>
      <c r="E719" t="str">
        <f>IF(HLOOKUP("Category",'vInfo (Imported)'!$1:$5000,A719,FALSE)&gt;0,
HLOOKUP("Category",'vInfo (Imported)'!$1:$5000,A719,FALSE),
"")</f>
        <v/>
      </c>
      <c r="F719" t="str">
        <f>IF(HLOOKUP("OS according to the configuration file",'vInfo (Imported)'!$1:$5000,A719,FALSE)&gt;0,
HLOOKUP("OS according to the configuration file",'vInfo (Imported)'!$1:$5000,A719,FALSE),
"")</f>
        <v/>
      </c>
      <c r="G719" s="1" t="str">
        <f>IF(HLOOKUP("Cluster",'vInfo (Imported)'!$1:$5000,A719,FALSE)&gt;0,
HLOOKUP("Cluster",'vInfo (Imported)'!$1:$5000,A719,FALSE),
"")</f>
        <v/>
      </c>
      <c r="K719" s="28">
        <f>'vCluster (Imported)'!A719</f>
        <v>0</v>
      </c>
      <c r="L719">
        <f t="shared" si="69"/>
        <v>0</v>
      </c>
      <c r="M719">
        <f t="shared" si="70"/>
        <v>0</v>
      </c>
      <c r="N719">
        <f t="shared" si="71"/>
        <v>0</v>
      </c>
      <c r="O719" s="1">
        <f t="shared" si="72"/>
        <v>0</v>
      </c>
      <c r="P719">
        <f>SUMIFS('vCluster (Imported)'!$G:$G,'vCluster (Imported)'!$A:$A,K719)</f>
        <v>0</v>
      </c>
      <c r="Q719">
        <f t="shared" si="73"/>
        <v>0</v>
      </c>
    </row>
    <row r="720" spans="1:17" x14ac:dyDescent="0.3">
      <c r="A720">
        <f t="shared" si="68"/>
        <v>720</v>
      </c>
      <c r="B720" t="str">
        <f>IF(HLOOKUP("Memory",'vInfo (Imported)'!$1:$5000,A720,FALSE)&gt;0,HLOOKUP("Memory",'vInfo (Imported)'!$1:$5000,A720,FALSE),"")</f>
        <v/>
      </c>
      <c r="C720" t="str">
        <f>IF(HLOOKUP("CPUs",'vInfo (Imported)'!$1:$5000,A720,FALSE)&gt;0,
HLOOKUP("CPUs",'vInfo (Imported)'!$1:$5000,A720,FALSE),
"")</f>
        <v/>
      </c>
      <c r="D720" t="str">
        <f>IF(HLOOKUP($D$1,'vInfo (Imported)'!$1:$5000,A720,FALSE)&gt;0,
HLOOKUP($D$1,'vInfo (Imported)'!$1:$5000,A720,FALSE),
"")</f>
        <v/>
      </c>
      <c r="E720" t="str">
        <f>IF(HLOOKUP("Category",'vInfo (Imported)'!$1:$5000,A720,FALSE)&gt;0,
HLOOKUP("Category",'vInfo (Imported)'!$1:$5000,A720,FALSE),
"")</f>
        <v/>
      </c>
      <c r="F720" t="str">
        <f>IF(HLOOKUP("OS according to the configuration file",'vInfo (Imported)'!$1:$5000,A720,FALSE)&gt;0,
HLOOKUP("OS according to the configuration file",'vInfo (Imported)'!$1:$5000,A720,FALSE),
"")</f>
        <v/>
      </c>
      <c r="G720" s="1" t="str">
        <f>IF(HLOOKUP("Cluster",'vInfo (Imported)'!$1:$5000,A720,FALSE)&gt;0,
HLOOKUP("Cluster",'vInfo (Imported)'!$1:$5000,A720,FALSE),
"")</f>
        <v/>
      </c>
      <c r="K720" s="28">
        <f>'vCluster (Imported)'!A720</f>
        <v>0</v>
      </c>
      <c r="L720">
        <f t="shared" si="69"/>
        <v>0</v>
      </c>
      <c r="M720">
        <f t="shared" si="70"/>
        <v>0</v>
      </c>
      <c r="N720">
        <f t="shared" si="71"/>
        <v>0</v>
      </c>
      <c r="O720" s="1">
        <f t="shared" si="72"/>
        <v>0</v>
      </c>
      <c r="P720">
        <f>SUMIFS('vCluster (Imported)'!$G:$G,'vCluster (Imported)'!$A:$A,K720)</f>
        <v>0</v>
      </c>
      <c r="Q720">
        <f t="shared" si="73"/>
        <v>0</v>
      </c>
    </row>
    <row r="721" spans="1:17" x14ac:dyDescent="0.3">
      <c r="A721">
        <f t="shared" si="68"/>
        <v>721</v>
      </c>
      <c r="B721" t="str">
        <f>IF(HLOOKUP("Memory",'vInfo (Imported)'!$1:$5000,A721,FALSE)&gt;0,HLOOKUP("Memory",'vInfo (Imported)'!$1:$5000,A721,FALSE),"")</f>
        <v/>
      </c>
      <c r="C721" t="str">
        <f>IF(HLOOKUP("CPUs",'vInfo (Imported)'!$1:$5000,A721,FALSE)&gt;0,
HLOOKUP("CPUs",'vInfo (Imported)'!$1:$5000,A721,FALSE),
"")</f>
        <v/>
      </c>
      <c r="D721" t="str">
        <f>IF(HLOOKUP($D$1,'vInfo (Imported)'!$1:$5000,A721,FALSE)&gt;0,
HLOOKUP($D$1,'vInfo (Imported)'!$1:$5000,A721,FALSE),
"")</f>
        <v/>
      </c>
      <c r="E721" t="str">
        <f>IF(HLOOKUP("Category",'vInfo (Imported)'!$1:$5000,A721,FALSE)&gt;0,
HLOOKUP("Category",'vInfo (Imported)'!$1:$5000,A721,FALSE),
"")</f>
        <v/>
      </c>
      <c r="F721" t="str">
        <f>IF(HLOOKUP("OS according to the configuration file",'vInfo (Imported)'!$1:$5000,A721,FALSE)&gt;0,
HLOOKUP("OS according to the configuration file",'vInfo (Imported)'!$1:$5000,A721,FALSE),
"")</f>
        <v/>
      </c>
      <c r="G721" s="1" t="str">
        <f>IF(HLOOKUP("Cluster",'vInfo (Imported)'!$1:$5000,A721,FALSE)&gt;0,
HLOOKUP("Cluster",'vInfo (Imported)'!$1:$5000,A721,FALSE),
"")</f>
        <v/>
      </c>
      <c r="K721" s="28">
        <f>'vCluster (Imported)'!A721</f>
        <v>0</v>
      </c>
      <c r="L721">
        <f t="shared" si="69"/>
        <v>0</v>
      </c>
      <c r="M721">
        <f t="shared" si="70"/>
        <v>0</v>
      </c>
      <c r="N721">
        <f t="shared" si="71"/>
        <v>0</v>
      </c>
      <c r="O721" s="1">
        <f t="shared" si="72"/>
        <v>0</v>
      </c>
      <c r="P721">
        <f>SUMIFS('vCluster (Imported)'!$G:$G,'vCluster (Imported)'!$A:$A,K721)</f>
        <v>0</v>
      </c>
      <c r="Q721">
        <f t="shared" si="73"/>
        <v>0</v>
      </c>
    </row>
    <row r="722" spans="1:17" x14ac:dyDescent="0.3">
      <c r="A722">
        <f t="shared" si="68"/>
        <v>722</v>
      </c>
      <c r="B722" t="str">
        <f>IF(HLOOKUP("Memory",'vInfo (Imported)'!$1:$5000,A722,FALSE)&gt;0,HLOOKUP("Memory",'vInfo (Imported)'!$1:$5000,A722,FALSE),"")</f>
        <v/>
      </c>
      <c r="C722" t="str">
        <f>IF(HLOOKUP("CPUs",'vInfo (Imported)'!$1:$5000,A722,FALSE)&gt;0,
HLOOKUP("CPUs",'vInfo (Imported)'!$1:$5000,A722,FALSE),
"")</f>
        <v/>
      </c>
      <c r="D722" t="str">
        <f>IF(HLOOKUP($D$1,'vInfo (Imported)'!$1:$5000,A722,FALSE)&gt;0,
HLOOKUP($D$1,'vInfo (Imported)'!$1:$5000,A722,FALSE),
"")</f>
        <v/>
      </c>
      <c r="E722" t="str">
        <f>IF(HLOOKUP("Category",'vInfo (Imported)'!$1:$5000,A722,FALSE)&gt;0,
HLOOKUP("Category",'vInfo (Imported)'!$1:$5000,A722,FALSE),
"")</f>
        <v/>
      </c>
      <c r="F722" t="str">
        <f>IF(HLOOKUP("OS according to the configuration file",'vInfo (Imported)'!$1:$5000,A722,FALSE)&gt;0,
HLOOKUP("OS according to the configuration file",'vInfo (Imported)'!$1:$5000,A722,FALSE),
"")</f>
        <v/>
      </c>
      <c r="G722" s="1" t="str">
        <f>IF(HLOOKUP("Cluster",'vInfo (Imported)'!$1:$5000,A722,FALSE)&gt;0,
HLOOKUP("Cluster",'vInfo (Imported)'!$1:$5000,A722,FALSE),
"")</f>
        <v/>
      </c>
      <c r="K722" s="28">
        <f>'vCluster (Imported)'!A722</f>
        <v>0</v>
      </c>
      <c r="L722">
        <f t="shared" si="69"/>
        <v>0</v>
      </c>
      <c r="M722">
        <f t="shared" si="70"/>
        <v>0</v>
      </c>
      <c r="N722">
        <f t="shared" si="71"/>
        <v>0</v>
      </c>
      <c r="O722" s="1">
        <f t="shared" si="72"/>
        <v>0</v>
      </c>
      <c r="P722">
        <f>SUMIFS('vCluster (Imported)'!$G:$G,'vCluster (Imported)'!$A:$A,K722)</f>
        <v>0</v>
      </c>
      <c r="Q722">
        <f t="shared" si="73"/>
        <v>0</v>
      </c>
    </row>
    <row r="723" spans="1:17" x14ac:dyDescent="0.3">
      <c r="A723">
        <f t="shared" si="68"/>
        <v>723</v>
      </c>
      <c r="B723" t="str">
        <f>IF(HLOOKUP("Memory",'vInfo (Imported)'!$1:$5000,A723,FALSE)&gt;0,HLOOKUP("Memory",'vInfo (Imported)'!$1:$5000,A723,FALSE),"")</f>
        <v/>
      </c>
      <c r="C723" t="str">
        <f>IF(HLOOKUP("CPUs",'vInfo (Imported)'!$1:$5000,A723,FALSE)&gt;0,
HLOOKUP("CPUs",'vInfo (Imported)'!$1:$5000,A723,FALSE),
"")</f>
        <v/>
      </c>
      <c r="D723" t="str">
        <f>IF(HLOOKUP($D$1,'vInfo (Imported)'!$1:$5000,A723,FALSE)&gt;0,
HLOOKUP($D$1,'vInfo (Imported)'!$1:$5000,A723,FALSE),
"")</f>
        <v/>
      </c>
      <c r="E723" t="str">
        <f>IF(HLOOKUP("Category",'vInfo (Imported)'!$1:$5000,A723,FALSE)&gt;0,
HLOOKUP("Category",'vInfo (Imported)'!$1:$5000,A723,FALSE),
"")</f>
        <v/>
      </c>
      <c r="F723" t="str">
        <f>IF(HLOOKUP("OS according to the configuration file",'vInfo (Imported)'!$1:$5000,A723,FALSE)&gt;0,
HLOOKUP("OS according to the configuration file",'vInfo (Imported)'!$1:$5000,A723,FALSE),
"")</f>
        <v/>
      </c>
      <c r="G723" s="1" t="str">
        <f>IF(HLOOKUP("Cluster",'vInfo (Imported)'!$1:$5000,A723,FALSE)&gt;0,
HLOOKUP("Cluster",'vInfo (Imported)'!$1:$5000,A723,FALSE),
"")</f>
        <v/>
      </c>
      <c r="K723" s="28">
        <f>'vCluster (Imported)'!A723</f>
        <v>0</v>
      </c>
      <c r="L723">
        <f t="shared" si="69"/>
        <v>0</v>
      </c>
      <c r="M723">
        <f t="shared" si="70"/>
        <v>0</v>
      </c>
      <c r="N723">
        <f t="shared" si="71"/>
        <v>0</v>
      </c>
      <c r="O723" s="1">
        <f t="shared" si="72"/>
        <v>0</v>
      </c>
      <c r="P723">
        <f>SUMIFS('vCluster (Imported)'!$G:$G,'vCluster (Imported)'!$A:$A,K723)</f>
        <v>0</v>
      </c>
      <c r="Q723">
        <f t="shared" si="73"/>
        <v>0</v>
      </c>
    </row>
    <row r="724" spans="1:17" x14ac:dyDescent="0.3">
      <c r="A724">
        <f t="shared" si="68"/>
        <v>724</v>
      </c>
      <c r="B724" t="str">
        <f>IF(HLOOKUP("Memory",'vInfo (Imported)'!$1:$5000,A724,FALSE)&gt;0,HLOOKUP("Memory",'vInfo (Imported)'!$1:$5000,A724,FALSE),"")</f>
        <v/>
      </c>
      <c r="C724" t="str">
        <f>IF(HLOOKUP("CPUs",'vInfo (Imported)'!$1:$5000,A724,FALSE)&gt;0,
HLOOKUP("CPUs",'vInfo (Imported)'!$1:$5000,A724,FALSE),
"")</f>
        <v/>
      </c>
      <c r="D724" t="str">
        <f>IF(HLOOKUP($D$1,'vInfo (Imported)'!$1:$5000,A724,FALSE)&gt;0,
HLOOKUP($D$1,'vInfo (Imported)'!$1:$5000,A724,FALSE),
"")</f>
        <v/>
      </c>
      <c r="E724" t="str">
        <f>IF(HLOOKUP("Category",'vInfo (Imported)'!$1:$5000,A724,FALSE)&gt;0,
HLOOKUP("Category",'vInfo (Imported)'!$1:$5000,A724,FALSE),
"")</f>
        <v/>
      </c>
      <c r="F724" t="str">
        <f>IF(HLOOKUP("OS according to the configuration file",'vInfo (Imported)'!$1:$5000,A724,FALSE)&gt;0,
HLOOKUP("OS according to the configuration file",'vInfo (Imported)'!$1:$5000,A724,FALSE),
"")</f>
        <v/>
      </c>
      <c r="G724" s="1" t="str">
        <f>IF(HLOOKUP("Cluster",'vInfo (Imported)'!$1:$5000,A724,FALSE)&gt;0,
HLOOKUP("Cluster",'vInfo (Imported)'!$1:$5000,A724,FALSE),
"")</f>
        <v/>
      </c>
      <c r="K724" s="28">
        <f>'vCluster (Imported)'!A724</f>
        <v>0</v>
      </c>
      <c r="L724">
        <f t="shared" si="69"/>
        <v>0</v>
      </c>
      <c r="M724">
        <f t="shared" si="70"/>
        <v>0</v>
      </c>
      <c r="N724">
        <f t="shared" si="71"/>
        <v>0</v>
      </c>
      <c r="O724" s="1">
        <f t="shared" si="72"/>
        <v>0</v>
      </c>
      <c r="P724">
        <f>SUMIFS('vCluster (Imported)'!$G:$G,'vCluster (Imported)'!$A:$A,K724)</f>
        <v>0</v>
      </c>
      <c r="Q724">
        <f t="shared" si="73"/>
        <v>0</v>
      </c>
    </row>
    <row r="725" spans="1:17" x14ac:dyDescent="0.3">
      <c r="A725">
        <f t="shared" si="68"/>
        <v>725</v>
      </c>
      <c r="B725" t="str">
        <f>IF(HLOOKUP("Memory",'vInfo (Imported)'!$1:$5000,A725,FALSE)&gt;0,HLOOKUP("Memory",'vInfo (Imported)'!$1:$5000,A725,FALSE),"")</f>
        <v/>
      </c>
      <c r="C725" t="str">
        <f>IF(HLOOKUP("CPUs",'vInfo (Imported)'!$1:$5000,A725,FALSE)&gt;0,
HLOOKUP("CPUs",'vInfo (Imported)'!$1:$5000,A725,FALSE),
"")</f>
        <v/>
      </c>
      <c r="D725" t="str">
        <f>IF(HLOOKUP($D$1,'vInfo (Imported)'!$1:$5000,A725,FALSE)&gt;0,
HLOOKUP($D$1,'vInfo (Imported)'!$1:$5000,A725,FALSE),
"")</f>
        <v/>
      </c>
      <c r="E725" t="str">
        <f>IF(HLOOKUP("Category",'vInfo (Imported)'!$1:$5000,A725,FALSE)&gt;0,
HLOOKUP("Category",'vInfo (Imported)'!$1:$5000,A725,FALSE),
"")</f>
        <v/>
      </c>
      <c r="F725" t="str">
        <f>IF(HLOOKUP("OS according to the configuration file",'vInfo (Imported)'!$1:$5000,A725,FALSE)&gt;0,
HLOOKUP("OS according to the configuration file",'vInfo (Imported)'!$1:$5000,A725,FALSE),
"")</f>
        <v/>
      </c>
      <c r="G725" s="1" t="str">
        <f>IF(HLOOKUP("Cluster",'vInfo (Imported)'!$1:$5000,A725,FALSE)&gt;0,
HLOOKUP("Cluster",'vInfo (Imported)'!$1:$5000,A725,FALSE),
"")</f>
        <v/>
      </c>
      <c r="K725" s="28">
        <f>'vCluster (Imported)'!A725</f>
        <v>0</v>
      </c>
      <c r="L725">
        <f t="shared" si="69"/>
        <v>0</v>
      </c>
      <c r="M725">
        <f t="shared" si="70"/>
        <v>0</v>
      </c>
      <c r="N725">
        <f t="shared" si="71"/>
        <v>0</v>
      </c>
      <c r="O725" s="1">
        <f t="shared" si="72"/>
        <v>0</v>
      </c>
      <c r="P725">
        <f>SUMIFS('vCluster (Imported)'!$G:$G,'vCluster (Imported)'!$A:$A,K725)</f>
        <v>0</v>
      </c>
      <c r="Q725">
        <f t="shared" si="73"/>
        <v>0</v>
      </c>
    </row>
    <row r="726" spans="1:17" x14ac:dyDescent="0.3">
      <c r="A726">
        <f t="shared" si="68"/>
        <v>726</v>
      </c>
      <c r="B726" t="str">
        <f>IF(HLOOKUP("Memory",'vInfo (Imported)'!$1:$5000,A726,FALSE)&gt;0,HLOOKUP("Memory",'vInfo (Imported)'!$1:$5000,A726,FALSE),"")</f>
        <v/>
      </c>
      <c r="C726" t="str">
        <f>IF(HLOOKUP("CPUs",'vInfo (Imported)'!$1:$5000,A726,FALSE)&gt;0,
HLOOKUP("CPUs",'vInfo (Imported)'!$1:$5000,A726,FALSE),
"")</f>
        <v/>
      </c>
      <c r="D726" t="str">
        <f>IF(HLOOKUP($D$1,'vInfo (Imported)'!$1:$5000,A726,FALSE)&gt;0,
HLOOKUP($D$1,'vInfo (Imported)'!$1:$5000,A726,FALSE),
"")</f>
        <v/>
      </c>
      <c r="E726" t="str">
        <f>IF(HLOOKUP("Category",'vInfo (Imported)'!$1:$5000,A726,FALSE)&gt;0,
HLOOKUP("Category",'vInfo (Imported)'!$1:$5000,A726,FALSE),
"")</f>
        <v/>
      </c>
      <c r="F726" t="str">
        <f>IF(HLOOKUP("OS according to the configuration file",'vInfo (Imported)'!$1:$5000,A726,FALSE)&gt;0,
HLOOKUP("OS according to the configuration file",'vInfo (Imported)'!$1:$5000,A726,FALSE),
"")</f>
        <v/>
      </c>
      <c r="G726" s="1" t="str">
        <f>IF(HLOOKUP("Cluster",'vInfo (Imported)'!$1:$5000,A726,FALSE)&gt;0,
HLOOKUP("Cluster",'vInfo (Imported)'!$1:$5000,A726,FALSE),
"")</f>
        <v/>
      </c>
      <c r="K726" s="28">
        <f>'vCluster (Imported)'!A726</f>
        <v>0</v>
      </c>
      <c r="L726">
        <f t="shared" si="69"/>
        <v>0</v>
      </c>
      <c r="M726">
        <f t="shared" si="70"/>
        <v>0</v>
      </c>
      <c r="N726">
        <f t="shared" si="71"/>
        <v>0</v>
      </c>
      <c r="O726" s="1">
        <f t="shared" si="72"/>
        <v>0</v>
      </c>
      <c r="P726">
        <f>SUMIFS('vCluster (Imported)'!$G:$G,'vCluster (Imported)'!$A:$A,K726)</f>
        <v>0</v>
      </c>
      <c r="Q726">
        <f t="shared" si="73"/>
        <v>0</v>
      </c>
    </row>
    <row r="727" spans="1:17" x14ac:dyDescent="0.3">
      <c r="A727">
        <f t="shared" si="68"/>
        <v>727</v>
      </c>
      <c r="B727" t="str">
        <f>IF(HLOOKUP("Memory",'vInfo (Imported)'!$1:$5000,A727,FALSE)&gt;0,HLOOKUP("Memory",'vInfo (Imported)'!$1:$5000,A727,FALSE),"")</f>
        <v/>
      </c>
      <c r="C727" t="str">
        <f>IF(HLOOKUP("CPUs",'vInfo (Imported)'!$1:$5000,A727,FALSE)&gt;0,
HLOOKUP("CPUs",'vInfo (Imported)'!$1:$5000,A727,FALSE),
"")</f>
        <v/>
      </c>
      <c r="D727" t="str">
        <f>IF(HLOOKUP($D$1,'vInfo (Imported)'!$1:$5000,A727,FALSE)&gt;0,
HLOOKUP($D$1,'vInfo (Imported)'!$1:$5000,A727,FALSE),
"")</f>
        <v/>
      </c>
      <c r="E727" t="str">
        <f>IF(HLOOKUP("Category",'vInfo (Imported)'!$1:$5000,A727,FALSE)&gt;0,
HLOOKUP("Category",'vInfo (Imported)'!$1:$5000,A727,FALSE),
"")</f>
        <v/>
      </c>
      <c r="F727" t="str">
        <f>IF(HLOOKUP("OS according to the configuration file",'vInfo (Imported)'!$1:$5000,A727,FALSE)&gt;0,
HLOOKUP("OS according to the configuration file",'vInfo (Imported)'!$1:$5000,A727,FALSE),
"")</f>
        <v/>
      </c>
      <c r="G727" s="1" t="str">
        <f>IF(HLOOKUP("Cluster",'vInfo (Imported)'!$1:$5000,A727,FALSE)&gt;0,
HLOOKUP("Cluster",'vInfo (Imported)'!$1:$5000,A727,FALSE),
"")</f>
        <v/>
      </c>
      <c r="K727" s="28">
        <f>'vCluster (Imported)'!A727</f>
        <v>0</v>
      </c>
      <c r="L727">
        <f t="shared" si="69"/>
        <v>0</v>
      </c>
      <c r="M727">
        <f t="shared" si="70"/>
        <v>0</v>
      </c>
      <c r="N727">
        <f t="shared" si="71"/>
        <v>0</v>
      </c>
      <c r="O727" s="1">
        <f t="shared" si="72"/>
        <v>0</v>
      </c>
      <c r="P727">
        <f>SUMIFS('vCluster (Imported)'!$G:$G,'vCluster (Imported)'!$A:$A,K727)</f>
        <v>0</v>
      </c>
      <c r="Q727">
        <f t="shared" si="73"/>
        <v>0</v>
      </c>
    </row>
    <row r="728" spans="1:17" x14ac:dyDescent="0.3">
      <c r="A728">
        <f t="shared" si="68"/>
        <v>728</v>
      </c>
      <c r="B728" t="str">
        <f>IF(HLOOKUP("Memory",'vInfo (Imported)'!$1:$5000,A728,FALSE)&gt;0,HLOOKUP("Memory",'vInfo (Imported)'!$1:$5000,A728,FALSE),"")</f>
        <v/>
      </c>
      <c r="C728" t="str">
        <f>IF(HLOOKUP("CPUs",'vInfo (Imported)'!$1:$5000,A728,FALSE)&gt;0,
HLOOKUP("CPUs",'vInfo (Imported)'!$1:$5000,A728,FALSE),
"")</f>
        <v/>
      </c>
      <c r="D728" t="str">
        <f>IF(HLOOKUP($D$1,'vInfo (Imported)'!$1:$5000,A728,FALSE)&gt;0,
HLOOKUP($D$1,'vInfo (Imported)'!$1:$5000,A728,FALSE),
"")</f>
        <v/>
      </c>
      <c r="E728" t="str">
        <f>IF(HLOOKUP("Category",'vInfo (Imported)'!$1:$5000,A728,FALSE)&gt;0,
HLOOKUP("Category",'vInfo (Imported)'!$1:$5000,A728,FALSE),
"")</f>
        <v/>
      </c>
      <c r="F728" t="str">
        <f>IF(HLOOKUP("OS according to the configuration file",'vInfo (Imported)'!$1:$5000,A728,FALSE)&gt;0,
HLOOKUP("OS according to the configuration file",'vInfo (Imported)'!$1:$5000,A728,FALSE),
"")</f>
        <v/>
      </c>
      <c r="G728" s="1" t="str">
        <f>IF(HLOOKUP("Cluster",'vInfo (Imported)'!$1:$5000,A728,FALSE)&gt;0,
HLOOKUP("Cluster",'vInfo (Imported)'!$1:$5000,A728,FALSE),
"")</f>
        <v/>
      </c>
      <c r="K728" s="28">
        <f>'vCluster (Imported)'!A728</f>
        <v>0</v>
      </c>
      <c r="L728">
        <f t="shared" si="69"/>
        <v>0</v>
      </c>
      <c r="M728">
        <f t="shared" si="70"/>
        <v>0</v>
      </c>
      <c r="N728">
        <f t="shared" si="71"/>
        <v>0</v>
      </c>
      <c r="O728" s="1">
        <f t="shared" si="72"/>
        <v>0</v>
      </c>
      <c r="P728">
        <f>SUMIFS('vCluster (Imported)'!$G:$G,'vCluster (Imported)'!$A:$A,K728)</f>
        <v>0</v>
      </c>
      <c r="Q728">
        <f t="shared" si="73"/>
        <v>0</v>
      </c>
    </row>
    <row r="729" spans="1:17" x14ac:dyDescent="0.3">
      <c r="A729">
        <f t="shared" si="68"/>
        <v>729</v>
      </c>
      <c r="B729" t="str">
        <f>IF(HLOOKUP("Memory",'vInfo (Imported)'!$1:$5000,A729,FALSE)&gt;0,HLOOKUP("Memory",'vInfo (Imported)'!$1:$5000,A729,FALSE),"")</f>
        <v/>
      </c>
      <c r="C729" t="str">
        <f>IF(HLOOKUP("CPUs",'vInfo (Imported)'!$1:$5000,A729,FALSE)&gt;0,
HLOOKUP("CPUs",'vInfo (Imported)'!$1:$5000,A729,FALSE),
"")</f>
        <v/>
      </c>
      <c r="D729" t="str">
        <f>IF(HLOOKUP($D$1,'vInfo (Imported)'!$1:$5000,A729,FALSE)&gt;0,
HLOOKUP($D$1,'vInfo (Imported)'!$1:$5000,A729,FALSE),
"")</f>
        <v/>
      </c>
      <c r="E729" t="str">
        <f>IF(HLOOKUP("Category",'vInfo (Imported)'!$1:$5000,A729,FALSE)&gt;0,
HLOOKUP("Category",'vInfo (Imported)'!$1:$5000,A729,FALSE),
"")</f>
        <v/>
      </c>
      <c r="F729" t="str">
        <f>IF(HLOOKUP("OS according to the configuration file",'vInfo (Imported)'!$1:$5000,A729,FALSE)&gt;0,
HLOOKUP("OS according to the configuration file",'vInfo (Imported)'!$1:$5000,A729,FALSE),
"")</f>
        <v/>
      </c>
      <c r="G729" s="1" t="str">
        <f>IF(HLOOKUP("Cluster",'vInfo (Imported)'!$1:$5000,A729,FALSE)&gt;0,
HLOOKUP("Cluster",'vInfo (Imported)'!$1:$5000,A729,FALSE),
"")</f>
        <v/>
      </c>
      <c r="K729" s="28">
        <f>'vCluster (Imported)'!A729</f>
        <v>0</v>
      </c>
      <c r="L729">
        <f t="shared" si="69"/>
        <v>0</v>
      </c>
      <c r="M729">
        <f t="shared" si="70"/>
        <v>0</v>
      </c>
      <c r="N729">
        <f t="shared" si="71"/>
        <v>0</v>
      </c>
      <c r="O729" s="1">
        <f t="shared" si="72"/>
        <v>0</v>
      </c>
      <c r="P729">
        <f>SUMIFS('vCluster (Imported)'!$G:$G,'vCluster (Imported)'!$A:$A,K729)</f>
        <v>0</v>
      </c>
      <c r="Q729">
        <f t="shared" si="73"/>
        <v>0</v>
      </c>
    </row>
    <row r="730" spans="1:17" x14ac:dyDescent="0.3">
      <c r="A730">
        <f t="shared" si="68"/>
        <v>730</v>
      </c>
      <c r="B730" t="str">
        <f>IF(HLOOKUP("Memory",'vInfo (Imported)'!$1:$5000,A730,FALSE)&gt;0,HLOOKUP("Memory",'vInfo (Imported)'!$1:$5000,A730,FALSE),"")</f>
        <v/>
      </c>
      <c r="C730" t="str">
        <f>IF(HLOOKUP("CPUs",'vInfo (Imported)'!$1:$5000,A730,FALSE)&gt;0,
HLOOKUP("CPUs",'vInfo (Imported)'!$1:$5000,A730,FALSE),
"")</f>
        <v/>
      </c>
      <c r="D730" t="str">
        <f>IF(HLOOKUP($D$1,'vInfo (Imported)'!$1:$5000,A730,FALSE)&gt;0,
HLOOKUP($D$1,'vInfo (Imported)'!$1:$5000,A730,FALSE),
"")</f>
        <v/>
      </c>
      <c r="E730" t="str">
        <f>IF(HLOOKUP("Category",'vInfo (Imported)'!$1:$5000,A730,FALSE)&gt;0,
HLOOKUP("Category",'vInfo (Imported)'!$1:$5000,A730,FALSE),
"")</f>
        <v/>
      </c>
      <c r="F730" t="str">
        <f>IF(HLOOKUP("OS according to the configuration file",'vInfo (Imported)'!$1:$5000,A730,FALSE)&gt;0,
HLOOKUP("OS according to the configuration file",'vInfo (Imported)'!$1:$5000,A730,FALSE),
"")</f>
        <v/>
      </c>
      <c r="G730" s="1" t="str">
        <f>IF(HLOOKUP("Cluster",'vInfo (Imported)'!$1:$5000,A730,FALSE)&gt;0,
HLOOKUP("Cluster",'vInfo (Imported)'!$1:$5000,A730,FALSE),
"")</f>
        <v/>
      </c>
      <c r="K730" s="28">
        <f>'vCluster (Imported)'!A730</f>
        <v>0</v>
      </c>
      <c r="L730">
        <f t="shared" si="69"/>
        <v>0</v>
      </c>
      <c r="M730">
        <f t="shared" si="70"/>
        <v>0</v>
      </c>
      <c r="N730">
        <f t="shared" si="71"/>
        <v>0</v>
      </c>
      <c r="O730" s="1">
        <f t="shared" si="72"/>
        <v>0</v>
      </c>
      <c r="P730">
        <f>SUMIFS('vCluster (Imported)'!$G:$G,'vCluster (Imported)'!$A:$A,K730)</f>
        <v>0</v>
      </c>
      <c r="Q730">
        <f t="shared" si="73"/>
        <v>0</v>
      </c>
    </row>
    <row r="731" spans="1:17" x14ac:dyDescent="0.3">
      <c r="A731">
        <f t="shared" si="68"/>
        <v>731</v>
      </c>
      <c r="B731" t="str">
        <f>IF(HLOOKUP("Memory",'vInfo (Imported)'!$1:$5000,A731,FALSE)&gt;0,HLOOKUP("Memory",'vInfo (Imported)'!$1:$5000,A731,FALSE),"")</f>
        <v/>
      </c>
      <c r="C731" t="str">
        <f>IF(HLOOKUP("CPUs",'vInfo (Imported)'!$1:$5000,A731,FALSE)&gt;0,
HLOOKUP("CPUs",'vInfo (Imported)'!$1:$5000,A731,FALSE),
"")</f>
        <v/>
      </c>
      <c r="D731" t="str">
        <f>IF(HLOOKUP($D$1,'vInfo (Imported)'!$1:$5000,A731,FALSE)&gt;0,
HLOOKUP($D$1,'vInfo (Imported)'!$1:$5000,A731,FALSE),
"")</f>
        <v/>
      </c>
      <c r="E731" t="str">
        <f>IF(HLOOKUP("Category",'vInfo (Imported)'!$1:$5000,A731,FALSE)&gt;0,
HLOOKUP("Category",'vInfo (Imported)'!$1:$5000,A731,FALSE),
"")</f>
        <v/>
      </c>
      <c r="F731" t="str">
        <f>IF(HLOOKUP("OS according to the configuration file",'vInfo (Imported)'!$1:$5000,A731,FALSE)&gt;0,
HLOOKUP("OS according to the configuration file",'vInfo (Imported)'!$1:$5000,A731,FALSE),
"")</f>
        <v/>
      </c>
      <c r="G731" s="1" t="str">
        <f>IF(HLOOKUP("Cluster",'vInfo (Imported)'!$1:$5000,A731,FALSE)&gt;0,
HLOOKUP("Cluster",'vInfo (Imported)'!$1:$5000,A731,FALSE),
"")</f>
        <v/>
      </c>
      <c r="K731" s="28">
        <f>'vCluster (Imported)'!A731</f>
        <v>0</v>
      </c>
      <c r="L731">
        <f t="shared" si="69"/>
        <v>0</v>
      </c>
      <c r="M731">
        <f t="shared" si="70"/>
        <v>0</v>
      </c>
      <c r="N731">
        <f t="shared" si="71"/>
        <v>0</v>
      </c>
      <c r="O731" s="1">
        <f t="shared" si="72"/>
        <v>0</v>
      </c>
      <c r="P731">
        <f>SUMIFS('vCluster (Imported)'!$G:$G,'vCluster (Imported)'!$A:$A,K731)</f>
        <v>0</v>
      </c>
      <c r="Q731">
        <f t="shared" si="73"/>
        <v>0</v>
      </c>
    </row>
    <row r="732" spans="1:17" x14ac:dyDescent="0.3">
      <c r="A732">
        <f t="shared" si="68"/>
        <v>732</v>
      </c>
      <c r="B732" t="str">
        <f>IF(HLOOKUP("Memory",'vInfo (Imported)'!$1:$5000,A732,FALSE)&gt;0,HLOOKUP("Memory",'vInfo (Imported)'!$1:$5000,A732,FALSE),"")</f>
        <v/>
      </c>
      <c r="C732" t="str">
        <f>IF(HLOOKUP("CPUs",'vInfo (Imported)'!$1:$5000,A732,FALSE)&gt;0,
HLOOKUP("CPUs",'vInfo (Imported)'!$1:$5000,A732,FALSE),
"")</f>
        <v/>
      </c>
      <c r="D732" t="str">
        <f>IF(HLOOKUP($D$1,'vInfo (Imported)'!$1:$5000,A732,FALSE)&gt;0,
HLOOKUP($D$1,'vInfo (Imported)'!$1:$5000,A732,FALSE),
"")</f>
        <v/>
      </c>
      <c r="E732" t="str">
        <f>IF(HLOOKUP("Category",'vInfo (Imported)'!$1:$5000,A732,FALSE)&gt;0,
HLOOKUP("Category",'vInfo (Imported)'!$1:$5000,A732,FALSE),
"")</f>
        <v/>
      </c>
      <c r="F732" t="str">
        <f>IF(HLOOKUP("OS according to the configuration file",'vInfo (Imported)'!$1:$5000,A732,FALSE)&gt;0,
HLOOKUP("OS according to the configuration file",'vInfo (Imported)'!$1:$5000,A732,FALSE),
"")</f>
        <v/>
      </c>
      <c r="G732" s="1" t="str">
        <f>IF(HLOOKUP("Cluster",'vInfo (Imported)'!$1:$5000,A732,FALSE)&gt;0,
HLOOKUP("Cluster",'vInfo (Imported)'!$1:$5000,A732,FALSE),
"")</f>
        <v/>
      </c>
      <c r="K732" s="28">
        <f>'vCluster (Imported)'!A732</f>
        <v>0</v>
      </c>
      <c r="L732">
        <f t="shared" si="69"/>
        <v>0</v>
      </c>
      <c r="M732">
        <f t="shared" si="70"/>
        <v>0</v>
      </c>
      <c r="N732">
        <f t="shared" si="71"/>
        <v>0</v>
      </c>
      <c r="O732" s="1">
        <f t="shared" si="72"/>
        <v>0</v>
      </c>
      <c r="P732">
        <f>SUMIFS('vCluster (Imported)'!$G:$G,'vCluster (Imported)'!$A:$A,K732)</f>
        <v>0</v>
      </c>
      <c r="Q732">
        <f t="shared" si="73"/>
        <v>0</v>
      </c>
    </row>
    <row r="733" spans="1:17" x14ac:dyDescent="0.3">
      <c r="A733">
        <f t="shared" si="68"/>
        <v>733</v>
      </c>
      <c r="B733" t="str">
        <f>IF(HLOOKUP("Memory",'vInfo (Imported)'!$1:$5000,A733,FALSE)&gt;0,HLOOKUP("Memory",'vInfo (Imported)'!$1:$5000,A733,FALSE),"")</f>
        <v/>
      </c>
      <c r="C733" t="str">
        <f>IF(HLOOKUP("CPUs",'vInfo (Imported)'!$1:$5000,A733,FALSE)&gt;0,
HLOOKUP("CPUs",'vInfo (Imported)'!$1:$5000,A733,FALSE),
"")</f>
        <v/>
      </c>
      <c r="D733" t="str">
        <f>IF(HLOOKUP($D$1,'vInfo (Imported)'!$1:$5000,A733,FALSE)&gt;0,
HLOOKUP($D$1,'vInfo (Imported)'!$1:$5000,A733,FALSE),
"")</f>
        <v/>
      </c>
      <c r="E733" t="str">
        <f>IF(HLOOKUP("Category",'vInfo (Imported)'!$1:$5000,A733,FALSE)&gt;0,
HLOOKUP("Category",'vInfo (Imported)'!$1:$5000,A733,FALSE),
"")</f>
        <v/>
      </c>
      <c r="F733" t="str">
        <f>IF(HLOOKUP("OS according to the configuration file",'vInfo (Imported)'!$1:$5000,A733,FALSE)&gt;0,
HLOOKUP("OS according to the configuration file",'vInfo (Imported)'!$1:$5000,A733,FALSE),
"")</f>
        <v/>
      </c>
      <c r="G733" s="1" t="str">
        <f>IF(HLOOKUP("Cluster",'vInfo (Imported)'!$1:$5000,A733,FALSE)&gt;0,
HLOOKUP("Cluster",'vInfo (Imported)'!$1:$5000,A733,FALSE),
"")</f>
        <v/>
      </c>
      <c r="K733" s="28">
        <f>'vCluster (Imported)'!A733</f>
        <v>0</v>
      </c>
      <c r="L733">
        <f t="shared" si="69"/>
        <v>0</v>
      </c>
      <c r="M733">
        <f t="shared" si="70"/>
        <v>0</v>
      </c>
      <c r="N733">
        <f t="shared" si="71"/>
        <v>0</v>
      </c>
      <c r="O733" s="1">
        <f t="shared" si="72"/>
        <v>0</v>
      </c>
      <c r="P733">
        <f>SUMIFS('vCluster (Imported)'!$G:$G,'vCluster (Imported)'!$A:$A,K733)</f>
        <v>0</v>
      </c>
      <c r="Q733">
        <f t="shared" si="73"/>
        <v>0</v>
      </c>
    </row>
    <row r="734" spans="1:17" x14ac:dyDescent="0.3">
      <c r="A734">
        <f t="shared" si="68"/>
        <v>734</v>
      </c>
      <c r="B734" t="str">
        <f>IF(HLOOKUP("Memory",'vInfo (Imported)'!$1:$5000,A734,FALSE)&gt;0,HLOOKUP("Memory",'vInfo (Imported)'!$1:$5000,A734,FALSE),"")</f>
        <v/>
      </c>
      <c r="C734" t="str">
        <f>IF(HLOOKUP("CPUs",'vInfo (Imported)'!$1:$5000,A734,FALSE)&gt;0,
HLOOKUP("CPUs",'vInfo (Imported)'!$1:$5000,A734,FALSE),
"")</f>
        <v/>
      </c>
      <c r="D734" t="str">
        <f>IF(HLOOKUP($D$1,'vInfo (Imported)'!$1:$5000,A734,FALSE)&gt;0,
HLOOKUP($D$1,'vInfo (Imported)'!$1:$5000,A734,FALSE),
"")</f>
        <v/>
      </c>
      <c r="E734" t="str">
        <f>IF(HLOOKUP("Category",'vInfo (Imported)'!$1:$5000,A734,FALSE)&gt;0,
HLOOKUP("Category",'vInfo (Imported)'!$1:$5000,A734,FALSE),
"")</f>
        <v/>
      </c>
      <c r="F734" t="str">
        <f>IF(HLOOKUP("OS according to the configuration file",'vInfo (Imported)'!$1:$5000,A734,FALSE)&gt;0,
HLOOKUP("OS according to the configuration file",'vInfo (Imported)'!$1:$5000,A734,FALSE),
"")</f>
        <v/>
      </c>
      <c r="G734" s="1" t="str">
        <f>IF(HLOOKUP("Cluster",'vInfo (Imported)'!$1:$5000,A734,FALSE)&gt;0,
HLOOKUP("Cluster",'vInfo (Imported)'!$1:$5000,A734,FALSE),
"")</f>
        <v/>
      </c>
      <c r="K734" s="28">
        <f>'vCluster (Imported)'!A734</f>
        <v>0</v>
      </c>
      <c r="L734">
        <f t="shared" si="69"/>
        <v>0</v>
      </c>
      <c r="M734">
        <f t="shared" si="70"/>
        <v>0</v>
      </c>
      <c r="N734">
        <f t="shared" si="71"/>
        <v>0</v>
      </c>
      <c r="O734" s="1">
        <f t="shared" si="72"/>
        <v>0</v>
      </c>
      <c r="P734">
        <f>SUMIFS('vCluster (Imported)'!$G:$G,'vCluster (Imported)'!$A:$A,K734)</f>
        <v>0</v>
      </c>
      <c r="Q734">
        <f t="shared" si="73"/>
        <v>0</v>
      </c>
    </row>
    <row r="735" spans="1:17" x14ac:dyDescent="0.3">
      <c r="A735">
        <f t="shared" si="68"/>
        <v>735</v>
      </c>
      <c r="B735" t="str">
        <f>IF(HLOOKUP("Memory",'vInfo (Imported)'!$1:$5000,A735,FALSE)&gt;0,HLOOKUP("Memory",'vInfo (Imported)'!$1:$5000,A735,FALSE),"")</f>
        <v/>
      </c>
      <c r="C735" t="str">
        <f>IF(HLOOKUP("CPUs",'vInfo (Imported)'!$1:$5000,A735,FALSE)&gt;0,
HLOOKUP("CPUs",'vInfo (Imported)'!$1:$5000,A735,FALSE),
"")</f>
        <v/>
      </c>
      <c r="D735" t="str">
        <f>IF(HLOOKUP($D$1,'vInfo (Imported)'!$1:$5000,A735,FALSE)&gt;0,
HLOOKUP($D$1,'vInfo (Imported)'!$1:$5000,A735,FALSE),
"")</f>
        <v/>
      </c>
      <c r="E735" t="str">
        <f>IF(HLOOKUP("Category",'vInfo (Imported)'!$1:$5000,A735,FALSE)&gt;0,
HLOOKUP("Category",'vInfo (Imported)'!$1:$5000,A735,FALSE),
"")</f>
        <v/>
      </c>
      <c r="F735" t="str">
        <f>IF(HLOOKUP("OS according to the configuration file",'vInfo (Imported)'!$1:$5000,A735,FALSE)&gt;0,
HLOOKUP("OS according to the configuration file",'vInfo (Imported)'!$1:$5000,A735,FALSE),
"")</f>
        <v/>
      </c>
      <c r="G735" s="1" t="str">
        <f>IF(HLOOKUP("Cluster",'vInfo (Imported)'!$1:$5000,A735,FALSE)&gt;0,
HLOOKUP("Cluster",'vInfo (Imported)'!$1:$5000,A735,FALSE),
"")</f>
        <v/>
      </c>
      <c r="K735" s="28">
        <f>'vCluster (Imported)'!A735</f>
        <v>0</v>
      </c>
      <c r="L735">
        <f t="shared" si="69"/>
        <v>0</v>
      </c>
      <c r="M735">
        <f t="shared" si="70"/>
        <v>0</v>
      </c>
      <c r="N735">
        <f t="shared" si="71"/>
        <v>0</v>
      </c>
      <c r="O735" s="1">
        <f t="shared" si="72"/>
        <v>0</v>
      </c>
      <c r="P735">
        <f>SUMIFS('vCluster (Imported)'!$G:$G,'vCluster (Imported)'!$A:$A,K735)</f>
        <v>0</v>
      </c>
      <c r="Q735">
        <f t="shared" si="73"/>
        <v>0</v>
      </c>
    </row>
    <row r="736" spans="1:17" x14ac:dyDescent="0.3">
      <c r="A736">
        <f t="shared" si="68"/>
        <v>736</v>
      </c>
      <c r="B736" t="str">
        <f>IF(HLOOKUP("Memory",'vInfo (Imported)'!$1:$5000,A736,FALSE)&gt;0,HLOOKUP("Memory",'vInfo (Imported)'!$1:$5000,A736,FALSE),"")</f>
        <v/>
      </c>
      <c r="C736" t="str">
        <f>IF(HLOOKUP("CPUs",'vInfo (Imported)'!$1:$5000,A736,FALSE)&gt;0,
HLOOKUP("CPUs",'vInfo (Imported)'!$1:$5000,A736,FALSE),
"")</f>
        <v/>
      </c>
      <c r="D736" t="str">
        <f>IF(HLOOKUP($D$1,'vInfo (Imported)'!$1:$5000,A736,FALSE)&gt;0,
HLOOKUP($D$1,'vInfo (Imported)'!$1:$5000,A736,FALSE),
"")</f>
        <v/>
      </c>
      <c r="E736" t="str">
        <f>IF(HLOOKUP("Category",'vInfo (Imported)'!$1:$5000,A736,FALSE)&gt;0,
HLOOKUP("Category",'vInfo (Imported)'!$1:$5000,A736,FALSE),
"")</f>
        <v/>
      </c>
      <c r="F736" t="str">
        <f>IF(HLOOKUP("OS according to the configuration file",'vInfo (Imported)'!$1:$5000,A736,FALSE)&gt;0,
HLOOKUP("OS according to the configuration file",'vInfo (Imported)'!$1:$5000,A736,FALSE),
"")</f>
        <v/>
      </c>
      <c r="G736" s="1" t="str">
        <f>IF(HLOOKUP("Cluster",'vInfo (Imported)'!$1:$5000,A736,FALSE)&gt;0,
HLOOKUP("Cluster",'vInfo (Imported)'!$1:$5000,A736,FALSE),
"")</f>
        <v/>
      </c>
      <c r="K736" s="28">
        <f>'vCluster (Imported)'!A736</f>
        <v>0</v>
      </c>
      <c r="L736">
        <f t="shared" si="69"/>
        <v>0</v>
      </c>
      <c r="M736">
        <f t="shared" si="70"/>
        <v>0</v>
      </c>
      <c r="N736">
        <f t="shared" si="71"/>
        <v>0</v>
      </c>
      <c r="O736" s="1">
        <f t="shared" si="72"/>
        <v>0</v>
      </c>
      <c r="P736">
        <f>SUMIFS('vCluster (Imported)'!$G:$G,'vCluster (Imported)'!$A:$A,K736)</f>
        <v>0</v>
      </c>
      <c r="Q736">
        <f t="shared" si="73"/>
        <v>0</v>
      </c>
    </row>
    <row r="737" spans="1:17" x14ac:dyDescent="0.3">
      <c r="A737">
        <f t="shared" si="68"/>
        <v>737</v>
      </c>
      <c r="B737" t="str">
        <f>IF(HLOOKUP("Memory",'vInfo (Imported)'!$1:$5000,A737,FALSE)&gt;0,HLOOKUP("Memory",'vInfo (Imported)'!$1:$5000,A737,FALSE),"")</f>
        <v/>
      </c>
      <c r="C737" t="str">
        <f>IF(HLOOKUP("CPUs",'vInfo (Imported)'!$1:$5000,A737,FALSE)&gt;0,
HLOOKUP("CPUs",'vInfo (Imported)'!$1:$5000,A737,FALSE),
"")</f>
        <v/>
      </c>
      <c r="D737" t="str">
        <f>IF(HLOOKUP($D$1,'vInfo (Imported)'!$1:$5000,A737,FALSE)&gt;0,
HLOOKUP($D$1,'vInfo (Imported)'!$1:$5000,A737,FALSE),
"")</f>
        <v/>
      </c>
      <c r="E737" t="str">
        <f>IF(HLOOKUP("Category",'vInfo (Imported)'!$1:$5000,A737,FALSE)&gt;0,
HLOOKUP("Category",'vInfo (Imported)'!$1:$5000,A737,FALSE),
"")</f>
        <v/>
      </c>
      <c r="F737" t="str">
        <f>IF(HLOOKUP("OS according to the configuration file",'vInfo (Imported)'!$1:$5000,A737,FALSE)&gt;0,
HLOOKUP("OS according to the configuration file",'vInfo (Imported)'!$1:$5000,A737,FALSE),
"")</f>
        <v/>
      </c>
      <c r="G737" s="1" t="str">
        <f>IF(HLOOKUP("Cluster",'vInfo (Imported)'!$1:$5000,A737,FALSE)&gt;0,
HLOOKUP("Cluster",'vInfo (Imported)'!$1:$5000,A737,FALSE),
"")</f>
        <v/>
      </c>
      <c r="K737" s="28">
        <f>'vCluster (Imported)'!A737</f>
        <v>0</v>
      </c>
      <c r="L737">
        <f t="shared" si="69"/>
        <v>0</v>
      </c>
      <c r="M737">
        <f t="shared" si="70"/>
        <v>0</v>
      </c>
      <c r="N737">
        <f t="shared" si="71"/>
        <v>0</v>
      </c>
      <c r="O737" s="1">
        <f t="shared" si="72"/>
        <v>0</v>
      </c>
      <c r="P737">
        <f>SUMIFS('vCluster (Imported)'!$G:$G,'vCluster (Imported)'!$A:$A,K737)</f>
        <v>0</v>
      </c>
      <c r="Q737">
        <f t="shared" si="73"/>
        <v>0</v>
      </c>
    </row>
    <row r="738" spans="1:17" x14ac:dyDescent="0.3">
      <c r="A738">
        <f t="shared" si="68"/>
        <v>738</v>
      </c>
      <c r="B738" t="str">
        <f>IF(HLOOKUP("Memory",'vInfo (Imported)'!$1:$5000,A738,FALSE)&gt;0,HLOOKUP("Memory",'vInfo (Imported)'!$1:$5000,A738,FALSE),"")</f>
        <v/>
      </c>
      <c r="C738" t="str">
        <f>IF(HLOOKUP("CPUs",'vInfo (Imported)'!$1:$5000,A738,FALSE)&gt;0,
HLOOKUP("CPUs",'vInfo (Imported)'!$1:$5000,A738,FALSE),
"")</f>
        <v/>
      </c>
      <c r="D738" t="str">
        <f>IF(HLOOKUP($D$1,'vInfo (Imported)'!$1:$5000,A738,FALSE)&gt;0,
HLOOKUP($D$1,'vInfo (Imported)'!$1:$5000,A738,FALSE),
"")</f>
        <v/>
      </c>
      <c r="E738" t="str">
        <f>IF(HLOOKUP("Category",'vInfo (Imported)'!$1:$5000,A738,FALSE)&gt;0,
HLOOKUP("Category",'vInfo (Imported)'!$1:$5000,A738,FALSE),
"")</f>
        <v/>
      </c>
      <c r="F738" t="str">
        <f>IF(HLOOKUP("OS according to the configuration file",'vInfo (Imported)'!$1:$5000,A738,FALSE)&gt;0,
HLOOKUP("OS according to the configuration file",'vInfo (Imported)'!$1:$5000,A738,FALSE),
"")</f>
        <v/>
      </c>
      <c r="G738" s="1" t="str">
        <f>IF(HLOOKUP("Cluster",'vInfo (Imported)'!$1:$5000,A738,FALSE)&gt;0,
HLOOKUP("Cluster",'vInfo (Imported)'!$1:$5000,A738,FALSE),
"")</f>
        <v/>
      </c>
      <c r="K738" s="28">
        <f>'vCluster (Imported)'!A738</f>
        <v>0</v>
      </c>
      <c r="L738">
        <f t="shared" si="69"/>
        <v>0</v>
      </c>
      <c r="M738">
        <f t="shared" si="70"/>
        <v>0</v>
      </c>
      <c r="N738">
        <f t="shared" si="71"/>
        <v>0</v>
      </c>
      <c r="O738" s="1">
        <f t="shared" si="72"/>
        <v>0</v>
      </c>
      <c r="P738">
        <f>SUMIFS('vCluster (Imported)'!$G:$G,'vCluster (Imported)'!$A:$A,K738)</f>
        <v>0</v>
      </c>
      <c r="Q738">
        <f t="shared" si="73"/>
        <v>0</v>
      </c>
    </row>
    <row r="739" spans="1:17" x14ac:dyDescent="0.3">
      <c r="A739">
        <f t="shared" si="68"/>
        <v>739</v>
      </c>
      <c r="B739" t="str">
        <f>IF(HLOOKUP("Memory",'vInfo (Imported)'!$1:$5000,A739,FALSE)&gt;0,HLOOKUP("Memory",'vInfo (Imported)'!$1:$5000,A739,FALSE),"")</f>
        <v/>
      </c>
      <c r="C739" t="str">
        <f>IF(HLOOKUP("CPUs",'vInfo (Imported)'!$1:$5000,A739,FALSE)&gt;0,
HLOOKUP("CPUs",'vInfo (Imported)'!$1:$5000,A739,FALSE),
"")</f>
        <v/>
      </c>
      <c r="D739" t="str">
        <f>IF(HLOOKUP($D$1,'vInfo (Imported)'!$1:$5000,A739,FALSE)&gt;0,
HLOOKUP($D$1,'vInfo (Imported)'!$1:$5000,A739,FALSE),
"")</f>
        <v/>
      </c>
      <c r="E739" t="str">
        <f>IF(HLOOKUP("Category",'vInfo (Imported)'!$1:$5000,A739,FALSE)&gt;0,
HLOOKUP("Category",'vInfo (Imported)'!$1:$5000,A739,FALSE),
"")</f>
        <v/>
      </c>
      <c r="F739" t="str">
        <f>IF(HLOOKUP("OS according to the configuration file",'vInfo (Imported)'!$1:$5000,A739,FALSE)&gt;0,
HLOOKUP("OS according to the configuration file",'vInfo (Imported)'!$1:$5000,A739,FALSE),
"")</f>
        <v/>
      </c>
      <c r="G739" s="1" t="str">
        <f>IF(HLOOKUP("Cluster",'vInfo (Imported)'!$1:$5000,A739,FALSE)&gt;0,
HLOOKUP("Cluster",'vInfo (Imported)'!$1:$5000,A739,FALSE),
"")</f>
        <v/>
      </c>
      <c r="K739" s="28">
        <f>'vCluster (Imported)'!A739</f>
        <v>0</v>
      </c>
      <c r="L739">
        <f t="shared" si="69"/>
        <v>0</v>
      </c>
      <c r="M739">
        <f t="shared" si="70"/>
        <v>0</v>
      </c>
      <c r="N739">
        <f t="shared" si="71"/>
        <v>0</v>
      </c>
      <c r="O739" s="1">
        <f t="shared" si="72"/>
        <v>0</v>
      </c>
      <c r="P739">
        <f>SUMIFS('vCluster (Imported)'!$G:$G,'vCluster (Imported)'!$A:$A,K739)</f>
        <v>0</v>
      </c>
      <c r="Q739">
        <f t="shared" si="73"/>
        <v>0</v>
      </c>
    </row>
    <row r="740" spans="1:17" x14ac:dyDescent="0.3">
      <c r="A740">
        <f t="shared" si="68"/>
        <v>740</v>
      </c>
      <c r="B740" t="str">
        <f>IF(HLOOKUP("Memory",'vInfo (Imported)'!$1:$5000,A740,FALSE)&gt;0,HLOOKUP("Memory",'vInfo (Imported)'!$1:$5000,A740,FALSE),"")</f>
        <v/>
      </c>
      <c r="C740" t="str">
        <f>IF(HLOOKUP("CPUs",'vInfo (Imported)'!$1:$5000,A740,FALSE)&gt;0,
HLOOKUP("CPUs",'vInfo (Imported)'!$1:$5000,A740,FALSE),
"")</f>
        <v/>
      </c>
      <c r="D740" t="str">
        <f>IF(HLOOKUP($D$1,'vInfo (Imported)'!$1:$5000,A740,FALSE)&gt;0,
HLOOKUP($D$1,'vInfo (Imported)'!$1:$5000,A740,FALSE),
"")</f>
        <v/>
      </c>
      <c r="E740" t="str">
        <f>IF(HLOOKUP("Category",'vInfo (Imported)'!$1:$5000,A740,FALSE)&gt;0,
HLOOKUP("Category",'vInfo (Imported)'!$1:$5000,A740,FALSE),
"")</f>
        <v/>
      </c>
      <c r="F740" t="str">
        <f>IF(HLOOKUP("OS according to the configuration file",'vInfo (Imported)'!$1:$5000,A740,FALSE)&gt;0,
HLOOKUP("OS according to the configuration file",'vInfo (Imported)'!$1:$5000,A740,FALSE),
"")</f>
        <v/>
      </c>
      <c r="G740" s="1" t="str">
        <f>IF(HLOOKUP("Cluster",'vInfo (Imported)'!$1:$5000,A740,FALSE)&gt;0,
HLOOKUP("Cluster",'vInfo (Imported)'!$1:$5000,A740,FALSE),
"")</f>
        <v/>
      </c>
      <c r="K740" s="28">
        <f>'vCluster (Imported)'!A740</f>
        <v>0</v>
      </c>
      <c r="L740">
        <f t="shared" si="69"/>
        <v>0</v>
      </c>
      <c r="M740">
        <f t="shared" si="70"/>
        <v>0</v>
      </c>
      <c r="N740">
        <f t="shared" si="71"/>
        <v>0</v>
      </c>
      <c r="O740" s="1">
        <f t="shared" si="72"/>
        <v>0</v>
      </c>
      <c r="P740">
        <f>SUMIFS('vCluster (Imported)'!$G:$G,'vCluster (Imported)'!$A:$A,K740)</f>
        <v>0</v>
      </c>
      <c r="Q740">
        <f t="shared" si="73"/>
        <v>0</v>
      </c>
    </row>
    <row r="741" spans="1:17" x14ac:dyDescent="0.3">
      <c r="A741">
        <f t="shared" si="68"/>
        <v>741</v>
      </c>
      <c r="B741" t="str">
        <f>IF(HLOOKUP("Memory",'vInfo (Imported)'!$1:$5000,A741,FALSE)&gt;0,HLOOKUP("Memory",'vInfo (Imported)'!$1:$5000,A741,FALSE),"")</f>
        <v/>
      </c>
      <c r="C741" t="str">
        <f>IF(HLOOKUP("CPUs",'vInfo (Imported)'!$1:$5000,A741,FALSE)&gt;0,
HLOOKUP("CPUs",'vInfo (Imported)'!$1:$5000,A741,FALSE),
"")</f>
        <v/>
      </c>
      <c r="D741" t="str">
        <f>IF(HLOOKUP($D$1,'vInfo (Imported)'!$1:$5000,A741,FALSE)&gt;0,
HLOOKUP($D$1,'vInfo (Imported)'!$1:$5000,A741,FALSE),
"")</f>
        <v/>
      </c>
      <c r="E741" t="str">
        <f>IF(HLOOKUP("Category",'vInfo (Imported)'!$1:$5000,A741,FALSE)&gt;0,
HLOOKUP("Category",'vInfo (Imported)'!$1:$5000,A741,FALSE),
"")</f>
        <v/>
      </c>
      <c r="F741" t="str">
        <f>IF(HLOOKUP("OS according to the configuration file",'vInfo (Imported)'!$1:$5000,A741,FALSE)&gt;0,
HLOOKUP("OS according to the configuration file",'vInfo (Imported)'!$1:$5000,A741,FALSE),
"")</f>
        <v/>
      </c>
      <c r="G741" s="1" t="str">
        <f>IF(HLOOKUP("Cluster",'vInfo (Imported)'!$1:$5000,A741,FALSE)&gt;0,
HLOOKUP("Cluster",'vInfo (Imported)'!$1:$5000,A741,FALSE),
"")</f>
        <v/>
      </c>
      <c r="K741" s="28">
        <f>'vCluster (Imported)'!A741</f>
        <v>0</v>
      </c>
      <c r="L741">
        <f t="shared" si="69"/>
        <v>0</v>
      </c>
      <c r="M741">
        <f t="shared" si="70"/>
        <v>0</v>
      </c>
      <c r="N741">
        <f t="shared" si="71"/>
        <v>0</v>
      </c>
      <c r="O741" s="1">
        <f t="shared" si="72"/>
        <v>0</v>
      </c>
      <c r="P741">
        <f>SUMIFS('vCluster (Imported)'!$G:$G,'vCluster (Imported)'!$A:$A,K741)</f>
        <v>0</v>
      </c>
      <c r="Q741">
        <f t="shared" si="73"/>
        <v>0</v>
      </c>
    </row>
    <row r="742" spans="1:17" x14ac:dyDescent="0.3">
      <c r="A742">
        <f t="shared" si="68"/>
        <v>742</v>
      </c>
      <c r="B742" t="str">
        <f>IF(HLOOKUP("Memory",'vInfo (Imported)'!$1:$5000,A742,FALSE)&gt;0,HLOOKUP("Memory",'vInfo (Imported)'!$1:$5000,A742,FALSE),"")</f>
        <v/>
      </c>
      <c r="C742" t="str">
        <f>IF(HLOOKUP("CPUs",'vInfo (Imported)'!$1:$5000,A742,FALSE)&gt;0,
HLOOKUP("CPUs",'vInfo (Imported)'!$1:$5000,A742,FALSE),
"")</f>
        <v/>
      </c>
      <c r="D742" t="str">
        <f>IF(HLOOKUP($D$1,'vInfo (Imported)'!$1:$5000,A742,FALSE)&gt;0,
HLOOKUP($D$1,'vInfo (Imported)'!$1:$5000,A742,FALSE),
"")</f>
        <v/>
      </c>
      <c r="E742" t="str">
        <f>IF(HLOOKUP("Category",'vInfo (Imported)'!$1:$5000,A742,FALSE)&gt;0,
HLOOKUP("Category",'vInfo (Imported)'!$1:$5000,A742,FALSE),
"")</f>
        <v/>
      </c>
      <c r="F742" t="str">
        <f>IF(HLOOKUP("OS according to the configuration file",'vInfo (Imported)'!$1:$5000,A742,FALSE)&gt;0,
HLOOKUP("OS according to the configuration file",'vInfo (Imported)'!$1:$5000,A742,FALSE),
"")</f>
        <v/>
      </c>
      <c r="G742" s="1" t="str">
        <f>IF(HLOOKUP("Cluster",'vInfo (Imported)'!$1:$5000,A742,FALSE)&gt;0,
HLOOKUP("Cluster",'vInfo (Imported)'!$1:$5000,A742,FALSE),
"")</f>
        <v/>
      </c>
      <c r="K742" s="28">
        <f>'vCluster (Imported)'!A742</f>
        <v>0</v>
      </c>
      <c r="L742">
        <f t="shared" si="69"/>
        <v>0</v>
      </c>
      <c r="M742">
        <f t="shared" si="70"/>
        <v>0</v>
      </c>
      <c r="N742">
        <f t="shared" si="71"/>
        <v>0</v>
      </c>
      <c r="O742" s="1">
        <f t="shared" si="72"/>
        <v>0</v>
      </c>
      <c r="P742">
        <f>SUMIFS('vCluster (Imported)'!$G:$G,'vCluster (Imported)'!$A:$A,K742)</f>
        <v>0</v>
      </c>
      <c r="Q742">
        <f t="shared" si="73"/>
        <v>0</v>
      </c>
    </row>
    <row r="743" spans="1:17" x14ac:dyDescent="0.3">
      <c r="A743">
        <f t="shared" si="68"/>
        <v>743</v>
      </c>
      <c r="B743" t="str">
        <f>IF(HLOOKUP("Memory",'vInfo (Imported)'!$1:$5000,A743,FALSE)&gt;0,HLOOKUP("Memory",'vInfo (Imported)'!$1:$5000,A743,FALSE),"")</f>
        <v/>
      </c>
      <c r="C743" t="str">
        <f>IF(HLOOKUP("CPUs",'vInfo (Imported)'!$1:$5000,A743,FALSE)&gt;0,
HLOOKUP("CPUs",'vInfo (Imported)'!$1:$5000,A743,FALSE),
"")</f>
        <v/>
      </c>
      <c r="D743" t="str">
        <f>IF(HLOOKUP($D$1,'vInfo (Imported)'!$1:$5000,A743,FALSE)&gt;0,
HLOOKUP($D$1,'vInfo (Imported)'!$1:$5000,A743,FALSE),
"")</f>
        <v/>
      </c>
      <c r="E743" t="str">
        <f>IF(HLOOKUP("Category",'vInfo (Imported)'!$1:$5000,A743,FALSE)&gt;0,
HLOOKUP("Category",'vInfo (Imported)'!$1:$5000,A743,FALSE),
"")</f>
        <v/>
      </c>
      <c r="F743" t="str">
        <f>IF(HLOOKUP("OS according to the configuration file",'vInfo (Imported)'!$1:$5000,A743,FALSE)&gt;0,
HLOOKUP("OS according to the configuration file",'vInfo (Imported)'!$1:$5000,A743,FALSE),
"")</f>
        <v/>
      </c>
      <c r="G743" s="1" t="str">
        <f>IF(HLOOKUP("Cluster",'vInfo (Imported)'!$1:$5000,A743,FALSE)&gt;0,
HLOOKUP("Cluster",'vInfo (Imported)'!$1:$5000,A743,FALSE),
"")</f>
        <v/>
      </c>
      <c r="K743" s="28">
        <f>'vCluster (Imported)'!A743</f>
        <v>0</v>
      </c>
      <c r="L743">
        <f t="shared" si="69"/>
        <v>0</v>
      </c>
      <c r="M743">
        <f t="shared" si="70"/>
        <v>0</v>
      </c>
      <c r="N743">
        <f t="shared" si="71"/>
        <v>0</v>
      </c>
      <c r="O743" s="1">
        <f t="shared" si="72"/>
        <v>0</v>
      </c>
      <c r="P743">
        <f>SUMIFS('vCluster (Imported)'!$G:$G,'vCluster (Imported)'!$A:$A,K743)</f>
        <v>0</v>
      </c>
      <c r="Q743">
        <f t="shared" si="73"/>
        <v>0</v>
      </c>
    </row>
    <row r="744" spans="1:17" x14ac:dyDescent="0.3">
      <c r="A744">
        <f t="shared" si="68"/>
        <v>744</v>
      </c>
      <c r="B744" t="str">
        <f>IF(HLOOKUP("Memory",'vInfo (Imported)'!$1:$5000,A744,FALSE)&gt;0,HLOOKUP("Memory",'vInfo (Imported)'!$1:$5000,A744,FALSE),"")</f>
        <v/>
      </c>
      <c r="C744" t="str">
        <f>IF(HLOOKUP("CPUs",'vInfo (Imported)'!$1:$5000,A744,FALSE)&gt;0,
HLOOKUP("CPUs",'vInfo (Imported)'!$1:$5000,A744,FALSE),
"")</f>
        <v/>
      </c>
      <c r="D744" t="str">
        <f>IF(HLOOKUP($D$1,'vInfo (Imported)'!$1:$5000,A744,FALSE)&gt;0,
HLOOKUP($D$1,'vInfo (Imported)'!$1:$5000,A744,FALSE),
"")</f>
        <v/>
      </c>
      <c r="E744" t="str">
        <f>IF(HLOOKUP("Category",'vInfo (Imported)'!$1:$5000,A744,FALSE)&gt;0,
HLOOKUP("Category",'vInfo (Imported)'!$1:$5000,A744,FALSE),
"")</f>
        <v/>
      </c>
      <c r="F744" t="str">
        <f>IF(HLOOKUP("OS according to the configuration file",'vInfo (Imported)'!$1:$5000,A744,FALSE)&gt;0,
HLOOKUP("OS according to the configuration file",'vInfo (Imported)'!$1:$5000,A744,FALSE),
"")</f>
        <v/>
      </c>
      <c r="G744" s="1" t="str">
        <f>IF(HLOOKUP("Cluster",'vInfo (Imported)'!$1:$5000,A744,FALSE)&gt;0,
HLOOKUP("Cluster",'vInfo (Imported)'!$1:$5000,A744,FALSE),
"")</f>
        <v/>
      </c>
      <c r="K744" s="28">
        <f>'vCluster (Imported)'!A744</f>
        <v>0</v>
      </c>
      <c r="L744">
        <f t="shared" si="69"/>
        <v>0</v>
      </c>
      <c r="M744">
        <f t="shared" si="70"/>
        <v>0</v>
      </c>
      <c r="N744">
        <f t="shared" si="71"/>
        <v>0</v>
      </c>
      <c r="O744" s="1">
        <f t="shared" si="72"/>
        <v>0</v>
      </c>
      <c r="P744">
        <f>SUMIFS('vCluster (Imported)'!$G:$G,'vCluster (Imported)'!$A:$A,K744)</f>
        <v>0</v>
      </c>
      <c r="Q744">
        <f t="shared" si="73"/>
        <v>0</v>
      </c>
    </row>
    <row r="745" spans="1:17" x14ac:dyDescent="0.3">
      <c r="A745">
        <f t="shared" si="68"/>
        <v>745</v>
      </c>
      <c r="B745" t="str">
        <f>IF(HLOOKUP("Memory",'vInfo (Imported)'!$1:$5000,A745,FALSE)&gt;0,HLOOKUP("Memory",'vInfo (Imported)'!$1:$5000,A745,FALSE),"")</f>
        <v/>
      </c>
      <c r="C745" t="str">
        <f>IF(HLOOKUP("CPUs",'vInfo (Imported)'!$1:$5000,A745,FALSE)&gt;0,
HLOOKUP("CPUs",'vInfo (Imported)'!$1:$5000,A745,FALSE),
"")</f>
        <v/>
      </c>
      <c r="D745" t="str">
        <f>IF(HLOOKUP($D$1,'vInfo (Imported)'!$1:$5000,A745,FALSE)&gt;0,
HLOOKUP($D$1,'vInfo (Imported)'!$1:$5000,A745,FALSE),
"")</f>
        <v/>
      </c>
      <c r="E745" t="str">
        <f>IF(HLOOKUP("Category",'vInfo (Imported)'!$1:$5000,A745,FALSE)&gt;0,
HLOOKUP("Category",'vInfo (Imported)'!$1:$5000,A745,FALSE),
"")</f>
        <v/>
      </c>
      <c r="F745" t="str">
        <f>IF(HLOOKUP("OS according to the configuration file",'vInfo (Imported)'!$1:$5000,A745,FALSE)&gt;0,
HLOOKUP("OS according to the configuration file",'vInfo (Imported)'!$1:$5000,A745,FALSE),
"")</f>
        <v/>
      </c>
      <c r="G745" s="1" t="str">
        <f>IF(HLOOKUP("Cluster",'vInfo (Imported)'!$1:$5000,A745,FALSE)&gt;0,
HLOOKUP("Cluster",'vInfo (Imported)'!$1:$5000,A745,FALSE),
"")</f>
        <v/>
      </c>
      <c r="K745" s="28">
        <f>'vCluster (Imported)'!A745</f>
        <v>0</v>
      </c>
      <c r="L745">
        <f t="shared" si="69"/>
        <v>0</v>
      </c>
      <c r="M745">
        <f t="shared" si="70"/>
        <v>0</v>
      </c>
      <c r="N745">
        <f t="shared" si="71"/>
        <v>0</v>
      </c>
      <c r="O745" s="1">
        <f t="shared" si="72"/>
        <v>0</v>
      </c>
      <c r="P745">
        <f>SUMIFS('vCluster (Imported)'!$G:$G,'vCluster (Imported)'!$A:$A,K745)</f>
        <v>0</v>
      </c>
      <c r="Q745">
        <f t="shared" si="73"/>
        <v>0</v>
      </c>
    </row>
    <row r="746" spans="1:17" x14ac:dyDescent="0.3">
      <c r="A746">
        <f t="shared" si="68"/>
        <v>746</v>
      </c>
      <c r="B746" t="str">
        <f>IF(HLOOKUP("Memory",'vInfo (Imported)'!$1:$5000,A746,FALSE)&gt;0,HLOOKUP("Memory",'vInfo (Imported)'!$1:$5000,A746,FALSE),"")</f>
        <v/>
      </c>
      <c r="C746" t="str">
        <f>IF(HLOOKUP("CPUs",'vInfo (Imported)'!$1:$5000,A746,FALSE)&gt;0,
HLOOKUP("CPUs",'vInfo (Imported)'!$1:$5000,A746,FALSE),
"")</f>
        <v/>
      </c>
      <c r="D746" t="str">
        <f>IF(HLOOKUP($D$1,'vInfo (Imported)'!$1:$5000,A746,FALSE)&gt;0,
HLOOKUP($D$1,'vInfo (Imported)'!$1:$5000,A746,FALSE),
"")</f>
        <v/>
      </c>
      <c r="E746" t="str">
        <f>IF(HLOOKUP("Category",'vInfo (Imported)'!$1:$5000,A746,FALSE)&gt;0,
HLOOKUP("Category",'vInfo (Imported)'!$1:$5000,A746,FALSE),
"")</f>
        <v/>
      </c>
      <c r="F746" t="str">
        <f>IF(HLOOKUP("OS according to the configuration file",'vInfo (Imported)'!$1:$5000,A746,FALSE)&gt;0,
HLOOKUP("OS according to the configuration file",'vInfo (Imported)'!$1:$5000,A746,FALSE),
"")</f>
        <v/>
      </c>
      <c r="G746" s="1" t="str">
        <f>IF(HLOOKUP("Cluster",'vInfo (Imported)'!$1:$5000,A746,FALSE)&gt;0,
HLOOKUP("Cluster",'vInfo (Imported)'!$1:$5000,A746,FALSE),
"")</f>
        <v/>
      </c>
      <c r="K746" s="28">
        <f>'vCluster (Imported)'!A746</f>
        <v>0</v>
      </c>
      <c r="L746">
        <f t="shared" si="69"/>
        <v>0</v>
      </c>
      <c r="M746">
        <f t="shared" si="70"/>
        <v>0</v>
      </c>
      <c r="N746">
        <f t="shared" si="71"/>
        <v>0</v>
      </c>
      <c r="O746" s="1">
        <f t="shared" si="72"/>
        <v>0</v>
      </c>
      <c r="P746">
        <f>SUMIFS('vCluster (Imported)'!$G:$G,'vCluster (Imported)'!$A:$A,K746)</f>
        <v>0</v>
      </c>
      <c r="Q746">
        <f t="shared" si="73"/>
        <v>0</v>
      </c>
    </row>
    <row r="747" spans="1:17" x14ac:dyDescent="0.3">
      <c r="A747">
        <f t="shared" si="68"/>
        <v>747</v>
      </c>
      <c r="B747" t="str">
        <f>IF(HLOOKUP("Memory",'vInfo (Imported)'!$1:$5000,A747,FALSE)&gt;0,HLOOKUP("Memory",'vInfo (Imported)'!$1:$5000,A747,FALSE),"")</f>
        <v/>
      </c>
      <c r="C747" t="str">
        <f>IF(HLOOKUP("CPUs",'vInfo (Imported)'!$1:$5000,A747,FALSE)&gt;0,
HLOOKUP("CPUs",'vInfo (Imported)'!$1:$5000,A747,FALSE),
"")</f>
        <v/>
      </c>
      <c r="D747" t="str">
        <f>IF(HLOOKUP($D$1,'vInfo (Imported)'!$1:$5000,A747,FALSE)&gt;0,
HLOOKUP($D$1,'vInfo (Imported)'!$1:$5000,A747,FALSE),
"")</f>
        <v/>
      </c>
      <c r="E747" t="str">
        <f>IF(HLOOKUP("Category",'vInfo (Imported)'!$1:$5000,A747,FALSE)&gt;0,
HLOOKUP("Category",'vInfo (Imported)'!$1:$5000,A747,FALSE),
"")</f>
        <v/>
      </c>
      <c r="F747" t="str">
        <f>IF(HLOOKUP("OS according to the configuration file",'vInfo (Imported)'!$1:$5000,A747,FALSE)&gt;0,
HLOOKUP("OS according to the configuration file",'vInfo (Imported)'!$1:$5000,A747,FALSE),
"")</f>
        <v/>
      </c>
      <c r="G747" s="1" t="str">
        <f>IF(HLOOKUP("Cluster",'vInfo (Imported)'!$1:$5000,A747,FALSE)&gt;0,
HLOOKUP("Cluster",'vInfo (Imported)'!$1:$5000,A747,FALSE),
"")</f>
        <v/>
      </c>
      <c r="K747" s="28">
        <f>'vCluster (Imported)'!A747</f>
        <v>0</v>
      </c>
      <c r="L747">
        <f t="shared" si="69"/>
        <v>0</v>
      </c>
      <c r="M747">
        <f t="shared" si="70"/>
        <v>0</v>
      </c>
      <c r="N747">
        <f t="shared" si="71"/>
        <v>0</v>
      </c>
      <c r="O747" s="1">
        <f t="shared" si="72"/>
        <v>0</v>
      </c>
      <c r="P747">
        <f>SUMIFS('vCluster (Imported)'!$G:$G,'vCluster (Imported)'!$A:$A,K747)</f>
        <v>0</v>
      </c>
      <c r="Q747">
        <f t="shared" si="73"/>
        <v>0</v>
      </c>
    </row>
    <row r="748" spans="1:17" x14ac:dyDescent="0.3">
      <c r="A748">
        <f t="shared" si="68"/>
        <v>748</v>
      </c>
      <c r="B748" t="str">
        <f>IF(HLOOKUP("Memory",'vInfo (Imported)'!$1:$5000,A748,FALSE)&gt;0,HLOOKUP("Memory",'vInfo (Imported)'!$1:$5000,A748,FALSE),"")</f>
        <v/>
      </c>
      <c r="C748" t="str">
        <f>IF(HLOOKUP("CPUs",'vInfo (Imported)'!$1:$5000,A748,FALSE)&gt;0,
HLOOKUP("CPUs",'vInfo (Imported)'!$1:$5000,A748,FALSE),
"")</f>
        <v/>
      </c>
      <c r="D748" t="str">
        <f>IF(HLOOKUP($D$1,'vInfo (Imported)'!$1:$5000,A748,FALSE)&gt;0,
HLOOKUP($D$1,'vInfo (Imported)'!$1:$5000,A748,FALSE),
"")</f>
        <v/>
      </c>
      <c r="E748" t="str">
        <f>IF(HLOOKUP("Category",'vInfo (Imported)'!$1:$5000,A748,FALSE)&gt;0,
HLOOKUP("Category",'vInfo (Imported)'!$1:$5000,A748,FALSE),
"")</f>
        <v/>
      </c>
      <c r="F748" t="str">
        <f>IF(HLOOKUP("OS according to the configuration file",'vInfo (Imported)'!$1:$5000,A748,FALSE)&gt;0,
HLOOKUP("OS according to the configuration file",'vInfo (Imported)'!$1:$5000,A748,FALSE),
"")</f>
        <v/>
      </c>
      <c r="G748" s="1" t="str">
        <f>IF(HLOOKUP("Cluster",'vInfo (Imported)'!$1:$5000,A748,FALSE)&gt;0,
HLOOKUP("Cluster",'vInfo (Imported)'!$1:$5000,A748,FALSE),
"")</f>
        <v/>
      </c>
      <c r="K748" s="28">
        <f>'vCluster (Imported)'!A748</f>
        <v>0</v>
      </c>
      <c r="L748">
        <f t="shared" si="69"/>
        <v>0</v>
      </c>
      <c r="M748">
        <f t="shared" si="70"/>
        <v>0</v>
      </c>
      <c r="N748">
        <f t="shared" si="71"/>
        <v>0</v>
      </c>
      <c r="O748" s="1">
        <f t="shared" si="72"/>
        <v>0</v>
      </c>
      <c r="P748">
        <f>SUMIFS('vCluster (Imported)'!$G:$G,'vCluster (Imported)'!$A:$A,K748)</f>
        <v>0</v>
      </c>
      <c r="Q748">
        <f t="shared" si="73"/>
        <v>0</v>
      </c>
    </row>
    <row r="749" spans="1:17" x14ac:dyDescent="0.3">
      <c r="A749">
        <f t="shared" si="68"/>
        <v>749</v>
      </c>
      <c r="B749" t="str">
        <f>IF(HLOOKUP("Memory",'vInfo (Imported)'!$1:$5000,A749,FALSE)&gt;0,HLOOKUP("Memory",'vInfo (Imported)'!$1:$5000,A749,FALSE),"")</f>
        <v/>
      </c>
      <c r="C749" t="str">
        <f>IF(HLOOKUP("CPUs",'vInfo (Imported)'!$1:$5000,A749,FALSE)&gt;0,
HLOOKUP("CPUs",'vInfo (Imported)'!$1:$5000,A749,FALSE),
"")</f>
        <v/>
      </c>
      <c r="D749" t="str">
        <f>IF(HLOOKUP($D$1,'vInfo (Imported)'!$1:$5000,A749,FALSE)&gt;0,
HLOOKUP($D$1,'vInfo (Imported)'!$1:$5000,A749,FALSE),
"")</f>
        <v/>
      </c>
      <c r="E749" t="str">
        <f>IF(HLOOKUP("Category",'vInfo (Imported)'!$1:$5000,A749,FALSE)&gt;0,
HLOOKUP("Category",'vInfo (Imported)'!$1:$5000,A749,FALSE),
"")</f>
        <v/>
      </c>
      <c r="F749" t="str">
        <f>IF(HLOOKUP("OS according to the configuration file",'vInfo (Imported)'!$1:$5000,A749,FALSE)&gt;0,
HLOOKUP("OS according to the configuration file",'vInfo (Imported)'!$1:$5000,A749,FALSE),
"")</f>
        <v/>
      </c>
      <c r="G749" s="1" t="str">
        <f>IF(HLOOKUP("Cluster",'vInfo (Imported)'!$1:$5000,A749,FALSE)&gt;0,
HLOOKUP("Cluster",'vInfo (Imported)'!$1:$5000,A749,FALSE),
"")</f>
        <v/>
      </c>
      <c r="K749" s="28">
        <f>'vCluster (Imported)'!A749</f>
        <v>0</v>
      </c>
      <c r="L749">
        <f t="shared" si="69"/>
        <v>0</v>
      </c>
      <c r="M749">
        <f t="shared" si="70"/>
        <v>0</v>
      </c>
      <c r="N749">
        <f t="shared" si="71"/>
        <v>0</v>
      </c>
      <c r="O749" s="1">
        <f t="shared" si="72"/>
        <v>0</v>
      </c>
      <c r="P749">
        <f>SUMIFS('vCluster (Imported)'!$G:$G,'vCluster (Imported)'!$A:$A,K749)</f>
        <v>0</v>
      </c>
      <c r="Q749">
        <f t="shared" si="73"/>
        <v>0</v>
      </c>
    </row>
    <row r="750" spans="1:17" x14ac:dyDescent="0.3">
      <c r="A750">
        <f t="shared" si="68"/>
        <v>750</v>
      </c>
      <c r="B750" t="str">
        <f>IF(HLOOKUP("Memory",'vInfo (Imported)'!$1:$5000,A750,FALSE)&gt;0,HLOOKUP("Memory",'vInfo (Imported)'!$1:$5000,A750,FALSE),"")</f>
        <v/>
      </c>
      <c r="C750" t="str">
        <f>IF(HLOOKUP("CPUs",'vInfo (Imported)'!$1:$5000,A750,FALSE)&gt;0,
HLOOKUP("CPUs",'vInfo (Imported)'!$1:$5000,A750,FALSE),
"")</f>
        <v/>
      </c>
      <c r="D750" t="str">
        <f>IF(HLOOKUP($D$1,'vInfo (Imported)'!$1:$5000,A750,FALSE)&gt;0,
HLOOKUP($D$1,'vInfo (Imported)'!$1:$5000,A750,FALSE),
"")</f>
        <v/>
      </c>
      <c r="E750" t="str">
        <f>IF(HLOOKUP("Category",'vInfo (Imported)'!$1:$5000,A750,FALSE)&gt;0,
HLOOKUP("Category",'vInfo (Imported)'!$1:$5000,A750,FALSE),
"")</f>
        <v/>
      </c>
      <c r="F750" t="str">
        <f>IF(HLOOKUP("OS according to the configuration file",'vInfo (Imported)'!$1:$5000,A750,FALSE)&gt;0,
HLOOKUP("OS according to the configuration file",'vInfo (Imported)'!$1:$5000,A750,FALSE),
"")</f>
        <v/>
      </c>
      <c r="G750" s="1" t="str">
        <f>IF(HLOOKUP("Cluster",'vInfo (Imported)'!$1:$5000,A750,FALSE)&gt;0,
HLOOKUP("Cluster",'vInfo (Imported)'!$1:$5000,A750,FALSE),
"")</f>
        <v/>
      </c>
      <c r="K750" s="28">
        <f>'vCluster (Imported)'!A750</f>
        <v>0</v>
      </c>
      <c r="L750">
        <f t="shared" si="69"/>
        <v>0</v>
      </c>
      <c r="M750">
        <f t="shared" si="70"/>
        <v>0</v>
      </c>
      <c r="N750">
        <f t="shared" si="71"/>
        <v>0</v>
      </c>
      <c r="O750" s="1">
        <f t="shared" si="72"/>
        <v>0</v>
      </c>
      <c r="P750">
        <f>SUMIFS('vCluster (Imported)'!$G:$G,'vCluster (Imported)'!$A:$A,K750)</f>
        <v>0</v>
      </c>
      <c r="Q750">
        <f t="shared" si="73"/>
        <v>0</v>
      </c>
    </row>
    <row r="751" spans="1:17" x14ac:dyDescent="0.3">
      <c r="A751">
        <f t="shared" si="68"/>
        <v>751</v>
      </c>
      <c r="B751" t="str">
        <f>IF(HLOOKUP("Memory",'vInfo (Imported)'!$1:$5000,A751,FALSE)&gt;0,HLOOKUP("Memory",'vInfo (Imported)'!$1:$5000,A751,FALSE),"")</f>
        <v/>
      </c>
      <c r="C751" t="str">
        <f>IF(HLOOKUP("CPUs",'vInfo (Imported)'!$1:$5000,A751,FALSE)&gt;0,
HLOOKUP("CPUs",'vInfo (Imported)'!$1:$5000,A751,FALSE),
"")</f>
        <v/>
      </c>
      <c r="D751" t="str">
        <f>IF(HLOOKUP($D$1,'vInfo (Imported)'!$1:$5000,A751,FALSE)&gt;0,
HLOOKUP($D$1,'vInfo (Imported)'!$1:$5000,A751,FALSE),
"")</f>
        <v/>
      </c>
      <c r="E751" t="str">
        <f>IF(HLOOKUP("Category",'vInfo (Imported)'!$1:$5000,A751,FALSE)&gt;0,
HLOOKUP("Category",'vInfo (Imported)'!$1:$5000,A751,FALSE),
"")</f>
        <v/>
      </c>
      <c r="F751" t="str">
        <f>IF(HLOOKUP("OS according to the configuration file",'vInfo (Imported)'!$1:$5000,A751,FALSE)&gt;0,
HLOOKUP("OS according to the configuration file",'vInfo (Imported)'!$1:$5000,A751,FALSE),
"")</f>
        <v/>
      </c>
      <c r="G751" s="1" t="str">
        <f>IF(HLOOKUP("Cluster",'vInfo (Imported)'!$1:$5000,A751,FALSE)&gt;0,
HLOOKUP("Cluster",'vInfo (Imported)'!$1:$5000,A751,FALSE),
"")</f>
        <v/>
      </c>
      <c r="K751" s="28">
        <f>'vCluster (Imported)'!A751</f>
        <v>0</v>
      </c>
      <c r="L751">
        <f t="shared" si="69"/>
        <v>0</v>
      </c>
      <c r="M751">
        <f t="shared" si="70"/>
        <v>0</v>
      </c>
      <c r="N751">
        <f t="shared" si="71"/>
        <v>0</v>
      </c>
      <c r="O751" s="1">
        <f t="shared" si="72"/>
        <v>0</v>
      </c>
      <c r="P751">
        <f>SUMIFS('vCluster (Imported)'!$G:$G,'vCluster (Imported)'!$A:$A,K751)</f>
        <v>0</v>
      </c>
      <c r="Q751">
        <f t="shared" si="73"/>
        <v>0</v>
      </c>
    </row>
    <row r="752" spans="1:17" x14ac:dyDescent="0.3">
      <c r="A752">
        <f t="shared" si="68"/>
        <v>752</v>
      </c>
      <c r="B752" t="str">
        <f>IF(HLOOKUP("Memory",'vInfo (Imported)'!$1:$5000,A752,FALSE)&gt;0,HLOOKUP("Memory",'vInfo (Imported)'!$1:$5000,A752,FALSE),"")</f>
        <v/>
      </c>
      <c r="C752" t="str">
        <f>IF(HLOOKUP("CPUs",'vInfo (Imported)'!$1:$5000,A752,FALSE)&gt;0,
HLOOKUP("CPUs",'vInfo (Imported)'!$1:$5000,A752,FALSE),
"")</f>
        <v/>
      </c>
      <c r="D752" t="str">
        <f>IF(HLOOKUP($D$1,'vInfo (Imported)'!$1:$5000,A752,FALSE)&gt;0,
HLOOKUP($D$1,'vInfo (Imported)'!$1:$5000,A752,FALSE),
"")</f>
        <v/>
      </c>
      <c r="E752" t="str">
        <f>IF(HLOOKUP("Category",'vInfo (Imported)'!$1:$5000,A752,FALSE)&gt;0,
HLOOKUP("Category",'vInfo (Imported)'!$1:$5000,A752,FALSE),
"")</f>
        <v/>
      </c>
      <c r="F752" t="str">
        <f>IF(HLOOKUP("OS according to the configuration file",'vInfo (Imported)'!$1:$5000,A752,FALSE)&gt;0,
HLOOKUP("OS according to the configuration file",'vInfo (Imported)'!$1:$5000,A752,FALSE),
"")</f>
        <v/>
      </c>
      <c r="G752" s="1" t="str">
        <f>IF(HLOOKUP("Cluster",'vInfo (Imported)'!$1:$5000,A752,FALSE)&gt;0,
HLOOKUP("Cluster",'vInfo (Imported)'!$1:$5000,A752,FALSE),
"")</f>
        <v/>
      </c>
      <c r="K752" s="28">
        <f>'vCluster (Imported)'!A752</f>
        <v>0</v>
      </c>
      <c r="L752">
        <f t="shared" si="69"/>
        <v>0</v>
      </c>
      <c r="M752">
        <f t="shared" si="70"/>
        <v>0</v>
      </c>
      <c r="N752">
        <f t="shared" si="71"/>
        <v>0</v>
      </c>
      <c r="O752" s="1">
        <f t="shared" si="72"/>
        <v>0</v>
      </c>
      <c r="P752">
        <f>SUMIFS('vCluster (Imported)'!$G:$G,'vCluster (Imported)'!$A:$A,K752)</f>
        <v>0</v>
      </c>
      <c r="Q752">
        <f t="shared" si="73"/>
        <v>0</v>
      </c>
    </row>
    <row r="753" spans="1:17" x14ac:dyDescent="0.3">
      <c r="A753">
        <f t="shared" si="68"/>
        <v>753</v>
      </c>
      <c r="B753" t="str">
        <f>IF(HLOOKUP("Memory",'vInfo (Imported)'!$1:$5000,A753,FALSE)&gt;0,HLOOKUP("Memory",'vInfo (Imported)'!$1:$5000,A753,FALSE),"")</f>
        <v/>
      </c>
      <c r="C753" t="str">
        <f>IF(HLOOKUP("CPUs",'vInfo (Imported)'!$1:$5000,A753,FALSE)&gt;0,
HLOOKUP("CPUs",'vInfo (Imported)'!$1:$5000,A753,FALSE),
"")</f>
        <v/>
      </c>
      <c r="D753" t="str">
        <f>IF(HLOOKUP($D$1,'vInfo (Imported)'!$1:$5000,A753,FALSE)&gt;0,
HLOOKUP($D$1,'vInfo (Imported)'!$1:$5000,A753,FALSE),
"")</f>
        <v/>
      </c>
      <c r="E753" t="str">
        <f>IF(HLOOKUP("Category",'vInfo (Imported)'!$1:$5000,A753,FALSE)&gt;0,
HLOOKUP("Category",'vInfo (Imported)'!$1:$5000,A753,FALSE),
"")</f>
        <v/>
      </c>
      <c r="F753" t="str">
        <f>IF(HLOOKUP("OS according to the configuration file",'vInfo (Imported)'!$1:$5000,A753,FALSE)&gt;0,
HLOOKUP("OS according to the configuration file",'vInfo (Imported)'!$1:$5000,A753,FALSE),
"")</f>
        <v/>
      </c>
      <c r="G753" s="1" t="str">
        <f>IF(HLOOKUP("Cluster",'vInfo (Imported)'!$1:$5000,A753,FALSE)&gt;0,
HLOOKUP("Cluster",'vInfo (Imported)'!$1:$5000,A753,FALSE),
"")</f>
        <v/>
      </c>
      <c r="K753" s="28">
        <f>'vCluster (Imported)'!A753</f>
        <v>0</v>
      </c>
      <c r="L753">
        <f t="shared" si="69"/>
        <v>0</v>
      </c>
      <c r="M753">
        <f t="shared" si="70"/>
        <v>0</v>
      </c>
      <c r="N753">
        <f t="shared" si="71"/>
        <v>0</v>
      </c>
      <c r="O753" s="1">
        <f t="shared" si="72"/>
        <v>0</v>
      </c>
      <c r="P753">
        <f>SUMIFS('vCluster (Imported)'!$G:$G,'vCluster (Imported)'!$A:$A,K753)</f>
        <v>0</v>
      </c>
      <c r="Q753">
        <f t="shared" si="73"/>
        <v>0</v>
      </c>
    </row>
    <row r="754" spans="1:17" x14ac:dyDescent="0.3">
      <c r="A754">
        <f t="shared" si="68"/>
        <v>754</v>
      </c>
      <c r="B754" t="str">
        <f>IF(HLOOKUP("Memory",'vInfo (Imported)'!$1:$5000,A754,FALSE)&gt;0,HLOOKUP("Memory",'vInfo (Imported)'!$1:$5000,A754,FALSE),"")</f>
        <v/>
      </c>
      <c r="C754" t="str">
        <f>IF(HLOOKUP("CPUs",'vInfo (Imported)'!$1:$5000,A754,FALSE)&gt;0,
HLOOKUP("CPUs",'vInfo (Imported)'!$1:$5000,A754,FALSE),
"")</f>
        <v/>
      </c>
      <c r="D754" t="str">
        <f>IF(HLOOKUP($D$1,'vInfo (Imported)'!$1:$5000,A754,FALSE)&gt;0,
HLOOKUP($D$1,'vInfo (Imported)'!$1:$5000,A754,FALSE),
"")</f>
        <v/>
      </c>
      <c r="E754" t="str">
        <f>IF(HLOOKUP("Category",'vInfo (Imported)'!$1:$5000,A754,FALSE)&gt;0,
HLOOKUP("Category",'vInfo (Imported)'!$1:$5000,A754,FALSE),
"")</f>
        <v/>
      </c>
      <c r="F754" t="str">
        <f>IF(HLOOKUP("OS according to the configuration file",'vInfo (Imported)'!$1:$5000,A754,FALSE)&gt;0,
HLOOKUP("OS according to the configuration file",'vInfo (Imported)'!$1:$5000,A754,FALSE),
"")</f>
        <v/>
      </c>
      <c r="G754" s="1" t="str">
        <f>IF(HLOOKUP("Cluster",'vInfo (Imported)'!$1:$5000,A754,FALSE)&gt;0,
HLOOKUP("Cluster",'vInfo (Imported)'!$1:$5000,A754,FALSE),
"")</f>
        <v/>
      </c>
      <c r="K754" s="28">
        <f>'vCluster (Imported)'!A754</f>
        <v>0</v>
      </c>
      <c r="L754">
        <f t="shared" si="69"/>
        <v>0</v>
      </c>
      <c r="M754">
        <f t="shared" si="70"/>
        <v>0</v>
      </c>
      <c r="N754">
        <f t="shared" si="71"/>
        <v>0</v>
      </c>
      <c r="O754" s="1">
        <f t="shared" si="72"/>
        <v>0</v>
      </c>
      <c r="P754">
        <f>SUMIFS('vCluster (Imported)'!$G:$G,'vCluster (Imported)'!$A:$A,K754)</f>
        <v>0</v>
      </c>
      <c r="Q754">
        <f t="shared" si="73"/>
        <v>0</v>
      </c>
    </row>
    <row r="755" spans="1:17" x14ac:dyDescent="0.3">
      <c r="A755">
        <f t="shared" si="68"/>
        <v>755</v>
      </c>
      <c r="B755" t="str">
        <f>IF(HLOOKUP("Memory",'vInfo (Imported)'!$1:$5000,A755,FALSE)&gt;0,HLOOKUP("Memory",'vInfo (Imported)'!$1:$5000,A755,FALSE),"")</f>
        <v/>
      </c>
      <c r="C755" t="str">
        <f>IF(HLOOKUP("CPUs",'vInfo (Imported)'!$1:$5000,A755,FALSE)&gt;0,
HLOOKUP("CPUs",'vInfo (Imported)'!$1:$5000,A755,FALSE),
"")</f>
        <v/>
      </c>
      <c r="D755" t="str">
        <f>IF(HLOOKUP($D$1,'vInfo (Imported)'!$1:$5000,A755,FALSE)&gt;0,
HLOOKUP($D$1,'vInfo (Imported)'!$1:$5000,A755,FALSE),
"")</f>
        <v/>
      </c>
      <c r="E755" t="str">
        <f>IF(HLOOKUP("Category",'vInfo (Imported)'!$1:$5000,A755,FALSE)&gt;0,
HLOOKUP("Category",'vInfo (Imported)'!$1:$5000,A755,FALSE),
"")</f>
        <v/>
      </c>
      <c r="F755" t="str">
        <f>IF(HLOOKUP("OS according to the configuration file",'vInfo (Imported)'!$1:$5000,A755,FALSE)&gt;0,
HLOOKUP("OS according to the configuration file",'vInfo (Imported)'!$1:$5000,A755,FALSE),
"")</f>
        <v/>
      </c>
      <c r="G755" s="1" t="str">
        <f>IF(HLOOKUP("Cluster",'vInfo (Imported)'!$1:$5000,A755,FALSE)&gt;0,
HLOOKUP("Cluster",'vInfo (Imported)'!$1:$5000,A755,FALSE),
"")</f>
        <v/>
      </c>
      <c r="K755" s="28">
        <f>'vCluster (Imported)'!A755</f>
        <v>0</v>
      </c>
      <c r="L755">
        <f t="shared" si="69"/>
        <v>0</v>
      </c>
      <c r="M755">
        <f t="shared" si="70"/>
        <v>0</v>
      </c>
      <c r="N755">
        <f t="shared" si="71"/>
        <v>0</v>
      </c>
      <c r="O755" s="1">
        <f t="shared" si="72"/>
        <v>0</v>
      </c>
      <c r="P755">
        <f>SUMIFS('vCluster (Imported)'!$G:$G,'vCluster (Imported)'!$A:$A,K755)</f>
        <v>0</v>
      </c>
      <c r="Q755">
        <f t="shared" si="73"/>
        <v>0</v>
      </c>
    </row>
    <row r="756" spans="1:17" x14ac:dyDescent="0.3">
      <c r="A756">
        <f t="shared" si="68"/>
        <v>756</v>
      </c>
      <c r="B756" t="str">
        <f>IF(HLOOKUP("Memory",'vInfo (Imported)'!$1:$5000,A756,FALSE)&gt;0,HLOOKUP("Memory",'vInfo (Imported)'!$1:$5000,A756,FALSE),"")</f>
        <v/>
      </c>
      <c r="C756" t="str">
        <f>IF(HLOOKUP("CPUs",'vInfo (Imported)'!$1:$5000,A756,FALSE)&gt;0,
HLOOKUP("CPUs",'vInfo (Imported)'!$1:$5000,A756,FALSE),
"")</f>
        <v/>
      </c>
      <c r="D756" t="str">
        <f>IF(HLOOKUP($D$1,'vInfo (Imported)'!$1:$5000,A756,FALSE)&gt;0,
HLOOKUP($D$1,'vInfo (Imported)'!$1:$5000,A756,FALSE),
"")</f>
        <v/>
      </c>
      <c r="E756" t="str">
        <f>IF(HLOOKUP("Category",'vInfo (Imported)'!$1:$5000,A756,FALSE)&gt;0,
HLOOKUP("Category",'vInfo (Imported)'!$1:$5000,A756,FALSE),
"")</f>
        <v/>
      </c>
      <c r="F756" t="str">
        <f>IF(HLOOKUP("OS according to the configuration file",'vInfo (Imported)'!$1:$5000,A756,FALSE)&gt;0,
HLOOKUP("OS according to the configuration file",'vInfo (Imported)'!$1:$5000,A756,FALSE),
"")</f>
        <v/>
      </c>
      <c r="G756" s="1" t="str">
        <f>IF(HLOOKUP("Cluster",'vInfo (Imported)'!$1:$5000,A756,FALSE)&gt;0,
HLOOKUP("Cluster",'vInfo (Imported)'!$1:$5000,A756,FALSE),
"")</f>
        <v/>
      </c>
      <c r="K756" s="28">
        <f>'vCluster (Imported)'!A756</f>
        <v>0</v>
      </c>
      <c r="L756">
        <f t="shared" si="69"/>
        <v>0</v>
      </c>
      <c r="M756">
        <f t="shared" si="70"/>
        <v>0</v>
      </c>
      <c r="N756">
        <f t="shared" si="71"/>
        <v>0</v>
      </c>
      <c r="O756" s="1">
        <f t="shared" si="72"/>
        <v>0</v>
      </c>
      <c r="P756">
        <f>SUMIFS('vCluster (Imported)'!$G:$G,'vCluster (Imported)'!$A:$A,K756)</f>
        <v>0</v>
      </c>
      <c r="Q756">
        <f t="shared" si="73"/>
        <v>0</v>
      </c>
    </row>
    <row r="757" spans="1:17" x14ac:dyDescent="0.3">
      <c r="A757">
        <f t="shared" si="68"/>
        <v>757</v>
      </c>
      <c r="B757" t="str">
        <f>IF(HLOOKUP("Memory",'vInfo (Imported)'!$1:$5000,A757,FALSE)&gt;0,HLOOKUP("Memory",'vInfo (Imported)'!$1:$5000,A757,FALSE),"")</f>
        <v/>
      </c>
      <c r="C757" t="str">
        <f>IF(HLOOKUP("CPUs",'vInfo (Imported)'!$1:$5000,A757,FALSE)&gt;0,
HLOOKUP("CPUs",'vInfo (Imported)'!$1:$5000,A757,FALSE),
"")</f>
        <v/>
      </c>
      <c r="D757" t="str">
        <f>IF(HLOOKUP($D$1,'vInfo (Imported)'!$1:$5000,A757,FALSE)&gt;0,
HLOOKUP($D$1,'vInfo (Imported)'!$1:$5000,A757,FALSE),
"")</f>
        <v/>
      </c>
      <c r="E757" t="str">
        <f>IF(HLOOKUP("Category",'vInfo (Imported)'!$1:$5000,A757,FALSE)&gt;0,
HLOOKUP("Category",'vInfo (Imported)'!$1:$5000,A757,FALSE),
"")</f>
        <v/>
      </c>
      <c r="F757" t="str">
        <f>IF(HLOOKUP("OS according to the configuration file",'vInfo (Imported)'!$1:$5000,A757,FALSE)&gt;0,
HLOOKUP("OS according to the configuration file",'vInfo (Imported)'!$1:$5000,A757,FALSE),
"")</f>
        <v/>
      </c>
      <c r="G757" s="1" t="str">
        <f>IF(HLOOKUP("Cluster",'vInfo (Imported)'!$1:$5000,A757,FALSE)&gt;0,
HLOOKUP("Cluster",'vInfo (Imported)'!$1:$5000,A757,FALSE),
"")</f>
        <v/>
      </c>
      <c r="K757" s="28">
        <f>'vCluster (Imported)'!A757</f>
        <v>0</v>
      </c>
      <c r="L757">
        <f t="shared" si="69"/>
        <v>0</v>
      </c>
      <c r="M757">
        <f t="shared" si="70"/>
        <v>0</v>
      </c>
      <c r="N757">
        <f t="shared" si="71"/>
        <v>0</v>
      </c>
      <c r="O757" s="1">
        <f t="shared" si="72"/>
        <v>0</v>
      </c>
      <c r="P757">
        <f>SUMIFS('vCluster (Imported)'!$G:$G,'vCluster (Imported)'!$A:$A,K757)</f>
        <v>0</v>
      </c>
      <c r="Q757">
        <f t="shared" si="73"/>
        <v>0</v>
      </c>
    </row>
    <row r="758" spans="1:17" x14ac:dyDescent="0.3">
      <c r="A758">
        <f t="shared" si="68"/>
        <v>758</v>
      </c>
      <c r="B758" t="str">
        <f>IF(HLOOKUP("Memory",'vInfo (Imported)'!$1:$5000,A758,FALSE)&gt;0,HLOOKUP("Memory",'vInfo (Imported)'!$1:$5000,A758,FALSE),"")</f>
        <v/>
      </c>
      <c r="C758" t="str">
        <f>IF(HLOOKUP("CPUs",'vInfo (Imported)'!$1:$5000,A758,FALSE)&gt;0,
HLOOKUP("CPUs",'vInfo (Imported)'!$1:$5000,A758,FALSE),
"")</f>
        <v/>
      </c>
      <c r="D758" t="str">
        <f>IF(HLOOKUP($D$1,'vInfo (Imported)'!$1:$5000,A758,FALSE)&gt;0,
HLOOKUP($D$1,'vInfo (Imported)'!$1:$5000,A758,FALSE),
"")</f>
        <v/>
      </c>
      <c r="E758" t="str">
        <f>IF(HLOOKUP("Category",'vInfo (Imported)'!$1:$5000,A758,FALSE)&gt;0,
HLOOKUP("Category",'vInfo (Imported)'!$1:$5000,A758,FALSE),
"")</f>
        <v/>
      </c>
      <c r="F758" t="str">
        <f>IF(HLOOKUP("OS according to the configuration file",'vInfo (Imported)'!$1:$5000,A758,FALSE)&gt;0,
HLOOKUP("OS according to the configuration file",'vInfo (Imported)'!$1:$5000,A758,FALSE),
"")</f>
        <v/>
      </c>
      <c r="G758" s="1" t="str">
        <f>IF(HLOOKUP("Cluster",'vInfo (Imported)'!$1:$5000,A758,FALSE)&gt;0,
HLOOKUP("Cluster",'vInfo (Imported)'!$1:$5000,A758,FALSE),
"")</f>
        <v/>
      </c>
      <c r="K758" s="28">
        <f>'vCluster (Imported)'!A758</f>
        <v>0</v>
      </c>
      <c r="L758">
        <f t="shared" si="69"/>
        <v>0</v>
      </c>
      <c r="M758">
        <f t="shared" si="70"/>
        <v>0</v>
      </c>
      <c r="N758">
        <f t="shared" si="71"/>
        <v>0</v>
      </c>
      <c r="O758" s="1">
        <f t="shared" si="72"/>
        <v>0</v>
      </c>
      <c r="P758">
        <f>SUMIFS('vCluster (Imported)'!$G:$G,'vCluster (Imported)'!$A:$A,K758)</f>
        <v>0</v>
      </c>
      <c r="Q758">
        <f t="shared" si="73"/>
        <v>0</v>
      </c>
    </row>
    <row r="759" spans="1:17" x14ac:dyDescent="0.3">
      <c r="A759">
        <f t="shared" si="68"/>
        <v>759</v>
      </c>
      <c r="B759" t="str">
        <f>IF(HLOOKUP("Memory",'vInfo (Imported)'!$1:$5000,A759,FALSE)&gt;0,HLOOKUP("Memory",'vInfo (Imported)'!$1:$5000,A759,FALSE),"")</f>
        <v/>
      </c>
      <c r="C759" t="str">
        <f>IF(HLOOKUP("CPUs",'vInfo (Imported)'!$1:$5000,A759,FALSE)&gt;0,
HLOOKUP("CPUs",'vInfo (Imported)'!$1:$5000,A759,FALSE),
"")</f>
        <v/>
      </c>
      <c r="D759" t="str">
        <f>IF(HLOOKUP($D$1,'vInfo (Imported)'!$1:$5000,A759,FALSE)&gt;0,
HLOOKUP($D$1,'vInfo (Imported)'!$1:$5000,A759,FALSE),
"")</f>
        <v/>
      </c>
      <c r="E759" t="str">
        <f>IF(HLOOKUP("Category",'vInfo (Imported)'!$1:$5000,A759,FALSE)&gt;0,
HLOOKUP("Category",'vInfo (Imported)'!$1:$5000,A759,FALSE),
"")</f>
        <v/>
      </c>
      <c r="F759" t="str">
        <f>IF(HLOOKUP("OS according to the configuration file",'vInfo (Imported)'!$1:$5000,A759,FALSE)&gt;0,
HLOOKUP("OS according to the configuration file",'vInfo (Imported)'!$1:$5000,A759,FALSE),
"")</f>
        <v/>
      </c>
      <c r="G759" s="1" t="str">
        <f>IF(HLOOKUP("Cluster",'vInfo (Imported)'!$1:$5000,A759,FALSE)&gt;0,
HLOOKUP("Cluster",'vInfo (Imported)'!$1:$5000,A759,FALSE),
"")</f>
        <v/>
      </c>
      <c r="K759" s="28">
        <f>'vCluster (Imported)'!A759</f>
        <v>0</v>
      </c>
      <c r="L759">
        <f t="shared" si="69"/>
        <v>0</v>
      </c>
      <c r="M759">
        <f t="shared" si="70"/>
        <v>0</v>
      </c>
      <c r="N759">
        <f t="shared" si="71"/>
        <v>0</v>
      </c>
      <c r="O759" s="1">
        <f t="shared" si="72"/>
        <v>0</v>
      </c>
      <c r="P759">
        <f>SUMIFS('vCluster (Imported)'!$G:$G,'vCluster (Imported)'!$A:$A,K759)</f>
        <v>0</v>
      </c>
      <c r="Q759">
        <f t="shared" si="73"/>
        <v>0</v>
      </c>
    </row>
    <row r="760" spans="1:17" x14ac:dyDescent="0.3">
      <c r="A760">
        <f t="shared" si="68"/>
        <v>760</v>
      </c>
      <c r="B760" t="str">
        <f>IF(HLOOKUP("Memory",'vInfo (Imported)'!$1:$5000,A760,FALSE)&gt;0,HLOOKUP("Memory",'vInfo (Imported)'!$1:$5000,A760,FALSE),"")</f>
        <v/>
      </c>
      <c r="C760" t="str">
        <f>IF(HLOOKUP("CPUs",'vInfo (Imported)'!$1:$5000,A760,FALSE)&gt;0,
HLOOKUP("CPUs",'vInfo (Imported)'!$1:$5000,A760,FALSE),
"")</f>
        <v/>
      </c>
      <c r="D760" t="str">
        <f>IF(HLOOKUP($D$1,'vInfo (Imported)'!$1:$5000,A760,FALSE)&gt;0,
HLOOKUP($D$1,'vInfo (Imported)'!$1:$5000,A760,FALSE),
"")</f>
        <v/>
      </c>
      <c r="E760" t="str">
        <f>IF(HLOOKUP("Category",'vInfo (Imported)'!$1:$5000,A760,FALSE)&gt;0,
HLOOKUP("Category",'vInfo (Imported)'!$1:$5000,A760,FALSE),
"")</f>
        <v/>
      </c>
      <c r="F760" t="str">
        <f>IF(HLOOKUP("OS according to the configuration file",'vInfo (Imported)'!$1:$5000,A760,FALSE)&gt;0,
HLOOKUP("OS according to the configuration file",'vInfo (Imported)'!$1:$5000,A760,FALSE),
"")</f>
        <v/>
      </c>
      <c r="G760" s="1" t="str">
        <f>IF(HLOOKUP("Cluster",'vInfo (Imported)'!$1:$5000,A760,FALSE)&gt;0,
HLOOKUP("Cluster",'vInfo (Imported)'!$1:$5000,A760,FALSE),
"")</f>
        <v/>
      </c>
      <c r="K760" s="28">
        <f>'vCluster (Imported)'!A760</f>
        <v>0</v>
      </c>
      <c r="L760">
        <f t="shared" si="69"/>
        <v>0</v>
      </c>
      <c r="M760">
        <f t="shared" si="70"/>
        <v>0</v>
      </c>
      <c r="N760">
        <f t="shared" si="71"/>
        <v>0</v>
      </c>
      <c r="O760" s="1">
        <f t="shared" si="72"/>
        <v>0</v>
      </c>
      <c r="P760">
        <f>SUMIFS('vCluster (Imported)'!$G:$G,'vCluster (Imported)'!$A:$A,K760)</f>
        <v>0</v>
      </c>
      <c r="Q760">
        <f t="shared" si="73"/>
        <v>0</v>
      </c>
    </row>
    <row r="761" spans="1:17" x14ac:dyDescent="0.3">
      <c r="A761">
        <f t="shared" si="68"/>
        <v>761</v>
      </c>
      <c r="B761" t="str">
        <f>IF(HLOOKUP("Memory",'vInfo (Imported)'!$1:$5000,A761,FALSE)&gt;0,HLOOKUP("Memory",'vInfo (Imported)'!$1:$5000,A761,FALSE),"")</f>
        <v/>
      </c>
      <c r="C761" t="str">
        <f>IF(HLOOKUP("CPUs",'vInfo (Imported)'!$1:$5000,A761,FALSE)&gt;0,
HLOOKUP("CPUs",'vInfo (Imported)'!$1:$5000,A761,FALSE),
"")</f>
        <v/>
      </c>
      <c r="D761" t="str">
        <f>IF(HLOOKUP($D$1,'vInfo (Imported)'!$1:$5000,A761,FALSE)&gt;0,
HLOOKUP($D$1,'vInfo (Imported)'!$1:$5000,A761,FALSE),
"")</f>
        <v/>
      </c>
      <c r="E761" t="str">
        <f>IF(HLOOKUP("Category",'vInfo (Imported)'!$1:$5000,A761,FALSE)&gt;0,
HLOOKUP("Category",'vInfo (Imported)'!$1:$5000,A761,FALSE),
"")</f>
        <v/>
      </c>
      <c r="F761" t="str">
        <f>IF(HLOOKUP("OS according to the configuration file",'vInfo (Imported)'!$1:$5000,A761,FALSE)&gt;0,
HLOOKUP("OS according to the configuration file",'vInfo (Imported)'!$1:$5000,A761,FALSE),
"")</f>
        <v/>
      </c>
      <c r="G761" s="1" t="str">
        <f>IF(HLOOKUP("Cluster",'vInfo (Imported)'!$1:$5000,A761,FALSE)&gt;0,
HLOOKUP("Cluster",'vInfo (Imported)'!$1:$5000,A761,FALSE),
"")</f>
        <v/>
      </c>
      <c r="K761" s="28">
        <f>'vCluster (Imported)'!A761</f>
        <v>0</v>
      </c>
      <c r="L761">
        <f t="shared" si="69"/>
        <v>0</v>
      </c>
      <c r="M761">
        <f t="shared" si="70"/>
        <v>0</v>
      </c>
      <c r="N761">
        <f t="shared" si="71"/>
        <v>0</v>
      </c>
      <c r="O761" s="1">
        <f t="shared" si="72"/>
        <v>0</v>
      </c>
      <c r="P761">
        <f>SUMIFS('vCluster (Imported)'!$G:$G,'vCluster (Imported)'!$A:$A,K761)</f>
        <v>0</v>
      </c>
      <c r="Q761">
        <f t="shared" si="73"/>
        <v>0</v>
      </c>
    </row>
    <row r="762" spans="1:17" x14ac:dyDescent="0.3">
      <c r="A762">
        <f t="shared" si="68"/>
        <v>762</v>
      </c>
      <c r="B762" t="str">
        <f>IF(HLOOKUP("Memory",'vInfo (Imported)'!$1:$5000,A762,FALSE)&gt;0,HLOOKUP("Memory",'vInfo (Imported)'!$1:$5000,A762,FALSE),"")</f>
        <v/>
      </c>
      <c r="C762" t="str">
        <f>IF(HLOOKUP("CPUs",'vInfo (Imported)'!$1:$5000,A762,FALSE)&gt;0,
HLOOKUP("CPUs",'vInfo (Imported)'!$1:$5000,A762,FALSE),
"")</f>
        <v/>
      </c>
      <c r="D762" t="str">
        <f>IF(HLOOKUP($D$1,'vInfo (Imported)'!$1:$5000,A762,FALSE)&gt;0,
HLOOKUP($D$1,'vInfo (Imported)'!$1:$5000,A762,FALSE),
"")</f>
        <v/>
      </c>
      <c r="E762" t="str">
        <f>IF(HLOOKUP("Category",'vInfo (Imported)'!$1:$5000,A762,FALSE)&gt;0,
HLOOKUP("Category",'vInfo (Imported)'!$1:$5000,A762,FALSE),
"")</f>
        <v/>
      </c>
      <c r="F762" t="str">
        <f>IF(HLOOKUP("OS according to the configuration file",'vInfo (Imported)'!$1:$5000,A762,FALSE)&gt;0,
HLOOKUP("OS according to the configuration file",'vInfo (Imported)'!$1:$5000,A762,FALSE),
"")</f>
        <v/>
      </c>
      <c r="G762" s="1" t="str">
        <f>IF(HLOOKUP("Cluster",'vInfo (Imported)'!$1:$5000,A762,FALSE)&gt;0,
HLOOKUP("Cluster",'vInfo (Imported)'!$1:$5000,A762,FALSE),
"")</f>
        <v/>
      </c>
      <c r="K762" s="28">
        <f>'vCluster (Imported)'!A762</f>
        <v>0</v>
      </c>
      <c r="L762">
        <f t="shared" si="69"/>
        <v>0</v>
      </c>
      <c r="M762">
        <f t="shared" si="70"/>
        <v>0</v>
      </c>
      <c r="N762">
        <f t="shared" si="71"/>
        <v>0</v>
      </c>
      <c r="O762" s="1">
        <f t="shared" si="72"/>
        <v>0</v>
      </c>
      <c r="P762">
        <f>SUMIFS('vCluster (Imported)'!$G:$G,'vCluster (Imported)'!$A:$A,K762)</f>
        <v>0</v>
      </c>
      <c r="Q762">
        <f t="shared" si="73"/>
        <v>0</v>
      </c>
    </row>
    <row r="763" spans="1:17" x14ac:dyDescent="0.3">
      <c r="A763">
        <f t="shared" si="68"/>
        <v>763</v>
      </c>
      <c r="B763" t="str">
        <f>IF(HLOOKUP("Memory",'vInfo (Imported)'!$1:$5000,A763,FALSE)&gt;0,HLOOKUP("Memory",'vInfo (Imported)'!$1:$5000,A763,FALSE),"")</f>
        <v/>
      </c>
      <c r="C763" t="str">
        <f>IF(HLOOKUP("CPUs",'vInfo (Imported)'!$1:$5000,A763,FALSE)&gt;0,
HLOOKUP("CPUs",'vInfo (Imported)'!$1:$5000,A763,FALSE),
"")</f>
        <v/>
      </c>
      <c r="D763" t="str">
        <f>IF(HLOOKUP($D$1,'vInfo (Imported)'!$1:$5000,A763,FALSE)&gt;0,
HLOOKUP($D$1,'vInfo (Imported)'!$1:$5000,A763,FALSE),
"")</f>
        <v/>
      </c>
      <c r="E763" t="str">
        <f>IF(HLOOKUP("Category",'vInfo (Imported)'!$1:$5000,A763,FALSE)&gt;0,
HLOOKUP("Category",'vInfo (Imported)'!$1:$5000,A763,FALSE),
"")</f>
        <v/>
      </c>
      <c r="F763" t="str">
        <f>IF(HLOOKUP("OS according to the configuration file",'vInfo (Imported)'!$1:$5000,A763,FALSE)&gt;0,
HLOOKUP("OS according to the configuration file",'vInfo (Imported)'!$1:$5000,A763,FALSE),
"")</f>
        <v/>
      </c>
      <c r="G763" s="1" t="str">
        <f>IF(HLOOKUP("Cluster",'vInfo (Imported)'!$1:$5000,A763,FALSE)&gt;0,
HLOOKUP("Cluster",'vInfo (Imported)'!$1:$5000,A763,FALSE),
"")</f>
        <v/>
      </c>
      <c r="K763" s="28">
        <f>'vCluster (Imported)'!A763</f>
        <v>0</v>
      </c>
      <c r="L763">
        <f t="shared" si="69"/>
        <v>0</v>
      </c>
      <c r="M763">
        <f t="shared" si="70"/>
        <v>0</v>
      </c>
      <c r="N763">
        <f t="shared" si="71"/>
        <v>0</v>
      </c>
      <c r="O763" s="1">
        <f t="shared" si="72"/>
        <v>0</v>
      </c>
      <c r="P763">
        <f>SUMIFS('vCluster (Imported)'!$G:$G,'vCluster (Imported)'!$A:$A,K763)</f>
        <v>0</v>
      </c>
      <c r="Q763">
        <f t="shared" si="73"/>
        <v>0</v>
      </c>
    </row>
    <row r="764" spans="1:17" x14ac:dyDescent="0.3">
      <c r="A764">
        <f t="shared" si="68"/>
        <v>764</v>
      </c>
      <c r="B764" t="str">
        <f>IF(HLOOKUP("Memory",'vInfo (Imported)'!$1:$5000,A764,FALSE)&gt;0,HLOOKUP("Memory",'vInfo (Imported)'!$1:$5000,A764,FALSE),"")</f>
        <v/>
      </c>
      <c r="C764" t="str">
        <f>IF(HLOOKUP("CPUs",'vInfo (Imported)'!$1:$5000,A764,FALSE)&gt;0,
HLOOKUP("CPUs",'vInfo (Imported)'!$1:$5000,A764,FALSE),
"")</f>
        <v/>
      </c>
      <c r="D764" t="str">
        <f>IF(HLOOKUP($D$1,'vInfo (Imported)'!$1:$5000,A764,FALSE)&gt;0,
HLOOKUP($D$1,'vInfo (Imported)'!$1:$5000,A764,FALSE),
"")</f>
        <v/>
      </c>
      <c r="E764" t="str">
        <f>IF(HLOOKUP("Category",'vInfo (Imported)'!$1:$5000,A764,FALSE)&gt;0,
HLOOKUP("Category",'vInfo (Imported)'!$1:$5000,A764,FALSE),
"")</f>
        <v/>
      </c>
      <c r="F764" t="str">
        <f>IF(HLOOKUP("OS according to the configuration file",'vInfo (Imported)'!$1:$5000,A764,FALSE)&gt;0,
HLOOKUP("OS according to the configuration file",'vInfo (Imported)'!$1:$5000,A764,FALSE),
"")</f>
        <v/>
      </c>
      <c r="G764" s="1" t="str">
        <f>IF(HLOOKUP("Cluster",'vInfo (Imported)'!$1:$5000,A764,FALSE)&gt;0,
HLOOKUP("Cluster",'vInfo (Imported)'!$1:$5000,A764,FALSE),
"")</f>
        <v/>
      </c>
      <c r="K764" s="28">
        <f>'vCluster (Imported)'!A764</f>
        <v>0</v>
      </c>
      <c r="L764">
        <f t="shared" si="69"/>
        <v>0</v>
      </c>
      <c r="M764">
        <f t="shared" si="70"/>
        <v>0</v>
      </c>
      <c r="N764">
        <f t="shared" si="71"/>
        <v>0</v>
      </c>
      <c r="O764" s="1">
        <f t="shared" si="72"/>
        <v>0</v>
      </c>
      <c r="P764">
        <f>SUMIFS('vCluster (Imported)'!$G:$G,'vCluster (Imported)'!$A:$A,K764)</f>
        <v>0</v>
      </c>
      <c r="Q764">
        <f t="shared" si="73"/>
        <v>0</v>
      </c>
    </row>
    <row r="765" spans="1:17" x14ac:dyDescent="0.3">
      <c r="A765">
        <f t="shared" si="68"/>
        <v>765</v>
      </c>
      <c r="B765" t="str">
        <f>IF(HLOOKUP("Memory",'vInfo (Imported)'!$1:$5000,A765,FALSE)&gt;0,HLOOKUP("Memory",'vInfo (Imported)'!$1:$5000,A765,FALSE),"")</f>
        <v/>
      </c>
      <c r="C765" t="str">
        <f>IF(HLOOKUP("CPUs",'vInfo (Imported)'!$1:$5000,A765,FALSE)&gt;0,
HLOOKUP("CPUs",'vInfo (Imported)'!$1:$5000,A765,FALSE),
"")</f>
        <v/>
      </c>
      <c r="D765" t="str">
        <f>IF(HLOOKUP($D$1,'vInfo (Imported)'!$1:$5000,A765,FALSE)&gt;0,
HLOOKUP($D$1,'vInfo (Imported)'!$1:$5000,A765,FALSE),
"")</f>
        <v/>
      </c>
      <c r="E765" t="str">
        <f>IF(HLOOKUP("Category",'vInfo (Imported)'!$1:$5000,A765,FALSE)&gt;0,
HLOOKUP("Category",'vInfo (Imported)'!$1:$5000,A765,FALSE),
"")</f>
        <v/>
      </c>
      <c r="F765" t="str">
        <f>IF(HLOOKUP("OS according to the configuration file",'vInfo (Imported)'!$1:$5000,A765,FALSE)&gt;0,
HLOOKUP("OS according to the configuration file",'vInfo (Imported)'!$1:$5000,A765,FALSE),
"")</f>
        <v/>
      </c>
      <c r="G765" s="1" t="str">
        <f>IF(HLOOKUP("Cluster",'vInfo (Imported)'!$1:$5000,A765,FALSE)&gt;0,
HLOOKUP("Cluster",'vInfo (Imported)'!$1:$5000,A765,FALSE),
"")</f>
        <v/>
      </c>
      <c r="K765" s="28">
        <f>'vCluster (Imported)'!A765</f>
        <v>0</v>
      </c>
      <c r="L765">
        <f t="shared" si="69"/>
        <v>0</v>
      </c>
      <c r="M765">
        <f t="shared" si="70"/>
        <v>0</v>
      </c>
      <c r="N765">
        <f t="shared" si="71"/>
        <v>0</v>
      </c>
      <c r="O765" s="1">
        <f t="shared" si="72"/>
        <v>0</v>
      </c>
      <c r="P765">
        <f>SUMIFS('vCluster (Imported)'!$G:$G,'vCluster (Imported)'!$A:$A,K765)</f>
        <v>0</v>
      </c>
      <c r="Q765">
        <f t="shared" si="73"/>
        <v>0</v>
      </c>
    </row>
    <row r="766" spans="1:17" x14ac:dyDescent="0.3">
      <c r="A766">
        <f t="shared" si="68"/>
        <v>766</v>
      </c>
      <c r="B766" t="str">
        <f>IF(HLOOKUP("Memory",'vInfo (Imported)'!$1:$5000,A766,FALSE)&gt;0,HLOOKUP("Memory",'vInfo (Imported)'!$1:$5000,A766,FALSE),"")</f>
        <v/>
      </c>
      <c r="C766" t="str">
        <f>IF(HLOOKUP("CPUs",'vInfo (Imported)'!$1:$5000,A766,FALSE)&gt;0,
HLOOKUP("CPUs",'vInfo (Imported)'!$1:$5000,A766,FALSE),
"")</f>
        <v/>
      </c>
      <c r="D766" t="str">
        <f>IF(HLOOKUP($D$1,'vInfo (Imported)'!$1:$5000,A766,FALSE)&gt;0,
HLOOKUP($D$1,'vInfo (Imported)'!$1:$5000,A766,FALSE),
"")</f>
        <v/>
      </c>
      <c r="E766" t="str">
        <f>IF(HLOOKUP("Category",'vInfo (Imported)'!$1:$5000,A766,FALSE)&gt;0,
HLOOKUP("Category",'vInfo (Imported)'!$1:$5000,A766,FALSE),
"")</f>
        <v/>
      </c>
      <c r="F766" t="str">
        <f>IF(HLOOKUP("OS according to the configuration file",'vInfo (Imported)'!$1:$5000,A766,FALSE)&gt;0,
HLOOKUP("OS according to the configuration file",'vInfo (Imported)'!$1:$5000,A766,FALSE),
"")</f>
        <v/>
      </c>
      <c r="G766" s="1" t="str">
        <f>IF(HLOOKUP("Cluster",'vInfo (Imported)'!$1:$5000,A766,FALSE)&gt;0,
HLOOKUP("Cluster",'vInfo (Imported)'!$1:$5000,A766,FALSE),
"")</f>
        <v/>
      </c>
      <c r="K766" s="28">
        <f>'vCluster (Imported)'!A766</f>
        <v>0</v>
      </c>
      <c r="L766">
        <f t="shared" si="69"/>
        <v>0</v>
      </c>
      <c r="M766">
        <f t="shared" si="70"/>
        <v>0</v>
      </c>
      <c r="N766">
        <f t="shared" si="71"/>
        <v>0</v>
      </c>
      <c r="O766" s="1">
        <f t="shared" si="72"/>
        <v>0</v>
      </c>
      <c r="P766">
        <f>SUMIFS('vCluster (Imported)'!$G:$G,'vCluster (Imported)'!$A:$A,K766)</f>
        <v>0</v>
      </c>
      <c r="Q766">
        <f t="shared" si="73"/>
        <v>0</v>
      </c>
    </row>
    <row r="767" spans="1:17" x14ac:dyDescent="0.3">
      <c r="A767">
        <f t="shared" si="68"/>
        <v>767</v>
      </c>
      <c r="B767" t="str">
        <f>IF(HLOOKUP("Memory",'vInfo (Imported)'!$1:$5000,A767,FALSE)&gt;0,HLOOKUP("Memory",'vInfo (Imported)'!$1:$5000,A767,FALSE),"")</f>
        <v/>
      </c>
      <c r="C767" t="str">
        <f>IF(HLOOKUP("CPUs",'vInfo (Imported)'!$1:$5000,A767,FALSE)&gt;0,
HLOOKUP("CPUs",'vInfo (Imported)'!$1:$5000,A767,FALSE),
"")</f>
        <v/>
      </c>
      <c r="D767" t="str">
        <f>IF(HLOOKUP($D$1,'vInfo (Imported)'!$1:$5000,A767,FALSE)&gt;0,
HLOOKUP($D$1,'vInfo (Imported)'!$1:$5000,A767,FALSE),
"")</f>
        <v/>
      </c>
      <c r="E767" t="str">
        <f>IF(HLOOKUP("Category",'vInfo (Imported)'!$1:$5000,A767,FALSE)&gt;0,
HLOOKUP("Category",'vInfo (Imported)'!$1:$5000,A767,FALSE),
"")</f>
        <v/>
      </c>
      <c r="F767" t="str">
        <f>IF(HLOOKUP("OS according to the configuration file",'vInfo (Imported)'!$1:$5000,A767,FALSE)&gt;0,
HLOOKUP("OS according to the configuration file",'vInfo (Imported)'!$1:$5000,A767,FALSE),
"")</f>
        <v/>
      </c>
      <c r="G767" s="1" t="str">
        <f>IF(HLOOKUP("Cluster",'vInfo (Imported)'!$1:$5000,A767,FALSE)&gt;0,
HLOOKUP("Cluster",'vInfo (Imported)'!$1:$5000,A767,FALSE),
"")</f>
        <v/>
      </c>
      <c r="K767" s="28">
        <f>'vCluster (Imported)'!A767</f>
        <v>0</v>
      </c>
      <c r="L767">
        <f t="shared" si="69"/>
        <v>0</v>
      </c>
      <c r="M767">
        <f t="shared" si="70"/>
        <v>0</v>
      </c>
      <c r="N767">
        <f t="shared" si="71"/>
        <v>0</v>
      </c>
      <c r="O767" s="1">
        <f t="shared" si="72"/>
        <v>0</v>
      </c>
      <c r="P767">
        <f>SUMIFS('vCluster (Imported)'!$G:$G,'vCluster (Imported)'!$A:$A,K767)</f>
        <v>0</v>
      </c>
      <c r="Q767">
        <f t="shared" si="73"/>
        <v>0</v>
      </c>
    </row>
    <row r="768" spans="1:17" x14ac:dyDescent="0.3">
      <c r="A768">
        <f t="shared" si="68"/>
        <v>768</v>
      </c>
      <c r="B768" t="str">
        <f>IF(HLOOKUP("Memory",'vInfo (Imported)'!$1:$5000,A768,FALSE)&gt;0,HLOOKUP("Memory",'vInfo (Imported)'!$1:$5000,A768,FALSE),"")</f>
        <v/>
      </c>
      <c r="C768" t="str">
        <f>IF(HLOOKUP("CPUs",'vInfo (Imported)'!$1:$5000,A768,FALSE)&gt;0,
HLOOKUP("CPUs",'vInfo (Imported)'!$1:$5000,A768,FALSE),
"")</f>
        <v/>
      </c>
      <c r="D768" t="str">
        <f>IF(HLOOKUP($D$1,'vInfo (Imported)'!$1:$5000,A768,FALSE)&gt;0,
HLOOKUP($D$1,'vInfo (Imported)'!$1:$5000,A768,FALSE),
"")</f>
        <v/>
      </c>
      <c r="E768" t="str">
        <f>IF(HLOOKUP("Category",'vInfo (Imported)'!$1:$5000,A768,FALSE)&gt;0,
HLOOKUP("Category",'vInfo (Imported)'!$1:$5000,A768,FALSE),
"")</f>
        <v/>
      </c>
      <c r="F768" t="str">
        <f>IF(HLOOKUP("OS according to the configuration file",'vInfo (Imported)'!$1:$5000,A768,FALSE)&gt;0,
HLOOKUP("OS according to the configuration file",'vInfo (Imported)'!$1:$5000,A768,FALSE),
"")</f>
        <v/>
      </c>
      <c r="G768" s="1" t="str">
        <f>IF(HLOOKUP("Cluster",'vInfo (Imported)'!$1:$5000,A768,FALSE)&gt;0,
HLOOKUP("Cluster",'vInfo (Imported)'!$1:$5000,A768,FALSE),
"")</f>
        <v/>
      </c>
      <c r="K768" s="28">
        <f>'vCluster (Imported)'!A768</f>
        <v>0</v>
      </c>
      <c r="L768">
        <f t="shared" si="69"/>
        <v>0</v>
      </c>
      <c r="M768">
        <f t="shared" si="70"/>
        <v>0</v>
      </c>
      <c r="N768">
        <f t="shared" si="71"/>
        <v>0</v>
      </c>
      <c r="O768" s="1">
        <f t="shared" si="72"/>
        <v>0</v>
      </c>
      <c r="P768">
        <f>SUMIFS('vCluster (Imported)'!$G:$G,'vCluster (Imported)'!$A:$A,K768)</f>
        <v>0</v>
      </c>
      <c r="Q768">
        <f t="shared" si="73"/>
        <v>0</v>
      </c>
    </row>
    <row r="769" spans="1:17" x14ac:dyDescent="0.3">
      <c r="A769">
        <f t="shared" si="68"/>
        <v>769</v>
      </c>
      <c r="B769" t="str">
        <f>IF(HLOOKUP("Memory",'vInfo (Imported)'!$1:$5000,A769,FALSE)&gt;0,HLOOKUP("Memory",'vInfo (Imported)'!$1:$5000,A769,FALSE),"")</f>
        <v/>
      </c>
      <c r="C769" t="str">
        <f>IF(HLOOKUP("CPUs",'vInfo (Imported)'!$1:$5000,A769,FALSE)&gt;0,
HLOOKUP("CPUs",'vInfo (Imported)'!$1:$5000,A769,FALSE),
"")</f>
        <v/>
      </c>
      <c r="D769" t="str">
        <f>IF(HLOOKUP($D$1,'vInfo (Imported)'!$1:$5000,A769,FALSE)&gt;0,
HLOOKUP($D$1,'vInfo (Imported)'!$1:$5000,A769,FALSE),
"")</f>
        <v/>
      </c>
      <c r="E769" t="str">
        <f>IF(HLOOKUP("Category",'vInfo (Imported)'!$1:$5000,A769,FALSE)&gt;0,
HLOOKUP("Category",'vInfo (Imported)'!$1:$5000,A769,FALSE),
"")</f>
        <v/>
      </c>
      <c r="F769" t="str">
        <f>IF(HLOOKUP("OS according to the configuration file",'vInfo (Imported)'!$1:$5000,A769,FALSE)&gt;0,
HLOOKUP("OS according to the configuration file",'vInfo (Imported)'!$1:$5000,A769,FALSE),
"")</f>
        <v/>
      </c>
      <c r="G769" s="1" t="str">
        <f>IF(HLOOKUP("Cluster",'vInfo (Imported)'!$1:$5000,A769,FALSE)&gt;0,
HLOOKUP("Cluster",'vInfo (Imported)'!$1:$5000,A769,FALSE),
"")</f>
        <v/>
      </c>
      <c r="K769" s="28">
        <f>'vCluster (Imported)'!A769</f>
        <v>0</v>
      </c>
      <c r="L769">
        <f t="shared" si="69"/>
        <v>0</v>
      </c>
      <c r="M769">
        <f t="shared" si="70"/>
        <v>0</v>
      </c>
      <c r="N769">
        <f t="shared" si="71"/>
        <v>0</v>
      </c>
      <c r="O769" s="1">
        <f t="shared" si="72"/>
        <v>0</v>
      </c>
      <c r="P769">
        <f>SUMIFS('vCluster (Imported)'!$G:$G,'vCluster (Imported)'!$A:$A,K769)</f>
        <v>0</v>
      </c>
      <c r="Q769">
        <f t="shared" si="73"/>
        <v>0</v>
      </c>
    </row>
    <row r="770" spans="1:17" x14ac:dyDescent="0.3">
      <c r="A770">
        <f t="shared" ref="A770:A833" si="74">A769+1</f>
        <v>770</v>
      </c>
      <c r="B770" t="str">
        <f>IF(HLOOKUP("Memory",'vInfo (Imported)'!$1:$5000,A770,FALSE)&gt;0,HLOOKUP("Memory",'vInfo (Imported)'!$1:$5000,A770,FALSE),"")</f>
        <v/>
      </c>
      <c r="C770" t="str">
        <f>IF(HLOOKUP("CPUs",'vInfo (Imported)'!$1:$5000,A770,FALSE)&gt;0,
HLOOKUP("CPUs",'vInfo (Imported)'!$1:$5000,A770,FALSE),
"")</f>
        <v/>
      </c>
      <c r="D770" t="str">
        <f>IF(HLOOKUP($D$1,'vInfo (Imported)'!$1:$5000,A770,FALSE)&gt;0,
HLOOKUP($D$1,'vInfo (Imported)'!$1:$5000,A770,FALSE),
"")</f>
        <v/>
      </c>
      <c r="E770" t="str">
        <f>IF(HLOOKUP("Category",'vInfo (Imported)'!$1:$5000,A770,FALSE)&gt;0,
HLOOKUP("Category",'vInfo (Imported)'!$1:$5000,A770,FALSE),
"")</f>
        <v/>
      </c>
      <c r="F770" t="str">
        <f>IF(HLOOKUP("OS according to the configuration file",'vInfo (Imported)'!$1:$5000,A770,FALSE)&gt;0,
HLOOKUP("OS according to the configuration file",'vInfo (Imported)'!$1:$5000,A770,FALSE),
"")</f>
        <v/>
      </c>
      <c r="G770" s="1" t="str">
        <f>IF(HLOOKUP("Cluster",'vInfo (Imported)'!$1:$5000,A770,FALSE)&gt;0,
HLOOKUP("Cluster",'vInfo (Imported)'!$1:$5000,A770,FALSE),
"")</f>
        <v/>
      </c>
      <c r="K770" s="28">
        <f>'vCluster (Imported)'!A770</f>
        <v>0</v>
      </c>
      <c r="L770">
        <f t="shared" ref="L770:L833" si="75">COUNTIFS(G:G,K770,$E:$E,$L$1)</f>
        <v>0</v>
      </c>
      <c r="M770">
        <f t="shared" ref="M770:M833" si="76">COUNTIFS(G:G,K770,$E:$E,$M$1)</f>
        <v>0</v>
      </c>
      <c r="N770">
        <f t="shared" ref="N770:N833" si="77">COUNTIFS(G:G,K770,$E:$E,$N$1)</f>
        <v>0</v>
      </c>
      <c r="O770" s="1">
        <f t="shared" ref="O770:O833" si="78">COUNTIFS(G:G,K770,$E:$E,$O$1)</f>
        <v>0</v>
      </c>
      <c r="P770">
        <f>SUMIFS('vCluster (Imported)'!$G:$G,'vCluster (Imported)'!$A:$A,K770)</f>
        <v>0</v>
      </c>
      <c r="Q770">
        <f t="shared" ref="Q770:Q833" si="79">IF(L770&gt;0,P770,0)</f>
        <v>0</v>
      </c>
    </row>
    <row r="771" spans="1:17" x14ac:dyDescent="0.3">
      <c r="A771">
        <f t="shared" si="74"/>
        <v>771</v>
      </c>
      <c r="B771" t="str">
        <f>IF(HLOOKUP("Memory",'vInfo (Imported)'!$1:$5000,A771,FALSE)&gt;0,HLOOKUP("Memory",'vInfo (Imported)'!$1:$5000,A771,FALSE),"")</f>
        <v/>
      </c>
      <c r="C771" t="str">
        <f>IF(HLOOKUP("CPUs",'vInfo (Imported)'!$1:$5000,A771,FALSE)&gt;0,
HLOOKUP("CPUs",'vInfo (Imported)'!$1:$5000,A771,FALSE),
"")</f>
        <v/>
      </c>
      <c r="D771" t="str">
        <f>IF(HLOOKUP($D$1,'vInfo (Imported)'!$1:$5000,A771,FALSE)&gt;0,
HLOOKUP($D$1,'vInfo (Imported)'!$1:$5000,A771,FALSE),
"")</f>
        <v/>
      </c>
      <c r="E771" t="str">
        <f>IF(HLOOKUP("Category",'vInfo (Imported)'!$1:$5000,A771,FALSE)&gt;0,
HLOOKUP("Category",'vInfo (Imported)'!$1:$5000,A771,FALSE),
"")</f>
        <v/>
      </c>
      <c r="F771" t="str">
        <f>IF(HLOOKUP("OS according to the configuration file",'vInfo (Imported)'!$1:$5000,A771,FALSE)&gt;0,
HLOOKUP("OS according to the configuration file",'vInfo (Imported)'!$1:$5000,A771,FALSE),
"")</f>
        <v/>
      </c>
      <c r="G771" s="1" t="str">
        <f>IF(HLOOKUP("Cluster",'vInfo (Imported)'!$1:$5000,A771,FALSE)&gt;0,
HLOOKUP("Cluster",'vInfo (Imported)'!$1:$5000,A771,FALSE),
"")</f>
        <v/>
      </c>
      <c r="K771" s="28">
        <f>'vCluster (Imported)'!A771</f>
        <v>0</v>
      </c>
      <c r="L771">
        <f t="shared" si="75"/>
        <v>0</v>
      </c>
      <c r="M771">
        <f t="shared" si="76"/>
        <v>0</v>
      </c>
      <c r="N771">
        <f t="shared" si="77"/>
        <v>0</v>
      </c>
      <c r="O771" s="1">
        <f t="shared" si="78"/>
        <v>0</v>
      </c>
      <c r="P771">
        <f>SUMIFS('vCluster (Imported)'!$G:$G,'vCluster (Imported)'!$A:$A,K771)</f>
        <v>0</v>
      </c>
      <c r="Q771">
        <f t="shared" si="79"/>
        <v>0</v>
      </c>
    </row>
    <row r="772" spans="1:17" x14ac:dyDescent="0.3">
      <c r="A772">
        <f t="shared" si="74"/>
        <v>772</v>
      </c>
      <c r="B772" t="str">
        <f>IF(HLOOKUP("Memory",'vInfo (Imported)'!$1:$5000,A772,FALSE)&gt;0,HLOOKUP("Memory",'vInfo (Imported)'!$1:$5000,A772,FALSE),"")</f>
        <v/>
      </c>
      <c r="C772" t="str">
        <f>IF(HLOOKUP("CPUs",'vInfo (Imported)'!$1:$5000,A772,FALSE)&gt;0,
HLOOKUP("CPUs",'vInfo (Imported)'!$1:$5000,A772,FALSE),
"")</f>
        <v/>
      </c>
      <c r="D772" t="str">
        <f>IF(HLOOKUP($D$1,'vInfo (Imported)'!$1:$5000,A772,FALSE)&gt;0,
HLOOKUP($D$1,'vInfo (Imported)'!$1:$5000,A772,FALSE),
"")</f>
        <v/>
      </c>
      <c r="E772" t="str">
        <f>IF(HLOOKUP("Category",'vInfo (Imported)'!$1:$5000,A772,FALSE)&gt;0,
HLOOKUP("Category",'vInfo (Imported)'!$1:$5000,A772,FALSE),
"")</f>
        <v/>
      </c>
      <c r="F772" t="str">
        <f>IF(HLOOKUP("OS according to the configuration file",'vInfo (Imported)'!$1:$5000,A772,FALSE)&gt;0,
HLOOKUP("OS according to the configuration file",'vInfo (Imported)'!$1:$5000,A772,FALSE),
"")</f>
        <v/>
      </c>
      <c r="G772" s="1" t="str">
        <f>IF(HLOOKUP("Cluster",'vInfo (Imported)'!$1:$5000,A772,FALSE)&gt;0,
HLOOKUP("Cluster",'vInfo (Imported)'!$1:$5000,A772,FALSE),
"")</f>
        <v/>
      </c>
      <c r="K772" s="28">
        <f>'vCluster (Imported)'!A772</f>
        <v>0</v>
      </c>
      <c r="L772">
        <f t="shared" si="75"/>
        <v>0</v>
      </c>
      <c r="M772">
        <f t="shared" si="76"/>
        <v>0</v>
      </c>
      <c r="N772">
        <f t="shared" si="77"/>
        <v>0</v>
      </c>
      <c r="O772" s="1">
        <f t="shared" si="78"/>
        <v>0</v>
      </c>
      <c r="P772">
        <f>SUMIFS('vCluster (Imported)'!$G:$G,'vCluster (Imported)'!$A:$A,K772)</f>
        <v>0</v>
      </c>
      <c r="Q772">
        <f t="shared" si="79"/>
        <v>0</v>
      </c>
    </row>
    <row r="773" spans="1:17" x14ac:dyDescent="0.3">
      <c r="A773">
        <f t="shared" si="74"/>
        <v>773</v>
      </c>
      <c r="B773" t="str">
        <f>IF(HLOOKUP("Memory",'vInfo (Imported)'!$1:$5000,A773,FALSE)&gt;0,HLOOKUP("Memory",'vInfo (Imported)'!$1:$5000,A773,FALSE),"")</f>
        <v/>
      </c>
      <c r="C773" t="str">
        <f>IF(HLOOKUP("CPUs",'vInfo (Imported)'!$1:$5000,A773,FALSE)&gt;0,
HLOOKUP("CPUs",'vInfo (Imported)'!$1:$5000,A773,FALSE),
"")</f>
        <v/>
      </c>
      <c r="D773" t="str">
        <f>IF(HLOOKUP($D$1,'vInfo (Imported)'!$1:$5000,A773,FALSE)&gt;0,
HLOOKUP($D$1,'vInfo (Imported)'!$1:$5000,A773,FALSE),
"")</f>
        <v/>
      </c>
      <c r="E773" t="str">
        <f>IF(HLOOKUP("Category",'vInfo (Imported)'!$1:$5000,A773,FALSE)&gt;0,
HLOOKUP("Category",'vInfo (Imported)'!$1:$5000,A773,FALSE),
"")</f>
        <v/>
      </c>
      <c r="F773" t="str">
        <f>IF(HLOOKUP("OS according to the configuration file",'vInfo (Imported)'!$1:$5000,A773,FALSE)&gt;0,
HLOOKUP("OS according to the configuration file",'vInfo (Imported)'!$1:$5000,A773,FALSE),
"")</f>
        <v/>
      </c>
      <c r="G773" s="1" t="str">
        <f>IF(HLOOKUP("Cluster",'vInfo (Imported)'!$1:$5000,A773,FALSE)&gt;0,
HLOOKUP("Cluster",'vInfo (Imported)'!$1:$5000,A773,FALSE),
"")</f>
        <v/>
      </c>
      <c r="K773" s="28">
        <f>'vCluster (Imported)'!A773</f>
        <v>0</v>
      </c>
      <c r="L773">
        <f t="shared" si="75"/>
        <v>0</v>
      </c>
      <c r="M773">
        <f t="shared" si="76"/>
        <v>0</v>
      </c>
      <c r="N773">
        <f t="shared" si="77"/>
        <v>0</v>
      </c>
      <c r="O773" s="1">
        <f t="shared" si="78"/>
        <v>0</v>
      </c>
      <c r="P773">
        <f>SUMIFS('vCluster (Imported)'!$G:$G,'vCluster (Imported)'!$A:$A,K773)</f>
        <v>0</v>
      </c>
      <c r="Q773">
        <f t="shared" si="79"/>
        <v>0</v>
      </c>
    </row>
    <row r="774" spans="1:17" x14ac:dyDescent="0.3">
      <c r="A774">
        <f t="shared" si="74"/>
        <v>774</v>
      </c>
      <c r="B774" t="str">
        <f>IF(HLOOKUP("Memory",'vInfo (Imported)'!$1:$5000,A774,FALSE)&gt;0,HLOOKUP("Memory",'vInfo (Imported)'!$1:$5000,A774,FALSE),"")</f>
        <v/>
      </c>
      <c r="C774" t="str">
        <f>IF(HLOOKUP("CPUs",'vInfo (Imported)'!$1:$5000,A774,FALSE)&gt;0,
HLOOKUP("CPUs",'vInfo (Imported)'!$1:$5000,A774,FALSE),
"")</f>
        <v/>
      </c>
      <c r="D774" t="str">
        <f>IF(HLOOKUP($D$1,'vInfo (Imported)'!$1:$5000,A774,FALSE)&gt;0,
HLOOKUP($D$1,'vInfo (Imported)'!$1:$5000,A774,FALSE),
"")</f>
        <v/>
      </c>
      <c r="E774" t="str">
        <f>IF(HLOOKUP("Category",'vInfo (Imported)'!$1:$5000,A774,FALSE)&gt;0,
HLOOKUP("Category",'vInfo (Imported)'!$1:$5000,A774,FALSE),
"")</f>
        <v/>
      </c>
      <c r="F774" t="str">
        <f>IF(HLOOKUP("OS according to the configuration file",'vInfo (Imported)'!$1:$5000,A774,FALSE)&gt;0,
HLOOKUP("OS according to the configuration file",'vInfo (Imported)'!$1:$5000,A774,FALSE),
"")</f>
        <v/>
      </c>
      <c r="G774" s="1" t="str">
        <f>IF(HLOOKUP("Cluster",'vInfo (Imported)'!$1:$5000,A774,FALSE)&gt;0,
HLOOKUP("Cluster",'vInfo (Imported)'!$1:$5000,A774,FALSE),
"")</f>
        <v/>
      </c>
      <c r="K774" s="28">
        <f>'vCluster (Imported)'!A774</f>
        <v>0</v>
      </c>
      <c r="L774">
        <f t="shared" si="75"/>
        <v>0</v>
      </c>
      <c r="M774">
        <f t="shared" si="76"/>
        <v>0</v>
      </c>
      <c r="N774">
        <f t="shared" si="77"/>
        <v>0</v>
      </c>
      <c r="O774" s="1">
        <f t="shared" si="78"/>
        <v>0</v>
      </c>
      <c r="P774">
        <f>SUMIFS('vCluster (Imported)'!$G:$G,'vCluster (Imported)'!$A:$A,K774)</f>
        <v>0</v>
      </c>
      <c r="Q774">
        <f t="shared" si="79"/>
        <v>0</v>
      </c>
    </row>
    <row r="775" spans="1:17" x14ac:dyDescent="0.3">
      <c r="A775">
        <f t="shared" si="74"/>
        <v>775</v>
      </c>
      <c r="B775" t="str">
        <f>IF(HLOOKUP("Memory",'vInfo (Imported)'!$1:$5000,A775,FALSE)&gt;0,HLOOKUP("Memory",'vInfo (Imported)'!$1:$5000,A775,FALSE),"")</f>
        <v/>
      </c>
      <c r="C775" t="str">
        <f>IF(HLOOKUP("CPUs",'vInfo (Imported)'!$1:$5000,A775,FALSE)&gt;0,
HLOOKUP("CPUs",'vInfo (Imported)'!$1:$5000,A775,FALSE),
"")</f>
        <v/>
      </c>
      <c r="D775" t="str">
        <f>IF(HLOOKUP($D$1,'vInfo (Imported)'!$1:$5000,A775,FALSE)&gt;0,
HLOOKUP($D$1,'vInfo (Imported)'!$1:$5000,A775,FALSE),
"")</f>
        <v/>
      </c>
      <c r="E775" t="str">
        <f>IF(HLOOKUP("Category",'vInfo (Imported)'!$1:$5000,A775,FALSE)&gt;0,
HLOOKUP("Category",'vInfo (Imported)'!$1:$5000,A775,FALSE),
"")</f>
        <v/>
      </c>
      <c r="F775" t="str">
        <f>IF(HLOOKUP("OS according to the configuration file",'vInfo (Imported)'!$1:$5000,A775,FALSE)&gt;0,
HLOOKUP("OS according to the configuration file",'vInfo (Imported)'!$1:$5000,A775,FALSE),
"")</f>
        <v/>
      </c>
      <c r="G775" s="1" t="str">
        <f>IF(HLOOKUP("Cluster",'vInfo (Imported)'!$1:$5000,A775,FALSE)&gt;0,
HLOOKUP("Cluster",'vInfo (Imported)'!$1:$5000,A775,FALSE),
"")</f>
        <v/>
      </c>
      <c r="K775" s="28">
        <f>'vCluster (Imported)'!A775</f>
        <v>0</v>
      </c>
      <c r="L775">
        <f t="shared" si="75"/>
        <v>0</v>
      </c>
      <c r="M775">
        <f t="shared" si="76"/>
        <v>0</v>
      </c>
      <c r="N775">
        <f t="shared" si="77"/>
        <v>0</v>
      </c>
      <c r="O775" s="1">
        <f t="shared" si="78"/>
        <v>0</v>
      </c>
      <c r="P775">
        <f>SUMIFS('vCluster (Imported)'!$G:$G,'vCluster (Imported)'!$A:$A,K775)</f>
        <v>0</v>
      </c>
      <c r="Q775">
        <f t="shared" si="79"/>
        <v>0</v>
      </c>
    </row>
    <row r="776" spans="1:17" x14ac:dyDescent="0.3">
      <c r="A776">
        <f t="shared" si="74"/>
        <v>776</v>
      </c>
      <c r="B776" t="str">
        <f>IF(HLOOKUP("Memory",'vInfo (Imported)'!$1:$5000,A776,FALSE)&gt;0,HLOOKUP("Memory",'vInfo (Imported)'!$1:$5000,A776,FALSE),"")</f>
        <v/>
      </c>
      <c r="C776" t="str">
        <f>IF(HLOOKUP("CPUs",'vInfo (Imported)'!$1:$5000,A776,FALSE)&gt;0,
HLOOKUP("CPUs",'vInfo (Imported)'!$1:$5000,A776,FALSE),
"")</f>
        <v/>
      </c>
      <c r="D776" t="str">
        <f>IF(HLOOKUP($D$1,'vInfo (Imported)'!$1:$5000,A776,FALSE)&gt;0,
HLOOKUP($D$1,'vInfo (Imported)'!$1:$5000,A776,FALSE),
"")</f>
        <v/>
      </c>
      <c r="E776" t="str">
        <f>IF(HLOOKUP("Category",'vInfo (Imported)'!$1:$5000,A776,FALSE)&gt;0,
HLOOKUP("Category",'vInfo (Imported)'!$1:$5000,A776,FALSE),
"")</f>
        <v/>
      </c>
      <c r="F776" t="str">
        <f>IF(HLOOKUP("OS according to the configuration file",'vInfo (Imported)'!$1:$5000,A776,FALSE)&gt;0,
HLOOKUP("OS according to the configuration file",'vInfo (Imported)'!$1:$5000,A776,FALSE),
"")</f>
        <v/>
      </c>
      <c r="G776" s="1" t="str">
        <f>IF(HLOOKUP("Cluster",'vInfo (Imported)'!$1:$5000,A776,FALSE)&gt;0,
HLOOKUP("Cluster",'vInfo (Imported)'!$1:$5000,A776,FALSE),
"")</f>
        <v/>
      </c>
      <c r="K776" s="28">
        <f>'vCluster (Imported)'!A776</f>
        <v>0</v>
      </c>
      <c r="L776">
        <f t="shared" si="75"/>
        <v>0</v>
      </c>
      <c r="M776">
        <f t="shared" si="76"/>
        <v>0</v>
      </c>
      <c r="N776">
        <f t="shared" si="77"/>
        <v>0</v>
      </c>
      <c r="O776" s="1">
        <f t="shared" si="78"/>
        <v>0</v>
      </c>
      <c r="P776">
        <f>SUMIFS('vCluster (Imported)'!$G:$G,'vCluster (Imported)'!$A:$A,K776)</f>
        <v>0</v>
      </c>
      <c r="Q776">
        <f t="shared" si="79"/>
        <v>0</v>
      </c>
    </row>
    <row r="777" spans="1:17" x14ac:dyDescent="0.3">
      <c r="A777">
        <f t="shared" si="74"/>
        <v>777</v>
      </c>
      <c r="B777" t="str">
        <f>IF(HLOOKUP("Memory",'vInfo (Imported)'!$1:$5000,A777,FALSE)&gt;0,HLOOKUP("Memory",'vInfo (Imported)'!$1:$5000,A777,FALSE),"")</f>
        <v/>
      </c>
      <c r="C777" t="str">
        <f>IF(HLOOKUP("CPUs",'vInfo (Imported)'!$1:$5000,A777,FALSE)&gt;0,
HLOOKUP("CPUs",'vInfo (Imported)'!$1:$5000,A777,FALSE),
"")</f>
        <v/>
      </c>
      <c r="D777" t="str">
        <f>IF(HLOOKUP($D$1,'vInfo (Imported)'!$1:$5000,A777,FALSE)&gt;0,
HLOOKUP($D$1,'vInfo (Imported)'!$1:$5000,A777,FALSE),
"")</f>
        <v/>
      </c>
      <c r="E777" t="str">
        <f>IF(HLOOKUP("Category",'vInfo (Imported)'!$1:$5000,A777,FALSE)&gt;0,
HLOOKUP("Category",'vInfo (Imported)'!$1:$5000,A777,FALSE),
"")</f>
        <v/>
      </c>
      <c r="F777" t="str">
        <f>IF(HLOOKUP("OS according to the configuration file",'vInfo (Imported)'!$1:$5000,A777,FALSE)&gt;0,
HLOOKUP("OS according to the configuration file",'vInfo (Imported)'!$1:$5000,A777,FALSE),
"")</f>
        <v/>
      </c>
      <c r="G777" s="1" t="str">
        <f>IF(HLOOKUP("Cluster",'vInfo (Imported)'!$1:$5000,A777,FALSE)&gt;0,
HLOOKUP("Cluster",'vInfo (Imported)'!$1:$5000,A777,FALSE),
"")</f>
        <v/>
      </c>
      <c r="K777" s="28">
        <f>'vCluster (Imported)'!A777</f>
        <v>0</v>
      </c>
      <c r="L777">
        <f t="shared" si="75"/>
        <v>0</v>
      </c>
      <c r="M777">
        <f t="shared" si="76"/>
        <v>0</v>
      </c>
      <c r="N777">
        <f t="shared" si="77"/>
        <v>0</v>
      </c>
      <c r="O777" s="1">
        <f t="shared" si="78"/>
        <v>0</v>
      </c>
      <c r="P777">
        <f>SUMIFS('vCluster (Imported)'!$G:$G,'vCluster (Imported)'!$A:$A,K777)</f>
        <v>0</v>
      </c>
      <c r="Q777">
        <f t="shared" si="79"/>
        <v>0</v>
      </c>
    </row>
    <row r="778" spans="1:17" x14ac:dyDescent="0.3">
      <c r="A778">
        <f t="shared" si="74"/>
        <v>778</v>
      </c>
      <c r="B778" t="str">
        <f>IF(HLOOKUP("Memory",'vInfo (Imported)'!$1:$5000,A778,FALSE)&gt;0,HLOOKUP("Memory",'vInfo (Imported)'!$1:$5000,A778,FALSE),"")</f>
        <v/>
      </c>
      <c r="C778" t="str">
        <f>IF(HLOOKUP("CPUs",'vInfo (Imported)'!$1:$5000,A778,FALSE)&gt;0,
HLOOKUP("CPUs",'vInfo (Imported)'!$1:$5000,A778,FALSE),
"")</f>
        <v/>
      </c>
      <c r="D778" t="str">
        <f>IF(HLOOKUP($D$1,'vInfo (Imported)'!$1:$5000,A778,FALSE)&gt;0,
HLOOKUP($D$1,'vInfo (Imported)'!$1:$5000,A778,FALSE),
"")</f>
        <v/>
      </c>
      <c r="E778" t="str">
        <f>IF(HLOOKUP("Category",'vInfo (Imported)'!$1:$5000,A778,FALSE)&gt;0,
HLOOKUP("Category",'vInfo (Imported)'!$1:$5000,A778,FALSE),
"")</f>
        <v/>
      </c>
      <c r="F778" t="str">
        <f>IF(HLOOKUP("OS according to the configuration file",'vInfo (Imported)'!$1:$5000,A778,FALSE)&gt;0,
HLOOKUP("OS according to the configuration file",'vInfo (Imported)'!$1:$5000,A778,FALSE),
"")</f>
        <v/>
      </c>
      <c r="G778" s="1" t="str">
        <f>IF(HLOOKUP("Cluster",'vInfo (Imported)'!$1:$5000,A778,FALSE)&gt;0,
HLOOKUP("Cluster",'vInfo (Imported)'!$1:$5000,A778,FALSE),
"")</f>
        <v/>
      </c>
      <c r="K778" s="28">
        <f>'vCluster (Imported)'!A778</f>
        <v>0</v>
      </c>
      <c r="L778">
        <f t="shared" si="75"/>
        <v>0</v>
      </c>
      <c r="M778">
        <f t="shared" si="76"/>
        <v>0</v>
      </c>
      <c r="N778">
        <f t="shared" si="77"/>
        <v>0</v>
      </c>
      <c r="O778" s="1">
        <f t="shared" si="78"/>
        <v>0</v>
      </c>
      <c r="P778">
        <f>SUMIFS('vCluster (Imported)'!$G:$G,'vCluster (Imported)'!$A:$A,K778)</f>
        <v>0</v>
      </c>
      <c r="Q778">
        <f t="shared" si="79"/>
        <v>0</v>
      </c>
    </row>
    <row r="779" spans="1:17" x14ac:dyDescent="0.3">
      <c r="A779">
        <f t="shared" si="74"/>
        <v>779</v>
      </c>
      <c r="B779" t="str">
        <f>IF(HLOOKUP("Memory",'vInfo (Imported)'!$1:$5000,A779,FALSE)&gt;0,HLOOKUP("Memory",'vInfo (Imported)'!$1:$5000,A779,FALSE),"")</f>
        <v/>
      </c>
      <c r="C779" t="str">
        <f>IF(HLOOKUP("CPUs",'vInfo (Imported)'!$1:$5000,A779,FALSE)&gt;0,
HLOOKUP("CPUs",'vInfo (Imported)'!$1:$5000,A779,FALSE),
"")</f>
        <v/>
      </c>
      <c r="D779" t="str">
        <f>IF(HLOOKUP($D$1,'vInfo (Imported)'!$1:$5000,A779,FALSE)&gt;0,
HLOOKUP($D$1,'vInfo (Imported)'!$1:$5000,A779,FALSE),
"")</f>
        <v/>
      </c>
      <c r="E779" t="str">
        <f>IF(HLOOKUP("Category",'vInfo (Imported)'!$1:$5000,A779,FALSE)&gt;0,
HLOOKUP("Category",'vInfo (Imported)'!$1:$5000,A779,FALSE),
"")</f>
        <v/>
      </c>
      <c r="F779" t="str">
        <f>IF(HLOOKUP("OS according to the configuration file",'vInfo (Imported)'!$1:$5000,A779,FALSE)&gt;0,
HLOOKUP("OS according to the configuration file",'vInfo (Imported)'!$1:$5000,A779,FALSE),
"")</f>
        <v/>
      </c>
      <c r="G779" s="1" t="str">
        <f>IF(HLOOKUP("Cluster",'vInfo (Imported)'!$1:$5000,A779,FALSE)&gt;0,
HLOOKUP("Cluster",'vInfo (Imported)'!$1:$5000,A779,FALSE),
"")</f>
        <v/>
      </c>
      <c r="K779" s="28">
        <f>'vCluster (Imported)'!A779</f>
        <v>0</v>
      </c>
      <c r="L779">
        <f t="shared" si="75"/>
        <v>0</v>
      </c>
      <c r="M779">
        <f t="shared" si="76"/>
        <v>0</v>
      </c>
      <c r="N779">
        <f t="shared" si="77"/>
        <v>0</v>
      </c>
      <c r="O779" s="1">
        <f t="shared" si="78"/>
        <v>0</v>
      </c>
      <c r="P779">
        <f>SUMIFS('vCluster (Imported)'!$G:$G,'vCluster (Imported)'!$A:$A,K779)</f>
        <v>0</v>
      </c>
      <c r="Q779">
        <f t="shared" si="79"/>
        <v>0</v>
      </c>
    </row>
    <row r="780" spans="1:17" x14ac:dyDescent="0.3">
      <c r="A780">
        <f t="shared" si="74"/>
        <v>780</v>
      </c>
      <c r="B780" t="str">
        <f>IF(HLOOKUP("Memory",'vInfo (Imported)'!$1:$5000,A780,FALSE)&gt;0,HLOOKUP("Memory",'vInfo (Imported)'!$1:$5000,A780,FALSE),"")</f>
        <v/>
      </c>
      <c r="C780" t="str">
        <f>IF(HLOOKUP("CPUs",'vInfo (Imported)'!$1:$5000,A780,FALSE)&gt;0,
HLOOKUP("CPUs",'vInfo (Imported)'!$1:$5000,A780,FALSE),
"")</f>
        <v/>
      </c>
      <c r="D780" t="str">
        <f>IF(HLOOKUP($D$1,'vInfo (Imported)'!$1:$5000,A780,FALSE)&gt;0,
HLOOKUP($D$1,'vInfo (Imported)'!$1:$5000,A780,FALSE),
"")</f>
        <v/>
      </c>
      <c r="E780" t="str">
        <f>IF(HLOOKUP("Category",'vInfo (Imported)'!$1:$5000,A780,FALSE)&gt;0,
HLOOKUP("Category",'vInfo (Imported)'!$1:$5000,A780,FALSE),
"")</f>
        <v/>
      </c>
      <c r="F780" t="str">
        <f>IF(HLOOKUP("OS according to the configuration file",'vInfo (Imported)'!$1:$5000,A780,FALSE)&gt;0,
HLOOKUP("OS according to the configuration file",'vInfo (Imported)'!$1:$5000,A780,FALSE),
"")</f>
        <v/>
      </c>
      <c r="G780" s="1" t="str">
        <f>IF(HLOOKUP("Cluster",'vInfo (Imported)'!$1:$5000,A780,FALSE)&gt;0,
HLOOKUP("Cluster",'vInfo (Imported)'!$1:$5000,A780,FALSE),
"")</f>
        <v/>
      </c>
      <c r="K780" s="28">
        <f>'vCluster (Imported)'!A780</f>
        <v>0</v>
      </c>
      <c r="L780">
        <f t="shared" si="75"/>
        <v>0</v>
      </c>
      <c r="M780">
        <f t="shared" si="76"/>
        <v>0</v>
      </c>
      <c r="N780">
        <f t="shared" si="77"/>
        <v>0</v>
      </c>
      <c r="O780" s="1">
        <f t="shared" si="78"/>
        <v>0</v>
      </c>
      <c r="P780">
        <f>SUMIFS('vCluster (Imported)'!$G:$G,'vCluster (Imported)'!$A:$A,K780)</f>
        <v>0</v>
      </c>
      <c r="Q780">
        <f t="shared" si="79"/>
        <v>0</v>
      </c>
    </row>
    <row r="781" spans="1:17" x14ac:dyDescent="0.3">
      <c r="A781">
        <f t="shared" si="74"/>
        <v>781</v>
      </c>
      <c r="B781" t="str">
        <f>IF(HLOOKUP("Memory",'vInfo (Imported)'!$1:$5000,A781,FALSE)&gt;0,HLOOKUP("Memory",'vInfo (Imported)'!$1:$5000,A781,FALSE),"")</f>
        <v/>
      </c>
      <c r="C781" t="str">
        <f>IF(HLOOKUP("CPUs",'vInfo (Imported)'!$1:$5000,A781,FALSE)&gt;0,
HLOOKUP("CPUs",'vInfo (Imported)'!$1:$5000,A781,FALSE),
"")</f>
        <v/>
      </c>
      <c r="D781" t="str">
        <f>IF(HLOOKUP($D$1,'vInfo (Imported)'!$1:$5000,A781,FALSE)&gt;0,
HLOOKUP($D$1,'vInfo (Imported)'!$1:$5000,A781,FALSE),
"")</f>
        <v/>
      </c>
      <c r="E781" t="str">
        <f>IF(HLOOKUP("Category",'vInfo (Imported)'!$1:$5000,A781,FALSE)&gt;0,
HLOOKUP("Category",'vInfo (Imported)'!$1:$5000,A781,FALSE),
"")</f>
        <v/>
      </c>
      <c r="F781" t="str">
        <f>IF(HLOOKUP("OS according to the configuration file",'vInfo (Imported)'!$1:$5000,A781,FALSE)&gt;0,
HLOOKUP("OS according to the configuration file",'vInfo (Imported)'!$1:$5000,A781,FALSE),
"")</f>
        <v/>
      </c>
      <c r="G781" s="1" t="str">
        <f>IF(HLOOKUP("Cluster",'vInfo (Imported)'!$1:$5000,A781,FALSE)&gt;0,
HLOOKUP("Cluster",'vInfo (Imported)'!$1:$5000,A781,FALSE),
"")</f>
        <v/>
      </c>
      <c r="K781" s="28">
        <f>'vCluster (Imported)'!A781</f>
        <v>0</v>
      </c>
      <c r="L781">
        <f t="shared" si="75"/>
        <v>0</v>
      </c>
      <c r="M781">
        <f t="shared" si="76"/>
        <v>0</v>
      </c>
      <c r="N781">
        <f t="shared" si="77"/>
        <v>0</v>
      </c>
      <c r="O781" s="1">
        <f t="shared" si="78"/>
        <v>0</v>
      </c>
      <c r="P781">
        <f>SUMIFS('vCluster (Imported)'!$G:$G,'vCluster (Imported)'!$A:$A,K781)</f>
        <v>0</v>
      </c>
      <c r="Q781">
        <f t="shared" si="79"/>
        <v>0</v>
      </c>
    </row>
    <row r="782" spans="1:17" x14ac:dyDescent="0.3">
      <c r="A782">
        <f t="shared" si="74"/>
        <v>782</v>
      </c>
      <c r="B782" t="str">
        <f>IF(HLOOKUP("Memory",'vInfo (Imported)'!$1:$5000,A782,FALSE)&gt;0,HLOOKUP("Memory",'vInfo (Imported)'!$1:$5000,A782,FALSE),"")</f>
        <v/>
      </c>
      <c r="C782" t="str">
        <f>IF(HLOOKUP("CPUs",'vInfo (Imported)'!$1:$5000,A782,FALSE)&gt;0,
HLOOKUP("CPUs",'vInfo (Imported)'!$1:$5000,A782,FALSE),
"")</f>
        <v/>
      </c>
      <c r="D782" t="str">
        <f>IF(HLOOKUP($D$1,'vInfo (Imported)'!$1:$5000,A782,FALSE)&gt;0,
HLOOKUP($D$1,'vInfo (Imported)'!$1:$5000,A782,FALSE),
"")</f>
        <v/>
      </c>
      <c r="E782" t="str">
        <f>IF(HLOOKUP("Category",'vInfo (Imported)'!$1:$5000,A782,FALSE)&gt;0,
HLOOKUP("Category",'vInfo (Imported)'!$1:$5000,A782,FALSE),
"")</f>
        <v/>
      </c>
      <c r="F782" t="str">
        <f>IF(HLOOKUP("OS according to the configuration file",'vInfo (Imported)'!$1:$5000,A782,FALSE)&gt;0,
HLOOKUP("OS according to the configuration file",'vInfo (Imported)'!$1:$5000,A782,FALSE),
"")</f>
        <v/>
      </c>
      <c r="G782" s="1" t="str">
        <f>IF(HLOOKUP("Cluster",'vInfo (Imported)'!$1:$5000,A782,FALSE)&gt;0,
HLOOKUP("Cluster",'vInfo (Imported)'!$1:$5000,A782,FALSE),
"")</f>
        <v/>
      </c>
      <c r="K782" s="28">
        <f>'vCluster (Imported)'!A782</f>
        <v>0</v>
      </c>
      <c r="L782">
        <f t="shared" si="75"/>
        <v>0</v>
      </c>
      <c r="M782">
        <f t="shared" si="76"/>
        <v>0</v>
      </c>
      <c r="N782">
        <f t="shared" si="77"/>
        <v>0</v>
      </c>
      <c r="O782" s="1">
        <f t="shared" si="78"/>
        <v>0</v>
      </c>
      <c r="P782">
        <f>SUMIFS('vCluster (Imported)'!$G:$G,'vCluster (Imported)'!$A:$A,K782)</f>
        <v>0</v>
      </c>
      <c r="Q782">
        <f t="shared" si="79"/>
        <v>0</v>
      </c>
    </row>
    <row r="783" spans="1:17" x14ac:dyDescent="0.3">
      <c r="A783">
        <f t="shared" si="74"/>
        <v>783</v>
      </c>
      <c r="B783" t="str">
        <f>IF(HLOOKUP("Memory",'vInfo (Imported)'!$1:$5000,A783,FALSE)&gt;0,HLOOKUP("Memory",'vInfo (Imported)'!$1:$5000,A783,FALSE),"")</f>
        <v/>
      </c>
      <c r="C783" t="str">
        <f>IF(HLOOKUP("CPUs",'vInfo (Imported)'!$1:$5000,A783,FALSE)&gt;0,
HLOOKUP("CPUs",'vInfo (Imported)'!$1:$5000,A783,FALSE),
"")</f>
        <v/>
      </c>
      <c r="D783" t="str">
        <f>IF(HLOOKUP($D$1,'vInfo (Imported)'!$1:$5000,A783,FALSE)&gt;0,
HLOOKUP($D$1,'vInfo (Imported)'!$1:$5000,A783,FALSE),
"")</f>
        <v/>
      </c>
      <c r="E783" t="str">
        <f>IF(HLOOKUP("Category",'vInfo (Imported)'!$1:$5000,A783,FALSE)&gt;0,
HLOOKUP("Category",'vInfo (Imported)'!$1:$5000,A783,FALSE),
"")</f>
        <v/>
      </c>
      <c r="F783" t="str">
        <f>IF(HLOOKUP("OS according to the configuration file",'vInfo (Imported)'!$1:$5000,A783,FALSE)&gt;0,
HLOOKUP("OS according to the configuration file",'vInfo (Imported)'!$1:$5000,A783,FALSE),
"")</f>
        <v/>
      </c>
      <c r="G783" s="1" t="str">
        <f>IF(HLOOKUP("Cluster",'vInfo (Imported)'!$1:$5000,A783,FALSE)&gt;0,
HLOOKUP("Cluster",'vInfo (Imported)'!$1:$5000,A783,FALSE),
"")</f>
        <v/>
      </c>
      <c r="K783" s="28">
        <f>'vCluster (Imported)'!A783</f>
        <v>0</v>
      </c>
      <c r="L783">
        <f t="shared" si="75"/>
        <v>0</v>
      </c>
      <c r="M783">
        <f t="shared" si="76"/>
        <v>0</v>
      </c>
      <c r="N783">
        <f t="shared" si="77"/>
        <v>0</v>
      </c>
      <c r="O783" s="1">
        <f t="shared" si="78"/>
        <v>0</v>
      </c>
      <c r="P783">
        <f>SUMIFS('vCluster (Imported)'!$G:$G,'vCluster (Imported)'!$A:$A,K783)</f>
        <v>0</v>
      </c>
      <c r="Q783">
        <f t="shared" si="79"/>
        <v>0</v>
      </c>
    </row>
    <row r="784" spans="1:17" x14ac:dyDescent="0.3">
      <c r="A784">
        <f t="shared" si="74"/>
        <v>784</v>
      </c>
      <c r="B784" t="str">
        <f>IF(HLOOKUP("Memory",'vInfo (Imported)'!$1:$5000,A784,FALSE)&gt;0,HLOOKUP("Memory",'vInfo (Imported)'!$1:$5000,A784,FALSE),"")</f>
        <v/>
      </c>
      <c r="C784" t="str">
        <f>IF(HLOOKUP("CPUs",'vInfo (Imported)'!$1:$5000,A784,FALSE)&gt;0,
HLOOKUP("CPUs",'vInfo (Imported)'!$1:$5000,A784,FALSE),
"")</f>
        <v/>
      </c>
      <c r="D784" t="str">
        <f>IF(HLOOKUP($D$1,'vInfo (Imported)'!$1:$5000,A784,FALSE)&gt;0,
HLOOKUP($D$1,'vInfo (Imported)'!$1:$5000,A784,FALSE),
"")</f>
        <v/>
      </c>
      <c r="E784" t="str">
        <f>IF(HLOOKUP("Category",'vInfo (Imported)'!$1:$5000,A784,FALSE)&gt;0,
HLOOKUP("Category",'vInfo (Imported)'!$1:$5000,A784,FALSE),
"")</f>
        <v/>
      </c>
      <c r="F784" t="str">
        <f>IF(HLOOKUP("OS according to the configuration file",'vInfo (Imported)'!$1:$5000,A784,FALSE)&gt;0,
HLOOKUP("OS according to the configuration file",'vInfo (Imported)'!$1:$5000,A784,FALSE),
"")</f>
        <v/>
      </c>
      <c r="G784" s="1" t="str">
        <f>IF(HLOOKUP("Cluster",'vInfo (Imported)'!$1:$5000,A784,FALSE)&gt;0,
HLOOKUP("Cluster",'vInfo (Imported)'!$1:$5000,A784,FALSE),
"")</f>
        <v/>
      </c>
      <c r="K784" s="28">
        <f>'vCluster (Imported)'!A784</f>
        <v>0</v>
      </c>
      <c r="L784">
        <f t="shared" si="75"/>
        <v>0</v>
      </c>
      <c r="M784">
        <f t="shared" si="76"/>
        <v>0</v>
      </c>
      <c r="N784">
        <f t="shared" si="77"/>
        <v>0</v>
      </c>
      <c r="O784" s="1">
        <f t="shared" si="78"/>
        <v>0</v>
      </c>
      <c r="P784">
        <f>SUMIFS('vCluster (Imported)'!$G:$G,'vCluster (Imported)'!$A:$A,K784)</f>
        <v>0</v>
      </c>
      <c r="Q784">
        <f t="shared" si="79"/>
        <v>0</v>
      </c>
    </row>
    <row r="785" spans="1:17" x14ac:dyDescent="0.3">
      <c r="A785">
        <f t="shared" si="74"/>
        <v>785</v>
      </c>
      <c r="B785" t="str">
        <f>IF(HLOOKUP("Memory",'vInfo (Imported)'!$1:$5000,A785,FALSE)&gt;0,HLOOKUP("Memory",'vInfo (Imported)'!$1:$5000,A785,FALSE),"")</f>
        <v/>
      </c>
      <c r="C785" t="str">
        <f>IF(HLOOKUP("CPUs",'vInfo (Imported)'!$1:$5000,A785,FALSE)&gt;0,
HLOOKUP("CPUs",'vInfo (Imported)'!$1:$5000,A785,FALSE),
"")</f>
        <v/>
      </c>
      <c r="D785" t="str">
        <f>IF(HLOOKUP($D$1,'vInfo (Imported)'!$1:$5000,A785,FALSE)&gt;0,
HLOOKUP($D$1,'vInfo (Imported)'!$1:$5000,A785,FALSE),
"")</f>
        <v/>
      </c>
      <c r="E785" t="str">
        <f>IF(HLOOKUP("Category",'vInfo (Imported)'!$1:$5000,A785,FALSE)&gt;0,
HLOOKUP("Category",'vInfo (Imported)'!$1:$5000,A785,FALSE),
"")</f>
        <v/>
      </c>
      <c r="F785" t="str">
        <f>IF(HLOOKUP("OS according to the configuration file",'vInfo (Imported)'!$1:$5000,A785,FALSE)&gt;0,
HLOOKUP("OS according to the configuration file",'vInfo (Imported)'!$1:$5000,A785,FALSE),
"")</f>
        <v/>
      </c>
      <c r="G785" s="1" t="str">
        <f>IF(HLOOKUP("Cluster",'vInfo (Imported)'!$1:$5000,A785,FALSE)&gt;0,
HLOOKUP("Cluster",'vInfo (Imported)'!$1:$5000,A785,FALSE),
"")</f>
        <v/>
      </c>
      <c r="K785" s="28">
        <f>'vCluster (Imported)'!A785</f>
        <v>0</v>
      </c>
      <c r="L785">
        <f t="shared" si="75"/>
        <v>0</v>
      </c>
      <c r="M785">
        <f t="shared" si="76"/>
        <v>0</v>
      </c>
      <c r="N785">
        <f t="shared" si="77"/>
        <v>0</v>
      </c>
      <c r="O785" s="1">
        <f t="shared" si="78"/>
        <v>0</v>
      </c>
      <c r="P785">
        <f>SUMIFS('vCluster (Imported)'!$G:$G,'vCluster (Imported)'!$A:$A,K785)</f>
        <v>0</v>
      </c>
      <c r="Q785">
        <f t="shared" si="79"/>
        <v>0</v>
      </c>
    </row>
    <row r="786" spans="1:17" x14ac:dyDescent="0.3">
      <c r="A786">
        <f t="shared" si="74"/>
        <v>786</v>
      </c>
      <c r="B786" t="str">
        <f>IF(HLOOKUP("Memory",'vInfo (Imported)'!$1:$5000,A786,FALSE)&gt;0,HLOOKUP("Memory",'vInfo (Imported)'!$1:$5000,A786,FALSE),"")</f>
        <v/>
      </c>
      <c r="C786" t="str">
        <f>IF(HLOOKUP("CPUs",'vInfo (Imported)'!$1:$5000,A786,FALSE)&gt;0,
HLOOKUP("CPUs",'vInfo (Imported)'!$1:$5000,A786,FALSE),
"")</f>
        <v/>
      </c>
      <c r="D786" t="str">
        <f>IF(HLOOKUP($D$1,'vInfo (Imported)'!$1:$5000,A786,FALSE)&gt;0,
HLOOKUP($D$1,'vInfo (Imported)'!$1:$5000,A786,FALSE),
"")</f>
        <v/>
      </c>
      <c r="E786" t="str">
        <f>IF(HLOOKUP("Category",'vInfo (Imported)'!$1:$5000,A786,FALSE)&gt;0,
HLOOKUP("Category",'vInfo (Imported)'!$1:$5000,A786,FALSE),
"")</f>
        <v/>
      </c>
      <c r="F786" t="str">
        <f>IF(HLOOKUP("OS according to the configuration file",'vInfo (Imported)'!$1:$5000,A786,FALSE)&gt;0,
HLOOKUP("OS according to the configuration file",'vInfo (Imported)'!$1:$5000,A786,FALSE),
"")</f>
        <v/>
      </c>
      <c r="G786" s="1" t="str">
        <f>IF(HLOOKUP("Cluster",'vInfo (Imported)'!$1:$5000,A786,FALSE)&gt;0,
HLOOKUP("Cluster",'vInfo (Imported)'!$1:$5000,A786,FALSE),
"")</f>
        <v/>
      </c>
      <c r="K786" s="28">
        <f>'vCluster (Imported)'!A786</f>
        <v>0</v>
      </c>
      <c r="L786">
        <f t="shared" si="75"/>
        <v>0</v>
      </c>
      <c r="M786">
        <f t="shared" si="76"/>
        <v>0</v>
      </c>
      <c r="N786">
        <f t="shared" si="77"/>
        <v>0</v>
      </c>
      <c r="O786" s="1">
        <f t="shared" si="78"/>
        <v>0</v>
      </c>
      <c r="P786">
        <f>SUMIFS('vCluster (Imported)'!$G:$G,'vCluster (Imported)'!$A:$A,K786)</f>
        <v>0</v>
      </c>
      <c r="Q786">
        <f t="shared" si="79"/>
        <v>0</v>
      </c>
    </row>
    <row r="787" spans="1:17" x14ac:dyDescent="0.3">
      <c r="A787">
        <f t="shared" si="74"/>
        <v>787</v>
      </c>
      <c r="B787" t="str">
        <f>IF(HLOOKUP("Memory",'vInfo (Imported)'!$1:$5000,A787,FALSE)&gt;0,HLOOKUP("Memory",'vInfo (Imported)'!$1:$5000,A787,FALSE),"")</f>
        <v/>
      </c>
      <c r="C787" t="str">
        <f>IF(HLOOKUP("CPUs",'vInfo (Imported)'!$1:$5000,A787,FALSE)&gt;0,
HLOOKUP("CPUs",'vInfo (Imported)'!$1:$5000,A787,FALSE),
"")</f>
        <v/>
      </c>
      <c r="D787" t="str">
        <f>IF(HLOOKUP($D$1,'vInfo (Imported)'!$1:$5000,A787,FALSE)&gt;0,
HLOOKUP($D$1,'vInfo (Imported)'!$1:$5000,A787,FALSE),
"")</f>
        <v/>
      </c>
      <c r="E787" t="str">
        <f>IF(HLOOKUP("Category",'vInfo (Imported)'!$1:$5000,A787,FALSE)&gt;0,
HLOOKUP("Category",'vInfo (Imported)'!$1:$5000,A787,FALSE),
"")</f>
        <v/>
      </c>
      <c r="F787" t="str">
        <f>IF(HLOOKUP("OS according to the configuration file",'vInfo (Imported)'!$1:$5000,A787,FALSE)&gt;0,
HLOOKUP("OS according to the configuration file",'vInfo (Imported)'!$1:$5000,A787,FALSE),
"")</f>
        <v/>
      </c>
      <c r="G787" s="1" t="str">
        <f>IF(HLOOKUP("Cluster",'vInfo (Imported)'!$1:$5000,A787,FALSE)&gt;0,
HLOOKUP("Cluster",'vInfo (Imported)'!$1:$5000,A787,FALSE),
"")</f>
        <v/>
      </c>
      <c r="K787" s="28">
        <f>'vCluster (Imported)'!A787</f>
        <v>0</v>
      </c>
      <c r="L787">
        <f t="shared" si="75"/>
        <v>0</v>
      </c>
      <c r="M787">
        <f t="shared" si="76"/>
        <v>0</v>
      </c>
      <c r="N787">
        <f t="shared" si="77"/>
        <v>0</v>
      </c>
      <c r="O787" s="1">
        <f t="shared" si="78"/>
        <v>0</v>
      </c>
      <c r="P787">
        <f>SUMIFS('vCluster (Imported)'!$G:$G,'vCluster (Imported)'!$A:$A,K787)</f>
        <v>0</v>
      </c>
      <c r="Q787">
        <f t="shared" si="79"/>
        <v>0</v>
      </c>
    </row>
    <row r="788" spans="1:17" x14ac:dyDescent="0.3">
      <c r="A788">
        <f t="shared" si="74"/>
        <v>788</v>
      </c>
      <c r="B788" t="str">
        <f>IF(HLOOKUP("Memory",'vInfo (Imported)'!$1:$5000,A788,FALSE)&gt;0,HLOOKUP("Memory",'vInfo (Imported)'!$1:$5000,A788,FALSE),"")</f>
        <v/>
      </c>
      <c r="C788" t="str">
        <f>IF(HLOOKUP("CPUs",'vInfo (Imported)'!$1:$5000,A788,FALSE)&gt;0,
HLOOKUP("CPUs",'vInfo (Imported)'!$1:$5000,A788,FALSE),
"")</f>
        <v/>
      </c>
      <c r="D788" t="str">
        <f>IF(HLOOKUP($D$1,'vInfo (Imported)'!$1:$5000,A788,FALSE)&gt;0,
HLOOKUP($D$1,'vInfo (Imported)'!$1:$5000,A788,FALSE),
"")</f>
        <v/>
      </c>
      <c r="E788" t="str">
        <f>IF(HLOOKUP("Category",'vInfo (Imported)'!$1:$5000,A788,FALSE)&gt;0,
HLOOKUP("Category",'vInfo (Imported)'!$1:$5000,A788,FALSE),
"")</f>
        <v/>
      </c>
      <c r="F788" t="str">
        <f>IF(HLOOKUP("OS according to the configuration file",'vInfo (Imported)'!$1:$5000,A788,FALSE)&gt;0,
HLOOKUP("OS according to the configuration file",'vInfo (Imported)'!$1:$5000,A788,FALSE),
"")</f>
        <v/>
      </c>
      <c r="G788" s="1" t="str">
        <f>IF(HLOOKUP("Cluster",'vInfo (Imported)'!$1:$5000,A788,FALSE)&gt;0,
HLOOKUP("Cluster",'vInfo (Imported)'!$1:$5000,A788,FALSE),
"")</f>
        <v/>
      </c>
      <c r="K788" s="28">
        <f>'vCluster (Imported)'!A788</f>
        <v>0</v>
      </c>
      <c r="L788">
        <f t="shared" si="75"/>
        <v>0</v>
      </c>
      <c r="M788">
        <f t="shared" si="76"/>
        <v>0</v>
      </c>
      <c r="N788">
        <f t="shared" si="77"/>
        <v>0</v>
      </c>
      <c r="O788" s="1">
        <f t="shared" si="78"/>
        <v>0</v>
      </c>
      <c r="P788">
        <f>SUMIFS('vCluster (Imported)'!$G:$G,'vCluster (Imported)'!$A:$A,K788)</f>
        <v>0</v>
      </c>
      <c r="Q788">
        <f t="shared" si="79"/>
        <v>0</v>
      </c>
    </row>
    <row r="789" spans="1:17" x14ac:dyDescent="0.3">
      <c r="A789">
        <f t="shared" si="74"/>
        <v>789</v>
      </c>
      <c r="B789" t="str">
        <f>IF(HLOOKUP("Memory",'vInfo (Imported)'!$1:$5000,A789,FALSE)&gt;0,HLOOKUP("Memory",'vInfo (Imported)'!$1:$5000,A789,FALSE),"")</f>
        <v/>
      </c>
      <c r="C789" t="str">
        <f>IF(HLOOKUP("CPUs",'vInfo (Imported)'!$1:$5000,A789,FALSE)&gt;0,
HLOOKUP("CPUs",'vInfo (Imported)'!$1:$5000,A789,FALSE),
"")</f>
        <v/>
      </c>
      <c r="D789" t="str">
        <f>IF(HLOOKUP($D$1,'vInfo (Imported)'!$1:$5000,A789,FALSE)&gt;0,
HLOOKUP($D$1,'vInfo (Imported)'!$1:$5000,A789,FALSE),
"")</f>
        <v/>
      </c>
      <c r="E789" t="str">
        <f>IF(HLOOKUP("Category",'vInfo (Imported)'!$1:$5000,A789,FALSE)&gt;0,
HLOOKUP("Category",'vInfo (Imported)'!$1:$5000,A789,FALSE),
"")</f>
        <v/>
      </c>
      <c r="F789" t="str">
        <f>IF(HLOOKUP("OS according to the configuration file",'vInfo (Imported)'!$1:$5000,A789,FALSE)&gt;0,
HLOOKUP("OS according to the configuration file",'vInfo (Imported)'!$1:$5000,A789,FALSE),
"")</f>
        <v/>
      </c>
      <c r="G789" s="1" t="str">
        <f>IF(HLOOKUP("Cluster",'vInfo (Imported)'!$1:$5000,A789,FALSE)&gt;0,
HLOOKUP("Cluster",'vInfo (Imported)'!$1:$5000,A789,FALSE),
"")</f>
        <v/>
      </c>
      <c r="K789" s="28">
        <f>'vCluster (Imported)'!A789</f>
        <v>0</v>
      </c>
      <c r="L789">
        <f t="shared" si="75"/>
        <v>0</v>
      </c>
      <c r="M789">
        <f t="shared" si="76"/>
        <v>0</v>
      </c>
      <c r="N789">
        <f t="shared" si="77"/>
        <v>0</v>
      </c>
      <c r="O789" s="1">
        <f t="shared" si="78"/>
        <v>0</v>
      </c>
      <c r="P789">
        <f>SUMIFS('vCluster (Imported)'!$G:$G,'vCluster (Imported)'!$A:$A,K789)</f>
        <v>0</v>
      </c>
      <c r="Q789">
        <f t="shared" si="79"/>
        <v>0</v>
      </c>
    </row>
    <row r="790" spans="1:17" x14ac:dyDescent="0.3">
      <c r="A790">
        <f t="shared" si="74"/>
        <v>790</v>
      </c>
      <c r="B790" t="str">
        <f>IF(HLOOKUP("Memory",'vInfo (Imported)'!$1:$5000,A790,FALSE)&gt;0,HLOOKUP("Memory",'vInfo (Imported)'!$1:$5000,A790,FALSE),"")</f>
        <v/>
      </c>
      <c r="C790" t="str">
        <f>IF(HLOOKUP("CPUs",'vInfo (Imported)'!$1:$5000,A790,FALSE)&gt;0,
HLOOKUP("CPUs",'vInfo (Imported)'!$1:$5000,A790,FALSE),
"")</f>
        <v/>
      </c>
      <c r="D790" t="str">
        <f>IF(HLOOKUP($D$1,'vInfo (Imported)'!$1:$5000,A790,FALSE)&gt;0,
HLOOKUP($D$1,'vInfo (Imported)'!$1:$5000,A790,FALSE),
"")</f>
        <v/>
      </c>
      <c r="E790" t="str">
        <f>IF(HLOOKUP("Category",'vInfo (Imported)'!$1:$5000,A790,FALSE)&gt;0,
HLOOKUP("Category",'vInfo (Imported)'!$1:$5000,A790,FALSE),
"")</f>
        <v/>
      </c>
      <c r="F790" t="str">
        <f>IF(HLOOKUP("OS according to the configuration file",'vInfo (Imported)'!$1:$5000,A790,FALSE)&gt;0,
HLOOKUP("OS according to the configuration file",'vInfo (Imported)'!$1:$5000,A790,FALSE),
"")</f>
        <v/>
      </c>
      <c r="G790" s="1" t="str">
        <f>IF(HLOOKUP("Cluster",'vInfo (Imported)'!$1:$5000,A790,FALSE)&gt;0,
HLOOKUP("Cluster",'vInfo (Imported)'!$1:$5000,A790,FALSE),
"")</f>
        <v/>
      </c>
      <c r="K790" s="28">
        <f>'vCluster (Imported)'!A790</f>
        <v>0</v>
      </c>
      <c r="L790">
        <f t="shared" si="75"/>
        <v>0</v>
      </c>
      <c r="M790">
        <f t="shared" si="76"/>
        <v>0</v>
      </c>
      <c r="N790">
        <f t="shared" si="77"/>
        <v>0</v>
      </c>
      <c r="O790" s="1">
        <f t="shared" si="78"/>
        <v>0</v>
      </c>
      <c r="P790">
        <f>SUMIFS('vCluster (Imported)'!$G:$G,'vCluster (Imported)'!$A:$A,K790)</f>
        <v>0</v>
      </c>
      <c r="Q790">
        <f t="shared" si="79"/>
        <v>0</v>
      </c>
    </row>
    <row r="791" spans="1:17" x14ac:dyDescent="0.3">
      <c r="A791">
        <f t="shared" si="74"/>
        <v>791</v>
      </c>
      <c r="B791" t="str">
        <f>IF(HLOOKUP("Memory",'vInfo (Imported)'!$1:$5000,A791,FALSE)&gt;0,HLOOKUP("Memory",'vInfo (Imported)'!$1:$5000,A791,FALSE),"")</f>
        <v/>
      </c>
      <c r="C791" t="str">
        <f>IF(HLOOKUP("CPUs",'vInfo (Imported)'!$1:$5000,A791,FALSE)&gt;0,
HLOOKUP("CPUs",'vInfo (Imported)'!$1:$5000,A791,FALSE),
"")</f>
        <v/>
      </c>
      <c r="D791" t="str">
        <f>IF(HLOOKUP($D$1,'vInfo (Imported)'!$1:$5000,A791,FALSE)&gt;0,
HLOOKUP($D$1,'vInfo (Imported)'!$1:$5000,A791,FALSE),
"")</f>
        <v/>
      </c>
      <c r="E791" t="str">
        <f>IF(HLOOKUP("Category",'vInfo (Imported)'!$1:$5000,A791,FALSE)&gt;0,
HLOOKUP("Category",'vInfo (Imported)'!$1:$5000,A791,FALSE),
"")</f>
        <v/>
      </c>
      <c r="F791" t="str">
        <f>IF(HLOOKUP("OS according to the configuration file",'vInfo (Imported)'!$1:$5000,A791,FALSE)&gt;0,
HLOOKUP("OS according to the configuration file",'vInfo (Imported)'!$1:$5000,A791,FALSE),
"")</f>
        <v/>
      </c>
      <c r="G791" s="1" t="str">
        <f>IF(HLOOKUP("Cluster",'vInfo (Imported)'!$1:$5000,A791,FALSE)&gt;0,
HLOOKUP("Cluster",'vInfo (Imported)'!$1:$5000,A791,FALSE),
"")</f>
        <v/>
      </c>
      <c r="K791" s="28">
        <f>'vCluster (Imported)'!A791</f>
        <v>0</v>
      </c>
      <c r="L791">
        <f t="shared" si="75"/>
        <v>0</v>
      </c>
      <c r="M791">
        <f t="shared" si="76"/>
        <v>0</v>
      </c>
      <c r="N791">
        <f t="shared" si="77"/>
        <v>0</v>
      </c>
      <c r="O791" s="1">
        <f t="shared" si="78"/>
        <v>0</v>
      </c>
      <c r="P791">
        <f>SUMIFS('vCluster (Imported)'!$G:$G,'vCluster (Imported)'!$A:$A,K791)</f>
        <v>0</v>
      </c>
      <c r="Q791">
        <f t="shared" si="79"/>
        <v>0</v>
      </c>
    </row>
    <row r="792" spans="1:17" x14ac:dyDescent="0.3">
      <c r="A792">
        <f t="shared" si="74"/>
        <v>792</v>
      </c>
      <c r="B792" t="str">
        <f>IF(HLOOKUP("Memory",'vInfo (Imported)'!$1:$5000,A792,FALSE)&gt;0,HLOOKUP("Memory",'vInfo (Imported)'!$1:$5000,A792,FALSE),"")</f>
        <v/>
      </c>
      <c r="C792" t="str">
        <f>IF(HLOOKUP("CPUs",'vInfo (Imported)'!$1:$5000,A792,FALSE)&gt;0,
HLOOKUP("CPUs",'vInfo (Imported)'!$1:$5000,A792,FALSE),
"")</f>
        <v/>
      </c>
      <c r="D792" t="str">
        <f>IF(HLOOKUP($D$1,'vInfo (Imported)'!$1:$5000,A792,FALSE)&gt;0,
HLOOKUP($D$1,'vInfo (Imported)'!$1:$5000,A792,FALSE),
"")</f>
        <v/>
      </c>
      <c r="E792" t="str">
        <f>IF(HLOOKUP("Category",'vInfo (Imported)'!$1:$5000,A792,FALSE)&gt;0,
HLOOKUP("Category",'vInfo (Imported)'!$1:$5000,A792,FALSE),
"")</f>
        <v/>
      </c>
      <c r="F792" t="str">
        <f>IF(HLOOKUP("OS according to the configuration file",'vInfo (Imported)'!$1:$5000,A792,FALSE)&gt;0,
HLOOKUP("OS according to the configuration file",'vInfo (Imported)'!$1:$5000,A792,FALSE),
"")</f>
        <v/>
      </c>
      <c r="G792" s="1" t="str">
        <f>IF(HLOOKUP("Cluster",'vInfo (Imported)'!$1:$5000,A792,FALSE)&gt;0,
HLOOKUP("Cluster",'vInfo (Imported)'!$1:$5000,A792,FALSE),
"")</f>
        <v/>
      </c>
      <c r="K792" s="28">
        <f>'vCluster (Imported)'!A792</f>
        <v>0</v>
      </c>
      <c r="L792">
        <f t="shared" si="75"/>
        <v>0</v>
      </c>
      <c r="M792">
        <f t="shared" si="76"/>
        <v>0</v>
      </c>
      <c r="N792">
        <f t="shared" si="77"/>
        <v>0</v>
      </c>
      <c r="O792" s="1">
        <f t="shared" si="78"/>
        <v>0</v>
      </c>
      <c r="P792">
        <f>SUMIFS('vCluster (Imported)'!$G:$G,'vCluster (Imported)'!$A:$A,K792)</f>
        <v>0</v>
      </c>
      <c r="Q792">
        <f t="shared" si="79"/>
        <v>0</v>
      </c>
    </row>
    <row r="793" spans="1:17" x14ac:dyDescent="0.3">
      <c r="A793">
        <f t="shared" si="74"/>
        <v>793</v>
      </c>
      <c r="B793" t="str">
        <f>IF(HLOOKUP("Memory",'vInfo (Imported)'!$1:$5000,A793,FALSE)&gt;0,HLOOKUP("Memory",'vInfo (Imported)'!$1:$5000,A793,FALSE),"")</f>
        <v/>
      </c>
      <c r="C793" t="str">
        <f>IF(HLOOKUP("CPUs",'vInfo (Imported)'!$1:$5000,A793,FALSE)&gt;0,
HLOOKUP("CPUs",'vInfo (Imported)'!$1:$5000,A793,FALSE),
"")</f>
        <v/>
      </c>
      <c r="D793" t="str">
        <f>IF(HLOOKUP($D$1,'vInfo (Imported)'!$1:$5000,A793,FALSE)&gt;0,
HLOOKUP($D$1,'vInfo (Imported)'!$1:$5000,A793,FALSE),
"")</f>
        <v/>
      </c>
      <c r="E793" t="str">
        <f>IF(HLOOKUP("Category",'vInfo (Imported)'!$1:$5000,A793,FALSE)&gt;0,
HLOOKUP("Category",'vInfo (Imported)'!$1:$5000,A793,FALSE),
"")</f>
        <v/>
      </c>
      <c r="F793" t="str">
        <f>IF(HLOOKUP("OS according to the configuration file",'vInfo (Imported)'!$1:$5000,A793,FALSE)&gt;0,
HLOOKUP("OS according to the configuration file",'vInfo (Imported)'!$1:$5000,A793,FALSE),
"")</f>
        <v/>
      </c>
      <c r="G793" s="1" t="str">
        <f>IF(HLOOKUP("Cluster",'vInfo (Imported)'!$1:$5000,A793,FALSE)&gt;0,
HLOOKUP("Cluster",'vInfo (Imported)'!$1:$5000,A793,FALSE),
"")</f>
        <v/>
      </c>
      <c r="K793" s="28">
        <f>'vCluster (Imported)'!A793</f>
        <v>0</v>
      </c>
      <c r="L793">
        <f t="shared" si="75"/>
        <v>0</v>
      </c>
      <c r="M793">
        <f t="shared" si="76"/>
        <v>0</v>
      </c>
      <c r="N793">
        <f t="shared" si="77"/>
        <v>0</v>
      </c>
      <c r="O793" s="1">
        <f t="shared" si="78"/>
        <v>0</v>
      </c>
      <c r="P793">
        <f>SUMIFS('vCluster (Imported)'!$G:$G,'vCluster (Imported)'!$A:$A,K793)</f>
        <v>0</v>
      </c>
      <c r="Q793">
        <f t="shared" si="79"/>
        <v>0</v>
      </c>
    </row>
    <row r="794" spans="1:17" x14ac:dyDescent="0.3">
      <c r="A794">
        <f t="shared" si="74"/>
        <v>794</v>
      </c>
      <c r="B794" t="str">
        <f>IF(HLOOKUP("Memory",'vInfo (Imported)'!$1:$5000,A794,FALSE)&gt;0,HLOOKUP("Memory",'vInfo (Imported)'!$1:$5000,A794,FALSE),"")</f>
        <v/>
      </c>
      <c r="C794" t="str">
        <f>IF(HLOOKUP("CPUs",'vInfo (Imported)'!$1:$5000,A794,FALSE)&gt;0,
HLOOKUP("CPUs",'vInfo (Imported)'!$1:$5000,A794,FALSE),
"")</f>
        <v/>
      </c>
      <c r="D794" t="str">
        <f>IF(HLOOKUP($D$1,'vInfo (Imported)'!$1:$5000,A794,FALSE)&gt;0,
HLOOKUP($D$1,'vInfo (Imported)'!$1:$5000,A794,FALSE),
"")</f>
        <v/>
      </c>
      <c r="E794" t="str">
        <f>IF(HLOOKUP("Category",'vInfo (Imported)'!$1:$5000,A794,FALSE)&gt;0,
HLOOKUP("Category",'vInfo (Imported)'!$1:$5000,A794,FALSE),
"")</f>
        <v/>
      </c>
      <c r="F794" t="str">
        <f>IF(HLOOKUP("OS according to the configuration file",'vInfo (Imported)'!$1:$5000,A794,FALSE)&gt;0,
HLOOKUP("OS according to the configuration file",'vInfo (Imported)'!$1:$5000,A794,FALSE),
"")</f>
        <v/>
      </c>
      <c r="G794" s="1" t="str">
        <f>IF(HLOOKUP("Cluster",'vInfo (Imported)'!$1:$5000,A794,FALSE)&gt;0,
HLOOKUP("Cluster",'vInfo (Imported)'!$1:$5000,A794,FALSE),
"")</f>
        <v/>
      </c>
      <c r="K794" s="28">
        <f>'vCluster (Imported)'!A794</f>
        <v>0</v>
      </c>
      <c r="L794">
        <f t="shared" si="75"/>
        <v>0</v>
      </c>
      <c r="M794">
        <f t="shared" si="76"/>
        <v>0</v>
      </c>
      <c r="N794">
        <f t="shared" si="77"/>
        <v>0</v>
      </c>
      <c r="O794" s="1">
        <f t="shared" si="78"/>
        <v>0</v>
      </c>
      <c r="P794">
        <f>SUMIFS('vCluster (Imported)'!$G:$G,'vCluster (Imported)'!$A:$A,K794)</f>
        <v>0</v>
      </c>
      <c r="Q794">
        <f t="shared" si="79"/>
        <v>0</v>
      </c>
    </row>
    <row r="795" spans="1:17" x14ac:dyDescent="0.3">
      <c r="A795">
        <f t="shared" si="74"/>
        <v>795</v>
      </c>
      <c r="B795" t="str">
        <f>IF(HLOOKUP("Memory",'vInfo (Imported)'!$1:$5000,A795,FALSE)&gt;0,HLOOKUP("Memory",'vInfo (Imported)'!$1:$5000,A795,FALSE),"")</f>
        <v/>
      </c>
      <c r="C795" t="str">
        <f>IF(HLOOKUP("CPUs",'vInfo (Imported)'!$1:$5000,A795,FALSE)&gt;0,
HLOOKUP("CPUs",'vInfo (Imported)'!$1:$5000,A795,FALSE),
"")</f>
        <v/>
      </c>
      <c r="D795" t="str">
        <f>IF(HLOOKUP($D$1,'vInfo (Imported)'!$1:$5000,A795,FALSE)&gt;0,
HLOOKUP($D$1,'vInfo (Imported)'!$1:$5000,A795,FALSE),
"")</f>
        <v/>
      </c>
      <c r="E795" t="str">
        <f>IF(HLOOKUP("Category",'vInfo (Imported)'!$1:$5000,A795,FALSE)&gt;0,
HLOOKUP("Category",'vInfo (Imported)'!$1:$5000,A795,FALSE),
"")</f>
        <v/>
      </c>
      <c r="F795" t="str">
        <f>IF(HLOOKUP("OS according to the configuration file",'vInfo (Imported)'!$1:$5000,A795,FALSE)&gt;0,
HLOOKUP("OS according to the configuration file",'vInfo (Imported)'!$1:$5000,A795,FALSE),
"")</f>
        <v/>
      </c>
      <c r="G795" s="1" t="str">
        <f>IF(HLOOKUP("Cluster",'vInfo (Imported)'!$1:$5000,A795,FALSE)&gt;0,
HLOOKUP("Cluster",'vInfo (Imported)'!$1:$5000,A795,FALSE),
"")</f>
        <v/>
      </c>
      <c r="K795" s="28">
        <f>'vCluster (Imported)'!A795</f>
        <v>0</v>
      </c>
      <c r="L795">
        <f t="shared" si="75"/>
        <v>0</v>
      </c>
      <c r="M795">
        <f t="shared" si="76"/>
        <v>0</v>
      </c>
      <c r="N795">
        <f t="shared" si="77"/>
        <v>0</v>
      </c>
      <c r="O795" s="1">
        <f t="shared" si="78"/>
        <v>0</v>
      </c>
      <c r="P795">
        <f>SUMIFS('vCluster (Imported)'!$G:$G,'vCluster (Imported)'!$A:$A,K795)</f>
        <v>0</v>
      </c>
      <c r="Q795">
        <f t="shared" si="79"/>
        <v>0</v>
      </c>
    </row>
    <row r="796" spans="1:17" x14ac:dyDescent="0.3">
      <c r="A796">
        <f t="shared" si="74"/>
        <v>796</v>
      </c>
      <c r="B796" t="str">
        <f>IF(HLOOKUP("Memory",'vInfo (Imported)'!$1:$5000,A796,FALSE)&gt;0,HLOOKUP("Memory",'vInfo (Imported)'!$1:$5000,A796,FALSE),"")</f>
        <v/>
      </c>
      <c r="C796" t="str">
        <f>IF(HLOOKUP("CPUs",'vInfo (Imported)'!$1:$5000,A796,FALSE)&gt;0,
HLOOKUP("CPUs",'vInfo (Imported)'!$1:$5000,A796,FALSE),
"")</f>
        <v/>
      </c>
      <c r="D796" t="str">
        <f>IF(HLOOKUP($D$1,'vInfo (Imported)'!$1:$5000,A796,FALSE)&gt;0,
HLOOKUP($D$1,'vInfo (Imported)'!$1:$5000,A796,FALSE),
"")</f>
        <v/>
      </c>
      <c r="E796" t="str">
        <f>IF(HLOOKUP("Category",'vInfo (Imported)'!$1:$5000,A796,FALSE)&gt;0,
HLOOKUP("Category",'vInfo (Imported)'!$1:$5000,A796,FALSE),
"")</f>
        <v/>
      </c>
      <c r="F796" t="str">
        <f>IF(HLOOKUP("OS according to the configuration file",'vInfo (Imported)'!$1:$5000,A796,FALSE)&gt;0,
HLOOKUP("OS according to the configuration file",'vInfo (Imported)'!$1:$5000,A796,FALSE),
"")</f>
        <v/>
      </c>
      <c r="G796" s="1" t="str">
        <f>IF(HLOOKUP("Cluster",'vInfo (Imported)'!$1:$5000,A796,FALSE)&gt;0,
HLOOKUP("Cluster",'vInfo (Imported)'!$1:$5000,A796,FALSE),
"")</f>
        <v/>
      </c>
      <c r="K796" s="28">
        <f>'vCluster (Imported)'!A796</f>
        <v>0</v>
      </c>
      <c r="L796">
        <f t="shared" si="75"/>
        <v>0</v>
      </c>
      <c r="M796">
        <f t="shared" si="76"/>
        <v>0</v>
      </c>
      <c r="N796">
        <f t="shared" si="77"/>
        <v>0</v>
      </c>
      <c r="O796" s="1">
        <f t="shared" si="78"/>
        <v>0</v>
      </c>
      <c r="P796">
        <f>SUMIFS('vCluster (Imported)'!$G:$G,'vCluster (Imported)'!$A:$A,K796)</f>
        <v>0</v>
      </c>
      <c r="Q796">
        <f t="shared" si="79"/>
        <v>0</v>
      </c>
    </row>
    <row r="797" spans="1:17" x14ac:dyDescent="0.3">
      <c r="A797">
        <f t="shared" si="74"/>
        <v>797</v>
      </c>
      <c r="B797" t="str">
        <f>IF(HLOOKUP("Memory",'vInfo (Imported)'!$1:$5000,A797,FALSE)&gt;0,HLOOKUP("Memory",'vInfo (Imported)'!$1:$5000,A797,FALSE),"")</f>
        <v/>
      </c>
      <c r="C797" t="str">
        <f>IF(HLOOKUP("CPUs",'vInfo (Imported)'!$1:$5000,A797,FALSE)&gt;0,
HLOOKUP("CPUs",'vInfo (Imported)'!$1:$5000,A797,FALSE),
"")</f>
        <v/>
      </c>
      <c r="D797" t="str">
        <f>IF(HLOOKUP($D$1,'vInfo (Imported)'!$1:$5000,A797,FALSE)&gt;0,
HLOOKUP($D$1,'vInfo (Imported)'!$1:$5000,A797,FALSE),
"")</f>
        <v/>
      </c>
      <c r="E797" t="str">
        <f>IF(HLOOKUP("Category",'vInfo (Imported)'!$1:$5000,A797,FALSE)&gt;0,
HLOOKUP("Category",'vInfo (Imported)'!$1:$5000,A797,FALSE),
"")</f>
        <v/>
      </c>
      <c r="F797" t="str">
        <f>IF(HLOOKUP("OS according to the configuration file",'vInfo (Imported)'!$1:$5000,A797,FALSE)&gt;0,
HLOOKUP("OS according to the configuration file",'vInfo (Imported)'!$1:$5000,A797,FALSE),
"")</f>
        <v/>
      </c>
      <c r="G797" s="1" t="str">
        <f>IF(HLOOKUP("Cluster",'vInfo (Imported)'!$1:$5000,A797,FALSE)&gt;0,
HLOOKUP("Cluster",'vInfo (Imported)'!$1:$5000,A797,FALSE),
"")</f>
        <v/>
      </c>
      <c r="K797" s="28">
        <f>'vCluster (Imported)'!A797</f>
        <v>0</v>
      </c>
      <c r="L797">
        <f t="shared" si="75"/>
        <v>0</v>
      </c>
      <c r="M797">
        <f t="shared" si="76"/>
        <v>0</v>
      </c>
      <c r="N797">
        <f t="shared" si="77"/>
        <v>0</v>
      </c>
      <c r="O797" s="1">
        <f t="shared" si="78"/>
        <v>0</v>
      </c>
      <c r="P797">
        <f>SUMIFS('vCluster (Imported)'!$G:$G,'vCluster (Imported)'!$A:$A,K797)</f>
        <v>0</v>
      </c>
      <c r="Q797">
        <f t="shared" si="79"/>
        <v>0</v>
      </c>
    </row>
    <row r="798" spans="1:17" x14ac:dyDescent="0.3">
      <c r="A798">
        <f t="shared" si="74"/>
        <v>798</v>
      </c>
      <c r="B798" t="str">
        <f>IF(HLOOKUP("Memory",'vInfo (Imported)'!$1:$5000,A798,FALSE)&gt;0,HLOOKUP("Memory",'vInfo (Imported)'!$1:$5000,A798,FALSE),"")</f>
        <v/>
      </c>
      <c r="C798" t="str">
        <f>IF(HLOOKUP("CPUs",'vInfo (Imported)'!$1:$5000,A798,FALSE)&gt;0,
HLOOKUP("CPUs",'vInfo (Imported)'!$1:$5000,A798,FALSE),
"")</f>
        <v/>
      </c>
      <c r="D798" t="str">
        <f>IF(HLOOKUP($D$1,'vInfo (Imported)'!$1:$5000,A798,FALSE)&gt;0,
HLOOKUP($D$1,'vInfo (Imported)'!$1:$5000,A798,FALSE),
"")</f>
        <v/>
      </c>
      <c r="E798" t="str">
        <f>IF(HLOOKUP("Category",'vInfo (Imported)'!$1:$5000,A798,FALSE)&gt;0,
HLOOKUP("Category",'vInfo (Imported)'!$1:$5000,A798,FALSE),
"")</f>
        <v/>
      </c>
      <c r="F798" t="str">
        <f>IF(HLOOKUP("OS according to the configuration file",'vInfo (Imported)'!$1:$5000,A798,FALSE)&gt;0,
HLOOKUP("OS according to the configuration file",'vInfo (Imported)'!$1:$5000,A798,FALSE),
"")</f>
        <v/>
      </c>
      <c r="G798" s="1" t="str">
        <f>IF(HLOOKUP("Cluster",'vInfo (Imported)'!$1:$5000,A798,FALSE)&gt;0,
HLOOKUP("Cluster",'vInfo (Imported)'!$1:$5000,A798,FALSE),
"")</f>
        <v/>
      </c>
      <c r="K798" s="28">
        <f>'vCluster (Imported)'!A798</f>
        <v>0</v>
      </c>
      <c r="L798">
        <f t="shared" si="75"/>
        <v>0</v>
      </c>
      <c r="M798">
        <f t="shared" si="76"/>
        <v>0</v>
      </c>
      <c r="N798">
        <f t="shared" si="77"/>
        <v>0</v>
      </c>
      <c r="O798" s="1">
        <f t="shared" si="78"/>
        <v>0</v>
      </c>
      <c r="P798">
        <f>SUMIFS('vCluster (Imported)'!$G:$G,'vCluster (Imported)'!$A:$A,K798)</f>
        <v>0</v>
      </c>
      <c r="Q798">
        <f t="shared" si="79"/>
        <v>0</v>
      </c>
    </row>
    <row r="799" spans="1:17" x14ac:dyDescent="0.3">
      <c r="A799">
        <f t="shared" si="74"/>
        <v>799</v>
      </c>
      <c r="B799" t="str">
        <f>IF(HLOOKUP("Memory",'vInfo (Imported)'!$1:$5000,A799,FALSE)&gt;0,HLOOKUP("Memory",'vInfo (Imported)'!$1:$5000,A799,FALSE),"")</f>
        <v/>
      </c>
      <c r="C799" t="str">
        <f>IF(HLOOKUP("CPUs",'vInfo (Imported)'!$1:$5000,A799,FALSE)&gt;0,
HLOOKUP("CPUs",'vInfo (Imported)'!$1:$5000,A799,FALSE),
"")</f>
        <v/>
      </c>
      <c r="D799" t="str">
        <f>IF(HLOOKUP($D$1,'vInfo (Imported)'!$1:$5000,A799,FALSE)&gt;0,
HLOOKUP($D$1,'vInfo (Imported)'!$1:$5000,A799,FALSE),
"")</f>
        <v/>
      </c>
      <c r="E799" t="str">
        <f>IF(HLOOKUP("Category",'vInfo (Imported)'!$1:$5000,A799,FALSE)&gt;0,
HLOOKUP("Category",'vInfo (Imported)'!$1:$5000,A799,FALSE),
"")</f>
        <v/>
      </c>
      <c r="F799" t="str">
        <f>IF(HLOOKUP("OS according to the configuration file",'vInfo (Imported)'!$1:$5000,A799,FALSE)&gt;0,
HLOOKUP("OS according to the configuration file",'vInfo (Imported)'!$1:$5000,A799,FALSE),
"")</f>
        <v/>
      </c>
      <c r="G799" s="1" t="str">
        <f>IF(HLOOKUP("Cluster",'vInfo (Imported)'!$1:$5000,A799,FALSE)&gt;0,
HLOOKUP("Cluster",'vInfo (Imported)'!$1:$5000,A799,FALSE),
"")</f>
        <v/>
      </c>
      <c r="K799" s="28">
        <f>'vCluster (Imported)'!A799</f>
        <v>0</v>
      </c>
      <c r="L799">
        <f t="shared" si="75"/>
        <v>0</v>
      </c>
      <c r="M799">
        <f t="shared" si="76"/>
        <v>0</v>
      </c>
      <c r="N799">
        <f t="shared" si="77"/>
        <v>0</v>
      </c>
      <c r="O799" s="1">
        <f t="shared" si="78"/>
        <v>0</v>
      </c>
      <c r="P799">
        <f>SUMIFS('vCluster (Imported)'!$G:$G,'vCluster (Imported)'!$A:$A,K799)</f>
        <v>0</v>
      </c>
      <c r="Q799">
        <f t="shared" si="79"/>
        <v>0</v>
      </c>
    </row>
    <row r="800" spans="1:17" x14ac:dyDescent="0.3">
      <c r="A800">
        <f t="shared" si="74"/>
        <v>800</v>
      </c>
      <c r="B800" t="str">
        <f>IF(HLOOKUP("Memory",'vInfo (Imported)'!$1:$5000,A800,FALSE)&gt;0,HLOOKUP("Memory",'vInfo (Imported)'!$1:$5000,A800,FALSE),"")</f>
        <v/>
      </c>
      <c r="C800" t="str">
        <f>IF(HLOOKUP("CPUs",'vInfo (Imported)'!$1:$5000,A800,FALSE)&gt;0,
HLOOKUP("CPUs",'vInfo (Imported)'!$1:$5000,A800,FALSE),
"")</f>
        <v/>
      </c>
      <c r="D800" t="str">
        <f>IF(HLOOKUP($D$1,'vInfo (Imported)'!$1:$5000,A800,FALSE)&gt;0,
HLOOKUP($D$1,'vInfo (Imported)'!$1:$5000,A800,FALSE),
"")</f>
        <v/>
      </c>
      <c r="E800" t="str">
        <f>IF(HLOOKUP("Category",'vInfo (Imported)'!$1:$5000,A800,FALSE)&gt;0,
HLOOKUP("Category",'vInfo (Imported)'!$1:$5000,A800,FALSE),
"")</f>
        <v/>
      </c>
      <c r="F800" t="str">
        <f>IF(HLOOKUP("OS according to the configuration file",'vInfo (Imported)'!$1:$5000,A800,FALSE)&gt;0,
HLOOKUP("OS according to the configuration file",'vInfo (Imported)'!$1:$5000,A800,FALSE),
"")</f>
        <v/>
      </c>
      <c r="G800" s="1" t="str">
        <f>IF(HLOOKUP("Cluster",'vInfo (Imported)'!$1:$5000,A800,FALSE)&gt;0,
HLOOKUP("Cluster",'vInfo (Imported)'!$1:$5000,A800,FALSE),
"")</f>
        <v/>
      </c>
      <c r="K800" s="28">
        <f>'vCluster (Imported)'!A800</f>
        <v>0</v>
      </c>
      <c r="L800">
        <f t="shared" si="75"/>
        <v>0</v>
      </c>
      <c r="M800">
        <f t="shared" si="76"/>
        <v>0</v>
      </c>
      <c r="N800">
        <f t="shared" si="77"/>
        <v>0</v>
      </c>
      <c r="O800" s="1">
        <f t="shared" si="78"/>
        <v>0</v>
      </c>
      <c r="P800">
        <f>SUMIFS('vCluster (Imported)'!$G:$G,'vCluster (Imported)'!$A:$A,K800)</f>
        <v>0</v>
      </c>
      <c r="Q800">
        <f t="shared" si="79"/>
        <v>0</v>
      </c>
    </row>
    <row r="801" spans="1:17" x14ac:dyDescent="0.3">
      <c r="A801">
        <f t="shared" si="74"/>
        <v>801</v>
      </c>
      <c r="B801" t="str">
        <f>IF(HLOOKUP("Memory",'vInfo (Imported)'!$1:$5000,A801,FALSE)&gt;0,HLOOKUP("Memory",'vInfo (Imported)'!$1:$5000,A801,FALSE),"")</f>
        <v/>
      </c>
      <c r="C801" t="str">
        <f>IF(HLOOKUP("CPUs",'vInfo (Imported)'!$1:$5000,A801,FALSE)&gt;0,
HLOOKUP("CPUs",'vInfo (Imported)'!$1:$5000,A801,FALSE),
"")</f>
        <v/>
      </c>
      <c r="D801" t="str">
        <f>IF(HLOOKUP($D$1,'vInfo (Imported)'!$1:$5000,A801,FALSE)&gt;0,
HLOOKUP($D$1,'vInfo (Imported)'!$1:$5000,A801,FALSE),
"")</f>
        <v/>
      </c>
      <c r="E801" t="str">
        <f>IF(HLOOKUP("Category",'vInfo (Imported)'!$1:$5000,A801,FALSE)&gt;0,
HLOOKUP("Category",'vInfo (Imported)'!$1:$5000,A801,FALSE),
"")</f>
        <v/>
      </c>
      <c r="F801" t="str">
        <f>IF(HLOOKUP("OS according to the configuration file",'vInfo (Imported)'!$1:$5000,A801,FALSE)&gt;0,
HLOOKUP("OS according to the configuration file",'vInfo (Imported)'!$1:$5000,A801,FALSE),
"")</f>
        <v/>
      </c>
      <c r="G801" s="1" t="str">
        <f>IF(HLOOKUP("Cluster",'vInfo (Imported)'!$1:$5000,A801,FALSE)&gt;0,
HLOOKUP("Cluster",'vInfo (Imported)'!$1:$5000,A801,FALSE),
"")</f>
        <v/>
      </c>
      <c r="K801" s="28">
        <f>'vCluster (Imported)'!A801</f>
        <v>0</v>
      </c>
      <c r="L801">
        <f t="shared" si="75"/>
        <v>0</v>
      </c>
      <c r="M801">
        <f t="shared" si="76"/>
        <v>0</v>
      </c>
      <c r="N801">
        <f t="shared" si="77"/>
        <v>0</v>
      </c>
      <c r="O801" s="1">
        <f t="shared" si="78"/>
        <v>0</v>
      </c>
      <c r="P801">
        <f>SUMIFS('vCluster (Imported)'!$G:$G,'vCluster (Imported)'!$A:$A,K801)</f>
        <v>0</v>
      </c>
      <c r="Q801">
        <f t="shared" si="79"/>
        <v>0</v>
      </c>
    </row>
    <row r="802" spans="1:17" x14ac:dyDescent="0.3">
      <c r="A802">
        <f t="shared" si="74"/>
        <v>802</v>
      </c>
      <c r="B802" t="str">
        <f>IF(HLOOKUP("Memory",'vInfo (Imported)'!$1:$5000,A802,FALSE)&gt;0,HLOOKUP("Memory",'vInfo (Imported)'!$1:$5000,A802,FALSE),"")</f>
        <v/>
      </c>
      <c r="C802" t="str">
        <f>IF(HLOOKUP("CPUs",'vInfo (Imported)'!$1:$5000,A802,FALSE)&gt;0,
HLOOKUP("CPUs",'vInfo (Imported)'!$1:$5000,A802,FALSE),
"")</f>
        <v/>
      </c>
      <c r="D802" t="str">
        <f>IF(HLOOKUP($D$1,'vInfo (Imported)'!$1:$5000,A802,FALSE)&gt;0,
HLOOKUP($D$1,'vInfo (Imported)'!$1:$5000,A802,FALSE),
"")</f>
        <v/>
      </c>
      <c r="E802" t="str">
        <f>IF(HLOOKUP("Category",'vInfo (Imported)'!$1:$5000,A802,FALSE)&gt;0,
HLOOKUP("Category",'vInfo (Imported)'!$1:$5000,A802,FALSE),
"")</f>
        <v/>
      </c>
      <c r="F802" t="str">
        <f>IF(HLOOKUP("OS according to the configuration file",'vInfo (Imported)'!$1:$5000,A802,FALSE)&gt;0,
HLOOKUP("OS according to the configuration file",'vInfo (Imported)'!$1:$5000,A802,FALSE),
"")</f>
        <v/>
      </c>
      <c r="G802" s="1" t="str">
        <f>IF(HLOOKUP("Cluster",'vInfo (Imported)'!$1:$5000,A802,FALSE)&gt;0,
HLOOKUP("Cluster",'vInfo (Imported)'!$1:$5000,A802,FALSE),
"")</f>
        <v/>
      </c>
      <c r="K802" s="28">
        <f>'vCluster (Imported)'!A802</f>
        <v>0</v>
      </c>
      <c r="L802">
        <f t="shared" si="75"/>
        <v>0</v>
      </c>
      <c r="M802">
        <f t="shared" si="76"/>
        <v>0</v>
      </c>
      <c r="N802">
        <f t="shared" si="77"/>
        <v>0</v>
      </c>
      <c r="O802" s="1">
        <f t="shared" si="78"/>
        <v>0</v>
      </c>
      <c r="P802">
        <f>SUMIFS('vCluster (Imported)'!$G:$G,'vCluster (Imported)'!$A:$A,K802)</f>
        <v>0</v>
      </c>
      <c r="Q802">
        <f t="shared" si="79"/>
        <v>0</v>
      </c>
    </row>
    <row r="803" spans="1:17" x14ac:dyDescent="0.3">
      <c r="A803">
        <f t="shared" si="74"/>
        <v>803</v>
      </c>
      <c r="B803" t="str">
        <f>IF(HLOOKUP("Memory",'vInfo (Imported)'!$1:$5000,A803,FALSE)&gt;0,HLOOKUP("Memory",'vInfo (Imported)'!$1:$5000,A803,FALSE),"")</f>
        <v/>
      </c>
      <c r="C803" t="str">
        <f>IF(HLOOKUP("CPUs",'vInfo (Imported)'!$1:$5000,A803,FALSE)&gt;0,
HLOOKUP("CPUs",'vInfo (Imported)'!$1:$5000,A803,FALSE),
"")</f>
        <v/>
      </c>
      <c r="D803" t="str">
        <f>IF(HLOOKUP($D$1,'vInfo (Imported)'!$1:$5000,A803,FALSE)&gt;0,
HLOOKUP($D$1,'vInfo (Imported)'!$1:$5000,A803,FALSE),
"")</f>
        <v/>
      </c>
      <c r="E803" t="str">
        <f>IF(HLOOKUP("Category",'vInfo (Imported)'!$1:$5000,A803,FALSE)&gt;0,
HLOOKUP("Category",'vInfo (Imported)'!$1:$5000,A803,FALSE),
"")</f>
        <v/>
      </c>
      <c r="F803" t="str">
        <f>IF(HLOOKUP("OS according to the configuration file",'vInfo (Imported)'!$1:$5000,A803,FALSE)&gt;0,
HLOOKUP("OS according to the configuration file",'vInfo (Imported)'!$1:$5000,A803,FALSE),
"")</f>
        <v/>
      </c>
      <c r="G803" s="1" t="str">
        <f>IF(HLOOKUP("Cluster",'vInfo (Imported)'!$1:$5000,A803,FALSE)&gt;0,
HLOOKUP("Cluster",'vInfo (Imported)'!$1:$5000,A803,FALSE),
"")</f>
        <v/>
      </c>
      <c r="K803" s="28">
        <f>'vCluster (Imported)'!A803</f>
        <v>0</v>
      </c>
      <c r="L803">
        <f t="shared" si="75"/>
        <v>0</v>
      </c>
      <c r="M803">
        <f t="shared" si="76"/>
        <v>0</v>
      </c>
      <c r="N803">
        <f t="shared" si="77"/>
        <v>0</v>
      </c>
      <c r="O803" s="1">
        <f t="shared" si="78"/>
        <v>0</v>
      </c>
      <c r="P803">
        <f>SUMIFS('vCluster (Imported)'!$G:$G,'vCluster (Imported)'!$A:$A,K803)</f>
        <v>0</v>
      </c>
      <c r="Q803">
        <f t="shared" si="79"/>
        <v>0</v>
      </c>
    </row>
    <row r="804" spans="1:17" x14ac:dyDescent="0.3">
      <c r="A804">
        <f t="shared" si="74"/>
        <v>804</v>
      </c>
      <c r="B804" t="str">
        <f>IF(HLOOKUP("Memory",'vInfo (Imported)'!$1:$5000,A804,FALSE)&gt;0,HLOOKUP("Memory",'vInfo (Imported)'!$1:$5000,A804,FALSE),"")</f>
        <v/>
      </c>
      <c r="C804" t="str">
        <f>IF(HLOOKUP("CPUs",'vInfo (Imported)'!$1:$5000,A804,FALSE)&gt;0,
HLOOKUP("CPUs",'vInfo (Imported)'!$1:$5000,A804,FALSE),
"")</f>
        <v/>
      </c>
      <c r="D804" t="str">
        <f>IF(HLOOKUP($D$1,'vInfo (Imported)'!$1:$5000,A804,FALSE)&gt;0,
HLOOKUP($D$1,'vInfo (Imported)'!$1:$5000,A804,FALSE),
"")</f>
        <v/>
      </c>
      <c r="E804" t="str">
        <f>IF(HLOOKUP("Category",'vInfo (Imported)'!$1:$5000,A804,FALSE)&gt;0,
HLOOKUP("Category",'vInfo (Imported)'!$1:$5000,A804,FALSE),
"")</f>
        <v/>
      </c>
      <c r="F804" t="str">
        <f>IF(HLOOKUP("OS according to the configuration file",'vInfo (Imported)'!$1:$5000,A804,FALSE)&gt;0,
HLOOKUP("OS according to the configuration file",'vInfo (Imported)'!$1:$5000,A804,FALSE),
"")</f>
        <v/>
      </c>
      <c r="G804" s="1" t="str">
        <f>IF(HLOOKUP("Cluster",'vInfo (Imported)'!$1:$5000,A804,FALSE)&gt;0,
HLOOKUP("Cluster",'vInfo (Imported)'!$1:$5000,A804,FALSE),
"")</f>
        <v/>
      </c>
      <c r="K804" s="28">
        <f>'vCluster (Imported)'!A804</f>
        <v>0</v>
      </c>
      <c r="L804">
        <f t="shared" si="75"/>
        <v>0</v>
      </c>
      <c r="M804">
        <f t="shared" si="76"/>
        <v>0</v>
      </c>
      <c r="N804">
        <f t="shared" si="77"/>
        <v>0</v>
      </c>
      <c r="O804" s="1">
        <f t="shared" si="78"/>
        <v>0</v>
      </c>
      <c r="P804">
        <f>SUMIFS('vCluster (Imported)'!$G:$G,'vCluster (Imported)'!$A:$A,K804)</f>
        <v>0</v>
      </c>
      <c r="Q804">
        <f t="shared" si="79"/>
        <v>0</v>
      </c>
    </row>
    <row r="805" spans="1:17" x14ac:dyDescent="0.3">
      <c r="A805">
        <f t="shared" si="74"/>
        <v>805</v>
      </c>
      <c r="B805" t="str">
        <f>IF(HLOOKUP("Memory",'vInfo (Imported)'!$1:$5000,A805,FALSE)&gt;0,HLOOKUP("Memory",'vInfo (Imported)'!$1:$5000,A805,FALSE),"")</f>
        <v/>
      </c>
      <c r="C805" t="str">
        <f>IF(HLOOKUP("CPUs",'vInfo (Imported)'!$1:$5000,A805,FALSE)&gt;0,
HLOOKUP("CPUs",'vInfo (Imported)'!$1:$5000,A805,FALSE),
"")</f>
        <v/>
      </c>
      <c r="D805" t="str">
        <f>IF(HLOOKUP($D$1,'vInfo (Imported)'!$1:$5000,A805,FALSE)&gt;0,
HLOOKUP($D$1,'vInfo (Imported)'!$1:$5000,A805,FALSE),
"")</f>
        <v/>
      </c>
      <c r="E805" t="str">
        <f>IF(HLOOKUP("Category",'vInfo (Imported)'!$1:$5000,A805,FALSE)&gt;0,
HLOOKUP("Category",'vInfo (Imported)'!$1:$5000,A805,FALSE),
"")</f>
        <v/>
      </c>
      <c r="F805" t="str">
        <f>IF(HLOOKUP("OS according to the configuration file",'vInfo (Imported)'!$1:$5000,A805,FALSE)&gt;0,
HLOOKUP("OS according to the configuration file",'vInfo (Imported)'!$1:$5000,A805,FALSE),
"")</f>
        <v/>
      </c>
      <c r="G805" s="1" t="str">
        <f>IF(HLOOKUP("Cluster",'vInfo (Imported)'!$1:$5000,A805,FALSE)&gt;0,
HLOOKUP("Cluster",'vInfo (Imported)'!$1:$5000,A805,FALSE),
"")</f>
        <v/>
      </c>
      <c r="K805" s="28">
        <f>'vCluster (Imported)'!A805</f>
        <v>0</v>
      </c>
      <c r="L805">
        <f t="shared" si="75"/>
        <v>0</v>
      </c>
      <c r="M805">
        <f t="shared" si="76"/>
        <v>0</v>
      </c>
      <c r="N805">
        <f t="shared" si="77"/>
        <v>0</v>
      </c>
      <c r="O805" s="1">
        <f t="shared" si="78"/>
        <v>0</v>
      </c>
      <c r="P805">
        <f>SUMIFS('vCluster (Imported)'!$G:$G,'vCluster (Imported)'!$A:$A,K805)</f>
        <v>0</v>
      </c>
      <c r="Q805">
        <f t="shared" si="79"/>
        <v>0</v>
      </c>
    </row>
    <row r="806" spans="1:17" x14ac:dyDescent="0.3">
      <c r="A806">
        <f t="shared" si="74"/>
        <v>806</v>
      </c>
      <c r="B806" t="str">
        <f>IF(HLOOKUP("Memory",'vInfo (Imported)'!$1:$5000,A806,FALSE)&gt;0,HLOOKUP("Memory",'vInfo (Imported)'!$1:$5000,A806,FALSE),"")</f>
        <v/>
      </c>
      <c r="C806" t="str">
        <f>IF(HLOOKUP("CPUs",'vInfo (Imported)'!$1:$5000,A806,FALSE)&gt;0,
HLOOKUP("CPUs",'vInfo (Imported)'!$1:$5000,A806,FALSE),
"")</f>
        <v/>
      </c>
      <c r="D806" t="str">
        <f>IF(HLOOKUP($D$1,'vInfo (Imported)'!$1:$5000,A806,FALSE)&gt;0,
HLOOKUP($D$1,'vInfo (Imported)'!$1:$5000,A806,FALSE),
"")</f>
        <v/>
      </c>
      <c r="E806" t="str">
        <f>IF(HLOOKUP("Category",'vInfo (Imported)'!$1:$5000,A806,FALSE)&gt;0,
HLOOKUP("Category",'vInfo (Imported)'!$1:$5000,A806,FALSE),
"")</f>
        <v/>
      </c>
      <c r="F806" t="str">
        <f>IF(HLOOKUP("OS according to the configuration file",'vInfo (Imported)'!$1:$5000,A806,FALSE)&gt;0,
HLOOKUP("OS according to the configuration file",'vInfo (Imported)'!$1:$5000,A806,FALSE),
"")</f>
        <v/>
      </c>
      <c r="G806" s="1" t="str">
        <f>IF(HLOOKUP("Cluster",'vInfo (Imported)'!$1:$5000,A806,FALSE)&gt;0,
HLOOKUP("Cluster",'vInfo (Imported)'!$1:$5000,A806,FALSE),
"")</f>
        <v/>
      </c>
      <c r="K806" s="28">
        <f>'vCluster (Imported)'!A806</f>
        <v>0</v>
      </c>
      <c r="L806">
        <f t="shared" si="75"/>
        <v>0</v>
      </c>
      <c r="M806">
        <f t="shared" si="76"/>
        <v>0</v>
      </c>
      <c r="N806">
        <f t="shared" si="77"/>
        <v>0</v>
      </c>
      <c r="O806" s="1">
        <f t="shared" si="78"/>
        <v>0</v>
      </c>
      <c r="P806">
        <f>SUMIFS('vCluster (Imported)'!$G:$G,'vCluster (Imported)'!$A:$A,K806)</f>
        <v>0</v>
      </c>
      <c r="Q806">
        <f t="shared" si="79"/>
        <v>0</v>
      </c>
    </row>
    <row r="807" spans="1:17" x14ac:dyDescent="0.3">
      <c r="A807">
        <f t="shared" si="74"/>
        <v>807</v>
      </c>
      <c r="B807" t="str">
        <f>IF(HLOOKUP("Memory",'vInfo (Imported)'!$1:$5000,A807,FALSE)&gt;0,HLOOKUP("Memory",'vInfo (Imported)'!$1:$5000,A807,FALSE),"")</f>
        <v/>
      </c>
      <c r="C807" t="str">
        <f>IF(HLOOKUP("CPUs",'vInfo (Imported)'!$1:$5000,A807,FALSE)&gt;0,
HLOOKUP("CPUs",'vInfo (Imported)'!$1:$5000,A807,FALSE),
"")</f>
        <v/>
      </c>
      <c r="D807" t="str">
        <f>IF(HLOOKUP($D$1,'vInfo (Imported)'!$1:$5000,A807,FALSE)&gt;0,
HLOOKUP($D$1,'vInfo (Imported)'!$1:$5000,A807,FALSE),
"")</f>
        <v/>
      </c>
      <c r="E807" t="str">
        <f>IF(HLOOKUP("Category",'vInfo (Imported)'!$1:$5000,A807,FALSE)&gt;0,
HLOOKUP("Category",'vInfo (Imported)'!$1:$5000,A807,FALSE),
"")</f>
        <v/>
      </c>
      <c r="F807" t="str">
        <f>IF(HLOOKUP("OS according to the configuration file",'vInfo (Imported)'!$1:$5000,A807,FALSE)&gt;0,
HLOOKUP("OS according to the configuration file",'vInfo (Imported)'!$1:$5000,A807,FALSE),
"")</f>
        <v/>
      </c>
      <c r="G807" s="1" t="str">
        <f>IF(HLOOKUP("Cluster",'vInfo (Imported)'!$1:$5000,A807,FALSE)&gt;0,
HLOOKUP("Cluster",'vInfo (Imported)'!$1:$5000,A807,FALSE),
"")</f>
        <v/>
      </c>
      <c r="K807" s="28">
        <f>'vCluster (Imported)'!A807</f>
        <v>0</v>
      </c>
      <c r="L807">
        <f t="shared" si="75"/>
        <v>0</v>
      </c>
      <c r="M807">
        <f t="shared" si="76"/>
        <v>0</v>
      </c>
      <c r="N807">
        <f t="shared" si="77"/>
        <v>0</v>
      </c>
      <c r="O807" s="1">
        <f t="shared" si="78"/>
        <v>0</v>
      </c>
      <c r="P807">
        <f>SUMIFS('vCluster (Imported)'!$G:$G,'vCluster (Imported)'!$A:$A,K807)</f>
        <v>0</v>
      </c>
      <c r="Q807">
        <f t="shared" si="79"/>
        <v>0</v>
      </c>
    </row>
    <row r="808" spans="1:17" x14ac:dyDescent="0.3">
      <c r="A808">
        <f t="shared" si="74"/>
        <v>808</v>
      </c>
      <c r="B808" t="str">
        <f>IF(HLOOKUP("Memory",'vInfo (Imported)'!$1:$5000,A808,FALSE)&gt;0,HLOOKUP("Memory",'vInfo (Imported)'!$1:$5000,A808,FALSE),"")</f>
        <v/>
      </c>
      <c r="C808" t="str">
        <f>IF(HLOOKUP("CPUs",'vInfo (Imported)'!$1:$5000,A808,FALSE)&gt;0,
HLOOKUP("CPUs",'vInfo (Imported)'!$1:$5000,A808,FALSE),
"")</f>
        <v/>
      </c>
      <c r="D808" t="str">
        <f>IF(HLOOKUP($D$1,'vInfo (Imported)'!$1:$5000,A808,FALSE)&gt;0,
HLOOKUP($D$1,'vInfo (Imported)'!$1:$5000,A808,FALSE),
"")</f>
        <v/>
      </c>
      <c r="E808" t="str">
        <f>IF(HLOOKUP("Category",'vInfo (Imported)'!$1:$5000,A808,FALSE)&gt;0,
HLOOKUP("Category",'vInfo (Imported)'!$1:$5000,A808,FALSE),
"")</f>
        <v/>
      </c>
      <c r="F808" t="str">
        <f>IF(HLOOKUP("OS according to the configuration file",'vInfo (Imported)'!$1:$5000,A808,FALSE)&gt;0,
HLOOKUP("OS according to the configuration file",'vInfo (Imported)'!$1:$5000,A808,FALSE),
"")</f>
        <v/>
      </c>
      <c r="G808" s="1" t="str">
        <f>IF(HLOOKUP("Cluster",'vInfo (Imported)'!$1:$5000,A808,FALSE)&gt;0,
HLOOKUP("Cluster",'vInfo (Imported)'!$1:$5000,A808,FALSE),
"")</f>
        <v/>
      </c>
      <c r="K808" s="28">
        <f>'vCluster (Imported)'!A808</f>
        <v>0</v>
      </c>
      <c r="L808">
        <f t="shared" si="75"/>
        <v>0</v>
      </c>
      <c r="M808">
        <f t="shared" si="76"/>
        <v>0</v>
      </c>
      <c r="N808">
        <f t="shared" si="77"/>
        <v>0</v>
      </c>
      <c r="O808" s="1">
        <f t="shared" si="78"/>
        <v>0</v>
      </c>
      <c r="P808">
        <f>SUMIFS('vCluster (Imported)'!$G:$G,'vCluster (Imported)'!$A:$A,K808)</f>
        <v>0</v>
      </c>
      <c r="Q808">
        <f t="shared" si="79"/>
        <v>0</v>
      </c>
    </row>
    <row r="809" spans="1:17" x14ac:dyDescent="0.3">
      <c r="A809">
        <f t="shared" si="74"/>
        <v>809</v>
      </c>
      <c r="B809" t="str">
        <f>IF(HLOOKUP("Memory",'vInfo (Imported)'!$1:$5000,A809,FALSE)&gt;0,HLOOKUP("Memory",'vInfo (Imported)'!$1:$5000,A809,FALSE),"")</f>
        <v/>
      </c>
      <c r="C809" t="str">
        <f>IF(HLOOKUP("CPUs",'vInfo (Imported)'!$1:$5000,A809,FALSE)&gt;0,
HLOOKUP("CPUs",'vInfo (Imported)'!$1:$5000,A809,FALSE),
"")</f>
        <v/>
      </c>
      <c r="D809" t="str">
        <f>IF(HLOOKUP($D$1,'vInfo (Imported)'!$1:$5000,A809,FALSE)&gt;0,
HLOOKUP($D$1,'vInfo (Imported)'!$1:$5000,A809,FALSE),
"")</f>
        <v/>
      </c>
      <c r="E809" t="str">
        <f>IF(HLOOKUP("Category",'vInfo (Imported)'!$1:$5000,A809,FALSE)&gt;0,
HLOOKUP("Category",'vInfo (Imported)'!$1:$5000,A809,FALSE),
"")</f>
        <v/>
      </c>
      <c r="F809" t="str">
        <f>IF(HLOOKUP("OS according to the configuration file",'vInfo (Imported)'!$1:$5000,A809,FALSE)&gt;0,
HLOOKUP("OS according to the configuration file",'vInfo (Imported)'!$1:$5000,A809,FALSE),
"")</f>
        <v/>
      </c>
      <c r="G809" s="1" t="str">
        <f>IF(HLOOKUP("Cluster",'vInfo (Imported)'!$1:$5000,A809,FALSE)&gt;0,
HLOOKUP("Cluster",'vInfo (Imported)'!$1:$5000,A809,FALSE),
"")</f>
        <v/>
      </c>
      <c r="K809" s="28">
        <f>'vCluster (Imported)'!A809</f>
        <v>0</v>
      </c>
      <c r="L809">
        <f t="shared" si="75"/>
        <v>0</v>
      </c>
      <c r="M809">
        <f t="shared" si="76"/>
        <v>0</v>
      </c>
      <c r="N809">
        <f t="shared" si="77"/>
        <v>0</v>
      </c>
      <c r="O809" s="1">
        <f t="shared" si="78"/>
        <v>0</v>
      </c>
      <c r="P809">
        <f>SUMIFS('vCluster (Imported)'!$G:$G,'vCluster (Imported)'!$A:$A,K809)</f>
        <v>0</v>
      </c>
      <c r="Q809">
        <f t="shared" si="79"/>
        <v>0</v>
      </c>
    </row>
    <row r="810" spans="1:17" x14ac:dyDescent="0.3">
      <c r="A810">
        <f t="shared" si="74"/>
        <v>810</v>
      </c>
      <c r="B810" t="str">
        <f>IF(HLOOKUP("Memory",'vInfo (Imported)'!$1:$5000,A810,FALSE)&gt;0,HLOOKUP("Memory",'vInfo (Imported)'!$1:$5000,A810,FALSE),"")</f>
        <v/>
      </c>
      <c r="C810" t="str">
        <f>IF(HLOOKUP("CPUs",'vInfo (Imported)'!$1:$5000,A810,FALSE)&gt;0,
HLOOKUP("CPUs",'vInfo (Imported)'!$1:$5000,A810,FALSE),
"")</f>
        <v/>
      </c>
      <c r="D810" t="str">
        <f>IF(HLOOKUP($D$1,'vInfo (Imported)'!$1:$5000,A810,FALSE)&gt;0,
HLOOKUP($D$1,'vInfo (Imported)'!$1:$5000,A810,FALSE),
"")</f>
        <v/>
      </c>
      <c r="E810" t="str">
        <f>IF(HLOOKUP("Category",'vInfo (Imported)'!$1:$5000,A810,FALSE)&gt;0,
HLOOKUP("Category",'vInfo (Imported)'!$1:$5000,A810,FALSE),
"")</f>
        <v/>
      </c>
      <c r="F810" t="str">
        <f>IF(HLOOKUP("OS according to the configuration file",'vInfo (Imported)'!$1:$5000,A810,FALSE)&gt;0,
HLOOKUP("OS according to the configuration file",'vInfo (Imported)'!$1:$5000,A810,FALSE),
"")</f>
        <v/>
      </c>
      <c r="G810" s="1" t="str">
        <f>IF(HLOOKUP("Cluster",'vInfo (Imported)'!$1:$5000,A810,FALSE)&gt;0,
HLOOKUP("Cluster",'vInfo (Imported)'!$1:$5000,A810,FALSE),
"")</f>
        <v/>
      </c>
      <c r="K810" s="28">
        <f>'vCluster (Imported)'!A810</f>
        <v>0</v>
      </c>
      <c r="L810">
        <f t="shared" si="75"/>
        <v>0</v>
      </c>
      <c r="M810">
        <f t="shared" si="76"/>
        <v>0</v>
      </c>
      <c r="N810">
        <f t="shared" si="77"/>
        <v>0</v>
      </c>
      <c r="O810" s="1">
        <f t="shared" si="78"/>
        <v>0</v>
      </c>
      <c r="P810">
        <f>SUMIFS('vCluster (Imported)'!$G:$G,'vCluster (Imported)'!$A:$A,K810)</f>
        <v>0</v>
      </c>
      <c r="Q810">
        <f t="shared" si="79"/>
        <v>0</v>
      </c>
    </row>
    <row r="811" spans="1:17" x14ac:dyDescent="0.3">
      <c r="A811">
        <f t="shared" si="74"/>
        <v>811</v>
      </c>
      <c r="B811" t="str">
        <f>IF(HLOOKUP("Memory",'vInfo (Imported)'!$1:$5000,A811,FALSE)&gt;0,HLOOKUP("Memory",'vInfo (Imported)'!$1:$5000,A811,FALSE),"")</f>
        <v/>
      </c>
      <c r="C811" t="str">
        <f>IF(HLOOKUP("CPUs",'vInfo (Imported)'!$1:$5000,A811,FALSE)&gt;0,
HLOOKUP("CPUs",'vInfo (Imported)'!$1:$5000,A811,FALSE),
"")</f>
        <v/>
      </c>
      <c r="D811" t="str">
        <f>IF(HLOOKUP($D$1,'vInfo (Imported)'!$1:$5000,A811,FALSE)&gt;0,
HLOOKUP($D$1,'vInfo (Imported)'!$1:$5000,A811,FALSE),
"")</f>
        <v/>
      </c>
      <c r="E811" t="str">
        <f>IF(HLOOKUP("Category",'vInfo (Imported)'!$1:$5000,A811,FALSE)&gt;0,
HLOOKUP("Category",'vInfo (Imported)'!$1:$5000,A811,FALSE),
"")</f>
        <v/>
      </c>
      <c r="F811" t="str">
        <f>IF(HLOOKUP("OS according to the configuration file",'vInfo (Imported)'!$1:$5000,A811,FALSE)&gt;0,
HLOOKUP("OS according to the configuration file",'vInfo (Imported)'!$1:$5000,A811,FALSE),
"")</f>
        <v/>
      </c>
      <c r="G811" s="1" t="str">
        <f>IF(HLOOKUP("Cluster",'vInfo (Imported)'!$1:$5000,A811,FALSE)&gt;0,
HLOOKUP("Cluster",'vInfo (Imported)'!$1:$5000,A811,FALSE),
"")</f>
        <v/>
      </c>
      <c r="K811" s="28">
        <f>'vCluster (Imported)'!A811</f>
        <v>0</v>
      </c>
      <c r="L811">
        <f t="shared" si="75"/>
        <v>0</v>
      </c>
      <c r="M811">
        <f t="shared" si="76"/>
        <v>0</v>
      </c>
      <c r="N811">
        <f t="shared" si="77"/>
        <v>0</v>
      </c>
      <c r="O811" s="1">
        <f t="shared" si="78"/>
        <v>0</v>
      </c>
      <c r="P811">
        <f>SUMIFS('vCluster (Imported)'!$G:$G,'vCluster (Imported)'!$A:$A,K811)</f>
        <v>0</v>
      </c>
      <c r="Q811">
        <f t="shared" si="79"/>
        <v>0</v>
      </c>
    </row>
    <row r="812" spans="1:17" x14ac:dyDescent="0.3">
      <c r="A812">
        <f t="shared" si="74"/>
        <v>812</v>
      </c>
      <c r="B812" t="str">
        <f>IF(HLOOKUP("Memory",'vInfo (Imported)'!$1:$5000,A812,FALSE)&gt;0,HLOOKUP("Memory",'vInfo (Imported)'!$1:$5000,A812,FALSE),"")</f>
        <v/>
      </c>
      <c r="C812" t="str">
        <f>IF(HLOOKUP("CPUs",'vInfo (Imported)'!$1:$5000,A812,FALSE)&gt;0,
HLOOKUP("CPUs",'vInfo (Imported)'!$1:$5000,A812,FALSE),
"")</f>
        <v/>
      </c>
      <c r="D812" t="str">
        <f>IF(HLOOKUP($D$1,'vInfo (Imported)'!$1:$5000,A812,FALSE)&gt;0,
HLOOKUP($D$1,'vInfo (Imported)'!$1:$5000,A812,FALSE),
"")</f>
        <v/>
      </c>
      <c r="E812" t="str">
        <f>IF(HLOOKUP("Category",'vInfo (Imported)'!$1:$5000,A812,FALSE)&gt;0,
HLOOKUP("Category",'vInfo (Imported)'!$1:$5000,A812,FALSE),
"")</f>
        <v/>
      </c>
      <c r="F812" t="str">
        <f>IF(HLOOKUP("OS according to the configuration file",'vInfo (Imported)'!$1:$5000,A812,FALSE)&gt;0,
HLOOKUP("OS according to the configuration file",'vInfo (Imported)'!$1:$5000,A812,FALSE),
"")</f>
        <v/>
      </c>
      <c r="G812" s="1" t="str">
        <f>IF(HLOOKUP("Cluster",'vInfo (Imported)'!$1:$5000,A812,FALSE)&gt;0,
HLOOKUP("Cluster",'vInfo (Imported)'!$1:$5000,A812,FALSE),
"")</f>
        <v/>
      </c>
      <c r="K812" s="28">
        <f>'vCluster (Imported)'!A812</f>
        <v>0</v>
      </c>
      <c r="L812">
        <f t="shared" si="75"/>
        <v>0</v>
      </c>
      <c r="M812">
        <f t="shared" si="76"/>
        <v>0</v>
      </c>
      <c r="N812">
        <f t="shared" si="77"/>
        <v>0</v>
      </c>
      <c r="O812" s="1">
        <f t="shared" si="78"/>
        <v>0</v>
      </c>
      <c r="P812">
        <f>SUMIFS('vCluster (Imported)'!$G:$G,'vCluster (Imported)'!$A:$A,K812)</f>
        <v>0</v>
      </c>
      <c r="Q812">
        <f t="shared" si="79"/>
        <v>0</v>
      </c>
    </row>
    <row r="813" spans="1:17" x14ac:dyDescent="0.3">
      <c r="A813">
        <f t="shared" si="74"/>
        <v>813</v>
      </c>
      <c r="B813" t="str">
        <f>IF(HLOOKUP("Memory",'vInfo (Imported)'!$1:$5000,A813,FALSE)&gt;0,HLOOKUP("Memory",'vInfo (Imported)'!$1:$5000,A813,FALSE),"")</f>
        <v/>
      </c>
      <c r="C813" t="str">
        <f>IF(HLOOKUP("CPUs",'vInfo (Imported)'!$1:$5000,A813,FALSE)&gt;0,
HLOOKUP("CPUs",'vInfo (Imported)'!$1:$5000,A813,FALSE),
"")</f>
        <v/>
      </c>
      <c r="D813" t="str">
        <f>IF(HLOOKUP($D$1,'vInfo (Imported)'!$1:$5000,A813,FALSE)&gt;0,
HLOOKUP($D$1,'vInfo (Imported)'!$1:$5000,A813,FALSE),
"")</f>
        <v/>
      </c>
      <c r="E813" t="str">
        <f>IF(HLOOKUP("Category",'vInfo (Imported)'!$1:$5000,A813,FALSE)&gt;0,
HLOOKUP("Category",'vInfo (Imported)'!$1:$5000,A813,FALSE),
"")</f>
        <v/>
      </c>
      <c r="F813" t="str">
        <f>IF(HLOOKUP("OS according to the configuration file",'vInfo (Imported)'!$1:$5000,A813,FALSE)&gt;0,
HLOOKUP("OS according to the configuration file",'vInfo (Imported)'!$1:$5000,A813,FALSE),
"")</f>
        <v/>
      </c>
      <c r="G813" s="1" t="str">
        <f>IF(HLOOKUP("Cluster",'vInfo (Imported)'!$1:$5000,A813,FALSE)&gt;0,
HLOOKUP("Cluster",'vInfo (Imported)'!$1:$5000,A813,FALSE),
"")</f>
        <v/>
      </c>
      <c r="K813" s="28">
        <f>'vCluster (Imported)'!A813</f>
        <v>0</v>
      </c>
      <c r="L813">
        <f t="shared" si="75"/>
        <v>0</v>
      </c>
      <c r="M813">
        <f t="shared" si="76"/>
        <v>0</v>
      </c>
      <c r="N813">
        <f t="shared" si="77"/>
        <v>0</v>
      </c>
      <c r="O813" s="1">
        <f t="shared" si="78"/>
        <v>0</v>
      </c>
      <c r="P813">
        <f>SUMIFS('vCluster (Imported)'!$G:$G,'vCluster (Imported)'!$A:$A,K813)</f>
        <v>0</v>
      </c>
      <c r="Q813">
        <f t="shared" si="79"/>
        <v>0</v>
      </c>
    </row>
    <row r="814" spans="1:17" x14ac:dyDescent="0.3">
      <c r="A814">
        <f t="shared" si="74"/>
        <v>814</v>
      </c>
      <c r="B814" t="str">
        <f>IF(HLOOKUP("Memory",'vInfo (Imported)'!$1:$5000,A814,FALSE)&gt;0,HLOOKUP("Memory",'vInfo (Imported)'!$1:$5000,A814,FALSE),"")</f>
        <v/>
      </c>
      <c r="C814" t="str">
        <f>IF(HLOOKUP("CPUs",'vInfo (Imported)'!$1:$5000,A814,FALSE)&gt;0,
HLOOKUP("CPUs",'vInfo (Imported)'!$1:$5000,A814,FALSE),
"")</f>
        <v/>
      </c>
      <c r="D814" t="str">
        <f>IF(HLOOKUP($D$1,'vInfo (Imported)'!$1:$5000,A814,FALSE)&gt;0,
HLOOKUP($D$1,'vInfo (Imported)'!$1:$5000,A814,FALSE),
"")</f>
        <v/>
      </c>
      <c r="E814" t="str">
        <f>IF(HLOOKUP("Category",'vInfo (Imported)'!$1:$5000,A814,FALSE)&gt;0,
HLOOKUP("Category",'vInfo (Imported)'!$1:$5000,A814,FALSE),
"")</f>
        <v/>
      </c>
      <c r="F814" t="str">
        <f>IF(HLOOKUP("OS according to the configuration file",'vInfo (Imported)'!$1:$5000,A814,FALSE)&gt;0,
HLOOKUP("OS according to the configuration file",'vInfo (Imported)'!$1:$5000,A814,FALSE),
"")</f>
        <v/>
      </c>
      <c r="G814" s="1" t="str">
        <f>IF(HLOOKUP("Cluster",'vInfo (Imported)'!$1:$5000,A814,FALSE)&gt;0,
HLOOKUP("Cluster",'vInfo (Imported)'!$1:$5000,A814,FALSE),
"")</f>
        <v/>
      </c>
      <c r="K814" s="28">
        <f>'vCluster (Imported)'!A814</f>
        <v>0</v>
      </c>
      <c r="L814">
        <f t="shared" si="75"/>
        <v>0</v>
      </c>
      <c r="M814">
        <f t="shared" si="76"/>
        <v>0</v>
      </c>
      <c r="N814">
        <f t="shared" si="77"/>
        <v>0</v>
      </c>
      <c r="O814" s="1">
        <f t="shared" si="78"/>
        <v>0</v>
      </c>
      <c r="P814">
        <f>SUMIFS('vCluster (Imported)'!$G:$G,'vCluster (Imported)'!$A:$A,K814)</f>
        <v>0</v>
      </c>
      <c r="Q814">
        <f t="shared" si="79"/>
        <v>0</v>
      </c>
    </row>
    <row r="815" spans="1:17" x14ac:dyDescent="0.3">
      <c r="A815">
        <f t="shared" si="74"/>
        <v>815</v>
      </c>
      <c r="B815" t="str">
        <f>IF(HLOOKUP("Memory",'vInfo (Imported)'!$1:$5000,A815,FALSE)&gt;0,HLOOKUP("Memory",'vInfo (Imported)'!$1:$5000,A815,FALSE),"")</f>
        <v/>
      </c>
      <c r="C815" t="str">
        <f>IF(HLOOKUP("CPUs",'vInfo (Imported)'!$1:$5000,A815,FALSE)&gt;0,
HLOOKUP("CPUs",'vInfo (Imported)'!$1:$5000,A815,FALSE),
"")</f>
        <v/>
      </c>
      <c r="D815" t="str">
        <f>IF(HLOOKUP($D$1,'vInfo (Imported)'!$1:$5000,A815,FALSE)&gt;0,
HLOOKUP($D$1,'vInfo (Imported)'!$1:$5000,A815,FALSE),
"")</f>
        <v/>
      </c>
      <c r="E815" t="str">
        <f>IF(HLOOKUP("Category",'vInfo (Imported)'!$1:$5000,A815,FALSE)&gt;0,
HLOOKUP("Category",'vInfo (Imported)'!$1:$5000,A815,FALSE),
"")</f>
        <v/>
      </c>
      <c r="F815" t="str">
        <f>IF(HLOOKUP("OS according to the configuration file",'vInfo (Imported)'!$1:$5000,A815,FALSE)&gt;0,
HLOOKUP("OS according to the configuration file",'vInfo (Imported)'!$1:$5000,A815,FALSE),
"")</f>
        <v/>
      </c>
      <c r="G815" s="1" t="str">
        <f>IF(HLOOKUP("Cluster",'vInfo (Imported)'!$1:$5000,A815,FALSE)&gt;0,
HLOOKUP("Cluster",'vInfo (Imported)'!$1:$5000,A815,FALSE),
"")</f>
        <v/>
      </c>
      <c r="K815" s="28">
        <f>'vCluster (Imported)'!A815</f>
        <v>0</v>
      </c>
      <c r="L815">
        <f t="shared" si="75"/>
        <v>0</v>
      </c>
      <c r="M815">
        <f t="shared" si="76"/>
        <v>0</v>
      </c>
      <c r="N815">
        <f t="shared" si="77"/>
        <v>0</v>
      </c>
      <c r="O815" s="1">
        <f t="shared" si="78"/>
        <v>0</v>
      </c>
      <c r="P815">
        <f>SUMIFS('vCluster (Imported)'!$G:$G,'vCluster (Imported)'!$A:$A,K815)</f>
        <v>0</v>
      </c>
      <c r="Q815">
        <f t="shared" si="79"/>
        <v>0</v>
      </c>
    </row>
    <row r="816" spans="1:17" x14ac:dyDescent="0.3">
      <c r="A816">
        <f t="shared" si="74"/>
        <v>816</v>
      </c>
      <c r="B816" t="str">
        <f>IF(HLOOKUP("Memory",'vInfo (Imported)'!$1:$5000,A816,FALSE)&gt;0,HLOOKUP("Memory",'vInfo (Imported)'!$1:$5000,A816,FALSE),"")</f>
        <v/>
      </c>
      <c r="C816" t="str">
        <f>IF(HLOOKUP("CPUs",'vInfo (Imported)'!$1:$5000,A816,FALSE)&gt;0,
HLOOKUP("CPUs",'vInfo (Imported)'!$1:$5000,A816,FALSE),
"")</f>
        <v/>
      </c>
      <c r="D816" t="str">
        <f>IF(HLOOKUP($D$1,'vInfo (Imported)'!$1:$5000,A816,FALSE)&gt;0,
HLOOKUP($D$1,'vInfo (Imported)'!$1:$5000,A816,FALSE),
"")</f>
        <v/>
      </c>
      <c r="E816" t="str">
        <f>IF(HLOOKUP("Category",'vInfo (Imported)'!$1:$5000,A816,FALSE)&gt;0,
HLOOKUP("Category",'vInfo (Imported)'!$1:$5000,A816,FALSE),
"")</f>
        <v/>
      </c>
      <c r="F816" t="str">
        <f>IF(HLOOKUP("OS according to the configuration file",'vInfo (Imported)'!$1:$5000,A816,FALSE)&gt;0,
HLOOKUP("OS according to the configuration file",'vInfo (Imported)'!$1:$5000,A816,FALSE),
"")</f>
        <v/>
      </c>
      <c r="G816" s="1" t="str">
        <f>IF(HLOOKUP("Cluster",'vInfo (Imported)'!$1:$5000,A816,FALSE)&gt;0,
HLOOKUP("Cluster",'vInfo (Imported)'!$1:$5000,A816,FALSE),
"")</f>
        <v/>
      </c>
      <c r="K816" s="28">
        <f>'vCluster (Imported)'!A816</f>
        <v>0</v>
      </c>
      <c r="L816">
        <f t="shared" si="75"/>
        <v>0</v>
      </c>
      <c r="M816">
        <f t="shared" si="76"/>
        <v>0</v>
      </c>
      <c r="N816">
        <f t="shared" si="77"/>
        <v>0</v>
      </c>
      <c r="O816" s="1">
        <f t="shared" si="78"/>
        <v>0</v>
      </c>
      <c r="P816">
        <f>SUMIFS('vCluster (Imported)'!$G:$G,'vCluster (Imported)'!$A:$A,K816)</f>
        <v>0</v>
      </c>
      <c r="Q816">
        <f t="shared" si="79"/>
        <v>0</v>
      </c>
    </row>
    <row r="817" spans="1:17" x14ac:dyDescent="0.3">
      <c r="A817">
        <f t="shared" si="74"/>
        <v>817</v>
      </c>
      <c r="B817" t="str">
        <f>IF(HLOOKUP("Memory",'vInfo (Imported)'!$1:$5000,A817,FALSE)&gt;0,HLOOKUP("Memory",'vInfo (Imported)'!$1:$5000,A817,FALSE),"")</f>
        <v/>
      </c>
      <c r="C817" t="str">
        <f>IF(HLOOKUP("CPUs",'vInfo (Imported)'!$1:$5000,A817,FALSE)&gt;0,
HLOOKUP("CPUs",'vInfo (Imported)'!$1:$5000,A817,FALSE),
"")</f>
        <v/>
      </c>
      <c r="D817" t="str">
        <f>IF(HLOOKUP($D$1,'vInfo (Imported)'!$1:$5000,A817,FALSE)&gt;0,
HLOOKUP($D$1,'vInfo (Imported)'!$1:$5000,A817,FALSE),
"")</f>
        <v/>
      </c>
      <c r="E817" t="str">
        <f>IF(HLOOKUP("Category",'vInfo (Imported)'!$1:$5000,A817,FALSE)&gt;0,
HLOOKUP("Category",'vInfo (Imported)'!$1:$5000,A817,FALSE),
"")</f>
        <v/>
      </c>
      <c r="F817" t="str">
        <f>IF(HLOOKUP("OS according to the configuration file",'vInfo (Imported)'!$1:$5000,A817,FALSE)&gt;0,
HLOOKUP("OS according to the configuration file",'vInfo (Imported)'!$1:$5000,A817,FALSE),
"")</f>
        <v/>
      </c>
      <c r="G817" s="1" t="str">
        <f>IF(HLOOKUP("Cluster",'vInfo (Imported)'!$1:$5000,A817,FALSE)&gt;0,
HLOOKUP("Cluster",'vInfo (Imported)'!$1:$5000,A817,FALSE),
"")</f>
        <v/>
      </c>
      <c r="K817" s="28">
        <f>'vCluster (Imported)'!A817</f>
        <v>0</v>
      </c>
      <c r="L817">
        <f t="shared" si="75"/>
        <v>0</v>
      </c>
      <c r="M817">
        <f t="shared" si="76"/>
        <v>0</v>
      </c>
      <c r="N817">
        <f t="shared" si="77"/>
        <v>0</v>
      </c>
      <c r="O817" s="1">
        <f t="shared" si="78"/>
        <v>0</v>
      </c>
      <c r="P817">
        <f>SUMIFS('vCluster (Imported)'!$G:$G,'vCluster (Imported)'!$A:$A,K817)</f>
        <v>0</v>
      </c>
      <c r="Q817">
        <f t="shared" si="79"/>
        <v>0</v>
      </c>
    </row>
    <row r="818" spans="1:17" x14ac:dyDescent="0.3">
      <c r="A818">
        <f t="shared" si="74"/>
        <v>818</v>
      </c>
      <c r="B818" t="str">
        <f>IF(HLOOKUP("Memory",'vInfo (Imported)'!$1:$5000,A818,FALSE)&gt;0,HLOOKUP("Memory",'vInfo (Imported)'!$1:$5000,A818,FALSE),"")</f>
        <v/>
      </c>
      <c r="C818" t="str">
        <f>IF(HLOOKUP("CPUs",'vInfo (Imported)'!$1:$5000,A818,FALSE)&gt;0,
HLOOKUP("CPUs",'vInfo (Imported)'!$1:$5000,A818,FALSE),
"")</f>
        <v/>
      </c>
      <c r="D818" t="str">
        <f>IF(HLOOKUP($D$1,'vInfo (Imported)'!$1:$5000,A818,FALSE)&gt;0,
HLOOKUP($D$1,'vInfo (Imported)'!$1:$5000,A818,FALSE),
"")</f>
        <v/>
      </c>
      <c r="E818" t="str">
        <f>IF(HLOOKUP("Category",'vInfo (Imported)'!$1:$5000,A818,FALSE)&gt;0,
HLOOKUP("Category",'vInfo (Imported)'!$1:$5000,A818,FALSE),
"")</f>
        <v/>
      </c>
      <c r="F818" t="str">
        <f>IF(HLOOKUP("OS according to the configuration file",'vInfo (Imported)'!$1:$5000,A818,FALSE)&gt;0,
HLOOKUP("OS according to the configuration file",'vInfo (Imported)'!$1:$5000,A818,FALSE),
"")</f>
        <v/>
      </c>
      <c r="G818" s="1" t="str">
        <f>IF(HLOOKUP("Cluster",'vInfo (Imported)'!$1:$5000,A818,FALSE)&gt;0,
HLOOKUP("Cluster",'vInfo (Imported)'!$1:$5000,A818,FALSE),
"")</f>
        <v/>
      </c>
      <c r="K818" s="28">
        <f>'vCluster (Imported)'!A818</f>
        <v>0</v>
      </c>
      <c r="L818">
        <f t="shared" si="75"/>
        <v>0</v>
      </c>
      <c r="M818">
        <f t="shared" si="76"/>
        <v>0</v>
      </c>
      <c r="N818">
        <f t="shared" si="77"/>
        <v>0</v>
      </c>
      <c r="O818" s="1">
        <f t="shared" si="78"/>
        <v>0</v>
      </c>
      <c r="P818">
        <f>SUMIFS('vCluster (Imported)'!$G:$G,'vCluster (Imported)'!$A:$A,K818)</f>
        <v>0</v>
      </c>
      <c r="Q818">
        <f t="shared" si="79"/>
        <v>0</v>
      </c>
    </row>
    <row r="819" spans="1:17" x14ac:dyDescent="0.3">
      <c r="A819">
        <f t="shared" si="74"/>
        <v>819</v>
      </c>
      <c r="B819" t="str">
        <f>IF(HLOOKUP("Memory",'vInfo (Imported)'!$1:$5000,A819,FALSE)&gt;0,HLOOKUP("Memory",'vInfo (Imported)'!$1:$5000,A819,FALSE),"")</f>
        <v/>
      </c>
      <c r="C819" t="str">
        <f>IF(HLOOKUP("CPUs",'vInfo (Imported)'!$1:$5000,A819,FALSE)&gt;0,
HLOOKUP("CPUs",'vInfo (Imported)'!$1:$5000,A819,FALSE),
"")</f>
        <v/>
      </c>
      <c r="D819" t="str">
        <f>IF(HLOOKUP($D$1,'vInfo (Imported)'!$1:$5000,A819,FALSE)&gt;0,
HLOOKUP($D$1,'vInfo (Imported)'!$1:$5000,A819,FALSE),
"")</f>
        <v/>
      </c>
      <c r="E819" t="str">
        <f>IF(HLOOKUP("Category",'vInfo (Imported)'!$1:$5000,A819,FALSE)&gt;0,
HLOOKUP("Category",'vInfo (Imported)'!$1:$5000,A819,FALSE),
"")</f>
        <v/>
      </c>
      <c r="F819" t="str">
        <f>IF(HLOOKUP("OS according to the configuration file",'vInfo (Imported)'!$1:$5000,A819,FALSE)&gt;0,
HLOOKUP("OS according to the configuration file",'vInfo (Imported)'!$1:$5000,A819,FALSE),
"")</f>
        <v/>
      </c>
      <c r="G819" s="1" t="str">
        <f>IF(HLOOKUP("Cluster",'vInfo (Imported)'!$1:$5000,A819,FALSE)&gt;0,
HLOOKUP("Cluster",'vInfo (Imported)'!$1:$5000,A819,FALSE),
"")</f>
        <v/>
      </c>
      <c r="K819" s="28">
        <f>'vCluster (Imported)'!A819</f>
        <v>0</v>
      </c>
      <c r="L819">
        <f t="shared" si="75"/>
        <v>0</v>
      </c>
      <c r="M819">
        <f t="shared" si="76"/>
        <v>0</v>
      </c>
      <c r="N819">
        <f t="shared" si="77"/>
        <v>0</v>
      </c>
      <c r="O819" s="1">
        <f t="shared" si="78"/>
        <v>0</v>
      </c>
      <c r="P819">
        <f>SUMIFS('vCluster (Imported)'!$G:$G,'vCluster (Imported)'!$A:$A,K819)</f>
        <v>0</v>
      </c>
      <c r="Q819">
        <f t="shared" si="79"/>
        <v>0</v>
      </c>
    </row>
    <row r="820" spans="1:17" x14ac:dyDescent="0.3">
      <c r="A820">
        <f t="shared" si="74"/>
        <v>820</v>
      </c>
      <c r="B820" t="str">
        <f>IF(HLOOKUP("Memory",'vInfo (Imported)'!$1:$5000,A820,FALSE)&gt;0,HLOOKUP("Memory",'vInfo (Imported)'!$1:$5000,A820,FALSE),"")</f>
        <v/>
      </c>
      <c r="C820" t="str">
        <f>IF(HLOOKUP("CPUs",'vInfo (Imported)'!$1:$5000,A820,FALSE)&gt;0,
HLOOKUP("CPUs",'vInfo (Imported)'!$1:$5000,A820,FALSE),
"")</f>
        <v/>
      </c>
      <c r="D820" t="str">
        <f>IF(HLOOKUP($D$1,'vInfo (Imported)'!$1:$5000,A820,FALSE)&gt;0,
HLOOKUP($D$1,'vInfo (Imported)'!$1:$5000,A820,FALSE),
"")</f>
        <v/>
      </c>
      <c r="E820" t="str">
        <f>IF(HLOOKUP("Category",'vInfo (Imported)'!$1:$5000,A820,FALSE)&gt;0,
HLOOKUP("Category",'vInfo (Imported)'!$1:$5000,A820,FALSE),
"")</f>
        <v/>
      </c>
      <c r="F820" t="str">
        <f>IF(HLOOKUP("OS according to the configuration file",'vInfo (Imported)'!$1:$5000,A820,FALSE)&gt;0,
HLOOKUP("OS according to the configuration file",'vInfo (Imported)'!$1:$5000,A820,FALSE),
"")</f>
        <v/>
      </c>
      <c r="G820" s="1" t="str">
        <f>IF(HLOOKUP("Cluster",'vInfo (Imported)'!$1:$5000,A820,FALSE)&gt;0,
HLOOKUP("Cluster",'vInfo (Imported)'!$1:$5000,A820,FALSE),
"")</f>
        <v/>
      </c>
      <c r="K820" s="28">
        <f>'vCluster (Imported)'!A820</f>
        <v>0</v>
      </c>
      <c r="L820">
        <f t="shared" si="75"/>
        <v>0</v>
      </c>
      <c r="M820">
        <f t="shared" si="76"/>
        <v>0</v>
      </c>
      <c r="N820">
        <f t="shared" si="77"/>
        <v>0</v>
      </c>
      <c r="O820" s="1">
        <f t="shared" si="78"/>
        <v>0</v>
      </c>
      <c r="P820">
        <f>SUMIFS('vCluster (Imported)'!$G:$G,'vCluster (Imported)'!$A:$A,K820)</f>
        <v>0</v>
      </c>
      <c r="Q820">
        <f t="shared" si="79"/>
        <v>0</v>
      </c>
    </row>
    <row r="821" spans="1:17" x14ac:dyDescent="0.3">
      <c r="A821">
        <f t="shared" si="74"/>
        <v>821</v>
      </c>
      <c r="B821" t="str">
        <f>IF(HLOOKUP("Memory",'vInfo (Imported)'!$1:$5000,A821,FALSE)&gt;0,HLOOKUP("Memory",'vInfo (Imported)'!$1:$5000,A821,FALSE),"")</f>
        <v/>
      </c>
      <c r="C821" t="str">
        <f>IF(HLOOKUP("CPUs",'vInfo (Imported)'!$1:$5000,A821,FALSE)&gt;0,
HLOOKUP("CPUs",'vInfo (Imported)'!$1:$5000,A821,FALSE),
"")</f>
        <v/>
      </c>
      <c r="D821" t="str">
        <f>IF(HLOOKUP($D$1,'vInfo (Imported)'!$1:$5000,A821,FALSE)&gt;0,
HLOOKUP($D$1,'vInfo (Imported)'!$1:$5000,A821,FALSE),
"")</f>
        <v/>
      </c>
      <c r="E821" t="str">
        <f>IF(HLOOKUP("Category",'vInfo (Imported)'!$1:$5000,A821,FALSE)&gt;0,
HLOOKUP("Category",'vInfo (Imported)'!$1:$5000,A821,FALSE),
"")</f>
        <v/>
      </c>
      <c r="F821" t="str">
        <f>IF(HLOOKUP("OS according to the configuration file",'vInfo (Imported)'!$1:$5000,A821,FALSE)&gt;0,
HLOOKUP("OS according to the configuration file",'vInfo (Imported)'!$1:$5000,A821,FALSE),
"")</f>
        <v/>
      </c>
      <c r="G821" s="1" t="str">
        <f>IF(HLOOKUP("Cluster",'vInfo (Imported)'!$1:$5000,A821,FALSE)&gt;0,
HLOOKUP("Cluster",'vInfo (Imported)'!$1:$5000,A821,FALSE),
"")</f>
        <v/>
      </c>
      <c r="K821" s="28">
        <f>'vCluster (Imported)'!A821</f>
        <v>0</v>
      </c>
      <c r="L821">
        <f t="shared" si="75"/>
        <v>0</v>
      </c>
      <c r="M821">
        <f t="shared" si="76"/>
        <v>0</v>
      </c>
      <c r="N821">
        <f t="shared" si="77"/>
        <v>0</v>
      </c>
      <c r="O821" s="1">
        <f t="shared" si="78"/>
        <v>0</v>
      </c>
      <c r="P821">
        <f>SUMIFS('vCluster (Imported)'!$G:$G,'vCluster (Imported)'!$A:$A,K821)</f>
        <v>0</v>
      </c>
      <c r="Q821">
        <f t="shared" si="79"/>
        <v>0</v>
      </c>
    </row>
    <row r="822" spans="1:17" x14ac:dyDescent="0.3">
      <c r="A822">
        <f t="shared" si="74"/>
        <v>822</v>
      </c>
      <c r="B822" t="str">
        <f>IF(HLOOKUP("Memory",'vInfo (Imported)'!$1:$5000,A822,FALSE)&gt;0,HLOOKUP("Memory",'vInfo (Imported)'!$1:$5000,A822,FALSE),"")</f>
        <v/>
      </c>
      <c r="C822" t="str">
        <f>IF(HLOOKUP("CPUs",'vInfo (Imported)'!$1:$5000,A822,FALSE)&gt;0,
HLOOKUP("CPUs",'vInfo (Imported)'!$1:$5000,A822,FALSE),
"")</f>
        <v/>
      </c>
      <c r="D822" t="str">
        <f>IF(HLOOKUP($D$1,'vInfo (Imported)'!$1:$5000,A822,FALSE)&gt;0,
HLOOKUP($D$1,'vInfo (Imported)'!$1:$5000,A822,FALSE),
"")</f>
        <v/>
      </c>
      <c r="E822" t="str">
        <f>IF(HLOOKUP("Category",'vInfo (Imported)'!$1:$5000,A822,FALSE)&gt;0,
HLOOKUP("Category",'vInfo (Imported)'!$1:$5000,A822,FALSE),
"")</f>
        <v/>
      </c>
      <c r="F822" t="str">
        <f>IF(HLOOKUP("OS according to the configuration file",'vInfo (Imported)'!$1:$5000,A822,FALSE)&gt;0,
HLOOKUP("OS according to the configuration file",'vInfo (Imported)'!$1:$5000,A822,FALSE),
"")</f>
        <v/>
      </c>
      <c r="G822" s="1" t="str">
        <f>IF(HLOOKUP("Cluster",'vInfo (Imported)'!$1:$5000,A822,FALSE)&gt;0,
HLOOKUP("Cluster",'vInfo (Imported)'!$1:$5000,A822,FALSE),
"")</f>
        <v/>
      </c>
      <c r="K822" s="28">
        <f>'vCluster (Imported)'!A822</f>
        <v>0</v>
      </c>
      <c r="L822">
        <f t="shared" si="75"/>
        <v>0</v>
      </c>
      <c r="M822">
        <f t="shared" si="76"/>
        <v>0</v>
      </c>
      <c r="N822">
        <f t="shared" si="77"/>
        <v>0</v>
      </c>
      <c r="O822" s="1">
        <f t="shared" si="78"/>
        <v>0</v>
      </c>
      <c r="P822">
        <f>SUMIFS('vCluster (Imported)'!$G:$G,'vCluster (Imported)'!$A:$A,K822)</f>
        <v>0</v>
      </c>
      <c r="Q822">
        <f t="shared" si="79"/>
        <v>0</v>
      </c>
    </row>
    <row r="823" spans="1:17" x14ac:dyDescent="0.3">
      <c r="A823">
        <f t="shared" si="74"/>
        <v>823</v>
      </c>
      <c r="B823" t="str">
        <f>IF(HLOOKUP("Memory",'vInfo (Imported)'!$1:$5000,A823,FALSE)&gt;0,HLOOKUP("Memory",'vInfo (Imported)'!$1:$5000,A823,FALSE),"")</f>
        <v/>
      </c>
      <c r="C823" t="str">
        <f>IF(HLOOKUP("CPUs",'vInfo (Imported)'!$1:$5000,A823,FALSE)&gt;0,
HLOOKUP("CPUs",'vInfo (Imported)'!$1:$5000,A823,FALSE),
"")</f>
        <v/>
      </c>
      <c r="D823" t="str">
        <f>IF(HLOOKUP($D$1,'vInfo (Imported)'!$1:$5000,A823,FALSE)&gt;0,
HLOOKUP($D$1,'vInfo (Imported)'!$1:$5000,A823,FALSE),
"")</f>
        <v/>
      </c>
      <c r="E823" t="str">
        <f>IF(HLOOKUP("Category",'vInfo (Imported)'!$1:$5000,A823,FALSE)&gt;0,
HLOOKUP("Category",'vInfo (Imported)'!$1:$5000,A823,FALSE),
"")</f>
        <v/>
      </c>
      <c r="F823" t="str">
        <f>IF(HLOOKUP("OS according to the configuration file",'vInfo (Imported)'!$1:$5000,A823,FALSE)&gt;0,
HLOOKUP("OS according to the configuration file",'vInfo (Imported)'!$1:$5000,A823,FALSE),
"")</f>
        <v/>
      </c>
      <c r="G823" s="1" t="str">
        <f>IF(HLOOKUP("Cluster",'vInfo (Imported)'!$1:$5000,A823,FALSE)&gt;0,
HLOOKUP("Cluster",'vInfo (Imported)'!$1:$5000,A823,FALSE),
"")</f>
        <v/>
      </c>
      <c r="K823" s="28">
        <f>'vCluster (Imported)'!A823</f>
        <v>0</v>
      </c>
      <c r="L823">
        <f t="shared" si="75"/>
        <v>0</v>
      </c>
      <c r="M823">
        <f t="shared" si="76"/>
        <v>0</v>
      </c>
      <c r="N823">
        <f t="shared" si="77"/>
        <v>0</v>
      </c>
      <c r="O823" s="1">
        <f t="shared" si="78"/>
        <v>0</v>
      </c>
      <c r="P823">
        <f>SUMIFS('vCluster (Imported)'!$G:$G,'vCluster (Imported)'!$A:$A,K823)</f>
        <v>0</v>
      </c>
      <c r="Q823">
        <f t="shared" si="79"/>
        <v>0</v>
      </c>
    </row>
    <row r="824" spans="1:17" x14ac:dyDescent="0.3">
      <c r="A824">
        <f t="shared" si="74"/>
        <v>824</v>
      </c>
      <c r="B824" t="str">
        <f>IF(HLOOKUP("Memory",'vInfo (Imported)'!$1:$5000,A824,FALSE)&gt;0,HLOOKUP("Memory",'vInfo (Imported)'!$1:$5000,A824,FALSE),"")</f>
        <v/>
      </c>
      <c r="C824" t="str">
        <f>IF(HLOOKUP("CPUs",'vInfo (Imported)'!$1:$5000,A824,FALSE)&gt;0,
HLOOKUP("CPUs",'vInfo (Imported)'!$1:$5000,A824,FALSE),
"")</f>
        <v/>
      </c>
      <c r="D824" t="str">
        <f>IF(HLOOKUP($D$1,'vInfo (Imported)'!$1:$5000,A824,FALSE)&gt;0,
HLOOKUP($D$1,'vInfo (Imported)'!$1:$5000,A824,FALSE),
"")</f>
        <v/>
      </c>
      <c r="E824" t="str">
        <f>IF(HLOOKUP("Category",'vInfo (Imported)'!$1:$5000,A824,FALSE)&gt;0,
HLOOKUP("Category",'vInfo (Imported)'!$1:$5000,A824,FALSE),
"")</f>
        <v/>
      </c>
      <c r="F824" t="str">
        <f>IF(HLOOKUP("OS according to the configuration file",'vInfo (Imported)'!$1:$5000,A824,FALSE)&gt;0,
HLOOKUP("OS according to the configuration file",'vInfo (Imported)'!$1:$5000,A824,FALSE),
"")</f>
        <v/>
      </c>
      <c r="G824" s="1" t="str">
        <f>IF(HLOOKUP("Cluster",'vInfo (Imported)'!$1:$5000,A824,FALSE)&gt;0,
HLOOKUP("Cluster",'vInfo (Imported)'!$1:$5000,A824,FALSE),
"")</f>
        <v/>
      </c>
      <c r="K824" s="28">
        <f>'vCluster (Imported)'!A824</f>
        <v>0</v>
      </c>
      <c r="L824">
        <f t="shared" si="75"/>
        <v>0</v>
      </c>
      <c r="M824">
        <f t="shared" si="76"/>
        <v>0</v>
      </c>
      <c r="N824">
        <f t="shared" si="77"/>
        <v>0</v>
      </c>
      <c r="O824" s="1">
        <f t="shared" si="78"/>
        <v>0</v>
      </c>
      <c r="P824">
        <f>SUMIFS('vCluster (Imported)'!$G:$G,'vCluster (Imported)'!$A:$A,K824)</f>
        <v>0</v>
      </c>
      <c r="Q824">
        <f t="shared" si="79"/>
        <v>0</v>
      </c>
    </row>
    <row r="825" spans="1:17" x14ac:dyDescent="0.3">
      <c r="A825">
        <f t="shared" si="74"/>
        <v>825</v>
      </c>
      <c r="B825" t="str">
        <f>IF(HLOOKUP("Memory",'vInfo (Imported)'!$1:$5000,A825,FALSE)&gt;0,HLOOKUP("Memory",'vInfo (Imported)'!$1:$5000,A825,FALSE),"")</f>
        <v/>
      </c>
      <c r="C825" t="str">
        <f>IF(HLOOKUP("CPUs",'vInfo (Imported)'!$1:$5000,A825,FALSE)&gt;0,
HLOOKUP("CPUs",'vInfo (Imported)'!$1:$5000,A825,FALSE),
"")</f>
        <v/>
      </c>
      <c r="D825" t="str">
        <f>IF(HLOOKUP($D$1,'vInfo (Imported)'!$1:$5000,A825,FALSE)&gt;0,
HLOOKUP($D$1,'vInfo (Imported)'!$1:$5000,A825,FALSE),
"")</f>
        <v/>
      </c>
      <c r="E825" t="str">
        <f>IF(HLOOKUP("Category",'vInfo (Imported)'!$1:$5000,A825,FALSE)&gt;0,
HLOOKUP("Category",'vInfo (Imported)'!$1:$5000,A825,FALSE),
"")</f>
        <v/>
      </c>
      <c r="F825" t="str">
        <f>IF(HLOOKUP("OS according to the configuration file",'vInfo (Imported)'!$1:$5000,A825,FALSE)&gt;0,
HLOOKUP("OS according to the configuration file",'vInfo (Imported)'!$1:$5000,A825,FALSE),
"")</f>
        <v/>
      </c>
      <c r="G825" s="1" t="str">
        <f>IF(HLOOKUP("Cluster",'vInfo (Imported)'!$1:$5000,A825,FALSE)&gt;0,
HLOOKUP("Cluster",'vInfo (Imported)'!$1:$5000,A825,FALSE),
"")</f>
        <v/>
      </c>
      <c r="K825" s="28">
        <f>'vCluster (Imported)'!A825</f>
        <v>0</v>
      </c>
      <c r="L825">
        <f t="shared" si="75"/>
        <v>0</v>
      </c>
      <c r="M825">
        <f t="shared" si="76"/>
        <v>0</v>
      </c>
      <c r="N825">
        <f t="shared" si="77"/>
        <v>0</v>
      </c>
      <c r="O825" s="1">
        <f t="shared" si="78"/>
        <v>0</v>
      </c>
      <c r="P825">
        <f>SUMIFS('vCluster (Imported)'!$G:$G,'vCluster (Imported)'!$A:$A,K825)</f>
        <v>0</v>
      </c>
      <c r="Q825">
        <f t="shared" si="79"/>
        <v>0</v>
      </c>
    </row>
    <row r="826" spans="1:17" x14ac:dyDescent="0.3">
      <c r="A826">
        <f t="shared" si="74"/>
        <v>826</v>
      </c>
      <c r="B826" t="str">
        <f>IF(HLOOKUP("Memory",'vInfo (Imported)'!$1:$5000,A826,FALSE)&gt;0,HLOOKUP("Memory",'vInfo (Imported)'!$1:$5000,A826,FALSE),"")</f>
        <v/>
      </c>
      <c r="C826" t="str">
        <f>IF(HLOOKUP("CPUs",'vInfo (Imported)'!$1:$5000,A826,FALSE)&gt;0,
HLOOKUP("CPUs",'vInfo (Imported)'!$1:$5000,A826,FALSE),
"")</f>
        <v/>
      </c>
      <c r="D826" t="str">
        <f>IF(HLOOKUP($D$1,'vInfo (Imported)'!$1:$5000,A826,FALSE)&gt;0,
HLOOKUP($D$1,'vInfo (Imported)'!$1:$5000,A826,FALSE),
"")</f>
        <v/>
      </c>
      <c r="E826" t="str">
        <f>IF(HLOOKUP("Category",'vInfo (Imported)'!$1:$5000,A826,FALSE)&gt;0,
HLOOKUP("Category",'vInfo (Imported)'!$1:$5000,A826,FALSE),
"")</f>
        <v/>
      </c>
      <c r="F826" t="str">
        <f>IF(HLOOKUP("OS according to the configuration file",'vInfo (Imported)'!$1:$5000,A826,FALSE)&gt;0,
HLOOKUP("OS according to the configuration file",'vInfo (Imported)'!$1:$5000,A826,FALSE),
"")</f>
        <v/>
      </c>
      <c r="G826" s="1" t="str">
        <f>IF(HLOOKUP("Cluster",'vInfo (Imported)'!$1:$5000,A826,FALSE)&gt;0,
HLOOKUP("Cluster",'vInfo (Imported)'!$1:$5000,A826,FALSE),
"")</f>
        <v/>
      </c>
      <c r="K826" s="28">
        <f>'vCluster (Imported)'!A826</f>
        <v>0</v>
      </c>
      <c r="L826">
        <f t="shared" si="75"/>
        <v>0</v>
      </c>
      <c r="M826">
        <f t="shared" si="76"/>
        <v>0</v>
      </c>
      <c r="N826">
        <f t="shared" si="77"/>
        <v>0</v>
      </c>
      <c r="O826" s="1">
        <f t="shared" si="78"/>
        <v>0</v>
      </c>
      <c r="P826">
        <f>SUMIFS('vCluster (Imported)'!$G:$G,'vCluster (Imported)'!$A:$A,K826)</f>
        <v>0</v>
      </c>
      <c r="Q826">
        <f t="shared" si="79"/>
        <v>0</v>
      </c>
    </row>
    <row r="827" spans="1:17" x14ac:dyDescent="0.3">
      <c r="A827">
        <f t="shared" si="74"/>
        <v>827</v>
      </c>
      <c r="B827" t="str">
        <f>IF(HLOOKUP("Memory",'vInfo (Imported)'!$1:$5000,A827,FALSE)&gt;0,HLOOKUP("Memory",'vInfo (Imported)'!$1:$5000,A827,FALSE),"")</f>
        <v/>
      </c>
      <c r="C827" t="str">
        <f>IF(HLOOKUP("CPUs",'vInfo (Imported)'!$1:$5000,A827,FALSE)&gt;0,
HLOOKUP("CPUs",'vInfo (Imported)'!$1:$5000,A827,FALSE),
"")</f>
        <v/>
      </c>
      <c r="D827" t="str">
        <f>IF(HLOOKUP($D$1,'vInfo (Imported)'!$1:$5000,A827,FALSE)&gt;0,
HLOOKUP($D$1,'vInfo (Imported)'!$1:$5000,A827,FALSE),
"")</f>
        <v/>
      </c>
      <c r="E827" t="str">
        <f>IF(HLOOKUP("Category",'vInfo (Imported)'!$1:$5000,A827,FALSE)&gt;0,
HLOOKUP("Category",'vInfo (Imported)'!$1:$5000,A827,FALSE),
"")</f>
        <v/>
      </c>
      <c r="F827" t="str">
        <f>IF(HLOOKUP("OS according to the configuration file",'vInfo (Imported)'!$1:$5000,A827,FALSE)&gt;0,
HLOOKUP("OS according to the configuration file",'vInfo (Imported)'!$1:$5000,A827,FALSE),
"")</f>
        <v/>
      </c>
      <c r="G827" s="1" t="str">
        <f>IF(HLOOKUP("Cluster",'vInfo (Imported)'!$1:$5000,A827,FALSE)&gt;0,
HLOOKUP("Cluster",'vInfo (Imported)'!$1:$5000,A827,FALSE),
"")</f>
        <v/>
      </c>
      <c r="K827" s="28">
        <f>'vCluster (Imported)'!A827</f>
        <v>0</v>
      </c>
      <c r="L827">
        <f t="shared" si="75"/>
        <v>0</v>
      </c>
      <c r="M827">
        <f t="shared" si="76"/>
        <v>0</v>
      </c>
      <c r="N827">
        <f t="shared" si="77"/>
        <v>0</v>
      </c>
      <c r="O827" s="1">
        <f t="shared" si="78"/>
        <v>0</v>
      </c>
      <c r="P827">
        <f>SUMIFS('vCluster (Imported)'!$G:$G,'vCluster (Imported)'!$A:$A,K827)</f>
        <v>0</v>
      </c>
      <c r="Q827">
        <f t="shared" si="79"/>
        <v>0</v>
      </c>
    </row>
    <row r="828" spans="1:17" x14ac:dyDescent="0.3">
      <c r="A828">
        <f t="shared" si="74"/>
        <v>828</v>
      </c>
      <c r="B828" t="str">
        <f>IF(HLOOKUP("Memory",'vInfo (Imported)'!$1:$5000,A828,FALSE)&gt;0,HLOOKUP("Memory",'vInfo (Imported)'!$1:$5000,A828,FALSE),"")</f>
        <v/>
      </c>
      <c r="C828" t="str">
        <f>IF(HLOOKUP("CPUs",'vInfo (Imported)'!$1:$5000,A828,FALSE)&gt;0,
HLOOKUP("CPUs",'vInfo (Imported)'!$1:$5000,A828,FALSE),
"")</f>
        <v/>
      </c>
      <c r="D828" t="str">
        <f>IF(HLOOKUP($D$1,'vInfo (Imported)'!$1:$5000,A828,FALSE)&gt;0,
HLOOKUP($D$1,'vInfo (Imported)'!$1:$5000,A828,FALSE),
"")</f>
        <v/>
      </c>
      <c r="E828" t="str">
        <f>IF(HLOOKUP("Category",'vInfo (Imported)'!$1:$5000,A828,FALSE)&gt;0,
HLOOKUP("Category",'vInfo (Imported)'!$1:$5000,A828,FALSE),
"")</f>
        <v/>
      </c>
      <c r="F828" t="str">
        <f>IF(HLOOKUP("OS according to the configuration file",'vInfo (Imported)'!$1:$5000,A828,FALSE)&gt;0,
HLOOKUP("OS according to the configuration file",'vInfo (Imported)'!$1:$5000,A828,FALSE),
"")</f>
        <v/>
      </c>
      <c r="G828" s="1" t="str">
        <f>IF(HLOOKUP("Cluster",'vInfo (Imported)'!$1:$5000,A828,FALSE)&gt;0,
HLOOKUP("Cluster",'vInfo (Imported)'!$1:$5000,A828,FALSE),
"")</f>
        <v/>
      </c>
      <c r="K828" s="28">
        <f>'vCluster (Imported)'!A828</f>
        <v>0</v>
      </c>
      <c r="L828">
        <f t="shared" si="75"/>
        <v>0</v>
      </c>
      <c r="M828">
        <f t="shared" si="76"/>
        <v>0</v>
      </c>
      <c r="N828">
        <f t="shared" si="77"/>
        <v>0</v>
      </c>
      <c r="O828" s="1">
        <f t="shared" si="78"/>
        <v>0</v>
      </c>
      <c r="P828">
        <f>SUMIFS('vCluster (Imported)'!$G:$G,'vCluster (Imported)'!$A:$A,K828)</f>
        <v>0</v>
      </c>
      <c r="Q828">
        <f t="shared" si="79"/>
        <v>0</v>
      </c>
    </row>
    <row r="829" spans="1:17" x14ac:dyDescent="0.3">
      <c r="A829">
        <f t="shared" si="74"/>
        <v>829</v>
      </c>
      <c r="B829" t="str">
        <f>IF(HLOOKUP("Memory",'vInfo (Imported)'!$1:$5000,A829,FALSE)&gt;0,HLOOKUP("Memory",'vInfo (Imported)'!$1:$5000,A829,FALSE),"")</f>
        <v/>
      </c>
      <c r="C829" t="str">
        <f>IF(HLOOKUP("CPUs",'vInfo (Imported)'!$1:$5000,A829,FALSE)&gt;0,
HLOOKUP("CPUs",'vInfo (Imported)'!$1:$5000,A829,FALSE),
"")</f>
        <v/>
      </c>
      <c r="D829" t="str">
        <f>IF(HLOOKUP($D$1,'vInfo (Imported)'!$1:$5000,A829,FALSE)&gt;0,
HLOOKUP($D$1,'vInfo (Imported)'!$1:$5000,A829,FALSE),
"")</f>
        <v/>
      </c>
      <c r="E829" t="str">
        <f>IF(HLOOKUP("Category",'vInfo (Imported)'!$1:$5000,A829,FALSE)&gt;0,
HLOOKUP("Category",'vInfo (Imported)'!$1:$5000,A829,FALSE),
"")</f>
        <v/>
      </c>
      <c r="F829" t="str">
        <f>IF(HLOOKUP("OS according to the configuration file",'vInfo (Imported)'!$1:$5000,A829,FALSE)&gt;0,
HLOOKUP("OS according to the configuration file",'vInfo (Imported)'!$1:$5000,A829,FALSE),
"")</f>
        <v/>
      </c>
      <c r="G829" s="1" t="str">
        <f>IF(HLOOKUP("Cluster",'vInfo (Imported)'!$1:$5000,A829,FALSE)&gt;0,
HLOOKUP("Cluster",'vInfo (Imported)'!$1:$5000,A829,FALSE),
"")</f>
        <v/>
      </c>
      <c r="K829" s="28">
        <f>'vCluster (Imported)'!A829</f>
        <v>0</v>
      </c>
      <c r="L829">
        <f t="shared" si="75"/>
        <v>0</v>
      </c>
      <c r="M829">
        <f t="shared" si="76"/>
        <v>0</v>
      </c>
      <c r="N829">
        <f t="shared" si="77"/>
        <v>0</v>
      </c>
      <c r="O829" s="1">
        <f t="shared" si="78"/>
        <v>0</v>
      </c>
      <c r="P829">
        <f>SUMIFS('vCluster (Imported)'!$G:$G,'vCluster (Imported)'!$A:$A,K829)</f>
        <v>0</v>
      </c>
      <c r="Q829">
        <f t="shared" si="79"/>
        <v>0</v>
      </c>
    </row>
    <row r="830" spans="1:17" x14ac:dyDescent="0.3">
      <c r="A830">
        <f t="shared" si="74"/>
        <v>830</v>
      </c>
      <c r="B830" t="str">
        <f>IF(HLOOKUP("Memory",'vInfo (Imported)'!$1:$5000,A830,FALSE)&gt;0,HLOOKUP("Memory",'vInfo (Imported)'!$1:$5000,A830,FALSE),"")</f>
        <v/>
      </c>
      <c r="C830" t="str">
        <f>IF(HLOOKUP("CPUs",'vInfo (Imported)'!$1:$5000,A830,FALSE)&gt;0,
HLOOKUP("CPUs",'vInfo (Imported)'!$1:$5000,A830,FALSE),
"")</f>
        <v/>
      </c>
      <c r="D830" t="str">
        <f>IF(HLOOKUP($D$1,'vInfo (Imported)'!$1:$5000,A830,FALSE)&gt;0,
HLOOKUP($D$1,'vInfo (Imported)'!$1:$5000,A830,FALSE),
"")</f>
        <v/>
      </c>
      <c r="E830" t="str">
        <f>IF(HLOOKUP("Category",'vInfo (Imported)'!$1:$5000,A830,FALSE)&gt;0,
HLOOKUP("Category",'vInfo (Imported)'!$1:$5000,A830,FALSE),
"")</f>
        <v/>
      </c>
      <c r="F830" t="str">
        <f>IF(HLOOKUP("OS according to the configuration file",'vInfo (Imported)'!$1:$5000,A830,FALSE)&gt;0,
HLOOKUP("OS according to the configuration file",'vInfo (Imported)'!$1:$5000,A830,FALSE),
"")</f>
        <v/>
      </c>
      <c r="G830" s="1" t="str">
        <f>IF(HLOOKUP("Cluster",'vInfo (Imported)'!$1:$5000,A830,FALSE)&gt;0,
HLOOKUP("Cluster",'vInfo (Imported)'!$1:$5000,A830,FALSE),
"")</f>
        <v/>
      </c>
      <c r="K830" s="28">
        <f>'vCluster (Imported)'!A830</f>
        <v>0</v>
      </c>
      <c r="L830">
        <f t="shared" si="75"/>
        <v>0</v>
      </c>
      <c r="M830">
        <f t="shared" si="76"/>
        <v>0</v>
      </c>
      <c r="N830">
        <f t="shared" si="77"/>
        <v>0</v>
      </c>
      <c r="O830" s="1">
        <f t="shared" si="78"/>
        <v>0</v>
      </c>
      <c r="P830">
        <f>SUMIFS('vCluster (Imported)'!$G:$G,'vCluster (Imported)'!$A:$A,K830)</f>
        <v>0</v>
      </c>
      <c r="Q830">
        <f t="shared" si="79"/>
        <v>0</v>
      </c>
    </row>
    <row r="831" spans="1:17" x14ac:dyDescent="0.3">
      <c r="A831">
        <f t="shared" si="74"/>
        <v>831</v>
      </c>
      <c r="B831" t="str">
        <f>IF(HLOOKUP("Memory",'vInfo (Imported)'!$1:$5000,A831,FALSE)&gt;0,HLOOKUP("Memory",'vInfo (Imported)'!$1:$5000,A831,FALSE),"")</f>
        <v/>
      </c>
      <c r="C831" t="str">
        <f>IF(HLOOKUP("CPUs",'vInfo (Imported)'!$1:$5000,A831,FALSE)&gt;0,
HLOOKUP("CPUs",'vInfo (Imported)'!$1:$5000,A831,FALSE),
"")</f>
        <v/>
      </c>
      <c r="D831" t="str">
        <f>IF(HLOOKUP($D$1,'vInfo (Imported)'!$1:$5000,A831,FALSE)&gt;0,
HLOOKUP($D$1,'vInfo (Imported)'!$1:$5000,A831,FALSE),
"")</f>
        <v/>
      </c>
      <c r="E831" t="str">
        <f>IF(HLOOKUP("Category",'vInfo (Imported)'!$1:$5000,A831,FALSE)&gt;0,
HLOOKUP("Category",'vInfo (Imported)'!$1:$5000,A831,FALSE),
"")</f>
        <v/>
      </c>
      <c r="F831" t="str">
        <f>IF(HLOOKUP("OS according to the configuration file",'vInfo (Imported)'!$1:$5000,A831,FALSE)&gt;0,
HLOOKUP("OS according to the configuration file",'vInfo (Imported)'!$1:$5000,A831,FALSE),
"")</f>
        <v/>
      </c>
      <c r="G831" s="1" t="str">
        <f>IF(HLOOKUP("Cluster",'vInfo (Imported)'!$1:$5000,A831,FALSE)&gt;0,
HLOOKUP("Cluster",'vInfo (Imported)'!$1:$5000,A831,FALSE),
"")</f>
        <v/>
      </c>
      <c r="K831" s="28">
        <f>'vCluster (Imported)'!A831</f>
        <v>0</v>
      </c>
      <c r="L831">
        <f t="shared" si="75"/>
        <v>0</v>
      </c>
      <c r="M831">
        <f t="shared" si="76"/>
        <v>0</v>
      </c>
      <c r="N831">
        <f t="shared" si="77"/>
        <v>0</v>
      </c>
      <c r="O831" s="1">
        <f t="shared" si="78"/>
        <v>0</v>
      </c>
      <c r="P831">
        <f>SUMIFS('vCluster (Imported)'!$G:$G,'vCluster (Imported)'!$A:$A,K831)</f>
        <v>0</v>
      </c>
      <c r="Q831">
        <f t="shared" si="79"/>
        <v>0</v>
      </c>
    </row>
    <row r="832" spans="1:17" x14ac:dyDescent="0.3">
      <c r="A832">
        <f t="shared" si="74"/>
        <v>832</v>
      </c>
      <c r="B832" t="str">
        <f>IF(HLOOKUP("Memory",'vInfo (Imported)'!$1:$5000,A832,FALSE)&gt;0,HLOOKUP("Memory",'vInfo (Imported)'!$1:$5000,A832,FALSE),"")</f>
        <v/>
      </c>
      <c r="C832" t="str">
        <f>IF(HLOOKUP("CPUs",'vInfo (Imported)'!$1:$5000,A832,FALSE)&gt;0,
HLOOKUP("CPUs",'vInfo (Imported)'!$1:$5000,A832,FALSE),
"")</f>
        <v/>
      </c>
      <c r="D832" t="str">
        <f>IF(HLOOKUP($D$1,'vInfo (Imported)'!$1:$5000,A832,FALSE)&gt;0,
HLOOKUP($D$1,'vInfo (Imported)'!$1:$5000,A832,FALSE),
"")</f>
        <v/>
      </c>
      <c r="E832" t="str">
        <f>IF(HLOOKUP("Category",'vInfo (Imported)'!$1:$5000,A832,FALSE)&gt;0,
HLOOKUP("Category",'vInfo (Imported)'!$1:$5000,A832,FALSE),
"")</f>
        <v/>
      </c>
      <c r="F832" t="str">
        <f>IF(HLOOKUP("OS according to the configuration file",'vInfo (Imported)'!$1:$5000,A832,FALSE)&gt;0,
HLOOKUP("OS according to the configuration file",'vInfo (Imported)'!$1:$5000,A832,FALSE),
"")</f>
        <v/>
      </c>
      <c r="G832" s="1" t="str">
        <f>IF(HLOOKUP("Cluster",'vInfo (Imported)'!$1:$5000,A832,FALSE)&gt;0,
HLOOKUP("Cluster",'vInfo (Imported)'!$1:$5000,A832,FALSE),
"")</f>
        <v/>
      </c>
      <c r="K832" s="28">
        <f>'vCluster (Imported)'!A832</f>
        <v>0</v>
      </c>
      <c r="L832">
        <f t="shared" si="75"/>
        <v>0</v>
      </c>
      <c r="M832">
        <f t="shared" si="76"/>
        <v>0</v>
      </c>
      <c r="N832">
        <f t="shared" si="77"/>
        <v>0</v>
      </c>
      <c r="O832" s="1">
        <f t="shared" si="78"/>
        <v>0</v>
      </c>
      <c r="P832">
        <f>SUMIFS('vCluster (Imported)'!$G:$G,'vCluster (Imported)'!$A:$A,K832)</f>
        <v>0</v>
      </c>
      <c r="Q832">
        <f t="shared" si="79"/>
        <v>0</v>
      </c>
    </row>
    <row r="833" spans="1:17" x14ac:dyDescent="0.3">
      <c r="A833">
        <f t="shared" si="74"/>
        <v>833</v>
      </c>
      <c r="B833" t="str">
        <f>IF(HLOOKUP("Memory",'vInfo (Imported)'!$1:$5000,A833,FALSE)&gt;0,HLOOKUP("Memory",'vInfo (Imported)'!$1:$5000,A833,FALSE),"")</f>
        <v/>
      </c>
      <c r="C833" t="str">
        <f>IF(HLOOKUP("CPUs",'vInfo (Imported)'!$1:$5000,A833,FALSE)&gt;0,
HLOOKUP("CPUs",'vInfo (Imported)'!$1:$5000,A833,FALSE),
"")</f>
        <v/>
      </c>
      <c r="D833" t="str">
        <f>IF(HLOOKUP($D$1,'vInfo (Imported)'!$1:$5000,A833,FALSE)&gt;0,
HLOOKUP($D$1,'vInfo (Imported)'!$1:$5000,A833,FALSE),
"")</f>
        <v/>
      </c>
      <c r="E833" t="str">
        <f>IF(HLOOKUP("Category",'vInfo (Imported)'!$1:$5000,A833,FALSE)&gt;0,
HLOOKUP("Category",'vInfo (Imported)'!$1:$5000,A833,FALSE),
"")</f>
        <v/>
      </c>
      <c r="F833" t="str">
        <f>IF(HLOOKUP("OS according to the configuration file",'vInfo (Imported)'!$1:$5000,A833,FALSE)&gt;0,
HLOOKUP("OS according to the configuration file",'vInfo (Imported)'!$1:$5000,A833,FALSE),
"")</f>
        <v/>
      </c>
      <c r="G833" s="1" t="str">
        <f>IF(HLOOKUP("Cluster",'vInfo (Imported)'!$1:$5000,A833,FALSE)&gt;0,
HLOOKUP("Cluster",'vInfo (Imported)'!$1:$5000,A833,FALSE),
"")</f>
        <v/>
      </c>
      <c r="K833" s="28">
        <f>'vCluster (Imported)'!A833</f>
        <v>0</v>
      </c>
      <c r="L833">
        <f t="shared" si="75"/>
        <v>0</v>
      </c>
      <c r="M833">
        <f t="shared" si="76"/>
        <v>0</v>
      </c>
      <c r="N833">
        <f t="shared" si="77"/>
        <v>0</v>
      </c>
      <c r="O833" s="1">
        <f t="shared" si="78"/>
        <v>0</v>
      </c>
      <c r="P833">
        <f>SUMIFS('vCluster (Imported)'!$G:$G,'vCluster (Imported)'!$A:$A,K833)</f>
        <v>0</v>
      </c>
      <c r="Q833">
        <f t="shared" si="79"/>
        <v>0</v>
      </c>
    </row>
    <row r="834" spans="1:17" x14ac:dyDescent="0.3">
      <c r="A834">
        <f t="shared" ref="A834:A897" si="80">A833+1</f>
        <v>834</v>
      </c>
      <c r="B834" t="str">
        <f>IF(HLOOKUP("Memory",'vInfo (Imported)'!$1:$5000,A834,FALSE)&gt;0,HLOOKUP("Memory",'vInfo (Imported)'!$1:$5000,A834,FALSE),"")</f>
        <v/>
      </c>
      <c r="C834" t="str">
        <f>IF(HLOOKUP("CPUs",'vInfo (Imported)'!$1:$5000,A834,FALSE)&gt;0,
HLOOKUP("CPUs",'vInfo (Imported)'!$1:$5000,A834,FALSE),
"")</f>
        <v/>
      </c>
      <c r="D834" t="str">
        <f>IF(HLOOKUP($D$1,'vInfo (Imported)'!$1:$5000,A834,FALSE)&gt;0,
HLOOKUP($D$1,'vInfo (Imported)'!$1:$5000,A834,FALSE),
"")</f>
        <v/>
      </c>
      <c r="E834" t="str">
        <f>IF(HLOOKUP("Category",'vInfo (Imported)'!$1:$5000,A834,FALSE)&gt;0,
HLOOKUP("Category",'vInfo (Imported)'!$1:$5000,A834,FALSE),
"")</f>
        <v/>
      </c>
      <c r="F834" t="str">
        <f>IF(HLOOKUP("OS according to the configuration file",'vInfo (Imported)'!$1:$5000,A834,FALSE)&gt;0,
HLOOKUP("OS according to the configuration file",'vInfo (Imported)'!$1:$5000,A834,FALSE),
"")</f>
        <v/>
      </c>
      <c r="G834" s="1" t="str">
        <f>IF(HLOOKUP("Cluster",'vInfo (Imported)'!$1:$5000,A834,FALSE)&gt;0,
HLOOKUP("Cluster",'vInfo (Imported)'!$1:$5000,A834,FALSE),
"")</f>
        <v/>
      </c>
      <c r="K834" s="28">
        <f>'vCluster (Imported)'!A834</f>
        <v>0</v>
      </c>
      <c r="L834">
        <f t="shared" ref="L834:L897" si="81">COUNTIFS(G:G,K834,$E:$E,$L$1)</f>
        <v>0</v>
      </c>
      <c r="M834">
        <f t="shared" ref="M834:M897" si="82">COUNTIFS(G:G,K834,$E:$E,$M$1)</f>
        <v>0</v>
      </c>
      <c r="N834">
        <f t="shared" ref="N834:N897" si="83">COUNTIFS(G:G,K834,$E:$E,$N$1)</f>
        <v>0</v>
      </c>
      <c r="O834" s="1">
        <f t="shared" ref="O834:O897" si="84">COUNTIFS(G:G,K834,$E:$E,$O$1)</f>
        <v>0</v>
      </c>
      <c r="P834">
        <f>SUMIFS('vCluster (Imported)'!$G:$G,'vCluster (Imported)'!$A:$A,K834)</f>
        <v>0</v>
      </c>
      <c r="Q834">
        <f t="shared" ref="Q834:Q897" si="85">IF(L834&gt;0,P834,0)</f>
        <v>0</v>
      </c>
    </row>
    <row r="835" spans="1:17" x14ac:dyDescent="0.3">
      <c r="A835">
        <f t="shared" si="80"/>
        <v>835</v>
      </c>
      <c r="B835" t="str">
        <f>IF(HLOOKUP("Memory",'vInfo (Imported)'!$1:$5000,A835,FALSE)&gt;0,HLOOKUP("Memory",'vInfo (Imported)'!$1:$5000,A835,FALSE),"")</f>
        <v/>
      </c>
      <c r="C835" t="str">
        <f>IF(HLOOKUP("CPUs",'vInfo (Imported)'!$1:$5000,A835,FALSE)&gt;0,
HLOOKUP("CPUs",'vInfo (Imported)'!$1:$5000,A835,FALSE),
"")</f>
        <v/>
      </c>
      <c r="D835" t="str">
        <f>IF(HLOOKUP($D$1,'vInfo (Imported)'!$1:$5000,A835,FALSE)&gt;0,
HLOOKUP($D$1,'vInfo (Imported)'!$1:$5000,A835,FALSE),
"")</f>
        <v/>
      </c>
      <c r="E835" t="str">
        <f>IF(HLOOKUP("Category",'vInfo (Imported)'!$1:$5000,A835,FALSE)&gt;0,
HLOOKUP("Category",'vInfo (Imported)'!$1:$5000,A835,FALSE),
"")</f>
        <v/>
      </c>
      <c r="F835" t="str">
        <f>IF(HLOOKUP("OS according to the configuration file",'vInfo (Imported)'!$1:$5000,A835,FALSE)&gt;0,
HLOOKUP("OS according to the configuration file",'vInfo (Imported)'!$1:$5000,A835,FALSE),
"")</f>
        <v/>
      </c>
      <c r="G835" s="1" t="str">
        <f>IF(HLOOKUP("Cluster",'vInfo (Imported)'!$1:$5000,A835,FALSE)&gt;0,
HLOOKUP("Cluster",'vInfo (Imported)'!$1:$5000,A835,FALSE),
"")</f>
        <v/>
      </c>
      <c r="K835" s="28">
        <f>'vCluster (Imported)'!A835</f>
        <v>0</v>
      </c>
      <c r="L835">
        <f t="shared" si="81"/>
        <v>0</v>
      </c>
      <c r="M835">
        <f t="shared" si="82"/>
        <v>0</v>
      </c>
      <c r="N835">
        <f t="shared" si="83"/>
        <v>0</v>
      </c>
      <c r="O835" s="1">
        <f t="shared" si="84"/>
        <v>0</v>
      </c>
      <c r="P835">
        <f>SUMIFS('vCluster (Imported)'!$G:$G,'vCluster (Imported)'!$A:$A,K835)</f>
        <v>0</v>
      </c>
      <c r="Q835">
        <f t="shared" si="85"/>
        <v>0</v>
      </c>
    </row>
    <row r="836" spans="1:17" x14ac:dyDescent="0.3">
      <c r="A836">
        <f t="shared" si="80"/>
        <v>836</v>
      </c>
      <c r="B836" t="str">
        <f>IF(HLOOKUP("Memory",'vInfo (Imported)'!$1:$5000,A836,FALSE)&gt;0,HLOOKUP("Memory",'vInfo (Imported)'!$1:$5000,A836,FALSE),"")</f>
        <v/>
      </c>
      <c r="C836" t="str">
        <f>IF(HLOOKUP("CPUs",'vInfo (Imported)'!$1:$5000,A836,FALSE)&gt;0,
HLOOKUP("CPUs",'vInfo (Imported)'!$1:$5000,A836,FALSE),
"")</f>
        <v/>
      </c>
      <c r="D836" t="str">
        <f>IF(HLOOKUP($D$1,'vInfo (Imported)'!$1:$5000,A836,FALSE)&gt;0,
HLOOKUP($D$1,'vInfo (Imported)'!$1:$5000,A836,FALSE),
"")</f>
        <v/>
      </c>
      <c r="E836" t="str">
        <f>IF(HLOOKUP("Category",'vInfo (Imported)'!$1:$5000,A836,FALSE)&gt;0,
HLOOKUP("Category",'vInfo (Imported)'!$1:$5000,A836,FALSE),
"")</f>
        <v/>
      </c>
      <c r="F836" t="str">
        <f>IF(HLOOKUP("OS according to the configuration file",'vInfo (Imported)'!$1:$5000,A836,FALSE)&gt;0,
HLOOKUP("OS according to the configuration file",'vInfo (Imported)'!$1:$5000,A836,FALSE),
"")</f>
        <v/>
      </c>
      <c r="G836" s="1" t="str">
        <f>IF(HLOOKUP("Cluster",'vInfo (Imported)'!$1:$5000,A836,FALSE)&gt;0,
HLOOKUP("Cluster",'vInfo (Imported)'!$1:$5000,A836,FALSE),
"")</f>
        <v/>
      </c>
      <c r="K836" s="28">
        <f>'vCluster (Imported)'!A836</f>
        <v>0</v>
      </c>
      <c r="L836">
        <f t="shared" si="81"/>
        <v>0</v>
      </c>
      <c r="M836">
        <f t="shared" si="82"/>
        <v>0</v>
      </c>
      <c r="N836">
        <f t="shared" si="83"/>
        <v>0</v>
      </c>
      <c r="O836" s="1">
        <f t="shared" si="84"/>
        <v>0</v>
      </c>
      <c r="P836">
        <f>SUMIFS('vCluster (Imported)'!$G:$G,'vCluster (Imported)'!$A:$A,K836)</f>
        <v>0</v>
      </c>
      <c r="Q836">
        <f t="shared" si="85"/>
        <v>0</v>
      </c>
    </row>
    <row r="837" spans="1:17" x14ac:dyDescent="0.3">
      <c r="A837">
        <f t="shared" si="80"/>
        <v>837</v>
      </c>
      <c r="B837" t="str">
        <f>IF(HLOOKUP("Memory",'vInfo (Imported)'!$1:$5000,A837,FALSE)&gt;0,HLOOKUP("Memory",'vInfo (Imported)'!$1:$5000,A837,FALSE),"")</f>
        <v/>
      </c>
      <c r="C837" t="str">
        <f>IF(HLOOKUP("CPUs",'vInfo (Imported)'!$1:$5000,A837,FALSE)&gt;0,
HLOOKUP("CPUs",'vInfo (Imported)'!$1:$5000,A837,FALSE),
"")</f>
        <v/>
      </c>
      <c r="D837" t="str">
        <f>IF(HLOOKUP($D$1,'vInfo (Imported)'!$1:$5000,A837,FALSE)&gt;0,
HLOOKUP($D$1,'vInfo (Imported)'!$1:$5000,A837,FALSE),
"")</f>
        <v/>
      </c>
      <c r="E837" t="str">
        <f>IF(HLOOKUP("Category",'vInfo (Imported)'!$1:$5000,A837,FALSE)&gt;0,
HLOOKUP("Category",'vInfo (Imported)'!$1:$5000,A837,FALSE),
"")</f>
        <v/>
      </c>
      <c r="F837" t="str">
        <f>IF(HLOOKUP("OS according to the configuration file",'vInfo (Imported)'!$1:$5000,A837,FALSE)&gt;0,
HLOOKUP("OS according to the configuration file",'vInfo (Imported)'!$1:$5000,A837,FALSE),
"")</f>
        <v/>
      </c>
      <c r="G837" s="1" t="str">
        <f>IF(HLOOKUP("Cluster",'vInfo (Imported)'!$1:$5000,A837,FALSE)&gt;0,
HLOOKUP("Cluster",'vInfo (Imported)'!$1:$5000,A837,FALSE),
"")</f>
        <v/>
      </c>
      <c r="K837" s="28">
        <f>'vCluster (Imported)'!A837</f>
        <v>0</v>
      </c>
      <c r="L837">
        <f t="shared" si="81"/>
        <v>0</v>
      </c>
      <c r="M837">
        <f t="shared" si="82"/>
        <v>0</v>
      </c>
      <c r="N837">
        <f t="shared" si="83"/>
        <v>0</v>
      </c>
      <c r="O837" s="1">
        <f t="shared" si="84"/>
        <v>0</v>
      </c>
      <c r="P837">
        <f>SUMIFS('vCluster (Imported)'!$G:$G,'vCluster (Imported)'!$A:$A,K837)</f>
        <v>0</v>
      </c>
      <c r="Q837">
        <f t="shared" si="85"/>
        <v>0</v>
      </c>
    </row>
    <row r="838" spans="1:17" x14ac:dyDescent="0.3">
      <c r="A838">
        <f t="shared" si="80"/>
        <v>838</v>
      </c>
      <c r="B838" t="str">
        <f>IF(HLOOKUP("Memory",'vInfo (Imported)'!$1:$5000,A838,FALSE)&gt;0,HLOOKUP("Memory",'vInfo (Imported)'!$1:$5000,A838,FALSE),"")</f>
        <v/>
      </c>
      <c r="C838" t="str">
        <f>IF(HLOOKUP("CPUs",'vInfo (Imported)'!$1:$5000,A838,FALSE)&gt;0,
HLOOKUP("CPUs",'vInfo (Imported)'!$1:$5000,A838,FALSE),
"")</f>
        <v/>
      </c>
      <c r="D838" t="str">
        <f>IF(HLOOKUP($D$1,'vInfo (Imported)'!$1:$5000,A838,FALSE)&gt;0,
HLOOKUP($D$1,'vInfo (Imported)'!$1:$5000,A838,FALSE),
"")</f>
        <v/>
      </c>
      <c r="E838" t="str">
        <f>IF(HLOOKUP("Category",'vInfo (Imported)'!$1:$5000,A838,FALSE)&gt;0,
HLOOKUP("Category",'vInfo (Imported)'!$1:$5000,A838,FALSE),
"")</f>
        <v/>
      </c>
      <c r="F838" t="str">
        <f>IF(HLOOKUP("OS according to the configuration file",'vInfo (Imported)'!$1:$5000,A838,FALSE)&gt;0,
HLOOKUP("OS according to the configuration file",'vInfo (Imported)'!$1:$5000,A838,FALSE),
"")</f>
        <v/>
      </c>
      <c r="G838" s="1" t="str">
        <f>IF(HLOOKUP("Cluster",'vInfo (Imported)'!$1:$5000,A838,FALSE)&gt;0,
HLOOKUP("Cluster",'vInfo (Imported)'!$1:$5000,A838,FALSE),
"")</f>
        <v/>
      </c>
      <c r="K838" s="28">
        <f>'vCluster (Imported)'!A838</f>
        <v>0</v>
      </c>
      <c r="L838">
        <f t="shared" si="81"/>
        <v>0</v>
      </c>
      <c r="M838">
        <f t="shared" si="82"/>
        <v>0</v>
      </c>
      <c r="N838">
        <f t="shared" si="83"/>
        <v>0</v>
      </c>
      <c r="O838" s="1">
        <f t="shared" si="84"/>
        <v>0</v>
      </c>
      <c r="P838">
        <f>SUMIFS('vCluster (Imported)'!$G:$G,'vCluster (Imported)'!$A:$A,K838)</f>
        <v>0</v>
      </c>
      <c r="Q838">
        <f t="shared" si="85"/>
        <v>0</v>
      </c>
    </row>
    <row r="839" spans="1:17" x14ac:dyDescent="0.3">
      <c r="A839">
        <f t="shared" si="80"/>
        <v>839</v>
      </c>
      <c r="B839" t="str">
        <f>IF(HLOOKUP("Memory",'vInfo (Imported)'!$1:$5000,A839,FALSE)&gt;0,HLOOKUP("Memory",'vInfo (Imported)'!$1:$5000,A839,FALSE),"")</f>
        <v/>
      </c>
      <c r="C839" t="str">
        <f>IF(HLOOKUP("CPUs",'vInfo (Imported)'!$1:$5000,A839,FALSE)&gt;0,
HLOOKUP("CPUs",'vInfo (Imported)'!$1:$5000,A839,FALSE),
"")</f>
        <v/>
      </c>
      <c r="D839" t="str">
        <f>IF(HLOOKUP($D$1,'vInfo (Imported)'!$1:$5000,A839,FALSE)&gt;0,
HLOOKUP($D$1,'vInfo (Imported)'!$1:$5000,A839,FALSE),
"")</f>
        <v/>
      </c>
      <c r="E839" t="str">
        <f>IF(HLOOKUP("Category",'vInfo (Imported)'!$1:$5000,A839,FALSE)&gt;0,
HLOOKUP("Category",'vInfo (Imported)'!$1:$5000,A839,FALSE),
"")</f>
        <v/>
      </c>
      <c r="F839" t="str">
        <f>IF(HLOOKUP("OS according to the configuration file",'vInfo (Imported)'!$1:$5000,A839,FALSE)&gt;0,
HLOOKUP("OS according to the configuration file",'vInfo (Imported)'!$1:$5000,A839,FALSE),
"")</f>
        <v/>
      </c>
      <c r="G839" s="1" t="str">
        <f>IF(HLOOKUP("Cluster",'vInfo (Imported)'!$1:$5000,A839,FALSE)&gt;0,
HLOOKUP("Cluster",'vInfo (Imported)'!$1:$5000,A839,FALSE),
"")</f>
        <v/>
      </c>
      <c r="K839" s="28">
        <f>'vCluster (Imported)'!A839</f>
        <v>0</v>
      </c>
      <c r="L839">
        <f t="shared" si="81"/>
        <v>0</v>
      </c>
      <c r="M839">
        <f t="shared" si="82"/>
        <v>0</v>
      </c>
      <c r="N839">
        <f t="shared" si="83"/>
        <v>0</v>
      </c>
      <c r="O839" s="1">
        <f t="shared" si="84"/>
        <v>0</v>
      </c>
      <c r="P839">
        <f>SUMIFS('vCluster (Imported)'!$G:$G,'vCluster (Imported)'!$A:$A,K839)</f>
        <v>0</v>
      </c>
      <c r="Q839">
        <f t="shared" si="85"/>
        <v>0</v>
      </c>
    </row>
    <row r="840" spans="1:17" x14ac:dyDescent="0.3">
      <c r="A840">
        <f t="shared" si="80"/>
        <v>840</v>
      </c>
      <c r="B840" t="str">
        <f>IF(HLOOKUP("Memory",'vInfo (Imported)'!$1:$5000,A840,FALSE)&gt;0,HLOOKUP("Memory",'vInfo (Imported)'!$1:$5000,A840,FALSE),"")</f>
        <v/>
      </c>
      <c r="C840" t="str">
        <f>IF(HLOOKUP("CPUs",'vInfo (Imported)'!$1:$5000,A840,FALSE)&gt;0,
HLOOKUP("CPUs",'vInfo (Imported)'!$1:$5000,A840,FALSE),
"")</f>
        <v/>
      </c>
      <c r="D840" t="str">
        <f>IF(HLOOKUP($D$1,'vInfo (Imported)'!$1:$5000,A840,FALSE)&gt;0,
HLOOKUP($D$1,'vInfo (Imported)'!$1:$5000,A840,FALSE),
"")</f>
        <v/>
      </c>
      <c r="E840" t="str">
        <f>IF(HLOOKUP("Category",'vInfo (Imported)'!$1:$5000,A840,FALSE)&gt;0,
HLOOKUP("Category",'vInfo (Imported)'!$1:$5000,A840,FALSE),
"")</f>
        <v/>
      </c>
      <c r="F840" t="str">
        <f>IF(HLOOKUP("OS according to the configuration file",'vInfo (Imported)'!$1:$5000,A840,FALSE)&gt;0,
HLOOKUP("OS according to the configuration file",'vInfo (Imported)'!$1:$5000,A840,FALSE),
"")</f>
        <v/>
      </c>
      <c r="G840" s="1" t="str">
        <f>IF(HLOOKUP("Cluster",'vInfo (Imported)'!$1:$5000,A840,FALSE)&gt;0,
HLOOKUP("Cluster",'vInfo (Imported)'!$1:$5000,A840,FALSE),
"")</f>
        <v/>
      </c>
      <c r="K840" s="28">
        <f>'vCluster (Imported)'!A840</f>
        <v>0</v>
      </c>
      <c r="L840">
        <f t="shared" si="81"/>
        <v>0</v>
      </c>
      <c r="M840">
        <f t="shared" si="82"/>
        <v>0</v>
      </c>
      <c r="N840">
        <f t="shared" si="83"/>
        <v>0</v>
      </c>
      <c r="O840" s="1">
        <f t="shared" si="84"/>
        <v>0</v>
      </c>
      <c r="P840">
        <f>SUMIFS('vCluster (Imported)'!$G:$G,'vCluster (Imported)'!$A:$A,K840)</f>
        <v>0</v>
      </c>
      <c r="Q840">
        <f t="shared" si="85"/>
        <v>0</v>
      </c>
    </row>
    <row r="841" spans="1:17" x14ac:dyDescent="0.3">
      <c r="A841">
        <f t="shared" si="80"/>
        <v>841</v>
      </c>
      <c r="B841" t="str">
        <f>IF(HLOOKUP("Memory",'vInfo (Imported)'!$1:$5000,A841,FALSE)&gt;0,HLOOKUP("Memory",'vInfo (Imported)'!$1:$5000,A841,FALSE),"")</f>
        <v/>
      </c>
      <c r="C841" t="str">
        <f>IF(HLOOKUP("CPUs",'vInfo (Imported)'!$1:$5000,A841,FALSE)&gt;0,
HLOOKUP("CPUs",'vInfo (Imported)'!$1:$5000,A841,FALSE),
"")</f>
        <v/>
      </c>
      <c r="D841" t="str">
        <f>IF(HLOOKUP($D$1,'vInfo (Imported)'!$1:$5000,A841,FALSE)&gt;0,
HLOOKUP($D$1,'vInfo (Imported)'!$1:$5000,A841,FALSE),
"")</f>
        <v/>
      </c>
      <c r="E841" t="str">
        <f>IF(HLOOKUP("Category",'vInfo (Imported)'!$1:$5000,A841,FALSE)&gt;0,
HLOOKUP("Category",'vInfo (Imported)'!$1:$5000,A841,FALSE),
"")</f>
        <v/>
      </c>
      <c r="F841" t="str">
        <f>IF(HLOOKUP("OS according to the configuration file",'vInfo (Imported)'!$1:$5000,A841,FALSE)&gt;0,
HLOOKUP("OS according to the configuration file",'vInfo (Imported)'!$1:$5000,A841,FALSE),
"")</f>
        <v/>
      </c>
      <c r="G841" s="1" t="str">
        <f>IF(HLOOKUP("Cluster",'vInfo (Imported)'!$1:$5000,A841,FALSE)&gt;0,
HLOOKUP("Cluster",'vInfo (Imported)'!$1:$5000,A841,FALSE),
"")</f>
        <v/>
      </c>
      <c r="K841" s="28">
        <f>'vCluster (Imported)'!A841</f>
        <v>0</v>
      </c>
      <c r="L841">
        <f t="shared" si="81"/>
        <v>0</v>
      </c>
      <c r="M841">
        <f t="shared" si="82"/>
        <v>0</v>
      </c>
      <c r="N841">
        <f t="shared" si="83"/>
        <v>0</v>
      </c>
      <c r="O841" s="1">
        <f t="shared" si="84"/>
        <v>0</v>
      </c>
      <c r="P841">
        <f>SUMIFS('vCluster (Imported)'!$G:$G,'vCluster (Imported)'!$A:$A,K841)</f>
        <v>0</v>
      </c>
      <c r="Q841">
        <f t="shared" si="85"/>
        <v>0</v>
      </c>
    </row>
    <row r="842" spans="1:17" x14ac:dyDescent="0.3">
      <c r="A842">
        <f t="shared" si="80"/>
        <v>842</v>
      </c>
      <c r="B842" t="str">
        <f>IF(HLOOKUP("Memory",'vInfo (Imported)'!$1:$5000,A842,FALSE)&gt;0,HLOOKUP("Memory",'vInfo (Imported)'!$1:$5000,A842,FALSE),"")</f>
        <v/>
      </c>
      <c r="C842" t="str">
        <f>IF(HLOOKUP("CPUs",'vInfo (Imported)'!$1:$5000,A842,FALSE)&gt;0,
HLOOKUP("CPUs",'vInfo (Imported)'!$1:$5000,A842,FALSE),
"")</f>
        <v/>
      </c>
      <c r="D842" t="str">
        <f>IF(HLOOKUP($D$1,'vInfo (Imported)'!$1:$5000,A842,FALSE)&gt;0,
HLOOKUP($D$1,'vInfo (Imported)'!$1:$5000,A842,FALSE),
"")</f>
        <v/>
      </c>
      <c r="E842" t="str">
        <f>IF(HLOOKUP("Category",'vInfo (Imported)'!$1:$5000,A842,FALSE)&gt;0,
HLOOKUP("Category",'vInfo (Imported)'!$1:$5000,A842,FALSE),
"")</f>
        <v/>
      </c>
      <c r="F842" t="str">
        <f>IF(HLOOKUP("OS according to the configuration file",'vInfo (Imported)'!$1:$5000,A842,FALSE)&gt;0,
HLOOKUP("OS according to the configuration file",'vInfo (Imported)'!$1:$5000,A842,FALSE),
"")</f>
        <v/>
      </c>
      <c r="G842" s="1" t="str">
        <f>IF(HLOOKUP("Cluster",'vInfo (Imported)'!$1:$5000,A842,FALSE)&gt;0,
HLOOKUP("Cluster",'vInfo (Imported)'!$1:$5000,A842,FALSE),
"")</f>
        <v/>
      </c>
      <c r="K842" s="28">
        <f>'vCluster (Imported)'!A842</f>
        <v>0</v>
      </c>
      <c r="L842">
        <f t="shared" si="81"/>
        <v>0</v>
      </c>
      <c r="M842">
        <f t="shared" si="82"/>
        <v>0</v>
      </c>
      <c r="N842">
        <f t="shared" si="83"/>
        <v>0</v>
      </c>
      <c r="O842" s="1">
        <f t="shared" si="84"/>
        <v>0</v>
      </c>
      <c r="P842">
        <f>SUMIFS('vCluster (Imported)'!$G:$G,'vCluster (Imported)'!$A:$A,K842)</f>
        <v>0</v>
      </c>
      <c r="Q842">
        <f t="shared" si="85"/>
        <v>0</v>
      </c>
    </row>
    <row r="843" spans="1:17" x14ac:dyDescent="0.3">
      <c r="A843">
        <f t="shared" si="80"/>
        <v>843</v>
      </c>
      <c r="B843" t="str">
        <f>IF(HLOOKUP("Memory",'vInfo (Imported)'!$1:$5000,A843,FALSE)&gt;0,HLOOKUP("Memory",'vInfo (Imported)'!$1:$5000,A843,FALSE),"")</f>
        <v/>
      </c>
      <c r="C843" t="str">
        <f>IF(HLOOKUP("CPUs",'vInfo (Imported)'!$1:$5000,A843,FALSE)&gt;0,
HLOOKUP("CPUs",'vInfo (Imported)'!$1:$5000,A843,FALSE),
"")</f>
        <v/>
      </c>
      <c r="D843" t="str">
        <f>IF(HLOOKUP($D$1,'vInfo (Imported)'!$1:$5000,A843,FALSE)&gt;0,
HLOOKUP($D$1,'vInfo (Imported)'!$1:$5000,A843,FALSE),
"")</f>
        <v/>
      </c>
      <c r="E843" t="str">
        <f>IF(HLOOKUP("Category",'vInfo (Imported)'!$1:$5000,A843,FALSE)&gt;0,
HLOOKUP("Category",'vInfo (Imported)'!$1:$5000,A843,FALSE),
"")</f>
        <v/>
      </c>
      <c r="F843" t="str">
        <f>IF(HLOOKUP("OS according to the configuration file",'vInfo (Imported)'!$1:$5000,A843,FALSE)&gt;0,
HLOOKUP("OS according to the configuration file",'vInfo (Imported)'!$1:$5000,A843,FALSE),
"")</f>
        <v/>
      </c>
      <c r="G843" s="1" t="str">
        <f>IF(HLOOKUP("Cluster",'vInfo (Imported)'!$1:$5000,A843,FALSE)&gt;0,
HLOOKUP("Cluster",'vInfo (Imported)'!$1:$5000,A843,FALSE),
"")</f>
        <v/>
      </c>
      <c r="K843" s="28">
        <f>'vCluster (Imported)'!A843</f>
        <v>0</v>
      </c>
      <c r="L843">
        <f t="shared" si="81"/>
        <v>0</v>
      </c>
      <c r="M843">
        <f t="shared" si="82"/>
        <v>0</v>
      </c>
      <c r="N843">
        <f t="shared" si="83"/>
        <v>0</v>
      </c>
      <c r="O843" s="1">
        <f t="shared" si="84"/>
        <v>0</v>
      </c>
      <c r="P843">
        <f>SUMIFS('vCluster (Imported)'!$G:$G,'vCluster (Imported)'!$A:$A,K843)</f>
        <v>0</v>
      </c>
      <c r="Q843">
        <f t="shared" si="85"/>
        <v>0</v>
      </c>
    </row>
    <row r="844" spans="1:17" x14ac:dyDescent="0.3">
      <c r="A844">
        <f t="shared" si="80"/>
        <v>844</v>
      </c>
      <c r="B844" t="str">
        <f>IF(HLOOKUP("Memory",'vInfo (Imported)'!$1:$5000,A844,FALSE)&gt;0,HLOOKUP("Memory",'vInfo (Imported)'!$1:$5000,A844,FALSE),"")</f>
        <v/>
      </c>
      <c r="C844" t="str">
        <f>IF(HLOOKUP("CPUs",'vInfo (Imported)'!$1:$5000,A844,FALSE)&gt;0,
HLOOKUP("CPUs",'vInfo (Imported)'!$1:$5000,A844,FALSE),
"")</f>
        <v/>
      </c>
      <c r="D844" t="str">
        <f>IF(HLOOKUP($D$1,'vInfo (Imported)'!$1:$5000,A844,FALSE)&gt;0,
HLOOKUP($D$1,'vInfo (Imported)'!$1:$5000,A844,FALSE),
"")</f>
        <v/>
      </c>
      <c r="E844" t="str">
        <f>IF(HLOOKUP("Category",'vInfo (Imported)'!$1:$5000,A844,FALSE)&gt;0,
HLOOKUP("Category",'vInfo (Imported)'!$1:$5000,A844,FALSE),
"")</f>
        <v/>
      </c>
      <c r="F844" t="str">
        <f>IF(HLOOKUP("OS according to the configuration file",'vInfo (Imported)'!$1:$5000,A844,FALSE)&gt;0,
HLOOKUP("OS according to the configuration file",'vInfo (Imported)'!$1:$5000,A844,FALSE),
"")</f>
        <v/>
      </c>
      <c r="G844" s="1" t="str">
        <f>IF(HLOOKUP("Cluster",'vInfo (Imported)'!$1:$5000,A844,FALSE)&gt;0,
HLOOKUP("Cluster",'vInfo (Imported)'!$1:$5000,A844,FALSE),
"")</f>
        <v/>
      </c>
      <c r="K844" s="28">
        <f>'vCluster (Imported)'!A844</f>
        <v>0</v>
      </c>
      <c r="L844">
        <f t="shared" si="81"/>
        <v>0</v>
      </c>
      <c r="M844">
        <f t="shared" si="82"/>
        <v>0</v>
      </c>
      <c r="N844">
        <f t="shared" si="83"/>
        <v>0</v>
      </c>
      <c r="O844" s="1">
        <f t="shared" si="84"/>
        <v>0</v>
      </c>
      <c r="P844">
        <f>SUMIFS('vCluster (Imported)'!$G:$G,'vCluster (Imported)'!$A:$A,K844)</f>
        <v>0</v>
      </c>
      <c r="Q844">
        <f t="shared" si="85"/>
        <v>0</v>
      </c>
    </row>
    <row r="845" spans="1:17" x14ac:dyDescent="0.3">
      <c r="A845">
        <f t="shared" si="80"/>
        <v>845</v>
      </c>
      <c r="B845" t="str">
        <f>IF(HLOOKUP("Memory",'vInfo (Imported)'!$1:$5000,A845,FALSE)&gt;0,HLOOKUP("Memory",'vInfo (Imported)'!$1:$5000,A845,FALSE),"")</f>
        <v/>
      </c>
      <c r="C845" t="str">
        <f>IF(HLOOKUP("CPUs",'vInfo (Imported)'!$1:$5000,A845,FALSE)&gt;0,
HLOOKUP("CPUs",'vInfo (Imported)'!$1:$5000,A845,FALSE),
"")</f>
        <v/>
      </c>
      <c r="D845" t="str">
        <f>IF(HLOOKUP($D$1,'vInfo (Imported)'!$1:$5000,A845,FALSE)&gt;0,
HLOOKUP($D$1,'vInfo (Imported)'!$1:$5000,A845,FALSE),
"")</f>
        <v/>
      </c>
      <c r="E845" t="str">
        <f>IF(HLOOKUP("Category",'vInfo (Imported)'!$1:$5000,A845,FALSE)&gt;0,
HLOOKUP("Category",'vInfo (Imported)'!$1:$5000,A845,FALSE),
"")</f>
        <v/>
      </c>
      <c r="F845" t="str">
        <f>IF(HLOOKUP("OS according to the configuration file",'vInfo (Imported)'!$1:$5000,A845,FALSE)&gt;0,
HLOOKUP("OS according to the configuration file",'vInfo (Imported)'!$1:$5000,A845,FALSE),
"")</f>
        <v/>
      </c>
      <c r="G845" s="1" t="str">
        <f>IF(HLOOKUP("Cluster",'vInfo (Imported)'!$1:$5000,A845,FALSE)&gt;0,
HLOOKUP("Cluster",'vInfo (Imported)'!$1:$5000,A845,FALSE),
"")</f>
        <v/>
      </c>
      <c r="K845" s="28">
        <f>'vCluster (Imported)'!A845</f>
        <v>0</v>
      </c>
      <c r="L845">
        <f t="shared" si="81"/>
        <v>0</v>
      </c>
      <c r="M845">
        <f t="shared" si="82"/>
        <v>0</v>
      </c>
      <c r="N845">
        <f t="shared" si="83"/>
        <v>0</v>
      </c>
      <c r="O845" s="1">
        <f t="shared" si="84"/>
        <v>0</v>
      </c>
      <c r="P845">
        <f>SUMIFS('vCluster (Imported)'!$G:$G,'vCluster (Imported)'!$A:$A,K845)</f>
        <v>0</v>
      </c>
      <c r="Q845">
        <f t="shared" si="85"/>
        <v>0</v>
      </c>
    </row>
    <row r="846" spans="1:17" x14ac:dyDescent="0.3">
      <c r="A846">
        <f t="shared" si="80"/>
        <v>846</v>
      </c>
      <c r="B846" t="str">
        <f>IF(HLOOKUP("Memory",'vInfo (Imported)'!$1:$5000,A846,FALSE)&gt;0,HLOOKUP("Memory",'vInfo (Imported)'!$1:$5000,A846,FALSE),"")</f>
        <v/>
      </c>
      <c r="C846" t="str">
        <f>IF(HLOOKUP("CPUs",'vInfo (Imported)'!$1:$5000,A846,FALSE)&gt;0,
HLOOKUP("CPUs",'vInfo (Imported)'!$1:$5000,A846,FALSE),
"")</f>
        <v/>
      </c>
      <c r="D846" t="str">
        <f>IF(HLOOKUP($D$1,'vInfo (Imported)'!$1:$5000,A846,FALSE)&gt;0,
HLOOKUP($D$1,'vInfo (Imported)'!$1:$5000,A846,FALSE),
"")</f>
        <v/>
      </c>
      <c r="E846" t="str">
        <f>IF(HLOOKUP("Category",'vInfo (Imported)'!$1:$5000,A846,FALSE)&gt;0,
HLOOKUP("Category",'vInfo (Imported)'!$1:$5000,A846,FALSE),
"")</f>
        <v/>
      </c>
      <c r="F846" t="str">
        <f>IF(HLOOKUP("OS according to the configuration file",'vInfo (Imported)'!$1:$5000,A846,FALSE)&gt;0,
HLOOKUP("OS according to the configuration file",'vInfo (Imported)'!$1:$5000,A846,FALSE),
"")</f>
        <v/>
      </c>
      <c r="G846" s="1" t="str">
        <f>IF(HLOOKUP("Cluster",'vInfo (Imported)'!$1:$5000,A846,FALSE)&gt;0,
HLOOKUP("Cluster",'vInfo (Imported)'!$1:$5000,A846,FALSE),
"")</f>
        <v/>
      </c>
      <c r="K846" s="28">
        <f>'vCluster (Imported)'!A846</f>
        <v>0</v>
      </c>
      <c r="L846">
        <f t="shared" si="81"/>
        <v>0</v>
      </c>
      <c r="M846">
        <f t="shared" si="82"/>
        <v>0</v>
      </c>
      <c r="N846">
        <f t="shared" si="83"/>
        <v>0</v>
      </c>
      <c r="O846" s="1">
        <f t="shared" si="84"/>
        <v>0</v>
      </c>
      <c r="P846">
        <f>SUMIFS('vCluster (Imported)'!$G:$G,'vCluster (Imported)'!$A:$A,K846)</f>
        <v>0</v>
      </c>
      <c r="Q846">
        <f t="shared" si="85"/>
        <v>0</v>
      </c>
    </row>
    <row r="847" spans="1:17" x14ac:dyDescent="0.3">
      <c r="A847">
        <f t="shared" si="80"/>
        <v>847</v>
      </c>
      <c r="B847" t="str">
        <f>IF(HLOOKUP("Memory",'vInfo (Imported)'!$1:$5000,A847,FALSE)&gt;0,HLOOKUP("Memory",'vInfo (Imported)'!$1:$5000,A847,FALSE),"")</f>
        <v/>
      </c>
      <c r="C847" t="str">
        <f>IF(HLOOKUP("CPUs",'vInfo (Imported)'!$1:$5000,A847,FALSE)&gt;0,
HLOOKUP("CPUs",'vInfo (Imported)'!$1:$5000,A847,FALSE),
"")</f>
        <v/>
      </c>
      <c r="D847" t="str">
        <f>IF(HLOOKUP($D$1,'vInfo (Imported)'!$1:$5000,A847,FALSE)&gt;0,
HLOOKUP($D$1,'vInfo (Imported)'!$1:$5000,A847,FALSE),
"")</f>
        <v/>
      </c>
      <c r="E847" t="str">
        <f>IF(HLOOKUP("Category",'vInfo (Imported)'!$1:$5000,A847,FALSE)&gt;0,
HLOOKUP("Category",'vInfo (Imported)'!$1:$5000,A847,FALSE),
"")</f>
        <v/>
      </c>
      <c r="F847" t="str">
        <f>IF(HLOOKUP("OS according to the configuration file",'vInfo (Imported)'!$1:$5000,A847,FALSE)&gt;0,
HLOOKUP("OS according to the configuration file",'vInfo (Imported)'!$1:$5000,A847,FALSE),
"")</f>
        <v/>
      </c>
      <c r="G847" s="1" t="str">
        <f>IF(HLOOKUP("Cluster",'vInfo (Imported)'!$1:$5000,A847,FALSE)&gt;0,
HLOOKUP("Cluster",'vInfo (Imported)'!$1:$5000,A847,FALSE),
"")</f>
        <v/>
      </c>
      <c r="K847" s="28">
        <f>'vCluster (Imported)'!A847</f>
        <v>0</v>
      </c>
      <c r="L847">
        <f t="shared" si="81"/>
        <v>0</v>
      </c>
      <c r="M847">
        <f t="shared" si="82"/>
        <v>0</v>
      </c>
      <c r="N847">
        <f t="shared" si="83"/>
        <v>0</v>
      </c>
      <c r="O847" s="1">
        <f t="shared" si="84"/>
        <v>0</v>
      </c>
      <c r="P847">
        <f>SUMIFS('vCluster (Imported)'!$G:$G,'vCluster (Imported)'!$A:$A,K847)</f>
        <v>0</v>
      </c>
      <c r="Q847">
        <f t="shared" si="85"/>
        <v>0</v>
      </c>
    </row>
    <row r="848" spans="1:17" x14ac:dyDescent="0.3">
      <c r="A848">
        <f t="shared" si="80"/>
        <v>848</v>
      </c>
      <c r="B848" t="str">
        <f>IF(HLOOKUP("Memory",'vInfo (Imported)'!$1:$5000,A848,FALSE)&gt;0,HLOOKUP("Memory",'vInfo (Imported)'!$1:$5000,A848,FALSE),"")</f>
        <v/>
      </c>
      <c r="C848" t="str">
        <f>IF(HLOOKUP("CPUs",'vInfo (Imported)'!$1:$5000,A848,FALSE)&gt;0,
HLOOKUP("CPUs",'vInfo (Imported)'!$1:$5000,A848,FALSE),
"")</f>
        <v/>
      </c>
      <c r="D848" t="str">
        <f>IF(HLOOKUP($D$1,'vInfo (Imported)'!$1:$5000,A848,FALSE)&gt;0,
HLOOKUP($D$1,'vInfo (Imported)'!$1:$5000,A848,FALSE),
"")</f>
        <v/>
      </c>
      <c r="E848" t="str">
        <f>IF(HLOOKUP("Category",'vInfo (Imported)'!$1:$5000,A848,FALSE)&gt;0,
HLOOKUP("Category",'vInfo (Imported)'!$1:$5000,A848,FALSE),
"")</f>
        <v/>
      </c>
      <c r="F848" t="str">
        <f>IF(HLOOKUP("OS according to the configuration file",'vInfo (Imported)'!$1:$5000,A848,FALSE)&gt;0,
HLOOKUP("OS according to the configuration file",'vInfo (Imported)'!$1:$5000,A848,FALSE),
"")</f>
        <v/>
      </c>
      <c r="G848" s="1" t="str">
        <f>IF(HLOOKUP("Cluster",'vInfo (Imported)'!$1:$5000,A848,FALSE)&gt;0,
HLOOKUP("Cluster",'vInfo (Imported)'!$1:$5000,A848,FALSE),
"")</f>
        <v/>
      </c>
      <c r="K848" s="28">
        <f>'vCluster (Imported)'!A848</f>
        <v>0</v>
      </c>
      <c r="L848">
        <f t="shared" si="81"/>
        <v>0</v>
      </c>
      <c r="M848">
        <f t="shared" si="82"/>
        <v>0</v>
      </c>
      <c r="N848">
        <f t="shared" si="83"/>
        <v>0</v>
      </c>
      <c r="O848" s="1">
        <f t="shared" si="84"/>
        <v>0</v>
      </c>
      <c r="P848">
        <f>SUMIFS('vCluster (Imported)'!$G:$G,'vCluster (Imported)'!$A:$A,K848)</f>
        <v>0</v>
      </c>
      <c r="Q848">
        <f t="shared" si="85"/>
        <v>0</v>
      </c>
    </row>
    <row r="849" spans="1:17" x14ac:dyDescent="0.3">
      <c r="A849">
        <f t="shared" si="80"/>
        <v>849</v>
      </c>
      <c r="B849" t="str">
        <f>IF(HLOOKUP("Memory",'vInfo (Imported)'!$1:$5000,A849,FALSE)&gt;0,HLOOKUP("Memory",'vInfo (Imported)'!$1:$5000,A849,FALSE),"")</f>
        <v/>
      </c>
      <c r="C849" t="str">
        <f>IF(HLOOKUP("CPUs",'vInfo (Imported)'!$1:$5000,A849,FALSE)&gt;0,
HLOOKUP("CPUs",'vInfo (Imported)'!$1:$5000,A849,FALSE),
"")</f>
        <v/>
      </c>
      <c r="D849" t="str">
        <f>IF(HLOOKUP($D$1,'vInfo (Imported)'!$1:$5000,A849,FALSE)&gt;0,
HLOOKUP($D$1,'vInfo (Imported)'!$1:$5000,A849,FALSE),
"")</f>
        <v/>
      </c>
      <c r="E849" t="str">
        <f>IF(HLOOKUP("Category",'vInfo (Imported)'!$1:$5000,A849,FALSE)&gt;0,
HLOOKUP("Category",'vInfo (Imported)'!$1:$5000,A849,FALSE),
"")</f>
        <v/>
      </c>
      <c r="F849" t="str">
        <f>IF(HLOOKUP("OS according to the configuration file",'vInfo (Imported)'!$1:$5000,A849,FALSE)&gt;0,
HLOOKUP("OS according to the configuration file",'vInfo (Imported)'!$1:$5000,A849,FALSE),
"")</f>
        <v/>
      </c>
      <c r="G849" s="1" t="str">
        <f>IF(HLOOKUP("Cluster",'vInfo (Imported)'!$1:$5000,A849,FALSE)&gt;0,
HLOOKUP("Cluster",'vInfo (Imported)'!$1:$5000,A849,FALSE),
"")</f>
        <v/>
      </c>
      <c r="K849" s="28">
        <f>'vCluster (Imported)'!A849</f>
        <v>0</v>
      </c>
      <c r="L849">
        <f t="shared" si="81"/>
        <v>0</v>
      </c>
      <c r="M849">
        <f t="shared" si="82"/>
        <v>0</v>
      </c>
      <c r="N849">
        <f t="shared" si="83"/>
        <v>0</v>
      </c>
      <c r="O849" s="1">
        <f t="shared" si="84"/>
        <v>0</v>
      </c>
      <c r="P849">
        <f>SUMIFS('vCluster (Imported)'!$G:$G,'vCluster (Imported)'!$A:$A,K849)</f>
        <v>0</v>
      </c>
      <c r="Q849">
        <f t="shared" si="85"/>
        <v>0</v>
      </c>
    </row>
    <row r="850" spans="1:17" x14ac:dyDescent="0.3">
      <c r="A850">
        <f t="shared" si="80"/>
        <v>850</v>
      </c>
      <c r="B850" t="str">
        <f>IF(HLOOKUP("Memory",'vInfo (Imported)'!$1:$5000,A850,FALSE)&gt;0,HLOOKUP("Memory",'vInfo (Imported)'!$1:$5000,A850,FALSE),"")</f>
        <v/>
      </c>
      <c r="C850" t="str">
        <f>IF(HLOOKUP("CPUs",'vInfo (Imported)'!$1:$5000,A850,FALSE)&gt;0,
HLOOKUP("CPUs",'vInfo (Imported)'!$1:$5000,A850,FALSE),
"")</f>
        <v/>
      </c>
      <c r="D850" t="str">
        <f>IF(HLOOKUP($D$1,'vInfo (Imported)'!$1:$5000,A850,FALSE)&gt;0,
HLOOKUP($D$1,'vInfo (Imported)'!$1:$5000,A850,FALSE),
"")</f>
        <v/>
      </c>
      <c r="E850" t="str">
        <f>IF(HLOOKUP("Category",'vInfo (Imported)'!$1:$5000,A850,FALSE)&gt;0,
HLOOKUP("Category",'vInfo (Imported)'!$1:$5000,A850,FALSE),
"")</f>
        <v/>
      </c>
      <c r="F850" t="str">
        <f>IF(HLOOKUP("OS according to the configuration file",'vInfo (Imported)'!$1:$5000,A850,FALSE)&gt;0,
HLOOKUP("OS according to the configuration file",'vInfo (Imported)'!$1:$5000,A850,FALSE),
"")</f>
        <v/>
      </c>
      <c r="G850" s="1" t="str">
        <f>IF(HLOOKUP("Cluster",'vInfo (Imported)'!$1:$5000,A850,FALSE)&gt;0,
HLOOKUP("Cluster",'vInfo (Imported)'!$1:$5000,A850,FALSE),
"")</f>
        <v/>
      </c>
      <c r="K850" s="28">
        <f>'vCluster (Imported)'!A850</f>
        <v>0</v>
      </c>
      <c r="L850">
        <f t="shared" si="81"/>
        <v>0</v>
      </c>
      <c r="M850">
        <f t="shared" si="82"/>
        <v>0</v>
      </c>
      <c r="N850">
        <f t="shared" si="83"/>
        <v>0</v>
      </c>
      <c r="O850" s="1">
        <f t="shared" si="84"/>
        <v>0</v>
      </c>
      <c r="P850">
        <f>SUMIFS('vCluster (Imported)'!$G:$G,'vCluster (Imported)'!$A:$A,K850)</f>
        <v>0</v>
      </c>
      <c r="Q850">
        <f t="shared" si="85"/>
        <v>0</v>
      </c>
    </row>
    <row r="851" spans="1:17" x14ac:dyDescent="0.3">
      <c r="A851">
        <f t="shared" si="80"/>
        <v>851</v>
      </c>
      <c r="B851" t="str">
        <f>IF(HLOOKUP("Memory",'vInfo (Imported)'!$1:$5000,A851,FALSE)&gt;0,HLOOKUP("Memory",'vInfo (Imported)'!$1:$5000,A851,FALSE),"")</f>
        <v/>
      </c>
      <c r="C851" t="str">
        <f>IF(HLOOKUP("CPUs",'vInfo (Imported)'!$1:$5000,A851,FALSE)&gt;0,
HLOOKUP("CPUs",'vInfo (Imported)'!$1:$5000,A851,FALSE),
"")</f>
        <v/>
      </c>
      <c r="D851" t="str">
        <f>IF(HLOOKUP($D$1,'vInfo (Imported)'!$1:$5000,A851,FALSE)&gt;0,
HLOOKUP($D$1,'vInfo (Imported)'!$1:$5000,A851,FALSE),
"")</f>
        <v/>
      </c>
      <c r="E851" t="str">
        <f>IF(HLOOKUP("Category",'vInfo (Imported)'!$1:$5000,A851,FALSE)&gt;0,
HLOOKUP("Category",'vInfo (Imported)'!$1:$5000,A851,FALSE),
"")</f>
        <v/>
      </c>
      <c r="F851" t="str">
        <f>IF(HLOOKUP("OS according to the configuration file",'vInfo (Imported)'!$1:$5000,A851,FALSE)&gt;0,
HLOOKUP("OS according to the configuration file",'vInfo (Imported)'!$1:$5000,A851,FALSE),
"")</f>
        <v/>
      </c>
      <c r="G851" s="1" t="str">
        <f>IF(HLOOKUP("Cluster",'vInfo (Imported)'!$1:$5000,A851,FALSE)&gt;0,
HLOOKUP("Cluster",'vInfo (Imported)'!$1:$5000,A851,FALSE),
"")</f>
        <v/>
      </c>
      <c r="K851" s="28">
        <f>'vCluster (Imported)'!A851</f>
        <v>0</v>
      </c>
      <c r="L851">
        <f t="shared" si="81"/>
        <v>0</v>
      </c>
      <c r="M851">
        <f t="shared" si="82"/>
        <v>0</v>
      </c>
      <c r="N851">
        <f t="shared" si="83"/>
        <v>0</v>
      </c>
      <c r="O851" s="1">
        <f t="shared" si="84"/>
        <v>0</v>
      </c>
      <c r="P851">
        <f>SUMIFS('vCluster (Imported)'!$G:$G,'vCluster (Imported)'!$A:$A,K851)</f>
        <v>0</v>
      </c>
      <c r="Q851">
        <f t="shared" si="85"/>
        <v>0</v>
      </c>
    </row>
    <row r="852" spans="1:17" x14ac:dyDescent="0.3">
      <c r="A852">
        <f t="shared" si="80"/>
        <v>852</v>
      </c>
      <c r="B852" t="str">
        <f>IF(HLOOKUP("Memory",'vInfo (Imported)'!$1:$5000,A852,FALSE)&gt;0,HLOOKUP("Memory",'vInfo (Imported)'!$1:$5000,A852,FALSE),"")</f>
        <v/>
      </c>
      <c r="C852" t="str">
        <f>IF(HLOOKUP("CPUs",'vInfo (Imported)'!$1:$5000,A852,FALSE)&gt;0,
HLOOKUP("CPUs",'vInfo (Imported)'!$1:$5000,A852,FALSE),
"")</f>
        <v/>
      </c>
      <c r="D852" t="str">
        <f>IF(HLOOKUP($D$1,'vInfo (Imported)'!$1:$5000,A852,FALSE)&gt;0,
HLOOKUP($D$1,'vInfo (Imported)'!$1:$5000,A852,FALSE),
"")</f>
        <v/>
      </c>
      <c r="E852" t="str">
        <f>IF(HLOOKUP("Category",'vInfo (Imported)'!$1:$5000,A852,FALSE)&gt;0,
HLOOKUP("Category",'vInfo (Imported)'!$1:$5000,A852,FALSE),
"")</f>
        <v/>
      </c>
      <c r="F852" t="str">
        <f>IF(HLOOKUP("OS according to the configuration file",'vInfo (Imported)'!$1:$5000,A852,FALSE)&gt;0,
HLOOKUP("OS according to the configuration file",'vInfo (Imported)'!$1:$5000,A852,FALSE),
"")</f>
        <v/>
      </c>
      <c r="G852" s="1" t="str">
        <f>IF(HLOOKUP("Cluster",'vInfo (Imported)'!$1:$5000,A852,FALSE)&gt;0,
HLOOKUP("Cluster",'vInfo (Imported)'!$1:$5000,A852,FALSE),
"")</f>
        <v/>
      </c>
      <c r="K852" s="28">
        <f>'vCluster (Imported)'!A852</f>
        <v>0</v>
      </c>
      <c r="L852">
        <f t="shared" si="81"/>
        <v>0</v>
      </c>
      <c r="M852">
        <f t="shared" si="82"/>
        <v>0</v>
      </c>
      <c r="N852">
        <f t="shared" si="83"/>
        <v>0</v>
      </c>
      <c r="O852" s="1">
        <f t="shared" si="84"/>
        <v>0</v>
      </c>
      <c r="P852">
        <f>SUMIFS('vCluster (Imported)'!$G:$G,'vCluster (Imported)'!$A:$A,K852)</f>
        <v>0</v>
      </c>
      <c r="Q852">
        <f t="shared" si="85"/>
        <v>0</v>
      </c>
    </row>
    <row r="853" spans="1:17" x14ac:dyDescent="0.3">
      <c r="A853">
        <f t="shared" si="80"/>
        <v>853</v>
      </c>
      <c r="B853" t="str">
        <f>IF(HLOOKUP("Memory",'vInfo (Imported)'!$1:$5000,A853,FALSE)&gt;0,HLOOKUP("Memory",'vInfo (Imported)'!$1:$5000,A853,FALSE),"")</f>
        <v/>
      </c>
      <c r="C853" t="str">
        <f>IF(HLOOKUP("CPUs",'vInfo (Imported)'!$1:$5000,A853,FALSE)&gt;0,
HLOOKUP("CPUs",'vInfo (Imported)'!$1:$5000,A853,FALSE),
"")</f>
        <v/>
      </c>
      <c r="D853" t="str">
        <f>IF(HLOOKUP($D$1,'vInfo (Imported)'!$1:$5000,A853,FALSE)&gt;0,
HLOOKUP($D$1,'vInfo (Imported)'!$1:$5000,A853,FALSE),
"")</f>
        <v/>
      </c>
      <c r="E853" t="str">
        <f>IF(HLOOKUP("Category",'vInfo (Imported)'!$1:$5000,A853,FALSE)&gt;0,
HLOOKUP("Category",'vInfo (Imported)'!$1:$5000,A853,FALSE),
"")</f>
        <v/>
      </c>
      <c r="F853" t="str">
        <f>IF(HLOOKUP("OS according to the configuration file",'vInfo (Imported)'!$1:$5000,A853,FALSE)&gt;0,
HLOOKUP("OS according to the configuration file",'vInfo (Imported)'!$1:$5000,A853,FALSE),
"")</f>
        <v/>
      </c>
      <c r="G853" s="1" t="str">
        <f>IF(HLOOKUP("Cluster",'vInfo (Imported)'!$1:$5000,A853,FALSE)&gt;0,
HLOOKUP("Cluster",'vInfo (Imported)'!$1:$5000,A853,FALSE),
"")</f>
        <v/>
      </c>
      <c r="K853" s="28">
        <f>'vCluster (Imported)'!A853</f>
        <v>0</v>
      </c>
      <c r="L853">
        <f t="shared" si="81"/>
        <v>0</v>
      </c>
      <c r="M853">
        <f t="shared" si="82"/>
        <v>0</v>
      </c>
      <c r="N853">
        <f t="shared" si="83"/>
        <v>0</v>
      </c>
      <c r="O853" s="1">
        <f t="shared" si="84"/>
        <v>0</v>
      </c>
      <c r="P853">
        <f>SUMIFS('vCluster (Imported)'!$G:$G,'vCluster (Imported)'!$A:$A,K853)</f>
        <v>0</v>
      </c>
      <c r="Q853">
        <f t="shared" si="85"/>
        <v>0</v>
      </c>
    </row>
    <row r="854" spans="1:17" x14ac:dyDescent="0.3">
      <c r="A854">
        <f t="shared" si="80"/>
        <v>854</v>
      </c>
      <c r="B854" t="str">
        <f>IF(HLOOKUP("Memory",'vInfo (Imported)'!$1:$5000,A854,FALSE)&gt;0,HLOOKUP("Memory",'vInfo (Imported)'!$1:$5000,A854,FALSE),"")</f>
        <v/>
      </c>
      <c r="C854" t="str">
        <f>IF(HLOOKUP("CPUs",'vInfo (Imported)'!$1:$5000,A854,FALSE)&gt;0,
HLOOKUP("CPUs",'vInfo (Imported)'!$1:$5000,A854,FALSE),
"")</f>
        <v/>
      </c>
      <c r="D854" t="str">
        <f>IF(HLOOKUP($D$1,'vInfo (Imported)'!$1:$5000,A854,FALSE)&gt;0,
HLOOKUP($D$1,'vInfo (Imported)'!$1:$5000,A854,FALSE),
"")</f>
        <v/>
      </c>
      <c r="E854" t="str">
        <f>IF(HLOOKUP("Category",'vInfo (Imported)'!$1:$5000,A854,FALSE)&gt;0,
HLOOKUP("Category",'vInfo (Imported)'!$1:$5000,A854,FALSE),
"")</f>
        <v/>
      </c>
      <c r="F854" t="str">
        <f>IF(HLOOKUP("OS according to the configuration file",'vInfo (Imported)'!$1:$5000,A854,FALSE)&gt;0,
HLOOKUP("OS according to the configuration file",'vInfo (Imported)'!$1:$5000,A854,FALSE),
"")</f>
        <v/>
      </c>
      <c r="G854" s="1" t="str">
        <f>IF(HLOOKUP("Cluster",'vInfo (Imported)'!$1:$5000,A854,FALSE)&gt;0,
HLOOKUP("Cluster",'vInfo (Imported)'!$1:$5000,A854,FALSE),
"")</f>
        <v/>
      </c>
      <c r="K854" s="28">
        <f>'vCluster (Imported)'!A854</f>
        <v>0</v>
      </c>
      <c r="L854">
        <f t="shared" si="81"/>
        <v>0</v>
      </c>
      <c r="M854">
        <f t="shared" si="82"/>
        <v>0</v>
      </c>
      <c r="N854">
        <f t="shared" si="83"/>
        <v>0</v>
      </c>
      <c r="O854" s="1">
        <f t="shared" si="84"/>
        <v>0</v>
      </c>
      <c r="P854">
        <f>SUMIFS('vCluster (Imported)'!$G:$G,'vCluster (Imported)'!$A:$A,K854)</f>
        <v>0</v>
      </c>
      <c r="Q854">
        <f t="shared" si="85"/>
        <v>0</v>
      </c>
    </row>
    <row r="855" spans="1:17" x14ac:dyDescent="0.3">
      <c r="A855">
        <f t="shared" si="80"/>
        <v>855</v>
      </c>
      <c r="B855" t="str">
        <f>IF(HLOOKUP("Memory",'vInfo (Imported)'!$1:$5000,A855,FALSE)&gt;0,HLOOKUP("Memory",'vInfo (Imported)'!$1:$5000,A855,FALSE),"")</f>
        <v/>
      </c>
      <c r="C855" t="str">
        <f>IF(HLOOKUP("CPUs",'vInfo (Imported)'!$1:$5000,A855,FALSE)&gt;0,
HLOOKUP("CPUs",'vInfo (Imported)'!$1:$5000,A855,FALSE),
"")</f>
        <v/>
      </c>
      <c r="D855" t="str">
        <f>IF(HLOOKUP($D$1,'vInfo (Imported)'!$1:$5000,A855,FALSE)&gt;0,
HLOOKUP($D$1,'vInfo (Imported)'!$1:$5000,A855,FALSE),
"")</f>
        <v/>
      </c>
      <c r="E855" t="str">
        <f>IF(HLOOKUP("Category",'vInfo (Imported)'!$1:$5000,A855,FALSE)&gt;0,
HLOOKUP("Category",'vInfo (Imported)'!$1:$5000,A855,FALSE),
"")</f>
        <v/>
      </c>
      <c r="F855" t="str">
        <f>IF(HLOOKUP("OS according to the configuration file",'vInfo (Imported)'!$1:$5000,A855,FALSE)&gt;0,
HLOOKUP("OS according to the configuration file",'vInfo (Imported)'!$1:$5000,A855,FALSE),
"")</f>
        <v/>
      </c>
      <c r="G855" s="1" t="str">
        <f>IF(HLOOKUP("Cluster",'vInfo (Imported)'!$1:$5000,A855,FALSE)&gt;0,
HLOOKUP("Cluster",'vInfo (Imported)'!$1:$5000,A855,FALSE),
"")</f>
        <v/>
      </c>
      <c r="K855" s="28">
        <f>'vCluster (Imported)'!A855</f>
        <v>0</v>
      </c>
      <c r="L855">
        <f t="shared" si="81"/>
        <v>0</v>
      </c>
      <c r="M855">
        <f t="shared" si="82"/>
        <v>0</v>
      </c>
      <c r="N855">
        <f t="shared" si="83"/>
        <v>0</v>
      </c>
      <c r="O855" s="1">
        <f t="shared" si="84"/>
        <v>0</v>
      </c>
      <c r="P855">
        <f>SUMIFS('vCluster (Imported)'!$G:$G,'vCluster (Imported)'!$A:$A,K855)</f>
        <v>0</v>
      </c>
      <c r="Q855">
        <f t="shared" si="85"/>
        <v>0</v>
      </c>
    </row>
    <row r="856" spans="1:17" x14ac:dyDescent="0.3">
      <c r="A856">
        <f t="shared" si="80"/>
        <v>856</v>
      </c>
      <c r="B856" t="str">
        <f>IF(HLOOKUP("Memory",'vInfo (Imported)'!$1:$5000,A856,FALSE)&gt;0,HLOOKUP("Memory",'vInfo (Imported)'!$1:$5000,A856,FALSE),"")</f>
        <v/>
      </c>
      <c r="C856" t="str">
        <f>IF(HLOOKUP("CPUs",'vInfo (Imported)'!$1:$5000,A856,FALSE)&gt;0,
HLOOKUP("CPUs",'vInfo (Imported)'!$1:$5000,A856,FALSE),
"")</f>
        <v/>
      </c>
      <c r="D856" t="str">
        <f>IF(HLOOKUP($D$1,'vInfo (Imported)'!$1:$5000,A856,FALSE)&gt;0,
HLOOKUP($D$1,'vInfo (Imported)'!$1:$5000,A856,FALSE),
"")</f>
        <v/>
      </c>
      <c r="E856" t="str">
        <f>IF(HLOOKUP("Category",'vInfo (Imported)'!$1:$5000,A856,FALSE)&gt;0,
HLOOKUP("Category",'vInfo (Imported)'!$1:$5000,A856,FALSE),
"")</f>
        <v/>
      </c>
      <c r="F856" t="str">
        <f>IF(HLOOKUP("OS according to the configuration file",'vInfo (Imported)'!$1:$5000,A856,FALSE)&gt;0,
HLOOKUP("OS according to the configuration file",'vInfo (Imported)'!$1:$5000,A856,FALSE),
"")</f>
        <v/>
      </c>
      <c r="G856" s="1" t="str">
        <f>IF(HLOOKUP("Cluster",'vInfo (Imported)'!$1:$5000,A856,FALSE)&gt;0,
HLOOKUP("Cluster",'vInfo (Imported)'!$1:$5000,A856,FALSE),
"")</f>
        <v/>
      </c>
      <c r="K856" s="28">
        <f>'vCluster (Imported)'!A856</f>
        <v>0</v>
      </c>
      <c r="L856">
        <f t="shared" si="81"/>
        <v>0</v>
      </c>
      <c r="M856">
        <f t="shared" si="82"/>
        <v>0</v>
      </c>
      <c r="N856">
        <f t="shared" si="83"/>
        <v>0</v>
      </c>
      <c r="O856" s="1">
        <f t="shared" si="84"/>
        <v>0</v>
      </c>
      <c r="P856">
        <f>SUMIFS('vCluster (Imported)'!$G:$G,'vCluster (Imported)'!$A:$A,K856)</f>
        <v>0</v>
      </c>
      <c r="Q856">
        <f t="shared" si="85"/>
        <v>0</v>
      </c>
    </row>
    <row r="857" spans="1:17" x14ac:dyDescent="0.3">
      <c r="A857">
        <f t="shared" si="80"/>
        <v>857</v>
      </c>
      <c r="B857" t="str">
        <f>IF(HLOOKUP("Memory",'vInfo (Imported)'!$1:$5000,A857,FALSE)&gt;0,HLOOKUP("Memory",'vInfo (Imported)'!$1:$5000,A857,FALSE),"")</f>
        <v/>
      </c>
      <c r="C857" t="str">
        <f>IF(HLOOKUP("CPUs",'vInfo (Imported)'!$1:$5000,A857,FALSE)&gt;0,
HLOOKUP("CPUs",'vInfo (Imported)'!$1:$5000,A857,FALSE),
"")</f>
        <v/>
      </c>
      <c r="D857" t="str">
        <f>IF(HLOOKUP($D$1,'vInfo (Imported)'!$1:$5000,A857,FALSE)&gt;0,
HLOOKUP($D$1,'vInfo (Imported)'!$1:$5000,A857,FALSE),
"")</f>
        <v/>
      </c>
      <c r="E857" t="str">
        <f>IF(HLOOKUP("Category",'vInfo (Imported)'!$1:$5000,A857,FALSE)&gt;0,
HLOOKUP("Category",'vInfo (Imported)'!$1:$5000,A857,FALSE),
"")</f>
        <v/>
      </c>
      <c r="F857" t="str">
        <f>IF(HLOOKUP("OS according to the configuration file",'vInfo (Imported)'!$1:$5000,A857,FALSE)&gt;0,
HLOOKUP("OS according to the configuration file",'vInfo (Imported)'!$1:$5000,A857,FALSE),
"")</f>
        <v/>
      </c>
      <c r="G857" s="1" t="str">
        <f>IF(HLOOKUP("Cluster",'vInfo (Imported)'!$1:$5000,A857,FALSE)&gt;0,
HLOOKUP("Cluster",'vInfo (Imported)'!$1:$5000,A857,FALSE),
"")</f>
        <v/>
      </c>
      <c r="K857" s="28">
        <f>'vCluster (Imported)'!A857</f>
        <v>0</v>
      </c>
      <c r="L857">
        <f t="shared" si="81"/>
        <v>0</v>
      </c>
      <c r="M857">
        <f t="shared" si="82"/>
        <v>0</v>
      </c>
      <c r="N857">
        <f t="shared" si="83"/>
        <v>0</v>
      </c>
      <c r="O857" s="1">
        <f t="shared" si="84"/>
        <v>0</v>
      </c>
      <c r="P857">
        <f>SUMIFS('vCluster (Imported)'!$G:$G,'vCluster (Imported)'!$A:$A,K857)</f>
        <v>0</v>
      </c>
      <c r="Q857">
        <f t="shared" si="85"/>
        <v>0</v>
      </c>
    </row>
    <row r="858" spans="1:17" x14ac:dyDescent="0.3">
      <c r="A858">
        <f t="shared" si="80"/>
        <v>858</v>
      </c>
      <c r="B858" t="str">
        <f>IF(HLOOKUP("Memory",'vInfo (Imported)'!$1:$5000,A858,FALSE)&gt;0,HLOOKUP("Memory",'vInfo (Imported)'!$1:$5000,A858,FALSE),"")</f>
        <v/>
      </c>
      <c r="C858" t="str">
        <f>IF(HLOOKUP("CPUs",'vInfo (Imported)'!$1:$5000,A858,FALSE)&gt;0,
HLOOKUP("CPUs",'vInfo (Imported)'!$1:$5000,A858,FALSE),
"")</f>
        <v/>
      </c>
      <c r="D858" t="str">
        <f>IF(HLOOKUP($D$1,'vInfo (Imported)'!$1:$5000,A858,FALSE)&gt;0,
HLOOKUP($D$1,'vInfo (Imported)'!$1:$5000,A858,FALSE),
"")</f>
        <v/>
      </c>
      <c r="E858" t="str">
        <f>IF(HLOOKUP("Category",'vInfo (Imported)'!$1:$5000,A858,FALSE)&gt;0,
HLOOKUP("Category",'vInfo (Imported)'!$1:$5000,A858,FALSE),
"")</f>
        <v/>
      </c>
      <c r="F858" t="str">
        <f>IF(HLOOKUP("OS according to the configuration file",'vInfo (Imported)'!$1:$5000,A858,FALSE)&gt;0,
HLOOKUP("OS according to the configuration file",'vInfo (Imported)'!$1:$5000,A858,FALSE),
"")</f>
        <v/>
      </c>
      <c r="G858" s="1" t="str">
        <f>IF(HLOOKUP("Cluster",'vInfo (Imported)'!$1:$5000,A858,FALSE)&gt;0,
HLOOKUP("Cluster",'vInfo (Imported)'!$1:$5000,A858,FALSE),
"")</f>
        <v/>
      </c>
      <c r="K858" s="28">
        <f>'vCluster (Imported)'!A858</f>
        <v>0</v>
      </c>
      <c r="L858">
        <f t="shared" si="81"/>
        <v>0</v>
      </c>
      <c r="M858">
        <f t="shared" si="82"/>
        <v>0</v>
      </c>
      <c r="N858">
        <f t="shared" si="83"/>
        <v>0</v>
      </c>
      <c r="O858" s="1">
        <f t="shared" si="84"/>
        <v>0</v>
      </c>
      <c r="P858">
        <f>SUMIFS('vCluster (Imported)'!$G:$G,'vCluster (Imported)'!$A:$A,K858)</f>
        <v>0</v>
      </c>
      <c r="Q858">
        <f t="shared" si="85"/>
        <v>0</v>
      </c>
    </row>
    <row r="859" spans="1:17" x14ac:dyDescent="0.3">
      <c r="A859">
        <f t="shared" si="80"/>
        <v>859</v>
      </c>
      <c r="B859" t="str">
        <f>IF(HLOOKUP("Memory",'vInfo (Imported)'!$1:$5000,A859,FALSE)&gt;0,HLOOKUP("Memory",'vInfo (Imported)'!$1:$5000,A859,FALSE),"")</f>
        <v/>
      </c>
      <c r="C859" t="str">
        <f>IF(HLOOKUP("CPUs",'vInfo (Imported)'!$1:$5000,A859,FALSE)&gt;0,
HLOOKUP("CPUs",'vInfo (Imported)'!$1:$5000,A859,FALSE),
"")</f>
        <v/>
      </c>
      <c r="D859" t="str">
        <f>IF(HLOOKUP($D$1,'vInfo (Imported)'!$1:$5000,A859,FALSE)&gt;0,
HLOOKUP($D$1,'vInfo (Imported)'!$1:$5000,A859,FALSE),
"")</f>
        <v/>
      </c>
      <c r="E859" t="str">
        <f>IF(HLOOKUP("Category",'vInfo (Imported)'!$1:$5000,A859,FALSE)&gt;0,
HLOOKUP("Category",'vInfo (Imported)'!$1:$5000,A859,FALSE),
"")</f>
        <v/>
      </c>
      <c r="F859" t="str">
        <f>IF(HLOOKUP("OS according to the configuration file",'vInfo (Imported)'!$1:$5000,A859,FALSE)&gt;0,
HLOOKUP("OS according to the configuration file",'vInfo (Imported)'!$1:$5000,A859,FALSE),
"")</f>
        <v/>
      </c>
      <c r="G859" s="1" t="str">
        <f>IF(HLOOKUP("Cluster",'vInfo (Imported)'!$1:$5000,A859,FALSE)&gt;0,
HLOOKUP("Cluster",'vInfo (Imported)'!$1:$5000,A859,FALSE),
"")</f>
        <v/>
      </c>
      <c r="K859" s="28">
        <f>'vCluster (Imported)'!A859</f>
        <v>0</v>
      </c>
      <c r="L859">
        <f t="shared" si="81"/>
        <v>0</v>
      </c>
      <c r="M859">
        <f t="shared" si="82"/>
        <v>0</v>
      </c>
      <c r="N859">
        <f t="shared" si="83"/>
        <v>0</v>
      </c>
      <c r="O859" s="1">
        <f t="shared" si="84"/>
        <v>0</v>
      </c>
      <c r="P859">
        <f>SUMIFS('vCluster (Imported)'!$G:$G,'vCluster (Imported)'!$A:$A,K859)</f>
        <v>0</v>
      </c>
      <c r="Q859">
        <f t="shared" si="85"/>
        <v>0</v>
      </c>
    </row>
    <row r="860" spans="1:17" x14ac:dyDescent="0.3">
      <c r="A860">
        <f t="shared" si="80"/>
        <v>860</v>
      </c>
      <c r="B860" t="str">
        <f>IF(HLOOKUP("Memory",'vInfo (Imported)'!$1:$5000,A860,FALSE)&gt;0,HLOOKUP("Memory",'vInfo (Imported)'!$1:$5000,A860,FALSE),"")</f>
        <v/>
      </c>
      <c r="C860" t="str">
        <f>IF(HLOOKUP("CPUs",'vInfo (Imported)'!$1:$5000,A860,FALSE)&gt;0,
HLOOKUP("CPUs",'vInfo (Imported)'!$1:$5000,A860,FALSE),
"")</f>
        <v/>
      </c>
      <c r="D860" t="str">
        <f>IF(HLOOKUP($D$1,'vInfo (Imported)'!$1:$5000,A860,FALSE)&gt;0,
HLOOKUP($D$1,'vInfo (Imported)'!$1:$5000,A860,FALSE),
"")</f>
        <v/>
      </c>
      <c r="E860" t="str">
        <f>IF(HLOOKUP("Category",'vInfo (Imported)'!$1:$5000,A860,FALSE)&gt;0,
HLOOKUP("Category",'vInfo (Imported)'!$1:$5000,A860,FALSE),
"")</f>
        <v/>
      </c>
      <c r="F860" t="str">
        <f>IF(HLOOKUP("OS according to the configuration file",'vInfo (Imported)'!$1:$5000,A860,FALSE)&gt;0,
HLOOKUP("OS according to the configuration file",'vInfo (Imported)'!$1:$5000,A860,FALSE),
"")</f>
        <v/>
      </c>
      <c r="G860" s="1" t="str">
        <f>IF(HLOOKUP("Cluster",'vInfo (Imported)'!$1:$5000,A860,FALSE)&gt;0,
HLOOKUP("Cluster",'vInfo (Imported)'!$1:$5000,A860,FALSE),
"")</f>
        <v/>
      </c>
      <c r="K860" s="28">
        <f>'vCluster (Imported)'!A860</f>
        <v>0</v>
      </c>
      <c r="L860">
        <f t="shared" si="81"/>
        <v>0</v>
      </c>
      <c r="M860">
        <f t="shared" si="82"/>
        <v>0</v>
      </c>
      <c r="N860">
        <f t="shared" si="83"/>
        <v>0</v>
      </c>
      <c r="O860" s="1">
        <f t="shared" si="84"/>
        <v>0</v>
      </c>
      <c r="P860">
        <f>SUMIFS('vCluster (Imported)'!$G:$G,'vCluster (Imported)'!$A:$A,K860)</f>
        <v>0</v>
      </c>
      <c r="Q860">
        <f t="shared" si="85"/>
        <v>0</v>
      </c>
    </row>
    <row r="861" spans="1:17" x14ac:dyDescent="0.3">
      <c r="A861">
        <f t="shared" si="80"/>
        <v>861</v>
      </c>
      <c r="B861" t="str">
        <f>IF(HLOOKUP("Memory",'vInfo (Imported)'!$1:$5000,A861,FALSE)&gt;0,HLOOKUP("Memory",'vInfo (Imported)'!$1:$5000,A861,FALSE),"")</f>
        <v/>
      </c>
      <c r="C861" t="str">
        <f>IF(HLOOKUP("CPUs",'vInfo (Imported)'!$1:$5000,A861,FALSE)&gt;0,
HLOOKUP("CPUs",'vInfo (Imported)'!$1:$5000,A861,FALSE),
"")</f>
        <v/>
      </c>
      <c r="D861" t="str">
        <f>IF(HLOOKUP($D$1,'vInfo (Imported)'!$1:$5000,A861,FALSE)&gt;0,
HLOOKUP($D$1,'vInfo (Imported)'!$1:$5000,A861,FALSE),
"")</f>
        <v/>
      </c>
      <c r="E861" t="str">
        <f>IF(HLOOKUP("Category",'vInfo (Imported)'!$1:$5000,A861,FALSE)&gt;0,
HLOOKUP("Category",'vInfo (Imported)'!$1:$5000,A861,FALSE),
"")</f>
        <v/>
      </c>
      <c r="F861" t="str">
        <f>IF(HLOOKUP("OS according to the configuration file",'vInfo (Imported)'!$1:$5000,A861,FALSE)&gt;0,
HLOOKUP("OS according to the configuration file",'vInfo (Imported)'!$1:$5000,A861,FALSE),
"")</f>
        <v/>
      </c>
      <c r="G861" s="1" t="str">
        <f>IF(HLOOKUP("Cluster",'vInfo (Imported)'!$1:$5000,A861,FALSE)&gt;0,
HLOOKUP("Cluster",'vInfo (Imported)'!$1:$5000,A861,FALSE),
"")</f>
        <v/>
      </c>
      <c r="K861" s="28">
        <f>'vCluster (Imported)'!A861</f>
        <v>0</v>
      </c>
      <c r="L861">
        <f t="shared" si="81"/>
        <v>0</v>
      </c>
      <c r="M861">
        <f t="shared" si="82"/>
        <v>0</v>
      </c>
      <c r="N861">
        <f t="shared" si="83"/>
        <v>0</v>
      </c>
      <c r="O861" s="1">
        <f t="shared" si="84"/>
        <v>0</v>
      </c>
      <c r="P861">
        <f>SUMIFS('vCluster (Imported)'!$G:$G,'vCluster (Imported)'!$A:$A,K861)</f>
        <v>0</v>
      </c>
      <c r="Q861">
        <f t="shared" si="85"/>
        <v>0</v>
      </c>
    </row>
    <row r="862" spans="1:17" x14ac:dyDescent="0.3">
      <c r="A862">
        <f t="shared" si="80"/>
        <v>862</v>
      </c>
      <c r="B862" t="str">
        <f>IF(HLOOKUP("Memory",'vInfo (Imported)'!$1:$5000,A862,FALSE)&gt;0,HLOOKUP("Memory",'vInfo (Imported)'!$1:$5000,A862,FALSE),"")</f>
        <v/>
      </c>
      <c r="C862" t="str">
        <f>IF(HLOOKUP("CPUs",'vInfo (Imported)'!$1:$5000,A862,FALSE)&gt;0,
HLOOKUP("CPUs",'vInfo (Imported)'!$1:$5000,A862,FALSE),
"")</f>
        <v/>
      </c>
      <c r="D862" t="str">
        <f>IF(HLOOKUP($D$1,'vInfo (Imported)'!$1:$5000,A862,FALSE)&gt;0,
HLOOKUP($D$1,'vInfo (Imported)'!$1:$5000,A862,FALSE),
"")</f>
        <v/>
      </c>
      <c r="E862" t="str">
        <f>IF(HLOOKUP("Category",'vInfo (Imported)'!$1:$5000,A862,FALSE)&gt;0,
HLOOKUP("Category",'vInfo (Imported)'!$1:$5000,A862,FALSE),
"")</f>
        <v/>
      </c>
      <c r="F862" t="str">
        <f>IF(HLOOKUP("OS according to the configuration file",'vInfo (Imported)'!$1:$5000,A862,FALSE)&gt;0,
HLOOKUP("OS according to the configuration file",'vInfo (Imported)'!$1:$5000,A862,FALSE),
"")</f>
        <v/>
      </c>
      <c r="G862" s="1" t="str">
        <f>IF(HLOOKUP("Cluster",'vInfo (Imported)'!$1:$5000,A862,FALSE)&gt;0,
HLOOKUP("Cluster",'vInfo (Imported)'!$1:$5000,A862,FALSE),
"")</f>
        <v/>
      </c>
      <c r="K862" s="28">
        <f>'vCluster (Imported)'!A862</f>
        <v>0</v>
      </c>
      <c r="L862">
        <f t="shared" si="81"/>
        <v>0</v>
      </c>
      <c r="M862">
        <f t="shared" si="82"/>
        <v>0</v>
      </c>
      <c r="N862">
        <f t="shared" si="83"/>
        <v>0</v>
      </c>
      <c r="O862" s="1">
        <f t="shared" si="84"/>
        <v>0</v>
      </c>
      <c r="P862">
        <f>SUMIFS('vCluster (Imported)'!$G:$G,'vCluster (Imported)'!$A:$A,K862)</f>
        <v>0</v>
      </c>
      <c r="Q862">
        <f t="shared" si="85"/>
        <v>0</v>
      </c>
    </row>
    <row r="863" spans="1:17" x14ac:dyDescent="0.3">
      <c r="A863">
        <f t="shared" si="80"/>
        <v>863</v>
      </c>
      <c r="B863" t="str">
        <f>IF(HLOOKUP("Memory",'vInfo (Imported)'!$1:$5000,A863,FALSE)&gt;0,HLOOKUP("Memory",'vInfo (Imported)'!$1:$5000,A863,FALSE),"")</f>
        <v/>
      </c>
      <c r="C863" t="str">
        <f>IF(HLOOKUP("CPUs",'vInfo (Imported)'!$1:$5000,A863,FALSE)&gt;0,
HLOOKUP("CPUs",'vInfo (Imported)'!$1:$5000,A863,FALSE),
"")</f>
        <v/>
      </c>
      <c r="D863" t="str">
        <f>IF(HLOOKUP($D$1,'vInfo (Imported)'!$1:$5000,A863,FALSE)&gt;0,
HLOOKUP($D$1,'vInfo (Imported)'!$1:$5000,A863,FALSE),
"")</f>
        <v/>
      </c>
      <c r="E863" t="str">
        <f>IF(HLOOKUP("Category",'vInfo (Imported)'!$1:$5000,A863,FALSE)&gt;0,
HLOOKUP("Category",'vInfo (Imported)'!$1:$5000,A863,FALSE),
"")</f>
        <v/>
      </c>
      <c r="F863" t="str">
        <f>IF(HLOOKUP("OS according to the configuration file",'vInfo (Imported)'!$1:$5000,A863,FALSE)&gt;0,
HLOOKUP("OS according to the configuration file",'vInfo (Imported)'!$1:$5000,A863,FALSE),
"")</f>
        <v/>
      </c>
      <c r="G863" s="1" t="str">
        <f>IF(HLOOKUP("Cluster",'vInfo (Imported)'!$1:$5000,A863,FALSE)&gt;0,
HLOOKUP("Cluster",'vInfo (Imported)'!$1:$5000,A863,FALSE),
"")</f>
        <v/>
      </c>
      <c r="K863" s="28">
        <f>'vCluster (Imported)'!A863</f>
        <v>0</v>
      </c>
      <c r="L863">
        <f t="shared" si="81"/>
        <v>0</v>
      </c>
      <c r="M863">
        <f t="shared" si="82"/>
        <v>0</v>
      </c>
      <c r="N863">
        <f t="shared" si="83"/>
        <v>0</v>
      </c>
      <c r="O863" s="1">
        <f t="shared" si="84"/>
        <v>0</v>
      </c>
      <c r="P863">
        <f>SUMIFS('vCluster (Imported)'!$G:$G,'vCluster (Imported)'!$A:$A,K863)</f>
        <v>0</v>
      </c>
      <c r="Q863">
        <f t="shared" si="85"/>
        <v>0</v>
      </c>
    </row>
    <row r="864" spans="1:17" x14ac:dyDescent="0.3">
      <c r="A864">
        <f t="shared" si="80"/>
        <v>864</v>
      </c>
      <c r="B864" t="str">
        <f>IF(HLOOKUP("Memory",'vInfo (Imported)'!$1:$5000,A864,FALSE)&gt;0,HLOOKUP("Memory",'vInfo (Imported)'!$1:$5000,A864,FALSE),"")</f>
        <v/>
      </c>
      <c r="C864" t="str">
        <f>IF(HLOOKUP("CPUs",'vInfo (Imported)'!$1:$5000,A864,FALSE)&gt;0,
HLOOKUP("CPUs",'vInfo (Imported)'!$1:$5000,A864,FALSE),
"")</f>
        <v/>
      </c>
      <c r="D864" t="str">
        <f>IF(HLOOKUP($D$1,'vInfo (Imported)'!$1:$5000,A864,FALSE)&gt;0,
HLOOKUP($D$1,'vInfo (Imported)'!$1:$5000,A864,FALSE),
"")</f>
        <v/>
      </c>
      <c r="E864" t="str">
        <f>IF(HLOOKUP("Category",'vInfo (Imported)'!$1:$5000,A864,FALSE)&gt;0,
HLOOKUP("Category",'vInfo (Imported)'!$1:$5000,A864,FALSE),
"")</f>
        <v/>
      </c>
      <c r="F864" t="str">
        <f>IF(HLOOKUP("OS according to the configuration file",'vInfo (Imported)'!$1:$5000,A864,FALSE)&gt;0,
HLOOKUP("OS according to the configuration file",'vInfo (Imported)'!$1:$5000,A864,FALSE),
"")</f>
        <v/>
      </c>
      <c r="G864" s="1" t="str">
        <f>IF(HLOOKUP("Cluster",'vInfo (Imported)'!$1:$5000,A864,FALSE)&gt;0,
HLOOKUP("Cluster",'vInfo (Imported)'!$1:$5000,A864,FALSE),
"")</f>
        <v/>
      </c>
      <c r="K864" s="28">
        <f>'vCluster (Imported)'!A864</f>
        <v>0</v>
      </c>
      <c r="L864">
        <f t="shared" si="81"/>
        <v>0</v>
      </c>
      <c r="M864">
        <f t="shared" si="82"/>
        <v>0</v>
      </c>
      <c r="N864">
        <f t="shared" si="83"/>
        <v>0</v>
      </c>
      <c r="O864" s="1">
        <f t="shared" si="84"/>
        <v>0</v>
      </c>
      <c r="P864">
        <f>SUMIFS('vCluster (Imported)'!$G:$G,'vCluster (Imported)'!$A:$A,K864)</f>
        <v>0</v>
      </c>
      <c r="Q864">
        <f t="shared" si="85"/>
        <v>0</v>
      </c>
    </row>
    <row r="865" spans="1:17" x14ac:dyDescent="0.3">
      <c r="A865">
        <f t="shared" si="80"/>
        <v>865</v>
      </c>
      <c r="B865" t="str">
        <f>IF(HLOOKUP("Memory",'vInfo (Imported)'!$1:$5000,A865,FALSE)&gt;0,HLOOKUP("Memory",'vInfo (Imported)'!$1:$5000,A865,FALSE),"")</f>
        <v/>
      </c>
      <c r="C865" t="str">
        <f>IF(HLOOKUP("CPUs",'vInfo (Imported)'!$1:$5000,A865,FALSE)&gt;0,
HLOOKUP("CPUs",'vInfo (Imported)'!$1:$5000,A865,FALSE),
"")</f>
        <v/>
      </c>
      <c r="D865" t="str">
        <f>IF(HLOOKUP($D$1,'vInfo (Imported)'!$1:$5000,A865,FALSE)&gt;0,
HLOOKUP($D$1,'vInfo (Imported)'!$1:$5000,A865,FALSE),
"")</f>
        <v/>
      </c>
      <c r="E865" t="str">
        <f>IF(HLOOKUP("Category",'vInfo (Imported)'!$1:$5000,A865,FALSE)&gt;0,
HLOOKUP("Category",'vInfo (Imported)'!$1:$5000,A865,FALSE),
"")</f>
        <v/>
      </c>
      <c r="F865" t="str">
        <f>IF(HLOOKUP("OS according to the configuration file",'vInfo (Imported)'!$1:$5000,A865,FALSE)&gt;0,
HLOOKUP("OS according to the configuration file",'vInfo (Imported)'!$1:$5000,A865,FALSE),
"")</f>
        <v/>
      </c>
      <c r="G865" s="1" t="str">
        <f>IF(HLOOKUP("Cluster",'vInfo (Imported)'!$1:$5000,A865,FALSE)&gt;0,
HLOOKUP("Cluster",'vInfo (Imported)'!$1:$5000,A865,FALSE),
"")</f>
        <v/>
      </c>
      <c r="K865" s="28">
        <f>'vCluster (Imported)'!A865</f>
        <v>0</v>
      </c>
      <c r="L865">
        <f t="shared" si="81"/>
        <v>0</v>
      </c>
      <c r="M865">
        <f t="shared" si="82"/>
        <v>0</v>
      </c>
      <c r="N865">
        <f t="shared" si="83"/>
        <v>0</v>
      </c>
      <c r="O865" s="1">
        <f t="shared" si="84"/>
        <v>0</v>
      </c>
      <c r="P865">
        <f>SUMIFS('vCluster (Imported)'!$G:$G,'vCluster (Imported)'!$A:$A,K865)</f>
        <v>0</v>
      </c>
      <c r="Q865">
        <f t="shared" si="85"/>
        <v>0</v>
      </c>
    </row>
    <row r="866" spans="1:17" x14ac:dyDescent="0.3">
      <c r="A866">
        <f t="shared" si="80"/>
        <v>866</v>
      </c>
      <c r="B866" t="str">
        <f>IF(HLOOKUP("Memory",'vInfo (Imported)'!$1:$5000,A866,FALSE)&gt;0,HLOOKUP("Memory",'vInfo (Imported)'!$1:$5000,A866,FALSE),"")</f>
        <v/>
      </c>
      <c r="C866" t="str">
        <f>IF(HLOOKUP("CPUs",'vInfo (Imported)'!$1:$5000,A866,FALSE)&gt;0,
HLOOKUP("CPUs",'vInfo (Imported)'!$1:$5000,A866,FALSE),
"")</f>
        <v/>
      </c>
      <c r="D866" t="str">
        <f>IF(HLOOKUP($D$1,'vInfo (Imported)'!$1:$5000,A866,FALSE)&gt;0,
HLOOKUP($D$1,'vInfo (Imported)'!$1:$5000,A866,FALSE),
"")</f>
        <v/>
      </c>
      <c r="E866" t="str">
        <f>IF(HLOOKUP("Category",'vInfo (Imported)'!$1:$5000,A866,FALSE)&gt;0,
HLOOKUP("Category",'vInfo (Imported)'!$1:$5000,A866,FALSE),
"")</f>
        <v/>
      </c>
      <c r="F866" t="str">
        <f>IF(HLOOKUP("OS according to the configuration file",'vInfo (Imported)'!$1:$5000,A866,FALSE)&gt;0,
HLOOKUP("OS according to the configuration file",'vInfo (Imported)'!$1:$5000,A866,FALSE),
"")</f>
        <v/>
      </c>
      <c r="G866" s="1" t="str">
        <f>IF(HLOOKUP("Cluster",'vInfo (Imported)'!$1:$5000,A866,FALSE)&gt;0,
HLOOKUP("Cluster",'vInfo (Imported)'!$1:$5000,A866,FALSE),
"")</f>
        <v/>
      </c>
      <c r="K866" s="28">
        <f>'vCluster (Imported)'!A866</f>
        <v>0</v>
      </c>
      <c r="L866">
        <f t="shared" si="81"/>
        <v>0</v>
      </c>
      <c r="M866">
        <f t="shared" si="82"/>
        <v>0</v>
      </c>
      <c r="N866">
        <f t="shared" si="83"/>
        <v>0</v>
      </c>
      <c r="O866" s="1">
        <f t="shared" si="84"/>
        <v>0</v>
      </c>
      <c r="P866">
        <f>SUMIFS('vCluster (Imported)'!$G:$G,'vCluster (Imported)'!$A:$A,K866)</f>
        <v>0</v>
      </c>
      <c r="Q866">
        <f t="shared" si="85"/>
        <v>0</v>
      </c>
    </row>
    <row r="867" spans="1:17" x14ac:dyDescent="0.3">
      <c r="A867">
        <f t="shared" si="80"/>
        <v>867</v>
      </c>
      <c r="B867" t="str">
        <f>IF(HLOOKUP("Memory",'vInfo (Imported)'!$1:$5000,A867,FALSE)&gt;0,HLOOKUP("Memory",'vInfo (Imported)'!$1:$5000,A867,FALSE),"")</f>
        <v/>
      </c>
      <c r="C867" t="str">
        <f>IF(HLOOKUP("CPUs",'vInfo (Imported)'!$1:$5000,A867,FALSE)&gt;0,
HLOOKUP("CPUs",'vInfo (Imported)'!$1:$5000,A867,FALSE),
"")</f>
        <v/>
      </c>
      <c r="D867" t="str">
        <f>IF(HLOOKUP($D$1,'vInfo (Imported)'!$1:$5000,A867,FALSE)&gt;0,
HLOOKUP($D$1,'vInfo (Imported)'!$1:$5000,A867,FALSE),
"")</f>
        <v/>
      </c>
      <c r="E867" t="str">
        <f>IF(HLOOKUP("Category",'vInfo (Imported)'!$1:$5000,A867,FALSE)&gt;0,
HLOOKUP("Category",'vInfo (Imported)'!$1:$5000,A867,FALSE),
"")</f>
        <v/>
      </c>
      <c r="F867" t="str">
        <f>IF(HLOOKUP("OS according to the configuration file",'vInfo (Imported)'!$1:$5000,A867,FALSE)&gt;0,
HLOOKUP("OS according to the configuration file",'vInfo (Imported)'!$1:$5000,A867,FALSE),
"")</f>
        <v/>
      </c>
      <c r="G867" s="1" t="str">
        <f>IF(HLOOKUP("Cluster",'vInfo (Imported)'!$1:$5000,A867,FALSE)&gt;0,
HLOOKUP("Cluster",'vInfo (Imported)'!$1:$5000,A867,FALSE),
"")</f>
        <v/>
      </c>
      <c r="K867" s="28">
        <f>'vCluster (Imported)'!A867</f>
        <v>0</v>
      </c>
      <c r="L867">
        <f t="shared" si="81"/>
        <v>0</v>
      </c>
      <c r="M867">
        <f t="shared" si="82"/>
        <v>0</v>
      </c>
      <c r="N867">
        <f t="shared" si="83"/>
        <v>0</v>
      </c>
      <c r="O867" s="1">
        <f t="shared" si="84"/>
        <v>0</v>
      </c>
      <c r="P867">
        <f>SUMIFS('vCluster (Imported)'!$G:$G,'vCluster (Imported)'!$A:$A,K867)</f>
        <v>0</v>
      </c>
      <c r="Q867">
        <f t="shared" si="85"/>
        <v>0</v>
      </c>
    </row>
    <row r="868" spans="1:17" x14ac:dyDescent="0.3">
      <c r="A868">
        <f t="shared" si="80"/>
        <v>868</v>
      </c>
      <c r="B868" t="str">
        <f>IF(HLOOKUP("Memory",'vInfo (Imported)'!$1:$5000,A868,FALSE)&gt;0,HLOOKUP("Memory",'vInfo (Imported)'!$1:$5000,A868,FALSE),"")</f>
        <v/>
      </c>
      <c r="C868" t="str">
        <f>IF(HLOOKUP("CPUs",'vInfo (Imported)'!$1:$5000,A868,FALSE)&gt;0,
HLOOKUP("CPUs",'vInfo (Imported)'!$1:$5000,A868,FALSE),
"")</f>
        <v/>
      </c>
      <c r="D868" t="str">
        <f>IF(HLOOKUP($D$1,'vInfo (Imported)'!$1:$5000,A868,FALSE)&gt;0,
HLOOKUP($D$1,'vInfo (Imported)'!$1:$5000,A868,FALSE),
"")</f>
        <v/>
      </c>
      <c r="E868" t="str">
        <f>IF(HLOOKUP("Category",'vInfo (Imported)'!$1:$5000,A868,FALSE)&gt;0,
HLOOKUP("Category",'vInfo (Imported)'!$1:$5000,A868,FALSE),
"")</f>
        <v/>
      </c>
      <c r="F868" t="str">
        <f>IF(HLOOKUP("OS according to the configuration file",'vInfo (Imported)'!$1:$5000,A868,FALSE)&gt;0,
HLOOKUP("OS according to the configuration file",'vInfo (Imported)'!$1:$5000,A868,FALSE),
"")</f>
        <v/>
      </c>
      <c r="G868" s="1" t="str">
        <f>IF(HLOOKUP("Cluster",'vInfo (Imported)'!$1:$5000,A868,FALSE)&gt;0,
HLOOKUP("Cluster",'vInfo (Imported)'!$1:$5000,A868,FALSE),
"")</f>
        <v/>
      </c>
      <c r="K868" s="28">
        <f>'vCluster (Imported)'!A868</f>
        <v>0</v>
      </c>
      <c r="L868">
        <f t="shared" si="81"/>
        <v>0</v>
      </c>
      <c r="M868">
        <f t="shared" si="82"/>
        <v>0</v>
      </c>
      <c r="N868">
        <f t="shared" si="83"/>
        <v>0</v>
      </c>
      <c r="O868" s="1">
        <f t="shared" si="84"/>
        <v>0</v>
      </c>
      <c r="P868">
        <f>SUMIFS('vCluster (Imported)'!$G:$G,'vCluster (Imported)'!$A:$A,K868)</f>
        <v>0</v>
      </c>
      <c r="Q868">
        <f t="shared" si="85"/>
        <v>0</v>
      </c>
    </row>
    <row r="869" spans="1:17" x14ac:dyDescent="0.3">
      <c r="A869">
        <f t="shared" si="80"/>
        <v>869</v>
      </c>
      <c r="B869" t="str">
        <f>IF(HLOOKUP("Memory",'vInfo (Imported)'!$1:$5000,A869,FALSE)&gt;0,HLOOKUP("Memory",'vInfo (Imported)'!$1:$5000,A869,FALSE),"")</f>
        <v/>
      </c>
      <c r="C869" t="str">
        <f>IF(HLOOKUP("CPUs",'vInfo (Imported)'!$1:$5000,A869,FALSE)&gt;0,
HLOOKUP("CPUs",'vInfo (Imported)'!$1:$5000,A869,FALSE),
"")</f>
        <v/>
      </c>
      <c r="D869" t="str">
        <f>IF(HLOOKUP($D$1,'vInfo (Imported)'!$1:$5000,A869,FALSE)&gt;0,
HLOOKUP($D$1,'vInfo (Imported)'!$1:$5000,A869,FALSE),
"")</f>
        <v/>
      </c>
      <c r="E869" t="str">
        <f>IF(HLOOKUP("Category",'vInfo (Imported)'!$1:$5000,A869,FALSE)&gt;0,
HLOOKUP("Category",'vInfo (Imported)'!$1:$5000,A869,FALSE),
"")</f>
        <v/>
      </c>
      <c r="F869" t="str">
        <f>IF(HLOOKUP("OS according to the configuration file",'vInfo (Imported)'!$1:$5000,A869,FALSE)&gt;0,
HLOOKUP("OS according to the configuration file",'vInfo (Imported)'!$1:$5000,A869,FALSE),
"")</f>
        <v/>
      </c>
      <c r="G869" s="1" t="str">
        <f>IF(HLOOKUP("Cluster",'vInfo (Imported)'!$1:$5000,A869,FALSE)&gt;0,
HLOOKUP("Cluster",'vInfo (Imported)'!$1:$5000,A869,FALSE),
"")</f>
        <v/>
      </c>
      <c r="K869" s="28">
        <f>'vCluster (Imported)'!A869</f>
        <v>0</v>
      </c>
      <c r="L869">
        <f t="shared" si="81"/>
        <v>0</v>
      </c>
      <c r="M869">
        <f t="shared" si="82"/>
        <v>0</v>
      </c>
      <c r="N869">
        <f t="shared" si="83"/>
        <v>0</v>
      </c>
      <c r="O869" s="1">
        <f t="shared" si="84"/>
        <v>0</v>
      </c>
      <c r="P869">
        <f>SUMIFS('vCluster (Imported)'!$G:$G,'vCluster (Imported)'!$A:$A,K869)</f>
        <v>0</v>
      </c>
      <c r="Q869">
        <f t="shared" si="85"/>
        <v>0</v>
      </c>
    </row>
    <row r="870" spans="1:17" x14ac:dyDescent="0.3">
      <c r="A870">
        <f t="shared" si="80"/>
        <v>870</v>
      </c>
      <c r="B870" t="str">
        <f>IF(HLOOKUP("Memory",'vInfo (Imported)'!$1:$5000,A870,FALSE)&gt;0,HLOOKUP("Memory",'vInfo (Imported)'!$1:$5000,A870,FALSE),"")</f>
        <v/>
      </c>
      <c r="C870" t="str">
        <f>IF(HLOOKUP("CPUs",'vInfo (Imported)'!$1:$5000,A870,FALSE)&gt;0,
HLOOKUP("CPUs",'vInfo (Imported)'!$1:$5000,A870,FALSE),
"")</f>
        <v/>
      </c>
      <c r="D870" t="str">
        <f>IF(HLOOKUP($D$1,'vInfo (Imported)'!$1:$5000,A870,FALSE)&gt;0,
HLOOKUP($D$1,'vInfo (Imported)'!$1:$5000,A870,FALSE),
"")</f>
        <v/>
      </c>
      <c r="E870" t="str">
        <f>IF(HLOOKUP("Category",'vInfo (Imported)'!$1:$5000,A870,FALSE)&gt;0,
HLOOKUP("Category",'vInfo (Imported)'!$1:$5000,A870,FALSE),
"")</f>
        <v/>
      </c>
      <c r="F870" t="str">
        <f>IF(HLOOKUP("OS according to the configuration file",'vInfo (Imported)'!$1:$5000,A870,FALSE)&gt;0,
HLOOKUP("OS according to the configuration file",'vInfo (Imported)'!$1:$5000,A870,FALSE),
"")</f>
        <v/>
      </c>
      <c r="G870" s="1" t="str">
        <f>IF(HLOOKUP("Cluster",'vInfo (Imported)'!$1:$5000,A870,FALSE)&gt;0,
HLOOKUP("Cluster",'vInfo (Imported)'!$1:$5000,A870,FALSE),
"")</f>
        <v/>
      </c>
      <c r="K870" s="28">
        <f>'vCluster (Imported)'!A870</f>
        <v>0</v>
      </c>
      <c r="L870">
        <f t="shared" si="81"/>
        <v>0</v>
      </c>
      <c r="M870">
        <f t="shared" si="82"/>
        <v>0</v>
      </c>
      <c r="N870">
        <f t="shared" si="83"/>
        <v>0</v>
      </c>
      <c r="O870" s="1">
        <f t="shared" si="84"/>
        <v>0</v>
      </c>
      <c r="P870">
        <f>SUMIFS('vCluster (Imported)'!$G:$G,'vCluster (Imported)'!$A:$A,K870)</f>
        <v>0</v>
      </c>
      <c r="Q870">
        <f t="shared" si="85"/>
        <v>0</v>
      </c>
    </row>
    <row r="871" spans="1:17" x14ac:dyDescent="0.3">
      <c r="A871">
        <f t="shared" si="80"/>
        <v>871</v>
      </c>
      <c r="B871" t="str">
        <f>IF(HLOOKUP("Memory",'vInfo (Imported)'!$1:$5000,A871,FALSE)&gt;0,HLOOKUP("Memory",'vInfo (Imported)'!$1:$5000,A871,FALSE),"")</f>
        <v/>
      </c>
      <c r="C871" t="str">
        <f>IF(HLOOKUP("CPUs",'vInfo (Imported)'!$1:$5000,A871,FALSE)&gt;0,
HLOOKUP("CPUs",'vInfo (Imported)'!$1:$5000,A871,FALSE),
"")</f>
        <v/>
      </c>
      <c r="D871" t="str">
        <f>IF(HLOOKUP($D$1,'vInfo (Imported)'!$1:$5000,A871,FALSE)&gt;0,
HLOOKUP($D$1,'vInfo (Imported)'!$1:$5000,A871,FALSE),
"")</f>
        <v/>
      </c>
      <c r="E871" t="str">
        <f>IF(HLOOKUP("Category",'vInfo (Imported)'!$1:$5000,A871,FALSE)&gt;0,
HLOOKUP("Category",'vInfo (Imported)'!$1:$5000,A871,FALSE),
"")</f>
        <v/>
      </c>
      <c r="F871" t="str">
        <f>IF(HLOOKUP("OS according to the configuration file",'vInfo (Imported)'!$1:$5000,A871,FALSE)&gt;0,
HLOOKUP("OS according to the configuration file",'vInfo (Imported)'!$1:$5000,A871,FALSE),
"")</f>
        <v/>
      </c>
      <c r="G871" s="1" t="str">
        <f>IF(HLOOKUP("Cluster",'vInfo (Imported)'!$1:$5000,A871,FALSE)&gt;0,
HLOOKUP("Cluster",'vInfo (Imported)'!$1:$5000,A871,FALSE),
"")</f>
        <v/>
      </c>
      <c r="K871" s="28">
        <f>'vCluster (Imported)'!A871</f>
        <v>0</v>
      </c>
      <c r="L871">
        <f t="shared" si="81"/>
        <v>0</v>
      </c>
      <c r="M871">
        <f t="shared" si="82"/>
        <v>0</v>
      </c>
      <c r="N871">
        <f t="shared" si="83"/>
        <v>0</v>
      </c>
      <c r="O871" s="1">
        <f t="shared" si="84"/>
        <v>0</v>
      </c>
      <c r="P871">
        <f>SUMIFS('vCluster (Imported)'!$G:$G,'vCluster (Imported)'!$A:$A,K871)</f>
        <v>0</v>
      </c>
      <c r="Q871">
        <f t="shared" si="85"/>
        <v>0</v>
      </c>
    </row>
    <row r="872" spans="1:17" x14ac:dyDescent="0.3">
      <c r="A872">
        <f t="shared" si="80"/>
        <v>872</v>
      </c>
      <c r="B872" t="str">
        <f>IF(HLOOKUP("Memory",'vInfo (Imported)'!$1:$5000,A872,FALSE)&gt;0,HLOOKUP("Memory",'vInfo (Imported)'!$1:$5000,A872,FALSE),"")</f>
        <v/>
      </c>
      <c r="C872" t="str">
        <f>IF(HLOOKUP("CPUs",'vInfo (Imported)'!$1:$5000,A872,FALSE)&gt;0,
HLOOKUP("CPUs",'vInfo (Imported)'!$1:$5000,A872,FALSE),
"")</f>
        <v/>
      </c>
      <c r="D872" t="str">
        <f>IF(HLOOKUP($D$1,'vInfo (Imported)'!$1:$5000,A872,FALSE)&gt;0,
HLOOKUP($D$1,'vInfo (Imported)'!$1:$5000,A872,FALSE),
"")</f>
        <v/>
      </c>
      <c r="E872" t="str">
        <f>IF(HLOOKUP("Category",'vInfo (Imported)'!$1:$5000,A872,FALSE)&gt;0,
HLOOKUP("Category",'vInfo (Imported)'!$1:$5000,A872,FALSE),
"")</f>
        <v/>
      </c>
      <c r="F872" t="str">
        <f>IF(HLOOKUP("OS according to the configuration file",'vInfo (Imported)'!$1:$5000,A872,FALSE)&gt;0,
HLOOKUP("OS according to the configuration file",'vInfo (Imported)'!$1:$5000,A872,FALSE),
"")</f>
        <v/>
      </c>
      <c r="G872" s="1" t="str">
        <f>IF(HLOOKUP("Cluster",'vInfo (Imported)'!$1:$5000,A872,FALSE)&gt;0,
HLOOKUP("Cluster",'vInfo (Imported)'!$1:$5000,A872,FALSE),
"")</f>
        <v/>
      </c>
      <c r="K872" s="28">
        <f>'vCluster (Imported)'!A872</f>
        <v>0</v>
      </c>
      <c r="L872">
        <f t="shared" si="81"/>
        <v>0</v>
      </c>
      <c r="M872">
        <f t="shared" si="82"/>
        <v>0</v>
      </c>
      <c r="N872">
        <f t="shared" si="83"/>
        <v>0</v>
      </c>
      <c r="O872" s="1">
        <f t="shared" si="84"/>
        <v>0</v>
      </c>
      <c r="P872">
        <f>SUMIFS('vCluster (Imported)'!$G:$G,'vCluster (Imported)'!$A:$A,K872)</f>
        <v>0</v>
      </c>
      <c r="Q872">
        <f t="shared" si="85"/>
        <v>0</v>
      </c>
    </row>
    <row r="873" spans="1:17" x14ac:dyDescent="0.3">
      <c r="A873">
        <f t="shared" si="80"/>
        <v>873</v>
      </c>
      <c r="B873" t="str">
        <f>IF(HLOOKUP("Memory",'vInfo (Imported)'!$1:$5000,A873,FALSE)&gt;0,HLOOKUP("Memory",'vInfo (Imported)'!$1:$5000,A873,FALSE),"")</f>
        <v/>
      </c>
      <c r="C873" t="str">
        <f>IF(HLOOKUP("CPUs",'vInfo (Imported)'!$1:$5000,A873,FALSE)&gt;0,
HLOOKUP("CPUs",'vInfo (Imported)'!$1:$5000,A873,FALSE),
"")</f>
        <v/>
      </c>
      <c r="D873" t="str">
        <f>IF(HLOOKUP($D$1,'vInfo (Imported)'!$1:$5000,A873,FALSE)&gt;0,
HLOOKUP($D$1,'vInfo (Imported)'!$1:$5000,A873,FALSE),
"")</f>
        <v/>
      </c>
      <c r="E873" t="str">
        <f>IF(HLOOKUP("Category",'vInfo (Imported)'!$1:$5000,A873,FALSE)&gt;0,
HLOOKUP("Category",'vInfo (Imported)'!$1:$5000,A873,FALSE),
"")</f>
        <v/>
      </c>
      <c r="F873" t="str">
        <f>IF(HLOOKUP("OS according to the configuration file",'vInfo (Imported)'!$1:$5000,A873,FALSE)&gt;0,
HLOOKUP("OS according to the configuration file",'vInfo (Imported)'!$1:$5000,A873,FALSE),
"")</f>
        <v/>
      </c>
      <c r="G873" s="1" t="str">
        <f>IF(HLOOKUP("Cluster",'vInfo (Imported)'!$1:$5000,A873,FALSE)&gt;0,
HLOOKUP("Cluster",'vInfo (Imported)'!$1:$5000,A873,FALSE),
"")</f>
        <v/>
      </c>
      <c r="K873" s="28">
        <f>'vCluster (Imported)'!A873</f>
        <v>0</v>
      </c>
      <c r="L873">
        <f t="shared" si="81"/>
        <v>0</v>
      </c>
      <c r="M873">
        <f t="shared" si="82"/>
        <v>0</v>
      </c>
      <c r="N873">
        <f t="shared" si="83"/>
        <v>0</v>
      </c>
      <c r="O873" s="1">
        <f t="shared" si="84"/>
        <v>0</v>
      </c>
      <c r="P873">
        <f>SUMIFS('vCluster (Imported)'!$G:$G,'vCluster (Imported)'!$A:$A,K873)</f>
        <v>0</v>
      </c>
      <c r="Q873">
        <f t="shared" si="85"/>
        <v>0</v>
      </c>
    </row>
    <row r="874" spans="1:17" x14ac:dyDescent="0.3">
      <c r="A874">
        <f t="shared" si="80"/>
        <v>874</v>
      </c>
      <c r="B874" t="str">
        <f>IF(HLOOKUP("Memory",'vInfo (Imported)'!$1:$5000,A874,FALSE)&gt;0,HLOOKUP("Memory",'vInfo (Imported)'!$1:$5000,A874,FALSE),"")</f>
        <v/>
      </c>
      <c r="C874" t="str">
        <f>IF(HLOOKUP("CPUs",'vInfo (Imported)'!$1:$5000,A874,FALSE)&gt;0,
HLOOKUP("CPUs",'vInfo (Imported)'!$1:$5000,A874,FALSE),
"")</f>
        <v/>
      </c>
      <c r="D874" t="str">
        <f>IF(HLOOKUP($D$1,'vInfo (Imported)'!$1:$5000,A874,FALSE)&gt;0,
HLOOKUP($D$1,'vInfo (Imported)'!$1:$5000,A874,FALSE),
"")</f>
        <v/>
      </c>
      <c r="E874" t="str">
        <f>IF(HLOOKUP("Category",'vInfo (Imported)'!$1:$5000,A874,FALSE)&gt;0,
HLOOKUP("Category",'vInfo (Imported)'!$1:$5000,A874,FALSE),
"")</f>
        <v/>
      </c>
      <c r="F874" t="str">
        <f>IF(HLOOKUP("OS according to the configuration file",'vInfo (Imported)'!$1:$5000,A874,FALSE)&gt;0,
HLOOKUP("OS according to the configuration file",'vInfo (Imported)'!$1:$5000,A874,FALSE),
"")</f>
        <v/>
      </c>
      <c r="G874" s="1" t="str">
        <f>IF(HLOOKUP("Cluster",'vInfo (Imported)'!$1:$5000,A874,FALSE)&gt;0,
HLOOKUP("Cluster",'vInfo (Imported)'!$1:$5000,A874,FALSE),
"")</f>
        <v/>
      </c>
      <c r="K874" s="28">
        <f>'vCluster (Imported)'!A874</f>
        <v>0</v>
      </c>
      <c r="L874">
        <f t="shared" si="81"/>
        <v>0</v>
      </c>
      <c r="M874">
        <f t="shared" si="82"/>
        <v>0</v>
      </c>
      <c r="N874">
        <f t="shared" si="83"/>
        <v>0</v>
      </c>
      <c r="O874" s="1">
        <f t="shared" si="84"/>
        <v>0</v>
      </c>
      <c r="P874">
        <f>SUMIFS('vCluster (Imported)'!$G:$G,'vCluster (Imported)'!$A:$A,K874)</f>
        <v>0</v>
      </c>
      <c r="Q874">
        <f t="shared" si="85"/>
        <v>0</v>
      </c>
    </row>
    <row r="875" spans="1:17" x14ac:dyDescent="0.3">
      <c r="A875">
        <f t="shared" si="80"/>
        <v>875</v>
      </c>
      <c r="B875" t="str">
        <f>IF(HLOOKUP("Memory",'vInfo (Imported)'!$1:$5000,A875,FALSE)&gt;0,HLOOKUP("Memory",'vInfo (Imported)'!$1:$5000,A875,FALSE),"")</f>
        <v/>
      </c>
      <c r="C875" t="str">
        <f>IF(HLOOKUP("CPUs",'vInfo (Imported)'!$1:$5000,A875,FALSE)&gt;0,
HLOOKUP("CPUs",'vInfo (Imported)'!$1:$5000,A875,FALSE),
"")</f>
        <v/>
      </c>
      <c r="D875" t="str">
        <f>IF(HLOOKUP($D$1,'vInfo (Imported)'!$1:$5000,A875,FALSE)&gt;0,
HLOOKUP($D$1,'vInfo (Imported)'!$1:$5000,A875,FALSE),
"")</f>
        <v/>
      </c>
      <c r="E875" t="str">
        <f>IF(HLOOKUP("Category",'vInfo (Imported)'!$1:$5000,A875,FALSE)&gt;0,
HLOOKUP("Category",'vInfo (Imported)'!$1:$5000,A875,FALSE),
"")</f>
        <v/>
      </c>
      <c r="F875" t="str">
        <f>IF(HLOOKUP("OS according to the configuration file",'vInfo (Imported)'!$1:$5000,A875,FALSE)&gt;0,
HLOOKUP("OS according to the configuration file",'vInfo (Imported)'!$1:$5000,A875,FALSE),
"")</f>
        <v/>
      </c>
      <c r="G875" s="1" t="str">
        <f>IF(HLOOKUP("Cluster",'vInfo (Imported)'!$1:$5000,A875,FALSE)&gt;0,
HLOOKUP("Cluster",'vInfo (Imported)'!$1:$5000,A875,FALSE),
"")</f>
        <v/>
      </c>
      <c r="K875" s="28">
        <f>'vCluster (Imported)'!A875</f>
        <v>0</v>
      </c>
      <c r="L875">
        <f t="shared" si="81"/>
        <v>0</v>
      </c>
      <c r="M875">
        <f t="shared" si="82"/>
        <v>0</v>
      </c>
      <c r="N875">
        <f t="shared" si="83"/>
        <v>0</v>
      </c>
      <c r="O875" s="1">
        <f t="shared" si="84"/>
        <v>0</v>
      </c>
      <c r="P875">
        <f>SUMIFS('vCluster (Imported)'!$G:$G,'vCluster (Imported)'!$A:$A,K875)</f>
        <v>0</v>
      </c>
      <c r="Q875">
        <f t="shared" si="85"/>
        <v>0</v>
      </c>
    </row>
    <row r="876" spans="1:17" x14ac:dyDescent="0.3">
      <c r="A876">
        <f t="shared" si="80"/>
        <v>876</v>
      </c>
      <c r="B876" t="str">
        <f>IF(HLOOKUP("Memory",'vInfo (Imported)'!$1:$5000,A876,FALSE)&gt;0,HLOOKUP("Memory",'vInfo (Imported)'!$1:$5000,A876,FALSE),"")</f>
        <v/>
      </c>
      <c r="C876" t="str">
        <f>IF(HLOOKUP("CPUs",'vInfo (Imported)'!$1:$5000,A876,FALSE)&gt;0,
HLOOKUP("CPUs",'vInfo (Imported)'!$1:$5000,A876,FALSE),
"")</f>
        <v/>
      </c>
      <c r="D876" t="str">
        <f>IF(HLOOKUP($D$1,'vInfo (Imported)'!$1:$5000,A876,FALSE)&gt;0,
HLOOKUP($D$1,'vInfo (Imported)'!$1:$5000,A876,FALSE),
"")</f>
        <v/>
      </c>
      <c r="E876" t="str">
        <f>IF(HLOOKUP("Category",'vInfo (Imported)'!$1:$5000,A876,FALSE)&gt;0,
HLOOKUP("Category",'vInfo (Imported)'!$1:$5000,A876,FALSE),
"")</f>
        <v/>
      </c>
      <c r="F876" t="str">
        <f>IF(HLOOKUP("OS according to the configuration file",'vInfo (Imported)'!$1:$5000,A876,FALSE)&gt;0,
HLOOKUP("OS according to the configuration file",'vInfo (Imported)'!$1:$5000,A876,FALSE),
"")</f>
        <v/>
      </c>
      <c r="G876" s="1" t="str">
        <f>IF(HLOOKUP("Cluster",'vInfo (Imported)'!$1:$5000,A876,FALSE)&gt;0,
HLOOKUP("Cluster",'vInfo (Imported)'!$1:$5000,A876,FALSE),
"")</f>
        <v/>
      </c>
      <c r="K876" s="28">
        <f>'vCluster (Imported)'!A876</f>
        <v>0</v>
      </c>
      <c r="L876">
        <f t="shared" si="81"/>
        <v>0</v>
      </c>
      <c r="M876">
        <f t="shared" si="82"/>
        <v>0</v>
      </c>
      <c r="N876">
        <f t="shared" si="83"/>
        <v>0</v>
      </c>
      <c r="O876" s="1">
        <f t="shared" si="84"/>
        <v>0</v>
      </c>
      <c r="P876">
        <f>SUMIFS('vCluster (Imported)'!$G:$G,'vCluster (Imported)'!$A:$A,K876)</f>
        <v>0</v>
      </c>
      <c r="Q876">
        <f t="shared" si="85"/>
        <v>0</v>
      </c>
    </row>
    <row r="877" spans="1:17" x14ac:dyDescent="0.3">
      <c r="A877">
        <f t="shared" si="80"/>
        <v>877</v>
      </c>
      <c r="B877" t="str">
        <f>IF(HLOOKUP("Memory",'vInfo (Imported)'!$1:$5000,A877,FALSE)&gt;0,HLOOKUP("Memory",'vInfo (Imported)'!$1:$5000,A877,FALSE),"")</f>
        <v/>
      </c>
      <c r="C877" t="str">
        <f>IF(HLOOKUP("CPUs",'vInfo (Imported)'!$1:$5000,A877,FALSE)&gt;0,
HLOOKUP("CPUs",'vInfo (Imported)'!$1:$5000,A877,FALSE),
"")</f>
        <v/>
      </c>
      <c r="D877" t="str">
        <f>IF(HLOOKUP($D$1,'vInfo (Imported)'!$1:$5000,A877,FALSE)&gt;0,
HLOOKUP($D$1,'vInfo (Imported)'!$1:$5000,A877,FALSE),
"")</f>
        <v/>
      </c>
      <c r="E877" t="str">
        <f>IF(HLOOKUP("Category",'vInfo (Imported)'!$1:$5000,A877,FALSE)&gt;0,
HLOOKUP("Category",'vInfo (Imported)'!$1:$5000,A877,FALSE),
"")</f>
        <v/>
      </c>
      <c r="F877" t="str">
        <f>IF(HLOOKUP("OS according to the configuration file",'vInfo (Imported)'!$1:$5000,A877,FALSE)&gt;0,
HLOOKUP("OS according to the configuration file",'vInfo (Imported)'!$1:$5000,A877,FALSE),
"")</f>
        <v/>
      </c>
      <c r="G877" s="1" t="str">
        <f>IF(HLOOKUP("Cluster",'vInfo (Imported)'!$1:$5000,A877,FALSE)&gt;0,
HLOOKUP("Cluster",'vInfo (Imported)'!$1:$5000,A877,FALSE),
"")</f>
        <v/>
      </c>
      <c r="K877" s="28">
        <f>'vCluster (Imported)'!A877</f>
        <v>0</v>
      </c>
      <c r="L877">
        <f t="shared" si="81"/>
        <v>0</v>
      </c>
      <c r="M877">
        <f t="shared" si="82"/>
        <v>0</v>
      </c>
      <c r="N877">
        <f t="shared" si="83"/>
        <v>0</v>
      </c>
      <c r="O877" s="1">
        <f t="shared" si="84"/>
        <v>0</v>
      </c>
      <c r="P877">
        <f>SUMIFS('vCluster (Imported)'!$G:$G,'vCluster (Imported)'!$A:$A,K877)</f>
        <v>0</v>
      </c>
      <c r="Q877">
        <f t="shared" si="85"/>
        <v>0</v>
      </c>
    </row>
    <row r="878" spans="1:17" x14ac:dyDescent="0.3">
      <c r="A878">
        <f t="shared" si="80"/>
        <v>878</v>
      </c>
      <c r="B878" t="str">
        <f>IF(HLOOKUP("Memory",'vInfo (Imported)'!$1:$5000,A878,FALSE)&gt;0,HLOOKUP("Memory",'vInfo (Imported)'!$1:$5000,A878,FALSE),"")</f>
        <v/>
      </c>
      <c r="C878" t="str">
        <f>IF(HLOOKUP("CPUs",'vInfo (Imported)'!$1:$5000,A878,FALSE)&gt;0,
HLOOKUP("CPUs",'vInfo (Imported)'!$1:$5000,A878,FALSE),
"")</f>
        <v/>
      </c>
      <c r="D878" t="str">
        <f>IF(HLOOKUP($D$1,'vInfo (Imported)'!$1:$5000,A878,FALSE)&gt;0,
HLOOKUP($D$1,'vInfo (Imported)'!$1:$5000,A878,FALSE),
"")</f>
        <v/>
      </c>
      <c r="E878" t="str">
        <f>IF(HLOOKUP("Category",'vInfo (Imported)'!$1:$5000,A878,FALSE)&gt;0,
HLOOKUP("Category",'vInfo (Imported)'!$1:$5000,A878,FALSE),
"")</f>
        <v/>
      </c>
      <c r="F878" t="str">
        <f>IF(HLOOKUP("OS according to the configuration file",'vInfo (Imported)'!$1:$5000,A878,FALSE)&gt;0,
HLOOKUP("OS according to the configuration file",'vInfo (Imported)'!$1:$5000,A878,FALSE),
"")</f>
        <v/>
      </c>
      <c r="G878" s="1" t="str">
        <f>IF(HLOOKUP("Cluster",'vInfo (Imported)'!$1:$5000,A878,FALSE)&gt;0,
HLOOKUP("Cluster",'vInfo (Imported)'!$1:$5000,A878,FALSE),
"")</f>
        <v/>
      </c>
      <c r="K878" s="28">
        <f>'vCluster (Imported)'!A878</f>
        <v>0</v>
      </c>
      <c r="L878">
        <f t="shared" si="81"/>
        <v>0</v>
      </c>
      <c r="M878">
        <f t="shared" si="82"/>
        <v>0</v>
      </c>
      <c r="N878">
        <f t="shared" si="83"/>
        <v>0</v>
      </c>
      <c r="O878" s="1">
        <f t="shared" si="84"/>
        <v>0</v>
      </c>
      <c r="P878">
        <f>SUMIFS('vCluster (Imported)'!$G:$G,'vCluster (Imported)'!$A:$A,K878)</f>
        <v>0</v>
      </c>
      <c r="Q878">
        <f t="shared" si="85"/>
        <v>0</v>
      </c>
    </row>
    <row r="879" spans="1:17" x14ac:dyDescent="0.3">
      <c r="A879">
        <f t="shared" si="80"/>
        <v>879</v>
      </c>
      <c r="B879" t="str">
        <f>IF(HLOOKUP("Memory",'vInfo (Imported)'!$1:$5000,A879,FALSE)&gt;0,HLOOKUP("Memory",'vInfo (Imported)'!$1:$5000,A879,FALSE),"")</f>
        <v/>
      </c>
      <c r="C879" t="str">
        <f>IF(HLOOKUP("CPUs",'vInfo (Imported)'!$1:$5000,A879,FALSE)&gt;0,
HLOOKUP("CPUs",'vInfo (Imported)'!$1:$5000,A879,FALSE),
"")</f>
        <v/>
      </c>
      <c r="D879" t="str">
        <f>IF(HLOOKUP($D$1,'vInfo (Imported)'!$1:$5000,A879,FALSE)&gt;0,
HLOOKUP($D$1,'vInfo (Imported)'!$1:$5000,A879,FALSE),
"")</f>
        <v/>
      </c>
      <c r="E879" t="str">
        <f>IF(HLOOKUP("Category",'vInfo (Imported)'!$1:$5000,A879,FALSE)&gt;0,
HLOOKUP("Category",'vInfo (Imported)'!$1:$5000,A879,FALSE),
"")</f>
        <v/>
      </c>
      <c r="F879" t="str">
        <f>IF(HLOOKUP("OS according to the configuration file",'vInfo (Imported)'!$1:$5000,A879,FALSE)&gt;0,
HLOOKUP("OS according to the configuration file",'vInfo (Imported)'!$1:$5000,A879,FALSE),
"")</f>
        <v/>
      </c>
      <c r="G879" s="1" t="str">
        <f>IF(HLOOKUP("Cluster",'vInfo (Imported)'!$1:$5000,A879,FALSE)&gt;0,
HLOOKUP("Cluster",'vInfo (Imported)'!$1:$5000,A879,FALSE),
"")</f>
        <v/>
      </c>
      <c r="K879" s="28">
        <f>'vCluster (Imported)'!A879</f>
        <v>0</v>
      </c>
      <c r="L879">
        <f t="shared" si="81"/>
        <v>0</v>
      </c>
      <c r="M879">
        <f t="shared" si="82"/>
        <v>0</v>
      </c>
      <c r="N879">
        <f t="shared" si="83"/>
        <v>0</v>
      </c>
      <c r="O879" s="1">
        <f t="shared" si="84"/>
        <v>0</v>
      </c>
      <c r="P879">
        <f>SUMIFS('vCluster (Imported)'!$G:$G,'vCluster (Imported)'!$A:$A,K879)</f>
        <v>0</v>
      </c>
      <c r="Q879">
        <f t="shared" si="85"/>
        <v>0</v>
      </c>
    </row>
    <row r="880" spans="1:17" x14ac:dyDescent="0.3">
      <c r="A880">
        <f t="shared" si="80"/>
        <v>880</v>
      </c>
      <c r="B880" t="str">
        <f>IF(HLOOKUP("Memory",'vInfo (Imported)'!$1:$5000,A880,FALSE)&gt;0,HLOOKUP("Memory",'vInfo (Imported)'!$1:$5000,A880,FALSE),"")</f>
        <v/>
      </c>
      <c r="C880" t="str">
        <f>IF(HLOOKUP("CPUs",'vInfo (Imported)'!$1:$5000,A880,FALSE)&gt;0,
HLOOKUP("CPUs",'vInfo (Imported)'!$1:$5000,A880,FALSE),
"")</f>
        <v/>
      </c>
      <c r="D880" t="str">
        <f>IF(HLOOKUP($D$1,'vInfo (Imported)'!$1:$5000,A880,FALSE)&gt;0,
HLOOKUP($D$1,'vInfo (Imported)'!$1:$5000,A880,FALSE),
"")</f>
        <v/>
      </c>
      <c r="E880" t="str">
        <f>IF(HLOOKUP("Category",'vInfo (Imported)'!$1:$5000,A880,FALSE)&gt;0,
HLOOKUP("Category",'vInfo (Imported)'!$1:$5000,A880,FALSE),
"")</f>
        <v/>
      </c>
      <c r="F880" t="str">
        <f>IF(HLOOKUP("OS according to the configuration file",'vInfo (Imported)'!$1:$5000,A880,FALSE)&gt;0,
HLOOKUP("OS according to the configuration file",'vInfo (Imported)'!$1:$5000,A880,FALSE),
"")</f>
        <v/>
      </c>
      <c r="G880" s="1" t="str">
        <f>IF(HLOOKUP("Cluster",'vInfo (Imported)'!$1:$5000,A880,FALSE)&gt;0,
HLOOKUP("Cluster",'vInfo (Imported)'!$1:$5000,A880,FALSE),
"")</f>
        <v/>
      </c>
      <c r="K880" s="28">
        <f>'vCluster (Imported)'!A880</f>
        <v>0</v>
      </c>
      <c r="L880">
        <f t="shared" si="81"/>
        <v>0</v>
      </c>
      <c r="M880">
        <f t="shared" si="82"/>
        <v>0</v>
      </c>
      <c r="N880">
        <f t="shared" si="83"/>
        <v>0</v>
      </c>
      <c r="O880" s="1">
        <f t="shared" si="84"/>
        <v>0</v>
      </c>
      <c r="P880">
        <f>SUMIFS('vCluster (Imported)'!$G:$G,'vCluster (Imported)'!$A:$A,K880)</f>
        <v>0</v>
      </c>
      <c r="Q880">
        <f t="shared" si="85"/>
        <v>0</v>
      </c>
    </row>
    <row r="881" spans="1:17" x14ac:dyDescent="0.3">
      <c r="A881">
        <f t="shared" si="80"/>
        <v>881</v>
      </c>
      <c r="B881" t="str">
        <f>IF(HLOOKUP("Memory",'vInfo (Imported)'!$1:$5000,A881,FALSE)&gt;0,HLOOKUP("Memory",'vInfo (Imported)'!$1:$5000,A881,FALSE),"")</f>
        <v/>
      </c>
      <c r="C881" t="str">
        <f>IF(HLOOKUP("CPUs",'vInfo (Imported)'!$1:$5000,A881,FALSE)&gt;0,
HLOOKUP("CPUs",'vInfo (Imported)'!$1:$5000,A881,FALSE),
"")</f>
        <v/>
      </c>
      <c r="D881" t="str">
        <f>IF(HLOOKUP($D$1,'vInfo (Imported)'!$1:$5000,A881,FALSE)&gt;0,
HLOOKUP($D$1,'vInfo (Imported)'!$1:$5000,A881,FALSE),
"")</f>
        <v/>
      </c>
      <c r="E881" t="str">
        <f>IF(HLOOKUP("Category",'vInfo (Imported)'!$1:$5000,A881,FALSE)&gt;0,
HLOOKUP("Category",'vInfo (Imported)'!$1:$5000,A881,FALSE),
"")</f>
        <v/>
      </c>
      <c r="F881" t="str">
        <f>IF(HLOOKUP("OS according to the configuration file",'vInfo (Imported)'!$1:$5000,A881,FALSE)&gt;0,
HLOOKUP("OS according to the configuration file",'vInfo (Imported)'!$1:$5000,A881,FALSE),
"")</f>
        <v/>
      </c>
      <c r="G881" s="1" t="str">
        <f>IF(HLOOKUP("Cluster",'vInfo (Imported)'!$1:$5000,A881,FALSE)&gt;0,
HLOOKUP("Cluster",'vInfo (Imported)'!$1:$5000,A881,FALSE),
"")</f>
        <v/>
      </c>
      <c r="K881" s="28">
        <f>'vCluster (Imported)'!A881</f>
        <v>0</v>
      </c>
      <c r="L881">
        <f t="shared" si="81"/>
        <v>0</v>
      </c>
      <c r="M881">
        <f t="shared" si="82"/>
        <v>0</v>
      </c>
      <c r="N881">
        <f t="shared" si="83"/>
        <v>0</v>
      </c>
      <c r="O881" s="1">
        <f t="shared" si="84"/>
        <v>0</v>
      </c>
      <c r="P881">
        <f>SUMIFS('vCluster (Imported)'!$G:$G,'vCluster (Imported)'!$A:$A,K881)</f>
        <v>0</v>
      </c>
      <c r="Q881">
        <f t="shared" si="85"/>
        <v>0</v>
      </c>
    </row>
    <row r="882" spans="1:17" x14ac:dyDescent="0.3">
      <c r="A882">
        <f t="shared" si="80"/>
        <v>882</v>
      </c>
      <c r="B882" t="str">
        <f>IF(HLOOKUP("Memory",'vInfo (Imported)'!$1:$5000,A882,FALSE)&gt;0,HLOOKUP("Memory",'vInfo (Imported)'!$1:$5000,A882,FALSE),"")</f>
        <v/>
      </c>
      <c r="C882" t="str">
        <f>IF(HLOOKUP("CPUs",'vInfo (Imported)'!$1:$5000,A882,FALSE)&gt;0,
HLOOKUP("CPUs",'vInfo (Imported)'!$1:$5000,A882,FALSE),
"")</f>
        <v/>
      </c>
      <c r="D882" t="str">
        <f>IF(HLOOKUP($D$1,'vInfo (Imported)'!$1:$5000,A882,FALSE)&gt;0,
HLOOKUP($D$1,'vInfo (Imported)'!$1:$5000,A882,FALSE),
"")</f>
        <v/>
      </c>
      <c r="E882" t="str">
        <f>IF(HLOOKUP("Category",'vInfo (Imported)'!$1:$5000,A882,FALSE)&gt;0,
HLOOKUP("Category",'vInfo (Imported)'!$1:$5000,A882,FALSE),
"")</f>
        <v/>
      </c>
      <c r="F882" t="str">
        <f>IF(HLOOKUP("OS according to the configuration file",'vInfo (Imported)'!$1:$5000,A882,FALSE)&gt;0,
HLOOKUP("OS according to the configuration file",'vInfo (Imported)'!$1:$5000,A882,FALSE),
"")</f>
        <v/>
      </c>
      <c r="G882" s="1" t="str">
        <f>IF(HLOOKUP("Cluster",'vInfo (Imported)'!$1:$5000,A882,FALSE)&gt;0,
HLOOKUP("Cluster",'vInfo (Imported)'!$1:$5000,A882,FALSE),
"")</f>
        <v/>
      </c>
      <c r="K882" s="28">
        <f>'vCluster (Imported)'!A882</f>
        <v>0</v>
      </c>
      <c r="L882">
        <f t="shared" si="81"/>
        <v>0</v>
      </c>
      <c r="M882">
        <f t="shared" si="82"/>
        <v>0</v>
      </c>
      <c r="N882">
        <f t="shared" si="83"/>
        <v>0</v>
      </c>
      <c r="O882" s="1">
        <f t="shared" si="84"/>
        <v>0</v>
      </c>
      <c r="P882">
        <f>SUMIFS('vCluster (Imported)'!$G:$G,'vCluster (Imported)'!$A:$A,K882)</f>
        <v>0</v>
      </c>
      <c r="Q882">
        <f t="shared" si="85"/>
        <v>0</v>
      </c>
    </row>
    <row r="883" spans="1:17" x14ac:dyDescent="0.3">
      <c r="A883">
        <f t="shared" si="80"/>
        <v>883</v>
      </c>
      <c r="B883" t="str">
        <f>IF(HLOOKUP("Memory",'vInfo (Imported)'!$1:$5000,A883,FALSE)&gt;0,HLOOKUP("Memory",'vInfo (Imported)'!$1:$5000,A883,FALSE),"")</f>
        <v/>
      </c>
      <c r="C883" t="str">
        <f>IF(HLOOKUP("CPUs",'vInfo (Imported)'!$1:$5000,A883,FALSE)&gt;0,
HLOOKUP("CPUs",'vInfo (Imported)'!$1:$5000,A883,FALSE),
"")</f>
        <v/>
      </c>
      <c r="D883" t="str">
        <f>IF(HLOOKUP($D$1,'vInfo (Imported)'!$1:$5000,A883,FALSE)&gt;0,
HLOOKUP($D$1,'vInfo (Imported)'!$1:$5000,A883,FALSE),
"")</f>
        <v/>
      </c>
      <c r="E883" t="str">
        <f>IF(HLOOKUP("Category",'vInfo (Imported)'!$1:$5000,A883,FALSE)&gt;0,
HLOOKUP("Category",'vInfo (Imported)'!$1:$5000,A883,FALSE),
"")</f>
        <v/>
      </c>
      <c r="F883" t="str">
        <f>IF(HLOOKUP("OS according to the configuration file",'vInfo (Imported)'!$1:$5000,A883,FALSE)&gt;0,
HLOOKUP("OS according to the configuration file",'vInfo (Imported)'!$1:$5000,A883,FALSE),
"")</f>
        <v/>
      </c>
      <c r="G883" s="1" t="str">
        <f>IF(HLOOKUP("Cluster",'vInfo (Imported)'!$1:$5000,A883,FALSE)&gt;0,
HLOOKUP("Cluster",'vInfo (Imported)'!$1:$5000,A883,FALSE),
"")</f>
        <v/>
      </c>
      <c r="K883" s="28">
        <f>'vCluster (Imported)'!A883</f>
        <v>0</v>
      </c>
      <c r="L883">
        <f t="shared" si="81"/>
        <v>0</v>
      </c>
      <c r="M883">
        <f t="shared" si="82"/>
        <v>0</v>
      </c>
      <c r="N883">
        <f t="shared" si="83"/>
        <v>0</v>
      </c>
      <c r="O883" s="1">
        <f t="shared" si="84"/>
        <v>0</v>
      </c>
      <c r="P883">
        <f>SUMIFS('vCluster (Imported)'!$G:$G,'vCluster (Imported)'!$A:$A,K883)</f>
        <v>0</v>
      </c>
      <c r="Q883">
        <f t="shared" si="85"/>
        <v>0</v>
      </c>
    </row>
    <row r="884" spans="1:17" x14ac:dyDescent="0.3">
      <c r="A884">
        <f t="shared" si="80"/>
        <v>884</v>
      </c>
      <c r="B884" t="str">
        <f>IF(HLOOKUP("Memory",'vInfo (Imported)'!$1:$5000,A884,FALSE)&gt;0,HLOOKUP("Memory",'vInfo (Imported)'!$1:$5000,A884,FALSE),"")</f>
        <v/>
      </c>
      <c r="C884" t="str">
        <f>IF(HLOOKUP("CPUs",'vInfo (Imported)'!$1:$5000,A884,FALSE)&gt;0,
HLOOKUP("CPUs",'vInfo (Imported)'!$1:$5000,A884,FALSE),
"")</f>
        <v/>
      </c>
      <c r="D884" t="str">
        <f>IF(HLOOKUP($D$1,'vInfo (Imported)'!$1:$5000,A884,FALSE)&gt;0,
HLOOKUP($D$1,'vInfo (Imported)'!$1:$5000,A884,FALSE),
"")</f>
        <v/>
      </c>
      <c r="E884" t="str">
        <f>IF(HLOOKUP("Category",'vInfo (Imported)'!$1:$5000,A884,FALSE)&gt;0,
HLOOKUP("Category",'vInfo (Imported)'!$1:$5000,A884,FALSE),
"")</f>
        <v/>
      </c>
      <c r="F884" t="str">
        <f>IF(HLOOKUP("OS according to the configuration file",'vInfo (Imported)'!$1:$5000,A884,FALSE)&gt;0,
HLOOKUP("OS according to the configuration file",'vInfo (Imported)'!$1:$5000,A884,FALSE),
"")</f>
        <v/>
      </c>
      <c r="G884" s="1" t="str">
        <f>IF(HLOOKUP("Cluster",'vInfo (Imported)'!$1:$5000,A884,FALSE)&gt;0,
HLOOKUP("Cluster",'vInfo (Imported)'!$1:$5000,A884,FALSE),
"")</f>
        <v/>
      </c>
      <c r="K884" s="28">
        <f>'vCluster (Imported)'!A884</f>
        <v>0</v>
      </c>
      <c r="L884">
        <f t="shared" si="81"/>
        <v>0</v>
      </c>
      <c r="M884">
        <f t="shared" si="82"/>
        <v>0</v>
      </c>
      <c r="N884">
        <f t="shared" si="83"/>
        <v>0</v>
      </c>
      <c r="O884" s="1">
        <f t="shared" si="84"/>
        <v>0</v>
      </c>
      <c r="P884">
        <f>SUMIFS('vCluster (Imported)'!$G:$G,'vCluster (Imported)'!$A:$A,K884)</f>
        <v>0</v>
      </c>
      <c r="Q884">
        <f t="shared" si="85"/>
        <v>0</v>
      </c>
    </row>
    <row r="885" spans="1:17" x14ac:dyDescent="0.3">
      <c r="A885">
        <f t="shared" si="80"/>
        <v>885</v>
      </c>
      <c r="B885" t="str">
        <f>IF(HLOOKUP("Memory",'vInfo (Imported)'!$1:$5000,A885,FALSE)&gt;0,HLOOKUP("Memory",'vInfo (Imported)'!$1:$5000,A885,FALSE),"")</f>
        <v/>
      </c>
      <c r="C885" t="str">
        <f>IF(HLOOKUP("CPUs",'vInfo (Imported)'!$1:$5000,A885,FALSE)&gt;0,
HLOOKUP("CPUs",'vInfo (Imported)'!$1:$5000,A885,FALSE),
"")</f>
        <v/>
      </c>
      <c r="D885" t="str">
        <f>IF(HLOOKUP($D$1,'vInfo (Imported)'!$1:$5000,A885,FALSE)&gt;0,
HLOOKUP($D$1,'vInfo (Imported)'!$1:$5000,A885,FALSE),
"")</f>
        <v/>
      </c>
      <c r="E885" t="str">
        <f>IF(HLOOKUP("Category",'vInfo (Imported)'!$1:$5000,A885,FALSE)&gt;0,
HLOOKUP("Category",'vInfo (Imported)'!$1:$5000,A885,FALSE),
"")</f>
        <v/>
      </c>
      <c r="F885" t="str">
        <f>IF(HLOOKUP("OS according to the configuration file",'vInfo (Imported)'!$1:$5000,A885,FALSE)&gt;0,
HLOOKUP("OS according to the configuration file",'vInfo (Imported)'!$1:$5000,A885,FALSE),
"")</f>
        <v/>
      </c>
      <c r="G885" s="1" t="str">
        <f>IF(HLOOKUP("Cluster",'vInfo (Imported)'!$1:$5000,A885,FALSE)&gt;0,
HLOOKUP("Cluster",'vInfo (Imported)'!$1:$5000,A885,FALSE),
"")</f>
        <v/>
      </c>
      <c r="K885" s="28">
        <f>'vCluster (Imported)'!A885</f>
        <v>0</v>
      </c>
      <c r="L885">
        <f t="shared" si="81"/>
        <v>0</v>
      </c>
      <c r="M885">
        <f t="shared" si="82"/>
        <v>0</v>
      </c>
      <c r="N885">
        <f t="shared" si="83"/>
        <v>0</v>
      </c>
      <c r="O885" s="1">
        <f t="shared" si="84"/>
        <v>0</v>
      </c>
      <c r="P885">
        <f>SUMIFS('vCluster (Imported)'!$G:$G,'vCluster (Imported)'!$A:$A,K885)</f>
        <v>0</v>
      </c>
      <c r="Q885">
        <f t="shared" si="85"/>
        <v>0</v>
      </c>
    </row>
    <row r="886" spans="1:17" x14ac:dyDescent="0.3">
      <c r="A886">
        <f t="shared" si="80"/>
        <v>886</v>
      </c>
      <c r="B886" t="str">
        <f>IF(HLOOKUP("Memory",'vInfo (Imported)'!$1:$5000,A886,FALSE)&gt;0,HLOOKUP("Memory",'vInfo (Imported)'!$1:$5000,A886,FALSE),"")</f>
        <v/>
      </c>
      <c r="C886" t="str">
        <f>IF(HLOOKUP("CPUs",'vInfo (Imported)'!$1:$5000,A886,FALSE)&gt;0,
HLOOKUP("CPUs",'vInfo (Imported)'!$1:$5000,A886,FALSE),
"")</f>
        <v/>
      </c>
      <c r="D886" t="str">
        <f>IF(HLOOKUP($D$1,'vInfo (Imported)'!$1:$5000,A886,FALSE)&gt;0,
HLOOKUP($D$1,'vInfo (Imported)'!$1:$5000,A886,FALSE),
"")</f>
        <v/>
      </c>
      <c r="E886" t="str">
        <f>IF(HLOOKUP("Category",'vInfo (Imported)'!$1:$5000,A886,FALSE)&gt;0,
HLOOKUP("Category",'vInfo (Imported)'!$1:$5000,A886,FALSE),
"")</f>
        <v/>
      </c>
      <c r="F886" t="str">
        <f>IF(HLOOKUP("OS according to the configuration file",'vInfo (Imported)'!$1:$5000,A886,FALSE)&gt;0,
HLOOKUP("OS according to the configuration file",'vInfo (Imported)'!$1:$5000,A886,FALSE),
"")</f>
        <v/>
      </c>
      <c r="G886" s="1" t="str">
        <f>IF(HLOOKUP("Cluster",'vInfo (Imported)'!$1:$5000,A886,FALSE)&gt;0,
HLOOKUP("Cluster",'vInfo (Imported)'!$1:$5000,A886,FALSE),
"")</f>
        <v/>
      </c>
      <c r="K886" s="28">
        <f>'vCluster (Imported)'!A886</f>
        <v>0</v>
      </c>
      <c r="L886">
        <f t="shared" si="81"/>
        <v>0</v>
      </c>
      <c r="M886">
        <f t="shared" si="82"/>
        <v>0</v>
      </c>
      <c r="N886">
        <f t="shared" si="83"/>
        <v>0</v>
      </c>
      <c r="O886" s="1">
        <f t="shared" si="84"/>
        <v>0</v>
      </c>
      <c r="P886">
        <f>SUMIFS('vCluster (Imported)'!$G:$G,'vCluster (Imported)'!$A:$A,K886)</f>
        <v>0</v>
      </c>
      <c r="Q886">
        <f t="shared" si="85"/>
        <v>0</v>
      </c>
    </row>
    <row r="887" spans="1:17" x14ac:dyDescent="0.3">
      <c r="A887">
        <f t="shared" si="80"/>
        <v>887</v>
      </c>
      <c r="B887" t="str">
        <f>IF(HLOOKUP("Memory",'vInfo (Imported)'!$1:$5000,A887,FALSE)&gt;0,HLOOKUP("Memory",'vInfo (Imported)'!$1:$5000,A887,FALSE),"")</f>
        <v/>
      </c>
      <c r="C887" t="str">
        <f>IF(HLOOKUP("CPUs",'vInfo (Imported)'!$1:$5000,A887,FALSE)&gt;0,
HLOOKUP("CPUs",'vInfo (Imported)'!$1:$5000,A887,FALSE),
"")</f>
        <v/>
      </c>
      <c r="D887" t="str">
        <f>IF(HLOOKUP($D$1,'vInfo (Imported)'!$1:$5000,A887,FALSE)&gt;0,
HLOOKUP($D$1,'vInfo (Imported)'!$1:$5000,A887,FALSE),
"")</f>
        <v/>
      </c>
      <c r="E887" t="str">
        <f>IF(HLOOKUP("Category",'vInfo (Imported)'!$1:$5000,A887,FALSE)&gt;0,
HLOOKUP("Category",'vInfo (Imported)'!$1:$5000,A887,FALSE),
"")</f>
        <v/>
      </c>
      <c r="F887" t="str">
        <f>IF(HLOOKUP("OS according to the configuration file",'vInfo (Imported)'!$1:$5000,A887,FALSE)&gt;0,
HLOOKUP("OS according to the configuration file",'vInfo (Imported)'!$1:$5000,A887,FALSE),
"")</f>
        <v/>
      </c>
      <c r="G887" s="1" t="str">
        <f>IF(HLOOKUP("Cluster",'vInfo (Imported)'!$1:$5000,A887,FALSE)&gt;0,
HLOOKUP("Cluster",'vInfo (Imported)'!$1:$5000,A887,FALSE),
"")</f>
        <v/>
      </c>
      <c r="K887" s="28">
        <f>'vCluster (Imported)'!A887</f>
        <v>0</v>
      </c>
      <c r="L887">
        <f t="shared" si="81"/>
        <v>0</v>
      </c>
      <c r="M887">
        <f t="shared" si="82"/>
        <v>0</v>
      </c>
      <c r="N887">
        <f t="shared" si="83"/>
        <v>0</v>
      </c>
      <c r="O887" s="1">
        <f t="shared" si="84"/>
        <v>0</v>
      </c>
      <c r="P887">
        <f>SUMIFS('vCluster (Imported)'!$G:$G,'vCluster (Imported)'!$A:$A,K887)</f>
        <v>0</v>
      </c>
      <c r="Q887">
        <f t="shared" si="85"/>
        <v>0</v>
      </c>
    </row>
    <row r="888" spans="1:17" x14ac:dyDescent="0.3">
      <c r="A888">
        <f t="shared" si="80"/>
        <v>888</v>
      </c>
      <c r="B888" t="str">
        <f>IF(HLOOKUP("Memory",'vInfo (Imported)'!$1:$5000,A888,FALSE)&gt;0,HLOOKUP("Memory",'vInfo (Imported)'!$1:$5000,A888,FALSE),"")</f>
        <v/>
      </c>
      <c r="C888" t="str">
        <f>IF(HLOOKUP("CPUs",'vInfo (Imported)'!$1:$5000,A888,FALSE)&gt;0,
HLOOKUP("CPUs",'vInfo (Imported)'!$1:$5000,A888,FALSE),
"")</f>
        <v/>
      </c>
      <c r="D888" t="str">
        <f>IF(HLOOKUP($D$1,'vInfo (Imported)'!$1:$5000,A888,FALSE)&gt;0,
HLOOKUP($D$1,'vInfo (Imported)'!$1:$5000,A888,FALSE),
"")</f>
        <v/>
      </c>
      <c r="E888" t="str">
        <f>IF(HLOOKUP("Category",'vInfo (Imported)'!$1:$5000,A888,FALSE)&gt;0,
HLOOKUP("Category",'vInfo (Imported)'!$1:$5000,A888,FALSE),
"")</f>
        <v/>
      </c>
      <c r="F888" t="str">
        <f>IF(HLOOKUP("OS according to the configuration file",'vInfo (Imported)'!$1:$5000,A888,FALSE)&gt;0,
HLOOKUP("OS according to the configuration file",'vInfo (Imported)'!$1:$5000,A888,FALSE),
"")</f>
        <v/>
      </c>
      <c r="G888" s="1" t="str">
        <f>IF(HLOOKUP("Cluster",'vInfo (Imported)'!$1:$5000,A888,FALSE)&gt;0,
HLOOKUP("Cluster",'vInfo (Imported)'!$1:$5000,A888,FALSE),
"")</f>
        <v/>
      </c>
      <c r="K888" s="28">
        <f>'vCluster (Imported)'!A888</f>
        <v>0</v>
      </c>
      <c r="L888">
        <f t="shared" si="81"/>
        <v>0</v>
      </c>
      <c r="M888">
        <f t="shared" si="82"/>
        <v>0</v>
      </c>
      <c r="N888">
        <f t="shared" si="83"/>
        <v>0</v>
      </c>
      <c r="O888" s="1">
        <f t="shared" si="84"/>
        <v>0</v>
      </c>
      <c r="P888">
        <f>SUMIFS('vCluster (Imported)'!$G:$G,'vCluster (Imported)'!$A:$A,K888)</f>
        <v>0</v>
      </c>
      <c r="Q888">
        <f t="shared" si="85"/>
        <v>0</v>
      </c>
    </row>
    <row r="889" spans="1:17" x14ac:dyDescent="0.3">
      <c r="A889">
        <f t="shared" si="80"/>
        <v>889</v>
      </c>
      <c r="B889" t="str">
        <f>IF(HLOOKUP("Memory",'vInfo (Imported)'!$1:$5000,A889,FALSE)&gt;0,HLOOKUP("Memory",'vInfo (Imported)'!$1:$5000,A889,FALSE),"")</f>
        <v/>
      </c>
      <c r="C889" t="str">
        <f>IF(HLOOKUP("CPUs",'vInfo (Imported)'!$1:$5000,A889,FALSE)&gt;0,
HLOOKUP("CPUs",'vInfo (Imported)'!$1:$5000,A889,FALSE),
"")</f>
        <v/>
      </c>
      <c r="D889" t="str">
        <f>IF(HLOOKUP($D$1,'vInfo (Imported)'!$1:$5000,A889,FALSE)&gt;0,
HLOOKUP($D$1,'vInfo (Imported)'!$1:$5000,A889,FALSE),
"")</f>
        <v/>
      </c>
      <c r="E889" t="str">
        <f>IF(HLOOKUP("Category",'vInfo (Imported)'!$1:$5000,A889,FALSE)&gt;0,
HLOOKUP("Category",'vInfo (Imported)'!$1:$5000,A889,FALSE),
"")</f>
        <v/>
      </c>
      <c r="F889" t="str">
        <f>IF(HLOOKUP("OS according to the configuration file",'vInfo (Imported)'!$1:$5000,A889,FALSE)&gt;0,
HLOOKUP("OS according to the configuration file",'vInfo (Imported)'!$1:$5000,A889,FALSE),
"")</f>
        <v/>
      </c>
      <c r="G889" s="1" t="str">
        <f>IF(HLOOKUP("Cluster",'vInfo (Imported)'!$1:$5000,A889,FALSE)&gt;0,
HLOOKUP("Cluster",'vInfo (Imported)'!$1:$5000,A889,FALSE),
"")</f>
        <v/>
      </c>
      <c r="K889" s="28">
        <f>'vCluster (Imported)'!A889</f>
        <v>0</v>
      </c>
      <c r="L889">
        <f t="shared" si="81"/>
        <v>0</v>
      </c>
      <c r="M889">
        <f t="shared" si="82"/>
        <v>0</v>
      </c>
      <c r="N889">
        <f t="shared" si="83"/>
        <v>0</v>
      </c>
      <c r="O889" s="1">
        <f t="shared" si="84"/>
        <v>0</v>
      </c>
      <c r="P889">
        <f>SUMIFS('vCluster (Imported)'!$G:$G,'vCluster (Imported)'!$A:$A,K889)</f>
        <v>0</v>
      </c>
      <c r="Q889">
        <f t="shared" si="85"/>
        <v>0</v>
      </c>
    </row>
    <row r="890" spans="1:17" x14ac:dyDescent="0.3">
      <c r="A890">
        <f t="shared" si="80"/>
        <v>890</v>
      </c>
      <c r="B890" t="str">
        <f>IF(HLOOKUP("Memory",'vInfo (Imported)'!$1:$5000,A890,FALSE)&gt;0,HLOOKUP("Memory",'vInfo (Imported)'!$1:$5000,A890,FALSE),"")</f>
        <v/>
      </c>
      <c r="C890" t="str">
        <f>IF(HLOOKUP("CPUs",'vInfo (Imported)'!$1:$5000,A890,FALSE)&gt;0,
HLOOKUP("CPUs",'vInfo (Imported)'!$1:$5000,A890,FALSE),
"")</f>
        <v/>
      </c>
      <c r="D890" t="str">
        <f>IF(HLOOKUP($D$1,'vInfo (Imported)'!$1:$5000,A890,FALSE)&gt;0,
HLOOKUP($D$1,'vInfo (Imported)'!$1:$5000,A890,FALSE),
"")</f>
        <v/>
      </c>
      <c r="E890" t="str">
        <f>IF(HLOOKUP("Category",'vInfo (Imported)'!$1:$5000,A890,FALSE)&gt;0,
HLOOKUP("Category",'vInfo (Imported)'!$1:$5000,A890,FALSE),
"")</f>
        <v/>
      </c>
      <c r="F890" t="str">
        <f>IF(HLOOKUP("OS according to the configuration file",'vInfo (Imported)'!$1:$5000,A890,FALSE)&gt;0,
HLOOKUP("OS according to the configuration file",'vInfo (Imported)'!$1:$5000,A890,FALSE),
"")</f>
        <v/>
      </c>
      <c r="G890" s="1" t="str">
        <f>IF(HLOOKUP("Cluster",'vInfo (Imported)'!$1:$5000,A890,FALSE)&gt;0,
HLOOKUP("Cluster",'vInfo (Imported)'!$1:$5000,A890,FALSE),
"")</f>
        <v/>
      </c>
      <c r="K890" s="28">
        <f>'vCluster (Imported)'!A890</f>
        <v>0</v>
      </c>
      <c r="L890">
        <f t="shared" si="81"/>
        <v>0</v>
      </c>
      <c r="M890">
        <f t="shared" si="82"/>
        <v>0</v>
      </c>
      <c r="N890">
        <f t="shared" si="83"/>
        <v>0</v>
      </c>
      <c r="O890" s="1">
        <f t="shared" si="84"/>
        <v>0</v>
      </c>
      <c r="P890">
        <f>SUMIFS('vCluster (Imported)'!$G:$G,'vCluster (Imported)'!$A:$A,K890)</f>
        <v>0</v>
      </c>
      <c r="Q890">
        <f t="shared" si="85"/>
        <v>0</v>
      </c>
    </row>
    <row r="891" spans="1:17" x14ac:dyDescent="0.3">
      <c r="A891">
        <f t="shared" si="80"/>
        <v>891</v>
      </c>
      <c r="B891" t="str">
        <f>IF(HLOOKUP("Memory",'vInfo (Imported)'!$1:$5000,A891,FALSE)&gt;0,HLOOKUP("Memory",'vInfo (Imported)'!$1:$5000,A891,FALSE),"")</f>
        <v/>
      </c>
      <c r="C891" t="str">
        <f>IF(HLOOKUP("CPUs",'vInfo (Imported)'!$1:$5000,A891,FALSE)&gt;0,
HLOOKUP("CPUs",'vInfo (Imported)'!$1:$5000,A891,FALSE),
"")</f>
        <v/>
      </c>
      <c r="D891" t="str">
        <f>IF(HLOOKUP($D$1,'vInfo (Imported)'!$1:$5000,A891,FALSE)&gt;0,
HLOOKUP($D$1,'vInfo (Imported)'!$1:$5000,A891,FALSE),
"")</f>
        <v/>
      </c>
      <c r="E891" t="str">
        <f>IF(HLOOKUP("Category",'vInfo (Imported)'!$1:$5000,A891,FALSE)&gt;0,
HLOOKUP("Category",'vInfo (Imported)'!$1:$5000,A891,FALSE),
"")</f>
        <v/>
      </c>
      <c r="F891" t="str">
        <f>IF(HLOOKUP("OS according to the configuration file",'vInfo (Imported)'!$1:$5000,A891,FALSE)&gt;0,
HLOOKUP("OS according to the configuration file",'vInfo (Imported)'!$1:$5000,A891,FALSE),
"")</f>
        <v/>
      </c>
      <c r="G891" s="1" t="str">
        <f>IF(HLOOKUP("Cluster",'vInfo (Imported)'!$1:$5000,A891,FALSE)&gt;0,
HLOOKUP("Cluster",'vInfo (Imported)'!$1:$5000,A891,FALSE),
"")</f>
        <v/>
      </c>
      <c r="K891" s="28">
        <f>'vCluster (Imported)'!A891</f>
        <v>0</v>
      </c>
      <c r="L891">
        <f t="shared" si="81"/>
        <v>0</v>
      </c>
      <c r="M891">
        <f t="shared" si="82"/>
        <v>0</v>
      </c>
      <c r="N891">
        <f t="shared" si="83"/>
        <v>0</v>
      </c>
      <c r="O891" s="1">
        <f t="shared" si="84"/>
        <v>0</v>
      </c>
      <c r="P891">
        <f>SUMIFS('vCluster (Imported)'!$G:$G,'vCluster (Imported)'!$A:$A,K891)</f>
        <v>0</v>
      </c>
      <c r="Q891">
        <f t="shared" si="85"/>
        <v>0</v>
      </c>
    </row>
    <row r="892" spans="1:17" x14ac:dyDescent="0.3">
      <c r="A892">
        <f t="shared" si="80"/>
        <v>892</v>
      </c>
      <c r="B892" t="str">
        <f>IF(HLOOKUP("Memory",'vInfo (Imported)'!$1:$5000,A892,FALSE)&gt;0,HLOOKUP("Memory",'vInfo (Imported)'!$1:$5000,A892,FALSE),"")</f>
        <v/>
      </c>
      <c r="C892" t="str">
        <f>IF(HLOOKUP("CPUs",'vInfo (Imported)'!$1:$5000,A892,FALSE)&gt;0,
HLOOKUP("CPUs",'vInfo (Imported)'!$1:$5000,A892,FALSE),
"")</f>
        <v/>
      </c>
      <c r="D892" t="str">
        <f>IF(HLOOKUP($D$1,'vInfo (Imported)'!$1:$5000,A892,FALSE)&gt;0,
HLOOKUP($D$1,'vInfo (Imported)'!$1:$5000,A892,FALSE),
"")</f>
        <v/>
      </c>
      <c r="E892" t="str">
        <f>IF(HLOOKUP("Category",'vInfo (Imported)'!$1:$5000,A892,FALSE)&gt;0,
HLOOKUP("Category",'vInfo (Imported)'!$1:$5000,A892,FALSE),
"")</f>
        <v/>
      </c>
      <c r="F892" t="str">
        <f>IF(HLOOKUP("OS according to the configuration file",'vInfo (Imported)'!$1:$5000,A892,FALSE)&gt;0,
HLOOKUP("OS according to the configuration file",'vInfo (Imported)'!$1:$5000,A892,FALSE),
"")</f>
        <v/>
      </c>
      <c r="G892" s="1" t="str">
        <f>IF(HLOOKUP("Cluster",'vInfo (Imported)'!$1:$5000,A892,FALSE)&gt;0,
HLOOKUP("Cluster",'vInfo (Imported)'!$1:$5000,A892,FALSE),
"")</f>
        <v/>
      </c>
      <c r="K892" s="28">
        <f>'vCluster (Imported)'!A892</f>
        <v>0</v>
      </c>
      <c r="L892">
        <f t="shared" si="81"/>
        <v>0</v>
      </c>
      <c r="M892">
        <f t="shared" si="82"/>
        <v>0</v>
      </c>
      <c r="N892">
        <f t="shared" si="83"/>
        <v>0</v>
      </c>
      <c r="O892" s="1">
        <f t="shared" si="84"/>
        <v>0</v>
      </c>
      <c r="P892">
        <f>SUMIFS('vCluster (Imported)'!$G:$G,'vCluster (Imported)'!$A:$A,K892)</f>
        <v>0</v>
      </c>
      <c r="Q892">
        <f t="shared" si="85"/>
        <v>0</v>
      </c>
    </row>
    <row r="893" spans="1:17" x14ac:dyDescent="0.3">
      <c r="A893">
        <f t="shared" si="80"/>
        <v>893</v>
      </c>
      <c r="B893" t="str">
        <f>IF(HLOOKUP("Memory",'vInfo (Imported)'!$1:$5000,A893,FALSE)&gt;0,HLOOKUP("Memory",'vInfo (Imported)'!$1:$5000,A893,FALSE),"")</f>
        <v/>
      </c>
      <c r="C893" t="str">
        <f>IF(HLOOKUP("CPUs",'vInfo (Imported)'!$1:$5000,A893,FALSE)&gt;0,
HLOOKUP("CPUs",'vInfo (Imported)'!$1:$5000,A893,FALSE),
"")</f>
        <v/>
      </c>
      <c r="D893" t="str">
        <f>IF(HLOOKUP($D$1,'vInfo (Imported)'!$1:$5000,A893,FALSE)&gt;0,
HLOOKUP($D$1,'vInfo (Imported)'!$1:$5000,A893,FALSE),
"")</f>
        <v/>
      </c>
      <c r="E893" t="str">
        <f>IF(HLOOKUP("Category",'vInfo (Imported)'!$1:$5000,A893,FALSE)&gt;0,
HLOOKUP("Category",'vInfo (Imported)'!$1:$5000,A893,FALSE),
"")</f>
        <v/>
      </c>
      <c r="F893" t="str">
        <f>IF(HLOOKUP("OS according to the configuration file",'vInfo (Imported)'!$1:$5000,A893,FALSE)&gt;0,
HLOOKUP("OS according to the configuration file",'vInfo (Imported)'!$1:$5000,A893,FALSE),
"")</f>
        <v/>
      </c>
      <c r="G893" s="1" t="str">
        <f>IF(HLOOKUP("Cluster",'vInfo (Imported)'!$1:$5000,A893,FALSE)&gt;0,
HLOOKUP("Cluster",'vInfo (Imported)'!$1:$5000,A893,FALSE),
"")</f>
        <v/>
      </c>
      <c r="K893" s="28">
        <f>'vCluster (Imported)'!A893</f>
        <v>0</v>
      </c>
      <c r="L893">
        <f t="shared" si="81"/>
        <v>0</v>
      </c>
      <c r="M893">
        <f t="shared" si="82"/>
        <v>0</v>
      </c>
      <c r="N893">
        <f t="shared" si="83"/>
        <v>0</v>
      </c>
      <c r="O893" s="1">
        <f t="shared" si="84"/>
        <v>0</v>
      </c>
      <c r="P893">
        <f>SUMIFS('vCluster (Imported)'!$G:$G,'vCluster (Imported)'!$A:$A,K893)</f>
        <v>0</v>
      </c>
      <c r="Q893">
        <f t="shared" si="85"/>
        <v>0</v>
      </c>
    </row>
    <row r="894" spans="1:17" x14ac:dyDescent="0.3">
      <c r="A894">
        <f t="shared" si="80"/>
        <v>894</v>
      </c>
      <c r="B894" t="str">
        <f>IF(HLOOKUP("Memory",'vInfo (Imported)'!$1:$5000,A894,FALSE)&gt;0,HLOOKUP("Memory",'vInfo (Imported)'!$1:$5000,A894,FALSE),"")</f>
        <v/>
      </c>
      <c r="C894" t="str">
        <f>IF(HLOOKUP("CPUs",'vInfo (Imported)'!$1:$5000,A894,FALSE)&gt;0,
HLOOKUP("CPUs",'vInfo (Imported)'!$1:$5000,A894,FALSE),
"")</f>
        <v/>
      </c>
      <c r="D894" t="str">
        <f>IF(HLOOKUP($D$1,'vInfo (Imported)'!$1:$5000,A894,FALSE)&gt;0,
HLOOKUP($D$1,'vInfo (Imported)'!$1:$5000,A894,FALSE),
"")</f>
        <v/>
      </c>
      <c r="E894" t="str">
        <f>IF(HLOOKUP("Category",'vInfo (Imported)'!$1:$5000,A894,FALSE)&gt;0,
HLOOKUP("Category",'vInfo (Imported)'!$1:$5000,A894,FALSE),
"")</f>
        <v/>
      </c>
      <c r="F894" t="str">
        <f>IF(HLOOKUP("OS according to the configuration file",'vInfo (Imported)'!$1:$5000,A894,FALSE)&gt;0,
HLOOKUP("OS according to the configuration file",'vInfo (Imported)'!$1:$5000,A894,FALSE),
"")</f>
        <v/>
      </c>
      <c r="G894" s="1" t="str">
        <f>IF(HLOOKUP("Cluster",'vInfo (Imported)'!$1:$5000,A894,FALSE)&gt;0,
HLOOKUP("Cluster",'vInfo (Imported)'!$1:$5000,A894,FALSE),
"")</f>
        <v/>
      </c>
      <c r="K894" s="28">
        <f>'vCluster (Imported)'!A894</f>
        <v>0</v>
      </c>
      <c r="L894">
        <f t="shared" si="81"/>
        <v>0</v>
      </c>
      <c r="M894">
        <f t="shared" si="82"/>
        <v>0</v>
      </c>
      <c r="N894">
        <f t="shared" si="83"/>
        <v>0</v>
      </c>
      <c r="O894" s="1">
        <f t="shared" si="84"/>
        <v>0</v>
      </c>
      <c r="P894">
        <f>SUMIFS('vCluster (Imported)'!$G:$G,'vCluster (Imported)'!$A:$A,K894)</f>
        <v>0</v>
      </c>
      <c r="Q894">
        <f t="shared" si="85"/>
        <v>0</v>
      </c>
    </row>
    <row r="895" spans="1:17" x14ac:dyDescent="0.3">
      <c r="A895">
        <f t="shared" si="80"/>
        <v>895</v>
      </c>
      <c r="B895" t="str">
        <f>IF(HLOOKUP("Memory",'vInfo (Imported)'!$1:$5000,A895,FALSE)&gt;0,HLOOKUP("Memory",'vInfo (Imported)'!$1:$5000,A895,FALSE),"")</f>
        <v/>
      </c>
      <c r="C895" t="str">
        <f>IF(HLOOKUP("CPUs",'vInfo (Imported)'!$1:$5000,A895,FALSE)&gt;0,
HLOOKUP("CPUs",'vInfo (Imported)'!$1:$5000,A895,FALSE),
"")</f>
        <v/>
      </c>
      <c r="D895" t="str">
        <f>IF(HLOOKUP($D$1,'vInfo (Imported)'!$1:$5000,A895,FALSE)&gt;0,
HLOOKUP($D$1,'vInfo (Imported)'!$1:$5000,A895,FALSE),
"")</f>
        <v/>
      </c>
      <c r="E895" t="str">
        <f>IF(HLOOKUP("Category",'vInfo (Imported)'!$1:$5000,A895,FALSE)&gt;0,
HLOOKUP("Category",'vInfo (Imported)'!$1:$5000,A895,FALSE),
"")</f>
        <v/>
      </c>
      <c r="F895" t="str">
        <f>IF(HLOOKUP("OS according to the configuration file",'vInfo (Imported)'!$1:$5000,A895,FALSE)&gt;0,
HLOOKUP("OS according to the configuration file",'vInfo (Imported)'!$1:$5000,A895,FALSE),
"")</f>
        <v/>
      </c>
      <c r="G895" s="1" t="str">
        <f>IF(HLOOKUP("Cluster",'vInfo (Imported)'!$1:$5000,A895,FALSE)&gt;0,
HLOOKUP("Cluster",'vInfo (Imported)'!$1:$5000,A895,FALSE),
"")</f>
        <v/>
      </c>
      <c r="K895" s="28">
        <f>'vCluster (Imported)'!A895</f>
        <v>0</v>
      </c>
      <c r="L895">
        <f t="shared" si="81"/>
        <v>0</v>
      </c>
      <c r="M895">
        <f t="shared" si="82"/>
        <v>0</v>
      </c>
      <c r="N895">
        <f t="shared" si="83"/>
        <v>0</v>
      </c>
      <c r="O895" s="1">
        <f t="shared" si="84"/>
        <v>0</v>
      </c>
      <c r="P895">
        <f>SUMIFS('vCluster (Imported)'!$G:$G,'vCluster (Imported)'!$A:$A,K895)</f>
        <v>0</v>
      </c>
      <c r="Q895">
        <f t="shared" si="85"/>
        <v>0</v>
      </c>
    </row>
    <row r="896" spans="1:17" x14ac:dyDescent="0.3">
      <c r="A896">
        <f t="shared" si="80"/>
        <v>896</v>
      </c>
      <c r="B896" t="str">
        <f>IF(HLOOKUP("Memory",'vInfo (Imported)'!$1:$5000,A896,FALSE)&gt;0,HLOOKUP("Memory",'vInfo (Imported)'!$1:$5000,A896,FALSE),"")</f>
        <v/>
      </c>
      <c r="C896" t="str">
        <f>IF(HLOOKUP("CPUs",'vInfo (Imported)'!$1:$5000,A896,FALSE)&gt;0,
HLOOKUP("CPUs",'vInfo (Imported)'!$1:$5000,A896,FALSE),
"")</f>
        <v/>
      </c>
      <c r="D896" t="str">
        <f>IF(HLOOKUP($D$1,'vInfo (Imported)'!$1:$5000,A896,FALSE)&gt;0,
HLOOKUP($D$1,'vInfo (Imported)'!$1:$5000,A896,FALSE),
"")</f>
        <v/>
      </c>
      <c r="E896" t="str">
        <f>IF(HLOOKUP("Category",'vInfo (Imported)'!$1:$5000,A896,FALSE)&gt;0,
HLOOKUP("Category",'vInfo (Imported)'!$1:$5000,A896,FALSE),
"")</f>
        <v/>
      </c>
      <c r="F896" t="str">
        <f>IF(HLOOKUP("OS according to the configuration file",'vInfo (Imported)'!$1:$5000,A896,FALSE)&gt;0,
HLOOKUP("OS according to the configuration file",'vInfo (Imported)'!$1:$5000,A896,FALSE),
"")</f>
        <v/>
      </c>
      <c r="G896" s="1" t="str">
        <f>IF(HLOOKUP("Cluster",'vInfo (Imported)'!$1:$5000,A896,FALSE)&gt;0,
HLOOKUP("Cluster",'vInfo (Imported)'!$1:$5000,A896,FALSE),
"")</f>
        <v/>
      </c>
      <c r="K896" s="28">
        <f>'vCluster (Imported)'!A896</f>
        <v>0</v>
      </c>
      <c r="L896">
        <f t="shared" si="81"/>
        <v>0</v>
      </c>
      <c r="M896">
        <f t="shared" si="82"/>
        <v>0</v>
      </c>
      <c r="N896">
        <f t="shared" si="83"/>
        <v>0</v>
      </c>
      <c r="O896" s="1">
        <f t="shared" si="84"/>
        <v>0</v>
      </c>
      <c r="P896">
        <f>SUMIFS('vCluster (Imported)'!$G:$G,'vCluster (Imported)'!$A:$A,K896)</f>
        <v>0</v>
      </c>
      <c r="Q896">
        <f t="shared" si="85"/>
        <v>0</v>
      </c>
    </row>
    <row r="897" spans="1:17" x14ac:dyDescent="0.3">
      <c r="A897">
        <f t="shared" si="80"/>
        <v>897</v>
      </c>
      <c r="B897" t="str">
        <f>IF(HLOOKUP("Memory",'vInfo (Imported)'!$1:$5000,A897,FALSE)&gt;0,HLOOKUP("Memory",'vInfo (Imported)'!$1:$5000,A897,FALSE),"")</f>
        <v/>
      </c>
      <c r="C897" t="str">
        <f>IF(HLOOKUP("CPUs",'vInfo (Imported)'!$1:$5000,A897,FALSE)&gt;0,
HLOOKUP("CPUs",'vInfo (Imported)'!$1:$5000,A897,FALSE),
"")</f>
        <v/>
      </c>
      <c r="D897" t="str">
        <f>IF(HLOOKUP($D$1,'vInfo (Imported)'!$1:$5000,A897,FALSE)&gt;0,
HLOOKUP($D$1,'vInfo (Imported)'!$1:$5000,A897,FALSE),
"")</f>
        <v/>
      </c>
      <c r="E897" t="str">
        <f>IF(HLOOKUP("Category",'vInfo (Imported)'!$1:$5000,A897,FALSE)&gt;0,
HLOOKUP("Category",'vInfo (Imported)'!$1:$5000,A897,FALSE),
"")</f>
        <v/>
      </c>
      <c r="F897" t="str">
        <f>IF(HLOOKUP("OS according to the configuration file",'vInfo (Imported)'!$1:$5000,A897,FALSE)&gt;0,
HLOOKUP("OS according to the configuration file",'vInfo (Imported)'!$1:$5000,A897,FALSE),
"")</f>
        <v/>
      </c>
      <c r="G897" s="1" t="str">
        <f>IF(HLOOKUP("Cluster",'vInfo (Imported)'!$1:$5000,A897,FALSE)&gt;0,
HLOOKUP("Cluster",'vInfo (Imported)'!$1:$5000,A897,FALSE),
"")</f>
        <v/>
      </c>
      <c r="K897" s="28">
        <f>'vCluster (Imported)'!A897</f>
        <v>0</v>
      </c>
      <c r="L897">
        <f t="shared" si="81"/>
        <v>0</v>
      </c>
      <c r="M897">
        <f t="shared" si="82"/>
        <v>0</v>
      </c>
      <c r="N897">
        <f t="shared" si="83"/>
        <v>0</v>
      </c>
      <c r="O897" s="1">
        <f t="shared" si="84"/>
        <v>0</v>
      </c>
      <c r="P897">
        <f>SUMIFS('vCluster (Imported)'!$G:$G,'vCluster (Imported)'!$A:$A,K897)</f>
        <v>0</v>
      </c>
      <c r="Q897">
        <f t="shared" si="85"/>
        <v>0</v>
      </c>
    </row>
    <row r="898" spans="1:17" x14ac:dyDescent="0.3">
      <c r="A898">
        <f t="shared" ref="A898:A961" si="86">A897+1</f>
        <v>898</v>
      </c>
      <c r="B898" t="str">
        <f>IF(HLOOKUP("Memory",'vInfo (Imported)'!$1:$5000,A898,FALSE)&gt;0,HLOOKUP("Memory",'vInfo (Imported)'!$1:$5000,A898,FALSE),"")</f>
        <v/>
      </c>
      <c r="C898" t="str">
        <f>IF(HLOOKUP("CPUs",'vInfo (Imported)'!$1:$5000,A898,FALSE)&gt;0,
HLOOKUP("CPUs",'vInfo (Imported)'!$1:$5000,A898,FALSE),
"")</f>
        <v/>
      </c>
      <c r="D898" t="str">
        <f>IF(HLOOKUP($D$1,'vInfo (Imported)'!$1:$5000,A898,FALSE)&gt;0,
HLOOKUP($D$1,'vInfo (Imported)'!$1:$5000,A898,FALSE),
"")</f>
        <v/>
      </c>
      <c r="E898" t="str">
        <f>IF(HLOOKUP("Category",'vInfo (Imported)'!$1:$5000,A898,FALSE)&gt;0,
HLOOKUP("Category",'vInfo (Imported)'!$1:$5000,A898,FALSE),
"")</f>
        <v/>
      </c>
      <c r="F898" t="str">
        <f>IF(HLOOKUP("OS according to the configuration file",'vInfo (Imported)'!$1:$5000,A898,FALSE)&gt;0,
HLOOKUP("OS according to the configuration file",'vInfo (Imported)'!$1:$5000,A898,FALSE),
"")</f>
        <v/>
      </c>
      <c r="G898" s="1" t="str">
        <f>IF(HLOOKUP("Cluster",'vInfo (Imported)'!$1:$5000,A898,FALSE)&gt;0,
HLOOKUP("Cluster",'vInfo (Imported)'!$1:$5000,A898,FALSE),
"")</f>
        <v/>
      </c>
      <c r="K898" s="28">
        <f>'vCluster (Imported)'!A898</f>
        <v>0</v>
      </c>
      <c r="L898">
        <f t="shared" ref="L898:L961" si="87">COUNTIFS(G:G,K898,$E:$E,$L$1)</f>
        <v>0</v>
      </c>
      <c r="M898">
        <f t="shared" ref="M898:M961" si="88">COUNTIFS(G:G,K898,$E:$E,$M$1)</f>
        <v>0</v>
      </c>
      <c r="N898">
        <f t="shared" ref="N898:N961" si="89">COUNTIFS(G:G,K898,$E:$E,$N$1)</f>
        <v>0</v>
      </c>
      <c r="O898" s="1">
        <f t="shared" ref="O898:O961" si="90">COUNTIFS(G:G,K898,$E:$E,$O$1)</f>
        <v>0</v>
      </c>
      <c r="P898">
        <f>SUMIFS('vCluster (Imported)'!$G:$G,'vCluster (Imported)'!$A:$A,K898)</f>
        <v>0</v>
      </c>
      <c r="Q898">
        <f t="shared" ref="Q898:Q961" si="91">IF(L898&gt;0,P898,0)</f>
        <v>0</v>
      </c>
    </row>
    <row r="899" spans="1:17" x14ac:dyDescent="0.3">
      <c r="A899">
        <f t="shared" si="86"/>
        <v>899</v>
      </c>
      <c r="B899" t="str">
        <f>IF(HLOOKUP("Memory",'vInfo (Imported)'!$1:$5000,A899,FALSE)&gt;0,HLOOKUP("Memory",'vInfo (Imported)'!$1:$5000,A899,FALSE),"")</f>
        <v/>
      </c>
      <c r="C899" t="str">
        <f>IF(HLOOKUP("CPUs",'vInfo (Imported)'!$1:$5000,A899,FALSE)&gt;0,
HLOOKUP("CPUs",'vInfo (Imported)'!$1:$5000,A899,FALSE),
"")</f>
        <v/>
      </c>
      <c r="D899" t="str">
        <f>IF(HLOOKUP($D$1,'vInfo (Imported)'!$1:$5000,A899,FALSE)&gt;0,
HLOOKUP($D$1,'vInfo (Imported)'!$1:$5000,A899,FALSE),
"")</f>
        <v/>
      </c>
      <c r="E899" t="str">
        <f>IF(HLOOKUP("Category",'vInfo (Imported)'!$1:$5000,A899,FALSE)&gt;0,
HLOOKUP("Category",'vInfo (Imported)'!$1:$5000,A899,FALSE),
"")</f>
        <v/>
      </c>
      <c r="F899" t="str">
        <f>IF(HLOOKUP("OS according to the configuration file",'vInfo (Imported)'!$1:$5000,A899,FALSE)&gt;0,
HLOOKUP("OS according to the configuration file",'vInfo (Imported)'!$1:$5000,A899,FALSE),
"")</f>
        <v/>
      </c>
      <c r="G899" s="1" t="str">
        <f>IF(HLOOKUP("Cluster",'vInfo (Imported)'!$1:$5000,A899,FALSE)&gt;0,
HLOOKUP("Cluster",'vInfo (Imported)'!$1:$5000,A899,FALSE),
"")</f>
        <v/>
      </c>
      <c r="K899" s="28">
        <f>'vCluster (Imported)'!A899</f>
        <v>0</v>
      </c>
      <c r="L899">
        <f t="shared" si="87"/>
        <v>0</v>
      </c>
      <c r="M899">
        <f t="shared" si="88"/>
        <v>0</v>
      </c>
      <c r="N899">
        <f t="shared" si="89"/>
        <v>0</v>
      </c>
      <c r="O899" s="1">
        <f t="shared" si="90"/>
        <v>0</v>
      </c>
      <c r="P899">
        <f>SUMIFS('vCluster (Imported)'!$G:$G,'vCluster (Imported)'!$A:$A,K899)</f>
        <v>0</v>
      </c>
      <c r="Q899">
        <f t="shared" si="91"/>
        <v>0</v>
      </c>
    </row>
    <row r="900" spans="1:17" x14ac:dyDescent="0.3">
      <c r="A900">
        <f t="shared" si="86"/>
        <v>900</v>
      </c>
      <c r="B900" t="str">
        <f>IF(HLOOKUP("Memory",'vInfo (Imported)'!$1:$5000,A900,FALSE)&gt;0,HLOOKUP("Memory",'vInfo (Imported)'!$1:$5000,A900,FALSE),"")</f>
        <v/>
      </c>
      <c r="C900" t="str">
        <f>IF(HLOOKUP("CPUs",'vInfo (Imported)'!$1:$5000,A900,FALSE)&gt;0,
HLOOKUP("CPUs",'vInfo (Imported)'!$1:$5000,A900,FALSE),
"")</f>
        <v/>
      </c>
      <c r="D900" t="str">
        <f>IF(HLOOKUP($D$1,'vInfo (Imported)'!$1:$5000,A900,FALSE)&gt;0,
HLOOKUP($D$1,'vInfo (Imported)'!$1:$5000,A900,FALSE),
"")</f>
        <v/>
      </c>
      <c r="E900" t="str">
        <f>IF(HLOOKUP("Category",'vInfo (Imported)'!$1:$5000,A900,FALSE)&gt;0,
HLOOKUP("Category",'vInfo (Imported)'!$1:$5000,A900,FALSE),
"")</f>
        <v/>
      </c>
      <c r="F900" t="str">
        <f>IF(HLOOKUP("OS according to the configuration file",'vInfo (Imported)'!$1:$5000,A900,FALSE)&gt;0,
HLOOKUP("OS according to the configuration file",'vInfo (Imported)'!$1:$5000,A900,FALSE),
"")</f>
        <v/>
      </c>
      <c r="G900" s="1" t="str">
        <f>IF(HLOOKUP("Cluster",'vInfo (Imported)'!$1:$5000,A900,FALSE)&gt;0,
HLOOKUP("Cluster",'vInfo (Imported)'!$1:$5000,A900,FALSE),
"")</f>
        <v/>
      </c>
      <c r="K900" s="28">
        <f>'vCluster (Imported)'!A900</f>
        <v>0</v>
      </c>
      <c r="L900">
        <f t="shared" si="87"/>
        <v>0</v>
      </c>
      <c r="M900">
        <f t="shared" si="88"/>
        <v>0</v>
      </c>
      <c r="N900">
        <f t="shared" si="89"/>
        <v>0</v>
      </c>
      <c r="O900" s="1">
        <f t="shared" si="90"/>
        <v>0</v>
      </c>
      <c r="P900">
        <f>SUMIFS('vCluster (Imported)'!$G:$G,'vCluster (Imported)'!$A:$A,K900)</f>
        <v>0</v>
      </c>
      <c r="Q900">
        <f t="shared" si="91"/>
        <v>0</v>
      </c>
    </row>
    <row r="901" spans="1:17" x14ac:dyDescent="0.3">
      <c r="A901">
        <f t="shared" si="86"/>
        <v>901</v>
      </c>
      <c r="B901" t="str">
        <f>IF(HLOOKUP("Memory",'vInfo (Imported)'!$1:$5000,A901,FALSE)&gt;0,HLOOKUP("Memory",'vInfo (Imported)'!$1:$5000,A901,FALSE),"")</f>
        <v/>
      </c>
      <c r="C901" t="str">
        <f>IF(HLOOKUP("CPUs",'vInfo (Imported)'!$1:$5000,A901,FALSE)&gt;0,
HLOOKUP("CPUs",'vInfo (Imported)'!$1:$5000,A901,FALSE),
"")</f>
        <v/>
      </c>
      <c r="D901" t="str">
        <f>IF(HLOOKUP($D$1,'vInfo (Imported)'!$1:$5000,A901,FALSE)&gt;0,
HLOOKUP($D$1,'vInfo (Imported)'!$1:$5000,A901,FALSE),
"")</f>
        <v/>
      </c>
      <c r="E901" t="str">
        <f>IF(HLOOKUP("Category",'vInfo (Imported)'!$1:$5000,A901,FALSE)&gt;0,
HLOOKUP("Category",'vInfo (Imported)'!$1:$5000,A901,FALSE),
"")</f>
        <v/>
      </c>
      <c r="F901" t="str">
        <f>IF(HLOOKUP("OS according to the configuration file",'vInfo (Imported)'!$1:$5000,A901,FALSE)&gt;0,
HLOOKUP("OS according to the configuration file",'vInfo (Imported)'!$1:$5000,A901,FALSE),
"")</f>
        <v/>
      </c>
      <c r="G901" s="1" t="str">
        <f>IF(HLOOKUP("Cluster",'vInfo (Imported)'!$1:$5000,A901,FALSE)&gt;0,
HLOOKUP("Cluster",'vInfo (Imported)'!$1:$5000,A901,FALSE),
"")</f>
        <v/>
      </c>
      <c r="K901" s="28">
        <f>'vCluster (Imported)'!A901</f>
        <v>0</v>
      </c>
      <c r="L901">
        <f t="shared" si="87"/>
        <v>0</v>
      </c>
      <c r="M901">
        <f t="shared" si="88"/>
        <v>0</v>
      </c>
      <c r="N901">
        <f t="shared" si="89"/>
        <v>0</v>
      </c>
      <c r="O901" s="1">
        <f t="shared" si="90"/>
        <v>0</v>
      </c>
      <c r="P901">
        <f>SUMIFS('vCluster (Imported)'!$G:$G,'vCluster (Imported)'!$A:$A,K901)</f>
        <v>0</v>
      </c>
      <c r="Q901">
        <f t="shared" si="91"/>
        <v>0</v>
      </c>
    </row>
    <row r="902" spans="1:17" x14ac:dyDescent="0.3">
      <c r="A902">
        <f t="shared" si="86"/>
        <v>902</v>
      </c>
      <c r="B902" t="str">
        <f>IF(HLOOKUP("Memory",'vInfo (Imported)'!$1:$5000,A902,FALSE)&gt;0,HLOOKUP("Memory",'vInfo (Imported)'!$1:$5000,A902,FALSE),"")</f>
        <v/>
      </c>
      <c r="C902" t="str">
        <f>IF(HLOOKUP("CPUs",'vInfo (Imported)'!$1:$5000,A902,FALSE)&gt;0,
HLOOKUP("CPUs",'vInfo (Imported)'!$1:$5000,A902,FALSE),
"")</f>
        <v/>
      </c>
      <c r="D902" t="str">
        <f>IF(HLOOKUP($D$1,'vInfo (Imported)'!$1:$5000,A902,FALSE)&gt;0,
HLOOKUP($D$1,'vInfo (Imported)'!$1:$5000,A902,FALSE),
"")</f>
        <v/>
      </c>
      <c r="E902" t="str">
        <f>IF(HLOOKUP("Category",'vInfo (Imported)'!$1:$5000,A902,FALSE)&gt;0,
HLOOKUP("Category",'vInfo (Imported)'!$1:$5000,A902,FALSE),
"")</f>
        <v/>
      </c>
      <c r="F902" t="str">
        <f>IF(HLOOKUP("OS according to the configuration file",'vInfo (Imported)'!$1:$5000,A902,FALSE)&gt;0,
HLOOKUP("OS according to the configuration file",'vInfo (Imported)'!$1:$5000,A902,FALSE),
"")</f>
        <v/>
      </c>
      <c r="G902" s="1" t="str">
        <f>IF(HLOOKUP("Cluster",'vInfo (Imported)'!$1:$5000,A902,FALSE)&gt;0,
HLOOKUP("Cluster",'vInfo (Imported)'!$1:$5000,A902,FALSE),
"")</f>
        <v/>
      </c>
      <c r="K902" s="28">
        <f>'vCluster (Imported)'!A902</f>
        <v>0</v>
      </c>
      <c r="L902">
        <f t="shared" si="87"/>
        <v>0</v>
      </c>
      <c r="M902">
        <f t="shared" si="88"/>
        <v>0</v>
      </c>
      <c r="N902">
        <f t="shared" si="89"/>
        <v>0</v>
      </c>
      <c r="O902" s="1">
        <f t="shared" si="90"/>
        <v>0</v>
      </c>
      <c r="P902">
        <f>SUMIFS('vCluster (Imported)'!$G:$G,'vCluster (Imported)'!$A:$A,K902)</f>
        <v>0</v>
      </c>
      <c r="Q902">
        <f t="shared" si="91"/>
        <v>0</v>
      </c>
    </row>
    <row r="903" spans="1:17" x14ac:dyDescent="0.3">
      <c r="A903">
        <f t="shared" si="86"/>
        <v>903</v>
      </c>
      <c r="B903" t="str">
        <f>IF(HLOOKUP("Memory",'vInfo (Imported)'!$1:$5000,A903,FALSE)&gt;0,HLOOKUP("Memory",'vInfo (Imported)'!$1:$5000,A903,FALSE),"")</f>
        <v/>
      </c>
      <c r="C903" t="str">
        <f>IF(HLOOKUP("CPUs",'vInfo (Imported)'!$1:$5000,A903,FALSE)&gt;0,
HLOOKUP("CPUs",'vInfo (Imported)'!$1:$5000,A903,FALSE),
"")</f>
        <v/>
      </c>
      <c r="D903" t="str">
        <f>IF(HLOOKUP($D$1,'vInfo (Imported)'!$1:$5000,A903,FALSE)&gt;0,
HLOOKUP($D$1,'vInfo (Imported)'!$1:$5000,A903,FALSE),
"")</f>
        <v/>
      </c>
      <c r="E903" t="str">
        <f>IF(HLOOKUP("Category",'vInfo (Imported)'!$1:$5000,A903,FALSE)&gt;0,
HLOOKUP("Category",'vInfo (Imported)'!$1:$5000,A903,FALSE),
"")</f>
        <v/>
      </c>
      <c r="F903" t="str">
        <f>IF(HLOOKUP("OS according to the configuration file",'vInfo (Imported)'!$1:$5000,A903,FALSE)&gt;0,
HLOOKUP("OS according to the configuration file",'vInfo (Imported)'!$1:$5000,A903,FALSE),
"")</f>
        <v/>
      </c>
      <c r="G903" s="1" t="str">
        <f>IF(HLOOKUP("Cluster",'vInfo (Imported)'!$1:$5000,A903,FALSE)&gt;0,
HLOOKUP("Cluster",'vInfo (Imported)'!$1:$5000,A903,FALSE),
"")</f>
        <v/>
      </c>
      <c r="K903" s="28">
        <f>'vCluster (Imported)'!A903</f>
        <v>0</v>
      </c>
      <c r="L903">
        <f t="shared" si="87"/>
        <v>0</v>
      </c>
      <c r="M903">
        <f t="shared" si="88"/>
        <v>0</v>
      </c>
      <c r="N903">
        <f t="shared" si="89"/>
        <v>0</v>
      </c>
      <c r="O903" s="1">
        <f t="shared" si="90"/>
        <v>0</v>
      </c>
      <c r="P903">
        <f>SUMIFS('vCluster (Imported)'!$G:$G,'vCluster (Imported)'!$A:$A,K903)</f>
        <v>0</v>
      </c>
      <c r="Q903">
        <f t="shared" si="91"/>
        <v>0</v>
      </c>
    </row>
    <row r="904" spans="1:17" x14ac:dyDescent="0.3">
      <c r="A904">
        <f t="shared" si="86"/>
        <v>904</v>
      </c>
      <c r="B904" t="str">
        <f>IF(HLOOKUP("Memory",'vInfo (Imported)'!$1:$5000,A904,FALSE)&gt;0,HLOOKUP("Memory",'vInfo (Imported)'!$1:$5000,A904,FALSE),"")</f>
        <v/>
      </c>
      <c r="C904" t="str">
        <f>IF(HLOOKUP("CPUs",'vInfo (Imported)'!$1:$5000,A904,FALSE)&gt;0,
HLOOKUP("CPUs",'vInfo (Imported)'!$1:$5000,A904,FALSE),
"")</f>
        <v/>
      </c>
      <c r="D904" t="str">
        <f>IF(HLOOKUP($D$1,'vInfo (Imported)'!$1:$5000,A904,FALSE)&gt;0,
HLOOKUP($D$1,'vInfo (Imported)'!$1:$5000,A904,FALSE),
"")</f>
        <v/>
      </c>
      <c r="E904" t="str">
        <f>IF(HLOOKUP("Category",'vInfo (Imported)'!$1:$5000,A904,FALSE)&gt;0,
HLOOKUP("Category",'vInfo (Imported)'!$1:$5000,A904,FALSE),
"")</f>
        <v/>
      </c>
      <c r="F904" t="str">
        <f>IF(HLOOKUP("OS according to the configuration file",'vInfo (Imported)'!$1:$5000,A904,FALSE)&gt;0,
HLOOKUP("OS according to the configuration file",'vInfo (Imported)'!$1:$5000,A904,FALSE),
"")</f>
        <v/>
      </c>
      <c r="G904" s="1" t="str">
        <f>IF(HLOOKUP("Cluster",'vInfo (Imported)'!$1:$5000,A904,FALSE)&gt;0,
HLOOKUP("Cluster",'vInfo (Imported)'!$1:$5000,A904,FALSE),
"")</f>
        <v/>
      </c>
      <c r="K904" s="28">
        <f>'vCluster (Imported)'!A904</f>
        <v>0</v>
      </c>
      <c r="L904">
        <f t="shared" si="87"/>
        <v>0</v>
      </c>
      <c r="M904">
        <f t="shared" si="88"/>
        <v>0</v>
      </c>
      <c r="N904">
        <f t="shared" si="89"/>
        <v>0</v>
      </c>
      <c r="O904" s="1">
        <f t="shared" si="90"/>
        <v>0</v>
      </c>
      <c r="P904">
        <f>SUMIFS('vCluster (Imported)'!$G:$G,'vCluster (Imported)'!$A:$A,K904)</f>
        <v>0</v>
      </c>
      <c r="Q904">
        <f t="shared" si="91"/>
        <v>0</v>
      </c>
    </row>
    <row r="905" spans="1:17" x14ac:dyDescent="0.3">
      <c r="A905">
        <f t="shared" si="86"/>
        <v>905</v>
      </c>
      <c r="B905" t="str">
        <f>IF(HLOOKUP("Memory",'vInfo (Imported)'!$1:$5000,A905,FALSE)&gt;0,HLOOKUP("Memory",'vInfo (Imported)'!$1:$5000,A905,FALSE),"")</f>
        <v/>
      </c>
      <c r="C905" t="str">
        <f>IF(HLOOKUP("CPUs",'vInfo (Imported)'!$1:$5000,A905,FALSE)&gt;0,
HLOOKUP("CPUs",'vInfo (Imported)'!$1:$5000,A905,FALSE),
"")</f>
        <v/>
      </c>
      <c r="D905" t="str">
        <f>IF(HLOOKUP($D$1,'vInfo (Imported)'!$1:$5000,A905,FALSE)&gt;0,
HLOOKUP($D$1,'vInfo (Imported)'!$1:$5000,A905,FALSE),
"")</f>
        <v/>
      </c>
      <c r="E905" t="str">
        <f>IF(HLOOKUP("Category",'vInfo (Imported)'!$1:$5000,A905,FALSE)&gt;0,
HLOOKUP("Category",'vInfo (Imported)'!$1:$5000,A905,FALSE),
"")</f>
        <v/>
      </c>
      <c r="F905" t="str">
        <f>IF(HLOOKUP("OS according to the configuration file",'vInfo (Imported)'!$1:$5000,A905,FALSE)&gt;0,
HLOOKUP("OS according to the configuration file",'vInfo (Imported)'!$1:$5000,A905,FALSE),
"")</f>
        <v/>
      </c>
      <c r="G905" s="1" t="str">
        <f>IF(HLOOKUP("Cluster",'vInfo (Imported)'!$1:$5000,A905,FALSE)&gt;0,
HLOOKUP("Cluster",'vInfo (Imported)'!$1:$5000,A905,FALSE),
"")</f>
        <v/>
      </c>
      <c r="K905" s="28">
        <f>'vCluster (Imported)'!A905</f>
        <v>0</v>
      </c>
      <c r="L905">
        <f t="shared" si="87"/>
        <v>0</v>
      </c>
      <c r="M905">
        <f t="shared" si="88"/>
        <v>0</v>
      </c>
      <c r="N905">
        <f t="shared" si="89"/>
        <v>0</v>
      </c>
      <c r="O905" s="1">
        <f t="shared" si="90"/>
        <v>0</v>
      </c>
      <c r="P905">
        <f>SUMIFS('vCluster (Imported)'!$G:$G,'vCluster (Imported)'!$A:$A,K905)</f>
        <v>0</v>
      </c>
      <c r="Q905">
        <f t="shared" si="91"/>
        <v>0</v>
      </c>
    </row>
    <row r="906" spans="1:17" x14ac:dyDescent="0.3">
      <c r="A906">
        <f t="shared" si="86"/>
        <v>906</v>
      </c>
      <c r="B906" t="str">
        <f>IF(HLOOKUP("Memory",'vInfo (Imported)'!$1:$5000,A906,FALSE)&gt;0,HLOOKUP("Memory",'vInfo (Imported)'!$1:$5000,A906,FALSE),"")</f>
        <v/>
      </c>
      <c r="C906" t="str">
        <f>IF(HLOOKUP("CPUs",'vInfo (Imported)'!$1:$5000,A906,FALSE)&gt;0,
HLOOKUP("CPUs",'vInfo (Imported)'!$1:$5000,A906,FALSE),
"")</f>
        <v/>
      </c>
      <c r="D906" t="str">
        <f>IF(HLOOKUP($D$1,'vInfo (Imported)'!$1:$5000,A906,FALSE)&gt;0,
HLOOKUP($D$1,'vInfo (Imported)'!$1:$5000,A906,FALSE),
"")</f>
        <v/>
      </c>
      <c r="E906" t="str">
        <f>IF(HLOOKUP("Category",'vInfo (Imported)'!$1:$5000,A906,FALSE)&gt;0,
HLOOKUP("Category",'vInfo (Imported)'!$1:$5000,A906,FALSE),
"")</f>
        <v/>
      </c>
      <c r="F906" t="str">
        <f>IF(HLOOKUP("OS according to the configuration file",'vInfo (Imported)'!$1:$5000,A906,FALSE)&gt;0,
HLOOKUP("OS according to the configuration file",'vInfo (Imported)'!$1:$5000,A906,FALSE),
"")</f>
        <v/>
      </c>
      <c r="G906" s="1" t="str">
        <f>IF(HLOOKUP("Cluster",'vInfo (Imported)'!$1:$5000,A906,FALSE)&gt;0,
HLOOKUP("Cluster",'vInfo (Imported)'!$1:$5000,A906,FALSE),
"")</f>
        <v/>
      </c>
      <c r="K906" s="28">
        <f>'vCluster (Imported)'!A906</f>
        <v>0</v>
      </c>
      <c r="L906">
        <f t="shared" si="87"/>
        <v>0</v>
      </c>
      <c r="M906">
        <f t="shared" si="88"/>
        <v>0</v>
      </c>
      <c r="N906">
        <f t="shared" si="89"/>
        <v>0</v>
      </c>
      <c r="O906" s="1">
        <f t="shared" si="90"/>
        <v>0</v>
      </c>
      <c r="P906">
        <f>SUMIFS('vCluster (Imported)'!$G:$G,'vCluster (Imported)'!$A:$A,K906)</f>
        <v>0</v>
      </c>
      <c r="Q906">
        <f t="shared" si="91"/>
        <v>0</v>
      </c>
    </row>
    <row r="907" spans="1:17" x14ac:dyDescent="0.3">
      <c r="A907">
        <f t="shared" si="86"/>
        <v>907</v>
      </c>
      <c r="B907" t="str">
        <f>IF(HLOOKUP("Memory",'vInfo (Imported)'!$1:$5000,A907,FALSE)&gt;0,HLOOKUP("Memory",'vInfo (Imported)'!$1:$5000,A907,FALSE),"")</f>
        <v/>
      </c>
      <c r="C907" t="str">
        <f>IF(HLOOKUP("CPUs",'vInfo (Imported)'!$1:$5000,A907,FALSE)&gt;0,
HLOOKUP("CPUs",'vInfo (Imported)'!$1:$5000,A907,FALSE),
"")</f>
        <v/>
      </c>
      <c r="D907" t="str">
        <f>IF(HLOOKUP($D$1,'vInfo (Imported)'!$1:$5000,A907,FALSE)&gt;0,
HLOOKUP($D$1,'vInfo (Imported)'!$1:$5000,A907,FALSE),
"")</f>
        <v/>
      </c>
      <c r="E907" t="str">
        <f>IF(HLOOKUP("Category",'vInfo (Imported)'!$1:$5000,A907,FALSE)&gt;0,
HLOOKUP("Category",'vInfo (Imported)'!$1:$5000,A907,FALSE),
"")</f>
        <v/>
      </c>
      <c r="F907" t="str">
        <f>IF(HLOOKUP("OS according to the configuration file",'vInfo (Imported)'!$1:$5000,A907,FALSE)&gt;0,
HLOOKUP("OS according to the configuration file",'vInfo (Imported)'!$1:$5000,A907,FALSE),
"")</f>
        <v/>
      </c>
      <c r="G907" s="1" t="str">
        <f>IF(HLOOKUP("Cluster",'vInfo (Imported)'!$1:$5000,A907,FALSE)&gt;0,
HLOOKUP("Cluster",'vInfo (Imported)'!$1:$5000,A907,FALSE),
"")</f>
        <v/>
      </c>
      <c r="K907" s="28">
        <f>'vCluster (Imported)'!A907</f>
        <v>0</v>
      </c>
      <c r="L907">
        <f t="shared" si="87"/>
        <v>0</v>
      </c>
      <c r="M907">
        <f t="shared" si="88"/>
        <v>0</v>
      </c>
      <c r="N907">
        <f t="shared" si="89"/>
        <v>0</v>
      </c>
      <c r="O907" s="1">
        <f t="shared" si="90"/>
        <v>0</v>
      </c>
      <c r="P907">
        <f>SUMIFS('vCluster (Imported)'!$G:$G,'vCluster (Imported)'!$A:$A,K907)</f>
        <v>0</v>
      </c>
      <c r="Q907">
        <f t="shared" si="91"/>
        <v>0</v>
      </c>
    </row>
    <row r="908" spans="1:17" x14ac:dyDescent="0.3">
      <c r="A908">
        <f t="shared" si="86"/>
        <v>908</v>
      </c>
      <c r="B908" t="str">
        <f>IF(HLOOKUP("Memory",'vInfo (Imported)'!$1:$5000,A908,FALSE)&gt;0,HLOOKUP("Memory",'vInfo (Imported)'!$1:$5000,A908,FALSE),"")</f>
        <v/>
      </c>
      <c r="C908" t="str">
        <f>IF(HLOOKUP("CPUs",'vInfo (Imported)'!$1:$5000,A908,FALSE)&gt;0,
HLOOKUP("CPUs",'vInfo (Imported)'!$1:$5000,A908,FALSE),
"")</f>
        <v/>
      </c>
      <c r="D908" t="str">
        <f>IF(HLOOKUP($D$1,'vInfo (Imported)'!$1:$5000,A908,FALSE)&gt;0,
HLOOKUP($D$1,'vInfo (Imported)'!$1:$5000,A908,FALSE),
"")</f>
        <v/>
      </c>
      <c r="E908" t="str">
        <f>IF(HLOOKUP("Category",'vInfo (Imported)'!$1:$5000,A908,FALSE)&gt;0,
HLOOKUP("Category",'vInfo (Imported)'!$1:$5000,A908,FALSE),
"")</f>
        <v/>
      </c>
      <c r="F908" t="str">
        <f>IF(HLOOKUP("OS according to the configuration file",'vInfo (Imported)'!$1:$5000,A908,FALSE)&gt;0,
HLOOKUP("OS according to the configuration file",'vInfo (Imported)'!$1:$5000,A908,FALSE),
"")</f>
        <v/>
      </c>
      <c r="G908" s="1" t="str">
        <f>IF(HLOOKUP("Cluster",'vInfo (Imported)'!$1:$5000,A908,FALSE)&gt;0,
HLOOKUP("Cluster",'vInfo (Imported)'!$1:$5000,A908,FALSE),
"")</f>
        <v/>
      </c>
      <c r="K908" s="28">
        <f>'vCluster (Imported)'!A908</f>
        <v>0</v>
      </c>
      <c r="L908">
        <f t="shared" si="87"/>
        <v>0</v>
      </c>
      <c r="M908">
        <f t="shared" si="88"/>
        <v>0</v>
      </c>
      <c r="N908">
        <f t="shared" si="89"/>
        <v>0</v>
      </c>
      <c r="O908" s="1">
        <f t="shared" si="90"/>
        <v>0</v>
      </c>
      <c r="P908">
        <f>SUMIFS('vCluster (Imported)'!$G:$G,'vCluster (Imported)'!$A:$A,K908)</f>
        <v>0</v>
      </c>
      <c r="Q908">
        <f t="shared" si="91"/>
        <v>0</v>
      </c>
    </row>
    <row r="909" spans="1:17" x14ac:dyDescent="0.3">
      <c r="A909">
        <f t="shared" si="86"/>
        <v>909</v>
      </c>
      <c r="B909" t="str">
        <f>IF(HLOOKUP("Memory",'vInfo (Imported)'!$1:$5000,A909,FALSE)&gt;0,HLOOKUP("Memory",'vInfo (Imported)'!$1:$5000,A909,FALSE),"")</f>
        <v/>
      </c>
      <c r="C909" t="str">
        <f>IF(HLOOKUP("CPUs",'vInfo (Imported)'!$1:$5000,A909,FALSE)&gt;0,
HLOOKUP("CPUs",'vInfo (Imported)'!$1:$5000,A909,FALSE),
"")</f>
        <v/>
      </c>
      <c r="D909" t="str">
        <f>IF(HLOOKUP($D$1,'vInfo (Imported)'!$1:$5000,A909,FALSE)&gt;0,
HLOOKUP($D$1,'vInfo (Imported)'!$1:$5000,A909,FALSE),
"")</f>
        <v/>
      </c>
      <c r="E909" t="str">
        <f>IF(HLOOKUP("Category",'vInfo (Imported)'!$1:$5000,A909,FALSE)&gt;0,
HLOOKUP("Category",'vInfo (Imported)'!$1:$5000,A909,FALSE),
"")</f>
        <v/>
      </c>
      <c r="F909" t="str">
        <f>IF(HLOOKUP("OS according to the configuration file",'vInfo (Imported)'!$1:$5000,A909,FALSE)&gt;0,
HLOOKUP("OS according to the configuration file",'vInfo (Imported)'!$1:$5000,A909,FALSE),
"")</f>
        <v/>
      </c>
      <c r="G909" s="1" t="str">
        <f>IF(HLOOKUP("Cluster",'vInfo (Imported)'!$1:$5000,A909,FALSE)&gt;0,
HLOOKUP("Cluster",'vInfo (Imported)'!$1:$5000,A909,FALSE),
"")</f>
        <v/>
      </c>
      <c r="K909" s="28">
        <f>'vCluster (Imported)'!A909</f>
        <v>0</v>
      </c>
      <c r="L909">
        <f t="shared" si="87"/>
        <v>0</v>
      </c>
      <c r="M909">
        <f t="shared" si="88"/>
        <v>0</v>
      </c>
      <c r="N909">
        <f t="shared" si="89"/>
        <v>0</v>
      </c>
      <c r="O909" s="1">
        <f t="shared" si="90"/>
        <v>0</v>
      </c>
      <c r="P909">
        <f>SUMIFS('vCluster (Imported)'!$G:$G,'vCluster (Imported)'!$A:$A,K909)</f>
        <v>0</v>
      </c>
      <c r="Q909">
        <f t="shared" si="91"/>
        <v>0</v>
      </c>
    </row>
    <row r="910" spans="1:17" x14ac:dyDescent="0.3">
      <c r="A910">
        <f t="shared" si="86"/>
        <v>910</v>
      </c>
      <c r="B910" t="str">
        <f>IF(HLOOKUP("Memory",'vInfo (Imported)'!$1:$5000,A910,FALSE)&gt;0,HLOOKUP("Memory",'vInfo (Imported)'!$1:$5000,A910,FALSE),"")</f>
        <v/>
      </c>
      <c r="C910" t="str">
        <f>IF(HLOOKUP("CPUs",'vInfo (Imported)'!$1:$5000,A910,FALSE)&gt;0,
HLOOKUP("CPUs",'vInfo (Imported)'!$1:$5000,A910,FALSE),
"")</f>
        <v/>
      </c>
      <c r="D910" t="str">
        <f>IF(HLOOKUP($D$1,'vInfo (Imported)'!$1:$5000,A910,FALSE)&gt;0,
HLOOKUP($D$1,'vInfo (Imported)'!$1:$5000,A910,FALSE),
"")</f>
        <v/>
      </c>
      <c r="E910" t="str">
        <f>IF(HLOOKUP("Category",'vInfo (Imported)'!$1:$5000,A910,FALSE)&gt;0,
HLOOKUP("Category",'vInfo (Imported)'!$1:$5000,A910,FALSE),
"")</f>
        <v/>
      </c>
      <c r="F910" t="str">
        <f>IF(HLOOKUP("OS according to the configuration file",'vInfo (Imported)'!$1:$5000,A910,FALSE)&gt;0,
HLOOKUP("OS according to the configuration file",'vInfo (Imported)'!$1:$5000,A910,FALSE),
"")</f>
        <v/>
      </c>
      <c r="G910" s="1" t="str">
        <f>IF(HLOOKUP("Cluster",'vInfo (Imported)'!$1:$5000,A910,FALSE)&gt;0,
HLOOKUP("Cluster",'vInfo (Imported)'!$1:$5000,A910,FALSE),
"")</f>
        <v/>
      </c>
      <c r="K910" s="28">
        <f>'vCluster (Imported)'!A910</f>
        <v>0</v>
      </c>
      <c r="L910">
        <f t="shared" si="87"/>
        <v>0</v>
      </c>
      <c r="M910">
        <f t="shared" si="88"/>
        <v>0</v>
      </c>
      <c r="N910">
        <f t="shared" si="89"/>
        <v>0</v>
      </c>
      <c r="O910" s="1">
        <f t="shared" si="90"/>
        <v>0</v>
      </c>
      <c r="P910">
        <f>SUMIFS('vCluster (Imported)'!$G:$G,'vCluster (Imported)'!$A:$A,K910)</f>
        <v>0</v>
      </c>
      <c r="Q910">
        <f t="shared" si="91"/>
        <v>0</v>
      </c>
    </row>
    <row r="911" spans="1:17" x14ac:dyDescent="0.3">
      <c r="A911">
        <f t="shared" si="86"/>
        <v>911</v>
      </c>
      <c r="B911" t="str">
        <f>IF(HLOOKUP("Memory",'vInfo (Imported)'!$1:$5000,A911,FALSE)&gt;0,HLOOKUP("Memory",'vInfo (Imported)'!$1:$5000,A911,FALSE),"")</f>
        <v/>
      </c>
      <c r="C911" t="str">
        <f>IF(HLOOKUP("CPUs",'vInfo (Imported)'!$1:$5000,A911,FALSE)&gt;0,
HLOOKUP("CPUs",'vInfo (Imported)'!$1:$5000,A911,FALSE),
"")</f>
        <v/>
      </c>
      <c r="D911" t="str">
        <f>IF(HLOOKUP($D$1,'vInfo (Imported)'!$1:$5000,A911,FALSE)&gt;0,
HLOOKUP($D$1,'vInfo (Imported)'!$1:$5000,A911,FALSE),
"")</f>
        <v/>
      </c>
      <c r="E911" t="str">
        <f>IF(HLOOKUP("Category",'vInfo (Imported)'!$1:$5000,A911,FALSE)&gt;0,
HLOOKUP("Category",'vInfo (Imported)'!$1:$5000,A911,FALSE),
"")</f>
        <v/>
      </c>
      <c r="F911" t="str">
        <f>IF(HLOOKUP("OS according to the configuration file",'vInfo (Imported)'!$1:$5000,A911,FALSE)&gt;0,
HLOOKUP("OS according to the configuration file",'vInfo (Imported)'!$1:$5000,A911,FALSE),
"")</f>
        <v/>
      </c>
      <c r="G911" s="1" t="str">
        <f>IF(HLOOKUP("Cluster",'vInfo (Imported)'!$1:$5000,A911,FALSE)&gt;0,
HLOOKUP("Cluster",'vInfo (Imported)'!$1:$5000,A911,FALSE),
"")</f>
        <v/>
      </c>
      <c r="K911" s="28">
        <f>'vCluster (Imported)'!A911</f>
        <v>0</v>
      </c>
      <c r="L911">
        <f t="shared" si="87"/>
        <v>0</v>
      </c>
      <c r="M911">
        <f t="shared" si="88"/>
        <v>0</v>
      </c>
      <c r="N911">
        <f t="shared" si="89"/>
        <v>0</v>
      </c>
      <c r="O911" s="1">
        <f t="shared" si="90"/>
        <v>0</v>
      </c>
      <c r="P911">
        <f>SUMIFS('vCluster (Imported)'!$G:$G,'vCluster (Imported)'!$A:$A,K911)</f>
        <v>0</v>
      </c>
      <c r="Q911">
        <f t="shared" si="91"/>
        <v>0</v>
      </c>
    </row>
    <row r="912" spans="1:17" x14ac:dyDescent="0.3">
      <c r="A912">
        <f t="shared" si="86"/>
        <v>912</v>
      </c>
      <c r="B912" t="str">
        <f>IF(HLOOKUP("Memory",'vInfo (Imported)'!$1:$5000,A912,FALSE)&gt;0,HLOOKUP("Memory",'vInfo (Imported)'!$1:$5000,A912,FALSE),"")</f>
        <v/>
      </c>
      <c r="C912" t="str">
        <f>IF(HLOOKUP("CPUs",'vInfo (Imported)'!$1:$5000,A912,FALSE)&gt;0,
HLOOKUP("CPUs",'vInfo (Imported)'!$1:$5000,A912,FALSE),
"")</f>
        <v/>
      </c>
      <c r="D912" t="str">
        <f>IF(HLOOKUP($D$1,'vInfo (Imported)'!$1:$5000,A912,FALSE)&gt;0,
HLOOKUP($D$1,'vInfo (Imported)'!$1:$5000,A912,FALSE),
"")</f>
        <v/>
      </c>
      <c r="E912" t="str">
        <f>IF(HLOOKUP("Category",'vInfo (Imported)'!$1:$5000,A912,FALSE)&gt;0,
HLOOKUP("Category",'vInfo (Imported)'!$1:$5000,A912,FALSE),
"")</f>
        <v/>
      </c>
      <c r="F912" t="str">
        <f>IF(HLOOKUP("OS according to the configuration file",'vInfo (Imported)'!$1:$5000,A912,FALSE)&gt;0,
HLOOKUP("OS according to the configuration file",'vInfo (Imported)'!$1:$5000,A912,FALSE),
"")</f>
        <v/>
      </c>
      <c r="G912" s="1" t="str">
        <f>IF(HLOOKUP("Cluster",'vInfo (Imported)'!$1:$5000,A912,FALSE)&gt;0,
HLOOKUP("Cluster",'vInfo (Imported)'!$1:$5000,A912,FALSE),
"")</f>
        <v/>
      </c>
      <c r="K912" s="28">
        <f>'vCluster (Imported)'!A912</f>
        <v>0</v>
      </c>
      <c r="L912">
        <f t="shared" si="87"/>
        <v>0</v>
      </c>
      <c r="M912">
        <f t="shared" si="88"/>
        <v>0</v>
      </c>
      <c r="N912">
        <f t="shared" si="89"/>
        <v>0</v>
      </c>
      <c r="O912" s="1">
        <f t="shared" si="90"/>
        <v>0</v>
      </c>
      <c r="P912">
        <f>SUMIFS('vCluster (Imported)'!$G:$G,'vCluster (Imported)'!$A:$A,K912)</f>
        <v>0</v>
      </c>
      <c r="Q912">
        <f t="shared" si="91"/>
        <v>0</v>
      </c>
    </row>
    <row r="913" spans="1:17" x14ac:dyDescent="0.3">
      <c r="A913">
        <f t="shared" si="86"/>
        <v>913</v>
      </c>
      <c r="B913" t="str">
        <f>IF(HLOOKUP("Memory",'vInfo (Imported)'!$1:$5000,A913,FALSE)&gt;0,HLOOKUP("Memory",'vInfo (Imported)'!$1:$5000,A913,FALSE),"")</f>
        <v/>
      </c>
      <c r="C913" t="str">
        <f>IF(HLOOKUP("CPUs",'vInfo (Imported)'!$1:$5000,A913,FALSE)&gt;0,
HLOOKUP("CPUs",'vInfo (Imported)'!$1:$5000,A913,FALSE),
"")</f>
        <v/>
      </c>
      <c r="D913" t="str">
        <f>IF(HLOOKUP($D$1,'vInfo (Imported)'!$1:$5000,A913,FALSE)&gt;0,
HLOOKUP($D$1,'vInfo (Imported)'!$1:$5000,A913,FALSE),
"")</f>
        <v/>
      </c>
      <c r="E913" t="str">
        <f>IF(HLOOKUP("Category",'vInfo (Imported)'!$1:$5000,A913,FALSE)&gt;0,
HLOOKUP("Category",'vInfo (Imported)'!$1:$5000,A913,FALSE),
"")</f>
        <v/>
      </c>
      <c r="F913" t="str">
        <f>IF(HLOOKUP("OS according to the configuration file",'vInfo (Imported)'!$1:$5000,A913,FALSE)&gt;0,
HLOOKUP("OS according to the configuration file",'vInfo (Imported)'!$1:$5000,A913,FALSE),
"")</f>
        <v/>
      </c>
      <c r="G913" s="1" t="str">
        <f>IF(HLOOKUP("Cluster",'vInfo (Imported)'!$1:$5000,A913,FALSE)&gt;0,
HLOOKUP("Cluster",'vInfo (Imported)'!$1:$5000,A913,FALSE),
"")</f>
        <v/>
      </c>
      <c r="K913" s="28">
        <f>'vCluster (Imported)'!A913</f>
        <v>0</v>
      </c>
      <c r="L913">
        <f t="shared" si="87"/>
        <v>0</v>
      </c>
      <c r="M913">
        <f t="shared" si="88"/>
        <v>0</v>
      </c>
      <c r="N913">
        <f t="shared" si="89"/>
        <v>0</v>
      </c>
      <c r="O913" s="1">
        <f t="shared" si="90"/>
        <v>0</v>
      </c>
      <c r="P913">
        <f>SUMIFS('vCluster (Imported)'!$G:$G,'vCluster (Imported)'!$A:$A,K913)</f>
        <v>0</v>
      </c>
      <c r="Q913">
        <f t="shared" si="91"/>
        <v>0</v>
      </c>
    </row>
    <row r="914" spans="1:17" x14ac:dyDescent="0.3">
      <c r="A914">
        <f t="shared" si="86"/>
        <v>914</v>
      </c>
      <c r="B914" t="str">
        <f>IF(HLOOKUP("Memory",'vInfo (Imported)'!$1:$5000,A914,FALSE)&gt;0,HLOOKUP("Memory",'vInfo (Imported)'!$1:$5000,A914,FALSE),"")</f>
        <v/>
      </c>
      <c r="C914" t="str">
        <f>IF(HLOOKUP("CPUs",'vInfo (Imported)'!$1:$5000,A914,FALSE)&gt;0,
HLOOKUP("CPUs",'vInfo (Imported)'!$1:$5000,A914,FALSE),
"")</f>
        <v/>
      </c>
      <c r="D914" t="str">
        <f>IF(HLOOKUP($D$1,'vInfo (Imported)'!$1:$5000,A914,FALSE)&gt;0,
HLOOKUP($D$1,'vInfo (Imported)'!$1:$5000,A914,FALSE),
"")</f>
        <v/>
      </c>
      <c r="E914" t="str">
        <f>IF(HLOOKUP("Category",'vInfo (Imported)'!$1:$5000,A914,FALSE)&gt;0,
HLOOKUP("Category",'vInfo (Imported)'!$1:$5000,A914,FALSE),
"")</f>
        <v/>
      </c>
      <c r="F914" t="str">
        <f>IF(HLOOKUP("OS according to the configuration file",'vInfo (Imported)'!$1:$5000,A914,FALSE)&gt;0,
HLOOKUP("OS according to the configuration file",'vInfo (Imported)'!$1:$5000,A914,FALSE),
"")</f>
        <v/>
      </c>
      <c r="G914" s="1" t="str">
        <f>IF(HLOOKUP("Cluster",'vInfo (Imported)'!$1:$5000,A914,FALSE)&gt;0,
HLOOKUP("Cluster",'vInfo (Imported)'!$1:$5000,A914,FALSE),
"")</f>
        <v/>
      </c>
      <c r="K914" s="28">
        <f>'vCluster (Imported)'!A914</f>
        <v>0</v>
      </c>
      <c r="L914">
        <f t="shared" si="87"/>
        <v>0</v>
      </c>
      <c r="M914">
        <f t="shared" si="88"/>
        <v>0</v>
      </c>
      <c r="N914">
        <f t="shared" si="89"/>
        <v>0</v>
      </c>
      <c r="O914" s="1">
        <f t="shared" si="90"/>
        <v>0</v>
      </c>
      <c r="P914">
        <f>SUMIFS('vCluster (Imported)'!$G:$G,'vCluster (Imported)'!$A:$A,K914)</f>
        <v>0</v>
      </c>
      <c r="Q914">
        <f t="shared" si="91"/>
        <v>0</v>
      </c>
    </row>
    <row r="915" spans="1:17" x14ac:dyDescent="0.3">
      <c r="A915">
        <f t="shared" si="86"/>
        <v>915</v>
      </c>
      <c r="B915" t="str">
        <f>IF(HLOOKUP("Memory",'vInfo (Imported)'!$1:$5000,A915,FALSE)&gt;0,HLOOKUP("Memory",'vInfo (Imported)'!$1:$5000,A915,FALSE),"")</f>
        <v/>
      </c>
      <c r="C915" t="str">
        <f>IF(HLOOKUP("CPUs",'vInfo (Imported)'!$1:$5000,A915,FALSE)&gt;0,
HLOOKUP("CPUs",'vInfo (Imported)'!$1:$5000,A915,FALSE),
"")</f>
        <v/>
      </c>
      <c r="D915" t="str">
        <f>IF(HLOOKUP($D$1,'vInfo (Imported)'!$1:$5000,A915,FALSE)&gt;0,
HLOOKUP($D$1,'vInfo (Imported)'!$1:$5000,A915,FALSE),
"")</f>
        <v/>
      </c>
      <c r="E915" t="str">
        <f>IF(HLOOKUP("Category",'vInfo (Imported)'!$1:$5000,A915,FALSE)&gt;0,
HLOOKUP("Category",'vInfo (Imported)'!$1:$5000,A915,FALSE),
"")</f>
        <v/>
      </c>
      <c r="F915" t="str">
        <f>IF(HLOOKUP("OS according to the configuration file",'vInfo (Imported)'!$1:$5000,A915,FALSE)&gt;0,
HLOOKUP("OS according to the configuration file",'vInfo (Imported)'!$1:$5000,A915,FALSE),
"")</f>
        <v/>
      </c>
      <c r="G915" s="1" t="str">
        <f>IF(HLOOKUP("Cluster",'vInfo (Imported)'!$1:$5000,A915,FALSE)&gt;0,
HLOOKUP("Cluster",'vInfo (Imported)'!$1:$5000,A915,FALSE),
"")</f>
        <v/>
      </c>
      <c r="K915" s="28">
        <f>'vCluster (Imported)'!A915</f>
        <v>0</v>
      </c>
      <c r="L915">
        <f t="shared" si="87"/>
        <v>0</v>
      </c>
      <c r="M915">
        <f t="shared" si="88"/>
        <v>0</v>
      </c>
      <c r="N915">
        <f t="shared" si="89"/>
        <v>0</v>
      </c>
      <c r="O915" s="1">
        <f t="shared" si="90"/>
        <v>0</v>
      </c>
      <c r="P915">
        <f>SUMIFS('vCluster (Imported)'!$G:$G,'vCluster (Imported)'!$A:$A,K915)</f>
        <v>0</v>
      </c>
      <c r="Q915">
        <f t="shared" si="91"/>
        <v>0</v>
      </c>
    </row>
    <row r="916" spans="1:17" x14ac:dyDescent="0.3">
      <c r="A916">
        <f t="shared" si="86"/>
        <v>916</v>
      </c>
      <c r="B916" t="str">
        <f>IF(HLOOKUP("Memory",'vInfo (Imported)'!$1:$5000,A916,FALSE)&gt;0,HLOOKUP("Memory",'vInfo (Imported)'!$1:$5000,A916,FALSE),"")</f>
        <v/>
      </c>
      <c r="C916" t="str">
        <f>IF(HLOOKUP("CPUs",'vInfo (Imported)'!$1:$5000,A916,FALSE)&gt;0,
HLOOKUP("CPUs",'vInfo (Imported)'!$1:$5000,A916,FALSE),
"")</f>
        <v/>
      </c>
      <c r="D916" t="str">
        <f>IF(HLOOKUP($D$1,'vInfo (Imported)'!$1:$5000,A916,FALSE)&gt;0,
HLOOKUP($D$1,'vInfo (Imported)'!$1:$5000,A916,FALSE),
"")</f>
        <v/>
      </c>
      <c r="E916" t="str">
        <f>IF(HLOOKUP("Category",'vInfo (Imported)'!$1:$5000,A916,FALSE)&gt;0,
HLOOKUP("Category",'vInfo (Imported)'!$1:$5000,A916,FALSE),
"")</f>
        <v/>
      </c>
      <c r="F916" t="str">
        <f>IF(HLOOKUP("OS according to the configuration file",'vInfo (Imported)'!$1:$5000,A916,FALSE)&gt;0,
HLOOKUP("OS according to the configuration file",'vInfo (Imported)'!$1:$5000,A916,FALSE),
"")</f>
        <v/>
      </c>
      <c r="G916" s="1" t="str">
        <f>IF(HLOOKUP("Cluster",'vInfo (Imported)'!$1:$5000,A916,FALSE)&gt;0,
HLOOKUP("Cluster",'vInfo (Imported)'!$1:$5000,A916,FALSE),
"")</f>
        <v/>
      </c>
      <c r="K916" s="28">
        <f>'vCluster (Imported)'!A916</f>
        <v>0</v>
      </c>
      <c r="L916">
        <f t="shared" si="87"/>
        <v>0</v>
      </c>
      <c r="M916">
        <f t="shared" si="88"/>
        <v>0</v>
      </c>
      <c r="N916">
        <f t="shared" si="89"/>
        <v>0</v>
      </c>
      <c r="O916" s="1">
        <f t="shared" si="90"/>
        <v>0</v>
      </c>
      <c r="P916">
        <f>SUMIFS('vCluster (Imported)'!$G:$G,'vCluster (Imported)'!$A:$A,K916)</f>
        <v>0</v>
      </c>
      <c r="Q916">
        <f t="shared" si="91"/>
        <v>0</v>
      </c>
    </row>
    <row r="917" spans="1:17" x14ac:dyDescent="0.3">
      <c r="A917">
        <f t="shared" si="86"/>
        <v>917</v>
      </c>
      <c r="B917" t="str">
        <f>IF(HLOOKUP("Memory",'vInfo (Imported)'!$1:$5000,A917,FALSE)&gt;0,HLOOKUP("Memory",'vInfo (Imported)'!$1:$5000,A917,FALSE),"")</f>
        <v/>
      </c>
      <c r="C917" t="str">
        <f>IF(HLOOKUP("CPUs",'vInfo (Imported)'!$1:$5000,A917,FALSE)&gt;0,
HLOOKUP("CPUs",'vInfo (Imported)'!$1:$5000,A917,FALSE),
"")</f>
        <v/>
      </c>
      <c r="D917" t="str">
        <f>IF(HLOOKUP($D$1,'vInfo (Imported)'!$1:$5000,A917,FALSE)&gt;0,
HLOOKUP($D$1,'vInfo (Imported)'!$1:$5000,A917,FALSE),
"")</f>
        <v/>
      </c>
      <c r="E917" t="str">
        <f>IF(HLOOKUP("Category",'vInfo (Imported)'!$1:$5000,A917,FALSE)&gt;0,
HLOOKUP("Category",'vInfo (Imported)'!$1:$5000,A917,FALSE),
"")</f>
        <v/>
      </c>
      <c r="F917" t="str">
        <f>IF(HLOOKUP("OS according to the configuration file",'vInfo (Imported)'!$1:$5000,A917,FALSE)&gt;0,
HLOOKUP("OS according to the configuration file",'vInfo (Imported)'!$1:$5000,A917,FALSE),
"")</f>
        <v/>
      </c>
      <c r="G917" s="1" t="str">
        <f>IF(HLOOKUP("Cluster",'vInfo (Imported)'!$1:$5000,A917,FALSE)&gt;0,
HLOOKUP("Cluster",'vInfo (Imported)'!$1:$5000,A917,FALSE),
"")</f>
        <v/>
      </c>
      <c r="K917" s="28">
        <f>'vCluster (Imported)'!A917</f>
        <v>0</v>
      </c>
      <c r="L917">
        <f t="shared" si="87"/>
        <v>0</v>
      </c>
      <c r="M917">
        <f t="shared" si="88"/>
        <v>0</v>
      </c>
      <c r="N917">
        <f t="shared" si="89"/>
        <v>0</v>
      </c>
      <c r="O917" s="1">
        <f t="shared" si="90"/>
        <v>0</v>
      </c>
      <c r="P917">
        <f>SUMIFS('vCluster (Imported)'!$G:$G,'vCluster (Imported)'!$A:$A,K917)</f>
        <v>0</v>
      </c>
      <c r="Q917">
        <f t="shared" si="91"/>
        <v>0</v>
      </c>
    </row>
    <row r="918" spans="1:17" x14ac:dyDescent="0.3">
      <c r="A918">
        <f t="shared" si="86"/>
        <v>918</v>
      </c>
      <c r="B918" t="str">
        <f>IF(HLOOKUP("Memory",'vInfo (Imported)'!$1:$5000,A918,FALSE)&gt;0,HLOOKUP("Memory",'vInfo (Imported)'!$1:$5000,A918,FALSE),"")</f>
        <v/>
      </c>
      <c r="C918" t="str">
        <f>IF(HLOOKUP("CPUs",'vInfo (Imported)'!$1:$5000,A918,FALSE)&gt;0,
HLOOKUP("CPUs",'vInfo (Imported)'!$1:$5000,A918,FALSE),
"")</f>
        <v/>
      </c>
      <c r="D918" t="str">
        <f>IF(HLOOKUP($D$1,'vInfo (Imported)'!$1:$5000,A918,FALSE)&gt;0,
HLOOKUP($D$1,'vInfo (Imported)'!$1:$5000,A918,FALSE),
"")</f>
        <v/>
      </c>
      <c r="E918" t="str">
        <f>IF(HLOOKUP("Category",'vInfo (Imported)'!$1:$5000,A918,FALSE)&gt;0,
HLOOKUP("Category",'vInfo (Imported)'!$1:$5000,A918,FALSE),
"")</f>
        <v/>
      </c>
      <c r="F918" t="str">
        <f>IF(HLOOKUP("OS according to the configuration file",'vInfo (Imported)'!$1:$5000,A918,FALSE)&gt;0,
HLOOKUP("OS according to the configuration file",'vInfo (Imported)'!$1:$5000,A918,FALSE),
"")</f>
        <v/>
      </c>
      <c r="G918" s="1" t="str">
        <f>IF(HLOOKUP("Cluster",'vInfo (Imported)'!$1:$5000,A918,FALSE)&gt;0,
HLOOKUP("Cluster",'vInfo (Imported)'!$1:$5000,A918,FALSE),
"")</f>
        <v/>
      </c>
      <c r="K918" s="28">
        <f>'vCluster (Imported)'!A918</f>
        <v>0</v>
      </c>
      <c r="L918">
        <f t="shared" si="87"/>
        <v>0</v>
      </c>
      <c r="M918">
        <f t="shared" si="88"/>
        <v>0</v>
      </c>
      <c r="N918">
        <f t="shared" si="89"/>
        <v>0</v>
      </c>
      <c r="O918" s="1">
        <f t="shared" si="90"/>
        <v>0</v>
      </c>
      <c r="P918">
        <f>SUMIFS('vCluster (Imported)'!$G:$G,'vCluster (Imported)'!$A:$A,K918)</f>
        <v>0</v>
      </c>
      <c r="Q918">
        <f t="shared" si="91"/>
        <v>0</v>
      </c>
    </row>
    <row r="919" spans="1:17" x14ac:dyDescent="0.3">
      <c r="A919">
        <f t="shared" si="86"/>
        <v>919</v>
      </c>
      <c r="B919" t="str">
        <f>IF(HLOOKUP("Memory",'vInfo (Imported)'!$1:$5000,A919,FALSE)&gt;0,HLOOKUP("Memory",'vInfo (Imported)'!$1:$5000,A919,FALSE),"")</f>
        <v/>
      </c>
      <c r="C919" t="str">
        <f>IF(HLOOKUP("CPUs",'vInfo (Imported)'!$1:$5000,A919,FALSE)&gt;0,
HLOOKUP("CPUs",'vInfo (Imported)'!$1:$5000,A919,FALSE),
"")</f>
        <v/>
      </c>
      <c r="D919" t="str">
        <f>IF(HLOOKUP($D$1,'vInfo (Imported)'!$1:$5000,A919,FALSE)&gt;0,
HLOOKUP($D$1,'vInfo (Imported)'!$1:$5000,A919,FALSE),
"")</f>
        <v/>
      </c>
      <c r="E919" t="str">
        <f>IF(HLOOKUP("Category",'vInfo (Imported)'!$1:$5000,A919,FALSE)&gt;0,
HLOOKUP("Category",'vInfo (Imported)'!$1:$5000,A919,FALSE),
"")</f>
        <v/>
      </c>
      <c r="F919" t="str">
        <f>IF(HLOOKUP("OS according to the configuration file",'vInfo (Imported)'!$1:$5000,A919,FALSE)&gt;0,
HLOOKUP("OS according to the configuration file",'vInfo (Imported)'!$1:$5000,A919,FALSE),
"")</f>
        <v/>
      </c>
      <c r="G919" s="1" t="str">
        <f>IF(HLOOKUP("Cluster",'vInfo (Imported)'!$1:$5000,A919,FALSE)&gt;0,
HLOOKUP("Cluster",'vInfo (Imported)'!$1:$5000,A919,FALSE),
"")</f>
        <v/>
      </c>
      <c r="K919" s="28">
        <f>'vCluster (Imported)'!A919</f>
        <v>0</v>
      </c>
      <c r="L919">
        <f t="shared" si="87"/>
        <v>0</v>
      </c>
      <c r="M919">
        <f t="shared" si="88"/>
        <v>0</v>
      </c>
      <c r="N919">
        <f t="shared" si="89"/>
        <v>0</v>
      </c>
      <c r="O919" s="1">
        <f t="shared" si="90"/>
        <v>0</v>
      </c>
      <c r="P919">
        <f>SUMIFS('vCluster (Imported)'!$G:$G,'vCluster (Imported)'!$A:$A,K919)</f>
        <v>0</v>
      </c>
      <c r="Q919">
        <f t="shared" si="91"/>
        <v>0</v>
      </c>
    </row>
    <row r="920" spans="1:17" x14ac:dyDescent="0.3">
      <c r="A920">
        <f t="shared" si="86"/>
        <v>920</v>
      </c>
      <c r="B920" t="str">
        <f>IF(HLOOKUP("Memory",'vInfo (Imported)'!$1:$5000,A920,FALSE)&gt;0,HLOOKUP("Memory",'vInfo (Imported)'!$1:$5000,A920,FALSE),"")</f>
        <v/>
      </c>
      <c r="C920" t="str">
        <f>IF(HLOOKUP("CPUs",'vInfo (Imported)'!$1:$5000,A920,FALSE)&gt;0,
HLOOKUP("CPUs",'vInfo (Imported)'!$1:$5000,A920,FALSE),
"")</f>
        <v/>
      </c>
      <c r="D920" t="str">
        <f>IF(HLOOKUP($D$1,'vInfo (Imported)'!$1:$5000,A920,FALSE)&gt;0,
HLOOKUP($D$1,'vInfo (Imported)'!$1:$5000,A920,FALSE),
"")</f>
        <v/>
      </c>
      <c r="E920" t="str">
        <f>IF(HLOOKUP("Category",'vInfo (Imported)'!$1:$5000,A920,FALSE)&gt;0,
HLOOKUP("Category",'vInfo (Imported)'!$1:$5000,A920,FALSE),
"")</f>
        <v/>
      </c>
      <c r="F920" t="str">
        <f>IF(HLOOKUP("OS according to the configuration file",'vInfo (Imported)'!$1:$5000,A920,FALSE)&gt;0,
HLOOKUP("OS according to the configuration file",'vInfo (Imported)'!$1:$5000,A920,FALSE),
"")</f>
        <v/>
      </c>
      <c r="G920" s="1" t="str">
        <f>IF(HLOOKUP("Cluster",'vInfo (Imported)'!$1:$5000,A920,FALSE)&gt;0,
HLOOKUP("Cluster",'vInfo (Imported)'!$1:$5000,A920,FALSE),
"")</f>
        <v/>
      </c>
      <c r="K920" s="28">
        <f>'vCluster (Imported)'!A920</f>
        <v>0</v>
      </c>
      <c r="L920">
        <f t="shared" si="87"/>
        <v>0</v>
      </c>
      <c r="M920">
        <f t="shared" si="88"/>
        <v>0</v>
      </c>
      <c r="N920">
        <f t="shared" si="89"/>
        <v>0</v>
      </c>
      <c r="O920" s="1">
        <f t="shared" si="90"/>
        <v>0</v>
      </c>
      <c r="P920">
        <f>SUMIFS('vCluster (Imported)'!$G:$G,'vCluster (Imported)'!$A:$A,K920)</f>
        <v>0</v>
      </c>
      <c r="Q920">
        <f t="shared" si="91"/>
        <v>0</v>
      </c>
    </row>
    <row r="921" spans="1:17" x14ac:dyDescent="0.3">
      <c r="A921">
        <f t="shared" si="86"/>
        <v>921</v>
      </c>
      <c r="B921" t="str">
        <f>IF(HLOOKUP("Memory",'vInfo (Imported)'!$1:$5000,A921,FALSE)&gt;0,HLOOKUP("Memory",'vInfo (Imported)'!$1:$5000,A921,FALSE),"")</f>
        <v/>
      </c>
      <c r="C921" t="str">
        <f>IF(HLOOKUP("CPUs",'vInfo (Imported)'!$1:$5000,A921,FALSE)&gt;0,
HLOOKUP("CPUs",'vInfo (Imported)'!$1:$5000,A921,FALSE),
"")</f>
        <v/>
      </c>
      <c r="D921" t="str">
        <f>IF(HLOOKUP($D$1,'vInfo (Imported)'!$1:$5000,A921,FALSE)&gt;0,
HLOOKUP($D$1,'vInfo (Imported)'!$1:$5000,A921,FALSE),
"")</f>
        <v/>
      </c>
      <c r="E921" t="str">
        <f>IF(HLOOKUP("Category",'vInfo (Imported)'!$1:$5000,A921,FALSE)&gt;0,
HLOOKUP("Category",'vInfo (Imported)'!$1:$5000,A921,FALSE),
"")</f>
        <v/>
      </c>
      <c r="F921" t="str">
        <f>IF(HLOOKUP("OS according to the configuration file",'vInfo (Imported)'!$1:$5000,A921,FALSE)&gt;0,
HLOOKUP("OS according to the configuration file",'vInfo (Imported)'!$1:$5000,A921,FALSE),
"")</f>
        <v/>
      </c>
      <c r="G921" s="1" t="str">
        <f>IF(HLOOKUP("Cluster",'vInfo (Imported)'!$1:$5000,A921,FALSE)&gt;0,
HLOOKUP("Cluster",'vInfo (Imported)'!$1:$5000,A921,FALSE),
"")</f>
        <v/>
      </c>
      <c r="K921" s="28">
        <f>'vCluster (Imported)'!A921</f>
        <v>0</v>
      </c>
      <c r="L921">
        <f t="shared" si="87"/>
        <v>0</v>
      </c>
      <c r="M921">
        <f t="shared" si="88"/>
        <v>0</v>
      </c>
      <c r="N921">
        <f t="shared" si="89"/>
        <v>0</v>
      </c>
      <c r="O921" s="1">
        <f t="shared" si="90"/>
        <v>0</v>
      </c>
      <c r="P921">
        <f>SUMIFS('vCluster (Imported)'!$G:$G,'vCluster (Imported)'!$A:$A,K921)</f>
        <v>0</v>
      </c>
      <c r="Q921">
        <f t="shared" si="91"/>
        <v>0</v>
      </c>
    </row>
    <row r="922" spans="1:17" x14ac:dyDescent="0.3">
      <c r="A922">
        <f t="shared" si="86"/>
        <v>922</v>
      </c>
      <c r="B922" t="str">
        <f>IF(HLOOKUP("Memory",'vInfo (Imported)'!$1:$5000,A922,FALSE)&gt;0,HLOOKUP("Memory",'vInfo (Imported)'!$1:$5000,A922,FALSE),"")</f>
        <v/>
      </c>
      <c r="C922" t="str">
        <f>IF(HLOOKUP("CPUs",'vInfo (Imported)'!$1:$5000,A922,FALSE)&gt;0,
HLOOKUP("CPUs",'vInfo (Imported)'!$1:$5000,A922,FALSE),
"")</f>
        <v/>
      </c>
      <c r="D922" t="str">
        <f>IF(HLOOKUP($D$1,'vInfo (Imported)'!$1:$5000,A922,FALSE)&gt;0,
HLOOKUP($D$1,'vInfo (Imported)'!$1:$5000,A922,FALSE),
"")</f>
        <v/>
      </c>
      <c r="E922" t="str">
        <f>IF(HLOOKUP("Category",'vInfo (Imported)'!$1:$5000,A922,FALSE)&gt;0,
HLOOKUP("Category",'vInfo (Imported)'!$1:$5000,A922,FALSE),
"")</f>
        <v/>
      </c>
      <c r="F922" t="str">
        <f>IF(HLOOKUP("OS according to the configuration file",'vInfo (Imported)'!$1:$5000,A922,FALSE)&gt;0,
HLOOKUP("OS according to the configuration file",'vInfo (Imported)'!$1:$5000,A922,FALSE),
"")</f>
        <v/>
      </c>
      <c r="G922" s="1" t="str">
        <f>IF(HLOOKUP("Cluster",'vInfo (Imported)'!$1:$5000,A922,FALSE)&gt;0,
HLOOKUP("Cluster",'vInfo (Imported)'!$1:$5000,A922,FALSE),
"")</f>
        <v/>
      </c>
      <c r="K922" s="28">
        <f>'vCluster (Imported)'!A922</f>
        <v>0</v>
      </c>
      <c r="L922">
        <f t="shared" si="87"/>
        <v>0</v>
      </c>
      <c r="M922">
        <f t="shared" si="88"/>
        <v>0</v>
      </c>
      <c r="N922">
        <f t="shared" si="89"/>
        <v>0</v>
      </c>
      <c r="O922" s="1">
        <f t="shared" si="90"/>
        <v>0</v>
      </c>
      <c r="P922">
        <f>SUMIFS('vCluster (Imported)'!$G:$G,'vCluster (Imported)'!$A:$A,K922)</f>
        <v>0</v>
      </c>
      <c r="Q922">
        <f t="shared" si="91"/>
        <v>0</v>
      </c>
    </row>
    <row r="923" spans="1:17" x14ac:dyDescent="0.3">
      <c r="A923">
        <f t="shared" si="86"/>
        <v>923</v>
      </c>
      <c r="B923" t="str">
        <f>IF(HLOOKUP("Memory",'vInfo (Imported)'!$1:$5000,A923,FALSE)&gt;0,HLOOKUP("Memory",'vInfo (Imported)'!$1:$5000,A923,FALSE),"")</f>
        <v/>
      </c>
      <c r="C923" t="str">
        <f>IF(HLOOKUP("CPUs",'vInfo (Imported)'!$1:$5000,A923,FALSE)&gt;0,
HLOOKUP("CPUs",'vInfo (Imported)'!$1:$5000,A923,FALSE),
"")</f>
        <v/>
      </c>
      <c r="D923" t="str">
        <f>IF(HLOOKUP($D$1,'vInfo (Imported)'!$1:$5000,A923,FALSE)&gt;0,
HLOOKUP($D$1,'vInfo (Imported)'!$1:$5000,A923,FALSE),
"")</f>
        <v/>
      </c>
      <c r="E923" t="str">
        <f>IF(HLOOKUP("Category",'vInfo (Imported)'!$1:$5000,A923,FALSE)&gt;0,
HLOOKUP("Category",'vInfo (Imported)'!$1:$5000,A923,FALSE),
"")</f>
        <v/>
      </c>
      <c r="F923" t="str">
        <f>IF(HLOOKUP("OS according to the configuration file",'vInfo (Imported)'!$1:$5000,A923,FALSE)&gt;0,
HLOOKUP("OS according to the configuration file",'vInfo (Imported)'!$1:$5000,A923,FALSE),
"")</f>
        <v/>
      </c>
      <c r="G923" s="1" t="str">
        <f>IF(HLOOKUP("Cluster",'vInfo (Imported)'!$1:$5000,A923,FALSE)&gt;0,
HLOOKUP("Cluster",'vInfo (Imported)'!$1:$5000,A923,FALSE),
"")</f>
        <v/>
      </c>
      <c r="K923" s="28">
        <f>'vCluster (Imported)'!A923</f>
        <v>0</v>
      </c>
      <c r="L923">
        <f t="shared" si="87"/>
        <v>0</v>
      </c>
      <c r="M923">
        <f t="shared" si="88"/>
        <v>0</v>
      </c>
      <c r="N923">
        <f t="shared" si="89"/>
        <v>0</v>
      </c>
      <c r="O923" s="1">
        <f t="shared" si="90"/>
        <v>0</v>
      </c>
      <c r="P923">
        <f>SUMIFS('vCluster (Imported)'!$G:$G,'vCluster (Imported)'!$A:$A,K923)</f>
        <v>0</v>
      </c>
      <c r="Q923">
        <f t="shared" si="91"/>
        <v>0</v>
      </c>
    </row>
    <row r="924" spans="1:17" x14ac:dyDescent="0.3">
      <c r="A924">
        <f t="shared" si="86"/>
        <v>924</v>
      </c>
      <c r="B924" t="str">
        <f>IF(HLOOKUP("Memory",'vInfo (Imported)'!$1:$5000,A924,FALSE)&gt;0,HLOOKUP("Memory",'vInfo (Imported)'!$1:$5000,A924,FALSE),"")</f>
        <v/>
      </c>
      <c r="C924" t="str">
        <f>IF(HLOOKUP("CPUs",'vInfo (Imported)'!$1:$5000,A924,FALSE)&gt;0,
HLOOKUP("CPUs",'vInfo (Imported)'!$1:$5000,A924,FALSE),
"")</f>
        <v/>
      </c>
      <c r="D924" t="str">
        <f>IF(HLOOKUP($D$1,'vInfo (Imported)'!$1:$5000,A924,FALSE)&gt;0,
HLOOKUP($D$1,'vInfo (Imported)'!$1:$5000,A924,FALSE),
"")</f>
        <v/>
      </c>
      <c r="E924" t="str">
        <f>IF(HLOOKUP("Category",'vInfo (Imported)'!$1:$5000,A924,FALSE)&gt;0,
HLOOKUP("Category",'vInfo (Imported)'!$1:$5000,A924,FALSE),
"")</f>
        <v/>
      </c>
      <c r="F924" t="str">
        <f>IF(HLOOKUP("OS according to the configuration file",'vInfo (Imported)'!$1:$5000,A924,FALSE)&gt;0,
HLOOKUP("OS according to the configuration file",'vInfo (Imported)'!$1:$5000,A924,FALSE),
"")</f>
        <v/>
      </c>
      <c r="G924" s="1" t="str">
        <f>IF(HLOOKUP("Cluster",'vInfo (Imported)'!$1:$5000,A924,FALSE)&gt;0,
HLOOKUP("Cluster",'vInfo (Imported)'!$1:$5000,A924,FALSE),
"")</f>
        <v/>
      </c>
      <c r="K924" s="28">
        <f>'vCluster (Imported)'!A924</f>
        <v>0</v>
      </c>
      <c r="L924">
        <f t="shared" si="87"/>
        <v>0</v>
      </c>
      <c r="M924">
        <f t="shared" si="88"/>
        <v>0</v>
      </c>
      <c r="N924">
        <f t="shared" si="89"/>
        <v>0</v>
      </c>
      <c r="O924" s="1">
        <f t="shared" si="90"/>
        <v>0</v>
      </c>
      <c r="P924">
        <f>SUMIFS('vCluster (Imported)'!$G:$G,'vCluster (Imported)'!$A:$A,K924)</f>
        <v>0</v>
      </c>
      <c r="Q924">
        <f t="shared" si="91"/>
        <v>0</v>
      </c>
    </row>
    <row r="925" spans="1:17" x14ac:dyDescent="0.3">
      <c r="A925">
        <f t="shared" si="86"/>
        <v>925</v>
      </c>
      <c r="B925" t="str">
        <f>IF(HLOOKUP("Memory",'vInfo (Imported)'!$1:$5000,A925,FALSE)&gt;0,HLOOKUP("Memory",'vInfo (Imported)'!$1:$5000,A925,FALSE),"")</f>
        <v/>
      </c>
      <c r="C925" t="str">
        <f>IF(HLOOKUP("CPUs",'vInfo (Imported)'!$1:$5000,A925,FALSE)&gt;0,
HLOOKUP("CPUs",'vInfo (Imported)'!$1:$5000,A925,FALSE),
"")</f>
        <v/>
      </c>
      <c r="D925" t="str">
        <f>IF(HLOOKUP($D$1,'vInfo (Imported)'!$1:$5000,A925,FALSE)&gt;0,
HLOOKUP($D$1,'vInfo (Imported)'!$1:$5000,A925,FALSE),
"")</f>
        <v/>
      </c>
      <c r="E925" t="str">
        <f>IF(HLOOKUP("Category",'vInfo (Imported)'!$1:$5000,A925,FALSE)&gt;0,
HLOOKUP("Category",'vInfo (Imported)'!$1:$5000,A925,FALSE),
"")</f>
        <v/>
      </c>
      <c r="F925" t="str">
        <f>IF(HLOOKUP("OS according to the configuration file",'vInfo (Imported)'!$1:$5000,A925,FALSE)&gt;0,
HLOOKUP("OS according to the configuration file",'vInfo (Imported)'!$1:$5000,A925,FALSE),
"")</f>
        <v/>
      </c>
      <c r="G925" s="1" t="str">
        <f>IF(HLOOKUP("Cluster",'vInfo (Imported)'!$1:$5000,A925,FALSE)&gt;0,
HLOOKUP("Cluster",'vInfo (Imported)'!$1:$5000,A925,FALSE),
"")</f>
        <v/>
      </c>
      <c r="K925" s="28">
        <f>'vCluster (Imported)'!A925</f>
        <v>0</v>
      </c>
      <c r="L925">
        <f t="shared" si="87"/>
        <v>0</v>
      </c>
      <c r="M925">
        <f t="shared" si="88"/>
        <v>0</v>
      </c>
      <c r="N925">
        <f t="shared" si="89"/>
        <v>0</v>
      </c>
      <c r="O925" s="1">
        <f t="shared" si="90"/>
        <v>0</v>
      </c>
      <c r="P925">
        <f>SUMIFS('vCluster (Imported)'!$G:$G,'vCluster (Imported)'!$A:$A,K925)</f>
        <v>0</v>
      </c>
      <c r="Q925">
        <f t="shared" si="91"/>
        <v>0</v>
      </c>
    </row>
    <row r="926" spans="1:17" x14ac:dyDescent="0.3">
      <c r="A926">
        <f t="shared" si="86"/>
        <v>926</v>
      </c>
      <c r="B926" t="str">
        <f>IF(HLOOKUP("Memory",'vInfo (Imported)'!$1:$5000,A926,FALSE)&gt;0,HLOOKUP("Memory",'vInfo (Imported)'!$1:$5000,A926,FALSE),"")</f>
        <v/>
      </c>
      <c r="C926" t="str">
        <f>IF(HLOOKUP("CPUs",'vInfo (Imported)'!$1:$5000,A926,FALSE)&gt;0,
HLOOKUP("CPUs",'vInfo (Imported)'!$1:$5000,A926,FALSE),
"")</f>
        <v/>
      </c>
      <c r="D926" t="str">
        <f>IF(HLOOKUP($D$1,'vInfo (Imported)'!$1:$5000,A926,FALSE)&gt;0,
HLOOKUP($D$1,'vInfo (Imported)'!$1:$5000,A926,FALSE),
"")</f>
        <v/>
      </c>
      <c r="E926" t="str">
        <f>IF(HLOOKUP("Category",'vInfo (Imported)'!$1:$5000,A926,FALSE)&gt;0,
HLOOKUP("Category",'vInfo (Imported)'!$1:$5000,A926,FALSE),
"")</f>
        <v/>
      </c>
      <c r="F926" t="str">
        <f>IF(HLOOKUP("OS according to the configuration file",'vInfo (Imported)'!$1:$5000,A926,FALSE)&gt;0,
HLOOKUP("OS according to the configuration file",'vInfo (Imported)'!$1:$5000,A926,FALSE),
"")</f>
        <v/>
      </c>
      <c r="G926" s="1" t="str">
        <f>IF(HLOOKUP("Cluster",'vInfo (Imported)'!$1:$5000,A926,FALSE)&gt;0,
HLOOKUP("Cluster",'vInfo (Imported)'!$1:$5000,A926,FALSE),
"")</f>
        <v/>
      </c>
      <c r="K926" s="28">
        <f>'vCluster (Imported)'!A926</f>
        <v>0</v>
      </c>
      <c r="L926">
        <f t="shared" si="87"/>
        <v>0</v>
      </c>
      <c r="M926">
        <f t="shared" si="88"/>
        <v>0</v>
      </c>
      <c r="N926">
        <f t="shared" si="89"/>
        <v>0</v>
      </c>
      <c r="O926" s="1">
        <f t="shared" si="90"/>
        <v>0</v>
      </c>
      <c r="P926">
        <f>SUMIFS('vCluster (Imported)'!$G:$G,'vCluster (Imported)'!$A:$A,K926)</f>
        <v>0</v>
      </c>
      <c r="Q926">
        <f t="shared" si="91"/>
        <v>0</v>
      </c>
    </row>
    <row r="927" spans="1:17" x14ac:dyDescent="0.3">
      <c r="A927">
        <f t="shared" si="86"/>
        <v>927</v>
      </c>
      <c r="B927" t="str">
        <f>IF(HLOOKUP("Memory",'vInfo (Imported)'!$1:$5000,A927,FALSE)&gt;0,HLOOKUP("Memory",'vInfo (Imported)'!$1:$5000,A927,FALSE),"")</f>
        <v/>
      </c>
      <c r="C927" t="str">
        <f>IF(HLOOKUP("CPUs",'vInfo (Imported)'!$1:$5000,A927,FALSE)&gt;0,
HLOOKUP("CPUs",'vInfo (Imported)'!$1:$5000,A927,FALSE),
"")</f>
        <v/>
      </c>
      <c r="D927" t="str">
        <f>IF(HLOOKUP($D$1,'vInfo (Imported)'!$1:$5000,A927,FALSE)&gt;0,
HLOOKUP($D$1,'vInfo (Imported)'!$1:$5000,A927,FALSE),
"")</f>
        <v/>
      </c>
      <c r="E927" t="str">
        <f>IF(HLOOKUP("Category",'vInfo (Imported)'!$1:$5000,A927,FALSE)&gt;0,
HLOOKUP("Category",'vInfo (Imported)'!$1:$5000,A927,FALSE),
"")</f>
        <v/>
      </c>
      <c r="F927" t="str">
        <f>IF(HLOOKUP("OS according to the configuration file",'vInfo (Imported)'!$1:$5000,A927,FALSE)&gt;0,
HLOOKUP("OS according to the configuration file",'vInfo (Imported)'!$1:$5000,A927,FALSE),
"")</f>
        <v/>
      </c>
      <c r="G927" s="1" t="str">
        <f>IF(HLOOKUP("Cluster",'vInfo (Imported)'!$1:$5000,A927,FALSE)&gt;0,
HLOOKUP("Cluster",'vInfo (Imported)'!$1:$5000,A927,FALSE),
"")</f>
        <v/>
      </c>
      <c r="K927" s="28">
        <f>'vCluster (Imported)'!A927</f>
        <v>0</v>
      </c>
      <c r="L927">
        <f t="shared" si="87"/>
        <v>0</v>
      </c>
      <c r="M927">
        <f t="shared" si="88"/>
        <v>0</v>
      </c>
      <c r="N927">
        <f t="shared" si="89"/>
        <v>0</v>
      </c>
      <c r="O927" s="1">
        <f t="shared" si="90"/>
        <v>0</v>
      </c>
      <c r="P927">
        <f>SUMIFS('vCluster (Imported)'!$G:$G,'vCluster (Imported)'!$A:$A,K927)</f>
        <v>0</v>
      </c>
      <c r="Q927">
        <f t="shared" si="91"/>
        <v>0</v>
      </c>
    </row>
    <row r="928" spans="1:17" x14ac:dyDescent="0.3">
      <c r="A928">
        <f t="shared" si="86"/>
        <v>928</v>
      </c>
      <c r="B928" t="str">
        <f>IF(HLOOKUP("Memory",'vInfo (Imported)'!$1:$5000,A928,FALSE)&gt;0,HLOOKUP("Memory",'vInfo (Imported)'!$1:$5000,A928,FALSE),"")</f>
        <v/>
      </c>
      <c r="C928" t="str">
        <f>IF(HLOOKUP("CPUs",'vInfo (Imported)'!$1:$5000,A928,FALSE)&gt;0,
HLOOKUP("CPUs",'vInfo (Imported)'!$1:$5000,A928,FALSE),
"")</f>
        <v/>
      </c>
      <c r="D928" t="str">
        <f>IF(HLOOKUP($D$1,'vInfo (Imported)'!$1:$5000,A928,FALSE)&gt;0,
HLOOKUP($D$1,'vInfo (Imported)'!$1:$5000,A928,FALSE),
"")</f>
        <v/>
      </c>
      <c r="E928" t="str">
        <f>IF(HLOOKUP("Category",'vInfo (Imported)'!$1:$5000,A928,FALSE)&gt;0,
HLOOKUP("Category",'vInfo (Imported)'!$1:$5000,A928,FALSE),
"")</f>
        <v/>
      </c>
      <c r="F928" t="str">
        <f>IF(HLOOKUP("OS according to the configuration file",'vInfo (Imported)'!$1:$5000,A928,FALSE)&gt;0,
HLOOKUP("OS according to the configuration file",'vInfo (Imported)'!$1:$5000,A928,FALSE),
"")</f>
        <v/>
      </c>
      <c r="G928" s="1" t="str">
        <f>IF(HLOOKUP("Cluster",'vInfo (Imported)'!$1:$5000,A928,FALSE)&gt;0,
HLOOKUP("Cluster",'vInfo (Imported)'!$1:$5000,A928,FALSE),
"")</f>
        <v/>
      </c>
      <c r="K928" s="28">
        <f>'vCluster (Imported)'!A928</f>
        <v>0</v>
      </c>
      <c r="L928">
        <f t="shared" si="87"/>
        <v>0</v>
      </c>
      <c r="M928">
        <f t="shared" si="88"/>
        <v>0</v>
      </c>
      <c r="N928">
        <f t="shared" si="89"/>
        <v>0</v>
      </c>
      <c r="O928" s="1">
        <f t="shared" si="90"/>
        <v>0</v>
      </c>
      <c r="P928">
        <f>SUMIFS('vCluster (Imported)'!$G:$G,'vCluster (Imported)'!$A:$A,K928)</f>
        <v>0</v>
      </c>
      <c r="Q928">
        <f t="shared" si="91"/>
        <v>0</v>
      </c>
    </row>
    <row r="929" spans="1:17" x14ac:dyDescent="0.3">
      <c r="A929">
        <f t="shared" si="86"/>
        <v>929</v>
      </c>
      <c r="B929" t="str">
        <f>IF(HLOOKUP("Memory",'vInfo (Imported)'!$1:$5000,A929,FALSE)&gt;0,HLOOKUP("Memory",'vInfo (Imported)'!$1:$5000,A929,FALSE),"")</f>
        <v/>
      </c>
      <c r="C929" t="str">
        <f>IF(HLOOKUP("CPUs",'vInfo (Imported)'!$1:$5000,A929,FALSE)&gt;0,
HLOOKUP("CPUs",'vInfo (Imported)'!$1:$5000,A929,FALSE),
"")</f>
        <v/>
      </c>
      <c r="D929" t="str">
        <f>IF(HLOOKUP($D$1,'vInfo (Imported)'!$1:$5000,A929,FALSE)&gt;0,
HLOOKUP($D$1,'vInfo (Imported)'!$1:$5000,A929,FALSE),
"")</f>
        <v/>
      </c>
      <c r="E929" t="str">
        <f>IF(HLOOKUP("Category",'vInfo (Imported)'!$1:$5000,A929,FALSE)&gt;0,
HLOOKUP("Category",'vInfo (Imported)'!$1:$5000,A929,FALSE),
"")</f>
        <v/>
      </c>
      <c r="F929" t="str">
        <f>IF(HLOOKUP("OS according to the configuration file",'vInfo (Imported)'!$1:$5000,A929,FALSE)&gt;0,
HLOOKUP("OS according to the configuration file",'vInfo (Imported)'!$1:$5000,A929,FALSE),
"")</f>
        <v/>
      </c>
      <c r="G929" s="1" t="str">
        <f>IF(HLOOKUP("Cluster",'vInfo (Imported)'!$1:$5000,A929,FALSE)&gt;0,
HLOOKUP("Cluster",'vInfo (Imported)'!$1:$5000,A929,FALSE),
"")</f>
        <v/>
      </c>
      <c r="K929" s="28">
        <f>'vCluster (Imported)'!A929</f>
        <v>0</v>
      </c>
      <c r="L929">
        <f t="shared" si="87"/>
        <v>0</v>
      </c>
      <c r="M929">
        <f t="shared" si="88"/>
        <v>0</v>
      </c>
      <c r="N929">
        <f t="shared" si="89"/>
        <v>0</v>
      </c>
      <c r="O929" s="1">
        <f t="shared" si="90"/>
        <v>0</v>
      </c>
      <c r="P929">
        <f>SUMIFS('vCluster (Imported)'!$G:$G,'vCluster (Imported)'!$A:$A,K929)</f>
        <v>0</v>
      </c>
      <c r="Q929">
        <f t="shared" si="91"/>
        <v>0</v>
      </c>
    </row>
    <row r="930" spans="1:17" x14ac:dyDescent="0.3">
      <c r="A930">
        <f t="shared" si="86"/>
        <v>930</v>
      </c>
      <c r="B930" t="str">
        <f>IF(HLOOKUP("Memory",'vInfo (Imported)'!$1:$5000,A930,FALSE)&gt;0,HLOOKUP("Memory",'vInfo (Imported)'!$1:$5000,A930,FALSE),"")</f>
        <v/>
      </c>
      <c r="C930" t="str">
        <f>IF(HLOOKUP("CPUs",'vInfo (Imported)'!$1:$5000,A930,FALSE)&gt;0,
HLOOKUP("CPUs",'vInfo (Imported)'!$1:$5000,A930,FALSE),
"")</f>
        <v/>
      </c>
      <c r="D930" t="str">
        <f>IF(HLOOKUP($D$1,'vInfo (Imported)'!$1:$5000,A930,FALSE)&gt;0,
HLOOKUP($D$1,'vInfo (Imported)'!$1:$5000,A930,FALSE),
"")</f>
        <v/>
      </c>
      <c r="E930" t="str">
        <f>IF(HLOOKUP("Category",'vInfo (Imported)'!$1:$5000,A930,FALSE)&gt;0,
HLOOKUP("Category",'vInfo (Imported)'!$1:$5000,A930,FALSE),
"")</f>
        <v/>
      </c>
      <c r="F930" t="str">
        <f>IF(HLOOKUP("OS according to the configuration file",'vInfo (Imported)'!$1:$5000,A930,FALSE)&gt;0,
HLOOKUP("OS according to the configuration file",'vInfo (Imported)'!$1:$5000,A930,FALSE),
"")</f>
        <v/>
      </c>
      <c r="G930" s="1" t="str">
        <f>IF(HLOOKUP("Cluster",'vInfo (Imported)'!$1:$5000,A930,FALSE)&gt;0,
HLOOKUP("Cluster",'vInfo (Imported)'!$1:$5000,A930,FALSE),
"")</f>
        <v/>
      </c>
      <c r="K930" s="28">
        <f>'vCluster (Imported)'!A930</f>
        <v>0</v>
      </c>
      <c r="L930">
        <f t="shared" si="87"/>
        <v>0</v>
      </c>
      <c r="M930">
        <f t="shared" si="88"/>
        <v>0</v>
      </c>
      <c r="N930">
        <f t="shared" si="89"/>
        <v>0</v>
      </c>
      <c r="O930" s="1">
        <f t="shared" si="90"/>
        <v>0</v>
      </c>
      <c r="P930">
        <f>SUMIFS('vCluster (Imported)'!$G:$G,'vCluster (Imported)'!$A:$A,K930)</f>
        <v>0</v>
      </c>
      <c r="Q930">
        <f t="shared" si="91"/>
        <v>0</v>
      </c>
    </row>
    <row r="931" spans="1:17" x14ac:dyDescent="0.3">
      <c r="A931">
        <f t="shared" si="86"/>
        <v>931</v>
      </c>
      <c r="B931" t="str">
        <f>IF(HLOOKUP("Memory",'vInfo (Imported)'!$1:$5000,A931,FALSE)&gt;0,HLOOKUP("Memory",'vInfo (Imported)'!$1:$5000,A931,FALSE),"")</f>
        <v/>
      </c>
      <c r="C931" t="str">
        <f>IF(HLOOKUP("CPUs",'vInfo (Imported)'!$1:$5000,A931,FALSE)&gt;0,
HLOOKUP("CPUs",'vInfo (Imported)'!$1:$5000,A931,FALSE),
"")</f>
        <v/>
      </c>
      <c r="D931" t="str">
        <f>IF(HLOOKUP($D$1,'vInfo (Imported)'!$1:$5000,A931,FALSE)&gt;0,
HLOOKUP($D$1,'vInfo (Imported)'!$1:$5000,A931,FALSE),
"")</f>
        <v/>
      </c>
      <c r="E931" t="str">
        <f>IF(HLOOKUP("Category",'vInfo (Imported)'!$1:$5000,A931,FALSE)&gt;0,
HLOOKUP("Category",'vInfo (Imported)'!$1:$5000,A931,FALSE),
"")</f>
        <v/>
      </c>
      <c r="F931" t="str">
        <f>IF(HLOOKUP("OS according to the configuration file",'vInfo (Imported)'!$1:$5000,A931,FALSE)&gt;0,
HLOOKUP("OS according to the configuration file",'vInfo (Imported)'!$1:$5000,A931,FALSE),
"")</f>
        <v/>
      </c>
      <c r="G931" s="1" t="str">
        <f>IF(HLOOKUP("Cluster",'vInfo (Imported)'!$1:$5000,A931,FALSE)&gt;0,
HLOOKUP("Cluster",'vInfo (Imported)'!$1:$5000,A931,FALSE),
"")</f>
        <v/>
      </c>
      <c r="K931" s="28">
        <f>'vCluster (Imported)'!A931</f>
        <v>0</v>
      </c>
      <c r="L931">
        <f t="shared" si="87"/>
        <v>0</v>
      </c>
      <c r="M931">
        <f t="shared" si="88"/>
        <v>0</v>
      </c>
      <c r="N931">
        <f t="shared" si="89"/>
        <v>0</v>
      </c>
      <c r="O931" s="1">
        <f t="shared" si="90"/>
        <v>0</v>
      </c>
      <c r="P931">
        <f>SUMIFS('vCluster (Imported)'!$G:$G,'vCluster (Imported)'!$A:$A,K931)</f>
        <v>0</v>
      </c>
      <c r="Q931">
        <f t="shared" si="91"/>
        <v>0</v>
      </c>
    </row>
    <row r="932" spans="1:17" x14ac:dyDescent="0.3">
      <c r="A932">
        <f t="shared" si="86"/>
        <v>932</v>
      </c>
      <c r="B932" t="str">
        <f>IF(HLOOKUP("Memory",'vInfo (Imported)'!$1:$5000,A932,FALSE)&gt;0,HLOOKUP("Memory",'vInfo (Imported)'!$1:$5000,A932,FALSE),"")</f>
        <v/>
      </c>
      <c r="C932" t="str">
        <f>IF(HLOOKUP("CPUs",'vInfo (Imported)'!$1:$5000,A932,FALSE)&gt;0,
HLOOKUP("CPUs",'vInfo (Imported)'!$1:$5000,A932,FALSE),
"")</f>
        <v/>
      </c>
      <c r="D932" t="str">
        <f>IF(HLOOKUP($D$1,'vInfo (Imported)'!$1:$5000,A932,FALSE)&gt;0,
HLOOKUP($D$1,'vInfo (Imported)'!$1:$5000,A932,FALSE),
"")</f>
        <v/>
      </c>
      <c r="E932" t="str">
        <f>IF(HLOOKUP("Category",'vInfo (Imported)'!$1:$5000,A932,FALSE)&gt;0,
HLOOKUP("Category",'vInfo (Imported)'!$1:$5000,A932,FALSE),
"")</f>
        <v/>
      </c>
      <c r="F932" t="str">
        <f>IF(HLOOKUP("OS according to the configuration file",'vInfo (Imported)'!$1:$5000,A932,FALSE)&gt;0,
HLOOKUP("OS according to the configuration file",'vInfo (Imported)'!$1:$5000,A932,FALSE),
"")</f>
        <v/>
      </c>
      <c r="G932" s="1" t="str">
        <f>IF(HLOOKUP("Cluster",'vInfo (Imported)'!$1:$5000,A932,FALSE)&gt;0,
HLOOKUP("Cluster",'vInfo (Imported)'!$1:$5000,A932,FALSE),
"")</f>
        <v/>
      </c>
      <c r="K932" s="28">
        <f>'vCluster (Imported)'!A932</f>
        <v>0</v>
      </c>
      <c r="L932">
        <f t="shared" si="87"/>
        <v>0</v>
      </c>
      <c r="M932">
        <f t="shared" si="88"/>
        <v>0</v>
      </c>
      <c r="N932">
        <f t="shared" si="89"/>
        <v>0</v>
      </c>
      <c r="O932" s="1">
        <f t="shared" si="90"/>
        <v>0</v>
      </c>
      <c r="P932">
        <f>SUMIFS('vCluster (Imported)'!$G:$G,'vCluster (Imported)'!$A:$A,K932)</f>
        <v>0</v>
      </c>
      <c r="Q932">
        <f t="shared" si="91"/>
        <v>0</v>
      </c>
    </row>
    <row r="933" spans="1:17" x14ac:dyDescent="0.3">
      <c r="A933">
        <f t="shared" si="86"/>
        <v>933</v>
      </c>
      <c r="B933" t="str">
        <f>IF(HLOOKUP("Memory",'vInfo (Imported)'!$1:$5000,A933,FALSE)&gt;0,HLOOKUP("Memory",'vInfo (Imported)'!$1:$5000,A933,FALSE),"")</f>
        <v/>
      </c>
      <c r="C933" t="str">
        <f>IF(HLOOKUP("CPUs",'vInfo (Imported)'!$1:$5000,A933,FALSE)&gt;0,
HLOOKUP("CPUs",'vInfo (Imported)'!$1:$5000,A933,FALSE),
"")</f>
        <v/>
      </c>
      <c r="D933" t="str">
        <f>IF(HLOOKUP($D$1,'vInfo (Imported)'!$1:$5000,A933,FALSE)&gt;0,
HLOOKUP($D$1,'vInfo (Imported)'!$1:$5000,A933,FALSE),
"")</f>
        <v/>
      </c>
      <c r="E933" t="str">
        <f>IF(HLOOKUP("Category",'vInfo (Imported)'!$1:$5000,A933,FALSE)&gt;0,
HLOOKUP("Category",'vInfo (Imported)'!$1:$5000,A933,FALSE),
"")</f>
        <v/>
      </c>
      <c r="F933" t="str">
        <f>IF(HLOOKUP("OS according to the configuration file",'vInfo (Imported)'!$1:$5000,A933,FALSE)&gt;0,
HLOOKUP("OS according to the configuration file",'vInfo (Imported)'!$1:$5000,A933,FALSE),
"")</f>
        <v/>
      </c>
      <c r="G933" s="1" t="str">
        <f>IF(HLOOKUP("Cluster",'vInfo (Imported)'!$1:$5000,A933,FALSE)&gt;0,
HLOOKUP("Cluster",'vInfo (Imported)'!$1:$5000,A933,FALSE),
"")</f>
        <v/>
      </c>
      <c r="K933" s="28">
        <f>'vCluster (Imported)'!A933</f>
        <v>0</v>
      </c>
      <c r="L933">
        <f t="shared" si="87"/>
        <v>0</v>
      </c>
      <c r="M933">
        <f t="shared" si="88"/>
        <v>0</v>
      </c>
      <c r="N933">
        <f t="shared" si="89"/>
        <v>0</v>
      </c>
      <c r="O933" s="1">
        <f t="shared" si="90"/>
        <v>0</v>
      </c>
      <c r="P933">
        <f>SUMIFS('vCluster (Imported)'!$G:$G,'vCluster (Imported)'!$A:$A,K933)</f>
        <v>0</v>
      </c>
      <c r="Q933">
        <f t="shared" si="91"/>
        <v>0</v>
      </c>
    </row>
    <row r="934" spans="1:17" x14ac:dyDescent="0.3">
      <c r="A934">
        <f t="shared" si="86"/>
        <v>934</v>
      </c>
      <c r="B934" t="str">
        <f>IF(HLOOKUP("Memory",'vInfo (Imported)'!$1:$5000,A934,FALSE)&gt;0,HLOOKUP("Memory",'vInfo (Imported)'!$1:$5000,A934,FALSE),"")</f>
        <v/>
      </c>
      <c r="C934" t="str">
        <f>IF(HLOOKUP("CPUs",'vInfo (Imported)'!$1:$5000,A934,FALSE)&gt;0,
HLOOKUP("CPUs",'vInfo (Imported)'!$1:$5000,A934,FALSE),
"")</f>
        <v/>
      </c>
      <c r="D934" t="str">
        <f>IF(HLOOKUP($D$1,'vInfo (Imported)'!$1:$5000,A934,FALSE)&gt;0,
HLOOKUP($D$1,'vInfo (Imported)'!$1:$5000,A934,FALSE),
"")</f>
        <v/>
      </c>
      <c r="E934" t="str">
        <f>IF(HLOOKUP("Category",'vInfo (Imported)'!$1:$5000,A934,FALSE)&gt;0,
HLOOKUP("Category",'vInfo (Imported)'!$1:$5000,A934,FALSE),
"")</f>
        <v/>
      </c>
      <c r="F934" t="str">
        <f>IF(HLOOKUP("OS according to the configuration file",'vInfo (Imported)'!$1:$5000,A934,FALSE)&gt;0,
HLOOKUP("OS according to the configuration file",'vInfo (Imported)'!$1:$5000,A934,FALSE),
"")</f>
        <v/>
      </c>
      <c r="G934" s="1" t="str">
        <f>IF(HLOOKUP("Cluster",'vInfo (Imported)'!$1:$5000,A934,FALSE)&gt;0,
HLOOKUP("Cluster",'vInfo (Imported)'!$1:$5000,A934,FALSE),
"")</f>
        <v/>
      </c>
      <c r="K934" s="28">
        <f>'vCluster (Imported)'!A934</f>
        <v>0</v>
      </c>
      <c r="L934">
        <f t="shared" si="87"/>
        <v>0</v>
      </c>
      <c r="M934">
        <f t="shared" si="88"/>
        <v>0</v>
      </c>
      <c r="N934">
        <f t="shared" si="89"/>
        <v>0</v>
      </c>
      <c r="O934" s="1">
        <f t="shared" si="90"/>
        <v>0</v>
      </c>
      <c r="P934">
        <f>SUMIFS('vCluster (Imported)'!$G:$G,'vCluster (Imported)'!$A:$A,K934)</f>
        <v>0</v>
      </c>
      <c r="Q934">
        <f t="shared" si="91"/>
        <v>0</v>
      </c>
    </row>
    <row r="935" spans="1:17" x14ac:dyDescent="0.3">
      <c r="A935">
        <f t="shared" si="86"/>
        <v>935</v>
      </c>
      <c r="B935" t="str">
        <f>IF(HLOOKUP("Memory",'vInfo (Imported)'!$1:$5000,A935,FALSE)&gt;0,HLOOKUP("Memory",'vInfo (Imported)'!$1:$5000,A935,FALSE),"")</f>
        <v/>
      </c>
      <c r="C935" t="str">
        <f>IF(HLOOKUP("CPUs",'vInfo (Imported)'!$1:$5000,A935,FALSE)&gt;0,
HLOOKUP("CPUs",'vInfo (Imported)'!$1:$5000,A935,FALSE),
"")</f>
        <v/>
      </c>
      <c r="D935" t="str">
        <f>IF(HLOOKUP($D$1,'vInfo (Imported)'!$1:$5000,A935,FALSE)&gt;0,
HLOOKUP($D$1,'vInfo (Imported)'!$1:$5000,A935,FALSE),
"")</f>
        <v/>
      </c>
      <c r="E935" t="str">
        <f>IF(HLOOKUP("Category",'vInfo (Imported)'!$1:$5000,A935,FALSE)&gt;0,
HLOOKUP("Category",'vInfo (Imported)'!$1:$5000,A935,FALSE),
"")</f>
        <v/>
      </c>
      <c r="F935" t="str">
        <f>IF(HLOOKUP("OS according to the configuration file",'vInfo (Imported)'!$1:$5000,A935,FALSE)&gt;0,
HLOOKUP("OS according to the configuration file",'vInfo (Imported)'!$1:$5000,A935,FALSE),
"")</f>
        <v/>
      </c>
      <c r="G935" s="1" t="str">
        <f>IF(HLOOKUP("Cluster",'vInfo (Imported)'!$1:$5000,A935,FALSE)&gt;0,
HLOOKUP("Cluster",'vInfo (Imported)'!$1:$5000,A935,FALSE),
"")</f>
        <v/>
      </c>
      <c r="K935" s="28">
        <f>'vCluster (Imported)'!A935</f>
        <v>0</v>
      </c>
      <c r="L935">
        <f t="shared" si="87"/>
        <v>0</v>
      </c>
      <c r="M935">
        <f t="shared" si="88"/>
        <v>0</v>
      </c>
      <c r="N935">
        <f t="shared" si="89"/>
        <v>0</v>
      </c>
      <c r="O935" s="1">
        <f t="shared" si="90"/>
        <v>0</v>
      </c>
      <c r="P935">
        <f>SUMIFS('vCluster (Imported)'!$G:$G,'vCluster (Imported)'!$A:$A,K935)</f>
        <v>0</v>
      </c>
      <c r="Q935">
        <f t="shared" si="91"/>
        <v>0</v>
      </c>
    </row>
    <row r="936" spans="1:17" x14ac:dyDescent="0.3">
      <c r="A936">
        <f t="shared" si="86"/>
        <v>936</v>
      </c>
      <c r="B936" t="str">
        <f>IF(HLOOKUP("Memory",'vInfo (Imported)'!$1:$5000,A936,FALSE)&gt;0,HLOOKUP("Memory",'vInfo (Imported)'!$1:$5000,A936,FALSE),"")</f>
        <v/>
      </c>
      <c r="C936" t="str">
        <f>IF(HLOOKUP("CPUs",'vInfo (Imported)'!$1:$5000,A936,FALSE)&gt;0,
HLOOKUP("CPUs",'vInfo (Imported)'!$1:$5000,A936,FALSE),
"")</f>
        <v/>
      </c>
      <c r="D936" t="str">
        <f>IF(HLOOKUP($D$1,'vInfo (Imported)'!$1:$5000,A936,FALSE)&gt;0,
HLOOKUP($D$1,'vInfo (Imported)'!$1:$5000,A936,FALSE),
"")</f>
        <v/>
      </c>
      <c r="E936" t="str">
        <f>IF(HLOOKUP("Category",'vInfo (Imported)'!$1:$5000,A936,FALSE)&gt;0,
HLOOKUP("Category",'vInfo (Imported)'!$1:$5000,A936,FALSE),
"")</f>
        <v/>
      </c>
      <c r="F936" t="str">
        <f>IF(HLOOKUP("OS according to the configuration file",'vInfo (Imported)'!$1:$5000,A936,FALSE)&gt;0,
HLOOKUP("OS according to the configuration file",'vInfo (Imported)'!$1:$5000,A936,FALSE),
"")</f>
        <v/>
      </c>
      <c r="G936" s="1" t="str">
        <f>IF(HLOOKUP("Cluster",'vInfo (Imported)'!$1:$5000,A936,FALSE)&gt;0,
HLOOKUP("Cluster",'vInfo (Imported)'!$1:$5000,A936,FALSE),
"")</f>
        <v/>
      </c>
      <c r="K936" s="28">
        <f>'vCluster (Imported)'!A936</f>
        <v>0</v>
      </c>
      <c r="L936">
        <f t="shared" si="87"/>
        <v>0</v>
      </c>
      <c r="M936">
        <f t="shared" si="88"/>
        <v>0</v>
      </c>
      <c r="N936">
        <f t="shared" si="89"/>
        <v>0</v>
      </c>
      <c r="O936" s="1">
        <f t="shared" si="90"/>
        <v>0</v>
      </c>
      <c r="P936">
        <f>SUMIFS('vCluster (Imported)'!$G:$G,'vCluster (Imported)'!$A:$A,K936)</f>
        <v>0</v>
      </c>
      <c r="Q936">
        <f t="shared" si="91"/>
        <v>0</v>
      </c>
    </row>
    <row r="937" spans="1:17" x14ac:dyDescent="0.3">
      <c r="A937">
        <f t="shared" si="86"/>
        <v>937</v>
      </c>
      <c r="B937" t="str">
        <f>IF(HLOOKUP("Memory",'vInfo (Imported)'!$1:$5000,A937,FALSE)&gt;0,HLOOKUP("Memory",'vInfo (Imported)'!$1:$5000,A937,FALSE),"")</f>
        <v/>
      </c>
      <c r="C937" t="str">
        <f>IF(HLOOKUP("CPUs",'vInfo (Imported)'!$1:$5000,A937,FALSE)&gt;0,
HLOOKUP("CPUs",'vInfo (Imported)'!$1:$5000,A937,FALSE),
"")</f>
        <v/>
      </c>
      <c r="D937" t="str">
        <f>IF(HLOOKUP($D$1,'vInfo (Imported)'!$1:$5000,A937,FALSE)&gt;0,
HLOOKUP($D$1,'vInfo (Imported)'!$1:$5000,A937,FALSE),
"")</f>
        <v/>
      </c>
      <c r="E937" t="str">
        <f>IF(HLOOKUP("Category",'vInfo (Imported)'!$1:$5000,A937,FALSE)&gt;0,
HLOOKUP("Category",'vInfo (Imported)'!$1:$5000,A937,FALSE),
"")</f>
        <v/>
      </c>
      <c r="F937" t="str">
        <f>IF(HLOOKUP("OS according to the configuration file",'vInfo (Imported)'!$1:$5000,A937,FALSE)&gt;0,
HLOOKUP("OS according to the configuration file",'vInfo (Imported)'!$1:$5000,A937,FALSE),
"")</f>
        <v/>
      </c>
      <c r="G937" s="1" t="str">
        <f>IF(HLOOKUP("Cluster",'vInfo (Imported)'!$1:$5000,A937,FALSE)&gt;0,
HLOOKUP("Cluster",'vInfo (Imported)'!$1:$5000,A937,FALSE),
"")</f>
        <v/>
      </c>
      <c r="K937" s="28">
        <f>'vCluster (Imported)'!A937</f>
        <v>0</v>
      </c>
      <c r="L937">
        <f t="shared" si="87"/>
        <v>0</v>
      </c>
      <c r="M937">
        <f t="shared" si="88"/>
        <v>0</v>
      </c>
      <c r="N937">
        <f t="shared" si="89"/>
        <v>0</v>
      </c>
      <c r="O937" s="1">
        <f t="shared" si="90"/>
        <v>0</v>
      </c>
      <c r="P937">
        <f>SUMIFS('vCluster (Imported)'!$G:$G,'vCluster (Imported)'!$A:$A,K937)</f>
        <v>0</v>
      </c>
      <c r="Q937">
        <f t="shared" si="91"/>
        <v>0</v>
      </c>
    </row>
    <row r="938" spans="1:17" x14ac:dyDescent="0.3">
      <c r="A938">
        <f t="shared" si="86"/>
        <v>938</v>
      </c>
      <c r="B938" t="str">
        <f>IF(HLOOKUP("Memory",'vInfo (Imported)'!$1:$5000,A938,FALSE)&gt;0,HLOOKUP("Memory",'vInfo (Imported)'!$1:$5000,A938,FALSE),"")</f>
        <v/>
      </c>
      <c r="C938" t="str">
        <f>IF(HLOOKUP("CPUs",'vInfo (Imported)'!$1:$5000,A938,FALSE)&gt;0,
HLOOKUP("CPUs",'vInfo (Imported)'!$1:$5000,A938,FALSE),
"")</f>
        <v/>
      </c>
      <c r="D938" t="str">
        <f>IF(HLOOKUP($D$1,'vInfo (Imported)'!$1:$5000,A938,FALSE)&gt;0,
HLOOKUP($D$1,'vInfo (Imported)'!$1:$5000,A938,FALSE),
"")</f>
        <v/>
      </c>
      <c r="E938" t="str">
        <f>IF(HLOOKUP("Category",'vInfo (Imported)'!$1:$5000,A938,FALSE)&gt;0,
HLOOKUP("Category",'vInfo (Imported)'!$1:$5000,A938,FALSE),
"")</f>
        <v/>
      </c>
      <c r="F938" t="str">
        <f>IF(HLOOKUP("OS according to the configuration file",'vInfo (Imported)'!$1:$5000,A938,FALSE)&gt;0,
HLOOKUP("OS according to the configuration file",'vInfo (Imported)'!$1:$5000,A938,FALSE),
"")</f>
        <v/>
      </c>
      <c r="G938" s="1" t="str">
        <f>IF(HLOOKUP("Cluster",'vInfo (Imported)'!$1:$5000,A938,FALSE)&gt;0,
HLOOKUP("Cluster",'vInfo (Imported)'!$1:$5000,A938,FALSE),
"")</f>
        <v/>
      </c>
      <c r="K938" s="28">
        <f>'vCluster (Imported)'!A938</f>
        <v>0</v>
      </c>
      <c r="L938">
        <f t="shared" si="87"/>
        <v>0</v>
      </c>
      <c r="M938">
        <f t="shared" si="88"/>
        <v>0</v>
      </c>
      <c r="N938">
        <f t="shared" si="89"/>
        <v>0</v>
      </c>
      <c r="O938" s="1">
        <f t="shared" si="90"/>
        <v>0</v>
      </c>
      <c r="P938">
        <f>SUMIFS('vCluster (Imported)'!$G:$G,'vCluster (Imported)'!$A:$A,K938)</f>
        <v>0</v>
      </c>
      <c r="Q938">
        <f t="shared" si="91"/>
        <v>0</v>
      </c>
    </row>
    <row r="939" spans="1:17" x14ac:dyDescent="0.3">
      <c r="A939">
        <f t="shared" si="86"/>
        <v>939</v>
      </c>
      <c r="B939" t="str">
        <f>IF(HLOOKUP("Memory",'vInfo (Imported)'!$1:$5000,A939,FALSE)&gt;0,HLOOKUP("Memory",'vInfo (Imported)'!$1:$5000,A939,FALSE),"")</f>
        <v/>
      </c>
      <c r="C939" t="str">
        <f>IF(HLOOKUP("CPUs",'vInfo (Imported)'!$1:$5000,A939,FALSE)&gt;0,
HLOOKUP("CPUs",'vInfo (Imported)'!$1:$5000,A939,FALSE),
"")</f>
        <v/>
      </c>
      <c r="D939" t="str">
        <f>IF(HLOOKUP($D$1,'vInfo (Imported)'!$1:$5000,A939,FALSE)&gt;0,
HLOOKUP($D$1,'vInfo (Imported)'!$1:$5000,A939,FALSE),
"")</f>
        <v/>
      </c>
      <c r="E939" t="str">
        <f>IF(HLOOKUP("Category",'vInfo (Imported)'!$1:$5000,A939,FALSE)&gt;0,
HLOOKUP("Category",'vInfo (Imported)'!$1:$5000,A939,FALSE),
"")</f>
        <v/>
      </c>
      <c r="F939" t="str">
        <f>IF(HLOOKUP("OS according to the configuration file",'vInfo (Imported)'!$1:$5000,A939,FALSE)&gt;0,
HLOOKUP("OS according to the configuration file",'vInfo (Imported)'!$1:$5000,A939,FALSE),
"")</f>
        <v/>
      </c>
      <c r="G939" s="1" t="str">
        <f>IF(HLOOKUP("Cluster",'vInfo (Imported)'!$1:$5000,A939,FALSE)&gt;0,
HLOOKUP("Cluster",'vInfo (Imported)'!$1:$5000,A939,FALSE),
"")</f>
        <v/>
      </c>
      <c r="K939" s="28">
        <f>'vCluster (Imported)'!A939</f>
        <v>0</v>
      </c>
      <c r="L939">
        <f t="shared" si="87"/>
        <v>0</v>
      </c>
      <c r="M939">
        <f t="shared" si="88"/>
        <v>0</v>
      </c>
      <c r="N939">
        <f t="shared" si="89"/>
        <v>0</v>
      </c>
      <c r="O939" s="1">
        <f t="shared" si="90"/>
        <v>0</v>
      </c>
      <c r="P939">
        <f>SUMIFS('vCluster (Imported)'!$G:$G,'vCluster (Imported)'!$A:$A,K939)</f>
        <v>0</v>
      </c>
      <c r="Q939">
        <f t="shared" si="91"/>
        <v>0</v>
      </c>
    </row>
    <row r="940" spans="1:17" x14ac:dyDescent="0.3">
      <c r="A940">
        <f t="shared" si="86"/>
        <v>940</v>
      </c>
      <c r="B940" t="str">
        <f>IF(HLOOKUP("Memory",'vInfo (Imported)'!$1:$5000,A940,FALSE)&gt;0,HLOOKUP("Memory",'vInfo (Imported)'!$1:$5000,A940,FALSE),"")</f>
        <v/>
      </c>
      <c r="C940" t="str">
        <f>IF(HLOOKUP("CPUs",'vInfo (Imported)'!$1:$5000,A940,FALSE)&gt;0,
HLOOKUP("CPUs",'vInfo (Imported)'!$1:$5000,A940,FALSE),
"")</f>
        <v/>
      </c>
      <c r="D940" t="str">
        <f>IF(HLOOKUP($D$1,'vInfo (Imported)'!$1:$5000,A940,FALSE)&gt;0,
HLOOKUP($D$1,'vInfo (Imported)'!$1:$5000,A940,FALSE),
"")</f>
        <v/>
      </c>
      <c r="E940" t="str">
        <f>IF(HLOOKUP("Category",'vInfo (Imported)'!$1:$5000,A940,FALSE)&gt;0,
HLOOKUP("Category",'vInfo (Imported)'!$1:$5000,A940,FALSE),
"")</f>
        <v/>
      </c>
      <c r="F940" t="str">
        <f>IF(HLOOKUP("OS according to the configuration file",'vInfo (Imported)'!$1:$5000,A940,FALSE)&gt;0,
HLOOKUP("OS according to the configuration file",'vInfo (Imported)'!$1:$5000,A940,FALSE),
"")</f>
        <v/>
      </c>
      <c r="G940" s="1" t="str">
        <f>IF(HLOOKUP("Cluster",'vInfo (Imported)'!$1:$5000,A940,FALSE)&gt;0,
HLOOKUP("Cluster",'vInfo (Imported)'!$1:$5000,A940,FALSE),
"")</f>
        <v/>
      </c>
      <c r="K940" s="28">
        <f>'vCluster (Imported)'!A940</f>
        <v>0</v>
      </c>
      <c r="L940">
        <f t="shared" si="87"/>
        <v>0</v>
      </c>
      <c r="M940">
        <f t="shared" si="88"/>
        <v>0</v>
      </c>
      <c r="N940">
        <f t="shared" si="89"/>
        <v>0</v>
      </c>
      <c r="O940" s="1">
        <f t="shared" si="90"/>
        <v>0</v>
      </c>
      <c r="P940">
        <f>SUMIFS('vCluster (Imported)'!$G:$G,'vCluster (Imported)'!$A:$A,K940)</f>
        <v>0</v>
      </c>
      <c r="Q940">
        <f t="shared" si="91"/>
        <v>0</v>
      </c>
    </row>
    <row r="941" spans="1:17" x14ac:dyDescent="0.3">
      <c r="A941">
        <f t="shared" si="86"/>
        <v>941</v>
      </c>
      <c r="B941" t="str">
        <f>IF(HLOOKUP("Memory",'vInfo (Imported)'!$1:$5000,A941,FALSE)&gt;0,HLOOKUP("Memory",'vInfo (Imported)'!$1:$5000,A941,FALSE),"")</f>
        <v/>
      </c>
      <c r="C941" t="str">
        <f>IF(HLOOKUP("CPUs",'vInfo (Imported)'!$1:$5000,A941,FALSE)&gt;0,
HLOOKUP("CPUs",'vInfo (Imported)'!$1:$5000,A941,FALSE),
"")</f>
        <v/>
      </c>
      <c r="D941" t="str">
        <f>IF(HLOOKUP($D$1,'vInfo (Imported)'!$1:$5000,A941,FALSE)&gt;0,
HLOOKUP($D$1,'vInfo (Imported)'!$1:$5000,A941,FALSE),
"")</f>
        <v/>
      </c>
      <c r="E941" t="str">
        <f>IF(HLOOKUP("Category",'vInfo (Imported)'!$1:$5000,A941,FALSE)&gt;0,
HLOOKUP("Category",'vInfo (Imported)'!$1:$5000,A941,FALSE),
"")</f>
        <v/>
      </c>
      <c r="F941" t="str">
        <f>IF(HLOOKUP("OS according to the configuration file",'vInfo (Imported)'!$1:$5000,A941,FALSE)&gt;0,
HLOOKUP("OS according to the configuration file",'vInfo (Imported)'!$1:$5000,A941,FALSE),
"")</f>
        <v/>
      </c>
      <c r="G941" s="1" t="str">
        <f>IF(HLOOKUP("Cluster",'vInfo (Imported)'!$1:$5000,A941,FALSE)&gt;0,
HLOOKUP("Cluster",'vInfo (Imported)'!$1:$5000,A941,FALSE),
"")</f>
        <v/>
      </c>
      <c r="K941" s="28">
        <f>'vCluster (Imported)'!A941</f>
        <v>0</v>
      </c>
      <c r="L941">
        <f t="shared" si="87"/>
        <v>0</v>
      </c>
      <c r="M941">
        <f t="shared" si="88"/>
        <v>0</v>
      </c>
      <c r="N941">
        <f t="shared" si="89"/>
        <v>0</v>
      </c>
      <c r="O941" s="1">
        <f t="shared" si="90"/>
        <v>0</v>
      </c>
      <c r="P941">
        <f>SUMIFS('vCluster (Imported)'!$G:$G,'vCluster (Imported)'!$A:$A,K941)</f>
        <v>0</v>
      </c>
      <c r="Q941">
        <f t="shared" si="91"/>
        <v>0</v>
      </c>
    </row>
    <row r="942" spans="1:17" x14ac:dyDescent="0.3">
      <c r="A942">
        <f t="shared" si="86"/>
        <v>942</v>
      </c>
      <c r="B942" t="str">
        <f>IF(HLOOKUP("Memory",'vInfo (Imported)'!$1:$5000,A942,FALSE)&gt;0,HLOOKUP("Memory",'vInfo (Imported)'!$1:$5000,A942,FALSE),"")</f>
        <v/>
      </c>
      <c r="C942" t="str">
        <f>IF(HLOOKUP("CPUs",'vInfo (Imported)'!$1:$5000,A942,FALSE)&gt;0,
HLOOKUP("CPUs",'vInfo (Imported)'!$1:$5000,A942,FALSE),
"")</f>
        <v/>
      </c>
      <c r="D942" t="str">
        <f>IF(HLOOKUP($D$1,'vInfo (Imported)'!$1:$5000,A942,FALSE)&gt;0,
HLOOKUP($D$1,'vInfo (Imported)'!$1:$5000,A942,FALSE),
"")</f>
        <v/>
      </c>
      <c r="E942" t="str">
        <f>IF(HLOOKUP("Category",'vInfo (Imported)'!$1:$5000,A942,FALSE)&gt;0,
HLOOKUP("Category",'vInfo (Imported)'!$1:$5000,A942,FALSE),
"")</f>
        <v/>
      </c>
      <c r="F942" t="str">
        <f>IF(HLOOKUP("OS according to the configuration file",'vInfo (Imported)'!$1:$5000,A942,FALSE)&gt;0,
HLOOKUP("OS according to the configuration file",'vInfo (Imported)'!$1:$5000,A942,FALSE),
"")</f>
        <v/>
      </c>
      <c r="G942" s="1" t="str">
        <f>IF(HLOOKUP("Cluster",'vInfo (Imported)'!$1:$5000,A942,FALSE)&gt;0,
HLOOKUP("Cluster",'vInfo (Imported)'!$1:$5000,A942,FALSE),
"")</f>
        <v/>
      </c>
      <c r="K942" s="28">
        <f>'vCluster (Imported)'!A942</f>
        <v>0</v>
      </c>
      <c r="L942">
        <f t="shared" si="87"/>
        <v>0</v>
      </c>
      <c r="M942">
        <f t="shared" si="88"/>
        <v>0</v>
      </c>
      <c r="N942">
        <f t="shared" si="89"/>
        <v>0</v>
      </c>
      <c r="O942" s="1">
        <f t="shared" si="90"/>
        <v>0</v>
      </c>
      <c r="P942">
        <f>SUMIFS('vCluster (Imported)'!$G:$G,'vCluster (Imported)'!$A:$A,K942)</f>
        <v>0</v>
      </c>
      <c r="Q942">
        <f t="shared" si="91"/>
        <v>0</v>
      </c>
    </row>
    <row r="943" spans="1:17" x14ac:dyDescent="0.3">
      <c r="A943">
        <f t="shared" si="86"/>
        <v>943</v>
      </c>
      <c r="B943" t="str">
        <f>IF(HLOOKUP("Memory",'vInfo (Imported)'!$1:$5000,A943,FALSE)&gt;0,HLOOKUP("Memory",'vInfo (Imported)'!$1:$5000,A943,FALSE),"")</f>
        <v/>
      </c>
      <c r="C943" t="str">
        <f>IF(HLOOKUP("CPUs",'vInfo (Imported)'!$1:$5000,A943,FALSE)&gt;0,
HLOOKUP("CPUs",'vInfo (Imported)'!$1:$5000,A943,FALSE),
"")</f>
        <v/>
      </c>
      <c r="D943" t="str">
        <f>IF(HLOOKUP($D$1,'vInfo (Imported)'!$1:$5000,A943,FALSE)&gt;0,
HLOOKUP($D$1,'vInfo (Imported)'!$1:$5000,A943,FALSE),
"")</f>
        <v/>
      </c>
      <c r="E943" t="str">
        <f>IF(HLOOKUP("Category",'vInfo (Imported)'!$1:$5000,A943,FALSE)&gt;0,
HLOOKUP("Category",'vInfo (Imported)'!$1:$5000,A943,FALSE),
"")</f>
        <v/>
      </c>
      <c r="F943" t="str">
        <f>IF(HLOOKUP("OS according to the configuration file",'vInfo (Imported)'!$1:$5000,A943,FALSE)&gt;0,
HLOOKUP("OS according to the configuration file",'vInfo (Imported)'!$1:$5000,A943,FALSE),
"")</f>
        <v/>
      </c>
      <c r="G943" s="1" t="str">
        <f>IF(HLOOKUP("Cluster",'vInfo (Imported)'!$1:$5000,A943,FALSE)&gt;0,
HLOOKUP("Cluster",'vInfo (Imported)'!$1:$5000,A943,FALSE),
"")</f>
        <v/>
      </c>
      <c r="K943" s="28">
        <f>'vCluster (Imported)'!A943</f>
        <v>0</v>
      </c>
      <c r="L943">
        <f t="shared" si="87"/>
        <v>0</v>
      </c>
      <c r="M943">
        <f t="shared" si="88"/>
        <v>0</v>
      </c>
      <c r="N943">
        <f t="shared" si="89"/>
        <v>0</v>
      </c>
      <c r="O943" s="1">
        <f t="shared" si="90"/>
        <v>0</v>
      </c>
      <c r="P943">
        <f>SUMIFS('vCluster (Imported)'!$G:$G,'vCluster (Imported)'!$A:$A,K943)</f>
        <v>0</v>
      </c>
      <c r="Q943">
        <f t="shared" si="91"/>
        <v>0</v>
      </c>
    </row>
    <row r="944" spans="1:17" x14ac:dyDescent="0.3">
      <c r="A944">
        <f t="shared" si="86"/>
        <v>944</v>
      </c>
      <c r="B944" t="str">
        <f>IF(HLOOKUP("Memory",'vInfo (Imported)'!$1:$5000,A944,FALSE)&gt;0,HLOOKUP("Memory",'vInfo (Imported)'!$1:$5000,A944,FALSE),"")</f>
        <v/>
      </c>
      <c r="C944" t="str">
        <f>IF(HLOOKUP("CPUs",'vInfo (Imported)'!$1:$5000,A944,FALSE)&gt;0,
HLOOKUP("CPUs",'vInfo (Imported)'!$1:$5000,A944,FALSE),
"")</f>
        <v/>
      </c>
      <c r="D944" t="str">
        <f>IF(HLOOKUP($D$1,'vInfo (Imported)'!$1:$5000,A944,FALSE)&gt;0,
HLOOKUP($D$1,'vInfo (Imported)'!$1:$5000,A944,FALSE),
"")</f>
        <v/>
      </c>
      <c r="E944" t="str">
        <f>IF(HLOOKUP("Category",'vInfo (Imported)'!$1:$5000,A944,FALSE)&gt;0,
HLOOKUP("Category",'vInfo (Imported)'!$1:$5000,A944,FALSE),
"")</f>
        <v/>
      </c>
      <c r="F944" t="str">
        <f>IF(HLOOKUP("OS according to the configuration file",'vInfo (Imported)'!$1:$5000,A944,FALSE)&gt;0,
HLOOKUP("OS according to the configuration file",'vInfo (Imported)'!$1:$5000,A944,FALSE),
"")</f>
        <v/>
      </c>
      <c r="G944" s="1" t="str">
        <f>IF(HLOOKUP("Cluster",'vInfo (Imported)'!$1:$5000,A944,FALSE)&gt;0,
HLOOKUP("Cluster",'vInfo (Imported)'!$1:$5000,A944,FALSE),
"")</f>
        <v/>
      </c>
      <c r="K944" s="28">
        <f>'vCluster (Imported)'!A944</f>
        <v>0</v>
      </c>
      <c r="L944">
        <f t="shared" si="87"/>
        <v>0</v>
      </c>
      <c r="M944">
        <f t="shared" si="88"/>
        <v>0</v>
      </c>
      <c r="N944">
        <f t="shared" si="89"/>
        <v>0</v>
      </c>
      <c r="O944" s="1">
        <f t="shared" si="90"/>
        <v>0</v>
      </c>
      <c r="P944">
        <f>SUMIFS('vCluster (Imported)'!$G:$G,'vCluster (Imported)'!$A:$A,K944)</f>
        <v>0</v>
      </c>
      <c r="Q944">
        <f t="shared" si="91"/>
        <v>0</v>
      </c>
    </row>
    <row r="945" spans="1:17" x14ac:dyDescent="0.3">
      <c r="A945">
        <f t="shared" si="86"/>
        <v>945</v>
      </c>
      <c r="B945" t="str">
        <f>IF(HLOOKUP("Memory",'vInfo (Imported)'!$1:$5000,A945,FALSE)&gt;0,HLOOKUP("Memory",'vInfo (Imported)'!$1:$5000,A945,FALSE),"")</f>
        <v/>
      </c>
      <c r="C945" t="str">
        <f>IF(HLOOKUP("CPUs",'vInfo (Imported)'!$1:$5000,A945,FALSE)&gt;0,
HLOOKUP("CPUs",'vInfo (Imported)'!$1:$5000,A945,FALSE),
"")</f>
        <v/>
      </c>
      <c r="D945" t="str">
        <f>IF(HLOOKUP($D$1,'vInfo (Imported)'!$1:$5000,A945,FALSE)&gt;0,
HLOOKUP($D$1,'vInfo (Imported)'!$1:$5000,A945,FALSE),
"")</f>
        <v/>
      </c>
      <c r="E945" t="str">
        <f>IF(HLOOKUP("Category",'vInfo (Imported)'!$1:$5000,A945,FALSE)&gt;0,
HLOOKUP("Category",'vInfo (Imported)'!$1:$5000,A945,FALSE),
"")</f>
        <v/>
      </c>
      <c r="F945" t="str">
        <f>IF(HLOOKUP("OS according to the configuration file",'vInfo (Imported)'!$1:$5000,A945,FALSE)&gt;0,
HLOOKUP("OS according to the configuration file",'vInfo (Imported)'!$1:$5000,A945,FALSE),
"")</f>
        <v/>
      </c>
      <c r="G945" s="1" t="str">
        <f>IF(HLOOKUP("Cluster",'vInfo (Imported)'!$1:$5000,A945,FALSE)&gt;0,
HLOOKUP("Cluster",'vInfo (Imported)'!$1:$5000,A945,FALSE),
"")</f>
        <v/>
      </c>
      <c r="K945" s="28">
        <f>'vCluster (Imported)'!A945</f>
        <v>0</v>
      </c>
      <c r="L945">
        <f t="shared" si="87"/>
        <v>0</v>
      </c>
      <c r="M945">
        <f t="shared" si="88"/>
        <v>0</v>
      </c>
      <c r="N945">
        <f t="shared" si="89"/>
        <v>0</v>
      </c>
      <c r="O945" s="1">
        <f t="shared" si="90"/>
        <v>0</v>
      </c>
      <c r="P945">
        <f>SUMIFS('vCluster (Imported)'!$G:$G,'vCluster (Imported)'!$A:$A,K945)</f>
        <v>0</v>
      </c>
      <c r="Q945">
        <f t="shared" si="91"/>
        <v>0</v>
      </c>
    </row>
    <row r="946" spans="1:17" x14ac:dyDescent="0.3">
      <c r="A946">
        <f t="shared" si="86"/>
        <v>946</v>
      </c>
      <c r="B946" t="str">
        <f>IF(HLOOKUP("Memory",'vInfo (Imported)'!$1:$5000,A946,FALSE)&gt;0,HLOOKUP("Memory",'vInfo (Imported)'!$1:$5000,A946,FALSE),"")</f>
        <v/>
      </c>
      <c r="C946" t="str">
        <f>IF(HLOOKUP("CPUs",'vInfo (Imported)'!$1:$5000,A946,FALSE)&gt;0,
HLOOKUP("CPUs",'vInfo (Imported)'!$1:$5000,A946,FALSE),
"")</f>
        <v/>
      </c>
      <c r="D946" t="str">
        <f>IF(HLOOKUP($D$1,'vInfo (Imported)'!$1:$5000,A946,FALSE)&gt;0,
HLOOKUP($D$1,'vInfo (Imported)'!$1:$5000,A946,FALSE),
"")</f>
        <v/>
      </c>
      <c r="E946" t="str">
        <f>IF(HLOOKUP("Category",'vInfo (Imported)'!$1:$5000,A946,FALSE)&gt;0,
HLOOKUP("Category",'vInfo (Imported)'!$1:$5000,A946,FALSE),
"")</f>
        <v/>
      </c>
      <c r="F946" t="str">
        <f>IF(HLOOKUP("OS according to the configuration file",'vInfo (Imported)'!$1:$5000,A946,FALSE)&gt;0,
HLOOKUP("OS according to the configuration file",'vInfo (Imported)'!$1:$5000,A946,FALSE),
"")</f>
        <v/>
      </c>
      <c r="G946" s="1" t="str">
        <f>IF(HLOOKUP("Cluster",'vInfo (Imported)'!$1:$5000,A946,FALSE)&gt;0,
HLOOKUP("Cluster",'vInfo (Imported)'!$1:$5000,A946,FALSE),
"")</f>
        <v/>
      </c>
      <c r="K946" s="28">
        <f>'vCluster (Imported)'!A946</f>
        <v>0</v>
      </c>
      <c r="L946">
        <f t="shared" si="87"/>
        <v>0</v>
      </c>
      <c r="M946">
        <f t="shared" si="88"/>
        <v>0</v>
      </c>
      <c r="N946">
        <f t="shared" si="89"/>
        <v>0</v>
      </c>
      <c r="O946" s="1">
        <f t="shared" si="90"/>
        <v>0</v>
      </c>
      <c r="P946">
        <f>SUMIFS('vCluster (Imported)'!$G:$G,'vCluster (Imported)'!$A:$A,K946)</f>
        <v>0</v>
      </c>
      <c r="Q946">
        <f t="shared" si="91"/>
        <v>0</v>
      </c>
    </row>
    <row r="947" spans="1:17" x14ac:dyDescent="0.3">
      <c r="A947">
        <f t="shared" si="86"/>
        <v>947</v>
      </c>
      <c r="B947" t="str">
        <f>IF(HLOOKUP("Memory",'vInfo (Imported)'!$1:$5000,A947,FALSE)&gt;0,HLOOKUP("Memory",'vInfo (Imported)'!$1:$5000,A947,FALSE),"")</f>
        <v/>
      </c>
      <c r="C947" t="str">
        <f>IF(HLOOKUP("CPUs",'vInfo (Imported)'!$1:$5000,A947,FALSE)&gt;0,
HLOOKUP("CPUs",'vInfo (Imported)'!$1:$5000,A947,FALSE),
"")</f>
        <v/>
      </c>
      <c r="D947" t="str">
        <f>IF(HLOOKUP($D$1,'vInfo (Imported)'!$1:$5000,A947,FALSE)&gt;0,
HLOOKUP($D$1,'vInfo (Imported)'!$1:$5000,A947,FALSE),
"")</f>
        <v/>
      </c>
      <c r="E947" t="str">
        <f>IF(HLOOKUP("Category",'vInfo (Imported)'!$1:$5000,A947,FALSE)&gt;0,
HLOOKUP("Category",'vInfo (Imported)'!$1:$5000,A947,FALSE),
"")</f>
        <v/>
      </c>
      <c r="F947" t="str">
        <f>IF(HLOOKUP("OS according to the configuration file",'vInfo (Imported)'!$1:$5000,A947,FALSE)&gt;0,
HLOOKUP("OS according to the configuration file",'vInfo (Imported)'!$1:$5000,A947,FALSE),
"")</f>
        <v/>
      </c>
      <c r="G947" s="1" t="str">
        <f>IF(HLOOKUP("Cluster",'vInfo (Imported)'!$1:$5000,A947,FALSE)&gt;0,
HLOOKUP("Cluster",'vInfo (Imported)'!$1:$5000,A947,FALSE),
"")</f>
        <v/>
      </c>
      <c r="K947" s="28">
        <f>'vCluster (Imported)'!A947</f>
        <v>0</v>
      </c>
      <c r="L947">
        <f t="shared" si="87"/>
        <v>0</v>
      </c>
      <c r="M947">
        <f t="shared" si="88"/>
        <v>0</v>
      </c>
      <c r="N947">
        <f t="shared" si="89"/>
        <v>0</v>
      </c>
      <c r="O947" s="1">
        <f t="shared" si="90"/>
        <v>0</v>
      </c>
      <c r="P947">
        <f>SUMIFS('vCluster (Imported)'!$G:$G,'vCluster (Imported)'!$A:$A,K947)</f>
        <v>0</v>
      </c>
      <c r="Q947">
        <f t="shared" si="91"/>
        <v>0</v>
      </c>
    </row>
    <row r="948" spans="1:17" x14ac:dyDescent="0.3">
      <c r="A948">
        <f t="shared" si="86"/>
        <v>948</v>
      </c>
      <c r="B948" t="str">
        <f>IF(HLOOKUP("Memory",'vInfo (Imported)'!$1:$5000,A948,FALSE)&gt;0,HLOOKUP("Memory",'vInfo (Imported)'!$1:$5000,A948,FALSE),"")</f>
        <v/>
      </c>
      <c r="C948" t="str">
        <f>IF(HLOOKUP("CPUs",'vInfo (Imported)'!$1:$5000,A948,FALSE)&gt;0,
HLOOKUP("CPUs",'vInfo (Imported)'!$1:$5000,A948,FALSE),
"")</f>
        <v/>
      </c>
      <c r="D948" t="str">
        <f>IF(HLOOKUP($D$1,'vInfo (Imported)'!$1:$5000,A948,FALSE)&gt;0,
HLOOKUP($D$1,'vInfo (Imported)'!$1:$5000,A948,FALSE),
"")</f>
        <v/>
      </c>
      <c r="E948" t="str">
        <f>IF(HLOOKUP("Category",'vInfo (Imported)'!$1:$5000,A948,FALSE)&gt;0,
HLOOKUP("Category",'vInfo (Imported)'!$1:$5000,A948,FALSE),
"")</f>
        <v/>
      </c>
      <c r="F948" t="str">
        <f>IF(HLOOKUP("OS according to the configuration file",'vInfo (Imported)'!$1:$5000,A948,FALSE)&gt;0,
HLOOKUP("OS according to the configuration file",'vInfo (Imported)'!$1:$5000,A948,FALSE),
"")</f>
        <v/>
      </c>
      <c r="G948" s="1" t="str">
        <f>IF(HLOOKUP("Cluster",'vInfo (Imported)'!$1:$5000,A948,FALSE)&gt;0,
HLOOKUP("Cluster",'vInfo (Imported)'!$1:$5000,A948,FALSE),
"")</f>
        <v/>
      </c>
      <c r="K948" s="28">
        <f>'vCluster (Imported)'!A948</f>
        <v>0</v>
      </c>
      <c r="L948">
        <f t="shared" si="87"/>
        <v>0</v>
      </c>
      <c r="M948">
        <f t="shared" si="88"/>
        <v>0</v>
      </c>
      <c r="N948">
        <f t="shared" si="89"/>
        <v>0</v>
      </c>
      <c r="O948" s="1">
        <f t="shared" si="90"/>
        <v>0</v>
      </c>
      <c r="P948">
        <f>SUMIFS('vCluster (Imported)'!$G:$G,'vCluster (Imported)'!$A:$A,K948)</f>
        <v>0</v>
      </c>
      <c r="Q948">
        <f t="shared" si="91"/>
        <v>0</v>
      </c>
    </row>
    <row r="949" spans="1:17" x14ac:dyDescent="0.3">
      <c r="A949">
        <f t="shared" si="86"/>
        <v>949</v>
      </c>
      <c r="B949" t="str">
        <f>IF(HLOOKUP("Memory",'vInfo (Imported)'!$1:$5000,A949,FALSE)&gt;0,HLOOKUP("Memory",'vInfo (Imported)'!$1:$5000,A949,FALSE),"")</f>
        <v/>
      </c>
      <c r="C949" t="str">
        <f>IF(HLOOKUP("CPUs",'vInfo (Imported)'!$1:$5000,A949,FALSE)&gt;0,
HLOOKUP("CPUs",'vInfo (Imported)'!$1:$5000,A949,FALSE),
"")</f>
        <v/>
      </c>
      <c r="D949" t="str">
        <f>IF(HLOOKUP($D$1,'vInfo (Imported)'!$1:$5000,A949,FALSE)&gt;0,
HLOOKUP($D$1,'vInfo (Imported)'!$1:$5000,A949,FALSE),
"")</f>
        <v/>
      </c>
      <c r="E949" t="str">
        <f>IF(HLOOKUP("Category",'vInfo (Imported)'!$1:$5000,A949,FALSE)&gt;0,
HLOOKUP("Category",'vInfo (Imported)'!$1:$5000,A949,FALSE),
"")</f>
        <v/>
      </c>
      <c r="F949" t="str">
        <f>IF(HLOOKUP("OS according to the configuration file",'vInfo (Imported)'!$1:$5000,A949,FALSE)&gt;0,
HLOOKUP("OS according to the configuration file",'vInfo (Imported)'!$1:$5000,A949,FALSE),
"")</f>
        <v/>
      </c>
      <c r="G949" s="1" t="str">
        <f>IF(HLOOKUP("Cluster",'vInfo (Imported)'!$1:$5000,A949,FALSE)&gt;0,
HLOOKUP("Cluster",'vInfo (Imported)'!$1:$5000,A949,FALSE),
"")</f>
        <v/>
      </c>
      <c r="K949" s="28">
        <f>'vCluster (Imported)'!A949</f>
        <v>0</v>
      </c>
      <c r="L949">
        <f t="shared" si="87"/>
        <v>0</v>
      </c>
      <c r="M949">
        <f t="shared" si="88"/>
        <v>0</v>
      </c>
      <c r="N949">
        <f t="shared" si="89"/>
        <v>0</v>
      </c>
      <c r="O949" s="1">
        <f t="shared" si="90"/>
        <v>0</v>
      </c>
      <c r="P949">
        <f>SUMIFS('vCluster (Imported)'!$G:$G,'vCluster (Imported)'!$A:$A,K949)</f>
        <v>0</v>
      </c>
      <c r="Q949">
        <f t="shared" si="91"/>
        <v>0</v>
      </c>
    </row>
    <row r="950" spans="1:17" x14ac:dyDescent="0.3">
      <c r="A950">
        <f t="shared" si="86"/>
        <v>950</v>
      </c>
      <c r="B950" t="str">
        <f>IF(HLOOKUP("Memory",'vInfo (Imported)'!$1:$5000,A950,FALSE)&gt;0,HLOOKUP("Memory",'vInfo (Imported)'!$1:$5000,A950,FALSE),"")</f>
        <v/>
      </c>
      <c r="C950" t="str">
        <f>IF(HLOOKUP("CPUs",'vInfo (Imported)'!$1:$5000,A950,FALSE)&gt;0,
HLOOKUP("CPUs",'vInfo (Imported)'!$1:$5000,A950,FALSE),
"")</f>
        <v/>
      </c>
      <c r="D950" t="str">
        <f>IF(HLOOKUP($D$1,'vInfo (Imported)'!$1:$5000,A950,FALSE)&gt;0,
HLOOKUP($D$1,'vInfo (Imported)'!$1:$5000,A950,FALSE),
"")</f>
        <v/>
      </c>
      <c r="E950" t="str">
        <f>IF(HLOOKUP("Category",'vInfo (Imported)'!$1:$5000,A950,FALSE)&gt;0,
HLOOKUP("Category",'vInfo (Imported)'!$1:$5000,A950,FALSE),
"")</f>
        <v/>
      </c>
      <c r="F950" t="str">
        <f>IF(HLOOKUP("OS according to the configuration file",'vInfo (Imported)'!$1:$5000,A950,FALSE)&gt;0,
HLOOKUP("OS according to the configuration file",'vInfo (Imported)'!$1:$5000,A950,FALSE),
"")</f>
        <v/>
      </c>
      <c r="G950" s="1" t="str">
        <f>IF(HLOOKUP("Cluster",'vInfo (Imported)'!$1:$5000,A950,FALSE)&gt;0,
HLOOKUP("Cluster",'vInfo (Imported)'!$1:$5000,A950,FALSE),
"")</f>
        <v/>
      </c>
      <c r="K950" s="28">
        <f>'vCluster (Imported)'!A950</f>
        <v>0</v>
      </c>
      <c r="L950">
        <f t="shared" si="87"/>
        <v>0</v>
      </c>
      <c r="M950">
        <f t="shared" si="88"/>
        <v>0</v>
      </c>
      <c r="N950">
        <f t="shared" si="89"/>
        <v>0</v>
      </c>
      <c r="O950" s="1">
        <f t="shared" si="90"/>
        <v>0</v>
      </c>
      <c r="P950">
        <f>SUMIFS('vCluster (Imported)'!$G:$G,'vCluster (Imported)'!$A:$A,K950)</f>
        <v>0</v>
      </c>
      <c r="Q950">
        <f t="shared" si="91"/>
        <v>0</v>
      </c>
    </row>
    <row r="951" spans="1:17" x14ac:dyDescent="0.3">
      <c r="A951">
        <f t="shared" si="86"/>
        <v>951</v>
      </c>
      <c r="B951" t="str">
        <f>IF(HLOOKUP("Memory",'vInfo (Imported)'!$1:$5000,A951,FALSE)&gt;0,HLOOKUP("Memory",'vInfo (Imported)'!$1:$5000,A951,FALSE),"")</f>
        <v/>
      </c>
      <c r="C951" t="str">
        <f>IF(HLOOKUP("CPUs",'vInfo (Imported)'!$1:$5000,A951,FALSE)&gt;0,
HLOOKUP("CPUs",'vInfo (Imported)'!$1:$5000,A951,FALSE),
"")</f>
        <v/>
      </c>
      <c r="D951" t="str">
        <f>IF(HLOOKUP($D$1,'vInfo (Imported)'!$1:$5000,A951,FALSE)&gt;0,
HLOOKUP($D$1,'vInfo (Imported)'!$1:$5000,A951,FALSE),
"")</f>
        <v/>
      </c>
      <c r="E951" t="str">
        <f>IF(HLOOKUP("Category",'vInfo (Imported)'!$1:$5000,A951,FALSE)&gt;0,
HLOOKUP("Category",'vInfo (Imported)'!$1:$5000,A951,FALSE),
"")</f>
        <v/>
      </c>
      <c r="F951" t="str">
        <f>IF(HLOOKUP("OS according to the configuration file",'vInfo (Imported)'!$1:$5000,A951,FALSE)&gt;0,
HLOOKUP("OS according to the configuration file",'vInfo (Imported)'!$1:$5000,A951,FALSE),
"")</f>
        <v/>
      </c>
      <c r="G951" s="1" t="str">
        <f>IF(HLOOKUP("Cluster",'vInfo (Imported)'!$1:$5000,A951,FALSE)&gt;0,
HLOOKUP("Cluster",'vInfo (Imported)'!$1:$5000,A951,FALSE),
"")</f>
        <v/>
      </c>
      <c r="K951" s="28">
        <f>'vCluster (Imported)'!A951</f>
        <v>0</v>
      </c>
      <c r="L951">
        <f t="shared" si="87"/>
        <v>0</v>
      </c>
      <c r="M951">
        <f t="shared" si="88"/>
        <v>0</v>
      </c>
      <c r="N951">
        <f t="shared" si="89"/>
        <v>0</v>
      </c>
      <c r="O951" s="1">
        <f t="shared" si="90"/>
        <v>0</v>
      </c>
      <c r="P951">
        <f>SUMIFS('vCluster (Imported)'!$G:$G,'vCluster (Imported)'!$A:$A,K951)</f>
        <v>0</v>
      </c>
      <c r="Q951">
        <f t="shared" si="91"/>
        <v>0</v>
      </c>
    </row>
    <row r="952" spans="1:17" x14ac:dyDescent="0.3">
      <c r="A952">
        <f t="shared" si="86"/>
        <v>952</v>
      </c>
      <c r="B952" t="str">
        <f>IF(HLOOKUP("Memory",'vInfo (Imported)'!$1:$5000,A952,FALSE)&gt;0,HLOOKUP("Memory",'vInfo (Imported)'!$1:$5000,A952,FALSE),"")</f>
        <v/>
      </c>
      <c r="C952" t="str">
        <f>IF(HLOOKUP("CPUs",'vInfo (Imported)'!$1:$5000,A952,FALSE)&gt;0,
HLOOKUP("CPUs",'vInfo (Imported)'!$1:$5000,A952,FALSE),
"")</f>
        <v/>
      </c>
      <c r="D952" t="str">
        <f>IF(HLOOKUP($D$1,'vInfo (Imported)'!$1:$5000,A952,FALSE)&gt;0,
HLOOKUP($D$1,'vInfo (Imported)'!$1:$5000,A952,FALSE),
"")</f>
        <v/>
      </c>
      <c r="E952" t="str">
        <f>IF(HLOOKUP("Category",'vInfo (Imported)'!$1:$5000,A952,FALSE)&gt;0,
HLOOKUP("Category",'vInfo (Imported)'!$1:$5000,A952,FALSE),
"")</f>
        <v/>
      </c>
      <c r="F952" t="str">
        <f>IF(HLOOKUP("OS according to the configuration file",'vInfo (Imported)'!$1:$5000,A952,FALSE)&gt;0,
HLOOKUP("OS according to the configuration file",'vInfo (Imported)'!$1:$5000,A952,FALSE),
"")</f>
        <v/>
      </c>
      <c r="G952" s="1" t="str">
        <f>IF(HLOOKUP("Cluster",'vInfo (Imported)'!$1:$5000,A952,FALSE)&gt;0,
HLOOKUP("Cluster",'vInfo (Imported)'!$1:$5000,A952,FALSE),
"")</f>
        <v/>
      </c>
      <c r="K952" s="28">
        <f>'vCluster (Imported)'!A952</f>
        <v>0</v>
      </c>
      <c r="L952">
        <f t="shared" si="87"/>
        <v>0</v>
      </c>
      <c r="M952">
        <f t="shared" si="88"/>
        <v>0</v>
      </c>
      <c r="N952">
        <f t="shared" si="89"/>
        <v>0</v>
      </c>
      <c r="O952" s="1">
        <f t="shared" si="90"/>
        <v>0</v>
      </c>
      <c r="P952">
        <f>SUMIFS('vCluster (Imported)'!$G:$G,'vCluster (Imported)'!$A:$A,K952)</f>
        <v>0</v>
      </c>
      <c r="Q952">
        <f t="shared" si="91"/>
        <v>0</v>
      </c>
    </row>
    <row r="953" spans="1:17" x14ac:dyDescent="0.3">
      <c r="A953">
        <f t="shared" si="86"/>
        <v>953</v>
      </c>
      <c r="B953" t="str">
        <f>IF(HLOOKUP("Memory",'vInfo (Imported)'!$1:$5000,A953,FALSE)&gt;0,HLOOKUP("Memory",'vInfo (Imported)'!$1:$5000,A953,FALSE),"")</f>
        <v/>
      </c>
      <c r="C953" t="str">
        <f>IF(HLOOKUP("CPUs",'vInfo (Imported)'!$1:$5000,A953,FALSE)&gt;0,
HLOOKUP("CPUs",'vInfo (Imported)'!$1:$5000,A953,FALSE),
"")</f>
        <v/>
      </c>
      <c r="D953" t="str">
        <f>IF(HLOOKUP($D$1,'vInfo (Imported)'!$1:$5000,A953,FALSE)&gt;0,
HLOOKUP($D$1,'vInfo (Imported)'!$1:$5000,A953,FALSE),
"")</f>
        <v/>
      </c>
      <c r="E953" t="str">
        <f>IF(HLOOKUP("Category",'vInfo (Imported)'!$1:$5000,A953,FALSE)&gt;0,
HLOOKUP("Category",'vInfo (Imported)'!$1:$5000,A953,FALSE),
"")</f>
        <v/>
      </c>
      <c r="F953" t="str">
        <f>IF(HLOOKUP("OS according to the configuration file",'vInfo (Imported)'!$1:$5000,A953,FALSE)&gt;0,
HLOOKUP("OS according to the configuration file",'vInfo (Imported)'!$1:$5000,A953,FALSE),
"")</f>
        <v/>
      </c>
      <c r="G953" s="1" t="str">
        <f>IF(HLOOKUP("Cluster",'vInfo (Imported)'!$1:$5000,A953,FALSE)&gt;0,
HLOOKUP("Cluster",'vInfo (Imported)'!$1:$5000,A953,FALSE),
"")</f>
        <v/>
      </c>
      <c r="K953" s="28">
        <f>'vCluster (Imported)'!A953</f>
        <v>0</v>
      </c>
      <c r="L953">
        <f t="shared" si="87"/>
        <v>0</v>
      </c>
      <c r="M953">
        <f t="shared" si="88"/>
        <v>0</v>
      </c>
      <c r="N953">
        <f t="shared" si="89"/>
        <v>0</v>
      </c>
      <c r="O953" s="1">
        <f t="shared" si="90"/>
        <v>0</v>
      </c>
      <c r="P953">
        <f>SUMIFS('vCluster (Imported)'!$G:$G,'vCluster (Imported)'!$A:$A,K953)</f>
        <v>0</v>
      </c>
      <c r="Q953">
        <f t="shared" si="91"/>
        <v>0</v>
      </c>
    </row>
    <row r="954" spans="1:17" x14ac:dyDescent="0.3">
      <c r="A954">
        <f t="shared" si="86"/>
        <v>954</v>
      </c>
      <c r="B954" t="str">
        <f>IF(HLOOKUP("Memory",'vInfo (Imported)'!$1:$5000,A954,FALSE)&gt;0,HLOOKUP("Memory",'vInfo (Imported)'!$1:$5000,A954,FALSE),"")</f>
        <v/>
      </c>
      <c r="C954" t="str">
        <f>IF(HLOOKUP("CPUs",'vInfo (Imported)'!$1:$5000,A954,FALSE)&gt;0,
HLOOKUP("CPUs",'vInfo (Imported)'!$1:$5000,A954,FALSE),
"")</f>
        <v/>
      </c>
      <c r="D954" t="str">
        <f>IF(HLOOKUP($D$1,'vInfo (Imported)'!$1:$5000,A954,FALSE)&gt;0,
HLOOKUP($D$1,'vInfo (Imported)'!$1:$5000,A954,FALSE),
"")</f>
        <v/>
      </c>
      <c r="E954" t="str">
        <f>IF(HLOOKUP("Category",'vInfo (Imported)'!$1:$5000,A954,FALSE)&gt;0,
HLOOKUP("Category",'vInfo (Imported)'!$1:$5000,A954,FALSE),
"")</f>
        <v/>
      </c>
      <c r="F954" t="str">
        <f>IF(HLOOKUP("OS according to the configuration file",'vInfo (Imported)'!$1:$5000,A954,FALSE)&gt;0,
HLOOKUP("OS according to the configuration file",'vInfo (Imported)'!$1:$5000,A954,FALSE),
"")</f>
        <v/>
      </c>
      <c r="G954" s="1" t="str">
        <f>IF(HLOOKUP("Cluster",'vInfo (Imported)'!$1:$5000,A954,FALSE)&gt;0,
HLOOKUP("Cluster",'vInfo (Imported)'!$1:$5000,A954,FALSE),
"")</f>
        <v/>
      </c>
      <c r="K954" s="28">
        <f>'vCluster (Imported)'!A954</f>
        <v>0</v>
      </c>
      <c r="L954">
        <f t="shared" si="87"/>
        <v>0</v>
      </c>
      <c r="M954">
        <f t="shared" si="88"/>
        <v>0</v>
      </c>
      <c r="N954">
        <f t="shared" si="89"/>
        <v>0</v>
      </c>
      <c r="O954" s="1">
        <f t="shared" si="90"/>
        <v>0</v>
      </c>
      <c r="P954">
        <f>SUMIFS('vCluster (Imported)'!$G:$G,'vCluster (Imported)'!$A:$A,K954)</f>
        <v>0</v>
      </c>
      <c r="Q954">
        <f t="shared" si="91"/>
        <v>0</v>
      </c>
    </row>
    <row r="955" spans="1:17" x14ac:dyDescent="0.3">
      <c r="A955">
        <f t="shared" si="86"/>
        <v>955</v>
      </c>
      <c r="B955" t="str">
        <f>IF(HLOOKUP("Memory",'vInfo (Imported)'!$1:$5000,A955,FALSE)&gt;0,HLOOKUP("Memory",'vInfo (Imported)'!$1:$5000,A955,FALSE),"")</f>
        <v/>
      </c>
      <c r="C955" t="str">
        <f>IF(HLOOKUP("CPUs",'vInfo (Imported)'!$1:$5000,A955,FALSE)&gt;0,
HLOOKUP("CPUs",'vInfo (Imported)'!$1:$5000,A955,FALSE),
"")</f>
        <v/>
      </c>
      <c r="D955" t="str">
        <f>IF(HLOOKUP($D$1,'vInfo (Imported)'!$1:$5000,A955,FALSE)&gt;0,
HLOOKUP($D$1,'vInfo (Imported)'!$1:$5000,A955,FALSE),
"")</f>
        <v/>
      </c>
      <c r="E955" t="str">
        <f>IF(HLOOKUP("Category",'vInfo (Imported)'!$1:$5000,A955,FALSE)&gt;0,
HLOOKUP("Category",'vInfo (Imported)'!$1:$5000,A955,FALSE),
"")</f>
        <v/>
      </c>
      <c r="F955" t="str">
        <f>IF(HLOOKUP("OS according to the configuration file",'vInfo (Imported)'!$1:$5000,A955,FALSE)&gt;0,
HLOOKUP("OS according to the configuration file",'vInfo (Imported)'!$1:$5000,A955,FALSE),
"")</f>
        <v/>
      </c>
      <c r="G955" s="1" t="str">
        <f>IF(HLOOKUP("Cluster",'vInfo (Imported)'!$1:$5000,A955,FALSE)&gt;0,
HLOOKUP("Cluster",'vInfo (Imported)'!$1:$5000,A955,FALSE),
"")</f>
        <v/>
      </c>
      <c r="K955" s="28">
        <f>'vCluster (Imported)'!A955</f>
        <v>0</v>
      </c>
      <c r="L955">
        <f t="shared" si="87"/>
        <v>0</v>
      </c>
      <c r="M955">
        <f t="shared" si="88"/>
        <v>0</v>
      </c>
      <c r="N955">
        <f t="shared" si="89"/>
        <v>0</v>
      </c>
      <c r="O955" s="1">
        <f t="shared" si="90"/>
        <v>0</v>
      </c>
      <c r="P955">
        <f>SUMIFS('vCluster (Imported)'!$G:$G,'vCluster (Imported)'!$A:$A,K955)</f>
        <v>0</v>
      </c>
      <c r="Q955">
        <f t="shared" si="91"/>
        <v>0</v>
      </c>
    </row>
    <row r="956" spans="1:17" x14ac:dyDescent="0.3">
      <c r="A956">
        <f t="shared" si="86"/>
        <v>956</v>
      </c>
      <c r="B956" t="str">
        <f>IF(HLOOKUP("Memory",'vInfo (Imported)'!$1:$5000,A956,FALSE)&gt;0,HLOOKUP("Memory",'vInfo (Imported)'!$1:$5000,A956,FALSE),"")</f>
        <v/>
      </c>
      <c r="C956" t="str">
        <f>IF(HLOOKUP("CPUs",'vInfo (Imported)'!$1:$5000,A956,FALSE)&gt;0,
HLOOKUP("CPUs",'vInfo (Imported)'!$1:$5000,A956,FALSE),
"")</f>
        <v/>
      </c>
      <c r="D956" t="str">
        <f>IF(HLOOKUP($D$1,'vInfo (Imported)'!$1:$5000,A956,FALSE)&gt;0,
HLOOKUP($D$1,'vInfo (Imported)'!$1:$5000,A956,FALSE),
"")</f>
        <v/>
      </c>
      <c r="E956" t="str">
        <f>IF(HLOOKUP("Category",'vInfo (Imported)'!$1:$5000,A956,FALSE)&gt;0,
HLOOKUP("Category",'vInfo (Imported)'!$1:$5000,A956,FALSE),
"")</f>
        <v/>
      </c>
      <c r="F956" t="str">
        <f>IF(HLOOKUP("OS according to the configuration file",'vInfo (Imported)'!$1:$5000,A956,FALSE)&gt;0,
HLOOKUP("OS according to the configuration file",'vInfo (Imported)'!$1:$5000,A956,FALSE),
"")</f>
        <v/>
      </c>
      <c r="G956" s="1" t="str">
        <f>IF(HLOOKUP("Cluster",'vInfo (Imported)'!$1:$5000,A956,FALSE)&gt;0,
HLOOKUP("Cluster",'vInfo (Imported)'!$1:$5000,A956,FALSE),
"")</f>
        <v/>
      </c>
      <c r="K956" s="28">
        <f>'vCluster (Imported)'!A956</f>
        <v>0</v>
      </c>
      <c r="L956">
        <f t="shared" si="87"/>
        <v>0</v>
      </c>
      <c r="M956">
        <f t="shared" si="88"/>
        <v>0</v>
      </c>
      <c r="N956">
        <f t="shared" si="89"/>
        <v>0</v>
      </c>
      <c r="O956" s="1">
        <f t="shared" si="90"/>
        <v>0</v>
      </c>
      <c r="P956">
        <f>SUMIFS('vCluster (Imported)'!$G:$G,'vCluster (Imported)'!$A:$A,K956)</f>
        <v>0</v>
      </c>
      <c r="Q956">
        <f t="shared" si="91"/>
        <v>0</v>
      </c>
    </row>
    <row r="957" spans="1:17" x14ac:dyDescent="0.3">
      <c r="A957">
        <f t="shared" si="86"/>
        <v>957</v>
      </c>
      <c r="B957" t="str">
        <f>IF(HLOOKUP("Memory",'vInfo (Imported)'!$1:$5000,A957,FALSE)&gt;0,HLOOKUP("Memory",'vInfo (Imported)'!$1:$5000,A957,FALSE),"")</f>
        <v/>
      </c>
      <c r="C957" t="str">
        <f>IF(HLOOKUP("CPUs",'vInfo (Imported)'!$1:$5000,A957,FALSE)&gt;0,
HLOOKUP("CPUs",'vInfo (Imported)'!$1:$5000,A957,FALSE),
"")</f>
        <v/>
      </c>
      <c r="D957" t="str">
        <f>IF(HLOOKUP($D$1,'vInfo (Imported)'!$1:$5000,A957,FALSE)&gt;0,
HLOOKUP($D$1,'vInfo (Imported)'!$1:$5000,A957,FALSE),
"")</f>
        <v/>
      </c>
      <c r="E957" t="str">
        <f>IF(HLOOKUP("Category",'vInfo (Imported)'!$1:$5000,A957,FALSE)&gt;0,
HLOOKUP("Category",'vInfo (Imported)'!$1:$5000,A957,FALSE),
"")</f>
        <v/>
      </c>
      <c r="F957" t="str">
        <f>IF(HLOOKUP("OS according to the configuration file",'vInfo (Imported)'!$1:$5000,A957,FALSE)&gt;0,
HLOOKUP("OS according to the configuration file",'vInfo (Imported)'!$1:$5000,A957,FALSE),
"")</f>
        <v/>
      </c>
      <c r="G957" s="1" t="str">
        <f>IF(HLOOKUP("Cluster",'vInfo (Imported)'!$1:$5000,A957,FALSE)&gt;0,
HLOOKUP("Cluster",'vInfo (Imported)'!$1:$5000,A957,FALSE),
"")</f>
        <v/>
      </c>
      <c r="K957" s="28">
        <f>'vCluster (Imported)'!A957</f>
        <v>0</v>
      </c>
      <c r="L957">
        <f t="shared" si="87"/>
        <v>0</v>
      </c>
      <c r="M957">
        <f t="shared" si="88"/>
        <v>0</v>
      </c>
      <c r="N957">
        <f t="shared" si="89"/>
        <v>0</v>
      </c>
      <c r="O957" s="1">
        <f t="shared" si="90"/>
        <v>0</v>
      </c>
      <c r="P957">
        <f>SUMIFS('vCluster (Imported)'!$G:$G,'vCluster (Imported)'!$A:$A,K957)</f>
        <v>0</v>
      </c>
      <c r="Q957">
        <f t="shared" si="91"/>
        <v>0</v>
      </c>
    </row>
    <row r="958" spans="1:17" x14ac:dyDescent="0.3">
      <c r="A958">
        <f t="shared" si="86"/>
        <v>958</v>
      </c>
      <c r="B958" t="str">
        <f>IF(HLOOKUP("Memory",'vInfo (Imported)'!$1:$5000,A958,FALSE)&gt;0,HLOOKUP("Memory",'vInfo (Imported)'!$1:$5000,A958,FALSE),"")</f>
        <v/>
      </c>
      <c r="C958" t="str">
        <f>IF(HLOOKUP("CPUs",'vInfo (Imported)'!$1:$5000,A958,FALSE)&gt;0,
HLOOKUP("CPUs",'vInfo (Imported)'!$1:$5000,A958,FALSE),
"")</f>
        <v/>
      </c>
      <c r="D958" t="str">
        <f>IF(HLOOKUP($D$1,'vInfo (Imported)'!$1:$5000,A958,FALSE)&gt;0,
HLOOKUP($D$1,'vInfo (Imported)'!$1:$5000,A958,FALSE),
"")</f>
        <v/>
      </c>
      <c r="E958" t="str">
        <f>IF(HLOOKUP("Category",'vInfo (Imported)'!$1:$5000,A958,FALSE)&gt;0,
HLOOKUP("Category",'vInfo (Imported)'!$1:$5000,A958,FALSE),
"")</f>
        <v/>
      </c>
      <c r="F958" t="str">
        <f>IF(HLOOKUP("OS according to the configuration file",'vInfo (Imported)'!$1:$5000,A958,FALSE)&gt;0,
HLOOKUP("OS according to the configuration file",'vInfo (Imported)'!$1:$5000,A958,FALSE),
"")</f>
        <v/>
      </c>
      <c r="G958" s="1" t="str">
        <f>IF(HLOOKUP("Cluster",'vInfo (Imported)'!$1:$5000,A958,FALSE)&gt;0,
HLOOKUP("Cluster",'vInfo (Imported)'!$1:$5000,A958,FALSE),
"")</f>
        <v/>
      </c>
      <c r="K958" s="28">
        <f>'vCluster (Imported)'!A958</f>
        <v>0</v>
      </c>
      <c r="L958">
        <f t="shared" si="87"/>
        <v>0</v>
      </c>
      <c r="M958">
        <f t="shared" si="88"/>
        <v>0</v>
      </c>
      <c r="N958">
        <f t="shared" si="89"/>
        <v>0</v>
      </c>
      <c r="O958" s="1">
        <f t="shared" si="90"/>
        <v>0</v>
      </c>
      <c r="P958">
        <f>SUMIFS('vCluster (Imported)'!$G:$G,'vCluster (Imported)'!$A:$A,K958)</f>
        <v>0</v>
      </c>
      <c r="Q958">
        <f t="shared" si="91"/>
        <v>0</v>
      </c>
    </row>
    <row r="959" spans="1:17" x14ac:dyDescent="0.3">
      <c r="A959">
        <f t="shared" si="86"/>
        <v>959</v>
      </c>
      <c r="B959" t="str">
        <f>IF(HLOOKUP("Memory",'vInfo (Imported)'!$1:$5000,A959,FALSE)&gt;0,HLOOKUP("Memory",'vInfo (Imported)'!$1:$5000,A959,FALSE),"")</f>
        <v/>
      </c>
      <c r="C959" t="str">
        <f>IF(HLOOKUP("CPUs",'vInfo (Imported)'!$1:$5000,A959,FALSE)&gt;0,
HLOOKUP("CPUs",'vInfo (Imported)'!$1:$5000,A959,FALSE),
"")</f>
        <v/>
      </c>
      <c r="D959" t="str">
        <f>IF(HLOOKUP($D$1,'vInfo (Imported)'!$1:$5000,A959,FALSE)&gt;0,
HLOOKUP($D$1,'vInfo (Imported)'!$1:$5000,A959,FALSE),
"")</f>
        <v/>
      </c>
      <c r="E959" t="str">
        <f>IF(HLOOKUP("Category",'vInfo (Imported)'!$1:$5000,A959,FALSE)&gt;0,
HLOOKUP("Category",'vInfo (Imported)'!$1:$5000,A959,FALSE),
"")</f>
        <v/>
      </c>
      <c r="F959" t="str">
        <f>IF(HLOOKUP("OS according to the configuration file",'vInfo (Imported)'!$1:$5000,A959,FALSE)&gt;0,
HLOOKUP("OS according to the configuration file",'vInfo (Imported)'!$1:$5000,A959,FALSE),
"")</f>
        <v/>
      </c>
      <c r="G959" s="1" t="str">
        <f>IF(HLOOKUP("Cluster",'vInfo (Imported)'!$1:$5000,A959,FALSE)&gt;0,
HLOOKUP("Cluster",'vInfo (Imported)'!$1:$5000,A959,FALSE),
"")</f>
        <v/>
      </c>
      <c r="K959" s="28">
        <f>'vCluster (Imported)'!A959</f>
        <v>0</v>
      </c>
      <c r="L959">
        <f t="shared" si="87"/>
        <v>0</v>
      </c>
      <c r="M959">
        <f t="shared" si="88"/>
        <v>0</v>
      </c>
      <c r="N959">
        <f t="shared" si="89"/>
        <v>0</v>
      </c>
      <c r="O959" s="1">
        <f t="shared" si="90"/>
        <v>0</v>
      </c>
      <c r="P959">
        <f>SUMIFS('vCluster (Imported)'!$G:$G,'vCluster (Imported)'!$A:$A,K959)</f>
        <v>0</v>
      </c>
      <c r="Q959">
        <f t="shared" si="91"/>
        <v>0</v>
      </c>
    </row>
    <row r="960" spans="1:17" x14ac:dyDescent="0.3">
      <c r="A960">
        <f t="shared" si="86"/>
        <v>960</v>
      </c>
      <c r="B960" t="str">
        <f>IF(HLOOKUP("Memory",'vInfo (Imported)'!$1:$5000,A960,FALSE)&gt;0,HLOOKUP("Memory",'vInfo (Imported)'!$1:$5000,A960,FALSE),"")</f>
        <v/>
      </c>
      <c r="C960" t="str">
        <f>IF(HLOOKUP("CPUs",'vInfo (Imported)'!$1:$5000,A960,FALSE)&gt;0,
HLOOKUP("CPUs",'vInfo (Imported)'!$1:$5000,A960,FALSE),
"")</f>
        <v/>
      </c>
      <c r="D960" t="str">
        <f>IF(HLOOKUP($D$1,'vInfo (Imported)'!$1:$5000,A960,FALSE)&gt;0,
HLOOKUP($D$1,'vInfo (Imported)'!$1:$5000,A960,FALSE),
"")</f>
        <v/>
      </c>
      <c r="E960" t="str">
        <f>IF(HLOOKUP("Category",'vInfo (Imported)'!$1:$5000,A960,FALSE)&gt;0,
HLOOKUP("Category",'vInfo (Imported)'!$1:$5000,A960,FALSE),
"")</f>
        <v/>
      </c>
      <c r="F960" t="str">
        <f>IF(HLOOKUP("OS according to the configuration file",'vInfo (Imported)'!$1:$5000,A960,FALSE)&gt;0,
HLOOKUP("OS according to the configuration file",'vInfo (Imported)'!$1:$5000,A960,FALSE),
"")</f>
        <v/>
      </c>
      <c r="G960" s="1" t="str">
        <f>IF(HLOOKUP("Cluster",'vInfo (Imported)'!$1:$5000,A960,FALSE)&gt;0,
HLOOKUP("Cluster",'vInfo (Imported)'!$1:$5000,A960,FALSE),
"")</f>
        <v/>
      </c>
      <c r="K960" s="28">
        <f>'vCluster (Imported)'!A960</f>
        <v>0</v>
      </c>
      <c r="L960">
        <f t="shared" si="87"/>
        <v>0</v>
      </c>
      <c r="M960">
        <f t="shared" si="88"/>
        <v>0</v>
      </c>
      <c r="N960">
        <f t="shared" si="89"/>
        <v>0</v>
      </c>
      <c r="O960" s="1">
        <f t="shared" si="90"/>
        <v>0</v>
      </c>
      <c r="P960">
        <f>SUMIFS('vCluster (Imported)'!$G:$G,'vCluster (Imported)'!$A:$A,K960)</f>
        <v>0</v>
      </c>
      <c r="Q960">
        <f t="shared" si="91"/>
        <v>0</v>
      </c>
    </row>
    <row r="961" spans="1:17" x14ac:dyDescent="0.3">
      <c r="A961">
        <f t="shared" si="86"/>
        <v>961</v>
      </c>
      <c r="B961" t="str">
        <f>IF(HLOOKUP("Memory",'vInfo (Imported)'!$1:$5000,A961,FALSE)&gt;0,HLOOKUP("Memory",'vInfo (Imported)'!$1:$5000,A961,FALSE),"")</f>
        <v/>
      </c>
      <c r="C961" t="str">
        <f>IF(HLOOKUP("CPUs",'vInfo (Imported)'!$1:$5000,A961,FALSE)&gt;0,
HLOOKUP("CPUs",'vInfo (Imported)'!$1:$5000,A961,FALSE),
"")</f>
        <v/>
      </c>
      <c r="D961" t="str">
        <f>IF(HLOOKUP($D$1,'vInfo (Imported)'!$1:$5000,A961,FALSE)&gt;0,
HLOOKUP($D$1,'vInfo (Imported)'!$1:$5000,A961,FALSE),
"")</f>
        <v/>
      </c>
      <c r="E961" t="str">
        <f>IF(HLOOKUP("Category",'vInfo (Imported)'!$1:$5000,A961,FALSE)&gt;0,
HLOOKUP("Category",'vInfo (Imported)'!$1:$5000,A961,FALSE),
"")</f>
        <v/>
      </c>
      <c r="F961" t="str">
        <f>IF(HLOOKUP("OS according to the configuration file",'vInfo (Imported)'!$1:$5000,A961,FALSE)&gt;0,
HLOOKUP("OS according to the configuration file",'vInfo (Imported)'!$1:$5000,A961,FALSE),
"")</f>
        <v/>
      </c>
      <c r="G961" s="1" t="str">
        <f>IF(HLOOKUP("Cluster",'vInfo (Imported)'!$1:$5000,A961,FALSE)&gt;0,
HLOOKUP("Cluster",'vInfo (Imported)'!$1:$5000,A961,FALSE),
"")</f>
        <v/>
      </c>
      <c r="K961" s="28">
        <f>'vCluster (Imported)'!A961</f>
        <v>0</v>
      </c>
      <c r="L961">
        <f t="shared" si="87"/>
        <v>0</v>
      </c>
      <c r="M961">
        <f t="shared" si="88"/>
        <v>0</v>
      </c>
      <c r="N961">
        <f t="shared" si="89"/>
        <v>0</v>
      </c>
      <c r="O961" s="1">
        <f t="shared" si="90"/>
        <v>0</v>
      </c>
      <c r="P961">
        <f>SUMIFS('vCluster (Imported)'!$G:$G,'vCluster (Imported)'!$A:$A,K961)</f>
        <v>0</v>
      </c>
      <c r="Q961">
        <f t="shared" si="91"/>
        <v>0</v>
      </c>
    </row>
    <row r="962" spans="1:17" x14ac:dyDescent="0.3">
      <c r="A962">
        <f t="shared" ref="A962:A1025" si="92">A961+1</f>
        <v>962</v>
      </c>
      <c r="B962" t="str">
        <f>IF(HLOOKUP("Memory",'vInfo (Imported)'!$1:$5000,A962,FALSE)&gt;0,HLOOKUP("Memory",'vInfo (Imported)'!$1:$5000,A962,FALSE),"")</f>
        <v/>
      </c>
      <c r="C962" t="str">
        <f>IF(HLOOKUP("CPUs",'vInfo (Imported)'!$1:$5000,A962,FALSE)&gt;0,
HLOOKUP("CPUs",'vInfo (Imported)'!$1:$5000,A962,FALSE),
"")</f>
        <v/>
      </c>
      <c r="D962" t="str">
        <f>IF(HLOOKUP($D$1,'vInfo (Imported)'!$1:$5000,A962,FALSE)&gt;0,
HLOOKUP($D$1,'vInfo (Imported)'!$1:$5000,A962,FALSE),
"")</f>
        <v/>
      </c>
      <c r="E962" t="str">
        <f>IF(HLOOKUP("Category",'vInfo (Imported)'!$1:$5000,A962,FALSE)&gt;0,
HLOOKUP("Category",'vInfo (Imported)'!$1:$5000,A962,FALSE),
"")</f>
        <v/>
      </c>
      <c r="F962" t="str">
        <f>IF(HLOOKUP("OS according to the configuration file",'vInfo (Imported)'!$1:$5000,A962,FALSE)&gt;0,
HLOOKUP("OS according to the configuration file",'vInfo (Imported)'!$1:$5000,A962,FALSE),
"")</f>
        <v/>
      </c>
      <c r="G962" s="1" t="str">
        <f>IF(HLOOKUP("Cluster",'vInfo (Imported)'!$1:$5000,A962,FALSE)&gt;0,
HLOOKUP("Cluster",'vInfo (Imported)'!$1:$5000,A962,FALSE),
"")</f>
        <v/>
      </c>
      <c r="K962" s="28">
        <f>'vCluster (Imported)'!A962</f>
        <v>0</v>
      </c>
      <c r="L962">
        <f t="shared" ref="L962:L1025" si="93">COUNTIFS(G:G,K962,$E:$E,$L$1)</f>
        <v>0</v>
      </c>
      <c r="M962">
        <f t="shared" ref="M962:M1025" si="94">COUNTIFS(G:G,K962,$E:$E,$M$1)</f>
        <v>0</v>
      </c>
      <c r="N962">
        <f t="shared" ref="N962:N1025" si="95">COUNTIFS(G:G,K962,$E:$E,$N$1)</f>
        <v>0</v>
      </c>
      <c r="O962" s="1">
        <f t="shared" ref="O962:O1025" si="96">COUNTIFS(G:G,K962,$E:$E,$O$1)</f>
        <v>0</v>
      </c>
      <c r="P962">
        <f>SUMIFS('vCluster (Imported)'!$G:$G,'vCluster (Imported)'!$A:$A,K962)</f>
        <v>0</v>
      </c>
      <c r="Q962">
        <f t="shared" ref="Q962:Q1025" si="97">IF(L962&gt;0,P962,0)</f>
        <v>0</v>
      </c>
    </row>
    <row r="963" spans="1:17" x14ac:dyDescent="0.3">
      <c r="A963">
        <f t="shared" si="92"/>
        <v>963</v>
      </c>
      <c r="B963" t="str">
        <f>IF(HLOOKUP("Memory",'vInfo (Imported)'!$1:$5000,A963,FALSE)&gt;0,HLOOKUP("Memory",'vInfo (Imported)'!$1:$5000,A963,FALSE),"")</f>
        <v/>
      </c>
      <c r="C963" t="str">
        <f>IF(HLOOKUP("CPUs",'vInfo (Imported)'!$1:$5000,A963,FALSE)&gt;0,
HLOOKUP("CPUs",'vInfo (Imported)'!$1:$5000,A963,FALSE),
"")</f>
        <v/>
      </c>
      <c r="D963" t="str">
        <f>IF(HLOOKUP($D$1,'vInfo (Imported)'!$1:$5000,A963,FALSE)&gt;0,
HLOOKUP($D$1,'vInfo (Imported)'!$1:$5000,A963,FALSE),
"")</f>
        <v/>
      </c>
      <c r="E963" t="str">
        <f>IF(HLOOKUP("Category",'vInfo (Imported)'!$1:$5000,A963,FALSE)&gt;0,
HLOOKUP("Category",'vInfo (Imported)'!$1:$5000,A963,FALSE),
"")</f>
        <v/>
      </c>
      <c r="F963" t="str">
        <f>IF(HLOOKUP("OS according to the configuration file",'vInfo (Imported)'!$1:$5000,A963,FALSE)&gt;0,
HLOOKUP("OS according to the configuration file",'vInfo (Imported)'!$1:$5000,A963,FALSE),
"")</f>
        <v/>
      </c>
      <c r="G963" s="1" t="str">
        <f>IF(HLOOKUP("Cluster",'vInfo (Imported)'!$1:$5000,A963,FALSE)&gt;0,
HLOOKUP("Cluster",'vInfo (Imported)'!$1:$5000,A963,FALSE),
"")</f>
        <v/>
      </c>
      <c r="K963" s="28">
        <f>'vCluster (Imported)'!A963</f>
        <v>0</v>
      </c>
      <c r="L963">
        <f t="shared" si="93"/>
        <v>0</v>
      </c>
      <c r="M963">
        <f t="shared" si="94"/>
        <v>0</v>
      </c>
      <c r="N963">
        <f t="shared" si="95"/>
        <v>0</v>
      </c>
      <c r="O963" s="1">
        <f t="shared" si="96"/>
        <v>0</v>
      </c>
      <c r="P963">
        <f>SUMIFS('vCluster (Imported)'!$G:$G,'vCluster (Imported)'!$A:$A,K963)</f>
        <v>0</v>
      </c>
      <c r="Q963">
        <f t="shared" si="97"/>
        <v>0</v>
      </c>
    </row>
    <row r="964" spans="1:17" x14ac:dyDescent="0.3">
      <c r="A964">
        <f t="shared" si="92"/>
        <v>964</v>
      </c>
      <c r="B964" t="str">
        <f>IF(HLOOKUP("Memory",'vInfo (Imported)'!$1:$5000,A964,FALSE)&gt;0,HLOOKUP("Memory",'vInfo (Imported)'!$1:$5000,A964,FALSE),"")</f>
        <v/>
      </c>
      <c r="C964" t="str">
        <f>IF(HLOOKUP("CPUs",'vInfo (Imported)'!$1:$5000,A964,FALSE)&gt;0,
HLOOKUP("CPUs",'vInfo (Imported)'!$1:$5000,A964,FALSE),
"")</f>
        <v/>
      </c>
      <c r="D964" t="str">
        <f>IF(HLOOKUP($D$1,'vInfo (Imported)'!$1:$5000,A964,FALSE)&gt;0,
HLOOKUP($D$1,'vInfo (Imported)'!$1:$5000,A964,FALSE),
"")</f>
        <v/>
      </c>
      <c r="E964" t="str">
        <f>IF(HLOOKUP("Category",'vInfo (Imported)'!$1:$5000,A964,FALSE)&gt;0,
HLOOKUP("Category",'vInfo (Imported)'!$1:$5000,A964,FALSE),
"")</f>
        <v/>
      </c>
      <c r="F964" t="str">
        <f>IF(HLOOKUP("OS according to the configuration file",'vInfo (Imported)'!$1:$5000,A964,FALSE)&gt;0,
HLOOKUP("OS according to the configuration file",'vInfo (Imported)'!$1:$5000,A964,FALSE),
"")</f>
        <v/>
      </c>
      <c r="G964" s="1" t="str">
        <f>IF(HLOOKUP("Cluster",'vInfo (Imported)'!$1:$5000,A964,FALSE)&gt;0,
HLOOKUP("Cluster",'vInfo (Imported)'!$1:$5000,A964,FALSE),
"")</f>
        <v/>
      </c>
      <c r="K964" s="28">
        <f>'vCluster (Imported)'!A964</f>
        <v>0</v>
      </c>
      <c r="L964">
        <f t="shared" si="93"/>
        <v>0</v>
      </c>
      <c r="M964">
        <f t="shared" si="94"/>
        <v>0</v>
      </c>
      <c r="N964">
        <f t="shared" si="95"/>
        <v>0</v>
      </c>
      <c r="O964" s="1">
        <f t="shared" si="96"/>
        <v>0</v>
      </c>
      <c r="P964">
        <f>SUMIFS('vCluster (Imported)'!$G:$G,'vCluster (Imported)'!$A:$A,K964)</f>
        <v>0</v>
      </c>
      <c r="Q964">
        <f t="shared" si="97"/>
        <v>0</v>
      </c>
    </row>
    <row r="965" spans="1:17" x14ac:dyDescent="0.3">
      <c r="A965">
        <f t="shared" si="92"/>
        <v>965</v>
      </c>
      <c r="B965" t="str">
        <f>IF(HLOOKUP("Memory",'vInfo (Imported)'!$1:$5000,A965,FALSE)&gt;0,HLOOKUP("Memory",'vInfo (Imported)'!$1:$5000,A965,FALSE),"")</f>
        <v/>
      </c>
      <c r="C965" t="str">
        <f>IF(HLOOKUP("CPUs",'vInfo (Imported)'!$1:$5000,A965,FALSE)&gt;0,
HLOOKUP("CPUs",'vInfo (Imported)'!$1:$5000,A965,FALSE),
"")</f>
        <v/>
      </c>
      <c r="D965" t="str">
        <f>IF(HLOOKUP($D$1,'vInfo (Imported)'!$1:$5000,A965,FALSE)&gt;0,
HLOOKUP($D$1,'vInfo (Imported)'!$1:$5000,A965,FALSE),
"")</f>
        <v/>
      </c>
      <c r="E965" t="str">
        <f>IF(HLOOKUP("Category",'vInfo (Imported)'!$1:$5000,A965,FALSE)&gt;0,
HLOOKUP("Category",'vInfo (Imported)'!$1:$5000,A965,FALSE),
"")</f>
        <v/>
      </c>
      <c r="F965" t="str">
        <f>IF(HLOOKUP("OS according to the configuration file",'vInfo (Imported)'!$1:$5000,A965,FALSE)&gt;0,
HLOOKUP("OS according to the configuration file",'vInfo (Imported)'!$1:$5000,A965,FALSE),
"")</f>
        <v/>
      </c>
      <c r="G965" s="1" t="str">
        <f>IF(HLOOKUP("Cluster",'vInfo (Imported)'!$1:$5000,A965,FALSE)&gt;0,
HLOOKUP("Cluster",'vInfo (Imported)'!$1:$5000,A965,FALSE),
"")</f>
        <v/>
      </c>
      <c r="K965" s="28">
        <f>'vCluster (Imported)'!A965</f>
        <v>0</v>
      </c>
      <c r="L965">
        <f t="shared" si="93"/>
        <v>0</v>
      </c>
      <c r="M965">
        <f t="shared" si="94"/>
        <v>0</v>
      </c>
      <c r="N965">
        <f t="shared" si="95"/>
        <v>0</v>
      </c>
      <c r="O965" s="1">
        <f t="shared" si="96"/>
        <v>0</v>
      </c>
      <c r="P965">
        <f>SUMIFS('vCluster (Imported)'!$G:$G,'vCluster (Imported)'!$A:$A,K965)</f>
        <v>0</v>
      </c>
      <c r="Q965">
        <f t="shared" si="97"/>
        <v>0</v>
      </c>
    </row>
    <row r="966" spans="1:17" x14ac:dyDescent="0.3">
      <c r="A966">
        <f t="shared" si="92"/>
        <v>966</v>
      </c>
      <c r="B966" t="str">
        <f>IF(HLOOKUP("Memory",'vInfo (Imported)'!$1:$5000,A966,FALSE)&gt;0,HLOOKUP("Memory",'vInfo (Imported)'!$1:$5000,A966,FALSE),"")</f>
        <v/>
      </c>
      <c r="C966" t="str">
        <f>IF(HLOOKUP("CPUs",'vInfo (Imported)'!$1:$5000,A966,FALSE)&gt;0,
HLOOKUP("CPUs",'vInfo (Imported)'!$1:$5000,A966,FALSE),
"")</f>
        <v/>
      </c>
      <c r="D966" t="str">
        <f>IF(HLOOKUP($D$1,'vInfo (Imported)'!$1:$5000,A966,FALSE)&gt;0,
HLOOKUP($D$1,'vInfo (Imported)'!$1:$5000,A966,FALSE),
"")</f>
        <v/>
      </c>
      <c r="E966" t="str">
        <f>IF(HLOOKUP("Category",'vInfo (Imported)'!$1:$5000,A966,FALSE)&gt;0,
HLOOKUP("Category",'vInfo (Imported)'!$1:$5000,A966,FALSE),
"")</f>
        <v/>
      </c>
      <c r="F966" t="str">
        <f>IF(HLOOKUP("OS according to the configuration file",'vInfo (Imported)'!$1:$5000,A966,FALSE)&gt;0,
HLOOKUP("OS according to the configuration file",'vInfo (Imported)'!$1:$5000,A966,FALSE),
"")</f>
        <v/>
      </c>
      <c r="G966" s="1" t="str">
        <f>IF(HLOOKUP("Cluster",'vInfo (Imported)'!$1:$5000,A966,FALSE)&gt;0,
HLOOKUP("Cluster",'vInfo (Imported)'!$1:$5000,A966,FALSE),
"")</f>
        <v/>
      </c>
      <c r="K966" s="28">
        <f>'vCluster (Imported)'!A966</f>
        <v>0</v>
      </c>
      <c r="L966">
        <f t="shared" si="93"/>
        <v>0</v>
      </c>
      <c r="M966">
        <f t="shared" si="94"/>
        <v>0</v>
      </c>
      <c r="N966">
        <f t="shared" si="95"/>
        <v>0</v>
      </c>
      <c r="O966" s="1">
        <f t="shared" si="96"/>
        <v>0</v>
      </c>
      <c r="P966">
        <f>SUMIFS('vCluster (Imported)'!$G:$G,'vCluster (Imported)'!$A:$A,K966)</f>
        <v>0</v>
      </c>
      <c r="Q966">
        <f t="shared" si="97"/>
        <v>0</v>
      </c>
    </row>
    <row r="967" spans="1:17" x14ac:dyDescent="0.3">
      <c r="A967">
        <f t="shared" si="92"/>
        <v>967</v>
      </c>
      <c r="B967" t="str">
        <f>IF(HLOOKUP("Memory",'vInfo (Imported)'!$1:$5000,A967,FALSE)&gt;0,HLOOKUP("Memory",'vInfo (Imported)'!$1:$5000,A967,FALSE),"")</f>
        <v/>
      </c>
      <c r="C967" t="str">
        <f>IF(HLOOKUP("CPUs",'vInfo (Imported)'!$1:$5000,A967,FALSE)&gt;0,
HLOOKUP("CPUs",'vInfo (Imported)'!$1:$5000,A967,FALSE),
"")</f>
        <v/>
      </c>
      <c r="D967" t="str">
        <f>IF(HLOOKUP($D$1,'vInfo (Imported)'!$1:$5000,A967,FALSE)&gt;0,
HLOOKUP($D$1,'vInfo (Imported)'!$1:$5000,A967,FALSE),
"")</f>
        <v/>
      </c>
      <c r="E967" t="str">
        <f>IF(HLOOKUP("Category",'vInfo (Imported)'!$1:$5000,A967,FALSE)&gt;0,
HLOOKUP("Category",'vInfo (Imported)'!$1:$5000,A967,FALSE),
"")</f>
        <v/>
      </c>
      <c r="F967" t="str">
        <f>IF(HLOOKUP("OS according to the configuration file",'vInfo (Imported)'!$1:$5000,A967,FALSE)&gt;0,
HLOOKUP("OS according to the configuration file",'vInfo (Imported)'!$1:$5000,A967,FALSE),
"")</f>
        <v/>
      </c>
      <c r="G967" s="1" t="str">
        <f>IF(HLOOKUP("Cluster",'vInfo (Imported)'!$1:$5000,A967,FALSE)&gt;0,
HLOOKUP("Cluster",'vInfo (Imported)'!$1:$5000,A967,FALSE),
"")</f>
        <v/>
      </c>
      <c r="K967" s="28">
        <f>'vCluster (Imported)'!A967</f>
        <v>0</v>
      </c>
      <c r="L967">
        <f t="shared" si="93"/>
        <v>0</v>
      </c>
      <c r="M967">
        <f t="shared" si="94"/>
        <v>0</v>
      </c>
      <c r="N967">
        <f t="shared" si="95"/>
        <v>0</v>
      </c>
      <c r="O967" s="1">
        <f t="shared" si="96"/>
        <v>0</v>
      </c>
      <c r="P967">
        <f>SUMIFS('vCluster (Imported)'!$G:$G,'vCluster (Imported)'!$A:$A,K967)</f>
        <v>0</v>
      </c>
      <c r="Q967">
        <f t="shared" si="97"/>
        <v>0</v>
      </c>
    </row>
    <row r="968" spans="1:17" x14ac:dyDescent="0.3">
      <c r="A968">
        <f t="shared" si="92"/>
        <v>968</v>
      </c>
      <c r="B968" t="str">
        <f>IF(HLOOKUP("Memory",'vInfo (Imported)'!$1:$5000,A968,FALSE)&gt;0,HLOOKUP("Memory",'vInfo (Imported)'!$1:$5000,A968,FALSE),"")</f>
        <v/>
      </c>
      <c r="C968" t="str">
        <f>IF(HLOOKUP("CPUs",'vInfo (Imported)'!$1:$5000,A968,FALSE)&gt;0,
HLOOKUP("CPUs",'vInfo (Imported)'!$1:$5000,A968,FALSE),
"")</f>
        <v/>
      </c>
      <c r="D968" t="str">
        <f>IF(HLOOKUP($D$1,'vInfo (Imported)'!$1:$5000,A968,FALSE)&gt;0,
HLOOKUP($D$1,'vInfo (Imported)'!$1:$5000,A968,FALSE),
"")</f>
        <v/>
      </c>
      <c r="E968" t="str">
        <f>IF(HLOOKUP("Category",'vInfo (Imported)'!$1:$5000,A968,FALSE)&gt;0,
HLOOKUP("Category",'vInfo (Imported)'!$1:$5000,A968,FALSE),
"")</f>
        <v/>
      </c>
      <c r="F968" t="str">
        <f>IF(HLOOKUP("OS according to the configuration file",'vInfo (Imported)'!$1:$5000,A968,FALSE)&gt;0,
HLOOKUP("OS according to the configuration file",'vInfo (Imported)'!$1:$5000,A968,FALSE),
"")</f>
        <v/>
      </c>
      <c r="G968" s="1" t="str">
        <f>IF(HLOOKUP("Cluster",'vInfo (Imported)'!$1:$5000,A968,FALSE)&gt;0,
HLOOKUP("Cluster",'vInfo (Imported)'!$1:$5000,A968,FALSE),
"")</f>
        <v/>
      </c>
      <c r="K968" s="28">
        <f>'vCluster (Imported)'!A968</f>
        <v>0</v>
      </c>
      <c r="L968">
        <f t="shared" si="93"/>
        <v>0</v>
      </c>
      <c r="M968">
        <f t="shared" si="94"/>
        <v>0</v>
      </c>
      <c r="N968">
        <f t="shared" si="95"/>
        <v>0</v>
      </c>
      <c r="O968" s="1">
        <f t="shared" si="96"/>
        <v>0</v>
      </c>
      <c r="P968">
        <f>SUMIFS('vCluster (Imported)'!$G:$G,'vCluster (Imported)'!$A:$A,K968)</f>
        <v>0</v>
      </c>
      <c r="Q968">
        <f t="shared" si="97"/>
        <v>0</v>
      </c>
    </row>
    <row r="969" spans="1:17" x14ac:dyDescent="0.3">
      <c r="A969">
        <f t="shared" si="92"/>
        <v>969</v>
      </c>
      <c r="B969" t="str">
        <f>IF(HLOOKUP("Memory",'vInfo (Imported)'!$1:$5000,A969,FALSE)&gt;0,HLOOKUP("Memory",'vInfo (Imported)'!$1:$5000,A969,FALSE),"")</f>
        <v/>
      </c>
      <c r="C969" t="str">
        <f>IF(HLOOKUP("CPUs",'vInfo (Imported)'!$1:$5000,A969,FALSE)&gt;0,
HLOOKUP("CPUs",'vInfo (Imported)'!$1:$5000,A969,FALSE),
"")</f>
        <v/>
      </c>
      <c r="D969" t="str">
        <f>IF(HLOOKUP($D$1,'vInfo (Imported)'!$1:$5000,A969,FALSE)&gt;0,
HLOOKUP($D$1,'vInfo (Imported)'!$1:$5000,A969,FALSE),
"")</f>
        <v/>
      </c>
      <c r="E969" t="str">
        <f>IF(HLOOKUP("Category",'vInfo (Imported)'!$1:$5000,A969,FALSE)&gt;0,
HLOOKUP("Category",'vInfo (Imported)'!$1:$5000,A969,FALSE),
"")</f>
        <v/>
      </c>
      <c r="F969" t="str">
        <f>IF(HLOOKUP("OS according to the configuration file",'vInfo (Imported)'!$1:$5000,A969,FALSE)&gt;0,
HLOOKUP("OS according to the configuration file",'vInfo (Imported)'!$1:$5000,A969,FALSE),
"")</f>
        <v/>
      </c>
      <c r="G969" s="1" t="str">
        <f>IF(HLOOKUP("Cluster",'vInfo (Imported)'!$1:$5000,A969,FALSE)&gt;0,
HLOOKUP("Cluster",'vInfo (Imported)'!$1:$5000,A969,FALSE),
"")</f>
        <v/>
      </c>
      <c r="K969" s="28">
        <f>'vCluster (Imported)'!A969</f>
        <v>0</v>
      </c>
      <c r="L969">
        <f t="shared" si="93"/>
        <v>0</v>
      </c>
      <c r="M969">
        <f t="shared" si="94"/>
        <v>0</v>
      </c>
      <c r="N969">
        <f t="shared" si="95"/>
        <v>0</v>
      </c>
      <c r="O969" s="1">
        <f t="shared" si="96"/>
        <v>0</v>
      </c>
      <c r="P969">
        <f>SUMIFS('vCluster (Imported)'!$G:$G,'vCluster (Imported)'!$A:$A,K969)</f>
        <v>0</v>
      </c>
      <c r="Q969">
        <f t="shared" si="97"/>
        <v>0</v>
      </c>
    </row>
    <row r="970" spans="1:17" x14ac:dyDescent="0.3">
      <c r="A970">
        <f t="shared" si="92"/>
        <v>970</v>
      </c>
      <c r="B970" t="str">
        <f>IF(HLOOKUP("Memory",'vInfo (Imported)'!$1:$5000,A970,FALSE)&gt;0,HLOOKUP("Memory",'vInfo (Imported)'!$1:$5000,A970,FALSE),"")</f>
        <v/>
      </c>
      <c r="C970" t="str">
        <f>IF(HLOOKUP("CPUs",'vInfo (Imported)'!$1:$5000,A970,FALSE)&gt;0,
HLOOKUP("CPUs",'vInfo (Imported)'!$1:$5000,A970,FALSE),
"")</f>
        <v/>
      </c>
      <c r="D970" t="str">
        <f>IF(HLOOKUP($D$1,'vInfo (Imported)'!$1:$5000,A970,FALSE)&gt;0,
HLOOKUP($D$1,'vInfo (Imported)'!$1:$5000,A970,FALSE),
"")</f>
        <v/>
      </c>
      <c r="E970" t="str">
        <f>IF(HLOOKUP("Category",'vInfo (Imported)'!$1:$5000,A970,FALSE)&gt;0,
HLOOKUP("Category",'vInfo (Imported)'!$1:$5000,A970,FALSE),
"")</f>
        <v/>
      </c>
      <c r="F970" t="str">
        <f>IF(HLOOKUP("OS according to the configuration file",'vInfo (Imported)'!$1:$5000,A970,FALSE)&gt;0,
HLOOKUP("OS according to the configuration file",'vInfo (Imported)'!$1:$5000,A970,FALSE),
"")</f>
        <v/>
      </c>
      <c r="G970" s="1" t="str">
        <f>IF(HLOOKUP("Cluster",'vInfo (Imported)'!$1:$5000,A970,FALSE)&gt;0,
HLOOKUP("Cluster",'vInfo (Imported)'!$1:$5000,A970,FALSE),
"")</f>
        <v/>
      </c>
      <c r="K970" s="28">
        <f>'vCluster (Imported)'!A970</f>
        <v>0</v>
      </c>
      <c r="L970">
        <f t="shared" si="93"/>
        <v>0</v>
      </c>
      <c r="M970">
        <f t="shared" si="94"/>
        <v>0</v>
      </c>
      <c r="N970">
        <f t="shared" si="95"/>
        <v>0</v>
      </c>
      <c r="O970" s="1">
        <f t="shared" si="96"/>
        <v>0</v>
      </c>
      <c r="P970">
        <f>SUMIFS('vCluster (Imported)'!$G:$G,'vCluster (Imported)'!$A:$A,K970)</f>
        <v>0</v>
      </c>
      <c r="Q970">
        <f t="shared" si="97"/>
        <v>0</v>
      </c>
    </row>
    <row r="971" spans="1:17" x14ac:dyDescent="0.3">
      <c r="A971">
        <f t="shared" si="92"/>
        <v>971</v>
      </c>
      <c r="B971" t="str">
        <f>IF(HLOOKUP("Memory",'vInfo (Imported)'!$1:$5000,A971,FALSE)&gt;0,HLOOKUP("Memory",'vInfo (Imported)'!$1:$5000,A971,FALSE),"")</f>
        <v/>
      </c>
      <c r="C971" t="str">
        <f>IF(HLOOKUP("CPUs",'vInfo (Imported)'!$1:$5000,A971,FALSE)&gt;0,
HLOOKUP("CPUs",'vInfo (Imported)'!$1:$5000,A971,FALSE),
"")</f>
        <v/>
      </c>
      <c r="D971" t="str">
        <f>IF(HLOOKUP($D$1,'vInfo (Imported)'!$1:$5000,A971,FALSE)&gt;0,
HLOOKUP($D$1,'vInfo (Imported)'!$1:$5000,A971,FALSE),
"")</f>
        <v/>
      </c>
      <c r="E971" t="str">
        <f>IF(HLOOKUP("Category",'vInfo (Imported)'!$1:$5000,A971,FALSE)&gt;0,
HLOOKUP("Category",'vInfo (Imported)'!$1:$5000,A971,FALSE),
"")</f>
        <v/>
      </c>
      <c r="F971" t="str">
        <f>IF(HLOOKUP("OS according to the configuration file",'vInfo (Imported)'!$1:$5000,A971,FALSE)&gt;0,
HLOOKUP("OS according to the configuration file",'vInfo (Imported)'!$1:$5000,A971,FALSE),
"")</f>
        <v/>
      </c>
      <c r="G971" s="1" t="str">
        <f>IF(HLOOKUP("Cluster",'vInfo (Imported)'!$1:$5000,A971,FALSE)&gt;0,
HLOOKUP("Cluster",'vInfo (Imported)'!$1:$5000,A971,FALSE),
"")</f>
        <v/>
      </c>
      <c r="K971" s="28">
        <f>'vCluster (Imported)'!A971</f>
        <v>0</v>
      </c>
      <c r="L971">
        <f t="shared" si="93"/>
        <v>0</v>
      </c>
      <c r="M971">
        <f t="shared" si="94"/>
        <v>0</v>
      </c>
      <c r="N971">
        <f t="shared" si="95"/>
        <v>0</v>
      </c>
      <c r="O971" s="1">
        <f t="shared" si="96"/>
        <v>0</v>
      </c>
      <c r="P971">
        <f>SUMIFS('vCluster (Imported)'!$G:$G,'vCluster (Imported)'!$A:$A,K971)</f>
        <v>0</v>
      </c>
      <c r="Q971">
        <f t="shared" si="97"/>
        <v>0</v>
      </c>
    </row>
    <row r="972" spans="1:17" x14ac:dyDescent="0.3">
      <c r="A972">
        <f t="shared" si="92"/>
        <v>972</v>
      </c>
      <c r="B972" t="str">
        <f>IF(HLOOKUP("Memory",'vInfo (Imported)'!$1:$5000,A972,FALSE)&gt;0,HLOOKUP("Memory",'vInfo (Imported)'!$1:$5000,A972,FALSE),"")</f>
        <v/>
      </c>
      <c r="C972" t="str">
        <f>IF(HLOOKUP("CPUs",'vInfo (Imported)'!$1:$5000,A972,FALSE)&gt;0,
HLOOKUP("CPUs",'vInfo (Imported)'!$1:$5000,A972,FALSE),
"")</f>
        <v/>
      </c>
      <c r="D972" t="str">
        <f>IF(HLOOKUP($D$1,'vInfo (Imported)'!$1:$5000,A972,FALSE)&gt;0,
HLOOKUP($D$1,'vInfo (Imported)'!$1:$5000,A972,FALSE),
"")</f>
        <v/>
      </c>
      <c r="E972" t="str">
        <f>IF(HLOOKUP("Category",'vInfo (Imported)'!$1:$5000,A972,FALSE)&gt;0,
HLOOKUP("Category",'vInfo (Imported)'!$1:$5000,A972,FALSE),
"")</f>
        <v/>
      </c>
      <c r="F972" t="str">
        <f>IF(HLOOKUP("OS according to the configuration file",'vInfo (Imported)'!$1:$5000,A972,FALSE)&gt;0,
HLOOKUP("OS according to the configuration file",'vInfo (Imported)'!$1:$5000,A972,FALSE),
"")</f>
        <v/>
      </c>
      <c r="G972" s="1" t="str">
        <f>IF(HLOOKUP("Cluster",'vInfo (Imported)'!$1:$5000,A972,FALSE)&gt;0,
HLOOKUP("Cluster",'vInfo (Imported)'!$1:$5000,A972,FALSE),
"")</f>
        <v/>
      </c>
      <c r="K972" s="28">
        <f>'vCluster (Imported)'!A972</f>
        <v>0</v>
      </c>
      <c r="L972">
        <f t="shared" si="93"/>
        <v>0</v>
      </c>
      <c r="M972">
        <f t="shared" si="94"/>
        <v>0</v>
      </c>
      <c r="N972">
        <f t="shared" si="95"/>
        <v>0</v>
      </c>
      <c r="O972" s="1">
        <f t="shared" si="96"/>
        <v>0</v>
      </c>
      <c r="P972">
        <f>SUMIFS('vCluster (Imported)'!$G:$G,'vCluster (Imported)'!$A:$A,K972)</f>
        <v>0</v>
      </c>
      <c r="Q972">
        <f t="shared" si="97"/>
        <v>0</v>
      </c>
    </row>
    <row r="973" spans="1:17" x14ac:dyDescent="0.3">
      <c r="A973">
        <f t="shared" si="92"/>
        <v>973</v>
      </c>
      <c r="B973" t="str">
        <f>IF(HLOOKUP("Memory",'vInfo (Imported)'!$1:$5000,A973,FALSE)&gt;0,HLOOKUP("Memory",'vInfo (Imported)'!$1:$5000,A973,FALSE),"")</f>
        <v/>
      </c>
      <c r="C973" t="str">
        <f>IF(HLOOKUP("CPUs",'vInfo (Imported)'!$1:$5000,A973,FALSE)&gt;0,
HLOOKUP("CPUs",'vInfo (Imported)'!$1:$5000,A973,FALSE),
"")</f>
        <v/>
      </c>
      <c r="D973" t="str">
        <f>IF(HLOOKUP($D$1,'vInfo (Imported)'!$1:$5000,A973,FALSE)&gt;0,
HLOOKUP($D$1,'vInfo (Imported)'!$1:$5000,A973,FALSE),
"")</f>
        <v/>
      </c>
      <c r="E973" t="str">
        <f>IF(HLOOKUP("Category",'vInfo (Imported)'!$1:$5000,A973,FALSE)&gt;0,
HLOOKUP("Category",'vInfo (Imported)'!$1:$5000,A973,FALSE),
"")</f>
        <v/>
      </c>
      <c r="F973" t="str">
        <f>IF(HLOOKUP("OS according to the configuration file",'vInfo (Imported)'!$1:$5000,A973,FALSE)&gt;0,
HLOOKUP("OS according to the configuration file",'vInfo (Imported)'!$1:$5000,A973,FALSE),
"")</f>
        <v/>
      </c>
      <c r="G973" s="1" t="str">
        <f>IF(HLOOKUP("Cluster",'vInfo (Imported)'!$1:$5000,A973,FALSE)&gt;0,
HLOOKUP("Cluster",'vInfo (Imported)'!$1:$5000,A973,FALSE),
"")</f>
        <v/>
      </c>
      <c r="K973" s="28">
        <f>'vCluster (Imported)'!A973</f>
        <v>0</v>
      </c>
      <c r="L973">
        <f t="shared" si="93"/>
        <v>0</v>
      </c>
      <c r="M973">
        <f t="shared" si="94"/>
        <v>0</v>
      </c>
      <c r="N973">
        <f t="shared" si="95"/>
        <v>0</v>
      </c>
      <c r="O973" s="1">
        <f t="shared" si="96"/>
        <v>0</v>
      </c>
      <c r="P973">
        <f>SUMIFS('vCluster (Imported)'!$G:$G,'vCluster (Imported)'!$A:$A,K973)</f>
        <v>0</v>
      </c>
      <c r="Q973">
        <f t="shared" si="97"/>
        <v>0</v>
      </c>
    </row>
    <row r="974" spans="1:17" x14ac:dyDescent="0.3">
      <c r="A974">
        <f t="shared" si="92"/>
        <v>974</v>
      </c>
      <c r="B974" t="str">
        <f>IF(HLOOKUP("Memory",'vInfo (Imported)'!$1:$5000,A974,FALSE)&gt;0,HLOOKUP("Memory",'vInfo (Imported)'!$1:$5000,A974,FALSE),"")</f>
        <v/>
      </c>
      <c r="C974" t="str">
        <f>IF(HLOOKUP("CPUs",'vInfo (Imported)'!$1:$5000,A974,FALSE)&gt;0,
HLOOKUP("CPUs",'vInfo (Imported)'!$1:$5000,A974,FALSE),
"")</f>
        <v/>
      </c>
      <c r="D974" t="str">
        <f>IF(HLOOKUP($D$1,'vInfo (Imported)'!$1:$5000,A974,FALSE)&gt;0,
HLOOKUP($D$1,'vInfo (Imported)'!$1:$5000,A974,FALSE),
"")</f>
        <v/>
      </c>
      <c r="E974" t="str">
        <f>IF(HLOOKUP("Category",'vInfo (Imported)'!$1:$5000,A974,FALSE)&gt;0,
HLOOKUP("Category",'vInfo (Imported)'!$1:$5000,A974,FALSE),
"")</f>
        <v/>
      </c>
      <c r="F974" t="str">
        <f>IF(HLOOKUP("OS according to the configuration file",'vInfo (Imported)'!$1:$5000,A974,FALSE)&gt;0,
HLOOKUP("OS according to the configuration file",'vInfo (Imported)'!$1:$5000,A974,FALSE),
"")</f>
        <v/>
      </c>
      <c r="G974" s="1" t="str">
        <f>IF(HLOOKUP("Cluster",'vInfo (Imported)'!$1:$5000,A974,FALSE)&gt;0,
HLOOKUP("Cluster",'vInfo (Imported)'!$1:$5000,A974,FALSE),
"")</f>
        <v/>
      </c>
      <c r="K974" s="28">
        <f>'vCluster (Imported)'!A974</f>
        <v>0</v>
      </c>
      <c r="L974">
        <f t="shared" si="93"/>
        <v>0</v>
      </c>
      <c r="M974">
        <f t="shared" si="94"/>
        <v>0</v>
      </c>
      <c r="N974">
        <f t="shared" si="95"/>
        <v>0</v>
      </c>
      <c r="O974" s="1">
        <f t="shared" si="96"/>
        <v>0</v>
      </c>
      <c r="P974">
        <f>SUMIFS('vCluster (Imported)'!$G:$G,'vCluster (Imported)'!$A:$A,K974)</f>
        <v>0</v>
      </c>
      <c r="Q974">
        <f t="shared" si="97"/>
        <v>0</v>
      </c>
    </row>
    <row r="975" spans="1:17" x14ac:dyDescent="0.3">
      <c r="A975">
        <f t="shared" si="92"/>
        <v>975</v>
      </c>
      <c r="B975" t="str">
        <f>IF(HLOOKUP("Memory",'vInfo (Imported)'!$1:$5000,A975,FALSE)&gt;0,HLOOKUP("Memory",'vInfo (Imported)'!$1:$5000,A975,FALSE),"")</f>
        <v/>
      </c>
      <c r="C975" t="str">
        <f>IF(HLOOKUP("CPUs",'vInfo (Imported)'!$1:$5000,A975,FALSE)&gt;0,
HLOOKUP("CPUs",'vInfo (Imported)'!$1:$5000,A975,FALSE),
"")</f>
        <v/>
      </c>
      <c r="D975" t="str">
        <f>IF(HLOOKUP($D$1,'vInfo (Imported)'!$1:$5000,A975,FALSE)&gt;0,
HLOOKUP($D$1,'vInfo (Imported)'!$1:$5000,A975,FALSE),
"")</f>
        <v/>
      </c>
      <c r="E975" t="str">
        <f>IF(HLOOKUP("Category",'vInfo (Imported)'!$1:$5000,A975,FALSE)&gt;0,
HLOOKUP("Category",'vInfo (Imported)'!$1:$5000,A975,FALSE),
"")</f>
        <v/>
      </c>
      <c r="F975" t="str">
        <f>IF(HLOOKUP("OS according to the configuration file",'vInfo (Imported)'!$1:$5000,A975,FALSE)&gt;0,
HLOOKUP("OS according to the configuration file",'vInfo (Imported)'!$1:$5000,A975,FALSE),
"")</f>
        <v/>
      </c>
      <c r="G975" s="1" t="str">
        <f>IF(HLOOKUP("Cluster",'vInfo (Imported)'!$1:$5000,A975,FALSE)&gt;0,
HLOOKUP("Cluster",'vInfo (Imported)'!$1:$5000,A975,FALSE),
"")</f>
        <v/>
      </c>
      <c r="K975" s="28">
        <f>'vCluster (Imported)'!A975</f>
        <v>0</v>
      </c>
      <c r="L975">
        <f t="shared" si="93"/>
        <v>0</v>
      </c>
      <c r="M975">
        <f t="shared" si="94"/>
        <v>0</v>
      </c>
      <c r="N975">
        <f t="shared" si="95"/>
        <v>0</v>
      </c>
      <c r="O975" s="1">
        <f t="shared" si="96"/>
        <v>0</v>
      </c>
      <c r="P975">
        <f>SUMIFS('vCluster (Imported)'!$G:$G,'vCluster (Imported)'!$A:$A,K975)</f>
        <v>0</v>
      </c>
      <c r="Q975">
        <f t="shared" si="97"/>
        <v>0</v>
      </c>
    </row>
    <row r="976" spans="1:17" x14ac:dyDescent="0.3">
      <c r="A976">
        <f t="shared" si="92"/>
        <v>976</v>
      </c>
      <c r="B976" t="str">
        <f>IF(HLOOKUP("Memory",'vInfo (Imported)'!$1:$5000,A976,FALSE)&gt;0,HLOOKUP("Memory",'vInfo (Imported)'!$1:$5000,A976,FALSE),"")</f>
        <v/>
      </c>
      <c r="C976" t="str">
        <f>IF(HLOOKUP("CPUs",'vInfo (Imported)'!$1:$5000,A976,FALSE)&gt;0,
HLOOKUP("CPUs",'vInfo (Imported)'!$1:$5000,A976,FALSE),
"")</f>
        <v/>
      </c>
      <c r="D976" t="str">
        <f>IF(HLOOKUP($D$1,'vInfo (Imported)'!$1:$5000,A976,FALSE)&gt;0,
HLOOKUP($D$1,'vInfo (Imported)'!$1:$5000,A976,FALSE),
"")</f>
        <v/>
      </c>
      <c r="E976" t="str">
        <f>IF(HLOOKUP("Category",'vInfo (Imported)'!$1:$5000,A976,FALSE)&gt;0,
HLOOKUP("Category",'vInfo (Imported)'!$1:$5000,A976,FALSE),
"")</f>
        <v/>
      </c>
      <c r="F976" t="str">
        <f>IF(HLOOKUP("OS according to the configuration file",'vInfo (Imported)'!$1:$5000,A976,FALSE)&gt;0,
HLOOKUP("OS according to the configuration file",'vInfo (Imported)'!$1:$5000,A976,FALSE),
"")</f>
        <v/>
      </c>
      <c r="G976" s="1" t="str">
        <f>IF(HLOOKUP("Cluster",'vInfo (Imported)'!$1:$5000,A976,FALSE)&gt;0,
HLOOKUP("Cluster",'vInfo (Imported)'!$1:$5000,A976,FALSE),
"")</f>
        <v/>
      </c>
      <c r="K976" s="28">
        <f>'vCluster (Imported)'!A976</f>
        <v>0</v>
      </c>
      <c r="L976">
        <f t="shared" si="93"/>
        <v>0</v>
      </c>
      <c r="M976">
        <f t="shared" si="94"/>
        <v>0</v>
      </c>
      <c r="N976">
        <f t="shared" si="95"/>
        <v>0</v>
      </c>
      <c r="O976" s="1">
        <f t="shared" si="96"/>
        <v>0</v>
      </c>
      <c r="P976">
        <f>SUMIFS('vCluster (Imported)'!$G:$G,'vCluster (Imported)'!$A:$A,K976)</f>
        <v>0</v>
      </c>
      <c r="Q976">
        <f t="shared" si="97"/>
        <v>0</v>
      </c>
    </row>
    <row r="977" spans="1:17" x14ac:dyDescent="0.3">
      <c r="A977">
        <f t="shared" si="92"/>
        <v>977</v>
      </c>
      <c r="B977" t="str">
        <f>IF(HLOOKUP("Memory",'vInfo (Imported)'!$1:$5000,A977,FALSE)&gt;0,HLOOKUP("Memory",'vInfo (Imported)'!$1:$5000,A977,FALSE),"")</f>
        <v/>
      </c>
      <c r="C977" t="str">
        <f>IF(HLOOKUP("CPUs",'vInfo (Imported)'!$1:$5000,A977,FALSE)&gt;0,
HLOOKUP("CPUs",'vInfo (Imported)'!$1:$5000,A977,FALSE),
"")</f>
        <v/>
      </c>
      <c r="D977" t="str">
        <f>IF(HLOOKUP($D$1,'vInfo (Imported)'!$1:$5000,A977,FALSE)&gt;0,
HLOOKUP($D$1,'vInfo (Imported)'!$1:$5000,A977,FALSE),
"")</f>
        <v/>
      </c>
      <c r="E977" t="str">
        <f>IF(HLOOKUP("Category",'vInfo (Imported)'!$1:$5000,A977,FALSE)&gt;0,
HLOOKUP("Category",'vInfo (Imported)'!$1:$5000,A977,FALSE),
"")</f>
        <v/>
      </c>
      <c r="F977" t="str">
        <f>IF(HLOOKUP("OS according to the configuration file",'vInfo (Imported)'!$1:$5000,A977,FALSE)&gt;0,
HLOOKUP("OS according to the configuration file",'vInfo (Imported)'!$1:$5000,A977,FALSE),
"")</f>
        <v/>
      </c>
      <c r="G977" s="1" t="str">
        <f>IF(HLOOKUP("Cluster",'vInfo (Imported)'!$1:$5000,A977,FALSE)&gt;0,
HLOOKUP("Cluster",'vInfo (Imported)'!$1:$5000,A977,FALSE),
"")</f>
        <v/>
      </c>
      <c r="K977" s="28">
        <f>'vCluster (Imported)'!A977</f>
        <v>0</v>
      </c>
      <c r="L977">
        <f t="shared" si="93"/>
        <v>0</v>
      </c>
      <c r="M977">
        <f t="shared" si="94"/>
        <v>0</v>
      </c>
      <c r="N977">
        <f t="shared" si="95"/>
        <v>0</v>
      </c>
      <c r="O977" s="1">
        <f t="shared" si="96"/>
        <v>0</v>
      </c>
      <c r="P977">
        <f>SUMIFS('vCluster (Imported)'!$G:$G,'vCluster (Imported)'!$A:$A,K977)</f>
        <v>0</v>
      </c>
      <c r="Q977">
        <f t="shared" si="97"/>
        <v>0</v>
      </c>
    </row>
    <row r="978" spans="1:17" x14ac:dyDescent="0.3">
      <c r="A978">
        <f t="shared" si="92"/>
        <v>978</v>
      </c>
      <c r="B978" t="str">
        <f>IF(HLOOKUP("Memory",'vInfo (Imported)'!$1:$5000,A978,FALSE)&gt;0,HLOOKUP("Memory",'vInfo (Imported)'!$1:$5000,A978,FALSE),"")</f>
        <v/>
      </c>
      <c r="C978" t="str">
        <f>IF(HLOOKUP("CPUs",'vInfo (Imported)'!$1:$5000,A978,FALSE)&gt;0,
HLOOKUP("CPUs",'vInfo (Imported)'!$1:$5000,A978,FALSE),
"")</f>
        <v/>
      </c>
      <c r="D978" t="str">
        <f>IF(HLOOKUP($D$1,'vInfo (Imported)'!$1:$5000,A978,FALSE)&gt;0,
HLOOKUP($D$1,'vInfo (Imported)'!$1:$5000,A978,FALSE),
"")</f>
        <v/>
      </c>
      <c r="E978" t="str">
        <f>IF(HLOOKUP("Category",'vInfo (Imported)'!$1:$5000,A978,FALSE)&gt;0,
HLOOKUP("Category",'vInfo (Imported)'!$1:$5000,A978,FALSE),
"")</f>
        <v/>
      </c>
      <c r="F978" t="str">
        <f>IF(HLOOKUP("OS according to the configuration file",'vInfo (Imported)'!$1:$5000,A978,FALSE)&gt;0,
HLOOKUP("OS according to the configuration file",'vInfo (Imported)'!$1:$5000,A978,FALSE),
"")</f>
        <v/>
      </c>
      <c r="G978" s="1" t="str">
        <f>IF(HLOOKUP("Cluster",'vInfo (Imported)'!$1:$5000,A978,FALSE)&gt;0,
HLOOKUP("Cluster",'vInfo (Imported)'!$1:$5000,A978,FALSE),
"")</f>
        <v/>
      </c>
      <c r="K978" s="28">
        <f>'vCluster (Imported)'!A978</f>
        <v>0</v>
      </c>
      <c r="L978">
        <f t="shared" si="93"/>
        <v>0</v>
      </c>
      <c r="M978">
        <f t="shared" si="94"/>
        <v>0</v>
      </c>
      <c r="N978">
        <f t="shared" si="95"/>
        <v>0</v>
      </c>
      <c r="O978" s="1">
        <f t="shared" si="96"/>
        <v>0</v>
      </c>
      <c r="P978">
        <f>SUMIFS('vCluster (Imported)'!$G:$G,'vCluster (Imported)'!$A:$A,K978)</f>
        <v>0</v>
      </c>
      <c r="Q978">
        <f t="shared" si="97"/>
        <v>0</v>
      </c>
    </row>
    <row r="979" spans="1:17" x14ac:dyDescent="0.3">
      <c r="A979">
        <f t="shared" si="92"/>
        <v>979</v>
      </c>
      <c r="B979" t="str">
        <f>IF(HLOOKUP("Memory",'vInfo (Imported)'!$1:$5000,A979,FALSE)&gt;0,HLOOKUP("Memory",'vInfo (Imported)'!$1:$5000,A979,FALSE),"")</f>
        <v/>
      </c>
      <c r="C979" t="str">
        <f>IF(HLOOKUP("CPUs",'vInfo (Imported)'!$1:$5000,A979,FALSE)&gt;0,
HLOOKUP("CPUs",'vInfo (Imported)'!$1:$5000,A979,FALSE),
"")</f>
        <v/>
      </c>
      <c r="D979" t="str">
        <f>IF(HLOOKUP($D$1,'vInfo (Imported)'!$1:$5000,A979,FALSE)&gt;0,
HLOOKUP($D$1,'vInfo (Imported)'!$1:$5000,A979,FALSE),
"")</f>
        <v/>
      </c>
      <c r="E979" t="str">
        <f>IF(HLOOKUP("Category",'vInfo (Imported)'!$1:$5000,A979,FALSE)&gt;0,
HLOOKUP("Category",'vInfo (Imported)'!$1:$5000,A979,FALSE),
"")</f>
        <v/>
      </c>
      <c r="F979" t="str">
        <f>IF(HLOOKUP("OS according to the configuration file",'vInfo (Imported)'!$1:$5000,A979,FALSE)&gt;0,
HLOOKUP("OS according to the configuration file",'vInfo (Imported)'!$1:$5000,A979,FALSE),
"")</f>
        <v/>
      </c>
      <c r="G979" s="1" t="str">
        <f>IF(HLOOKUP("Cluster",'vInfo (Imported)'!$1:$5000,A979,FALSE)&gt;0,
HLOOKUP("Cluster",'vInfo (Imported)'!$1:$5000,A979,FALSE),
"")</f>
        <v/>
      </c>
      <c r="K979" s="28">
        <f>'vCluster (Imported)'!A979</f>
        <v>0</v>
      </c>
      <c r="L979">
        <f t="shared" si="93"/>
        <v>0</v>
      </c>
      <c r="M979">
        <f t="shared" si="94"/>
        <v>0</v>
      </c>
      <c r="N979">
        <f t="shared" si="95"/>
        <v>0</v>
      </c>
      <c r="O979" s="1">
        <f t="shared" si="96"/>
        <v>0</v>
      </c>
      <c r="P979">
        <f>SUMIFS('vCluster (Imported)'!$G:$G,'vCluster (Imported)'!$A:$A,K979)</f>
        <v>0</v>
      </c>
      <c r="Q979">
        <f t="shared" si="97"/>
        <v>0</v>
      </c>
    </row>
    <row r="980" spans="1:17" x14ac:dyDescent="0.3">
      <c r="A980">
        <f t="shared" si="92"/>
        <v>980</v>
      </c>
      <c r="B980" t="str">
        <f>IF(HLOOKUP("Memory",'vInfo (Imported)'!$1:$5000,A980,FALSE)&gt;0,HLOOKUP("Memory",'vInfo (Imported)'!$1:$5000,A980,FALSE),"")</f>
        <v/>
      </c>
      <c r="C980" t="str">
        <f>IF(HLOOKUP("CPUs",'vInfo (Imported)'!$1:$5000,A980,FALSE)&gt;0,
HLOOKUP("CPUs",'vInfo (Imported)'!$1:$5000,A980,FALSE),
"")</f>
        <v/>
      </c>
      <c r="D980" t="str">
        <f>IF(HLOOKUP($D$1,'vInfo (Imported)'!$1:$5000,A980,FALSE)&gt;0,
HLOOKUP($D$1,'vInfo (Imported)'!$1:$5000,A980,FALSE),
"")</f>
        <v/>
      </c>
      <c r="E980" t="str">
        <f>IF(HLOOKUP("Category",'vInfo (Imported)'!$1:$5000,A980,FALSE)&gt;0,
HLOOKUP("Category",'vInfo (Imported)'!$1:$5000,A980,FALSE),
"")</f>
        <v/>
      </c>
      <c r="F980" t="str">
        <f>IF(HLOOKUP("OS according to the configuration file",'vInfo (Imported)'!$1:$5000,A980,FALSE)&gt;0,
HLOOKUP("OS according to the configuration file",'vInfo (Imported)'!$1:$5000,A980,FALSE),
"")</f>
        <v/>
      </c>
      <c r="G980" s="1" t="str">
        <f>IF(HLOOKUP("Cluster",'vInfo (Imported)'!$1:$5000,A980,FALSE)&gt;0,
HLOOKUP("Cluster",'vInfo (Imported)'!$1:$5000,A980,FALSE),
"")</f>
        <v/>
      </c>
      <c r="K980" s="28">
        <f>'vCluster (Imported)'!A980</f>
        <v>0</v>
      </c>
      <c r="L980">
        <f t="shared" si="93"/>
        <v>0</v>
      </c>
      <c r="M980">
        <f t="shared" si="94"/>
        <v>0</v>
      </c>
      <c r="N980">
        <f t="shared" si="95"/>
        <v>0</v>
      </c>
      <c r="O980" s="1">
        <f t="shared" si="96"/>
        <v>0</v>
      </c>
      <c r="P980">
        <f>SUMIFS('vCluster (Imported)'!$G:$G,'vCluster (Imported)'!$A:$A,K980)</f>
        <v>0</v>
      </c>
      <c r="Q980">
        <f t="shared" si="97"/>
        <v>0</v>
      </c>
    </row>
    <row r="981" spans="1:17" x14ac:dyDescent="0.3">
      <c r="A981">
        <f t="shared" si="92"/>
        <v>981</v>
      </c>
      <c r="B981" t="str">
        <f>IF(HLOOKUP("Memory",'vInfo (Imported)'!$1:$5000,A981,FALSE)&gt;0,HLOOKUP("Memory",'vInfo (Imported)'!$1:$5000,A981,FALSE),"")</f>
        <v/>
      </c>
      <c r="C981" t="str">
        <f>IF(HLOOKUP("CPUs",'vInfo (Imported)'!$1:$5000,A981,FALSE)&gt;0,
HLOOKUP("CPUs",'vInfo (Imported)'!$1:$5000,A981,FALSE),
"")</f>
        <v/>
      </c>
      <c r="D981" t="str">
        <f>IF(HLOOKUP($D$1,'vInfo (Imported)'!$1:$5000,A981,FALSE)&gt;0,
HLOOKUP($D$1,'vInfo (Imported)'!$1:$5000,A981,FALSE),
"")</f>
        <v/>
      </c>
      <c r="E981" t="str">
        <f>IF(HLOOKUP("Category",'vInfo (Imported)'!$1:$5000,A981,FALSE)&gt;0,
HLOOKUP("Category",'vInfo (Imported)'!$1:$5000,A981,FALSE),
"")</f>
        <v/>
      </c>
      <c r="F981" t="str">
        <f>IF(HLOOKUP("OS according to the configuration file",'vInfo (Imported)'!$1:$5000,A981,FALSE)&gt;0,
HLOOKUP("OS according to the configuration file",'vInfo (Imported)'!$1:$5000,A981,FALSE),
"")</f>
        <v/>
      </c>
      <c r="G981" s="1" t="str">
        <f>IF(HLOOKUP("Cluster",'vInfo (Imported)'!$1:$5000,A981,FALSE)&gt;0,
HLOOKUP("Cluster",'vInfo (Imported)'!$1:$5000,A981,FALSE),
"")</f>
        <v/>
      </c>
      <c r="K981" s="28">
        <f>'vCluster (Imported)'!A981</f>
        <v>0</v>
      </c>
      <c r="L981">
        <f t="shared" si="93"/>
        <v>0</v>
      </c>
      <c r="M981">
        <f t="shared" si="94"/>
        <v>0</v>
      </c>
      <c r="N981">
        <f t="shared" si="95"/>
        <v>0</v>
      </c>
      <c r="O981" s="1">
        <f t="shared" si="96"/>
        <v>0</v>
      </c>
      <c r="P981">
        <f>SUMIFS('vCluster (Imported)'!$G:$G,'vCluster (Imported)'!$A:$A,K981)</f>
        <v>0</v>
      </c>
      <c r="Q981">
        <f t="shared" si="97"/>
        <v>0</v>
      </c>
    </row>
    <row r="982" spans="1:17" x14ac:dyDescent="0.3">
      <c r="A982">
        <f t="shared" si="92"/>
        <v>982</v>
      </c>
      <c r="B982" t="str">
        <f>IF(HLOOKUP("Memory",'vInfo (Imported)'!$1:$5000,A982,FALSE)&gt;0,HLOOKUP("Memory",'vInfo (Imported)'!$1:$5000,A982,FALSE),"")</f>
        <v/>
      </c>
      <c r="C982" t="str">
        <f>IF(HLOOKUP("CPUs",'vInfo (Imported)'!$1:$5000,A982,FALSE)&gt;0,
HLOOKUP("CPUs",'vInfo (Imported)'!$1:$5000,A982,FALSE),
"")</f>
        <v/>
      </c>
      <c r="D982" t="str">
        <f>IF(HLOOKUP($D$1,'vInfo (Imported)'!$1:$5000,A982,FALSE)&gt;0,
HLOOKUP($D$1,'vInfo (Imported)'!$1:$5000,A982,FALSE),
"")</f>
        <v/>
      </c>
      <c r="E982" t="str">
        <f>IF(HLOOKUP("Category",'vInfo (Imported)'!$1:$5000,A982,FALSE)&gt;0,
HLOOKUP("Category",'vInfo (Imported)'!$1:$5000,A982,FALSE),
"")</f>
        <v/>
      </c>
      <c r="F982" t="str">
        <f>IF(HLOOKUP("OS according to the configuration file",'vInfo (Imported)'!$1:$5000,A982,FALSE)&gt;0,
HLOOKUP("OS according to the configuration file",'vInfo (Imported)'!$1:$5000,A982,FALSE),
"")</f>
        <v/>
      </c>
      <c r="G982" s="1" t="str">
        <f>IF(HLOOKUP("Cluster",'vInfo (Imported)'!$1:$5000,A982,FALSE)&gt;0,
HLOOKUP("Cluster",'vInfo (Imported)'!$1:$5000,A982,FALSE),
"")</f>
        <v/>
      </c>
      <c r="K982" s="28">
        <f>'vCluster (Imported)'!A982</f>
        <v>0</v>
      </c>
      <c r="L982">
        <f t="shared" si="93"/>
        <v>0</v>
      </c>
      <c r="M982">
        <f t="shared" si="94"/>
        <v>0</v>
      </c>
      <c r="N982">
        <f t="shared" si="95"/>
        <v>0</v>
      </c>
      <c r="O982" s="1">
        <f t="shared" si="96"/>
        <v>0</v>
      </c>
      <c r="P982">
        <f>SUMIFS('vCluster (Imported)'!$G:$G,'vCluster (Imported)'!$A:$A,K982)</f>
        <v>0</v>
      </c>
      <c r="Q982">
        <f t="shared" si="97"/>
        <v>0</v>
      </c>
    </row>
    <row r="983" spans="1:17" x14ac:dyDescent="0.3">
      <c r="A983">
        <f t="shared" si="92"/>
        <v>983</v>
      </c>
      <c r="B983" t="str">
        <f>IF(HLOOKUP("Memory",'vInfo (Imported)'!$1:$5000,A983,FALSE)&gt;0,HLOOKUP("Memory",'vInfo (Imported)'!$1:$5000,A983,FALSE),"")</f>
        <v/>
      </c>
      <c r="C983" t="str">
        <f>IF(HLOOKUP("CPUs",'vInfo (Imported)'!$1:$5000,A983,FALSE)&gt;0,
HLOOKUP("CPUs",'vInfo (Imported)'!$1:$5000,A983,FALSE),
"")</f>
        <v/>
      </c>
      <c r="D983" t="str">
        <f>IF(HLOOKUP($D$1,'vInfo (Imported)'!$1:$5000,A983,FALSE)&gt;0,
HLOOKUP($D$1,'vInfo (Imported)'!$1:$5000,A983,FALSE),
"")</f>
        <v/>
      </c>
      <c r="E983" t="str">
        <f>IF(HLOOKUP("Category",'vInfo (Imported)'!$1:$5000,A983,FALSE)&gt;0,
HLOOKUP("Category",'vInfo (Imported)'!$1:$5000,A983,FALSE),
"")</f>
        <v/>
      </c>
      <c r="F983" t="str">
        <f>IF(HLOOKUP("OS according to the configuration file",'vInfo (Imported)'!$1:$5000,A983,FALSE)&gt;0,
HLOOKUP("OS according to the configuration file",'vInfo (Imported)'!$1:$5000,A983,FALSE),
"")</f>
        <v/>
      </c>
      <c r="G983" s="1" t="str">
        <f>IF(HLOOKUP("Cluster",'vInfo (Imported)'!$1:$5000,A983,FALSE)&gt;0,
HLOOKUP("Cluster",'vInfo (Imported)'!$1:$5000,A983,FALSE),
"")</f>
        <v/>
      </c>
      <c r="K983" s="28">
        <f>'vCluster (Imported)'!A983</f>
        <v>0</v>
      </c>
      <c r="L983">
        <f t="shared" si="93"/>
        <v>0</v>
      </c>
      <c r="M983">
        <f t="shared" si="94"/>
        <v>0</v>
      </c>
      <c r="N983">
        <f t="shared" si="95"/>
        <v>0</v>
      </c>
      <c r="O983" s="1">
        <f t="shared" si="96"/>
        <v>0</v>
      </c>
      <c r="P983">
        <f>SUMIFS('vCluster (Imported)'!$G:$G,'vCluster (Imported)'!$A:$A,K983)</f>
        <v>0</v>
      </c>
      <c r="Q983">
        <f t="shared" si="97"/>
        <v>0</v>
      </c>
    </row>
    <row r="984" spans="1:17" x14ac:dyDescent="0.3">
      <c r="A984">
        <f t="shared" si="92"/>
        <v>984</v>
      </c>
      <c r="B984" t="str">
        <f>IF(HLOOKUP("Memory",'vInfo (Imported)'!$1:$5000,A984,FALSE)&gt;0,HLOOKUP("Memory",'vInfo (Imported)'!$1:$5000,A984,FALSE),"")</f>
        <v/>
      </c>
      <c r="C984" t="str">
        <f>IF(HLOOKUP("CPUs",'vInfo (Imported)'!$1:$5000,A984,FALSE)&gt;0,
HLOOKUP("CPUs",'vInfo (Imported)'!$1:$5000,A984,FALSE),
"")</f>
        <v/>
      </c>
      <c r="D984" t="str">
        <f>IF(HLOOKUP($D$1,'vInfo (Imported)'!$1:$5000,A984,FALSE)&gt;0,
HLOOKUP($D$1,'vInfo (Imported)'!$1:$5000,A984,FALSE),
"")</f>
        <v/>
      </c>
      <c r="E984" t="str">
        <f>IF(HLOOKUP("Category",'vInfo (Imported)'!$1:$5000,A984,FALSE)&gt;0,
HLOOKUP("Category",'vInfo (Imported)'!$1:$5000,A984,FALSE),
"")</f>
        <v/>
      </c>
      <c r="F984" t="str">
        <f>IF(HLOOKUP("OS according to the configuration file",'vInfo (Imported)'!$1:$5000,A984,FALSE)&gt;0,
HLOOKUP("OS according to the configuration file",'vInfo (Imported)'!$1:$5000,A984,FALSE),
"")</f>
        <v/>
      </c>
      <c r="G984" s="1" t="str">
        <f>IF(HLOOKUP("Cluster",'vInfo (Imported)'!$1:$5000,A984,FALSE)&gt;0,
HLOOKUP("Cluster",'vInfo (Imported)'!$1:$5000,A984,FALSE),
"")</f>
        <v/>
      </c>
      <c r="K984" s="28">
        <f>'vCluster (Imported)'!A984</f>
        <v>0</v>
      </c>
      <c r="L984">
        <f t="shared" si="93"/>
        <v>0</v>
      </c>
      <c r="M984">
        <f t="shared" si="94"/>
        <v>0</v>
      </c>
      <c r="N984">
        <f t="shared" si="95"/>
        <v>0</v>
      </c>
      <c r="O984" s="1">
        <f t="shared" si="96"/>
        <v>0</v>
      </c>
      <c r="P984">
        <f>SUMIFS('vCluster (Imported)'!$G:$G,'vCluster (Imported)'!$A:$A,K984)</f>
        <v>0</v>
      </c>
      <c r="Q984">
        <f t="shared" si="97"/>
        <v>0</v>
      </c>
    </row>
    <row r="985" spans="1:17" x14ac:dyDescent="0.3">
      <c r="A985">
        <f t="shared" si="92"/>
        <v>985</v>
      </c>
      <c r="B985" t="str">
        <f>IF(HLOOKUP("Memory",'vInfo (Imported)'!$1:$5000,A985,FALSE)&gt;0,HLOOKUP("Memory",'vInfo (Imported)'!$1:$5000,A985,FALSE),"")</f>
        <v/>
      </c>
      <c r="C985" t="str">
        <f>IF(HLOOKUP("CPUs",'vInfo (Imported)'!$1:$5000,A985,FALSE)&gt;0,
HLOOKUP("CPUs",'vInfo (Imported)'!$1:$5000,A985,FALSE),
"")</f>
        <v/>
      </c>
      <c r="D985" t="str">
        <f>IF(HLOOKUP($D$1,'vInfo (Imported)'!$1:$5000,A985,FALSE)&gt;0,
HLOOKUP($D$1,'vInfo (Imported)'!$1:$5000,A985,FALSE),
"")</f>
        <v/>
      </c>
      <c r="E985" t="str">
        <f>IF(HLOOKUP("Category",'vInfo (Imported)'!$1:$5000,A985,FALSE)&gt;0,
HLOOKUP("Category",'vInfo (Imported)'!$1:$5000,A985,FALSE),
"")</f>
        <v/>
      </c>
      <c r="F985" t="str">
        <f>IF(HLOOKUP("OS according to the configuration file",'vInfo (Imported)'!$1:$5000,A985,FALSE)&gt;0,
HLOOKUP("OS according to the configuration file",'vInfo (Imported)'!$1:$5000,A985,FALSE),
"")</f>
        <v/>
      </c>
      <c r="G985" s="1" t="str">
        <f>IF(HLOOKUP("Cluster",'vInfo (Imported)'!$1:$5000,A985,FALSE)&gt;0,
HLOOKUP("Cluster",'vInfo (Imported)'!$1:$5000,A985,FALSE),
"")</f>
        <v/>
      </c>
      <c r="K985" s="28">
        <f>'vCluster (Imported)'!A985</f>
        <v>0</v>
      </c>
      <c r="L985">
        <f t="shared" si="93"/>
        <v>0</v>
      </c>
      <c r="M985">
        <f t="shared" si="94"/>
        <v>0</v>
      </c>
      <c r="N985">
        <f t="shared" si="95"/>
        <v>0</v>
      </c>
      <c r="O985" s="1">
        <f t="shared" si="96"/>
        <v>0</v>
      </c>
      <c r="P985">
        <f>SUMIFS('vCluster (Imported)'!$G:$G,'vCluster (Imported)'!$A:$A,K985)</f>
        <v>0</v>
      </c>
      <c r="Q985">
        <f t="shared" si="97"/>
        <v>0</v>
      </c>
    </row>
    <row r="986" spans="1:17" x14ac:dyDescent="0.3">
      <c r="A986">
        <f t="shared" si="92"/>
        <v>986</v>
      </c>
      <c r="B986" t="str">
        <f>IF(HLOOKUP("Memory",'vInfo (Imported)'!$1:$5000,A986,FALSE)&gt;0,HLOOKUP("Memory",'vInfo (Imported)'!$1:$5000,A986,FALSE),"")</f>
        <v/>
      </c>
      <c r="C986" t="str">
        <f>IF(HLOOKUP("CPUs",'vInfo (Imported)'!$1:$5000,A986,FALSE)&gt;0,
HLOOKUP("CPUs",'vInfo (Imported)'!$1:$5000,A986,FALSE),
"")</f>
        <v/>
      </c>
      <c r="D986" t="str">
        <f>IF(HLOOKUP($D$1,'vInfo (Imported)'!$1:$5000,A986,FALSE)&gt;0,
HLOOKUP($D$1,'vInfo (Imported)'!$1:$5000,A986,FALSE),
"")</f>
        <v/>
      </c>
      <c r="E986" t="str">
        <f>IF(HLOOKUP("Category",'vInfo (Imported)'!$1:$5000,A986,FALSE)&gt;0,
HLOOKUP("Category",'vInfo (Imported)'!$1:$5000,A986,FALSE),
"")</f>
        <v/>
      </c>
      <c r="F986" t="str">
        <f>IF(HLOOKUP("OS according to the configuration file",'vInfo (Imported)'!$1:$5000,A986,FALSE)&gt;0,
HLOOKUP("OS according to the configuration file",'vInfo (Imported)'!$1:$5000,A986,FALSE),
"")</f>
        <v/>
      </c>
      <c r="G986" s="1" t="str">
        <f>IF(HLOOKUP("Cluster",'vInfo (Imported)'!$1:$5000,A986,FALSE)&gt;0,
HLOOKUP("Cluster",'vInfo (Imported)'!$1:$5000,A986,FALSE),
"")</f>
        <v/>
      </c>
      <c r="K986" s="28">
        <f>'vCluster (Imported)'!A986</f>
        <v>0</v>
      </c>
      <c r="L986">
        <f t="shared" si="93"/>
        <v>0</v>
      </c>
      <c r="M986">
        <f t="shared" si="94"/>
        <v>0</v>
      </c>
      <c r="N986">
        <f t="shared" si="95"/>
        <v>0</v>
      </c>
      <c r="O986" s="1">
        <f t="shared" si="96"/>
        <v>0</v>
      </c>
      <c r="P986">
        <f>SUMIFS('vCluster (Imported)'!$G:$G,'vCluster (Imported)'!$A:$A,K986)</f>
        <v>0</v>
      </c>
      <c r="Q986">
        <f t="shared" si="97"/>
        <v>0</v>
      </c>
    </row>
    <row r="987" spans="1:17" x14ac:dyDescent="0.3">
      <c r="A987">
        <f t="shared" si="92"/>
        <v>987</v>
      </c>
      <c r="B987" t="str">
        <f>IF(HLOOKUP("Memory",'vInfo (Imported)'!$1:$5000,A987,FALSE)&gt;0,HLOOKUP("Memory",'vInfo (Imported)'!$1:$5000,A987,FALSE),"")</f>
        <v/>
      </c>
      <c r="C987" t="str">
        <f>IF(HLOOKUP("CPUs",'vInfo (Imported)'!$1:$5000,A987,FALSE)&gt;0,
HLOOKUP("CPUs",'vInfo (Imported)'!$1:$5000,A987,FALSE),
"")</f>
        <v/>
      </c>
      <c r="D987" t="str">
        <f>IF(HLOOKUP($D$1,'vInfo (Imported)'!$1:$5000,A987,FALSE)&gt;0,
HLOOKUP($D$1,'vInfo (Imported)'!$1:$5000,A987,FALSE),
"")</f>
        <v/>
      </c>
      <c r="E987" t="str">
        <f>IF(HLOOKUP("Category",'vInfo (Imported)'!$1:$5000,A987,FALSE)&gt;0,
HLOOKUP("Category",'vInfo (Imported)'!$1:$5000,A987,FALSE),
"")</f>
        <v/>
      </c>
      <c r="F987" t="str">
        <f>IF(HLOOKUP("OS according to the configuration file",'vInfo (Imported)'!$1:$5000,A987,FALSE)&gt;0,
HLOOKUP("OS according to the configuration file",'vInfo (Imported)'!$1:$5000,A987,FALSE),
"")</f>
        <v/>
      </c>
      <c r="G987" s="1" t="str">
        <f>IF(HLOOKUP("Cluster",'vInfo (Imported)'!$1:$5000,A987,FALSE)&gt;0,
HLOOKUP("Cluster",'vInfo (Imported)'!$1:$5000,A987,FALSE),
"")</f>
        <v/>
      </c>
      <c r="K987" s="28">
        <f>'vCluster (Imported)'!A987</f>
        <v>0</v>
      </c>
      <c r="L987">
        <f t="shared" si="93"/>
        <v>0</v>
      </c>
      <c r="M987">
        <f t="shared" si="94"/>
        <v>0</v>
      </c>
      <c r="N987">
        <f t="shared" si="95"/>
        <v>0</v>
      </c>
      <c r="O987" s="1">
        <f t="shared" si="96"/>
        <v>0</v>
      </c>
      <c r="P987">
        <f>SUMIFS('vCluster (Imported)'!$G:$G,'vCluster (Imported)'!$A:$A,K987)</f>
        <v>0</v>
      </c>
      <c r="Q987">
        <f t="shared" si="97"/>
        <v>0</v>
      </c>
    </row>
    <row r="988" spans="1:17" x14ac:dyDescent="0.3">
      <c r="A988">
        <f t="shared" si="92"/>
        <v>988</v>
      </c>
      <c r="B988" t="str">
        <f>IF(HLOOKUP("Memory",'vInfo (Imported)'!$1:$5000,A988,FALSE)&gt;0,HLOOKUP("Memory",'vInfo (Imported)'!$1:$5000,A988,FALSE),"")</f>
        <v/>
      </c>
      <c r="C988" t="str">
        <f>IF(HLOOKUP("CPUs",'vInfo (Imported)'!$1:$5000,A988,FALSE)&gt;0,
HLOOKUP("CPUs",'vInfo (Imported)'!$1:$5000,A988,FALSE),
"")</f>
        <v/>
      </c>
      <c r="D988" t="str">
        <f>IF(HLOOKUP($D$1,'vInfo (Imported)'!$1:$5000,A988,FALSE)&gt;0,
HLOOKUP($D$1,'vInfo (Imported)'!$1:$5000,A988,FALSE),
"")</f>
        <v/>
      </c>
      <c r="E988" t="str">
        <f>IF(HLOOKUP("Category",'vInfo (Imported)'!$1:$5000,A988,FALSE)&gt;0,
HLOOKUP("Category",'vInfo (Imported)'!$1:$5000,A988,FALSE),
"")</f>
        <v/>
      </c>
      <c r="F988" t="str">
        <f>IF(HLOOKUP("OS according to the configuration file",'vInfo (Imported)'!$1:$5000,A988,FALSE)&gt;0,
HLOOKUP("OS according to the configuration file",'vInfo (Imported)'!$1:$5000,A988,FALSE),
"")</f>
        <v/>
      </c>
      <c r="G988" s="1" t="str">
        <f>IF(HLOOKUP("Cluster",'vInfo (Imported)'!$1:$5000,A988,FALSE)&gt;0,
HLOOKUP("Cluster",'vInfo (Imported)'!$1:$5000,A988,FALSE),
"")</f>
        <v/>
      </c>
      <c r="K988" s="28">
        <f>'vCluster (Imported)'!A988</f>
        <v>0</v>
      </c>
      <c r="L988">
        <f t="shared" si="93"/>
        <v>0</v>
      </c>
      <c r="M988">
        <f t="shared" si="94"/>
        <v>0</v>
      </c>
      <c r="N988">
        <f t="shared" si="95"/>
        <v>0</v>
      </c>
      <c r="O988" s="1">
        <f t="shared" si="96"/>
        <v>0</v>
      </c>
      <c r="P988">
        <f>SUMIFS('vCluster (Imported)'!$G:$G,'vCluster (Imported)'!$A:$A,K988)</f>
        <v>0</v>
      </c>
      <c r="Q988">
        <f t="shared" si="97"/>
        <v>0</v>
      </c>
    </row>
    <row r="989" spans="1:17" x14ac:dyDescent="0.3">
      <c r="A989">
        <f t="shared" si="92"/>
        <v>989</v>
      </c>
      <c r="B989" t="str">
        <f>IF(HLOOKUP("Memory",'vInfo (Imported)'!$1:$5000,A989,FALSE)&gt;0,HLOOKUP("Memory",'vInfo (Imported)'!$1:$5000,A989,FALSE),"")</f>
        <v/>
      </c>
      <c r="C989" t="str">
        <f>IF(HLOOKUP("CPUs",'vInfo (Imported)'!$1:$5000,A989,FALSE)&gt;0,
HLOOKUP("CPUs",'vInfo (Imported)'!$1:$5000,A989,FALSE),
"")</f>
        <v/>
      </c>
      <c r="D989" t="str">
        <f>IF(HLOOKUP($D$1,'vInfo (Imported)'!$1:$5000,A989,FALSE)&gt;0,
HLOOKUP($D$1,'vInfo (Imported)'!$1:$5000,A989,FALSE),
"")</f>
        <v/>
      </c>
      <c r="E989" t="str">
        <f>IF(HLOOKUP("Category",'vInfo (Imported)'!$1:$5000,A989,FALSE)&gt;0,
HLOOKUP("Category",'vInfo (Imported)'!$1:$5000,A989,FALSE),
"")</f>
        <v/>
      </c>
      <c r="F989" t="str">
        <f>IF(HLOOKUP("OS according to the configuration file",'vInfo (Imported)'!$1:$5000,A989,FALSE)&gt;0,
HLOOKUP("OS according to the configuration file",'vInfo (Imported)'!$1:$5000,A989,FALSE),
"")</f>
        <v/>
      </c>
      <c r="G989" s="1" t="str">
        <f>IF(HLOOKUP("Cluster",'vInfo (Imported)'!$1:$5000,A989,FALSE)&gt;0,
HLOOKUP("Cluster",'vInfo (Imported)'!$1:$5000,A989,FALSE),
"")</f>
        <v/>
      </c>
      <c r="K989" s="28">
        <f>'vCluster (Imported)'!A989</f>
        <v>0</v>
      </c>
      <c r="L989">
        <f t="shared" si="93"/>
        <v>0</v>
      </c>
      <c r="M989">
        <f t="shared" si="94"/>
        <v>0</v>
      </c>
      <c r="N989">
        <f t="shared" si="95"/>
        <v>0</v>
      </c>
      <c r="O989" s="1">
        <f t="shared" si="96"/>
        <v>0</v>
      </c>
      <c r="P989">
        <f>SUMIFS('vCluster (Imported)'!$G:$G,'vCluster (Imported)'!$A:$A,K989)</f>
        <v>0</v>
      </c>
      <c r="Q989">
        <f t="shared" si="97"/>
        <v>0</v>
      </c>
    </row>
    <row r="990" spans="1:17" x14ac:dyDescent="0.3">
      <c r="A990">
        <f t="shared" si="92"/>
        <v>990</v>
      </c>
      <c r="B990" t="str">
        <f>IF(HLOOKUP("Memory",'vInfo (Imported)'!$1:$5000,A990,FALSE)&gt;0,HLOOKUP("Memory",'vInfo (Imported)'!$1:$5000,A990,FALSE),"")</f>
        <v/>
      </c>
      <c r="C990" t="str">
        <f>IF(HLOOKUP("CPUs",'vInfo (Imported)'!$1:$5000,A990,FALSE)&gt;0,
HLOOKUP("CPUs",'vInfo (Imported)'!$1:$5000,A990,FALSE),
"")</f>
        <v/>
      </c>
      <c r="D990" t="str">
        <f>IF(HLOOKUP($D$1,'vInfo (Imported)'!$1:$5000,A990,FALSE)&gt;0,
HLOOKUP($D$1,'vInfo (Imported)'!$1:$5000,A990,FALSE),
"")</f>
        <v/>
      </c>
      <c r="E990" t="str">
        <f>IF(HLOOKUP("Category",'vInfo (Imported)'!$1:$5000,A990,FALSE)&gt;0,
HLOOKUP("Category",'vInfo (Imported)'!$1:$5000,A990,FALSE),
"")</f>
        <v/>
      </c>
      <c r="F990" t="str">
        <f>IF(HLOOKUP("OS according to the configuration file",'vInfo (Imported)'!$1:$5000,A990,FALSE)&gt;0,
HLOOKUP("OS according to the configuration file",'vInfo (Imported)'!$1:$5000,A990,FALSE),
"")</f>
        <v/>
      </c>
      <c r="G990" s="1" t="str">
        <f>IF(HLOOKUP("Cluster",'vInfo (Imported)'!$1:$5000,A990,FALSE)&gt;0,
HLOOKUP("Cluster",'vInfo (Imported)'!$1:$5000,A990,FALSE),
"")</f>
        <v/>
      </c>
      <c r="K990" s="28">
        <f>'vCluster (Imported)'!A990</f>
        <v>0</v>
      </c>
      <c r="L990">
        <f t="shared" si="93"/>
        <v>0</v>
      </c>
      <c r="M990">
        <f t="shared" si="94"/>
        <v>0</v>
      </c>
      <c r="N990">
        <f t="shared" si="95"/>
        <v>0</v>
      </c>
      <c r="O990" s="1">
        <f t="shared" si="96"/>
        <v>0</v>
      </c>
      <c r="P990">
        <f>SUMIFS('vCluster (Imported)'!$G:$G,'vCluster (Imported)'!$A:$A,K990)</f>
        <v>0</v>
      </c>
      <c r="Q990">
        <f t="shared" si="97"/>
        <v>0</v>
      </c>
    </row>
    <row r="991" spans="1:17" x14ac:dyDescent="0.3">
      <c r="A991">
        <f t="shared" si="92"/>
        <v>991</v>
      </c>
      <c r="B991" t="str">
        <f>IF(HLOOKUP("Memory",'vInfo (Imported)'!$1:$5000,A991,FALSE)&gt;0,HLOOKUP("Memory",'vInfo (Imported)'!$1:$5000,A991,FALSE),"")</f>
        <v/>
      </c>
      <c r="C991" t="str">
        <f>IF(HLOOKUP("CPUs",'vInfo (Imported)'!$1:$5000,A991,FALSE)&gt;0,
HLOOKUP("CPUs",'vInfo (Imported)'!$1:$5000,A991,FALSE),
"")</f>
        <v/>
      </c>
      <c r="D991" t="str">
        <f>IF(HLOOKUP($D$1,'vInfo (Imported)'!$1:$5000,A991,FALSE)&gt;0,
HLOOKUP($D$1,'vInfo (Imported)'!$1:$5000,A991,FALSE),
"")</f>
        <v/>
      </c>
      <c r="E991" t="str">
        <f>IF(HLOOKUP("Category",'vInfo (Imported)'!$1:$5000,A991,FALSE)&gt;0,
HLOOKUP("Category",'vInfo (Imported)'!$1:$5000,A991,FALSE),
"")</f>
        <v/>
      </c>
      <c r="F991" t="str">
        <f>IF(HLOOKUP("OS according to the configuration file",'vInfo (Imported)'!$1:$5000,A991,FALSE)&gt;0,
HLOOKUP("OS according to the configuration file",'vInfo (Imported)'!$1:$5000,A991,FALSE),
"")</f>
        <v/>
      </c>
      <c r="G991" s="1" t="str">
        <f>IF(HLOOKUP("Cluster",'vInfo (Imported)'!$1:$5000,A991,FALSE)&gt;0,
HLOOKUP("Cluster",'vInfo (Imported)'!$1:$5000,A991,FALSE),
"")</f>
        <v/>
      </c>
      <c r="K991" s="28">
        <f>'vCluster (Imported)'!A991</f>
        <v>0</v>
      </c>
      <c r="L991">
        <f t="shared" si="93"/>
        <v>0</v>
      </c>
      <c r="M991">
        <f t="shared" si="94"/>
        <v>0</v>
      </c>
      <c r="N991">
        <f t="shared" si="95"/>
        <v>0</v>
      </c>
      <c r="O991" s="1">
        <f t="shared" si="96"/>
        <v>0</v>
      </c>
      <c r="P991">
        <f>SUMIFS('vCluster (Imported)'!$G:$G,'vCluster (Imported)'!$A:$A,K991)</f>
        <v>0</v>
      </c>
      <c r="Q991">
        <f t="shared" si="97"/>
        <v>0</v>
      </c>
    </row>
    <row r="992" spans="1:17" x14ac:dyDescent="0.3">
      <c r="A992">
        <f t="shared" si="92"/>
        <v>992</v>
      </c>
      <c r="B992" t="str">
        <f>IF(HLOOKUP("Memory",'vInfo (Imported)'!$1:$5000,A992,FALSE)&gt;0,HLOOKUP("Memory",'vInfo (Imported)'!$1:$5000,A992,FALSE),"")</f>
        <v/>
      </c>
      <c r="C992" t="str">
        <f>IF(HLOOKUP("CPUs",'vInfo (Imported)'!$1:$5000,A992,FALSE)&gt;0,
HLOOKUP("CPUs",'vInfo (Imported)'!$1:$5000,A992,FALSE),
"")</f>
        <v/>
      </c>
      <c r="D992" t="str">
        <f>IF(HLOOKUP($D$1,'vInfo (Imported)'!$1:$5000,A992,FALSE)&gt;0,
HLOOKUP($D$1,'vInfo (Imported)'!$1:$5000,A992,FALSE),
"")</f>
        <v/>
      </c>
      <c r="E992" t="str">
        <f>IF(HLOOKUP("Category",'vInfo (Imported)'!$1:$5000,A992,FALSE)&gt;0,
HLOOKUP("Category",'vInfo (Imported)'!$1:$5000,A992,FALSE),
"")</f>
        <v/>
      </c>
      <c r="F992" t="str">
        <f>IF(HLOOKUP("OS according to the configuration file",'vInfo (Imported)'!$1:$5000,A992,FALSE)&gt;0,
HLOOKUP("OS according to the configuration file",'vInfo (Imported)'!$1:$5000,A992,FALSE),
"")</f>
        <v/>
      </c>
      <c r="G992" s="1" t="str">
        <f>IF(HLOOKUP("Cluster",'vInfo (Imported)'!$1:$5000,A992,FALSE)&gt;0,
HLOOKUP("Cluster",'vInfo (Imported)'!$1:$5000,A992,FALSE),
"")</f>
        <v/>
      </c>
      <c r="K992" s="28">
        <f>'vCluster (Imported)'!A992</f>
        <v>0</v>
      </c>
      <c r="L992">
        <f t="shared" si="93"/>
        <v>0</v>
      </c>
      <c r="M992">
        <f t="shared" si="94"/>
        <v>0</v>
      </c>
      <c r="N992">
        <f t="shared" si="95"/>
        <v>0</v>
      </c>
      <c r="O992" s="1">
        <f t="shared" si="96"/>
        <v>0</v>
      </c>
      <c r="P992">
        <f>SUMIFS('vCluster (Imported)'!$G:$G,'vCluster (Imported)'!$A:$A,K992)</f>
        <v>0</v>
      </c>
      <c r="Q992">
        <f t="shared" si="97"/>
        <v>0</v>
      </c>
    </row>
    <row r="993" spans="1:17" x14ac:dyDescent="0.3">
      <c r="A993">
        <f t="shared" si="92"/>
        <v>993</v>
      </c>
      <c r="B993" t="str">
        <f>IF(HLOOKUP("Memory",'vInfo (Imported)'!$1:$5000,A993,FALSE)&gt;0,HLOOKUP("Memory",'vInfo (Imported)'!$1:$5000,A993,FALSE),"")</f>
        <v/>
      </c>
      <c r="C993" t="str">
        <f>IF(HLOOKUP("CPUs",'vInfo (Imported)'!$1:$5000,A993,FALSE)&gt;0,
HLOOKUP("CPUs",'vInfo (Imported)'!$1:$5000,A993,FALSE),
"")</f>
        <v/>
      </c>
      <c r="D993" t="str">
        <f>IF(HLOOKUP($D$1,'vInfo (Imported)'!$1:$5000,A993,FALSE)&gt;0,
HLOOKUP($D$1,'vInfo (Imported)'!$1:$5000,A993,FALSE),
"")</f>
        <v/>
      </c>
      <c r="E993" t="str">
        <f>IF(HLOOKUP("Category",'vInfo (Imported)'!$1:$5000,A993,FALSE)&gt;0,
HLOOKUP("Category",'vInfo (Imported)'!$1:$5000,A993,FALSE),
"")</f>
        <v/>
      </c>
      <c r="F993" t="str">
        <f>IF(HLOOKUP("OS according to the configuration file",'vInfo (Imported)'!$1:$5000,A993,FALSE)&gt;0,
HLOOKUP("OS according to the configuration file",'vInfo (Imported)'!$1:$5000,A993,FALSE),
"")</f>
        <v/>
      </c>
      <c r="G993" s="1" t="str">
        <f>IF(HLOOKUP("Cluster",'vInfo (Imported)'!$1:$5000,A993,FALSE)&gt;0,
HLOOKUP("Cluster",'vInfo (Imported)'!$1:$5000,A993,FALSE),
"")</f>
        <v/>
      </c>
      <c r="K993" s="28">
        <f>'vCluster (Imported)'!A993</f>
        <v>0</v>
      </c>
      <c r="L993">
        <f t="shared" si="93"/>
        <v>0</v>
      </c>
      <c r="M993">
        <f t="shared" si="94"/>
        <v>0</v>
      </c>
      <c r="N993">
        <f t="shared" si="95"/>
        <v>0</v>
      </c>
      <c r="O993" s="1">
        <f t="shared" si="96"/>
        <v>0</v>
      </c>
      <c r="P993">
        <f>SUMIFS('vCluster (Imported)'!$G:$G,'vCluster (Imported)'!$A:$A,K993)</f>
        <v>0</v>
      </c>
      <c r="Q993">
        <f t="shared" si="97"/>
        <v>0</v>
      </c>
    </row>
    <row r="994" spans="1:17" x14ac:dyDescent="0.3">
      <c r="A994">
        <f t="shared" si="92"/>
        <v>994</v>
      </c>
      <c r="B994" t="str">
        <f>IF(HLOOKUP("Memory",'vInfo (Imported)'!$1:$5000,A994,FALSE)&gt;0,HLOOKUP("Memory",'vInfo (Imported)'!$1:$5000,A994,FALSE),"")</f>
        <v/>
      </c>
      <c r="C994" t="str">
        <f>IF(HLOOKUP("CPUs",'vInfo (Imported)'!$1:$5000,A994,FALSE)&gt;0,
HLOOKUP("CPUs",'vInfo (Imported)'!$1:$5000,A994,FALSE),
"")</f>
        <v/>
      </c>
      <c r="D994" t="str">
        <f>IF(HLOOKUP($D$1,'vInfo (Imported)'!$1:$5000,A994,FALSE)&gt;0,
HLOOKUP($D$1,'vInfo (Imported)'!$1:$5000,A994,FALSE),
"")</f>
        <v/>
      </c>
      <c r="E994" t="str">
        <f>IF(HLOOKUP("Category",'vInfo (Imported)'!$1:$5000,A994,FALSE)&gt;0,
HLOOKUP("Category",'vInfo (Imported)'!$1:$5000,A994,FALSE),
"")</f>
        <v/>
      </c>
      <c r="F994" t="str">
        <f>IF(HLOOKUP("OS according to the configuration file",'vInfo (Imported)'!$1:$5000,A994,FALSE)&gt;0,
HLOOKUP("OS according to the configuration file",'vInfo (Imported)'!$1:$5000,A994,FALSE),
"")</f>
        <v/>
      </c>
      <c r="G994" s="1" t="str">
        <f>IF(HLOOKUP("Cluster",'vInfo (Imported)'!$1:$5000,A994,FALSE)&gt;0,
HLOOKUP("Cluster",'vInfo (Imported)'!$1:$5000,A994,FALSE),
"")</f>
        <v/>
      </c>
      <c r="K994" s="28">
        <f>'vCluster (Imported)'!A994</f>
        <v>0</v>
      </c>
      <c r="L994">
        <f t="shared" si="93"/>
        <v>0</v>
      </c>
      <c r="M994">
        <f t="shared" si="94"/>
        <v>0</v>
      </c>
      <c r="N994">
        <f t="shared" si="95"/>
        <v>0</v>
      </c>
      <c r="O994" s="1">
        <f t="shared" si="96"/>
        <v>0</v>
      </c>
      <c r="P994">
        <f>SUMIFS('vCluster (Imported)'!$G:$G,'vCluster (Imported)'!$A:$A,K994)</f>
        <v>0</v>
      </c>
      <c r="Q994">
        <f t="shared" si="97"/>
        <v>0</v>
      </c>
    </row>
    <row r="995" spans="1:17" x14ac:dyDescent="0.3">
      <c r="A995">
        <f t="shared" si="92"/>
        <v>995</v>
      </c>
      <c r="B995" t="str">
        <f>IF(HLOOKUP("Memory",'vInfo (Imported)'!$1:$5000,A995,FALSE)&gt;0,HLOOKUP("Memory",'vInfo (Imported)'!$1:$5000,A995,FALSE),"")</f>
        <v/>
      </c>
      <c r="C995" t="str">
        <f>IF(HLOOKUP("CPUs",'vInfo (Imported)'!$1:$5000,A995,FALSE)&gt;0,
HLOOKUP("CPUs",'vInfo (Imported)'!$1:$5000,A995,FALSE),
"")</f>
        <v/>
      </c>
      <c r="D995" t="str">
        <f>IF(HLOOKUP($D$1,'vInfo (Imported)'!$1:$5000,A995,FALSE)&gt;0,
HLOOKUP($D$1,'vInfo (Imported)'!$1:$5000,A995,FALSE),
"")</f>
        <v/>
      </c>
      <c r="E995" t="str">
        <f>IF(HLOOKUP("Category",'vInfo (Imported)'!$1:$5000,A995,FALSE)&gt;0,
HLOOKUP("Category",'vInfo (Imported)'!$1:$5000,A995,FALSE),
"")</f>
        <v/>
      </c>
      <c r="F995" t="str">
        <f>IF(HLOOKUP("OS according to the configuration file",'vInfo (Imported)'!$1:$5000,A995,FALSE)&gt;0,
HLOOKUP("OS according to the configuration file",'vInfo (Imported)'!$1:$5000,A995,FALSE),
"")</f>
        <v/>
      </c>
      <c r="G995" s="1" t="str">
        <f>IF(HLOOKUP("Cluster",'vInfo (Imported)'!$1:$5000,A995,FALSE)&gt;0,
HLOOKUP("Cluster",'vInfo (Imported)'!$1:$5000,A995,FALSE),
"")</f>
        <v/>
      </c>
      <c r="K995" s="28">
        <f>'vCluster (Imported)'!A995</f>
        <v>0</v>
      </c>
      <c r="L995">
        <f t="shared" si="93"/>
        <v>0</v>
      </c>
      <c r="M995">
        <f t="shared" si="94"/>
        <v>0</v>
      </c>
      <c r="N995">
        <f t="shared" si="95"/>
        <v>0</v>
      </c>
      <c r="O995" s="1">
        <f t="shared" si="96"/>
        <v>0</v>
      </c>
      <c r="P995">
        <f>SUMIFS('vCluster (Imported)'!$G:$G,'vCluster (Imported)'!$A:$A,K995)</f>
        <v>0</v>
      </c>
      <c r="Q995">
        <f t="shared" si="97"/>
        <v>0</v>
      </c>
    </row>
    <row r="996" spans="1:17" x14ac:dyDescent="0.3">
      <c r="A996">
        <f t="shared" si="92"/>
        <v>996</v>
      </c>
      <c r="B996" t="str">
        <f>IF(HLOOKUP("Memory",'vInfo (Imported)'!$1:$5000,A996,FALSE)&gt;0,HLOOKUP("Memory",'vInfo (Imported)'!$1:$5000,A996,FALSE),"")</f>
        <v/>
      </c>
      <c r="C996" t="str">
        <f>IF(HLOOKUP("CPUs",'vInfo (Imported)'!$1:$5000,A996,FALSE)&gt;0,
HLOOKUP("CPUs",'vInfo (Imported)'!$1:$5000,A996,FALSE),
"")</f>
        <v/>
      </c>
      <c r="D996" t="str">
        <f>IF(HLOOKUP($D$1,'vInfo (Imported)'!$1:$5000,A996,FALSE)&gt;0,
HLOOKUP($D$1,'vInfo (Imported)'!$1:$5000,A996,FALSE),
"")</f>
        <v/>
      </c>
      <c r="E996" t="str">
        <f>IF(HLOOKUP("Category",'vInfo (Imported)'!$1:$5000,A996,FALSE)&gt;0,
HLOOKUP("Category",'vInfo (Imported)'!$1:$5000,A996,FALSE),
"")</f>
        <v/>
      </c>
      <c r="F996" t="str">
        <f>IF(HLOOKUP("OS according to the configuration file",'vInfo (Imported)'!$1:$5000,A996,FALSE)&gt;0,
HLOOKUP("OS according to the configuration file",'vInfo (Imported)'!$1:$5000,A996,FALSE),
"")</f>
        <v/>
      </c>
      <c r="G996" s="1" t="str">
        <f>IF(HLOOKUP("Cluster",'vInfo (Imported)'!$1:$5000,A996,FALSE)&gt;0,
HLOOKUP("Cluster",'vInfo (Imported)'!$1:$5000,A996,FALSE),
"")</f>
        <v/>
      </c>
      <c r="K996" s="28">
        <f>'vCluster (Imported)'!A996</f>
        <v>0</v>
      </c>
      <c r="L996">
        <f t="shared" si="93"/>
        <v>0</v>
      </c>
      <c r="M996">
        <f t="shared" si="94"/>
        <v>0</v>
      </c>
      <c r="N996">
        <f t="shared" si="95"/>
        <v>0</v>
      </c>
      <c r="O996" s="1">
        <f t="shared" si="96"/>
        <v>0</v>
      </c>
      <c r="P996">
        <f>SUMIFS('vCluster (Imported)'!$G:$G,'vCluster (Imported)'!$A:$A,K996)</f>
        <v>0</v>
      </c>
      <c r="Q996">
        <f t="shared" si="97"/>
        <v>0</v>
      </c>
    </row>
    <row r="997" spans="1:17" x14ac:dyDescent="0.3">
      <c r="A997">
        <f t="shared" si="92"/>
        <v>997</v>
      </c>
      <c r="B997" t="str">
        <f>IF(HLOOKUP("Memory",'vInfo (Imported)'!$1:$5000,A997,FALSE)&gt;0,HLOOKUP("Memory",'vInfo (Imported)'!$1:$5000,A997,FALSE),"")</f>
        <v/>
      </c>
      <c r="C997" t="str">
        <f>IF(HLOOKUP("CPUs",'vInfo (Imported)'!$1:$5000,A997,FALSE)&gt;0,
HLOOKUP("CPUs",'vInfo (Imported)'!$1:$5000,A997,FALSE),
"")</f>
        <v/>
      </c>
      <c r="D997" t="str">
        <f>IF(HLOOKUP($D$1,'vInfo (Imported)'!$1:$5000,A997,FALSE)&gt;0,
HLOOKUP($D$1,'vInfo (Imported)'!$1:$5000,A997,FALSE),
"")</f>
        <v/>
      </c>
      <c r="E997" t="str">
        <f>IF(HLOOKUP("Category",'vInfo (Imported)'!$1:$5000,A997,FALSE)&gt;0,
HLOOKUP("Category",'vInfo (Imported)'!$1:$5000,A997,FALSE),
"")</f>
        <v/>
      </c>
      <c r="F997" t="str">
        <f>IF(HLOOKUP("OS according to the configuration file",'vInfo (Imported)'!$1:$5000,A997,FALSE)&gt;0,
HLOOKUP("OS according to the configuration file",'vInfo (Imported)'!$1:$5000,A997,FALSE),
"")</f>
        <v/>
      </c>
      <c r="G997" s="1" t="str">
        <f>IF(HLOOKUP("Cluster",'vInfo (Imported)'!$1:$5000,A997,FALSE)&gt;0,
HLOOKUP("Cluster",'vInfo (Imported)'!$1:$5000,A997,FALSE),
"")</f>
        <v/>
      </c>
      <c r="K997" s="28">
        <f>'vCluster (Imported)'!A997</f>
        <v>0</v>
      </c>
      <c r="L997">
        <f t="shared" si="93"/>
        <v>0</v>
      </c>
      <c r="M997">
        <f t="shared" si="94"/>
        <v>0</v>
      </c>
      <c r="N997">
        <f t="shared" si="95"/>
        <v>0</v>
      </c>
      <c r="O997" s="1">
        <f t="shared" si="96"/>
        <v>0</v>
      </c>
      <c r="P997">
        <f>SUMIFS('vCluster (Imported)'!$G:$G,'vCluster (Imported)'!$A:$A,K997)</f>
        <v>0</v>
      </c>
      <c r="Q997">
        <f t="shared" si="97"/>
        <v>0</v>
      </c>
    </row>
    <row r="998" spans="1:17" x14ac:dyDescent="0.3">
      <c r="A998">
        <f t="shared" si="92"/>
        <v>998</v>
      </c>
      <c r="B998" t="str">
        <f>IF(HLOOKUP("Memory",'vInfo (Imported)'!$1:$5000,A998,FALSE)&gt;0,HLOOKUP("Memory",'vInfo (Imported)'!$1:$5000,A998,FALSE),"")</f>
        <v/>
      </c>
      <c r="C998" t="str">
        <f>IF(HLOOKUP("CPUs",'vInfo (Imported)'!$1:$5000,A998,FALSE)&gt;0,
HLOOKUP("CPUs",'vInfo (Imported)'!$1:$5000,A998,FALSE),
"")</f>
        <v/>
      </c>
      <c r="D998" t="str">
        <f>IF(HLOOKUP($D$1,'vInfo (Imported)'!$1:$5000,A998,FALSE)&gt;0,
HLOOKUP($D$1,'vInfo (Imported)'!$1:$5000,A998,FALSE),
"")</f>
        <v/>
      </c>
      <c r="E998" t="str">
        <f>IF(HLOOKUP("Category",'vInfo (Imported)'!$1:$5000,A998,FALSE)&gt;0,
HLOOKUP("Category",'vInfo (Imported)'!$1:$5000,A998,FALSE),
"")</f>
        <v/>
      </c>
      <c r="F998" t="str">
        <f>IF(HLOOKUP("OS according to the configuration file",'vInfo (Imported)'!$1:$5000,A998,FALSE)&gt;0,
HLOOKUP("OS according to the configuration file",'vInfo (Imported)'!$1:$5000,A998,FALSE),
"")</f>
        <v/>
      </c>
      <c r="G998" s="1" t="str">
        <f>IF(HLOOKUP("Cluster",'vInfo (Imported)'!$1:$5000,A998,FALSE)&gt;0,
HLOOKUP("Cluster",'vInfo (Imported)'!$1:$5000,A998,FALSE),
"")</f>
        <v/>
      </c>
      <c r="K998" s="28">
        <f>'vCluster (Imported)'!A998</f>
        <v>0</v>
      </c>
      <c r="L998">
        <f t="shared" si="93"/>
        <v>0</v>
      </c>
      <c r="M998">
        <f t="shared" si="94"/>
        <v>0</v>
      </c>
      <c r="N998">
        <f t="shared" si="95"/>
        <v>0</v>
      </c>
      <c r="O998" s="1">
        <f t="shared" si="96"/>
        <v>0</v>
      </c>
      <c r="P998">
        <f>SUMIFS('vCluster (Imported)'!$G:$G,'vCluster (Imported)'!$A:$A,K998)</f>
        <v>0</v>
      </c>
      <c r="Q998">
        <f t="shared" si="97"/>
        <v>0</v>
      </c>
    </row>
    <row r="999" spans="1:17" x14ac:dyDescent="0.3">
      <c r="A999">
        <f t="shared" si="92"/>
        <v>999</v>
      </c>
      <c r="B999" t="str">
        <f>IF(HLOOKUP("Memory",'vInfo (Imported)'!$1:$5000,A999,FALSE)&gt;0,HLOOKUP("Memory",'vInfo (Imported)'!$1:$5000,A999,FALSE),"")</f>
        <v/>
      </c>
      <c r="C999" t="str">
        <f>IF(HLOOKUP("CPUs",'vInfo (Imported)'!$1:$5000,A999,FALSE)&gt;0,
HLOOKUP("CPUs",'vInfo (Imported)'!$1:$5000,A999,FALSE),
"")</f>
        <v/>
      </c>
      <c r="D999" t="str">
        <f>IF(HLOOKUP($D$1,'vInfo (Imported)'!$1:$5000,A999,FALSE)&gt;0,
HLOOKUP($D$1,'vInfo (Imported)'!$1:$5000,A999,FALSE),
"")</f>
        <v/>
      </c>
      <c r="E999" t="str">
        <f>IF(HLOOKUP("Category",'vInfo (Imported)'!$1:$5000,A999,FALSE)&gt;0,
HLOOKUP("Category",'vInfo (Imported)'!$1:$5000,A999,FALSE),
"")</f>
        <v/>
      </c>
      <c r="F999" t="str">
        <f>IF(HLOOKUP("OS according to the configuration file",'vInfo (Imported)'!$1:$5000,A999,FALSE)&gt;0,
HLOOKUP("OS according to the configuration file",'vInfo (Imported)'!$1:$5000,A999,FALSE),
"")</f>
        <v/>
      </c>
      <c r="G999" s="1" t="str">
        <f>IF(HLOOKUP("Cluster",'vInfo (Imported)'!$1:$5000,A999,FALSE)&gt;0,
HLOOKUP("Cluster",'vInfo (Imported)'!$1:$5000,A999,FALSE),
"")</f>
        <v/>
      </c>
      <c r="K999" s="28">
        <f>'vCluster (Imported)'!A999</f>
        <v>0</v>
      </c>
      <c r="L999">
        <f t="shared" si="93"/>
        <v>0</v>
      </c>
      <c r="M999">
        <f t="shared" si="94"/>
        <v>0</v>
      </c>
      <c r="N999">
        <f t="shared" si="95"/>
        <v>0</v>
      </c>
      <c r="O999" s="1">
        <f t="shared" si="96"/>
        <v>0</v>
      </c>
      <c r="P999">
        <f>SUMIFS('vCluster (Imported)'!$G:$G,'vCluster (Imported)'!$A:$A,K999)</f>
        <v>0</v>
      </c>
      <c r="Q999">
        <f t="shared" si="97"/>
        <v>0</v>
      </c>
    </row>
    <row r="1000" spans="1:17" x14ac:dyDescent="0.3">
      <c r="A1000">
        <f t="shared" si="92"/>
        <v>1000</v>
      </c>
      <c r="B1000" t="str">
        <f>IF(HLOOKUP("Memory",'vInfo (Imported)'!$1:$5000,A1000,FALSE)&gt;0,HLOOKUP("Memory",'vInfo (Imported)'!$1:$5000,A1000,FALSE),"")</f>
        <v/>
      </c>
      <c r="C1000" t="str">
        <f>IF(HLOOKUP("CPUs",'vInfo (Imported)'!$1:$5000,A1000,FALSE)&gt;0,
HLOOKUP("CPUs",'vInfo (Imported)'!$1:$5000,A1000,FALSE),
"")</f>
        <v/>
      </c>
      <c r="D1000" t="str">
        <f>IF(HLOOKUP($D$1,'vInfo (Imported)'!$1:$5000,A1000,FALSE)&gt;0,
HLOOKUP($D$1,'vInfo (Imported)'!$1:$5000,A1000,FALSE),
"")</f>
        <v/>
      </c>
      <c r="E1000" t="str">
        <f>IF(HLOOKUP("Category",'vInfo (Imported)'!$1:$5000,A1000,FALSE)&gt;0,
HLOOKUP("Category",'vInfo (Imported)'!$1:$5000,A1000,FALSE),
"")</f>
        <v/>
      </c>
      <c r="F1000" t="str">
        <f>IF(HLOOKUP("OS according to the configuration file",'vInfo (Imported)'!$1:$5000,A1000,FALSE)&gt;0,
HLOOKUP("OS according to the configuration file",'vInfo (Imported)'!$1:$5000,A1000,FALSE),
"")</f>
        <v/>
      </c>
      <c r="G1000" s="1" t="str">
        <f>IF(HLOOKUP("Cluster",'vInfo (Imported)'!$1:$5000,A1000,FALSE)&gt;0,
HLOOKUP("Cluster",'vInfo (Imported)'!$1:$5000,A1000,FALSE),
"")</f>
        <v/>
      </c>
      <c r="K1000" s="28">
        <f>'vCluster (Imported)'!A1000</f>
        <v>0</v>
      </c>
      <c r="L1000">
        <f t="shared" si="93"/>
        <v>0</v>
      </c>
      <c r="M1000">
        <f t="shared" si="94"/>
        <v>0</v>
      </c>
      <c r="N1000">
        <f t="shared" si="95"/>
        <v>0</v>
      </c>
      <c r="O1000" s="1">
        <f t="shared" si="96"/>
        <v>0</v>
      </c>
      <c r="P1000">
        <f>SUMIFS('vCluster (Imported)'!$G:$G,'vCluster (Imported)'!$A:$A,K1000)</f>
        <v>0</v>
      </c>
      <c r="Q1000">
        <f t="shared" si="97"/>
        <v>0</v>
      </c>
    </row>
    <row r="1001" spans="1:17" x14ac:dyDescent="0.3">
      <c r="A1001">
        <f t="shared" si="92"/>
        <v>1001</v>
      </c>
      <c r="B1001" t="str">
        <f>IF(HLOOKUP("Memory",'vInfo (Imported)'!$1:$5000,A1001,FALSE)&gt;0,HLOOKUP("Memory",'vInfo (Imported)'!$1:$5000,A1001,FALSE),"")</f>
        <v/>
      </c>
      <c r="C1001" t="str">
        <f>IF(HLOOKUP("CPUs",'vInfo (Imported)'!$1:$5000,A1001,FALSE)&gt;0,
HLOOKUP("CPUs",'vInfo (Imported)'!$1:$5000,A1001,FALSE),
"")</f>
        <v/>
      </c>
      <c r="D1001" t="str">
        <f>IF(HLOOKUP($D$1,'vInfo (Imported)'!$1:$5000,A1001,FALSE)&gt;0,
HLOOKUP($D$1,'vInfo (Imported)'!$1:$5000,A1001,FALSE),
"")</f>
        <v/>
      </c>
      <c r="E1001" t="str">
        <f>IF(HLOOKUP("Category",'vInfo (Imported)'!$1:$5000,A1001,FALSE)&gt;0,
HLOOKUP("Category",'vInfo (Imported)'!$1:$5000,A1001,FALSE),
"")</f>
        <v/>
      </c>
      <c r="F1001" t="str">
        <f>IF(HLOOKUP("OS according to the configuration file",'vInfo (Imported)'!$1:$5000,A1001,FALSE)&gt;0,
HLOOKUP("OS according to the configuration file",'vInfo (Imported)'!$1:$5000,A1001,FALSE),
"")</f>
        <v/>
      </c>
      <c r="G1001" s="1" t="str">
        <f>IF(HLOOKUP("Cluster",'vInfo (Imported)'!$1:$5000,A1001,FALSE)&gt;0,
HLOOKUP("Cluster",'vInfo (Imported)'!$1:$5000,A1001,FALSE),
"")</f>
        <v/>
      </c>
      <c r="K1001" s="28">
        <f>'vCluster (Imported)'!A1001</f>
        <v>0</v>
      </c>
      <c r="L1001">
        <f t="shared" si="93"/>
        <v>0</v>
      </c>
      <c r="M1001">
        <f t="shared" si="94"/>
        <v>0</v>
      </c>
      <c r="N1001">
        <f t="shared" si="95"/>
        <v>0</v>
      </c>
      <c r="O1001" s="1">
        <f t="shared" si="96"/>
        <v>0</v>
      </c>
      <c r="P1001">
        <f>SUMIFS('vCluster (Imported)'!$G:$G,'vCluster (Imported)'!$A:$A,K1001)</f>
        <v>0</v>
      </c>
      <c r="Q1001">
        <f t="shared" si="97"/>
        <v>0</v>
      </c>
    </row>
    <row r="1002" spans="1:17" x14ac:dyDescent="0.3">
      <c r="A1002">
        <f t="shared" si="92"/>
        <v>1002</v>
      </c>
      <c r="B1002" t="str">
        <f>IF(HLOOKUP("Memory",'vInfo (Imported)'!$1:$5000,A1002,FALSE)&gt;0,HLOOKUP("Memory",'vInfo (Imported)'!$1:$5000,A1002,FALSE),"")</f>
        <v/>
      </c>
      <c r="C1002" t="str">
        <f>IF(HLOOKUP("CPUs",'vInfo (Imported)'!$1:$5000,A1002,FALSE)&gt;0,
HLOOKUP("CPUs",'vInfo (Imported)'!$1:$5000,A1002,FALSE),
"")</f>
        <v/>
      </c>
      <c r="D1002" t="str">
        <f>IF(HLOOKUP($D$1,'vInfo (Imported)'!$1:$5000,A1002,FALSE)&gt;0,
HLOOKUP($D$1,'vInfo (Imported)'!$1:$5000,A1002,FALSE),
"")</f>
        <v/>
      </c>
      <c r="E1002" t="str">
        <f>IF(HLOOKUP("Category",'vInfo (Imported)'!$1:$5000,A1002,FALSE)&gt;0,
HLOOKUP("Category",'vInfo (Imported)'!$1:$5000,A1002,FALSE),
"")</f>
        <v/>
      </c>
      <c r="F1002" t="str">
        <f>IF(HLOOKUP("OS according to the configuration file",'vInfo (Imported)'!$1:$5000,A1002,FALSE)&gt;0,
HLOOKUP("OS according to the configuration file",'vInfo (Imported)'!$1:$5000,A1002,FALSE),
"")</f>
        <v/>
      </c>
      <c r="G1002" s="1" t="str">
        <f>IF(HLOOKUP("Cluster",'vInfo (Imported)'!$1:$5000,A1002,FALSE)&gt;0,
HLOOKUP("Cluster",'vInfo (Imported)'!$1:$5000,A1002,FALSE),
"")</f>
        <v/>
      </c>
      <c r="K1002" s="28">
        <f>'vCluster (Imported)'!A1002</f>
        <v>0</v>
      </c>
      <c r="L1002">
        <f t="shared" si="93"/>
        <v>0</v>
      </c>
      <c r="M1002">
        <f t="shared" si="94"/>
        <v>0</v>
      </c>
      <c r="N1002">
        <f t="shared" si="95"/>
        <v>0</v>
      </c>
      <c r="O1002" s="1">
        <f t="shared" si="96"/>
        <v>0</v>
      </c>
      <c r="P1002">
        <f>SUMIFS('vCluster (Imported)'!$G:$G,'vCluster (Imported)'!$A:$A,K1002)</f>
        <v>0</v>
      </c>
      <c r="Q1002">
        <f t="shared" si="97"/>
        <v>0</v>
      </c>
    </row>
    <row r="1003" spans="1:17" x14ac:dyDescent="0.3">
      <c r="A1003">
        <f t="shared" si="92"/>
        <v>1003</v>
      </c>
      <c r="B1003" t="str">
        <f>IF(HLOOKUP("Memory",'vInfo (Imported)'!$1:$5000,A1003,FALSE)&gt;0,HLOOKUP("Memory",'vInfo (Imported)'!$1:$5000,A1003,FALSE),"")</f>
        <v/>
      </c>
      <c r="C1003" t="str">
        <f>IF(HLOOKUP("CPUs",'vInfo (Imported)'!$1:$5000,A1003,FALSE)&gt;0,
HLOOKUP("CPUs",'vInfo (Imported)'!$1:$5000,A1003,FALSE),
"")</f>
        <v/>
      </c>
      <c r="D1003" t="str">
        <f>IF(HLOOKUP($D$1,'vInfo (Imported)'!$1:$5000,A1003,FALSE)&gt;0,
HLOOKUP($D$1,'vInfo (Imported)'!$1:$5000,A1003,FALSE),
"")</f>
        <v/>
      </c>
      <c r="E1003" t="str">
        <f>IF(HLOOKUP("Category",'vInfo (Imported)'!$1:$5000,A1003,FALSE)&gt;0,
HLOOKUP("Category",'vInfo (Imported)'!$1:$5000,A1003,FALSE),
"")</f>
        <v/>
      </c>
      <c r="F1003" t="str">
        <f>IF(HLOOKUP("OS according to the configuration file",'vInfo (Imported)'!$1:$5000,A1003,FALSE)&gt;0,
HLOOKUP("OS according to the configuration file",'vInfo (Imported)'!$1:$5000,A1003,FALSE),
"")</f>
        <v/>
      </c>
      <c r="G1003" s="1" t="str">
        <f>IF(HLOOKUP("Cluster",'vInfo (Imported)'!$1:$5000,A1003,FALSE)&gt;0,
HLOOKUP("Cluster",'vInfo (Imported)'!$1:$5000,A1003,FALSE),
"")</f>
        <v/>
      </c>
      <c r="K1003" s="28">
        <f>'vCluster (Imported)'!A1003</f>
        <v>0</v>
      </c>
      <c r="L1003">
        <f t="shared" si="93"/>
        <v>0</v>
      </c>
      <c r="M1003">
        <f t="shared" si="94"/>
        <v>0</v>
      </c>
      <c r="N1003">
        <f t="shared" si="95"/>
        <v>0</v>
      </c>
      <c r="O1003" s="1">
        <f t="shared" si="96"/>
        <v>0</v>
      </c>
      <c r="P1003">
        <f>SUMIFS('vCluster (Imported)'!$G:$G,'vCluster (Imported)'!$A:$A,K1003)</f>
        <v>0</v>
      </c>
      <c r="Q1003">
        <f t="shared" si="97"/>
        <v>0</v>
      </c>
    </row>
    <row r="1004" spans="1:17" x14ac:dyDescent="0.3">
      <c r="A1004">
        <f t="shared" si="92"/>
        <v>1004</v>
      </c>
      <c r="B1004" t="str">
        <f>IF(HLOOKUP("Memory",'vInfo (Imported)'!$1:$5000,A1004,FALSE)&gt;0,HLOOKUP("Memory",'vInfo (Imported)'!$1:$5000,A1004,FALSE),"")</f>
        <v/>
      </c>
      <c r="C1004" t="str">
        <f>IF(HLOOKUP("CPUs",'vInfo (Imported)'!$1:$5000,A1004,FALSE)&gt;0,
HLOOKUP("CPUs",'vInfo (Imported)'!$1:$5000,A1004,FALSE),
"")</f>
        <v/>
      </c>
      <c r="D1004" t="str">
        <f>IF(HLOOKUP($D$1,'vInfo (Imported)'!$1:$5000,A1004,FALSE)&gt;0,
HLOOKUP($D$1,'vInfo (Imported)'!$1:$5000,A1004,FALSE),
"")</f>
        <v/>
      </c>
      <c r="E1004" t="str">
        <f>IF(HLOOKUP("Category",'vInfo (Imported)'!$1:$5000,A1004,FALSE)&gt;0,
HLOOKUP("Category",'vInfo (Imported)'!$1:$5000,A1004,FALSE),
"")</f>
        <v/>
      </c>
      <c r="F1004" t="str">
        <f>IF(HLOOKUP("OS according to the configuration file",'vInfo (Imported)'!$1:$5000,A1004,FALSE)&gt;0,
HLOOKUP("OS according to the configuration file",'vInfo (Imported)'!$1:$5000,A1004,FALSE),
"")</f>
        <v/>
      </c>
      <c r="G1004" s="1" t="str">
        <f>IF(HLOOKUP("Cluster",'vInfo (Imported)'!$1:$5000,A1004,FALSE)&gt;0,
HLOOKUP("Cluster",'vInfo (Imported)'!$1:$5000,A1004,FALSE),
"")</f>
        <v/>
      </c>
      <c r="K1004" s="28">
        <f>'vCluster (Imported)'!A1004</f>
        <v>0</v>
      </c>
      <c r="L1004">
        <f t="shared" si="93"/>
        <v>0</v>
      </c>
      <c r="M1004">
        <f t="shared" si="94"/>
        <v>0</v>
      </c>
      <c r="N1004">
        <f t="shared" si="95"/>
        <v>0</v>
      </c>
      <c r="O1004" s="1">
        <f t="shared" si="96"/>
        <v>0</v>
      </c>
      <c r="P1004">
        <f>SUMIFS('vCluster (Imported)'!$G:$G,'vCluster (Imported)'!$A:$A,K1004)</f>
        <v>0</v>
      </c>
      <c r="Q1004">
        <f t="shared" si="97"/>
        <v>0</v>
      </c>
    </row>
    <row r="1005" spans="1:17" x14ac:dyDescent="0.3">
      <c r="A1005">
        <f t="shared" si="92"/>
        <v>1005</v>
      </c>
      <c r="B1005" t="str">
        <f>IF(HLOOKUP("Memory",'vInfo (Imported)'!$1:$5000,A1005,FALSE)&gt;0,HLOOKUP("Memory",'vInfo (Imported)'!$1:$5000,A1005,FALSE),"")</f>
        <v/>
      </c>
      <c r="C1005" t="str">
        <f>IF(HLOOKUP("CPUs",'vInfo (Imported)'!$1:$5000,A1005,FALSE)&gt;0,
HLOOKUP("CPUs",'vInfo (Imported)'!$1:$5000,A1005,FALSE),
"")</f>
        <v/>
      </c>
      <c r="D1005" t="str">
        <f>IF(HLOOKUP($D$1,'vInfo (Imported)'!$1:$5000,A1005,FALSE)&gt;0,
HLOOKUP($D$1,'vInfo (Imported)'!$1:$5000,A1005,FALSE),
"")</f>
        <v/>
      </c>
      <c r="E1005" t="str">
        <f>IF(HLOOKUP("Category",'vInfo (Imported)'!$1:$5000,A1005,FALSE)&gt;0,
HLOOKUP("Category",'vInfo (Imported)'!$1:$5000,A1005,FALSE),
"")</f>
        <v/>
      </c>
      <c r="F1005" t="str">
        <f>IF(HLOOKUP("OS according to the configuration file",'vInfo (Imported)'!$1:$5000,A1005,FALSE)&gt;0,
HLOOKUP("OS according to the configuration file",'vInfo (Imported)'!$1:$5000,A1005,FALSE),
"")</f>
        <v/>
      </c>
      <c r="G1005" s="1" t="str">
        <f>IF(HLOOKUP("Cluster",'vInfo (Imported)'!$1:$5000,A1005,FALSE)&gt;0,
HLOOKUP("Cluster",'vInfo (Imported)'!$1:$5000,A1005,FALSE),
"")</f>
        <v/>
      </c>
      <c r="K1005" s="28">
        <f>'vCluster (Imported)'!A1005</f>
        <v>0</v>
      </c>
      <c r="L1005">
        <f t="shared" si="93"/>
        <v>0</v>
      </c>
      <c r="M1005">
        <f t="shared" si="94"/>
        <v>0</v>
      </c>
      <c r="N1005">
        <f t="shared" si="95"/>
        <v>0</v>
      </c>
      <c r="O1005" s="1">
        <f t="shared" si="96"/>
        <v>0</v>
      </c>
      <c r="P1005">
        <f>SUMIFS('vCluster (Imported)'!$G:$G,'vCluster (Imported)'!$A:$A,K1005)</f>
        <v>0</v>
      </c>
      <c r="Q1005">
        <f t="shared" si="97"/>
        <v>0</v>
      </c>
    </row>
    <row r="1006" spans="1:17" x14ac:dyDescent="0.3">
      <c r="A1006">
        <f t="shared" si="92"/>
        <v>1006</v>
      </c>
      <c r="B1006" t="str">
        <f>IF(HLOOKUP("Memory",'vInfo (Imported)'!$1:$5000,A1006,FALSE)&gt;0,HLOOKUP("Memory",'vInfo (Imported)'!$1:$5000,A1006,FALSE),"")</f>
        <v/>
      </c>
      <c r="C1006" t="str">
        <f>IF(HLOOKUP("CPUs",'vInfo (Imported)'!$1:$5000,A1006,FALSE)&gt;0,
HLOOKUP("CPUs",'vInfo (Imported)'!$1:$5000,A1006,FALSE),
"")</f>
        <v/>
      </c>
      <c r="D1006" t="str">
        <f>IF(HLOOKUP($D$1,'vInfo (Imported)'!$1:$5000,A1006,FALSE)&gt;0,
HLOOKUP($D$1,'vInfo (Imported)'!$1:$5000,A1006,FALSE),
"")</f>
        <v/>
      </c>
      <c r="E1006" t="str">
        <f>IF(HLOOKUP("Category",'vInfo (Imported)'!$1:$5000,A1006,FALSE)&gt;0,
HLOOKUP("Category",'vInfo (Imported)'!$1:$5000,A1006,FALSE),
"")</f>
        <v/>
      </c>
      <c r="F1006" t="str">
        <f>IF(HLOOKUP("OS according to the configuration file",'vInfo (Imported)'!$1:$5000,A1006,FALSE)&gt;0,
HLOOKUP("OS according to the configuration file",'vInfo (Imported)'!$1:$5000,A1006,FALSE),
"")</f>
        <v/>
      </c>
      <c r="G1006" s="1" t="str">
        <f>IF(HLOOKUP("Cluster",'vInfo (Imported)'!$1:$5000,A1006,FALSE)&gt;0,
HLOOKUP("Cluster",'vInfo (Imported)'!$1:$5000,A1006,FALSE),
"")</f>
        <v/>
      </c>
      <c r="K1006" s="28">
        <f>'vCluster (Imported)'!A1006</f>
        <v>0</v>
      </c>
      <c r="L1006">
        <f t="shared" si="93"/>
        <v>0</v>
      </c>
      <c r="M1006">
        <f t="shared" si="94"/>
        <v>0</v>
      </c>
      <c r="N1006">
        <f t="shared" si="95"/>
        <v>0</v>
      </c>
      <c r="O1006" s="1">
        <f t="shared" si="96"/>
        <v>0</v>
      </c>
      <c r="P1006">
        <f>SUMIFS('vCluster (Imported)'!$G:$G,'vCluster (Imported)'!$A:$A,K1006)</f>
        <v>0</v>
      </c>
      <c r="Q1006">
        <f t="shared" si="97"/>
        <v>0</v>
      </c>
    </row>
    <row r="1007" spans="1:17" x14ac:dyDescent="0.3">
      <c r="A1007">
        <f t="shared" si="92"/>
        <v>1007</v>
      </c>
      <c r="B1007" t="str">
        <f>IF(HLOOKUP("Memory",'vInfo (Imported)'!$1:$5000,A1007,FALSE)&gt;0,HLOOKUP("Memory",'vInfo (Imported)'!$1:$5000,A1007,FALSE),"")</f>
        <v/>
      </c>
      <c r="C1007" t="str">
        <f>IF(HLOOKUP("CPUs",'vInfo (Imported)'!$1:$5000,A1007,FALSE)&gt;0,
HLOOKUP("CPUs",'vInfo (Imported)'!$1:$5000,A1007,FALSE),
"")</f>
        <v/>
      </c>
      <c r="D1007" t="str">
        <f>IF(HLOOKUP($D$1,'vInfo (Imported)'!$1:$5000,A1007,FALSE)&gt;0,
HLOOKUP($D$1,'vInfo (Imported)'!$1:$5000,A1007,FALSE),
"")</f>
        <v/>
      </c>
      <c r="E1007" t="str">
        <f>IF(HLOOKUP("Category",'vInfo (Imported)'!$1:$5000,A1007,FALSE)&gt;0,
HLOOKUP("Category",'vInfo (Imported)'!$1:$5000,A1007,FALSE),
"")</f>
        <v/>
      </c>
      <c r="F1007" t="str">
        <f>IF(HLOOKUP("OS according to the configuration file",'vInfo (Imported)'!$1:$5000,A1007,FALSE)&gt;0,
HLOOKUP("OS according to the configuration file",'vInfo (Imported)'!$1:$5000,A1007,FALSE),
"")</f>
        <v/>
      </c>
      <c r="G1007" s="1" t="str">
        <f>IF(HLOOKUP("Cluster",'vInfo (Imported)'!$1:$5000,A1007,FALSE)&gt;0,
HLOOKUP("Cluster",'vInfo (Imported)'!$1:$5000,A1007,FALSE),
"")</f>
        <v/>
      </c>
      <c r="K1007" s="28">
        <f>'vCluster (Imported)'!A1007</f>
        <v>0</v>
      </c>
      <c r="L1007">
        <f t="shared" si="93"/>
        <v>0</v>
      </c>
      <c r="M1007">
        <f t="shared" si="94"/>
        <v>0</v>
      </c>
      <c r="N1007">
        <f t="shared" si="95"/>
        <v>0</v>
      </c>
      <c r="O1007" s="1">
        <f t="shared" si="96"/>
        <v>0</v>
      </c>
      <c r="P1007">
        <f>SUMIFS('vCluster (Imported)'!$G:$G,'vCluster (Imported)'!$A:$A,K1007)</f>
        <v>0</v>
      </c>
      <c r="Q1007">
        <f t="shared" si="97"/>
        <v>0</v>
      </c>
    </row>
    <row r="1008" spans="1:17" x14ac:dyDescent="0.3">
      <c r="A1008">
        <f t="shared" si="92"/>
        <v>1008</v>
      </c>
      <c r="B1008" t="str">
        <f>IF(HLOOKUP("Memory",'vInfo (Imported)'!$1:$5000,A1008,FALSE)&gt;0,HLOOKUP("Memory",'vInfo (Imported)'!$1:$5000,A1008,FALSE),"")</f>
        <v/>
      </c>
      <c r="C1008" t="str">
        <f>IF(HLOOKUP("CPUs",'vInfo (Imported)'!$1:$5000,A1008,FALSE)&gt;0,
HLOOKUP("CPUs",'vInfo (Imported)'!$1:$5000,A1008,FALSE),
"")</f>
        <v/>
      </c>
      <c r="D1008" t="str">
        <f>IF(HLOOKUP($D$1,'vInfo (Imported)'!$1:$5000,A1008,FALSE)&gt;0,
HLOOKUP($D$1,'vInfo (Imported)'!$1:$5000,A1008,FALSE),
"")</f>
        <v/>
      </c>
      <c r="E1008" t="str">
        <f>IF(HLOOKUP("Category",'vInfo (Imported)'!$1:$5000,A1008,FALSE)&gt;0,
HLOOKUP("Category",'vInfo (Imported)'!$1:$5000,A1008,FALSE),
"")</f>
        <v/>
      </c>
      <c r="F1008" t="str">
        <f>IF(HLOOKUP("OS according to the configuration file",'vInfo (Imported)'!$1:$5000,A1008,FALSE)&gt;0,
HLOOKUP("OS according to the configuration file",'vInfo (Imported)'!$1:$5000,A1008,FALSE),
"")</f>
        <v/>
      </c>
      <c r="G1008" s="1" t="str">
        <f>IF(HLOOKUP("Cluster",'vInfo (Imported)'!$1:$5000,A1008,FALSE)&gt;0,
HLOOKUP("Cluster",'vInfo (Imported)'!$1:$5000,A1008,FALSE),
"")</f>
        <v/>
      </c>
      <c r="K1008" s="28">
        <f>'vCluster (Imported)'!A1008</f>
        <v>0</v>
      </c>
      <c r="L1008">
        <f t="shared" si="93"/>
        <v>0</v>
      </c>
      <c r="M1008">
        <f t="shared" si="94"/>
        <v>0</v>
      </c>
      <c r="N1008">
        <f t="shared" si="95"/>
        <v>0</v>
      </c>
      <c r="O1008" s="1">
        <f t="shared" si="96"/>
        <v>0</v>
      </c>
      <c r="P1008">
        <f>SUMIFS('vCluster (Imported)'!$G:$G,'vCluster (Imported)'!$A:$A,K1008)</f>
        <v>0</v>
      </c>
      <c r="Q1008">
        <f t="shared" si="97"/>
        <v>0</v>
      </c>
    </row>
    <row r="1009" spans="1:17" x14ac:dyDescent="0.3">
      <c r="A1009">
        <f t="shared" si="92"/>
        <v>1009</v>
      </c>
      <c r="B1009" t="str">
        <f>IF(HLOOKUP("Memory",'vInfo (Imported)'!$1:$5000,A1009,FALSE)&gt;0,HLOOKUP("Memory",'vInfo (Imported)'!$1:$5000,A1009,FALSE),"")</f>
        <v/>
      </c>
      <c r="C1009" t="str">
        <f>IF(HLOOKUP("CPUs",'vInfo (Imported)'!$1:$5000,A1009,FALSE)&gt;0,
HLOOKUP("CPUs",'vInfo (Imported)'!$1:$5000,A1009,FALSE),
"")</f>
        <v/>
      </c>
      <c r="D1009" t="str">
        <f>IF(HLOOKUP($D$1,'vInfo (Imported)'!$1:$5000,A1009,FALSE)&gt;0,
HLOOKUP($D$1,'vInfo (Imported)'!$1:$5000,A1009,FALSE),
"")</f>
        <v/>
      </c>
      <c r="E1009" t="str">
        <f>IF(HLOOKUP("Category",'vInfo (Imported)'!$1:$5000,A1009,FALSE)&gt;0,
HLOOKUP("Category",'vInfo (Imported)'!$1:$5000,A1009,FALSE),
"")</f>
        <v/>
      </c>
      <c r="F1009" t="str">
        <f>IF(HLOOKUP("OS according to the configuration file",'vInfo (Imported)'!$1:$5000,A1009,FALSE)&gt;0,
HLOOKUP("OS according to the configuration file",'vInfo (Imported)'!$1:$5000,A1009,FALSE),
"")</f>
        <v/>
      </c>
      <c r="G1009" s="1" t="str">
        <f>IF(HLOOKUP("Cluster",'vInfo (Imported)'!$1:$5000,A1009,FALSE)&gt;0,
HLOOKUP("Cluster",'vInfo (Imported)'!$1:$5000,A1009,FALSE),
"")</f>
        <v/>
      </c>
      <c r="K1009" s="28">
        <f>'vCluster (Imported)'!A1009</f>
        <v>0</v>
      </c>
      <c r="L1009">
        <f t="shared" si="93"/>
        <v>0</v>
      </c>
      <c r="M1009">
        <f t="shared" si="94"/>
        <v>0</v>
      </c>
      <c r="N1009">
        <f t="shared" si="95"/>
        <v>0</v>
      </c>
      <c r="O1009" s="1">
        <f t="shared" si="96"/>
        <v>0</v>
      </c>
      <c r="P1009">
        <f>SUMIFS('vCluster (Imported)'!$G:$G,'vCluster (Imported)'!$A:$A,K1009)</f>
        <v>0</v>
      </c>
      <c r="Q1009">
        <f t="shared" si="97"/>
        <v>0</v>
      </c>
    </row>
    <row r="1010" spans="1:17" x14ac:dyDescent="0.3">
      <c r="A1010">
        <f t="shared" si="92"/>
        <v>1010</v>
      </c>
      <c r="B1010" t="str">
        <f>IF(HLOOKUP("Memory",'vInfo (Imported)'!$1:$5000,A1010,FALSE)&gt;0,HLOOKUP("Memory",'vInfo (Imported)'!$1:$5000,A1010,FALSE),"")</f>
        <v/>
      </c>
      <c r="C1010" t="str">
        <f>IF(HLOOKUP("CPUs",'vInfo (Imported)'!$1:$5000,A1010,FALSE)&gt;0,
HLOOKUP("CPUs",'vInfo (Imported)'!$1:$5000,A1010,FALSE),
"")</f>
        <v/>
      </c>
      <c r="D1010" t="str">
        <f>IF(HLOOKUP($D$1,'vInfo (Imported)'!$1:$5000,A1010,FALSE)&gt;0,
HLOOKUP($D$1,'vInfo (Imported)'!$1:$5000,A1010,FALSE),
"")</f>
        <v/>
      </c>
      <c r="E1010" t="str">
        <f>IF(HLOOKUP("Category",'vInfo (Imported)'!$1:$5000,A1010,FALSE)&gt;0,
HLOOKUP("Category",'vInfo (Imported)'!$1:$5000,A1010,FALSE),
"")</f>
        <v/>
      </c>
      <c r="F1010" t="str">
        <f>IF(HLOOKUP("OS according to the configuration file",'vInfo (Imported)'!$1:$5000,A1010,FALSE)&gt;0,
HLOOKUP("OS according to the configuration file",'vInfo (Imported)'!$1:$5000,A1010,FALSE),
"")</f>
        <v/>
      </c>
      <c r="G1010" s="1" t="str">
        <f>IF(HLOOKUP("Cluster",'vInfo (Imported)'!$1:$5000,A1010,FALSE)&gt;0,
HLOOKUP("Cluster",'vInfo (Imported)'!$1:$5000,A1010,FALSE),
"")</f>
        <v/>
      </c>
      <c r="K1010" s="28">
        <f>'vCluster (Imported)'!A1010</f>
        <v>0</v>
      </c>
      <c r="L1010">
        <f t="shared" si="93"/>
        <v>0</v>
      </c>
      <c r="M1010">
        <f t="shared" si="94"/>
        <v>0</v>
      </c>
      <c r="N1010">
        <f t="shared" si="95"/>
        <v>0</v>
      </c>
      <c r="O1010" s="1">
        <f t="shared" si="96"/>
        <v>0</v>
      </c>
      <c r="P1010">
        <f>SUMIFS('vCluster (Imported)'!$G:$G,'vCluster (Imported)'!$A:$A,K1010)</f>
        <v>0</v>
      </c>
      <c r="Q1010">
        <f t="shared" si="97"/>
        <v>0</v>
      </c>
    </row>
    <row r="1011" spans="1:17" x14ac:dyDescent="0.3">
      <c r="A1011">
        <f t="shared" si="92"/>
        <v>1011</v>
      </c>
      <c r="B1011" t="str">
        <f>IF(HLOOKUP("Memory",'vInfo (Imported)'!$1:$5000,A1011,FALSE)&gt;0,HLOOKUP("Memory",'vInfo (Imported)'!$1:$5000,A1011,FALSE),"")</f>
        <v/>
      </c>
      <c r="C1011" t="str">
        <f>IF(HLOOKUP("CPUs",'vInfo (Imported)'!$1:$5000,A1011,FALSE)&gt;0,
HLOOKUP("CPUs",'vInfo (Imported)'!$1:$5000,A1011,FALSE),
"")</f>
        <v/>
      </c>
      <c r="D1011" t="str">
        <f>IF(HLOOKUP($D$1,'vInfo (Imported)'!$1:$5000,A1011,FALSE)&gt;0,
HLOOKUP($D$1,'vInfo (Imported)'!$1:$5000,A1011,FALSE),
"")</f>
        <v/>
      </c>
      <c r="E1011" t="str">
        <f>IF(HLOOKUP("Category",'vInfo (Imported)'!$1:$5000,A1011,FALSE)&gt;0,
HLOOKUP("Category",'vInfo (Imported)'!$1:$5000,A1011,FALSE),
"")</f>
        <v/>
      </c>
      <c r="F1011" t="str">
        <f>IF(HLOOKUP("OS according to the configuration file",'vInfo (Imported)'!$1:$5000,A1011,FALSE)&gt;0,
HLOOKUP("OS according to the configuration file",'vInfo (Imported)'!$1:$5000,A1011,FALSE),
"")</f>
        <v/>
      </c>
      <c r="G1011" s="1" t="str">
        <f>IF(HLOOKUP("Cluster",'vInfo (Imported)'!$1:$5000,A1011,FALSE)&gt;0,
HLOOKUP("Cluster",'vInfo (Imported)'!$1:$5000,A1011,FALSE),
"")</f>
        <v/>
      </c>
      <c r="K1011" s="28">
        <f>'vCluster (Imported)'!A1011</f>
        <v>0</v>
      </c>
      <c r="L1011">
        <f t="shared" si="93"/>
        <v>0</v>
      </c>
      <c r="M1011">
        <f t="shared" si="94"/>
        <v>0</v>
      </c>
      <c r="N1011">
        <f t="shared" si="95"/>
        <v>0</v>
      </c>
      <c r="O1011" s="1">
        <f t="shared" si="96"/>
        <v>0</v>
      </c>
      <c r="P1011">
        <f>SUMIFS('vCluster (Imported)'!$G:$G,'vCluster (Imported)'!$A:$A,K1011)</f>
        <v>0</v>
      </c>
      <c r="Q1011">
        <f t="shared" si="97"/>
        <v>0</v>
      </c>
    </row>
    <row r="1012" spans="1:17" x14ac:dyDescent="0.3">
      <c r="A1012">
        <f t="shared" si="92"/>
        <v>1012</v>
      </c>
      <c r="B1012" t="str">
        <f>IF(HLOOKUP("Memory",'vInfo (Imported)'!$1:$5000,A1012,FALSE)&gt;0,HLOOKUP("Memory",'vInfo (Imported)'!$1:$5000,A1012,FALSE),"")</f>
        <v/>
      </c>
      <c r="C1012" t="str">
        <f>IF(HLOOKUP("CPUs",'vInfo (Imported)'!$1:$5000,A1012,FALSE)&gt;0,
HLOOKUP("CPUs",'vInfo (Imported)'!$1:$5000,A1012,FALSE),
"")</f>
        <v/>
      </c>
      <c r="D1012" t="str">
        <f>IF(HLOOKUP($D$1,'vInfo (Imported)'!$1:$5000,A1012,FALSE)&gt;0,
HLOOKUP($D$1,'vInfo (Imported)'!$1:$5000,A1012,FALSE),
"")</f>
        <v/>
      </c>
      <c r="E1012" t="str">
        <f>IF(HLOOKUP("Category",'vInfo (Imported)'!$1:$5000,A1012,FALSE)&gt;0,
HLOOKUP("Category",'vInfo (Imported)'!$1:$5000,A1012,FALSE),
"")</f>
        <v/>
      </c>
      <c r="F1012" t="str">
        <f>IF(HLOOKUP("OS according to the configuration file",'vInfo (Imported)'!$1:$5000,A1012,FALSE)&gt;0,
HLOOKUP("OS according to the configuration file",'vInfo (Imported)'!$1:$5000,A1012,FALSE),
"")</f>
        <v/>
      </c>
      <c r="G1012" s="1" t="str">
        <f>IF(HLOOKUP("Cluster",'vInfo (Imported)'!$1:$5000,A1012,FALSE)&gt;0,
HLOOKUP("Cluster",'vInfo (Imported)'!$1:$5000,A1012,FALSE),
"")</f>
        <v/>
      </c>
      <c r="K1012" s="28">
        <f>'vCluster (Imported)'!A1012</f>
        <v>0</v>
      </c>
      <c r="L1012">
        <f t="shared" si="93"/>
        <v>0</v>
      </c>
      <c r="M1012">
        <f t="shared" si="94"/>
        <v>0</v>
      </c>
      <c r="N1012">
        <f t="shared" si="95"/>
        <v>0</v>
      </c>
      <c r="O1012" s="1">
        <f t="shared" si="96"/>
        <v>0</v>
      </c>
      <c r="P1012">
        <f>SUMIFS('vCluster (Imported)'!$G:$G,'vCluster (Imported)'!$A:$A,K1012)</f>
        <v>0</v>
      </c>
      <c r="Q1012">
        <f t="shared" si="97"/>
        <v>0</v>
      </c>
    </row>
    <row r="1013" spans="1:17" x14ac:dyDescent="0.3">
      <c r="A1013">
        <f t="shared" si="92"/>
        <v>1013</v>
      </c>
      <c r="B1013" t="str">
        <f>IF(HLOOKUP("Memory",'vInfo (Imported)'!$1:$5000,A1013,FALSE)&gt;0,HLOOKUP("Memory",'vInfo (Imported)'!$1:$5000,A1013,FALSE),"")</f>
        <v/>
      </c>
      <c r="C1013" t="str">
        <f>IF(HLOOKUP("CPUs",'vInfo (Imported)'!$1:$5000,A1013,FALSE)&gt;0,
HLOOKUP("CPUs",'vInfo (Imported)'!$1:$5000,A1013,FALSE),
"")</f>
        <v/>
      </c>
      <c r="D1013" t="str">
        <f>IF(HLOOKUP($D$1,'vInfo (Imported)'!$1:$5000,A1013,FALSE)&gt;0,
HLOOKUP($D$1,'vInfo (Imported)'!$1:$5000,A1013,FALSE),
"")</f>
        <v/>
      </c>
      <c r="E1013" t="str">
        <f>IF(HLOOKUP("Category",'vInfo (Imported)'!$1:$5000,A1013,FALSE)&gt;0,
HLOOKUP("Category",'vInfo (Imported)'!$1:$5000,A1013,FALSE),
"")</f>
        <v/>
      </c>
      <c r="F1013" t="str">
        <f>IF(HLOOKUP("OS according to the configuration file",'vInfo (Imported)'!$1:$5000,A1013,FALSE)&gt;0,
HLOOKUP("OS according to the configuration file",'vInfo (Imported)'!$1:$5000,A1013,FALSE),
"")</f>
        <v/>
      </c>
      <c r="G1013" s="1" t="str">
        <f>IF(HLOOKUP("Cluster",'vInfo (Imported)'!$1:$5000,A1013,FALSE)&gt;0,
HLOOKUP("Cluster",'vInfo (Imported)'!$1:$5000,A1013,FALSE),
"")</f>
        <v/>
      </c>
      <c r="K1013" s="28">
        <f>'vCluster (Imported)'!A1013</f>
        <v>0</v>
      </c>
      <c r="L1013">
        <f t="shared" si="93"/>
        <v>0</v>
      </c>
      <c r="M1013">
        <f t="shared" si="94"/>
        <v>0</v>
      </c>
      <c r="N1013">
        <f t="shared" si="95"/>
        <v>0</v>
      </c>
      <c r="O1013" s="1">
        <f t="shared" si="96"/>
        <v>0</v>
      </c>
      <c r="P1013">
        <f>SUMIFS('vCluster (Imported)'!$G:$G,'vCluster (Imported)'!$A:$A,K1013)</f>
        <v>0</v>
      </c>
      <c r="Q1013">
        <f t="shared" si="97"/>
        <v>0</v>
      </c>
    </row>
    <row r="1014" spans="1:17" x14ac:dyDescent="0.3">
      <c r="A1014">
        <f t="shared" si="92"/>
        <v>1014</v>
      </c>
      <c r="B1014" t="str">
        <f>IF(HLOOKUP("Memory",'vInfo (Imported)'!$1:$5000,A1014,FALSE)&gt;0,HLOOKUP("Memory",'vInfo (Imported)'!$1:$5000,A1014,FALSE),"")</f>
        <v/>
      </c>
      <c r="C1014" t="str">
        <f>IF(HLOOKUP("CPUs",'vInfo (Imported)'!$1:$5000,A1014,FALSE)&gt;0,
HLOOKUP("CPUs",'vInfo (Imported)'!$1:$5000,A1014,FALSE),
"")</f>
        <v/>
      </c>
      <c r="D1014" t="str">
        <f>IF(HLOOKUP($D$1,'vInfo (Imported)'!$1:$5000,A1014,FALSE)&gt;0,
HLOOKUP($D$1,'vInfo (Imported)'!$1:$5000,A1014,FALSE),
"")</f>
        <v/>
      </c>
      <c r="E1014" t="str">
        <f>IF(HLOOKUP("Category",'vInfo (Imported)'!$1:$5000,A1014,FALSE)&gt;0,
HLOOKUP("Category",'vInfo (Imported)'!$1:$5000,A1014,FALSE),
"")</f>
        <v/>
      </c>
      <c r="F1014" t="str">
        <f>IF(HLOOKUP("OS according to the configuration file",'vInfo (Imported)'!$1:$5000,A1014,FALSE)&gt;0,
HLOOKUP("OS according to the configuration file",'vInfo (Imported)'!$1:$5000,A1014,FALSE),
"")</f>
        <v/>
      </c>
      <c r="G1014" s="1" t="str">
        <f>IF(HLOOKUP("Cluster",'vInfo (Imported)'!$1:$5000,A1014,FALSE)&gt;0,
HLOOKUP("Cluster",'vInfo (Imported)'!$1:$5000,A1014,FALSE),
"")</f>
        <v/>
      </c>
      <c r="K1014" s="28">
        <f>'vCluster (Imported)'!A1014</f>
        <v>0</v>
      </c>
      <c r="L1014">
        <f t="shared" si="93"/>
        <v>0</v>
      </c>
      <c r="M1014">
        <f t="shared" si="94"/>
        <v>0</v>
      </c>
      <c r="N1014">
        <f t="shared" si="95"/>
        <v>0</v>
      </c>
      <c r="O1014" s="1">
        <f t="shared" si="96"/>
        <v>0</v>
      </c>
      <c r="P1014">
        <f>SUMIFS('vCluster (Imported)'!$G:$G,'vCluster (Imported)'!$A:$A,K1014)</f>
        <v>0</v>
      </c>
      <c r="Q1014">
        <f t="shared" si="97"/>
        <v>0</v>
      </c>
    </row>
    <row r="1015" spans="1:17" x14ac:dyDescent="0.3">
      <c r="A1015">
        <f t="shared" si="92"/>
        <v>1015</v>
      </c>
      <c r="B1015" t="str">
        <f>IF(HLOOKUP("Memory",'vInfo (Imported)'!$1:$5000,A1015,FALSE)&gt;0,HLOOKUP("Memory",'vInfo (Imported)'!$1:$5000,A1015,FALSE),"")</f>
        <v/>
      </c>
      <c r="C1015" t="str">
        <f>IF(HLOOKUP("CPUs",'vInfo (Imported)'!$1:$5000,A1015,FALSE)&gt;0,
HLOOKUP("CPUs",'vInfo (Imported)'!$1:$5000,A1015,FALSE),
"")</f>
        <v/>
      </c>
      <c r="D1015" t="str">
        <f>IF(HLOOKUP($D$1,'vInfo (Imported)'!$1:$5000,A1015,FALSE)&gt;0,
HLOOKUP($D$1,'vInfo (Imported)'!$1:$5000,A1015,FALSE),
"")</f>
        <v/>
      </c>
      <c r="E1015" t="str">
        <f>IF(HLOOKUP("Category",'vInfo (Imported)'!$1:$5000,A1015,FALSE)&gt;0,
HLOOKUP("Category",'vInfo (Imported)'!$1:$5000,A1015,FALSE),
"")</f>
        <v/>
      </c>
      <c r="F1015" t="str">
        <f>IF(HLOOKUP("OS according to the configuration file",'vInfo (Imported)'!$1:$5000,A1015,FALSE)&gt;0,
HLOOKUP("OS according to the configuration file",'vInfo (Imported)'!$1:$5000,A1015,FALSE),
"")</f>
        <v/>
      </c>
      <c r="G1015" s="1" t="str">
        <f>IF(HLOOKUP("Cluster",'vInfo (Imported)'!$1:$5000,A1015,FALSE)&gt;0,
HLOOKUP("Cluster",'vInfo (Imported)'!$1:$5000,A1015,FALSE),
"")</f>
        <v/>
      </c>
      <c r="K1015" s="28">
        <f>'vCluster (Imported)'!A1015</f>
        <v>0</v>
      </c>
      <c r="L1015">
        <f t="shared" si="93"/>
        <v>0</v>
      </c>
      <c r="M1015">
        <f t="shared" si="94"/>
        <v>0</v>
      </c>
      <c r="N1015">
        <f t="shared" si="95"/>
        <v>0</v>
      </c>
      <c r="O1015" s="1">
        <f t="shared" si="96"/>
        <v>0</v>
      </c>
      <c r="P1015">
        <f>SUMIFS('vCluster (Imported)'!$G:$G,'vCluster (Imported)'!$A:$A,K1015)</f>
        <v>0</v>
      </c>
      <c r="Q1015">
        <f t="shared" si="97"/>
        <v>0</v>
      </c>
    </row>
    <row r="1016" spans="1:17" x14ac:dyDescent="0.3">
      <c r="A1016">
        <f t="shared" si="92"/>
        <v>1016</v>
      </c>
      <c r="B1016" t="str">
        <f>IF(HLOOKUP("Memory",'vInfo (Imported)'!$1:$5000,A1016,FALSE)&gt;0,HLOOKUP("Memory",'vInfo (Imported)'!$1:$5000,A1016,FALSE),"")</f>
        <v/>
      </c>
      <c r="C1016" t="str">
        <f>IF(HLOOKUP("CPUs",'vInfo (Imported)'!$1:$5000,A1016,FALSE)&gt;0,
HLOOKUP("CPUs",'vInfo (Imported)'!$1:$5000,A1016,FALSE),
"")</f>
        <v/>
      </c>
      <c r="D1016" t="str">
        <f>IF(HLOOKUP($D$1,'vInfo (Imported)'!$1:$5000,A1016,FALSE)&gt;0,
HLOOKUP($D$1,'vInfo (Imported)'!$1:$5000,A1016,FALSE),
"")</f>
        <v/>
      </c>
      <c r="E1016" t="str">
        <f>IF(HLOOKUP("Category",'vInfo (Imported)'!$1:$5000,A1016,FALSE)&gt;0,
HLOOKUP("Category",'vInfo (Imported)'!$1:$5000,A1016,FALSE),
"")</f>
        <v/>
      </c>
      <c r="F1016" t="str">
        <f>IF(HLOOKUP("OS according to the configuration file",'vInfo (Imported)'!$1:$5000,A1016,FALSE)&gt;0,
HLOOKUP("OS according to the configuration file",'vInfo (Imported)'!$1:$5000,A1016,FALSE),
"")</f>
        <v/>
      </c>
      <c r="G1016" s="1" t="str">
        <f>IF(HLOOKUP("Cluster",'vInfo (Imported)'!$1:$5000,A1016,FALSE)&gt;0,
HLOOKUP("Cluster",'vInfo (Imported)'!$1:$5000,A1016,FALSE),
"")</f>
        <v/>
      </c>
      <c r="K1016" s="28">
        <f>'vCluster (Imported)'!A1016</f>
        <v>0</v>
      </c>
      <c r="L1016">
        <f t="shared" si="93"/>
        <v>0</v>
      </c>
      <c r="M1016">
        <f t="shared" si="94"/>
        <v>0</v>
      </c>
      <c r="N1016">
        <f t="shared" si="95"/>
        <v>0</v>
      </c>
      <c r="O1016" s="1">
        <f t="shared" si="96"/>
        <v>0</v>
      </c>
      <c r="P1016">
        <f>SUMIFS('vCluster (Imported)'!$G:$G,'vCluster (Imported)'!$A:$A,K1016)</f>
        <v>0</v>
      </c>
      <c r="Q1016">
        <f t="shared" si="97"/>
        <v>0</v>
      </c>
    </row>
    <row r="1017" spans="1:17" x14ac:dyDescent="0.3">
      <c r="A1017">
        <f t="shared" si="92"/>
        <v>1017</v>
      </c>
      <c r="B1017" t="str">
        <f>IF(HLOOKUP("Memory",'vInfo (Imported)'!$1:$5000,A1017,FALSE)&gt;0,HLOOKUP("Memory",'vInfo (Imported)'!$1:$5000,A1017,FALSE),"")</f>
        <v/>
      </c>
      <c r="C1017" t="str">
        <f>IF(HLOOKUP("CPUs",'vInfo (Imported)'!$1:$5000,A1017,FALSE)&gt;0,
HLOOKUP("CPUs",'vInfo (Imported)'!$1:$5000,A1017,FALSE),
"")</f>
        <v/>
      </c>
      <c r="D1017" t="str">
        <f>IF(HLOOKUP($D$1,'vInfo (Imported)'!$1:$5000,A1017,FALSE)&gt;0,
HLOOKUP($D$1,'vInfo (Imported)'!$1:$5000,A1017,FALSE),
"")</f>
        <v/>
      </c>
      <c r="E1017" t="str">
        <f>IF(HLOOKUP("Category",'vInfo (Imported)'!$1:$5000,A1017,FALSE)&gt;0,
HLOOKUP("Category",'vInfo (Imported)'!$1:$5000,A1017,FALSE),
"")</f>
        <v/>
      </c>
      <c r="F1017" t="str">
        <f>IF(HLOOKUP("OS according to the configuration file",'vInfo (Imported)'!$1:$5000,A1017,FALSE)&gt;0,
HLOOKUP("OS according to the configuration file",'vInfo (Imported)'!$1:$5000,A1017,FALSE),
"")</f>
        <v/>
      </c>
      <c r="G1017" s="1" t="str">
        <f>IF(HLOOKUP("Cluster",'vInfo (Imported)'!$1:$5000,A1017,FALSE)&gt;0,
HLOOKUP("Cluster",'vInfo (Imported)'!$1:$5000,A1017,FALSE),
"")</f>
        <v/>
      </c>
      <c r="K1017" s="28">
        <f>'vCluster (Imported)'!A1017</f>
        <v>0</v>
      </c>
      <c r="L1017">
        <f t="shared" si="93"/>
        <v>0</v>
      </c>
      <c r="M1017">
        <f t="shared" si="94"/>
        <v>0</v>
      </c>
      <c r="N1017">
        <f t="shared" si="95"/>
        <v>0</v>
      </c>
      <c r="O1017" s="1">
        <f t="shared" si="96"/>
        <v>0</v>
      </c>
      <c r="P1017">
        <f>SUMIFS('vCluster (Imported)'!$G:$G,'vCluster (Imported)'!$A:$A,K1017)</f>
        <v>0</v>
      </c>
      <c r="Q1017">
        <f t="shared" si="97"/>
        <v>0</v>
      </c>
    </row>
    <row r="1018" spans="1:17" x14ac:dyDescent="0.3">
      <c r="A1018">
        <f t="shared" si="92"/>
        <v>1018</v>
      </c>
      <c r="B1018" t="str">
        <f>IF(HLOOKUP("Memory",'vInfo (Imported)'!$1:$5000,A1018,FALSE)&gt;0,HLOOKUP("Memory",'vInfo (Imported)'!$1:$5000,A1018,FALSE),"")</f>
        <v/>
      </c>
      <c r="C1018" t="str">
        <f>IF(HLOOKUP("CPUs",'vInfo (Imported)'!$1:$5000,A1018,FALSE)&gt;0,
HLOOKUP("CPUs",'vInfo (Imported)'!$1:$5000,A1018,FALSE),
"")</f>
        <v/>
      </c>
      <c r="D1018" t="str">
        <f>IF(HLOOKUP($D$1,'vInfo (Imported)'!$1:$5000,A1018,FALSE)&gt;0,
HLOOKUP($D$1,'vInfo (Imported)'!$1:$5000,A1018,FALSE),
"")</f>
        <v/>
      </c>
      <c r="E1018" t="str">
        <f>IF(HLOOKUP("Category",'vInfo (Imported)'!$1:$5000,A1018,FALSE)&gt;0,
HLOOKUP("Category",'vInfo (Imported)'!$1:$5000,A1018,FALSE),
"")</f>
        <v/>
      </c>
      <c r="F1018" t="str">
        <f>IF(HLOOKUP("OS according to the configuration file",'vInfo (Imported)'!$1:$5000,A1018,FALSE)&gt;0,
HLOOKUP("OS according to the configuration file",'vInfo (Imported)'!$1:$5000,A1018,FALSE),
"")</f>
        <v/>
      </c>
      <c r="G1018" s="1" t="str">
        <f>IF(HLOOKUP("Cluster",'vInfo (Imported)'!$1:$5000,A1018,FALSE)&gt;0,
HLOOKUP("Cluster",'vInfo (Imported)'!$1:$5000,A1018,FALSE),
"")</f>
        <v/>
      </c>
      <c r="K1018" s="28">
        <f>'vCluster (Imported)'!A1018</f>
        <v>0</v>
      </c>
      <c r="L1018">
        <f t="shared" si="93"/>
        <v>0</v>
      </c>
      <c r="M1018">
        <f t="shared" si="94"/>
        <v>0</v>
      </c>
      <c r="N1018">
        <f t="shared" si="95"/>
        <v>0</v>
      </c>
      <c r="O1018" s="1">
        <f t="shared" si="96"/>
        <v>0</v>
      </c>
      <c r="P1018">
        <f>SUMIFS('vCluster (Imported)'!$G:$G,'vCluster (Imported)'!$A:$A,K1018)</f>
        <v>0</v>
      </c>
      <c r="Q1018">
        <f t="shared" si="97"/>
        <v>0</v>
      </c>
    </row>
    <row r="1019" spans="1:17" x14ac:dyDescent="0.3">
      <c r="A1019">
        <f t="shared" si="92"/>
        <v>1019</v>
      </c>
      <c r="B1019" t="str">
        <f>IF(HLOOKUP("Memory",'vInfo (Imported)'!$1:$5000,A1019,FALSE)&gt;0,HLOOKUP("Memory",'vInfo (Imported)'!$1:$5000,A1019,FALSE),"")</f>
        <v/>
      </c>
      <c r="C1019" t="str">
        <f>IF(HLOOKUP("CPUs",'vInfo (Imported)'!$1:$5000,A1019,FALSE)&gt;0,
HLOOKUP("CPUs",'vInfo (Imported)'!$1:$5000,A1019,FALSE),
"")</f>
        <v/>
      </c>
      <c r="D1019" t="str">
        <f>IF(HLOOKUP($D$1,'vInfo (Imported)'!$1:$5000,A1019,FALSE)&gt;0,
HLOOKUP($D$1,'vInfo (Imported)'!$1:$5000,A1019,FALSE),
"")</f>
        <v/>
      </c>
      <c r="E1019" t="str">
        <f>IF(HLOOKUP("Category",'vInfo (Imported)'!$1:$5000,A1019,FALSE)&gt;0,
HLOOKUP("Category",'vInfo (Imported)'!$1:$5000,A1019,FALSE),
"")</f>
        <v/>
      </c>
      <c r="F1019" t="str">
        <f>IF(HLOOKUP("OS according to the configuration file",'vInfo (Imported)'!$1:$5000,A1019,FALSE)&gt;0,
HLOOKUP("OS according to the configuration file",'vInfo (Imported)'!$1:$5000,A1019,FALSE),
"")</f>
        <v/>
      </c>
      <c r="G1019" s="1" t="str">
        <f>IF(HLOOKUP("Cluster",'vInfo (Imported)'!$1:$5000,A1019,FALSE)&gt;0,
HLOOKUP("Cluster",'vInfo (Imported)'!$1:$5000,A1019,FALSE),
"")</f>
        <v/>
      </c>
      <c r="K1019" s="28">
        <f>'vCluster (Imported)'!A1019</f>
        <v>0</v>
      </c>
      <c r="L1019">
        <f t="shared" si="93"/>
        <v>0</v>
      </c>
      <c r="M1019">
        <f t="shared" si="94"/>
        <v>0</v>
      </c>
      <c r="N1019">
        <f t="shared" si="95"/>
        <v>0</v>
      </c>
      <c r="O1019" s="1">
        <f t="shared" si="96"/>
        <v>0</v>
      </c>
      <c r="P1019">
        <f>SUMIFS('vCluster (Imported)'!$G:$G,'vCluster (Imported)'!$A:$A,K1019)</f>
        <v>0</v>
      </c>
      <c r="Q1019">
        <f t="shared" si="97"/>
        <v>0</v>
      </c>
    </row>
    <row r="1020" spans="1:17" x14ac:dyDescent="0.3">
      <c r="A1020">
        <f t="shared" si="92"/>
        <v>1020</v>
      </c>
      <c r="B1020" t="str">
        <f>IF(HLOOKUP("Memory",'vInfo (Imported)'!$1:$5000,A1020,FALSE)&gt;0,HLOOKUP("Memory",'vInfo (Imported)'!$1:$5000,A1020,FALSE),"")</f>
        <v/>
      </c>
      <c r="C1020" t="str">
        <f>IF(HLOOKUP("CPUs",'vInfo (Imported)'!$1:$5000,A1020,FALSE)&gt;0,
HLOOKUP("CPUs",'vInfo (Imported)'!$1:$5000,A1020,FALSE),
"")</f>
        <v/>
      </c>
      <c r="D1020" t="str">
        <f>IF(HLOOKUP($D$1,'vInfo (Imported)'!$1:$5000,A1020,FALSE)&gt;0,
HLOOKUP($D$1,'vInfo (Imported)'!$1:$5000,A1020,FALSE),
"")</f>
        <v/>
      </c>
      <c r="E1020" t="str">
        <f>IF(HLOOKUP("Category",'vInfo (Imported)'!$1:$5000,A1020,FALSE)&gt;0,
HLOOKUP("Category",'vInfo (Imported)'!$1:$5000,A1020,FALSE),
"")</f>
        <v/>
      </c>
      <c r="F1020" t="str">
        <f>IF(HLOOKUP("OS according to the configuration file",'vInfo (Imported)'!$1:$5000,A1020,FALSE)&gt;0,
HLOOKUP("OS according to the configuration file",'vInfo (Imported)'!$1:$5000,A1020,FALSE),
"")</f>
        <v/>
      </c>
      <c r="G1020" s="1" t="str">
        <f>IF(HLOOKUP("Cluster",'vInfo (Imported)'!$1:$5000,A1020,FALSE)&gt;0,
HLOOKUP("Cluster",'vInfo (Imported)'!$1:$5000,A1020,FALSE),
"")</f>
        <v/>
      </c>
      <c r="K1020" s="28">
        <f>'vCluster (Imported)'!A1020</f>
        <v>0</v>
      </c>
      <c r="L1020">
        <f t="shared" si="93"/>
        <v>0</v>
      </c>
      <c r="M1020">
        <f t="shared" si="94"/>
        <v>0</v>
      </c>
      <c r="N1020">
        <f t="shared" si="95"/>
        <v>0</v>
      </c>
      <c r="O1020" s="1">
        <f t="shared" si="96"/>
        <v>0</v>
      </c>
      <c r="P1020">
        <f>SUMIFS('vCluster (Imported)'!$G:$G,'vCluster (Imported)'!$A:$A,K1020)</f>
        <v>0</v>
      </c>
      <c r="Q1020">
        <f t="shared" si="97"/>
        <v>0</v>
      </c>
    </row>
    <row r="1021" spans="1:17" x14ac:dyDescent="0.3">
      <c r="A1021">
        <f t="shared" si="92"/>
        <v>1021</v>
      </c>
      <c r="B1021" t="str">
        <f>IF(HLOOKUP("Memory",'vInfo (Imported)'!$1:$5000,A1021,FALSE)&gt;0,HLOOKUP("Memory",'vInfo (Imported)'!$1:$5000,A1021,FALSE),"")</f>
        <v/>
      </c>
      <c r="C1021" t="str">
        <f>IF(HLOOKUP("CPUs",'vInfo (Imported)'!$1:$5000,A1021,FALSE)&gt;0,
HLOOKUP("CPUs",'vInfo (Imported)'!$1:$5000,A1021,FALSE),
"")</f>
        <v/>
      </c>
      <c r="D1021" t="str">
        <f>IF(HLOOKUP($D$1,'vInfo (Imported)'!$1:$5000,A1021,FALSE)&gt;0,
HLOOKUP($D$1,'vInfo (Imported)'!$1:$5000,A1021,FALSE),
"")</f>
        <v/>
      </c>
      <c r="E1021" t="str">
        <f>IF(HLOOKUP("Category",'vInfo (Imported)'!$1:$5000,A1021,FALSE)&gt;0,
HLOOKUP("Category",'vInfo (Imported)'!$1:$5000,A1021,FALSE),
"")</f>
        <v/>
      </c>
      <c r="F1021" t="str">
        <f>IF(HLOOKUP("OS according to the configuration file",'vInfo (Imported)'!$1:$5000,A1021,FALSE)&gt;0,
HLOOKUP("OS according to the configuration file",'vInfo (Imported)'!$1:$5000,A1021,FALSE),
"")</f>
        <v/>
      </c>
      <c r="G1021" s="1" t="str">
        <f>IF(HLOOKUP("Cluster",'vInfo (Imported)'!$1:$5000,A1021,FALSE)&gt;0,
HLOOKUP("Cluster",'vInfo (Imported)'!$1:$5000,A1021,FALSE),
"")</f>
        <v/>
      </c>
      <c r="K1021" s="28">
        <f>'vCluster (Imported)'!A1021</f>
        <v>0</v>
      </c>
      <c r="L1021">
        <f t="shared" si="93"/>
        <v>0</v>
      </c>
      <c r="M1021">
        <f t="shared" si="94"/>
        <v>0</v>
      </c>
      <c r="N1021">
        <f t="shared" si="95"/>
        <v>0</v>
      </c>
      <c r="O1021" s="1">
        <f t="shared" si="96"/>
        <v>0</v>
      </c>
      <c r="P1021">
        <f>SUMIFS('vCluster (Imported)'!$G:$G,'vCluster (Imported)'!$A:$A,K1021)</f>
        <v>0</v>
      </c>
      <c r="Q1021">
        <f t="shared" si="97"/>
        <v>0</v>
      </c>
    </row>
    <row r="1022" spans="1:17" x14ac:dyDescent="0.3">
      <c r="A1022">
        <f t="shared" si="92"/>
        <v>1022</v>
      </c>
      <c r="B1022" t="str">
        <f>IF(HLOOKUP("Memory",'vInfo (Imported)'!$1:$5000,A1022,FALSE)&gt;0,HLOOKUP("Memory",'vInfo (Imported)'!$1:$5000,A1022,FALSE),"")</f>
        <v/>
      </c>
      <c r="C1022" t="str">
        <f>IF(HLOOKUP("CPUs",'vInfo (Imported)'!$1:$5000,A1022,FALSE)&gt;0,
HLOOKUP("CPUs",'vInfo (Imported)'!$1:$5000,A1022,FALSE),
"")</f>
        <v/>
      </c>
      <c r="D1022" t="str">
        <f>IF(HLOOKUP($D$1,'vInfo (Imported)'!$1:$5000,A1022,FALSE)&gt;0,
HLOOKUP($D$1,'vInfo (Imported)'!$1:$5000,A1022,FALSE),
"")</f>
        <v/>
      </c>
      <c r="E1022" t="str">
        <f>IF(HLOOKUP("Category",'vInfo (Imported)'!$1:$5000,A1022,FALSE)&gt;0,
HLOOKUP("Category",'vInfo (Imported)'!$1:$5000,A1022,FALSE),
"")</f>
        <v/>
      </c>
      <c r="F1022" t="str">
        <f>IF(HLOOKUP("OS according to the configuration file",'vInfo (Imported)'!$1:$5000,A1022,FALSE)&gt;0,
HLOOKUP("OS according to the configuration file",'vInfo (Imported)'!$1:$5000,A1022,FALSE),
"")</f>
        <v/>
      </c>
      <c r="G1022" s="1" t="str">
        <f>IF(HLOOKUP("Cluster",'vInfo (Imported)'!$1:$5000,A1022,FALSE)&gt;0,
HLOOKUP("Cluster",'vInfo (Imported)'!$1:$5000,A1022,FALSE),
"")</f>
        <v/>
      </c>
      <c r="K1022" s="28">
        <f>'vCluster (Imported)'!A1022</f>
        <v>0</v>
      </c>
      <c r="L1022">
        <f t="shared" si="93"/>
        <v>0</v>
      </c>
      <c r="M1022">
        <f t="shared" si="94"/>
        <v>0</v>
      </c>
      <c r="N1022">
        <f t="shared" si="95"/>
        <v>0</v>
      </c>
      <c r="O1022" s="1">
        <f t="shared" si="96"/>
        <v>0</v>
      </c>
      <c r="P1022">
        <f>SUMIFS('vCluster (Imported)'!$G:$G,'vCluster (Imported)'!$A:$A,K1022)</f>
        <v>0</v>
      </c>
      <c r="Q1022">
        <f t="shared" si="97"/>
        <v>0</v>
      </c>
    </row>
    <row r="1023" spans="1:17" x14ac:dyDescent="0.3">
      <c r="A1023">
        <f t="shared" si="92"/>
        <v>1023</v>
      </c>
      <c r="B1023" t="str">
        <f>IF(HLOOKUP("Memory",'vInfo (Imported)'!$1:$5000,A1023,FALSE)&gt;0,HLOOKUP("Memory",'vInfo (Imported)'!$1:$5000,A1023,FALSE),"")</f>
        <v/>
      </c>
      <c r="C1023" t="str">
        <f>IF(HLOOKUP("CPUs",'vInfo (Imported)'!$1:$5000,A1023,FALSE)&gt;0,
HLOOKUP("CPUs",'vInfo (Imported)'!$1:$5000,A1023,FALSE),
"")</f>
        <v/>
      </c>
      <c r="D1023" t="str">
        <f>IF(HLOOKUP($D$1,'vInfo (Imported)'!$1:$5000,A1023,FALSE)&gt;0,
HLOOKUP($D$1,'vInfo (Imported)'!$1:$5000,A1023,FALSE),
"")</f>
        <v/>
      </c>
      <c r="E1023" t="str">
        <f>IF(HLOOKUP("Category",'vInfo (Imported)'!$1:$5000,A1023,FALSE)&gt;0,
HLOOKUP("Category",'vInfo (Imported)'!$1:$5000,A1023,FALSE),
"")</f>
        <v/>
      </c>
      <c r="F1023" t="str">
        <f>IF(HLOOKUP("OS according to the configuration file",'vInfo (Imported)'!$1:$5000,A1023,FALSE)&gt;0,
HLOOKUP("OS according to the configuration file",'vInfo (Imported)'!$1:$5000,A1023,FALSE),
"")</f>
        <v/>
      </c>
      <c r="G1023" s="1" t="str">
        <f>IF(HLOOKUP("Cluster",'vInfo (Imported)'!$1:$5000,A1023,FALSE)&gt;0,
HLOOKUP("Cluster",'vInfo (Imported)'!$1:$5000,A1023,FALSE),
"")</f>
        <v/>
      </c>
      <c r="K1023" s="28">
        <f>'vCluster (Imported)'!A1023</f>
        <v>0</v>
      </c>
      <c r="L1023">
        <f t="shared" si="93"/>
        <v>0</v>
      </c>
      <c r="M1023">
        <f t="shared" si="94"/>
        <v>0</v>
      </c>
      <c r="N1023">
        <f t="shared" si="95"/>
        <v>0</v>
      </c>
      <c r="O1023" s="1">
        <f t="shared" si="96"/>
        <v>0</v>
      </c>
      <c r="P1023">
        <f>SUMIFS('vCluster (Imported)'!$G:$G,'vCluster (Imported)'!$A:$A,K1023)</f>
        <v>0</v>
      </c>
      <c r="Q1023">
        <f t="shared" si="97"/>
        <v>0</v>
      </c>
    </row>
    <row r="1024" spans="1:17" x14ac:dyDescent="0.3">
      <c r="A1024">
        <f t="shared" si="92"/>
        <v>1024</v>
      </c>
      <c r="B1024" t="str">
        <f>IF(HLOOKUP("Memory",'vInfo (Imported)'!$1:$5000,A1024,FALSE)&gt;0,HLOOKUP("Memory",'vInfo (Imported)'!$1:$5000,A1024,FALSE),"")</f>
        <v/>
      </c>
      <c r="C1024" t="str">
        <f>IF(HLOOKUP("CPUs",'vInfo (Imported)'!$1:$5000,A1024,FALSE)&gt;0,
HLOOKUP("CPUs",'vInfo (Imported)'!$1:$5000,A1024,FALSE),
"")</f>
        <v/>
      </c>
      <c r="D1024" t="str">
        <f>IF(HLOOKUP($D$1,'vInfo (Imported)'!$1:$5000,A1024,FALSE)&gt;0,
HLOOKUP($D$1,'vInfo (Imported)'!$1:$5000,A1024,FALSE),
"")</f>
        <v/>
      </c>
      <c r="E1024" t="str">
        <f>IF(HLOOKUP("Category",'vInfo (Imported)'!$1:$5000,A1024,FALSE)&gt;0,
HLOOKUP("Category",'vInfo (Imported)'!$1:$5000,A1024,FALSE),
"")</f>
        <v/>
      </c>
      <c r="F1024" t="str">
        <f>IF(HLOOKUP("OS according to the configuration file",'vInfo (Imported)'!$1:$5000,A1024,FALSE)&gt;0,
HLOOKUP("OS according to the configuration file",'vInfo (Imported)'!$1:$5000,A1024,FALSE),
"")</f>
        <v/>
      </c>
      <c r="G1024" s="1" t="str">
        <f>IF(HLOOKUP("Cluster",'vInfo (Imported)'!$1:$5000,A1024,FALSE)&gt;0,
HLOOKUP("Cluster",'vInfo (Imported)'!$1:$5000,A1024,FALSE),
"")</f>
        <v/>
      </c>
      <c r="K1024" s="28">
        <f>'vCluster (Imported)'!A1024</f>
        <v>0</v>
      </c>
      <c r="L1024">
        <f t="shared" si="93"/>
        <v>0</v>
      </c>
      <c r="M1024">
        <f t="shared" si="94"/>
        <v>0</v>
      </c>
      <c r="N1024">
        <f t="shared" si="95"/>
        <v>0</v>
      </c>
      <c r="O1024" s="1">
        <f t="shared" si="96"/>
        <v>0</v>
      </c>
      <c r="P1024">
        <f>SUMIFS('vCluster (Imported)'!$G:$G,'vCluster (Imported)'!$A:$A,K1024)</f>
        <v>0</v>
      </c>
      <c r="Q1024">
        <f t="shared" si="97"/>
        <v>0</v>
      </c>
    </row>
    <row r="1025" spans="1:17" x14ac:dyDescent="0.3">
      <c r="A1025">
        <f t="shared" si="92"/>
        <v>1025</v>
      </c>
      <c r="B1025" t="str">
        <f>IF(HLOOKUP("Memory",'vInfo (Imported)'!$1:$5000,A1025,FALSE)&gt;0,HLOOKUP("Memory",'vInfo (Imported)'!$1:$5000,A1025,FALSE),"")</f>
        <v/>
      </c>
      <c r="C1025" t="str">
        <f>IF(HLOOKUP("CPUs",'vInfo (Imported)'!$1:$5000,A1025,FALSE)&gt;0,
HLOOKUP("CPUs",'vInfo (Imported)'!$1:$5000,A1025,FALSE),
"")</f>
        <v/>
      </c>
      <c r="D1025" t="str">
        <f>IF(HLOOKUP($D$1,'vInfo (Imported)'!$1:$5000,A1025,FALSE)&gt;0,
HLOOKUP($D$1,'vInfo (Imported)'!$1:$5000,A1025,FALSE),
"")</f>
        <v/>
      </c>
      <c r="E1025" t="str">
        <f>IF(HLOOKUP("Category",'vInfo (Imported)'!$1:$5000,A1025,FALSE)&gt;0,
HLOOKUP("Category",'vInfo (Imported)'!$1:$5000,A1025,FALSE),
"")</f>
        <v/>
      </c>
      <c r="F1025" t="str">
        <f>IF(HLOOKUP("OS according to the configuration file",'vInfo (Imported)'!$1:$5000,A1025,FALSE)&gt;0,
HLOOKUP("OS according to the configuration file",'vInfo (Imported)'!$1:$5000,A1025,FALSE),
"")</f>
        <v/>
      </c>
      <c r="G1025" s="1" t="str">
        <f>IF(HLOOKUP("Cluster",'vInfo (Imported)'!$1:$5000,A1025,FALSE)&gt;0,
HLOOKUP("Cluster",'vInfo (Imported)'!$1:$5000,A1025,FALSE),
"")</f>
        <v/>
      </c>
      <c r="K1025" s="28">
        <f>'vCluster (Imported)'!A1025</f>
        <v>0</v>
      </c>
      <c r="L1025">
        <f t="shared" si="93"/>
        <v>0</v>
      </c>
      <c r="M1025">
        <f t="shared" si="94"/>
        <v>0</v>
      </c>
      <c r="N1025">
        <f t="shared" si="95"/>
        <v>0</v>
      </c>
      <c r="O1025" s="1">
        <f t="shared" si="96"/>
        <v>0</v>
      </c>
      <c r="P1025">
        <f>SUMIFS('vCluster (Imported)'!$G:$G,'vCluster (Imported)'!$A:$A,K1025)</f>
        <v>0</v>
      </c>
      <c r="Q1025">
        <f t="shared" si="97"/>
        <v>0</v>
      </c>
    </row>
    <row r="1026" spans="1:17" x14ac:dyDescent="0.3">
      <c r="A1026">
        <f t="shared" ref="A1026:A1089" si="98">A1025+1</f>
        <v>1026</v>
      </c>
      <c r="B1026" t="str">
        <f>IF(HLOOKUP("Memory",'vInfo (Imported)'!$1:$5000,A1026,FALSE)&gt;0,HLOOKUP("Memory",'vInfo (Imported)'!$1:$5000,A1026,FALSE),"")</f>
        <v/>
      </c>
      <c r="C1026" t="str">
        <f>IF(HLOOKUP("CPUs",'vInfo (Imported)'!$1:$5000,A1026,FALSE)&gt;0,
HLOOKUP("CPUs",'vInfo (Imported)'!$1:$5000,A1026,FALSE),
"")</f>
        <v/>
      </c>
      <c r="D1026" t="str">
        <f>IF(HLOOKUP($D$1,'vInfo (Imported)'!$1:$5000,A1026,FALSE)&gt;0,
HLOOKUP($D$1,'vInfo (Imported)'!$1:$5000,A1026,FALSE),
"")</f>
        <v/>
      </c>
      <c r="E1026" t="str">
        <f>IF(HLOOKUP("Category",'vInfo (Imported)'!$1:$5000,A1026,FALSE)&gt;0,
HLOOKUP("Category",'vInfo (Imported)'!$1:$5000,A1026,FALSE),
"")</f>
        <v/>
      </c>
      <c r="F1026" t="str">
        <f>IF(HLOOKUP("OS according to the configuration file",'vInfo (Imported)'!$1:$5000,A1026,FALSE)&gt;0,
HLOOKUP("OS according to the configuration file",'vInfo (Imported)'!$1:$5000,A1026,FALSE),
"")</f>
        <v/>
      </c>
      <c r="G1026" s="1" t="str">
        <f>IF(HLOOKUP("Cluster",'vInfo (Imported)'!$1:$5000,A1026,FALSE)&gt;0,
HLOOKUP("Cluster",'vInfo (Imported)'!$1:$5000,A1026,FALSE),
"")</f>
        <v/>
      </c>
      <c r="K1026" s="28">
        <f>'vCluster (Imported)'!A1026</f>
        <v>0</v>
      </c>
      <c r="L1026">
        <f t="shared" ref="L1026:L1089" si="99">COUNTIFS(G:G,K1026,$E:$E,$L$1)</f>
        <v>0</v>
      </c>
      <c r="M1026">
        <f t="shared" ref="M1026:M1089" si="100">COUNTIFS(G:G,K1026,$E:$E,$M$1)</f>
        <v>0</v>
      </c>
      <c r="N1026">
        <f t="shared" ref="N1026:N1089" si="101">COUNTIFS(G:G,K1026,$E:$E,$N$1)</f>
        <v>0</v>
      </c>
      <c r="O1026" s="1">
        <f t="shared" ref="O1026:O1089" si="102">COUNTIFS(G:G,K1026,$E:$E,$O$1)</f>
        <v>0</v>
      </c>
      <c r="P1026">
        <f>SUMIFS('vCluster (Imported)'!$G:$G,'vCluster (Imported)'!$A:$A,K1026)</f>
        <v>0</v>
      </c>
      <c r="Q1026">
        <f t="shared" ref="Q1026:Q1089" si="103">IF(L1026&gt;0,P1026,0)</f>
        <v>0</v>
      </c>
    </row>
    <row r="1027" spans="1:17" x14ac:dyDescent="0.3">
      <c r="A1027">
        <f t="shared" si="98"/>
        <v>1027</v>
      </c>
      <c r="B1027" t="str">
        <f>IF(HLOOKUP("Memory",'vInfo (Imported)'!$1:$5000,A1027,FALSE)&gt;0,HLOOKUP("Memory",'vInfo (Imported)'!$1:$5000,A1027,FALSE),"")</f>
        <v/>
      </c>
      <c r="C1027" t="str">
        <f>IF(HLOOKUP("CPUs",'vInfo (Imported)'!$1:$5000,A1027,FALSE)&gt;0,
HLOOKUP("CPUs",'vInfo (Imported)'!$1:$5000,A1027,FALSE),
"")</f>
        <v/>
      </c>
      <c r="D1027" t="str">
        <f>IF(HLOOKUP($D$1,'vInfo (Imported)'!$1:$5000,A1027,FALSE)&gt;0,
HLOOKUP($D$1,'vInfo (Imported)'!$1:$5000,A1027,FALSE),
"")</f>
        <v/>
      </c>
      <c r="E1027" t="str">
        <f>IF(HLOOKUP("Category",'vInfo (Imported)'!$1:$5000,A1027,FALSE)&gt;0,
HLOOKUP("Category",'vInfo (Imported)'!$1:$5000,A1027,FALSE),
"")</f>
        <v/>
      </c>
      <c r="F1027" t="str">
        <f>IF(HLOOKUP("OS according to the configuration file",'vInfo (Imported)'!$1:$5000,A1027,FALSE)&gt;0,
HLOOKUP("OS according to the configuration file",'vInfo (Imported)'!$1:$5000,A1027,FALSE),
"")</f>
        <v/>
      </c>
      <c r="G1027" s="1" t="str">
        <f>IF(HLOOKUP("Cluster",'vInfo (Imported)'!$1:$5000,A1027,FALSE)&gt;0,
HLOOKUP("Cluster",'vInfo (Imported)'!$1:$5000,A1027,FALSE),
"")</f>
        <v/>
      </c>
      <c r="K1027" s="28">
        <f>'vCluster (Imported)'!A1027</f>
        <v>0</v>
      </c>
      <c r="L1027">
        <f t="shared" si="99"/>
        <v>0</v>
      </c>
      <c r="M1027">
        <f t="shared" si="100"/>
        <v>0</v>
      </c>
      <c r="N1027">
        <f t="shared" si="101"/>
        <v>0</v>
      </c>
      <c r="O1027" s="1">
        <f t="shared" si="102"/>
        <v>0</v>
      </c>
      <c r="P1027">
        <f>SUMIFS('vCluster (Imported)'!$G:$G,'vCluster (Imported)'!$A:$A,K1027)</f>
        <v>0</v>
      </c>
      <c r="Q1027">
        <f t="shared" si="103"/>
        <v>0</v>
      </c>
    </row>
    <row r="1028" spans="1:17" x14ac:dyDescent="0.3">
      <c r="A1028">
        <f t="shared" si="98"/>
        <v>1028</v>
      </c>
      <c r="B1028" t="str">
        <f>IF(HLOOKUP("Memory",'vInfo (Imported)'!$1:$5000,A1028,FALSE)&gt;0,HLOOKUP("Memory",'vInfo (Imported)'!$1:$5000,A1028,FALSE),"")</f>
        <v/>
      </c>
      <c r="C1028" t="str">
        <f>IF(HLOOKUP("CPUs",'vInfo (Imported)'!$1:$5000,A1028,FALSE)&gt;0,
HLOOKUP("CPUs",'vInfo (Imported)'!$1:$5000,A1028,FALSE),
"")</f>
        <v/>
      </c>
      <c r="D1028" t="str">
        <f>IF(HLOOKUP($D$1,'vInfo (Imported)'!$1:$5000,A1028,FALSE)&gt;0,
HLOOKUP($D$1,'vInfo (Imported)'!$1:$5000,A1028,FALSE),
"")</f>
        <v/>
      </c>
      <c r="E1028" t="str">
        <f>IF(HLOOKUP("Category",'vInfo (Imported)'!$1:$5000,A1028,FALSE)&gt;0,
HLOOKUP("Category",'vInfo (Imported)'!$1:$5000,A1028,FALSE),
"")</f>
        <v/>
      </c>
      <c r="F1028" t="str">
        <f>IF(HLOOKUP("OS according to the configuration file",'vInfo (Imported)'!$1:$5000,A1028,FALSE)&gt;0,
HLOOKUP("OS according to the configuration file",'vInfo (Imported)'!$1:$5000,A1028,FALSE),
"")</f>
        <v/>
      </c>
      <c r="G1028" s="1" t="str">
        <f>IF(HLOOKUP("Cluster",'vInfo (Imported)'!$1:$5000,A1028,FALSE)&gt;0,
HLOOKUP("Cluster",'vInfo (Imported)'!$1:$5000,A1028,FALSE),
"")</f>
        <v/>
      </c>
      <c r="K1028" s="28">
        <f>'vCluster (Imported)'!A1028</f>
        <v>0</v>
      </c>
      <c r="L1028">
        <f t="shared" si="99"/>
        <v>0</v>
      </c>
      <c r="M1028">
        <f t="shared" si="100"/>
        <v>0</v>
      </c>
      <c r="N1028">
        <f t="shared" si="101"/>
        <v>0</v>
      </c>
      <c r="O1028" s="1">
        <f t="shared" si="102"/>
        <v>0</v>
      </c>
      <c r="P1028">
        <f>SUMIFS('vCluster (Imported)'!$G:$G,'vCluster (Imported)'!$A:$A,K1028)</f>
        <v>0</v>
      </c>
      <c r="Q1028">
        <f t="shared" si="103"/>
        <v>0</v>
      </c>
    </row>
    <row r="1029" spans="1:17" x14ac:dyDescent="0.3">
      <c r="A1029">
        <f t="shared" si="98"/>
        <v>1029</v>
      </c>
      <c r="B1029" t="str">
        <f>IF(HLOOKUP("Memory",'vInfo (Imported)'!$1:$5000,A1029,FALSE)&gt;0,HLOOKUP("Memory",'vInfo (Imported)'!$1:$5000,A1029,FALSE),"")</f>
        <v/>
      </c>
      <c r="C1029" t="str">
        <f>IF(HLOOKUP("CPUs",'vInfo (Imported)'!$1:$5000,A1029,FALSE)&gt;0,
HLOOKUP("CPUs",'vInfo (Imported)'!$1:$5000,A1029,FALSE),
"")</f>
        <v/>
      </c>
      <c r="D1029" t="str">
        <f>IF(HLOOKUP($D$1,'vInfo (Imported)'!$1:$5000,A1029,FALSE)&gt;0,
HLOOKUP($D$1,'vInfo (Imported)'!$1:$5000,A1029,FALSE),
"")</f>
        <v/>
      </c>
      <c r="E1029" t="str">
        <f>IF(HLOOKUP("Category",'vInfo (Imported)'!$1:$5000,A1029,FALSE)&gt;0,
HLOOKUP("Category",'vInfo (Imported)'!$1:$5000,A1029,FALSE),
"")</f>
        <v/>
      </c>
      <c r="F1029" t="str">
        <f>IF(HLOOKUP("OS according to the configuration file",'vInfo (Imported)'!$1:$5000,A1029,FALSE)&gt;0,
HLOOKUP("OS according to the configuration file",'vInfo (Imported)'!$1:$5000,A1029,FALSE),
"")</f>
        <v/>
      </c>
      <c r="G1029" s="1" t="str">
        <f>IF(HLOOKUP("Cluster",'vInfo (Imported)'!$1:$5000,A1029,FALSE)&gt;0,
HLOOKUP("Cluster",'vInfo (Imported)'!$1:$5000,A1029,FALSE),
"")</f>
        <v/>
      </c>
      <c r="K1029" s="28">
        <f>'vCluster (Imported)'!A1029</f>
        <v>0</v>
      </c>
      <c r="L1029">
        <f t="shared" si="99"/>
        <v>0</v>
      </c>
      <c r="M1029">
        <f t="shared" si="100"/>
        <v>0</v>
      </c>
      <c r="N1029">
        <f t="shared" si="101"/>
        <v>0</v>
      </c>
      <c r="O1029" s="1">
        <f t="shared" si="102"/>
        <v>0</v>
      </c>
      <c r="P1029">
        <f>SUMIFS('vCluster (Imported)'!$G:$G,'vCluster (Imported)'!$A:$A,K1029)</f>
        <v>0</v>
      </c>
      <c r="Q1029">
        <f t="shared" si="103"/>
        <v>0</v>
      </c>
    </row>
    <row r="1030" spans="1:17" x14ac:dyDescent="0.3">
      <c r="A1030">
        <f t="shared" si="98"/>
        <v>1030</v>
      </c>
      <c r="B1030" t="str">
        <f>IF(HLOOKUP("Memory",'vInfo (Imported)'!$1:$5000,A1030,FALSE)&gt;0,HLOOKUP("Memory",'vInfo (Imported)'!$1:$5000,A1030,FALSE),"")</f>
        <v/>
      </c>
      <c r="C1030" t="str">
        <f>IF(HLOOKUP("CPUs",'vInfo (Imported)'!$1:$5000,A1030,FALSE)&gt;0,
HLOOKUP("CPUs",'vInfo (Imported)'!$1:$5000,A1030,FALSE),
"")</f>
        <v/>
      </c>
      <c r="D1030" t="str">
        <f>IF(HLOOKUP($D$1,'vInfo (Imported)'!$1:$5000,A1030,FALSE)&gt;0,
HLOOKUP($D$1,'vInfo (Imported)'!$1:$5000,A1030,FALSE),
"")</f>
        <v/>
      </c>
      <c r="E1030" t="str">
        <f>IF(HLOOKUP("Category",'vInfo (Imported)'!$1:$5000,A1030,FALSE)&gt;0,
HLOOKUP("Category",'vInfo (Imported)'!$1:$5000,A1030,FALSE),
"")</f>
        <v/>
      </c>
      <c r="F1030" t="str">
        <f>IF(HLOOKUP("OS according to the configuration file",'vInfo (Imported)'!$1:$5000,A1030,FALSE)&gt;0,
HLOOKUP("OS according to the configuration file",'vInfo (Imported)'!$1:$5000,A1030,FALSE),
"")</f>
        <v/>
      </c>
      <c r="G1030" s="1" t="str">
        <f>IF(HLOOKUP("Cluster",'vInfo (Imported)'!$1:$5000,A1030,FALSE)&gt;0,
HLOOKUP("Cluster",'vInfo (Imported)'!$1:$5000,A1030,FALSE),
"")</f>
        <v/>
      </c>
      <c r="K1030" s="28">
        <f>'vCluster (Imported)'!A1030</f>
        <v>0</v>
      </c>
      <c r="L1030">
        <f t="shared" si="99"/>
        <v>0</v>
      </c>
      <c r="M1030">
        <f t="shared" si="100"/>
        <v>0</v>
      </c>
      <c r="N1030">
        <f t="shared" si="101"/>
        <v>0</v>
      </c>
      <c r="O1030" s="1">
        <f t="shared" si="102"/>
        <v>0</v>
      </c>
      <c r="P1030">
        <f>SUMIFS('vCluster (Imported)'!$G:$G,'vCluster (Imported)'!$A:$A,K1030)</f>
        <v>0</v>
      </c>
      <c r="Q1030">
        <f t="shared" si="103"/>
        <v>0</v>
      </c>
    </row>
    <row r="1031" spans="1:17" x14ac:dyDescent="0.3">
      <c r="A1031">
        <f t="shared" si="98"/>
        <v>1031</v>
      </c>
      <c r="B1031" t="str">
        <f>IF(HLOOKUP("Memory",'vInfo (Imported)'!$1:$5000,A1031,FALSE)&gt;0,HLOOKUP("Memory",'vInfo (Imported)'!$1:$5000,A1031,FALSE),"")</f>
        <v/>
      </c>
      <c r="C1031" t="str">
        <f>IF(HLOOKUP("CPUs",'vInfo (Imported)'!$1:$5000,A1031,FALSE)&gt;0,
HLOOKUP("CPUs",'vInfo (Imported)'!$1:$5000,A1031,FALSE),
"")</f>
        <v/>
      </c>
      <c r="D1031" t="str">
        <f>IF(HLOOKUP($D$1,'vInfo (Imported)'!$1:$5000,A1031,FALSE)&gt;0,
HLOOKUP($D$1,'vInfo (Imported)'!$1:$5000,A1031,FALSE),
"")</f>
        <v/>
      </c>
      <c r="E1031" t="str">
        <f>IF(HLOOKUP("Category",'vInfo (Imported)'!$1:$5000,A1031,FALSE)&gt;0,
HLOOKUP("Category",'vInfo (Imported)'!$1:$5000,A1031,FALSE),
"")</f>
        <v/>
      </c>
      <c r="F1031" t="str">
        <f>IF(HLOOKUP("OS according to the configuration file",'vInfo (Imported)'!$1:$5000,A1031,FALSE)&gt;0,
HLOOKUP("OS according to the configuration file",'vInfo (Imported)'!$1:$5000,A1031,FALSE),
"")</f>
        <v/>
      </c>
      <c r="G1031" s="1" t="str">
        <f>IF(HLOOKUP("Cluster",'vInfo (Imported)'!$1:$5000,A1031,FALSE)&gt;0,
HLOOKUP("Cluster",'vInfo (Imported)'!$1:$5000,A1031,FALSE),
"")</f>
        <v/>
      </c>
      <c r="K1031" s="28">
        <f>'vCluster (Imported)'!A1031</f>
        <v>0</v>
      </c>
      <c r="L1031">
        <f t="shared" si="99"/>
        <v>0</v>
      </c>
      <c r="M1031">
        <f t="shared" si="100"/>
        <v>0</v>
      </c>
      <c r="N1031">
        <f t="shared" si="101"/>
        <v>0</v>
      </c>
      <c r="O1031" s="1">
        <f t="shared" si="102"/>
        <v>0</v>
      </c>
      <c r="P1031">
        <f>SUMIFS('vCluster (Imported)'!$G:$G,'vCluster (Imported)'!$A:$A,K1031)</f>
        <v>0</v>
      </c>
      <c r="Q1031">
        <f t="shared" si="103"/>
        <v>0</v>
      </c>
    </row>
    <row r="1032" spans="1:17" x14ac:dyDescent="0.3">
      <c r="A1032">
        <f t="shared" si="98"/>
        <v>1032</v>
      </c>
      <c r="B1032" t="str">
        <f>IF(HLOOKUP("Memory",'vInfo (Imported)'!$1:$5000,A1032,FALSE)&gt;0,HLOOKUP("Memory",'vInfo (Imported)'!$1:$5000,A1032,FALSE),"")</f>
        <v/>
      </c>
      <c r="C1032" t="str">
        <f>IF(HLOOKUP("CPUs",'vInfo (Imported)'!$1:$5000,A1032,FALSE)&gt;0,
HLOOKUP("CPUs",'vInfo (Imported)'!$1:$5000,A1032,FALSE),
"")</f>
        <v/>
      </c>
      <c r="D1032" t="str">
        <f>IF(HLOOKUP($D$1,'vInfo (Imported)'!$1:$5000,A1032,FALSE)&gt;0,
HLOOKUP($D$1,'vInfo (Imported)'!$1:$5000,A1032,FALSE),
"")</f>
        <v/>
      </c>
      <c r="E1032" t="str">
        <f>IF(HLOOKUP("Category",'vInfo (Imported)'!$1:$5000,A1032,FALSE)&gt;0,
HLOOKUP("Category",'vInfo (Imported)'!$1:$5000,A1032,FALSE),
"")</f>
        <v/>
      </c>
      <c r="F1032" t="str">
        <f>IF(HLOOKUP("OS according to the configuration file",'vInfo (Imported)'!$1:$5000,A1032,FALSE)&gt;0,
HLOOKUP("OS according to the configuration file",'vInfo (Imported)'!$1:$5000,A1032,FALSE),
"")</f>
        <v/>
      </c>
      <c r="G1032" s="1" t="str">
        <f>IF(HLOOKUP("Cluster",'vInfo (Imported)'!$1:$5000,A1032,FALSE)&gt;0,
HLOOKUP("Cluster",'vInfo (Imported)'!$1:$5000,A1032,FALSE),
"")</f>
        <v/>
      </c>
      <c r="K1032" s="28">
        <f>'vCluster (Imported)'!A1032</f>
        <v>0</v>
      </c>
      <c r="L1032">
        <f t="shared" si="99"/>
        <v>0</v>
      </c>
      <c r="M1032">
        <f t="shared" si="100"/>
        <v>0</v>
      </c>
      <c r="N1032">
        <f t="shared" si="101"/>
        <v>0</v>
      </c>
      <c r="O1032" s="1">
        <f t="shared" si="102"/>
        <v>0</v>
      </c>
      <c r="P1032">
        <f>SUMIFS('vCluster (Imported)'!$G:$G,'vCluster (Imported)'!$A:$A,K1032)</f>
        <v>0</v>
      </c>
      <c r="Q1032">
        <f t="shared" si="103"/>
        <v>0</v>
      </c>
    </row>
    <row r="1033" spans="1:17" x14ac:dyDescent="0.3">
      <c r="A1033">
        <f t="shared" si="98"/>
        <v>1033</v>
      </c>
      <c r="B1033" t="str">
        <f>IF(HLOOKUP("Memory",'vInfo (Imported)'!$1:$5000,A1033,FALSE)&gt;0,HLOOKUP("Memory",'vInfo (Imported)'!$1:$5000,A1033,FALSE),"")</f>
        <v/>
      </c>
      <c r="C1033" t="str">
        <f>IF(HLOOKUP("CPUs",'vInfo (Imported)'!$1:$5000,A1033,FALSE)&gt;0,
HLOOKUP("CPUs",'vInfo (Imported)'!$1:$5000,A1033,FALSE),
"")</f>
        <v/>
      </c>
      <c r="D1033" t="str">
        <f>IF(HLOOKUP($D$1,'vInfo (Imported)'!$1:$5000,A1033,FALSE)&gt;0,
HLOOKUP($D$1,'vInfo (Imported)'!$1:$5000,A1033,FALSE),
"")</f>
        <v/>
      </c>
      <c r="E1033" t="str">
        <f>IF(HLOOKUP("Category",'vInfo (Imported)'!$1:$5000,A1033,FALSE)&gt;0,
HLOOKUP("Category",'vInfo (Imported)'!$1:$5000,A1033,FALSE),
"")</f>
        <v/>
      </c>
      <c r="F1033" t="str">
        <f>IF(HLOOKUP("OS according to the configuration file",'vInfo (Imported)'!$1:$5000,A1033,FALSE)&gt;0,
HLOOKUP("OS according to the configuration file",'vInfo (Imported)'!$1:$5000,A1033,FALSE),
"")</f>
        <v/>
      </c>
      <c r="G1033" s="1" t="str">
        <f>IF(HLOOKUP("Cluster",'vInfo (Imported)'!$1:$5000,A1033,FALSE)&gt;0,
HLOOKUP("Cluster",'vInfo (Imported)'!$1:$5000,A1033,FALSE),
"")</f>
        <v/>
      </c>
      <c r="K1033" s="28">
        <f>'vCluster (Imported)'!A1033</f>
        <v>0</v>
      </c>
      <c r="L1033">
        <f t="shared" si="99"/>
        <v>0</v>
      </c>
      <c r="M1033">
        <f t="shared" si="100"/>
        <v>0</v>
      </c>
      <c r="N1033">
        <f t="shared" si="101"/>
        <v>0</v>
      </c>
      <c r="O1033" s="1">
        <f t="shared" si="102"/>
        <v>0</v>
      </c>
      <c r="P1033">
        <f>SUMIFS('vCluster (Imported)'!$G:$G,'vCluster (Imported)'!$A:$A,K1033)</f>
        <v>0</v>
      </c>
      <c r="Q1033">
        <f t="shared" si="103"/>
        <v>0</v>
      </c>
    </row>
    <row r="1034" spans="1:17" x14ac:dyDescent="0.3">
      <c r="A1034">
        <f t="shared" si="98"/>
        <v>1034</v>
      </c>
      <c r="B1034" t="str">
        <f>IF(HLOOKUP("Memory",'vInfo (Imported)'!$1:$5000,A1034,FALSE)&gt;0,HLOOKUP("Memory",'vInfo (Imported)'!$1:$5000,A1034,FALSE),"")</f>
        <v/>
      </c>
      <c r="C1034" t="str">
        <f>IF(HLOOKUP("CPUs",'vInfo (Imported)'!$1:$5000,A1034,FALSE)&gt;0,
HLOOKUP("CPUs",'vInfo (Imported)'!$1:$5000,A1034,FALSE),
"")</f>
        <v/>
      </c>
      <c r="D1034" t="str">
        <f>IF(HLOOKUP($D$1,'vInfo (Imported)'!$1:$5000,A1034,FALSE)&gt;0,
HLOOKUP($D$1,'vInfo (Imported)'!$1:$5000,A1034,FALSE),
"")</f>
        <v/>
      </c>
      <c r="E1034" t="str">
        <f>IF(HLOOKUP("Category",'vInfo (Imported)'!$1:$5000,A1034,FALSE)&gt;0,
HLOOKUP("Category",'vInfo (Imported)'!$1:$5000,A1034,FALSE),
"")</f>
        <v/>
      </c>
      <c r="F1034" t="str">
        <f>IF(HLOOKUP("OS according to the configuration file",'vInfo (Imported)'!$1:$5000,A1034,FALSE)&gt;0,
HLOOKUP("OS according to the configuration file",'vInfo (Imported)'!$1:$5000,A1034,FALSE),
"")</f>
        <v/>
      </c>
      <c r="G1034" s="1" t="str">
        <f>IF(HLOOKUP("Cluster",'vInfo (Imported)'!$1:$5000,A1034,FALSE)&gt;0,
HLOOKUP("Cluster",'vInfo (Imported)'!$1:$5000,A1034,FALSE),
"")</f>
        <v/>
      </c>
      <c r="K1034" s="28">
        <f>'vCluster (Imported)'!A1034</f>
        <v>0</v>
      </c>
      <c r="L1034">
        <f t="shared" si="99"/>
        <v>0</v>
      </c>
      <c r="M1034">
        <f t="shared" si="100"/>
        <v>0</v>
      </c>
      <c r="N1034">
        <f t="shared" si="101"/>
        <v>0</v>
      </c>
      <c r="O1034" s="1">
        <f t="shared" si="102"/>
        <v>0</v>
      </c>
      <c r="P1034">
        <f>SUMIFS('vCluster (Imported)'!$G:$G,'vCluster (Imported)'!$A:$A,K1034)</f>
        <v>0</v>
      </c>
      <c r="Q1034">
        <f t="shared" si="103"/>
        <v>0</v>
      </c>
    </row>
    <row r="1035" spans="1:17" x14ac:dyDescent="0.3">
      <c r="A1035">
        <f t="shared" si="98"/>
        <v>1035</v>
      </c>
      <c r="B1035" t="str">
        <f>IF(HLOOKUP("Memory",'vInfo (Imported)'!$1:$5000,A1035,FALSE)&gt;0,HLOOKUP("Memory",'vInfo (Imported)'!$1:$5000,A1035,FALSE),"")</f>
        <v/>
      </c>
      <c r="C1035" t="str">
        <f>IF(HLOOKUP("CPUs",'vInfo (Imported)'!$1:$5000,A1035,FALSE)&gt;0,
HLOOKUP("CPUs",'vInfo (Imported)'!$1:$5000,A1035,FALSE),
"")</f>
        <v/>
      </c>
      <c r="D1035" t="str">
        <f>IF(HLOOKUP($D$1,'vInfo (Imported)'!$1:$5000,A1035,FALSE)&gt;0,
HLOOKUP($D$1,'vInfo (Imported)'!$1:$5000,A1035,FALSE),
"")</f>
        <v/>
      </c>
      <c r="E1035" t="str">
        <f>IF(HLOOKUP("Category",'vInfo (Imported)'!$1:$5000,A1035,FALSE)&gt;0,
HLOOKUP("Category",'vInfo (Imported)'!$1:$5000,A1035,FALSE),
"")</f>
        <v/>
      </c>
      <c r="F1035" t="str">
        <f>IF(HLOOKUP("OS according to the configuration file",'vInfo (Imported)'!$1:$5000,A1035,FALSE)&gt;0,
HLOOKUP("OS according to the configuration file",'vInfo (Imported)'!$1:$5000,A1035,FALSE),
"")</f>
        <v/>
      </c>
      <c r="G1035" s="1" t="str">
        <f>IF(HLOOKUP("Cluster",'vInfo (Imported)'!$1:$5000,A1035,FALSE)&gt;0,
HLOOKUP("Cluster",'vInfo (Imported)'!$1:$5000,A1035,FALSE),
"")</f>
        <v/>
      </c>
      <c r="K1035" s="28">
        <f>'vCluster (Imported)'!A1035</f>
        <v>0</v>
      </c>
      <c r="L1035">
        <f t="shared" si="99"/>
        <v>0</v>
      </c>
      <c r="M1035">
        <f t="shared" si="100"/>
        <v>0</v>
      </c>
      <c r="N1035">
        <f t="shared" si="101"/>
        <v>0</v>
      </c>
      <c r="O1035" s="1">
        <f t="shared" si="102"/>
        <v>0</v>
      </c>
      <c r="P1035">
        <f>SUMIFS('vCluster (Imported)'!$G:$G,'vCluster (Imported)'!$A:$A,K1035)</f>
        <v>0</v>
      </c>
      <c r="Q1035">
        <f t="shared" si="103"/>
        <v>0</v>
      </c>
    </row>
    <row r="1036" spans="1:17" x14ac:dyDescent="0.3">
      <c r="A1036">
        <f t="shared" si="98"/>
        <v>1036</v>
      </c>
      <c r="B1036" t="str">
        <f>IF(HLOOKUP("Memory",'vInfo (Imported)'!$1:$5000,A1036,FALSE)&gt;0,HLOOKUP("Memory",'vInfo (Imported)'!$1:$5000,A1036,FALSE),"")</f>
        <v/>
      </c>
      <c r="C1036" t="str">
        <f>IF(HLOOKUP("CPUs",'vInfo (Imported)'!$1:$5000,A1036,FALSE)&gt;0,
HLOOKUP("CPUs",'vInfo (Imported)'!$1:$5000,A1036,FALSE),
"")</f>
        <v/>
      </c>
      <c r="D1036" t="str">
        <f>IF(HLOOKUP($D$1,'vInfo (Imported)'!$1:$5000,A1036,FALSE)&gt;0,
HLOOKUP($D$1,'vInfo (Imported)'!$1:$5000,A1036,FALSE),
"")</f>
        <v/>
      </c>
      <c r="E1036" t="str">
        <f>IF(HLOOKUP("Category",'vInfo (Imported)'!$1:$5000,A1036,FALSE)&gt;0,
HLOOKUP("Category",'vInfo (Imported)'!$1:$5000,A1036,FALSE),
"")</f>
        <v/>
      </c>
      <c r="F1036" t="str">
        <f>IF(HLOOKUP("OS according to the configuration file",'vInfo (Imported)'!$1:$5000,A1036,FALSE)&gt;0,
HLOOKUP("OS according to the configuration file",'vInfo (Imported)'!$1:$5000,A1036,FALSE),
"")</f>
        <v/>
      </c>
      <c r="G1036" s="1" t="str">
        <f>IF(HLOOKUP("Cluster",'vInfo (Imported)'!$1:$5000,A1036,FALSE)&gt;0,
HLOOKUP("Cluster",'vInfo (Imported)'!$1:$5000,A1036,FALSE),
"")</f>
        <v/>
      </c>
      <c r="K1036" s="28">
        <f>'vCluster (Imported)'!A1036</f>
        <v>0</v>
      </c>
      <c r="L1036">
        <f t="shared" si="99"/>
        <v>0</v>
      </c>
      <c r="M1036">
        <f t="shared" si="100"/>
        <v>0</v>
      </c>
      <c r="N1036">
        <f t="shared" si="101"/>
        <v>0</v>
      </c>
      <c r="O1036" s="1">
        <f t="shared" si="102"/>
        <v>0</v>
      </c>
      <c r="P1036">
        <f>SUMIFS('vCluster (Imported)'!$G:$G,'vCluster (Imported)'!$A:$A,K1036)</f>
        <v>0</v>
      </c>
      <c r="Q1036">
        <f t="shared" si="103"/>
        <v>0</v>
      </c>
    </row>
    <row r="1037" spans="1:17" x14ac:dyDescent="0.3">
      <c r="A1037">
        <f t="shared" si="98"/>
        <v>1037</v>
      </c>
      <c r="B1037" t="str">
        <f>IF(HLOOKUP("Memory",'vInfo (Imported)'!$1:$5000,A1037,FALSE)&gt;0,HLOOKUP("Memory",'vInfo (Imported)'!$1:$5000,A1037,FALSE),"")</f>
        <v/>
      </c>
      <c r="C1037" t="str">
        <f>IF(HLOOKUP("CPUs",'vInfo (Imported)'!$1:$5000,A1037,FALSE)&gt;0,
HLOOKUP("CPUs",'vInfo (Imported)'!$1:$5000,A1037,FALSE),
"")</f>
        <v/>
      </c>
      <c r="D1037" t="str">
        <f>IF(HLOOKUP($D$1,'vInfo (Imported)'!$1:$5000,A1037,FALSE)&gt;0,
HLOOKUP($D$1,'vInfo (Imported)'!$1:$5000,A1037,FALSE),
"")</f>
        <v/>
      </c>
      <c r="E1037" t="str">
        <f>IF(HLOOKUP("Category",'vInfo (Imported)'!$1:$5000,A1037,FALSE)&gt;0,
HLOOKUP("Category",'vInfo (Imported)'!$1:$5000,A1037,FALSE),
"")</f>
        <v/>
      </c>
      <c r="F1037" t="str">
        <f>IF(HLOOKUP("OS according to the configuration file",'vInfo (Imported)'!$1:$5000,A1037,FALSE)&gt;0,
HLOOKUP("OS according to the configuration file",'vInfo (Imported)'!$1:$5000,A1037,FALSE),
"")</f>
        <v/>
      </c>
      <c r="G1037" s="1" t="str">
        <f>IF(HLOOKUP("Cluster",'vInfo (Imported)'!$1:$5000,A1037,FALSE)&gt;0,
HLOOKUP("Cluster",'vInfo (Imported)'!$1:$5000,A1037,FALSE),
"")</f>
        <v/>
      </c>
      <c r="K1037" s="28">
        <f>'vCluster (Imported)'!A1037</f>
        <v>0</v>
      </c>
      <c r="L1037">
        <f t="shared" si="99"/>
        <v>0</v>
      </c>
      <c r="M1037">
        <f t="shared" si="100"/>
        <v>0</v>
      </c>
      <c r="N1037">
        <f t="shared" si="101"/>
        <v>0</v>
      </c>
      <c r="O1037" s="1">
        <f t="shared" si="102"/>
        <v>0</v>
      </c>
      <c r="P1037">
        <f>SUMIFS('vCluster (Imported)'!$G:$G,'vCluster (Imported)'!$A:$A,K1037)</f>
        <v>0</v>
      </c>
      <c r="Q1037">
        <f t="shared" si="103"/>
        <v>0</v>
      </c>
    </row>
    <row r="1038" spans="1:17" x14ac:dyDescent="0.3">
      <c r="A1038">
        <f t="shared" si="98"/>
        <v>1038</v>
      </c>
      <c r="B1038" t="str">
        <f>IF(HLOOKUP("Memory",'vInfo (Imported)'!$1:$5000,A1038,FALSE)&gt;0,HLOOKUP("Memory",'vInfo (Imported)'!$1:$5000,A1038,FALSE),"")</f>
        <v/>
      </c>
      <c r="C1038" t="str">
        <f>IF(HLOOKUP("CPUs",'vInfo (Imported)'!$1:$5000,A1038,FALSE)&gt;0,
HLOOKUP("CPUs",'vInfo (Imported)'!$1:$5000,A1038,FALSE),
"")</f>
        <v/>
      </c>
      <c r="D1038" t="str">
        <f>IF(HLOOKUP($D$1,'vInfo (Imported)'!$1:$5000,A1038,FALSE)&gt;0,
HLOOKUP($D$1,'vInfo (Imported)'!$1:$5000,A1038,FALSE),
"")</f>
        <v/>
      </c>
      <c r="E1038" t="str">
        <f>IF(HLOOKUP("Category",'vInfo (Imported)'!$1:$5000,A1038,FALSE)&gt;0,
HLOOKUP("Category",'vInfo (Imported)'!$1:$5000,A1038,FALSE),
"")</f>
        <v/>
      </c>
      <c r="F1038" t="str">
        <f>IF(HLOOKUP("OS according to the configuration file",'vInfo (Imported)'!$1:$5000,A1038,FALSE)&gt;0,
HLOOKUP("OS according to the configuration file",'vInfo (Imported)'!$1:$5000,A1038,FALSE),
"")</f>
        <v/>
      </c>
      <c r="G1038" s="1" t="str">
        <f>IF(HLOOKUP("Cluster",'vInfo (Imported)'!$1:$5000,A1038,FALSE)&gt;0,
HLOOKUP("Cluster",'vInfo (Imported)'!$1:$5000,A1038,FALSE),
"")</f>
        <v/>
      </c>
      <c r="K1038" s="28">
        <f>'vCluster (Imported)'!A1038</f>
        <v>0</v>
      </c>
      <c r="L1038">
        <f t="shared" si="99"/>
        <v>0</v>
      </c>
      <c r="M1038">
        <f t="shared" si="100"/>
        <v>0</v>
      </c>
      <c r="N1038">
        <f t="shared" si="101"/>
        <v>0</v>
      </c>
      <c r="O1038" s="1">
        <f t="shared" si="102"/>
        <v>0</v>
      </c>
      <c r="P1038">
        <f>SUMIFS('vCluster (Imported)'!$G:$G,'vCluster (Imported)'!$A:$A,K1038)</f>
        <v>0</v>
      </c>
      <c r="Q1038">
        <f t="shared" si="103"/>
        <v>0</v>
      </c>
    </row>
    <row r="1039" spans="1:17" x14ac:dyDescent="0.3">
      <c r="A1039">
        <f t="shared" si="98"/>
        <v>1039</v>
      </c>
      <c r="B1039" t="str">
        <f>IF(HLOOKUP("Memory",'vInfo (Imported)'!$1:$5000,A1039,FALSE)&gt;0,HLOOKUP("Memory",'vInfo (Imported)'!$1:$5000,A1039,FALSE),"")</f>
        <v/>
      </c>
      <c r="C1039" t="str">
        <f>IF(HLOOKUP("CPUs",'vInfo (Imported)'!$1:$5000,A1039,FALSE)&gt;0,
HLOOKUP("CPUs",'vInfo (Imported)'!$1:$5000,A1039,FALSE),
"")</f>
        <v/>
      </c>
      <c r="D1039" t="str">
        <f>IF(HLOOKUP($D$1,'vInfo (Imported)'!$1:$5000,A1039,FALSE)&gt;0,
HLOOKUP($D$1,'vInfo (Imported)'!$1:$5000,A1039,FALSE),
"")</f>
        <v/>
      </c>
      <c r="E1039" t="str">
        <f>IF(HLOOKUP("Category",'vInfo (Imported)'!$1:$5000,A1039,FALSE)&gt;0,
HLOOKUP("Category",'vInfo (Imported)'!$1:$5000,A1039,FALSE),
"")</f>
        <v/>
      </c>
      <c r="F1039" t="str">
        <f>IF(HLOOKUP("OS according to the configuration file",'vInfo (Imported)'!$1:$5000,A1039,FALSE)&gt;0,
HLOOKUP("OS according to the configuration file",'vInfo (Imported)'!$1:$5000,A1039,FALSE),
"")</f>
        <v/>
      </c>
      <c r="G1039" s="1" t="str">
        <f>IF(HLOOKUP("Cluster",'vInfo (Imported)'!$1:$5000,A1039,FALSE)&gt;0,
HLOOKUP("Cluster",'vInfo (Imported)'!$1:$5000,A1039,FALSE),
"")</f>
        <v/>
      </c>
      <c r="K1039" s="28">
        <f>'vCluster (Imported)'!A1039</f>
        <v>0</v>
      </c>
      <c r="L1039">
        <f t="shared" si="99"/>
        <v>0</v>
      </c>
      <c r="M1039">
        <f t="shared" si="100"/>
        <v>0</v>
      </c>
      <c r="N1039">
        <f t="shared" si="101"/>
        <v>0</v>
      </c>
      <c r="O1039" s="1">
        <f t="shared" si="102"/>
        <v>0</v>
      </c>
      <c r="P1039">
        <f>SUMIFS('vCluster (Imported)'!$G:$G,'vCluster (Imported)'!$A:$A,K1039)</f>
        <v>0</v>
      </c>
      <c r="Q1039">
        <f t="shared" si="103"/>
        <v>0</v>
      </c>
    </row>
    <row r="1040" spans="1:17" x14ac:dyDescent="0.3">
      <c r="A1040">
        <f t="shared" si="98"/>
        <v>1040</v>
      </c>
      <c r="B1040" t="str">
        <f>IF(HLOOKUP("Memory",'vInfo (Imported)'!$1:$5000,A1040,FALSE)&gt;0,HLOOKUP("Memory",'vInfo (Imported)'!$1:$5000,A1040,FALSE),"")</f>
        <v/>
      </c>
      <c r="C1040" t="str">
        <f>IF(HLOOKUP("CPUs",'vInfo (Imported)'!$1:$5000,A1040,FALSE)&gt;0,
HLOOKUP("CPUs",'vInfo (Imported)'!$1:$5000,A1040,FALSE),
"")</f>
        <v/>
      </c>
      <c r="D1040" t="str">
        <f>IF(HLOOKUP($D$1,'vInfo (Imported)'!$1:$5000,A1040,FALSE)&gt;0,
HLOOKUP($D$1,'vInfo (Imported)'!$1:$5000,A1040,FALSE),
"")</f>
        <v/>
      </c>
      <c r="E1040" t="str">
        <f>IF(HLOOKUP("Category",'vInfo (Imported)'!$1:$5000,A1040,FALSE)&gt;0,
HLOOKUP("Category",'vInfo (Imported)'!$1:$5000,A1040,FALSE),
"")</f>
        <v/>
      </c>
      <c r="F1040" t="str">
        <f>IF(HLOOKUP("OS according to the configuration file",'vInfo (Imported)'!$1:$5000,A1040,FALSE)&gt;0,
HLOOKUP("OS according to the configuration file",'vInfo (Imported)'!$1:$5000,A1040,FALSE),
"")</f>
        <v/>
      </c>
      <c r="G1040" s="1" t="str">
        <f>IF(HLOOKUP("Cluster",'vInfo (Imported)'!$1:$5000,A1040,FALSE)&gt;0,
HLOOKUP("Cluster",'vInfo (Imported)'!$1:$5000,A1040,FALSE),
"")</f>
        <v/>
      </c>
      <c r="K1040" s="28">
        <f>'vCluster (Imported)'!A1040</f>
        <v>0</v>
      </c>
      <c r="L1040">
        <f t="shared" si="99"/>
        <v>0</v>
      </c>
      <c r="M1040">
        <f t="shared" si="100"/>
        <v>0</v>
      </c>
      <c r="N1040">
        <f t="shared" si="101"/>
        <v>0</v>
      </c>
      <c r="O1040" s="1">
        <f t="shared" si="102"/>
        <v>0</v>
      </c>
      <c r="P1040">
        <f>SUMIFS('vCluster (Imported)'!$G:$G,'vCluster (Imported)'!$A:$A,K1040)</f>
        <v>0</v>
      </c>
      <c r="Q1040">
        <f t="shared" si="103"/>
        <v>0</v>
      </c>
    </row>
    <row r="1041" spans="1:17" x14ac:dyDescent="0.3">
      <c r="A1041">
        <f t="shared" si="98"/>
        <v>1041</v>
      </c>
      <c r="B1041" t="str">
        <f>IF(HLOOKUP("Memory",'vInfo (Imported)'!$1:$5000,A1041,FALSE)&gt;0,HLOOKUP("Memory",'vInfo (Imported)'!$1:$5000,A1041,FALSE),"")</f>
        <v/>
      </c>
      <c r="C1041" t="str">
        <f>IF(HLOOKUP("CPUs",'vInfo (Imported)'!$1:$5000,A1041,FALSE)&gt;0,
HLOOKUP("CPUs",'vInfo (Imported)'!$1:$5000,A1041,FALSE),
"")</f>
        <v/>
      </c>
      <c r="D1041" t="str">
        <f>IF(HLOOKUP($D$1,'vInfo (Imported)'!$1:$5000,A1041,FALSE)&gt;0,
HLOOKUP($D$1,'vInfo (Imported)'!$1:$5000,A1041,FALSE),
"")</f>
        <v/>
      </c>
      <c r="E1041" t="str">
        <f>IF(HLOOKUP("Category",'vInfo (Imported)'!$1:$5000,A1041,FALSE)&gt;0,
HLOOKUP("Category",'vInfo (Imported)'!$1:$5000,A1041,FALSE),
"")</f>
        <v/>
      </c>
      <c r="F1041" t="str">
        <f>IF(HLOOKUP("OS according to the configuration file",'vInfo (Imported)'!$1:$5000,A1041,FALSE)&gt;0,
HLOOKUP("OS according to the configuration file",'vInfo (Imported)'!$1:$5000,A1041,FALSE),
"")</f>
        <v/>
      </c>
      <c r="G1041" s="1" t="str">
        <f>IF(HLOOKUP("Cluster",'vInfo (Imported)'!$1:$5000,A1041,FALSE)&gt;0,
HLOOKUP("Cluster",'vInfo (Imported)'!$1:$5000,A1041,FALSE),
"")</f>
        <v/>
      </c>
      <c r="K1041" s="28">
        <f>'vCluster (Imported)'!A1041</f>
        <v>0</v>
      </c>
      <c r="L1041">
        <f t="shared" si="99"/>
        <v>0</v>
      </c>
      <c r="M1041">
        <f t="shared" si="100"/>
        <v>0</v>
      </c>
      <c r="N1041">
        <f t="shared" si="101"/>
        <v>0</v>
      </c>
      <c r="O1041" s="1">
        <f t="shared" si="102"/>
        <v>0</v>
      </c>
      <c r="P1041">
        <f>SUMIFS('vCluster (Imported)'!$G:$G,'vCluster (Imported)'!$A:$A,K1041)</f>
        <v>0</v>
      </c>
      <c r="Q1041">
        <f t="shared" si="103"/>
        <v>0</v>
      </c>
    </row>
    <row r="1042" spans="1:17" x14ac:dyDescent="0.3">
      <c r="A1042">
        <f t="shared" si="98"/>
        <v>1042</v>
      </c>
      <c r="B1042" t="str">
        <f>IF(HLOOKUP("Memory",'vInfo (Imported)'!$1:$5000,A1042,FALSE)&gt;0,HLOOKUP("Memory",'vInfo (Imported)'!$1:$5000,A1042,FALSE),"")</f>
        <v/>
      </c>
      <c r="C1042" t="str">
        <f>IF(HLOOKUP("CPUs",'vInfo (Imported)'!$1:$5000,A1042,FALSE)&gt;0,
HLOOKUP("CPUs",'vInfo (Imported)'!$1:$5000,A1042,FALSE),
"")</f>
        <v/>
      </c>
      <c r="D1042" t="str">
        <f>IF(HLOOKUP($D$1,'vInfo (Imported)'!$1:$5000,A1042,FALSE)&gt;0,
HLOOKUP($D$1,'vInfo (Imported)'!$1:$5000,A1042,FALSE),
"")</f>
        <v/>
      </c>
      <c r="E1042" t="str">
        <f>IF(HLOOKUP("Category",'vInfo (Imported)'!$1:$5000,A1042,FALSE)&gt;0,
HLOOKUP("Category",'vInfo (Imported)'!$1:$5000,A1042,FALSE),
"")</f>
        <v/>
      </c>
      <c r="F1042" t="str">
        <f>IF(HLOOKUP("OS according to the configuration file",'vInfo (Imported)'!$1:$5000,A1042,FALSE)&gt;0,
HLOOKUP("OS according to the configuration file",'vInfo (Imported)'!$1:$5000,A1042,FALSE),
"")</f>
        <v/>
      </c>
      <c r="G1042" s="1" t="str">
        <f>IF(HLOOKUP("Cluster",'vInfo (Imported)'!$1:$5000,A1042,FALSE)&gt;0,
HLOOKUP("Cluster",'vInfo (Imported)'!$1:$5000,A1042,FALSE),
"")</f>
        <v/>
      </c>
      <c r="K1042" s="28">
        <f>'vCluster (Imported)'!A1042</f>
        <v>0</v>
      </c>
      <c r="L1042">
        <f t="shared" si="99"/>
        <v>0</v>
      </c>
      <c r="M1042">
        <f t="shared" si="100"/>
        <v>0</v>
      </c>
      <c r="N1042">
        <f t="shared" si="101"/>
        <v>0</v>
      </c>
      <c r="O1042" s="1">
        <f t="shared" si="102"/>
        <v>0</v>
      </c>
      <c r="P1042">
        <f>SUMIFS('vCluster (Imported)'!$G:$G,'vCluster (Imported)'!$A:$A,K1042)</f>
        <v>0</v>
      </c>
      <c r="Q1042">
        <f t="shared" si="103"/>
        <v>0</v>
      </c>
    </row>
    <row r="1043" spans="1:17" x14ac:dyDescent="0.3">
      <c r="A1043">
        <f t="shared" si="98"/>
        <v>1043</v>
      </c>
      <c r="B1043" t="str">
        <f>IF(HLOOKUP("Memory",'vInfo (Imported)'!$1:$5000,A1043,FALSE)&gt;0,HLOOKUP("Memory",'vInfo (Imported)'!$1:$5000,A1043,FALSE),"")</f>
        <v/>
      </c>
      <c r="C1043" t="str">
        <f>IF(HLOOKUP("CPUs",'vInfo (Imported)'!$1:$5000,A1043,FALSE)&gt;0,
HLOOKUP("CPUs",'vInfo (Imported)'!$1:$5000,A1043,FALSE),
"")</f>
        <v/>
      </c>
      <c r="D1043" t="str">
        <f>IF(HLOOKUP($D$1,'vInfo (Imported)'!$1:$5000,A1043,FALSE)&gt;0,
HLOOKUP($D$1,'vInfo (Imported)'!$1:$5000,A1043,FALSE),
"")</f>
        <v/>
      </c>
      <c r="E1043" t="str">
        <f>IF(HLOOKUP("Category",'vInfo (Imported)'!$1:$5000,A1043,FALSE)&gt;0,
HLOOKUP("Category",'vInfo (Imported)'!$1:$5000,A1043,FALSE),
"")</f>
        <v/>
      </c>
      <c r="F1043" t="str">
        <f>IF(HLOOKUP("OS according to the configuration file",'vInfo (Imported)'!$1:$5000,A1043,FALSE)&gt;0,
HLOOKUP("OS according to the configuration file",'vInfo (Imported)'!$1:$5000,A1043,FALSE),
"")</f>
        <v/>
      </c>
      <c r="G1043" s="1" t="str">
        <f>IF(HLOOKUP("Cluster",'vInfo (Imported)'!$1:$5000,A1043,FALSE)&gt;0,
HLOOKUP("Cluster",'vInfo (Imported)'!$1:$5000,A1043,FALSE),
"")</f>
        <v/>
      </c>
      <c r="K1043" s="28">
        <f>'vCluster (Imported)'!A1043</f>
        <v>0</v>
      </c>
      <c r="L1043">
        <f t="shared" si="99"/>
        <v>0</v>
      </c>
      <c r="M1043">
        <f t="shared" si="100"/>
        <v>0</v>
      </c>
      <c r="N1043">
        <f t="shared" si="101"/>
        <v>0</v>
      </c>
      <c r="O1043" s="1">
        <f t="shared" si="102"/>
        <v>0</v>
      </c>
      <c r="P1043">
        <f>SUMIFS('vCluster (Imported)'!$G:$G,'vCluster (Imported)'!$A:$A,K1043)</f>
        <v>0</v>
      </c>
      <c r="Q1043">
        <f t="shared" si="103"/>
        <v>0</v>
      </c>
    </row>
    <row r="1044" spans="1:17" x14ac:dyDescent="0.3">
      <c r="A1044">
        <f t="shared" si="98"/>
        <v>1044</v>
      </c>
      <c r="B1044" t="str">
        <f>IF(HLOOKUP("Memory",'vInfo (Imported)'!$1:$5000,A1044,FALSE)&gt;0,HLOOKUP("Memory",'vInfo (Imported)'!$1:$5000,A1044,FALSE),"")</f>
        <v/>
      </c>
      <c r="C1044" t="str">
        <f>IF(HLOOKUP("CPUs",'vInfo (Imported)'!$1:$5000,A1044,FALSE)&gt;0,
HLOOKUP("CPUs",'vInfo (Imported)'!$1:$5000,A1044,FALSE),
"")</f>
        <v/>
      </c>
      <c r="D1044" t="str">
        <f>IF(HLOOKUP($D$1,'vInfo (Imported)'!$1:$5000,A1044,FALSE)&gt;0,
HLOOKUP($D$1,'vInfo (Imported)'!$1:$5000,A1044,FALSE),
"")</f>
        <v/>
      </c>
      <c r="E1044" t="str">
        <f>IF(HLOOKUP("Category",'vInfo (Imported)'!$1:$5000,A1044,FALSE)&gt;0,
HLOOKUP("Category",'vInfo (Imported)'!$1:$5000,A1044,FALSE),
"")</f>
        <v/>
      </c>
      <c r="F1044" t="str">
        <f>IF(HLOOKUP("OS according to the configuration file",'vInfo (Imported)'!$1:$5000,A1044,FALSE)&gt;0,
HLOOKUP("OS according to the configuration file",'vInfo (Imported)'!$1:$5000,A1044,FALSE),
"")</f>
        <v/>
      </c>
      <c r="G1044" s="1" t="str">
        <f>IF(HLOOKUP("Cluster",'vInfo (Imported)'!$1:$5000,A1044,FALSE)&gt;0,
HLOOKUP("Cluster",'vInfo (Imported)'!$1:$5000,A1044,FALSE),
"")</f>
        <v/>
      </c>
      <c r="K1044" s="28">
        <f>'vCluster (Imported)'!A1044</f>
        <v>0</v>
      </c>
      <c r="L1044">
        <f t="shared" si="99"/>
        <v>0</v>
      </c>
      <c r="M1044">
        <f t="shared" si="100"/>
        <v>0</v>
      </c>
      <c r="N1044">
        <f t="shared" si="101"/>
        <v>0</v>
      </c>
      <c r="O1044" s="1">
        <f t="shared" si="102"/>
        <v>0</v>
      </c>
      <c r="P1044">
        <f>SUMIFS('vCluster (Imported)'!$G:$G,'vCluster (Imported)'!$A:$A,K1044)</f>
        <v>0</v>
      </c>
      <c r="Q1044">
        <f t="shared" si="103"/>
        <v>0</v>
      </c>
    </row>
    <row r="1045" spans="1:17" x14ac:dyDescent="0.3">
      <c r="A1045">
        <f t="shared" si="98"/>
        <v>1045</v>
      </c>
      <c r="B1045" t="str">
        <f>IF(HLOOKUP("Memory",'vInfo (Imported)'!$1:$5000,A1045,FALSE)&gt;0,HLOOKUP("Memory",'vInfo (Imported)'!$1:$5000,A1045,FALSE),"")</f>
        <v/>
      </c>
      <c r="C1045" t="str">
        <f>IF(HLOOKUP("CPUs",'vInfo (Imported)'!$1:$5000,A1045,FALSE)&gt;0,
HLOOKUP("CPUs",'vInfo (Imported)'!$1:$5000,A1045,FALSE),
"")</f>
        <v/>
      </c>
      <c r="D1045" t="str">
        <f>IF(HLOOKUP($D$1,'vInfo (Imported)'!$1:$5000,A1045,FALSE)&gt;0,
HLOOKUP($D$1,'vInfo (Imported)'!$1:$5000,A1045,FALSE),
"")</f>
        <v/>
      </c>
      <c r="E1045" t="str">
        <f>IF(HLOOKUP("Category",'vInfo (Imported)'!$1:$5000,A1045,FALSE)&gt;0,
HLOOKUP("Category",'vInfo (Imported)'!$1:$5000,A1045,FALSE),
"")</f>
        <v/>
      </c>
      <c r="F1045" t="str">
        <f>IF(HLOOKUP("OS according to the configuration file",'vInfo (Imported)'!$1:$5000,A1045,FALSE)&gt;0,
HLOOKUP("OS according to the configuration file",'vInfo (Imported)'!$1:$5000,A1045,FALSE),
"")</f>
        <v/>
      </c>
      <c r="G1045" s="1" t="str">
        <f>IF(HLOOKUP("Cluster",'vInfo (Imported)'!$1:$5000,A1045,FALSE)&gt;0,
HLOOKUP("Cluster",'vInfo (Imported)'!$1:$5000,A1045,FALSE),
"")</f>
        <v/>
      </c>
      <c r="K1045" s="28">
        <f>'vCluster (Imported)'!A1045</f>
        <v>0</v>
      </c>
      <c r="L1045">
        <f t="shared" si="99"/>
        <v>0</v>
      </c>
      <c r="M1045">
        <f t="shared" si="100"/>
        <v>0</v>
      </c>
      <c r="N1045">
        <f t="shared" si="101"/>
        <v>0</v>
      </c>
      <c r="O1045" s="1">
        <f t="shared" si="102"/>
        <v>0</v>
      </c>
      <c r="P1045">
        <f>SUMIFS('vCluster (Imported)'!$G:$G,'vCluster (Imported)'!$A:$A,K1045)</f>
        <v>0</v>
      </c>
      <c r="Q1045">
        <f t="shared" si="103"/>
        <v>0</v>
      </c>
    </row>
    <row r="1046" spans="1:17" x14ac:dyDescent="0.3">
      <c r="A1046">
        <f t="shared" si="98"/>
        <v>1046</v>
      </c>
      <c r="B1046" t="str">
        <f>IF(HLOOKUP("Memory",'vInfo (Imported)'!$1:$5000,A1046,FALSE)&gt;0,HLOOKUP("Memory",'vInfo (Imported)'!$1:$5000,A1046,FALSE),"")</f>
        <v/>
      </c>
      <c r="C1046" t="str">
        <f>IF(HLOOKUP("CPUs",'vInfo (Imported)'!$1:$5000,A1046,FALSE)&gt;0,
HLOOKUP("CPUs",'vInfo (Imported)'!$1:$5000,A1046,FALSE),
"")</f>
        <v/>
      </c>
      <c r="D1046" t="str">
        <f>IF(HLOOKUP($D$1,'vInfo (Imported)'!$1:$5000,A1046,FALSE)&gt;0,
HLOOKUP($D$1,'vInfo (Imported)'!$1:$5000,A1046,FALSE),
"")</f>
        <v/>
      </c>
      <c r="E1046" t="str">
        <f>IF(HLOOKUP("Category",'vInfo (Imported)'!$1:$5000,A1046,FALSE)&gt;0,
HLOOKUP("Category",'vInfo (Imported)'!$1:$5000,A1046,FALSE),
"")</f>
        <v/>
      </c>
      <c r="F1046" t="str">
        <f>IF(HLOOKUP("OS according to the configuration file",'vInfo (Imported)'!$1:$5000,A1046,FALSE)&gt;0,
HLOOKUP("OS according to the configuration file",'vInfo (Imported)'!$1:$5000,A1046,FALSE),
"")</f>
        <v/>
      </c>
      <c r="G1046" s="1" t="str">
        <f>IF(HLOOKUP("Cluster",'vInfo (Imported)'!$1:$5000,A1046,FALSE)&gt;0,
HLOOKUP("Cluster",'vInfo (Imported)'!$1:$5000,A1046,FALSE),
"")</f>
        <v/>
      </c>
      <c r="K1046" s="28">
        <f>'vCluster (Imported)'!A1046</f>
        <v>0</v>
      </c>
      <c r="L1046">
        <f t="shared" si="99"/>
        <v>0</v>
      </c>
      <c r="M1046">
        <f t="shared" si="100"/>
        <v>0</v>
      </c>
      <c r="N1046">
        <f t="shared" si="101"/>
        <v>0</v>
      </c>
      <c r="O1046" s="1">
        <f t="shared" si="102"/>
        <v>0</v>
      </c>
      <c r="P1046">
        <f>SUMIFS('vCluster (Imported)'!$G:$G,'vCluster (Imported)'!$A:$A,K1046)</f>
        <v>0</v>
      </c>
      <c r="Q1046">
        <f t="shared" si="103"/>
        <v>0</v>
      </c>
    </row>
    <row r="1047" spans="1:17" x14ac:dyDescent="0.3">
      <c r="A1047">
        <f t="shared" si="98"/>
        <v>1047</v>
      </c>
      <c r="B1047" t="str">
        <f>IF(HLOOKUP("Memory",'vInfo (Imported)'!$1:$5000,A1047,FALSE)&gt;0,HLOOKUP("Memory",'vInfo (Imported)'!$1:$5000,A1047,FALSE),"")</f>
        <v/>
      </c>
      <c r="C1047" t="str">
        <f>IF(HLOOKUP("CPUs",'vInfo (Imported)'!$1:$5000,A1047,FALSE)&gt;0,
HLOOKUP("CPUs",'vInfo (Imported)'!$1:$5000,A1047,FALSE),
"")</f>
        <v/>
      </c>
      <c r="D1047" t="str">
        <f>IF(HLOOKUP($D$1,'vInfo (Imported)'!$1:$5000,A1047,FALSE)&gt;0,
HLOOKUP($D$1,'vInfo (Imported)'!$1:$5000,A1047,FALSE),
"")</f>
        <v/>
      </c>
      <c r="E1047" t="str">
        <f>IF(HLOOKUP("Category",'vInfo (Imported)'!$1:$5000,A1047,FALSE)&gt;0,
HLOOKUP("Category",'vInfo (Imported)'!$1:$5000,A1047,FALSE),
"")</f>
        <v/>
      </c>
      <c r="F1047" t="str">
        <f>IF(HLOOKUP("OS according to the configuration file",'vInfo (Imported)'!$1:$5000,A1047,FALSE)&gt;0,
HLOOKUP("OS according to the configuration file",'vInfo (Imported)'!$1:$5000,A1047,FALSE),
"")</f>
        <v/>
      </c>
      <c r="G1047" s="1" t="str">
        <f>IF(HLOOKUP("Cluster",'vInfo (Imported)'!$1:$5000,A1047,FALSE)&gt;0,
HLOOKUP("Cluster",'vInfo (Imported)'!$1:$5000,A1047,FALSE),
"")</f>
        <v/>
      </c>
      <c r="K1047" s="28">
        <f>'vCluster (Imported)'!A1047</f>
        <v>0</v>
      </c>
      <c r="L1047">
        <f t="shared" si="99"/>
        <v>0</v>
      </c>
      <c r="M1047">
        <f t="shared" si="100"/>
        <v>0</v>
      </c>
      <c r="N1047">
        <f t="shared" si="101"/>
        <v>0</v>
      </c>
      <c r="O1047" s="1">
        <f t="shared" si="102"/>
        <v>0</v>
      </c>
      <c r="P1047">
        <f>SUMIFS('vCluster (Imported)'!$G:$G,'vCluster (Imported)'!$A:$A,K1047)</f>
        <v>0</v>
      </c>
      <c r="Q1047">
        <f t="shared" si="103"/>
        <v>0</v>
      </c>
    </row>
    <row r="1048" spans="1:17" x14ac:dyDescent="0.3">
      <c r="A1048">
        <f t="shared" si="98"/>
        <v>1048</v>
      </c>
      <c r="B1048" t="str">
        <f>IF(HLOOKUP("Memory",'vInfo (Imported)'!$1:$5000,A1048,FALSE)&gt;0,HLOOKUP("Memory",'vInfo (Imported)'!$1:$5000,A1048,FALSE),"")</f>
        <v/>
      </c>
      <c r="C1048" t="str">
        <f>IF(HLOOKUP("CPUs",'vInfo (Imported)'!$1:$5000,A1048,FALSE)&gt;0,
HLOOKUP("CPUs",'vInfo (Imported)'!$1:$5000,A1048,FALSE),
"")</f>
        <v/>
      </c>
      <c r="D1048" t="str">
        <f>IF(HLOOKUP($D$1,'vInfo (Imported)'!$1:$5000,A1048,FALSE)&gt;0,
HLOOKUP($D$1,'vInfo (Imported)'!$1:$5000,A1048,FALSE),
"")</f>
        <v/>
      </c>
      <c r="E1048" t="str">
        <f>IF(HLOOKUP("Category",'vInfo (Imported)'!$1:$5000,A1048,FALSE)&gt;0,
HLOOKUP("Category",'vInfo (Imported)'!$1:$5000,A1048,FALSE),
"")</f>
        <v/>
      </c>
      <c r="F1048" t="str">
        <f>IF(HLOOKUP("OS according to the configuration file",'vInfo (Imported)'!$1:$5000,A1048,FALSE)&gt;0,
HLOOKUP("OS according to the configuration file",'vInfo (Imported)'!$1:$5000,A1048,FALSE),
"")</f>
        <v/>
      </c>
      <c r="G1048" s="1" t="str">
        <f>IF(HLOOKUP("Cluster",'vInfo (Imported)'!$1:$5000,A1048,FALSE)&gt;0,
HLOOKUP("Cluster",'vInfo (Imported)'!$1:$5000,A1048,FALSE),
"")</f>
        <v/>
      </c>
      <c r="K1048" s="28">
        <f>'vCluster (Imported)'!A1048</f>
        <v>0</v>
      </c>
      <c r="L1048">
        <f t="shared" si="99"/>
        <v>0</v>
      </c>
      <c r="M1048">
        <f t="shared" si="100"/>
        <v>0</v>
      </c>
      <c r="N1048">
        <f t="shared" si="101"/>
        <v>0</v>
      </c>
      <c r="O1048" s="1">
        <f t="shared" si="102"/>
        <v>0</v>
      </c>
      <c r="P1048">
        <f>SUMIFS('vCluster (Imported)'!$G:$G,'vCluster (Imported)'!$A:$A,K1048)</f>
        <v>0</v>
      </c>
      <c r="Q1048">
        <f t="shared" si="103"/>
        <v>0</v>
      </c>
    </row>
    <row r="1049" spans="1:17" x14ac:dyDescent="0.3">
      <c r="A1049">
        <f t="shared" si="98"/>
        <v>1049</v>
      </c>
      <c r="B1049" t="str">
        <f>IF(HLOOKUP("Memory",'vInfo (Imported)'!$1:$5000,A1049,FALSE)&gt;0,HLOOKUP("Memory",'vInfo (Imported)'!$1:$5000,A1049,FALSE),"")</f>
        <v/>
      </c>
      <c r="C1049" t="str">
        <f>IF(HLOOKUP("CPUs",'vInfo (Imported)'!$1:$5000,A1049,FALSE)&gt;0,
HLOOKUP("CPUs",'vInfo (Imported)'!$1:$5000,A1049,FALSE),
"")</f>
        <v/>
      </c>
      <c r="D1049" t="str">
        <f>IF(HLOOKUP($D$1,'vInfo (Imported)'!$1:$5000,A1049,FALSE)&gt;0,
HLOOKUP($D$1,'vInfo (Imported)'!$1:$5000,A1049,FALSE),
"")</f>
        <v/>
      </c>
      <c r="E1049" t="str">
        <f>IF(HLOOKUP("Category",'vInfo (Imported)'!$1:$5000,A1049,FALSE)&gt;0,
HLOOKUP("Category",'vInfo (Imported)'!$1:$5000,A1049,FALSE),
"")</f>
        <v/>
      </c>
      <c r="F1049" t="str">
        <f>IF(HLOOKUP("OS according to the configuration file",'vInfo (Imported)'!$1:$5000,A1049,FALSE)&gt;0,
HLOOKUP("OS according to the configuration file",'vInfo (Imported)'!$1:$5000,A1049,FALSE),
"")</f>
        <v/>
      </c>
      <c r="G1049" s="1" t="str">
        <f>IF(HLOOKUP("Cluster",'vInfo (Imported)'!$1:$5000,A1049,FALSE)&gt;0,
HLOOKUP("Cluster",'vInfo (Imported)'!$1:$5000,A1049,FALSE),
"")</f>
        <v/>
      </c>
      <c r="K1049" s="28">
        <f>'vCluster (Imported)'!A1049</f>
        <v>0</v>
      </c>
      <c r="L1049">
        <f t="shared" si="99"/>
        <v>0</v>
      </c>
      <c r="M1049">
        <f t="shared" si="100"/>
        <v>0</v>
      </c>
      <c r="N1049">
        <f t="shared" si="101"/>
        <v>0</v>
      </c>
      <c r="O1049" s="1">
        <f t="shared" si="102"/>
        <v>0</v>
      </c>
      <c r="P1049">
        <f>SUMIFS('vCluster (Imported)'!$G:$G,'vCluster (Imported)'!$A:$A,K1049)</f>
        <v>0</v>
      </c>
      <c r="Q1049">
        <f t="shared" si="103"/>
        <v>0</v>
      </c>
    </row>
    <row r="1050" spans="1:17" x14ac:dyDescent="0.3">
      <c r="A1050">
        <f t="shared" si="98"/>
        <v>1050</v>
      </c>
      <c r="B1050" t="str">
        <f>IF(HLOOKUP("Memory",'vInfo (Imported)'!$1:$5000,A1050,FALSE)&gt;0,HLOOKUP("Memory",'vInfo (Imported)'!$1:$5000,A1050,FALSE),"")</f>
        <v/>
      </c>
      <c r="C1050" t="str">
        <f>IF(HLOOKUP("CPUs",'vInfo (Imported)'!$1:$5000,A1050,FALSE)&gt;0,
HLOOKUP("CPUs",'vInfo (Imported)'!$1:$5000,A1050,FALSE),
"")</f>
        <v/>
      </c>
      <c r="D1050" t="str">
        <f>IF(HLOOKUP($D$1,'vInfo (Imported)'!$1:$5000,A1050,FALSE)&gt;0,
HLOOKUP($D$1,'vInfo (Imported)'!$1:$5000,A1050,FALSE),
"")</f>
        <v/>
      </c>
      <c r="E1050" t="str">
        <f>IF(HLOOKUP("Category",'vInfo (Imported)'!$1:$5000,A1050,FALSE)&gt;0,
HLOOKUP("Category",'vInfo (Imported)'!$1:$5000,A1050,FALSE),
"")</f>
        <v/>
      </c>
      <c r="F1050" t="str">
        <f>IF(HLOOKUP("OS according to the configuration file",'vInfo (Imported)'!$1:$5000,A1050,FALSE)&gt;0,
HLOOKUP("OS according to the configuration file",'vInfo (Imported)'!$1:$5000,A1050,FALSE),
"")</f>
        <v/>
      </c>
      <c r="G1050" s="1" t="str">
        <f>IF(HLOOKUP("Cluster",'vInfo (Imported)'!$1:$5000,A1050,FALSE)&gt;0,
HLOOKUP("Cluster",'vInfo (Imported)'!$1:$5000,A1050,FALSE),
"")</f>
        <v/>
      </c>
      <c r="K1050" s="28">
        <f>'vCluster (Imported)'!A1050</f>
        <v>0</v>
      </c>
      <c r="L1050">
        <f t="shared" si="99"/>
        <v>0</v>
      </c>
      <c r="M1050">
        <f t="shared" si="100"/>
        <v>0</v>
      </c>
      <c r="N1050">
        <f t="shared" si="101"/>
        <v>0</v>
      </c>
      <c r="O1050" s="1">
        <f t="shared" si="102"/>
        <v>0</v>
      </c>
      <c r="P1050">
        <f>SUMIFS('vCluster (Imported)'!$G:$G,'vCluster (Imported)'!$A:$A,K1050)</f>
        <v>0</v>
      </c>
      <c r="Q1050">
        <f t="shared" si="103"/>
        <v>0</v>
      </c>
    </row>
    <row r="1051" spans="1:17" x14ac:dyDescent="0.3">
      <c r="A1051">
        <f t="shared" si="98"/>
        <v>1051</v>
      </c>
      <c r="B1051" t="str">
        <f>IF(HLOOKUP("Memory",'vInfo (Imported)'!$1:$5000,A1051,FALSE)&gt;0,HLOOKUP("Memory",'vInfo (Imported)'!$1:$5000,A1051,FALSE),"")</f>
        <v/>
      </c>
      <c r="C1051" t="str">
        <f>IF(HLOOKUP("CPUs",'vInfo (Imported)'!$1:$5000,A1051,FALSE)&gt;0,
HLOOKUP("CPUs",'vInfo (Imported)'!$1:$5000,A1051,FALSE),
"")</f>
        <v/>
      </c>
      <c r="D1051" t="str">
        <f>IF(HLOOKUP($D$1,'vInfo (Imported)'!$1:$5000,A1051,FALSE)&gt;0,
HLOOKUP($D$1,'vInfo (Imported)'!$1:$5000,A1051,FALSE),
"")</f>
        <v/>
      </c>
      <c r="E1051" t="str">
        <f>IF(HLOOKUP("Category",'vInfo (Imported)'!$1:$5000,A1051,FALSE)&gt;0,
HLOOKUP("Category",'vInfo (Imported)'!$1:$5000,A1051,FALSE),
"")</f>
        <v/>
      </c>
      <c r="F1051" t="str">
        <f>IF(HLOOKUP("OS according to the configuration file",'vInfo (Imported)'!$1:$5000,A1051,FALSE)&gt;0,
HLOOKUP("OS according to the configuration file",'vInfo (Imported)'!$1:$5000,A1051,FALSE),
"")</f>
        <v/>
      </c>
      <c r="G1051" s="1" t="str">
        <f>IF(HLOOKUP("Cluster",'vInfo (Imported)'!$1:$5000,A1051,FALSE)&gt;0,
HLOOKUP("Cluster",'vInfo (Imported)'!$1:$5000,A1051,FALSE),
"")</f>
        <v/>
      </c>
      <c r="K1051" s="28">
        <f>'vCluster (Imported)'!A1051</f>
        <v>0</v>
      </c>
      <c r="L1051">
        <f t="shared" si="99"/>
        <v>0</v>
      </c>
      <c r="M1051">
        <f t="shared" si="100"/>
        <v>0</v>
      </c>
      <c r="N1051">
        <f t="shared" si="101"/>
        <v>0</v>
      </c>
      <c r="O1051" s="1">
        <f t="shared" si="102"/>
        <v>0</v>
      </c>
      <c r="P1051">
        <f>SUMIFS('vCluster (Imported)'!$G:$G,'vCluster (Imported)'!$A:$A,K1051)</f>
        <v>0</v>
      </c>
      <c r="Q1051">
        <f t="shared" si="103"/>
        <v>0</v>
      </c>
    </row>
    <row r="1052" spans="1:17" x14ac:dyDescent="0.3">
      <c r="A1052">
        <f t="shared" si="98"/>
        <v>1052</v>
      </c>
      <c r="B1052" t="str">
        <f>IF(HLOOKUP("Memory",'vInfo (Imported)'!$1:$5000,A1052,FALSE)&gt;0,HLOOKUP("Memory",'vInfo (Imported)'!$1:$5000,A1052,FALSE),"")</f>
        <v/>
      </c>
      <c r="C1052" t="str">
        <f>IF(HLOOKUP("CPUs",'vInfo (Imported)'!$1:$5000,A1052,FALSE)&gt;0,
HLOOKUP("CPUs",'vInfo (Imported)'!$1:$5000,A1052,FALSE),
"")</f>
        <v/>
      </c>
      <c r="D1052" t="str">
        <f>IF(HLOOKUP($D$1,'vInfo (Imported)'!$1:$5000,A1052,FALSE)&gt;0,
HLOOKUP($D$1,'vInfo (Imported)'!$1:$5000,A1052,FALSE),
"")</f>
        <v/>
      </c>
      <c r="E1052" t="str">
        <f>IF(HLOOKUP("Category",'vInfo (Imported)'!$1:$5000,A1052,FALSE)&gt;0,
HLOOKUP("Category",'vInfo (Imported)'!$1:$5000,A1052,FALSE),
"")</f>
        <v/>
      </c>
      <c r="F1052" t="str">
        <f>IF(HLOOKUP("OS according to the configuration file",'vInfo (Imported)'!$1:$5000,A1052,FALSE)&gt;0,
HLOOKUP("OS according to the configuration file",'vInfo (Imported)'!$1:$5000,A1052,FALSE),
"")</f>
        <v/>
      </c>
      <c r="G1052" s="1" t="str">
        <f>IF(HLOOKUP("Cluster",'vInfo (Imported)'!$1:$5000,A1052,FALSE)&gt;0,
HLOOKUP("Cluster",'vInfo (Imported)'!$1:$5000,A1052,FALSE),
"")</f>
        <v/>
      </c>
      <c r="K1052" s="28">
        <f>'vCluster (Imported)'!A1052</f>
        <v>0</v>
      </c>
      <c r="L1052">
        <f t="shared" si="99"/>
        <v>0</v>
      </c>
      <c r="M1052">
        <f t="shared" si="100"/>
        <v>0</v>
      </c>
      <c r="N1052">
        <f t="shared" si="101"/>
        <v>0</v>
      </c>
      <c r="O1052" s="1">
        <f t="shared" si="102"/>
        <v>0</v>
      </c>
      <c r="P1052">
        <f>SUMIFS('vCluster (Imported)'!$G:$G,'vCluster (Imported)'!$A:$A,K1052)</f>
        <v>0</v>
      </c>
      <c r="Q1052">
        <f t="shared" si="103"/>
        <v>0</v>
      </c>
    </row>
    <row r="1053" spans="1:17" x14ac:dyDescent="0.3">
      <c r="A1053">
        <f t="shared" si="98"/>
        <v>1053</v>
      </c>
      <c r="B1053" t="str">
        <f>IF(HLOOKUP("Memory",'vInfo (Imported)'!$1:$5000,A1053,FALSE)&gt;0,HLOOKUP("Memory",'vInfo (Imported)'!$1:$5000,A1053,FALSE),"")</f>
        <v/>
      </c>
      <c r="C1053" t="str">
        <f>IF(HLOOKUP("CPUs",'vInfo (Imported)'!$1:$5000,A1053,FALSE)&gt;0,
HLOOKUP("CPUs",'vInfo (Imported)'!$1:$5000,A1053,FALSE),
"")</f>
        <v/>
      </c>
      <c r="D1053" t="str">
        <f>IF(HLOOKUP($D$1,'vInfo (Imported)'!$1:$5000,A1053,FALSE)&gt;0,
HLOOKUP($D$1,'vInfo (Imported)'!$1:$5000,A1053,FALSE),
"")</f>
        <v/>
      </c>
      <c r="E1053" t="str">
        <f>IF(HLOOKUP("Category",'vInfo (Imported)'!$1:$5000,A1053,FALSE)&gt;0,
HLOOKUP("Category",'vInfo (Imported)'!$1:$5000,A1053,FALSE),
"")</f>
        <v/>
      </c>
      <c r="F1053" t="str">
        <f>IF(HLOOKUP("OS according to the configuration file",'vInfo (Imported)'!$1:$5000,A1053,FALSE)&gt;0,
HLOOKUP("OS according to the configuration file",'vInfo (Imported)'!$1:$5000,A1053,FALSE),
"")</f>
        <v/>
      </c>
      <c r="G1053" s="1" t="str">
        <f>IF(HLOOKUP("Cluster",'vInfo (Imported)'!$1:$5000,A1053,FALSE)&gt;0,
HLOOKUP("Cluster",'vInfo (Imported)'!$1:$5000,A1053,FALSE),
"")</f>
        <v/>
      </c>
      <c r="K1053" s="28">
        <f>'vCluster (Imported)'!A1053</f>
        <v>0</v>
      </c>
      <c r="L1053">
        <f t="shared" si="99"/>
        <v>0</v>
      </c>
      <c r="M1053">
        <f t="shared" si="100"/>
        <v>0</v>
      </c>
      <c r="N1053">
        <f t="shared" si="101"/>
        <v>0</v>
      </c>
      <c r="O1053" s="1">
        <f t="shared" si="102"/>
        <v>0</v>
      </c>
      <c r="P1053">
        <f>SUMIFS('vCluster (Imported)'!$G:$G,'vCluster (Imported)'!$A:$A,K1053)</f>
        <v>0</v>
      </c>
      <c r="Q1053">
        <f t="shared" si="103"/>
        <v>0</v>
      </c>
    </row>
    <row r="1054" spans="1:17" x14ac:dyDescent="0.3">
      <c r="A1054">
        <f t="shared" si="98"/>
        <v>1054</v>
      </c>
      <c r="B1054" t="str">
        <f>IF(HLOOKUP("Memory",'vInfo (Imported)'!$1:$5000,A1054,FALSE)&gt;0,HLOOKUP("Memory",'vInfo (Imported)'!$1:$5000,A1054,FALSE),"")</f>
        <v/>
      </c>
      <c r="C1054" t="str">
        <f>IF(HLOOKUP("CPUs",'vInfo (Imported)'!$1:$5000,A1054,FALSE)&gt;0,
HLOOKUP("CPUs",'vInfo (Imported)'!$1:$5000,A1054,FALSE),
"")</f>
        <v/>
      </c>
      <c r="D1054" t="str">
        <f>IF(HLOOKUP($D$1,'vInfo (Imported)'!$1:$5000,A1054,FALSE)&gt;0,
HLOOKUP($D$1,'vInfo (Imported)'!$1:$5000,A1054,FALSE),
"")</f>
        <v/>
      </c>
      <c r="E1054" t="str">
        <f>IF(HLOOKUP("Category",'vInfo (Imported)'!$1:$5000,A1054,FALSE)&gt;0,
HLOOKUP("Category",'vInfo (Imported)'!$1:$5000,A1054,FALSE),
"")</f>
        <v/>
      </c>
      <c r="F1054" t="str">
        <f>IF(HLOOKUP("OS according to the configuration file",'vInfo (Imported)'!$1:$5000,A1054,FALSE)&gt;0,
HLOOKUP("OS according to the configuration file",'vInfo (Imported)'!$1:$5000,A1054,FALSE),
"")</f>
        <v/>
      </c>
      <c r="G1054" s="1" t="str">
        <f>IF(HLOOKUP("Cluster",'vInfo (Imported)'!$1:$5000,A1054,FALSE)&gt;0,
HLOOKUP("Cluster",'vInfo (Imported)'!$1:$5000,A1054,FALSE),
"")</f>
        <v/>
      </c>
      <c r="K1054" s="28">
        <f>'vCluster (Imported)'!A1054</f>
        <v>0</v>
      </c>
      <c r="L1054">
        <f t="shared" si="99"/>
        <v>0</v>
      </c>
      <c r="M1054">
        <f t="shared" si="100"/>
        <v>0</v>
      </c>
      <c r="N1054">
        <f t="shared" si="101"/>
        <v>0</v>
      </c>
      <c r="O1054" s="1">
        <f t="shared" si="102"/>
        <v>0</v>
      </c>
      <c r="P1054">
        <f>SUMIFS('vCluster (Imported)'!$G:$G,'vCluster (Imported)'!$A:$A,K1054)</f>
        <v>0</v>
      </c>
      <c r="Q1054">
        <f t="shared" si="103"/>
        <v>0</v>
      </c>
    </row>
    <row r="1055" spans="1:17" x14ac:dyDescent="0.3">
      <c r="A1055">
        <f t="shared" si="98"/>
        <v>1055</v>
      </c>
      <c r="B1055" t="str">
        <f>IF(HLOOKUP("Memory",'vInfo (Imported)'!$1:$5000,A1055,FALSE)&gt;0,HLOOKUP("Memory",'vInfo (Imported)'!$1:$5000,A1055,FALSE),"")</f>
        <v/>
      </c>
      <c r="C1055" t="str">
        <f>IF(HLOOKUP("CPUs",'vInfo (Imported)'!$1:$5000,A1055,FALSE)&gt;0,
HLOOKUP("CPUs",'vInfo (Imported)'!$1:$5000,A1055,FALSE),
"")</f>
        <v/>
      </c>
      <c r="D1055" t="str">
        <f>IF(HLOOKUP($D$1,'vInfo (Imported)'!$1:$5000,A1055,FALSE)&gt;0,
HLOOKUP($D$1,'vInfo (Imported)'!$1:$5000,A1055,FALSE),
"")</f>
        <v/>
      </c>
      <c r="E1055" t="str">
        <f>IF(HLOOKUP("Category",'vInfo (Imported)'!$1:$5000,A1055,FALSE)&gt;0,
HLOOKUP("Category",'vInfo (Imported)'!$1:$5000,A1055,FALSE),
"")</f>
        <v/>
      </c>
      <c r="F1055" t="str">
        <f>IF(HLOOKUP("OS according to the configuration file",'vInfo (Imported)'!$1:$5000,A1055,FALSE)&gt;0,
HLOOKUP("OS according to the configuration file",'vInfo (Imported)'!$1:$5000,A1055,FALSE),
"")</f>
        <v/>
      </c>
      <c r="G1055" s="1" t="str">
        <f>IF(HLOOKUP("Cluster",'vInfo (Imported)'!$1:$5000,A1055,FALSE)&gt;0,
HLOOKUP("Cluster",'vInfo (Imported)'!$1:$5000,A1055,FALSE),
"")</f>
        <v/>
      </c>
      <c r="K1055" s="28">
        <f>'vCluster (Imported)'!A1055</f>
        <v>0</v>
      </c>
      <c r="L1055">
        <f t="shared" si="99"/>
        <v>0</v>
      </c>
      <c r="M1055">
        <f t="shared" si="100"/>
        <v>0</v>
      </c>
      <c r="N1055">
        <f t="shared" si="101"/>
        <v>0</v>
      </c>
      <c r="O1055" s="1">
        <f t="shared" si="102"/>
        <v>0</v>
      </c>
      <c r="P1055">
        <f>SUMIFS('vCluster (Imported)'!$G:$G,'vCluster (Imported)'!$A:$A,K1055)</f>
        <v>0</v>
      </c>
      <c r="Q1055">
        <f t="shared" si="103"/>
        <v>0</v>
      </c>
    </row>
    <row r="1056" spans="1:17" x14ac:dyDescent="0.3">
      <c r="A1056">
        <f t="shared" si="98"/>
        <v>1056</v>
      </c>
      <c r="B1056" t="str">
        <f>IF(HLOOKUP("Memory",'vInfo (Imported)'!$1:$5000,A1056,FALSE)&gt;0,HLOOKUP("Memory",'vInfo (Imported)'!$1:$5000,A1056,FALSE),"")</f>
        <v/>
      </c>
      <c r="C1056" t="str">
        <f>IF(HLOOKUP("CPUs",'vInfo (Imported)'!$1:$5000,A1056,FALSE)&gt;0,
HLOOKUP("CPUs",'vInfo (Imported)'!$1:$5000,A1056,FALSE),
"")</f>
        <v/>
      </c>
      <c r="D1056" t="str">
        <f>IF(HLOOKUP($D$1,'vInfo (Imported)'!$1:$5000,A1056,FALSE)&gt;0,
HLOOKUP($D$1,'vInfo (Imported)'!$1:$5000,A1056,FALSE),
"")</f>
        <v/>
      </c>
      <c r="E1056" t="str">
        <f>IF(HLOOKUP("Category",'vInfo (Imported)'!$1:$5000,A1056,FALSE)&gt;0,
HLOOKUP("Category",'vInfo (Imported)'!$1:$5000,A1056,FALSE),
"")</f>
        <v/>
      </c>
      <c r="F1056" t="str">
        <f>IF(HLOOKUP("OS according to the configuration file",'vInfo (Imported)'!$1:$5000,A1056,FALSE)&gt;0,
HLOOKUP("OS according to the configuration file",'vInfo (Imported)'!$1:$5000,A1056,FALSE),
"")</f>
        <v/>
      </c>
      <c r="G1056" s="1" t="str">
        <f>IF(HLOOKUP("Cluster",'vInfo (Imported)'!$1:$5000,A1056,FALSE)&gt;0,
HLOOKUP("Cluster",'vInfo (Imported)'!$1:$5000,A1056,FALSE),
"")</f>
        <v/>
      </c>
      <c r="K1056" s="28">
        <f>'vCluster (Imported)'!A1056</f>
        <v>0</v>
      </c>
      <c r="L1056">
        <f t="shared" si="99"/>
        <v>0</v>
      </c>
      <c r="M1056">
        <f t="shared" si="100"/>
        <v>0</v>
      </c>
      <c r="N1056">
        <f t="shared" si="101"/>
        <v>0</v>
      </c>
      <c r="O1056" s="1">
        <f t="shared" si="102"/>
        <v>0</v>
      </c>
      <c r="P1056">
        <f>SUMIFS('vCluster (Imported)'!$G:$G,'vCluster (Imported)'!$A:$A,K1056)</f>
        <v>0</v>
      </c>
      <c r="Q1056">
        <f t="shared" si="103"/>
        <v>0</v>
      </c>
    </row>
    <row r="1057" spans="1:17" x14ac:dyDescent="0.3">
      <c r="A1057">
        <f t="shared" si="98"/>
        <v>1057</v>
      </c>
      <c r="B1057" t="str">
        <f>IF(HLOOKUP("Memory",'vInfo (Imported)'!$1:$5000,A1057,FALSE)&gt;0,HLOOKUP("Memory",'vInfo (Imported)'!$1:$5000,A1057,FALSE),"")</f>
        <v/>
      </c>
      <c r="C1057" t="str">
        <f>IF(HLOOKUP("CPUs",'vInfo (Imported)'!$1:$5000,A1057,FALSE)&gt;0,
HLOOKUP("CPUs",'vInfo (Imported)'!$1:$5000,A1057,FALSE),
"")</f>
        <v/>
      </c>
      <c r="D1057" t="str">
        <f>IF(HLOOKUP($D$1,'vInfo (Imported)'!$1:$5000,A1057,FALSE)&gt;0,
HLOOKUP($D$1,'vInfo (Imported)'!$1:$5000,A1057,FALSE),
"")</f>
        <v/>
      </c>
      <c r="E1057" t="str">
        <f>IF(HLOOKUP("Category",'vInfo (Imported)'!$1:$5000,A1057,FALSE)&gt;0,
HLOOKUP("Category",'vInfo (Imported)'!$1:$5000,A1057,FALSE),
"")</f>
        <v/>
      </c>
      <c r="F1057" t="str">
        <f>IF(HLOOKUP("OS according to the configuration file",'vInfo (Imported)'!$1:$5000,A1057,FALSE)&gt;0,
HLOOKUP("OS according to the configuration file",'vInfo (Imported)'!$1:$5000,A1057,FALSE),
"")</f>
        <v/>
      </c>
      <c r="G1057" s="1" t="str">
        <f>IF(HLOOKUP("Cluster",'vInfo (Imported)'!$1:$5000,A1057,FALSE)&gt;0,
HLOOKUP("Cluster",'vInfo (Imported)'!$1:$5000,A1057,FALSE),
"")</f>
        <v/>
      </c>
      <c r="K1057" s="28">
        <f>'vCluster (Imported)'!A1057</f>
        <v>0</v>
      </c>
      <c r="L1057">
        <f t="shared" si="99"/>
        <v>0</v>
      </c>
      <c r="M1057">
        <f t="shared" si="100"/>
        <v>0</v>
      </c>
      <c r="N1057">
        <f t="shared" si="101"/>
        <v>0</v>
      </c>
      <c r="O1057" s="1">
        <f t="shared" si="102"/>
        <v>0</v>
      </c>
      <c r="P1057">
        <f>SUMIFS('vCluster (Imported)'!$G:$G,'vCluster (Imported)'!$A:$A,K1057)</f>
        <v>0</v>
      </c>
      <c r="Q1057">
        <f t="shared" si="103"/>
        <v>0</v>
      </c>
    </row>
    <row r="1058" spans="1:17" x14ac:dyDescent="0.3">
      <c r="A1058">
        <f t="shared" si="98"/>
        <v>1058</v>
      </c>
      <c r="B1058" t="str">
        <f>IF(HLOOKUP("Memory",'vInfo (Imported)'!$1:$5000,A1058,FALSE)&gt;0,HLOOKUP("Memory",'vInfo (Imported)'!$1:$5000,A1058,FALSE),"")</f>
        <v/>
      </c>
      <c r="C1058" t="str">
        <f>IF(HLOOKUP("CPUs",'vInfo (Imported)'!$1:$5000,A1058,FALSE)&gt;0,
HLOOKUP("CPUs",'vInfo (Imported)'!$1:$5000,A1058,FALSE),
"")</f>
        <v/>
      </c>
      <c r="D1058" t="str">
        <f>IF(HLOOKUP($D$1,'vInfo (Imported)'!$1:$5000,A1058,FALSE)&gt;0,
HLOOKUP($D$1,'vInfo (Imported)'!$1:$5000,A1058,FALSE),
"")</f>
        <v/>
      </c>
      <c r="E1058" t="str">
        <f>IF(HLOOKUP("Category",'vInfo (Imported)'!$1:$5000,A1058,FALSE)&gt;0,
HLOOKUP("Category",'vInfo (Imported)'!$1:$5000,A1058,FALSE),
"")</f>
        <v/>
      </c>
      <c r="F1058" t="str">
        <f>IF(HLOOKUP("OS according to the configuration file",'vInfo (Imported)'!$1:$5000,A1058,FALSE)&gt;0,
HLOOKUP("OS according to the configuration file",'vInfo (Imported)'!$1:$5000,A1058,FALSE),
"")</f>
        <v/>
      </c>
      <c r="G1058" s="1" t="str">
        <f>IF(HLOOKUP("Cluster",'vInfo (Imported)'!$1:$5000,A1058,FALSE)&gt;0,
HLOOKUP("Cluster",'vInfo (Imported)'!$1:$5000,A1058,FALSE),
"")</f>
        <v/>
      </c>
      <c r="K1058" s="28">
        <f>'vCluster (Imported)'!A1058</f>
        <v>0</v>
      </c>
      <c r="L1058">
        <f t="shared" si="99"/>
        <v>0</v>
      </c>
      <c r="M1058">
        <f t="shared" si="100"/>
        <v>0</v>
      </c>
      <c r="N1058">
        <f t="shared" si="101"/>
        <v>0</v>
      </c>
      <c r="O1058" s="1">
        <f t="shared" si="102"/>
        <v>0</v>
      </c>
      <c r="P1058">
        <f>SUMIFS('vCluster (Imported)'!$G:$G,'vCluster (Imported)'!$A:$A,K1058)</f>
        <v>0</v>
      </c>
      <c r="Q1058">
        <f t="shared" si="103"/>
        <v>0</v>
      </c>
    </row>
    <row r="1059" spans="1:17" x14ac:dyDescent="0.3">
      <c r="A1059">
        <f t="shared" si="98"/>
        <v>1059</v>
      </c>
      <c r="B1059" t="str">
        <f>IF(HLOOKUP("Memory",'vInfo (Imported)'!$1:$5000,A1059,FALSE)&gt;0,HLOOKUP("Memory",'vInfo (Imported)'!$1:$5000,A1059,FALSE),"")</f>
        <v/>
      </c>
      <c r="C1059" t="str">
        <f>IF(HLOOKUP("CPUs",'vInfo (Imported)'!$1:$5000,A1059,FALSE)&gt;0,
HLOOKUP("CPUs",'vInfo (Imported)'!$1:$5000,A1059,FALSE),
"")</f>
        <v/>
      </c>
      <c r="D1059" t="str">
        <f>IF(HLOOKUP($D$1,'vInfo (Imported)'!$1:$5000,A1059,FALSE)&gt;0,
HLOOKUP($D$1,'vInfo (Imported)'!$1:$5000,A1059,FALSE),
"")</f>
        <v/>
      </c>
      <c r="E1059" t="str">
        <f>IF(HLOOKUP("Category",'vInfo (Imported)'!$1:$5000,A1059,FALSE)&gt;0,
HLOOKUP("Category",'vInfo (Imported)'!$1:$5000,A1059,FALSE),
"")</f>
        <v/>
      </c>
      <c r="F1059" t="str">
        <f>IF(HLOOKUP("OS according to the configuration file",'vInfo (Imported)'!$1:$5000,A1059,FALSE)&gt;0,
HLOOKUP("OS according to the configuration file",'vInfo (Imported)'!$1:$5000,A1059,FALSE),
"")</f>
        <v/>
      </c>
      <c r="G1059" s="1" t="str">
        <f>IF(HLOOKUP("Cluster",'vInfo (Imported)'!$1:$5000,A1059,FALSE)&gt;0,
HLOOKUP("Cluster",'vInfo (Imported)'!$1:$5000,A1059,FALSE),
"")</f>
        <v/>
      </c>
      <c r="K1059" s="28">
        <f>'vCluster (Imported)'!A1059</f>
        <v>0</v>
      </c>
      <c r="L1059">
        <f t="shared" si="99"/>
        <v>0</v>
      </c>
      <c r="M1059">
        <f t="shared" si="100"/>
        <v>0</v>
      </c>
      <c r="N1059">
        <f t="shared" si="101"/>
        <v>0</v>
      </c>
      <c r="O1059" s="1">
        <f t="shared" si="102"/>
        <v>0</v>
      </c>
      <c r="P1059">
        <f>SUMIFS('vCluster (Imported)'!$G:$G,'vCluster (Imported)'!$A:$A,K1059)</f>
        <v>0</v>
      </c>
      <c r="Q1059">
        <f t="shared" si="103"/>
        <v>0</v>
      </c>
    </row>
    <row r="1060" spans="1:17" x14ac:dyDescent="0.3">
      <c r="A1060">
        <f t="shared" si="98"/>
        <v>1060</v>
      </c>
      <c r="B1060" t="str">
        <f>IF(HLOOKUP("Memory",'vInfo (Imported)'!$1:$5000,A1060,FALSE)&gt;0,HLOOKUP("Memory",'vInfo (Imported)'!$1:$5000,A1060,FALSE),"")</f>
        <v/>
      </c>
      <c r="C1060" t="str">
        <f>IF(HLOOKUP("CPUs",'vInfo (Imported)'!$1:$5000,A1060,FALSE)&gt;0,
HLOOKUP("CPUs",'vInfo (Imported)'!$1:$5000,A1060,FALSE),
"")</f>
        <v/>
      </c>
      <c r="D1060" t="str">
        <f>IF(HLOOKUP($D$1,'vInfo (Imported)'!$1:$5000,A1060,FALSE)&gt;0,
HLOOKUP($D$1,'vInfo (Imported)'!$1:$5000,A1060,FALSE),
"")</f>
        <v/>
      </c>
      <c r="E1060" t="str">
        <f>IF(HLOOKUP("Category",'vInfo (Imported)'!$1:$5000,A1060,FALSE)&gt;0,
HLOOKUP("Category",'vInfo (Imported)'!$1:$5000,A1060,FALSE),
"")</f>
        <v/>
      </c>
      <c r="F1060" t="str">
        <f>IF(HLOOKUP("OS according to the configuration file",'vInfo (Imported)'!$1:$5000,A1060,FALSE)&gt;0,
HLOOKUP("OS according to the configuration file",'vInfo (Imported)'!$1:$5000,A1060,FALSE),
"")</f>
        <v/>
      </c>
      <c r="G1060" s="1" t="str">
        <f>IF(HLOOKUP("Cluster",'vInfo (Imported)'!$1:$5000,A1060,FALSE)&gt;0,
HLOOKUP("Cluster",'vInfo (Imported)'!$1:$5000,A1060,FALSE),
"")</f>
        <v/>
      </c>
      <c r="K1060" s="28">
        <f>'vCluster (Imported)'!A1060</f>
        <v>0</v>
      </c>
      <c r="L1060">
        <f t="shared" si="99"/>
        <v>0</v>
      </c>
      <c r="M1060">
        <f t="shared" si="100"/>
        <v>0</v>
      </c>
      <c r="N1060">
        <f t="shared" si="101"/>
        <v>0</v>
      </c>
      <c r="O1060" s="1">
        <f t="shared" si="102"/>
        <v>0</v>
      </c>
      <c r="P1060">
        <f>SUMIFS('vCluster (Imported)'!$G:$G,'vCluster (Imported)'!$A:$A,K1060)</f>
        <v>0</v>
      </c>
      <c r="Q1060">
        <f t="shared" si="103"/>
        <v>0</v>
      </c>
    </row>
    <row r="1061" spans="1:17" x14ac:dyDescent="0.3">
      <c r="A1061">
        <f t="shared" si="98"/>
        <v>1061</v>
      </c>
      <c r="B1061" t="str">
        <f>IF(HLOOKUP("Memory",'vInfo (Imported)'!$1:$5000,A1061,FALSE)&gt;0,HLOOKUP("Memory",'vInfo (Imported)'!$1:$5000,A1061,FALSE),"")</f>
        <v/>
      </c>
      <c r="C1061" t="str">
        <f>IF(HLOOKUP("CPUs",'vInfo (Imported)'!$1:$5000,A1061,FALSE)&gt;0,
HLOOKUP("CPUs",'vInfo (Imported)'!$1:$5000,A1061,FALSE),
"")</f>
        <v/>
      </c>
      <c r="D1061" t="str">
        <f>IF(HLOOKUP($D$1,'vInfo (Imported)'!$1:$5000,A1061,FALSE)&gt;0,
HLOOKUP($D$1,'vInfo (Imported)'!$1:$5000,A1061,FALSE),
"")</f>
        <v/>
      </c>
      <c r="E1061" t="str">
        <f>IF(HLOOKUP("Category",'vInfo (Imported)'!$1:$5000,A1061,FALSE)&gt;0,
HLOOKUP("Category",'vInfo (Imported)'!$1:$5000,A1061,FALSE),
"")</f>
        <v/>
      </c>
      <c r="F1061" t="str">
        <f>IF(HLOOKUP("OS according to the configuration file",'vInfo (Imported)'!$1:$5000,A1061,FALSE)&gt;0,
HLOOKUP("OS according to the configuration file",'vInfo (Imported)'!$1:$5000,A1061,FALSE),
"")</f>
        <v/>
      </c>
      <c r="G1061" s="1" t="str">
        <f>IF(HLOOKUP("Cluster",'vInfo (Imported)'!$1:$5000,A1061,FALSE)&gt;0,
HLOOKUP("Cluster",'vInfo (Imported)'!$1:$5000,A1061,FALSE),
"")</f>
        <v/>
      </c>
      <c r="K1061" s="28">
        <f>'vCluster (Imported)'!A1061</f>
        <v>0</v>
      </c>
      <c r="L1061">
        <f t="shared" si="99"/>
        <v>0</v>
      </c>
      <c r="M1061">
        <f t="shared" si="100"/>
        <v>0</v>
      </c>
      <c r="N1061">
        <f t="shared" si="101"/>
        <v>0</v>
      </c>
      <c r="O1061" s="1">
        <f t="shared" si="102"/>
        <v>0</v>
      </c>
      <c r="P1061">
        <f>SUMIFS('vCluster (Imported)'!$G:$G,'vCluster (Imported)'!$A:$A,K1061)</f>
        <v>0</v>
      </c>
      <c r="Q1061">
        <f t="shared" si="103"/>
        <v>0</v>
      </c>
    </row>
    <row r="1062" spans="1:17" x14ac:dyDescent="0.3">
      <c r="A1062">
        <f t="shared" si="98"/>
        <v>1062</v>
      </c>
      <c r="B1062" t="str">
        <f>IF(HLOOKUP("Memory",'vInfo (Imported)'!$1:$5000,A1062,FALSE)&gt;0,HLOOKUP("Memory",'vInfo (Imported)'!$1:$5000,A1062,FALSE),"")</f>
        <v/>
      </c>
      <c r="C1062" t="str">
        <f>IF(HLOOKUP("CPUs",'vInfo (Imported)'!$1:$5000,A1062,FALSE)&gt;0,
HLOOKUP("CPUs",'vInfo (Imported)'!$1:$5000,A1062,FALSE),
"")</f>
        <v/>
      </c>
      <c r="D1062" t="str">
        <f>IF(HLOOKUP($D$1,'vInfo (Imported)'!$1:$5000,A1062,FALSE)&gt;0,
HLOOKUP($D$1,'vInfo (Imported)'!$1:$5000,A1062,FALSE),
"")</f>
        <v/>
      </c>
      <c r="E1062" t="str">
        <f>IF(HLOOKUP("Category",'vInfo (Imported)'!$1:$5000,A1062,FALSE)&gt;0,
HLOOKUP("Category",'vInfo (Imported)'!$1:$5000,A1062,FALSE),
"")</f>
        <v/>
      </c>
      <c r="F1062" t="str">
        <f>IF(HLOOKUP("OS according to the configuration file",'vInfo (Imported)'!$1:$5000,A1062,FALSE)&gt;0,
HLOOKUP("OS according to the configuration file",'vInfo (Imported)'!$1:$5000,A1062,FALSE),
"")</f>
        <v/>
      </c>
      <c r="G1062" s="1" t="str">
        <f>IF(HLOOKUP("Cluster",'vInfo (Imported)'!$1:$5000,A1062,FALSE)&gt;0,
HLOOKUP("Cluster",'vInfo (Imported)'!$1:$5000,A1062,FALSE),
"")</f>
        <v/>
      </c>
      <c r="K1062" s="28">
        <f>'vCluster (Imported)'!A1062</f>
        <v>0</v>
      </c>
      <c r="L1062">
        <f t="shared" si="99"/>
        <v>0</v>
      </c>
      <c r="M1062">
        <f t="shared" si="100"/>
        <v>0</v>
      </c>
      <c r="N1062">
        <f t="shared" si="101"/>
        <v>0</v>
      </c>
      <c r="O1062" s="1">
        <f t="shared" si="102"/>
        <v>0</v>
      </c>
      <c r="P1062">
        <f>SUMIFS('vCluster (Imported)'!$G:$G,'vCluster (Imported)'!$A:$A,K1062)</f>
        <v>0</v>
      </c>
      <c r="Q1062">
        <f t="shared" si="103"/>
        <v>0</v>
      </c>
    </row>
    <row r="1063" spans="1:17" x14ac:dyDescent="0.3">
      <c r="A1063">
        <f t="shared" si="98"/>
        <v>1063</v>
      </c>
      <c r="B1063" t="str">
        <f>IF(HLOOKUP("Memory",'vInfo (Imported)'!$1:$5000,A1063,FALSE)&gt;0,HLOOKUP("Memory",'vInfo (Imported)'!$1:$5000,A1063,FALSE),"")</f>
        <v/>
      </c>
      <c r="C1063" t="str">
        <f>IF(HLOOKUP("CPUs",'vInfo (Imported)'!$1:$5000,A1063,FALSE)&gt;0,
HLOOKUP("CPUs",'vInfo (Imported)'!$1:$5000,A1063,FALSE),
"")</f>
        <v/>
      </c>
      <c r="D1063" t="str">
        <f>IF(HLOOKUP($D$1,'vInfo (Imported)'!$1:$5000,A1063,FALSE)&gt;0,
HLOOKUP($D$1,'vInfo (Imported)'!$1:$5000,A1063,FALSE),
"")</f>
        <v/>
      </c>
      <c r="E1063" t="str">
        <f>IF(HLOOKUP("Category",'vInfo (Imported)'!$1:$5000,A1063,FALSE)&gt;0,
HLOOKUP("Category",'vInfo (Imported)'!$1:$5000,A1063,FALSE),
"")</f>
        <v/>
      </c>
      <c r="F1063" t="str">
        <f>IF(HLOOKUP("OS according to the configuration file",'vInfo (Imported)'!$1:$5000,A1063,FALSE)&gt;0,
HLOOKUP("OS according to the configuration file",'vInfo (Imported)'!$1:$5000,A1063,FALSE),
"")</f>
        <v/>
      </c>
      <c r="G1063" s="1" t="str">
        <f>IF(HLOOKUP("Cluster",'vInfo (Imported)'!$1:$5000,A1063,FALSE)&gt;0,
HLOOKUP("Cluster",'vInfo (Imported)'!$1:$5000,A1063,FALSE),
"")</f>
        <v/>
      </c>
      <c r="K1063" s="28">
        <f>'vCluster (Imported)'!A1063</f>
        <v>0</v>
      </c>
      <c r="L1063">
        <f t="shared" si="99"/>
        <v>0</v>
      </c>
      <c r="M1063">
        <f t="shared" si="100"/>
        <v>0</v>
      </c>
      <c r="N1063">
        <f t="shared" si="101"/>
        <v>0</v>
      </c>
      <c r="O1063" s="1">
        <f t="shared" si="102"/>
        <v>0</v>
      </c>
      <c r="P1063">
        <f>SUMIFS('vCluster (Imported)'!$G:$G,'vCluster (Imported)'!$A:$A,K1063)</f>
        <v>0</v>
      </c>
      <c r="Q1063">
        <f t="shared" si="103"/>
        <v>0</v>
      </c>
    </row>
    <row r="1064" spans="1:17" x14ac:dyDescent="0.3">
      <c r="A1064">
        <f t="shared" si="98"/>
        <v>1064</v>
      </c>
      <c r="B1064" t="str">
        <f>IF(HLOOKUP("Memory",'vInfo (Imported)'!$1:$5000,A1064,FALSE)&gt;0,HLOOKUP("Memory",'vInfo (Imported)'!$1:$5000,A1064,FALSE),"")</f>
        <v/>
      </c>
      <c r="C1064" t="str">
        <f>IF(HLOOKUP("CPUs",'vInfo (Imported)'!$1:$5000,A1064,FALSE)&gt;0,
HLOOKUP("CPUs",'vInfo (Imported)'!$1:$5000,A1064,FALSE),
"")</f>
        <v/>
      </c>
      <c r="D1064" t="str">
        <f>IF(HLOOKUP($D$1,'vInfo (Imported)'!$1:$5000,A1064,FALSE)&gt;0,
HLOOKUP($D$1,'vInfo (Imported)'!$1:$5000,A1064,FALSE),
"")</f>
        <v/>
      </c>
      <c r="E1064" t="str">
        <f>IF(HLOOKUP("Category",'vInfo (Imported)'!$1:$5000,A1064,FALSE)&gt;0,
HLOOKUP("Category",'vInfo (Imported)'!$1:$5000,A1064,FALSE),
"")</f>
        <v/>
      </c>
      <c r="F1064" t="str">
        <f>IF(HLOOKUP("OS according to the configuration file",'vInfo (Imported)'!$1:$5000,A1064,FALSE)&gt;0,
HLOOKUP("OS according to the configuration file",'vInfo (Imported)'!$1:$5000,A1064,FALSE),
"")</f>
        <v/>
      </c>
      <c r="G1064" s="1" t="str">
        <f>IF(HLOOKUP("Cluster",'vInfo (Imported)'!$1:$5000,A1064,FALSE)&gt;0,
HLOOKUP("Cluster",'vInfo (Imported)'!$1:$5000,A1064,FALSE),
"")</f>
        <v/>
      </c>
      <c r="K1064" s="28">
        <f>'vCluster (Imported)'!A1064</f>
        <v>0</v>
      </c>
      <c r="L1064">
        <f t="shared" si="99"/>
        <v>0</v>
      </c>
      <c r="M1064">
        <f t="shared" si="100"/>
        <v>0</v>
      </c>
      <c r="N1064">
        <f t="shared" si="101"/>
        <v>0</v>
      </c>
      <c r="O1064" s="1">
        <f t="shared" si="102"/>
        <v>0</v>
      </c>
      <c r="P1064">
        <f>SUMIFS('vCluster (Imported)'!$G:$G,'vCluster (Imported)'!$A:$A,K1064)</f>
        <v>0</v>
      </c>
      <c r="Q1064">
        <f t="shared" si="103"/>
        <v>0</v>
      </c>
    </row>
    <row r="1065" spans="1:17" x14ac:dyDescent="0.3">
      <c r="A1065">
        <f t="shared" si="98"/>
        <v>1065</v>
      </c>
      <c r="B1065" t="str">
        <f>IF(HLOOKUP("Memory",'vInfo (Imported)'!$1:$5000,A1065,FALSE)&gt;0,HLOOKUP("Memory",'vInfo (Imported)'!$1:$5000,A1065,FALSE),"")</f>
        <v/>
      </c>
      <c r="C1065" t="str">
        <f>IF(HLOOKUP("CPUs",'vInfo (Imported)'!$1:$5000,A1065,FALSE)&gt;0,
HLOOKUP("CPUs",'vInfo (Imported)'!$1:$5000,A1065,FALSE),
"")</f>
        <v/>
      </c>
      <c r="D1065" t="str">
        <f>IF(HLOOKUP($D$1,'vInfo (Imported)'!$1:$5000,A1065,FALSE)&gt;0,
HLOOKUP($D$1,'vInfo (Imported)'!$1:$5000,A1065,FALSE),
"")</f>
        <v/>
      </c>
      <c r="E1065" t="str">
        <f>IF(HLOOKUP("Category",'vInfo (Imported)'!$1:$5000,A1065,FALSE)&gt;0,
HLOOKUP("Category",'vInfo (Imported)'!$1:$5000,A1065,FALSE),
"")</f>
        <v/>
      </c>
      <c r="F1065" t="str">
        <f>IF(HLOOKUP("OS according to the configuration file",'vInfo (Imported)'!$1:$5000,A1065,FALSE)&gt;0,
HLOOKUP("OS according to the configuration file",'vInfo (Imported)'!$1:$5000,A1065,FALSE),
"")</f>
        <v/>
      </c>
      <c r="G1065" s="1" t="str">
        <f>IF(HLOOKUP("Cluster",'vInfo (Imported)'!$1:$5000,A1065,FALSE)&gt;0,
HLOOKUP("Cluster",'vInfo (Imported)'!$1:$5000,A1065,FALSE),
"")</f>
        <v/>
      </c>
      <c r="K1065" s="28">
        <f>'vCluster (Imported)'!A1065</f>
        <v>0</v>
      </c>
      <c r="L1065">
        <f t="shared" si="99"/>
        <v>0</v>
      </c>
      <c r="M1065">
        <f t="shared" si="100"/>
        <v>0</v>
      </c>
      <c r="N1065">
        <f t="shared" si="101"/>
        <v>0</v>
      </c>
      <c r="O1065" s="1">
        <f t="shared" si="102"/>
        <v>0</v>
      </c>
      <c r="P1065">
        <f>SUMIFS('vCluster (Imported)'!$G:$G,'vCluster (Imported)'!$A:$A,K1065)</f>
        <v>0</v>
      </c>
      <c r="Q1065">
        <f t="shared" si="103"/>
        <v>0</v>
      </c>
    </row>
    <row r="1066" spans="1:17" x14ac:dyDescent="0.3">
      <c r="A1066">
        <f t="shared" si="98"/>
        <v>1066</v>
      </c>
      <c r="B1066" t="str">
        <f>IF(HLOOKUP("Memory",'vInfo (Imported)'!$1:$5000,A1066,FALSE)&gt;0,HLOOKUP("Memory",'vInfo (Imported)'!$1:$5000,A1066,FALSE),"")</f>
        <v/>
      </c>
      <c r="C1066" t="str">
        <f>IF(HLOOKUP("CPUs",'vInfo (Imported)'!$1:$5000,A1066,FALSE)&gt;0,
HLOOKUP("CPUs",'vInfo (Imported)'!$1:$5000,A1066,FALSE),
"")</f>
        <v/>
      </c>
      <c r="D1066" t="str">
        <f>IF(HLOOKUP($D$1,'vInfo (Imported)'!$1:$5000,A1066,FALSE)&gt;0,
HLOOKUP($D$1,'vInfo (Imported)'!$1:$5000,A1066,FALSE),
"")</f>
        <v/>
      </c>
      <c r="E1066" t="str">
        <f>IF(HLOOKUP("Category",'vInfo (Imported)'!$1:$5000,A1066,FALSE)&gt;0,
HLOOKUP("Category",'vInfo (Imported)'!$1:$5000,A1066,FALSE),
"")</f>
        <v/>
      </c>
      <c r="F1066" t="str">
        <f>IF(HLOOKUP("OS according to the configuration file",'vInfo (Imported)'!$1:$5000,A1066,FALSE)&gt;0,
HLOOKUP("OS according to the configuration file",'vInfo (Imported)'!$1:$5000,A1066,FALSE),
"")</f>
        <v/>
      </c>
      <c r="G1066" s="1" t="str">
        <f>IF(HLOOKUP("Cluster",'vInfo (Imported)'!$1:$5000,A1066,FALSE)&gt;0,
HLOOKUP("Cluster",'vInfo (Imported)'!$1:$5000,A1066,FALSE),
"")</f>
        <v/>
      </c>
      <c r="K1066" s="28">
        <f>'vCluster (Imported)'!A1066</f>
        <v>0</v>
      </c>
      <c r="L1066">
        <f t="shared" si="99"/>
        <v>0</v>
      </c>
      <c r="M1066">
        <f t="shared" si="100"/>
        <v>0</v>
      </c>
      <c r="N1066">
        <f t="shared" si="101"/>
        <v>0</v>
      </c>
      <c r="O1066" s="1">
        <f t="shared" si="102"/>
        <v>0</v>
      </c>
      <c r="P1066">
        <f>SUMIFS('vCluster (Imported)'!$G:$G,'vCluster (Imported)'!$A:$A,K1066)</f>
        <v>0</v>
      </c>
      <c r="Q1066">
        <f t="shared" si="103"/>
        <v>0</v>
      </c>
    </row>
    <row r="1067" spans="1:17" x14ac:dyDescent="0.3">
      <c r="A1067">
        <f t="shared" si="98"/>
        <v>1067</v>
      </c>
      <c r="B1067" t="str">
        <f>IF(HLOOKUP("Memory",'vInfo (Imported)'!$1:$5000,A1067,FALSE)&gt;0,HLOOKUP("Memory",'vInfo (Imported)'!$1:$5000,A1067,FALSE),"")</f>
        <v/>
      </c>
      <c r="C1067" t="str">
        <f>IF(HLOOKUP("CPUs",'vInfo (Imported)'!$1:$5000,A1067,FALSE)&gt;0,
HLOOKUP("CPUs",'vInfo (Imported)'!$1:$5000,A1067,FALSE),
"")</f>
        <v/>
      </c>
      <c r="D1067" t="str">
        <f>IF(HLOOKUP($D$1,'vInfo (Imported)'!$1:$5000,A1067,FALSE)&gt;0,
HLOOKUP($D$1,'vInfo (Imported)'!$1:$5000,A1067,FALSE),
"")</f>
        <v/>
      </c>
      <c r="E1067" t="str">
        <f>IF(HLOOKUP("Category",'vInfo (Imported)'!$1:$5000,A1067,FALSE)&gt;0,
HLOOKUP("Category",'vInfo (Imported)'!$1:$5000,A1067,FALSE),
"")</f>
        <v/>
      </c>
      <c r="F1067" t="str">
        <f>IF(HLOOKUP("OS according to the configuration file",'vInfo (Imported)'!$1:$5000,A1067,FALSE)&gt;0,
HLOOKUP("OS according to the configuration file",'vInfo (Imported)'!$1:$5000,A1067,FALSE),
"")</f>
        <v/>
      </c>
      <c r="G1067" s="1" t="str">
        <f>IF(HLOOKUP("Cluster",'vInfo (Imported)'!$1:$5000,A1067,FALSE)&gt;0,
HLOOKUP("Cluster",'vInfo (Imported)'!$1:$5000,A1067,FALSE),
"")</f>
        <v/>
      </c>
      <c r="K1067" s="28">
        <f>'vCluster (Imported)'!A1067</f>
        <v>0</v>
      </c>
      <c r="L1067">
        <f t="shared" si="99"/>
        <v>0</v>
      </c>
      <c r="M1067">
        <f t="shared" si="100"/>
        <v>0</v>
      </c>
      <c r="N1067">
        <f t="shared" si="101"/>
        <v>0</v>
      </c>
      <c r="O1067" s="1">
        <f t="shared" si="102"/>
        <v>0</v>
      </c>
      <c r="P1067">
        <f>SUMIFS('vCluster (Imported)'!$G:$G,'vCluster (Imported)'!$A:$A,K1067)</f>
        <v>0</v>
      </c>
      <c r="Q1067">
        <f t="shared" si="103"/>
        <v>0</v>
      </c>
    </row>
    <row r="1068" spans="1:17" x14ac:dyDescent="0.3">
      <c r="A1068">
        <f t="shared" si="98"/>
        <v>1068</v>
      </c>
      <c r="B1068" t="str">
        <f>IF(HLOOKUP("Memory",'vInfo (Imported)'!$1:$5000,A1068,FALSE)&gt;0,HLOOKUP("Memory",'vInfo (Imported)'!$1:$5000,A1068,FALSE),"")</f>
        <v/>
      </c>
      <c r="C1068" t="str">
        <f>IF(HLOOKUP("CPUs",'vInfo (Imported)'!$1:$5000,A1068,FALSE)&gt;0,
HLOOKUP("CPUs",'vInfo (Imported)'!$1:$5000,A1068,FALSE),
"")</f>
        <v/>
      </c>
      <c r="D1068" t="str">
        <f>IF(HLOOKUP($D$1,'vInfo (Imported)'!$1:$5000,A1068,FALSE)&gt;0,
HLOOKUP($D$1,'vInfo (Imported)'!$1:$5000,A1068,FALSE),
"")</f>
        <v/>
      </c>
      <c r="E1068" t="str">
        <f>IF(HLOOKUP("Category",'vInfo (Imported)'!$1:$5000,A1068,FALSE)&gt;0,
HLOOKUP("Category",'vInfo (Imported)'!$1:$5000,A1068,FALSE),
"")</f>
        <v/>
      </c>
      <c r="F1068" t="str">
        <f>IF(HLOOKUP("OS according to the configuration file",'vInfo (Imported)'!$1:$5000,A1068,FALSE)&gt;0,
HLOOKUP("OS according to the configuration file",'vInfo (Imported)'!$1:$5000,A1068,FALSE),
"")</f>
        <v/>
      </c>
      <c r="G1068" s="1" t="str">
        <f>IF(HLOOKUP("Cluster",'vInfo (Imported)'!$1:$5000,A1068,FALSE)&gt;0,
HLOOKUP("Cluster",'vInfo (Imported)'!$1:$5000,A1068,FALSE),
"")</f>
        <v/>
      </c>
      <c r="K1068" s="28">
        <f>'vCluster (Imported)'!A1068</f>
        <v>0</v>
      </c>
      <c r="L1068">
        <f t="shared" si="99"/>
        <v>0</v>
      </c>
      <c r="M1068">
        <f t="shared" si="100"/>
        <v>0</v>
      </c>
      <c r="N1068">
        <f t="shared" si="101"/>
        <v>0</v>
      </c>
      <c r="O1068" s="1">
        <f t="shared" si="102"/>
        <v>0</v>
      </c>
      <c r="P1068">
        <f>SUMIFS('vCluster (Imported)'!$G:$G,'vCluster (Imported)'!$A:$A,K1068)</f>
        <v>0</v>
      </c>
      <c r="Q1068">
        <f t="shared" si="103"/>
        <v>0</v>
      </c>
    </row>
    <row r="1069" spans="1:17" x14ac:dyDescent="0.3">
      <c r="A1069">
        <f t="shared" si="98"/>
        <v>1069</v>
      </c>
      <c r="B1069" t="str">
        <f>IF(HLOOKUP("Memory",'vInfo (Imported)'!$1:$5000,A1069,FALSE)&gt;0,HLOOKUP("Memory",'vInfo (Imported)'!$1:$5000,A1069,FALSE),"")</f>
        <v/>
      </c>
      <c r="C1069" t="str">
        <f>IF(HLOOKUP("CPUs",'vInfo (Imported)'!$1:$5000,A1069,FALSE)&gt;0,
HLOOKUP("CPUs",'vInfo (Imported)'!$1:$5000,A1069,FALSE),
"")</f>
        <v/>
      </c>
      <c r="D1069" t="str">
        <f>IF(HLOOKUP($D$1,'vInfo (Imported)'!$1:$5000,A1069,FALSE)&gt;0,
HLOOKUP($D$1,'vInfo (Imported)'!$1:$5000,A1069,FALSE),
"")</f>
        <v/>
      </c>
      <c r="E1069" t="str">
        <f>IF(HLOOKUP("Category",'vInfo (Imported)'!$1:$5000,A1069,FALSE)&gt;0,
HLOOKUP("Category",'vInfo (Imported)'!$1:$5000,A1069,FALSE),
"")</f>
        <v/>
      </c>
      <c r="F1069" t="str">
        <f>IF(HLOOKUP("OS according to the configuration file",'vInfo (Imported)'!$1:$5000,A1069,FALSE)&gt;0,
HLOOKUP("OS according to the configuration file",'vInfo (Imported)'!$1:$5000,A1069,FALSE),
"")</f>
        <v/>
      </c>
      <c r="G1069" s="1" t="str">
        <f>IF(HLOOKUP("Cluster",'vInfo (Imported)'!$1:$5000,A1069,FALSE)&gt;0,
HLOOKUP("Cluster",'vInfo (Imported)'!$1:$5000,A1069,FALSE),
"")</f>
        <v/>
      </c>
      <c r="K1069" s="28">
        <f>'vCluster (Imported)'!A1069</f>
        <v>0</v>
      </c>
      <c r="L1069">
        <f t="shared" si="99"/>
        <v>0</v>
      </c>
      <c r="M1069">
        <f t="shared" si="100"/>
        <v>0</v>
      </c>
      <c r="N1069">
        <f t="shared" si="101"/>
        <v>0</v>
      </c>
      <c r="O1069" s="1">
        <f t="shared" si="102"/>
        <v>0</v>
      </c>
      <c r="P1069">
        <f>SUMIFS('vCluster (Imported)'!$G:$G,'vCluster (Imported)'!$A:$A,K1069)</f>
        <v>0</v>
      </c>
      <c r="Q1069">
        <f t="shared" si="103"/>
        <v>0</v>
      </c>
    </row>
    <row r="1070" spans="1:17" x14ac:dyDescent="0.3">
      <c r="A1070">
        <f t="shared" si="98"/>
        <v>1070</v>
      </c>
      <c r="B1070" t="str">
        <f>IF(HLOOKUP("Memory",'vInfo (Imported)'!$1:$5000,A1070,FALSE)&gt;0,HLOOKUP("Memory",'vInfo (Imported)'!$1:$5000,A1070,FALSE),"")</f>
        <v/>
      </c>
      <c r="C1070" t="str">
        <f>IF(HLOOKUP("CPUs",'vInfo (Imported)'!$1:$5000,A1070,FALSE)&gt;0,
HLOOKUP("CPUs",'vInfo (Imported)'!$1:$5000,A1070,FALSE),
"")</f>
        <v/>
      </c>
      <c r="D1070" t="str">
        <f>IF(HLOOKUP($D$1,'vInfo (Imported)'!$1:$5000,A1070,FALSE)&gt;0,
HLOOKUP($D$1,'vInfo (Imported)'!$1:$5000,A1070,FALSE),
"")</f>
        <v/>
      </c>
      <c r="E1070" t="str">
        <f>IF(HLOOKUP("Category",'vInfo (Imported)'!$1:$5000,A1070,FALSE)&gt;0,
HLOOKUP("Category",'vInfo (Imported)'!$1:$5000,A1070,FALSE),
"")</f>
        <v/>
      </c>
      <c r="F1070" t="str">
        <f>IF(HLOOKUP("OS according to the configuration file",'vInfo (Imported)'!$1:$5000,A1070,FALSE)&gt;0,
HLOOKUP("OS according to the configuration file",'vInfo (Imported)'!$1:$5000,A1070,FALSE),
"")</f>
        <v/>
      </c>
      <c r="G1070" s="1" t="str">
        <f>IF(HLOOKUP("Cluster",'vInfo (Imported)'!$1:$5000,A1070,FALSE)&gt;0,
HLOOKUP("Cluster",'vInfo (Imported)'!$1:$5000,A1070,FALSE),
"")</f>
        <v/>
      </c>
      <c r="K1070" s="28">
        <f>'vCluster (Imported)'!A1070</f>
        <v>0</v>
      </c>
      <c r="L1070">
        <f t="shared" si="99"/>
        <v>0</v>
      </c>
      <c r="M1070">
        <f t="shared" si="100"/>
        <v>0</v>
      </c>
      <c r="N1070">
        <f t="shared" si="101"/>
        <v>0</v>
      </c>
      <c r="O1070" s="1">
        <f t="shared" si="102"/>
        <v>0</v>
      </c>
      <c r="P1070">
        <f>SUMIFS('vCluster (Imported)'!$G:$G,'vCluster (Imported)'!$A:$A,K1070)</f>
        <v>0</v>
      </c>
      <c r="Q1070">
        <f t="shared" si="103"/>
        <v>0</v>
      </c>
    </row>
    <row r="1071" spans="1:17" x14ac:dyDescent="0.3">
      <c r="A1071">
        <f t="shared" si="98"/>
        <v>1071</v>
      </c>
      <c r="B1071" t="str">
        <f>IF(HLOOKUP("Memory",'vInfo (Imported)'!$1:$5000,A1071,FALSE)&gt;0,HLOOKUP("Memory",'vInfo (Imported)'!$1:$5000,A1071,FALSE),"")</f>
        <v/>
      </c>
      <c r="C1071" t="str">
        <f>IF(HLOOKUP("CPUs",'vInfo (Imported)'!$1:$5000,A1071,FALSE)&gt;0,
HLOOKUP("CPUs",'vInfo (Imported)'!$1:$5000,A1071,FALSE),
"")</f>
        <v/>
      </c>
      <c r="D1071" t="str">
        <f>IF(HLOOKUP($D$1,'vInfo (Imported)'!$1:$5000,A1071,FALSE)&gt;0,
HLOOKUP($D$1,'vInfo (Imported)'!$1:$5000,A1071,FALSE),
"")</f>
        <v/>
      </c>
      <c r="E1071" t="str">
        <f>IF(HLOOKUP("Category",'vInfo (Imported)'!$1:$5000,A1071,FALSE)&gt;0,
HLOOKUP("Category",'vInfo (Imported)'!$1:$5000,A1071,FALSE),
"")</f>
        <v/>
      </c>
      <c r="F1071" t="str">
        <f>IF(HLOOKUP("OS according to the configuration file",'vInfo (Imported)'!$1:$5000,A1071,FALSE)&gt;0,
HLOOKUP("OS according to the configuration file",'vInfo (Imported)'!$1:$5000,A1071,FALSE),
"")</f>
        <v/>
      </c>
      <c r="G1071" s="1" t="str">
        <f>IF(HLOOKUP("Cluster",'vInfo (Imported)'!$1:$5000,A1071,FALSE)&gt;0,
HLOOKUP("Cluster",'vInfo (Imported)'!$1:$5000,A1071,FALSE),
"")</f>
        <v/>
      </c>
      <c r="K1071" s="28">
        <f>'vCluster (Imported)'!A1071</f>
        <v>0</v>
      </c>
      <c r="L1071">
        <f t="shared" si="99"/>
        <v>0</v>
      </c>
      <c r="M1071">
        <f t="shared" si="100"/>
        <v>0</v>
      </c>
      <c r="N1071">
        <f t="shared" si="101"/>
        <v>0</v>
      </c>
      <c r="O1071" s="1">
        <f t="shared" si="102"/>
        <v>0</v>
      </c>
      <c r="P1071">
        <f>SUMIFS('vCluster (Imported)'!$G:$G,'vCluster (Imported)'!$A:$A,K1071)</f>
        <v>0</v>
      </c>
      <c r="Q1071">
        <f t="shared" si="103"/>
        <v>0</v>
      </c>
    </row>
    <row r="1072" spans="1:17" x14ac:dyDescent="0.3">
      <c r="A1072">
        <f t="shared" si="98"/>
        <v>1072</v>
      </c>
      <c r="B1072" t="str">
        <f>IF(HLOOKUP("Memory",'vInfo (Imported)'!$1:$5000,A1072,FALSE)&gt;0,HLOOKUP("Memory",'vInfo (Imported)'!$1:$5000,A1072,FALSE),"")</f>
        <v/>
      </c>
      <c r="C1072" t="str">
        <f>IF(HLOOKUP("CPUs",'vInfo (Imported)'!$1:$5000,A1072,FALSE)&gt;0,
HLOOKUP("CPUs",'vInfo (Imported)'!$1:$5000,A1072,FALSE),
"")</f>
        <v/>
      </c>
      <c r="D1072" t="str">
        <f>IF(HLOOKUP($D$1,'vInfo (Imported)'!$1:$5000,A1072,FALSE)&gt;0,
HLOOKUP($D$1,'vInfo (Imported)'!$1:$5000,A1072,FALSE),
"")</f>
        <v/>
      </c>
      <c r="E1072" t="str">
        <f>IF(HLOOKUP("Category",'vInfo (Imported)'!$1:$5000,A1072,FALSE)&gt;0,
HLOOKUP("Category",'vInfo (Imported)'!$1:$5000,A1072,FALSE),
"")</f>
        <v/>
      </c>
      <c r="F1072" t="str">
        <f>IF(HLOOKUP("OS according to the configuration file",'vInfo (Imported)'!$1:$5000,A1072,FALSE)&gt;0,
HLOOKUP("OS according to the configuration file",'vInfo (Imported)'!$1:$5000,A1072,FALSE),
"")</f>
        <v/>
      </c>
      <c r="G1072" s="1" t="str">
        <f>IF(HLOOKUP("Cluster",'vInfo (Imported)'!$1:$5000,A1072,FALSE)&gt;0,
HLOOKUP("Cluster",'vInfo (Imported)'!$1:$5000,A1072,FALSE),
"")</f>
        <v/>
      </c>
      <c r="K1072" s="28">
        <f>'vCluster (Imported)'!A1072</f>
        <v>0</v>
      </c>
      <c r="L1072">
        <f t="shared" si="99"/>
        <v>0</v>
      </c>
      <c r="M1072">
        <f t="shared" si="100"/>
        <v>0</v>
      </c>
      <c r="N1072">
        <f t="shared" si="101"/>
        <v>0</v>
      </c>
      <c r="O1072" s="1">
        <f t="shared" si="102"/>
        <v>0</v>
      </c>
      <c r="P1072">
        <f>SUMIFS('vCluster (Imported)'!$G:$G,'vCluster (Imported)'!$A:$A,K1072)</f>
        <v>0</v>
      </c>
      <c r="Q1072">
        <f t="shared" si="103"/>
        <v>0</v>
      </c>
    </row>
    <row r="1073" spans="1:17" x14ac:dyDescent="0.3">
      <c r="A1073">
        <f t="shared" si="98"/>
        <v>1073</v>
      </c>
      <c r="B1073" t="str">
        <f>IF(HLOOKUP("Memory",'vInfo (Imported)'!$1:$5000,A1073,FALSE)&gt;0,HLOOKUP("Memory",'vInfo (Imported)'!$1:$5000,A1073,FALSE),"")</f>
        <v/>
      </c>
      <c r="C1073" t="str">
        <f>IF(HLOOKUP("CPUs",'vInfo (Imported)'!$1:$5000,A1073,FALSE)&gt;0,
HLOOKUP("CPUs",'vInfo (Imported)'!$1:$5000,A1073,FALSE),
"")</f>
        <v/>
      </c>
      <c r="D1073" t="str">
        <f>IF(HLOOKUP($D$1,'vInfo (Imported)'!$1:$5000,A1073,FALSE)&gt;0,
HLOOKUP($D$1,'vInfo (Imported)'!$1:$5000,A1073,FALSE),
"")</f>
        <v/>
      </c>
      <c r="E1073" t="str">
        <f>IF(HLOOKUP("Category",'vInfo (Imported)'!$1:$5000,A1073,FALSE)&gt;0,
HLOOKUP("Category",'vInfo (Imported)'!$1:$5000,A1073,FALSE),
"")</f>
        <v/>
      </c>
      <c r="F1073" t="str">
        <f>IF(HLOOKUP("OS according to the configuration file",'vInfo (Imported)'!$1:$5000,A1073,FALSE)&gt;0,
HLOOKUP("OS according to the configuration file",'vInfo (Imported)'!$1:$5000,A1073,FALSE),
"")</f>
        <v/>
      </c>
      <c r="G1073" s="1" t="str">
        <f>IF(HLOOKUP("Cluster",'vInfo (Imported)'!$1:$5000,A1073,FALSE)&gt;0,
HLOOKUP("Cluster",'vInfo (Imported)'!$1:$5000,A1073,FALSE),
"")</f>
        <v/>
      </c>
      <c r="K1073" s="28">
        <f>'vCluster (Imported)'!A1073</f>
        <v>0</v>
      </c>
      <c r="L1073">
        <f t="shared" si="99"/>
        <v>0</v>
      </c>
      <c r="M1073">
        <f t="shared" si="100"/>
        <v>0</v>
      </c>
      <c r="N1073">
        <f t="shared" si="101"/>
        <v>0</v>
      </c>
      <c r="O1073" s="1">
        <f t="shared" si="102"/>
        <v>0</v>
      </c>
      <c r="P1073">
        <f>SUMIFS('vCluster (Imported)'!$G:$G,'vCluster (Imported)'!$A:$A,K1073)</f>
        <v>0</v>
      </c>
      <c r="Q1073">
        <f t="shared" si="103"/>
        <v>0</v>
      </c>
    </row>
    <row r="1074" spans="1:17" x14ac:dyDescent="0.3">
      <c r="A1074">
        <f t="shared" si="98"/>
        <v>1074</v>
      </c>
      <c r="B1074" t="str">
        <f>IF(HLOOKUP("Memory",'vInfo (Imported)'!$1:$5000,A1074,FALSE)&gt;0,HLOOKUP("Memory",'vInfo (Imported)'!$1:$5000,A1074,FALSE),"")</f>
        <v/>
      </c>
      <c r="C1074" t="str">
        <f>IF(HLOOKUP("CPUs",'vInfo (Imported)'!$1:$5000,A1074,FALSE)&gt;0,
HLOOKUP("CPUs",'vInfo (Imported)'!$1:$5000,A1074,FALSE),
"")</f>
        <v/>
      </c>
      <c r="D1074" t="str">
        <f>IF(HLOOKUP($D$1,'vInfo (Imported)'!$1:$5000,A1074,FALSE)&gt;0,
HLOOKUP($D$1,'vInfo (Imported)'!$1:$5000,A1074,FALSE),
"")</f>
        <v/>
      </c>
      <c r="E1074" t="str">
        <f>IF(HLOOKUP("Category",'vInfo (Imported)'!$1:$5000,A1074,FALSE)&gt;0,
HLOOKUP("Category",'vInfo (Imported)'!$1:$5000,A1074,FALSE),
"")</f>
        <v/>
      </c>
      <c r="F1074" t="str">
        <f>IF(HLOOKUP("OS according to the configuration file",'vInfo (Imported)'!$1:$5000,A1074,FALSE)&gt;0,
HLOOKUP("OS according to the configuration file",'vInfo (Imported)'!$1:$5000,A1074,FALSE),
"")</f>
        <v/>
      </c>
      <c r="G1074" s="1" t="str">
        <f>IF(HLOOKUP("Cluster",'vInfo (Imported)'!$1:$5000,A1074,FALSE)&gt;0,
HLOOKUP("Cluster",'vInfo (Imported)'!$1:$5000,A1074,FALSE),
"")</f>
        <v/>
      </c>
      <c r="K1074" s="28">
        <f>'vCluster (Imported)'!A1074</f>
        <v>0</v>
      </c>
      <c r="L1074">
        <f t="shared" si="99"/>
        <v>0</v>
      </c>
      <c r="M1074">
        <f t="shared" si="100"/>
        <v>0</v>
      </c>
      <c r="N1074">
        <f t="shared" si="101"/>
        <v>0</v>
      </c>
      <c r="O1074" s="1">
        <f t="shared" si="102"/>
        <v>0</v>
      </c>
      <c r="P1074">
        <f>SUMIFS('vCluster (Imported)'!$G:$G,'vCluster (Imported)'!$A:$A,K1074)</f>
        <v>0</v>
      </c>
      <c r="Q1074">
        <f t="shared" si="103"/>
        <v>0</v>
      </c>
    </row>
    <row r="1075" spans="1:17" x14ac:dyDescent="0.3">
      <c r="A1075">
        <f t="shared" si="98"/>
        <v>1075</v>
      </c>
      <c r="B1075" t="str">
        <f>IF(HLOOKUP("Memory",'vInfo (Imported)'!$1:$5000,A1075,FALSE)&gt;0,HLOOKUP("Memory",'vInfo (Imported)'!$1:$5000,A1075,FALSE),"")</f>
        <v/>
      </c>
      <c r="C1075" t="str">
        <f>IF(HLOOKUP("CPUs",'vInfo (Imported)'!$1:$5000,A1075,FALSE)&gt;0,
HLOOKUP("CPUs",'vInfo (Imported)'!$1:$5000,A1075,FALSE),
"")</f>
        <v/>
      </c>
      <c r="D1075" t="str">
        <f>IF(HLOOKUP($D$1,'vInfo (Imported)'!$1:$5000,A1075,FALSE)&gt;0,
HLOOKUP($D$1,'vInfo (Imported)'!$1:$5000,A1075,FALSE),
"")</f>
        <v/>
      </c>
      <c r="E1075" t="str">
        <f>IF(HLOOKUP("Category",'vInfo (Imported)'!$1:$5000,A1075,FALSE)&gt;0,
HLOOKUP("Category",'vInfo (Imported)'!$1:$5000,A1075,FALSE),
"")</f>
        <v/>
      </c>
      <c r="F1075" t="str">
        <f>IF(HLOOKUP("OS according to the configuration file",'vInfo (Imported)'!$1:$5000,A1075,FALSE)&gt;0,
HLOOKUP("OS according to the configuration file",'vInfo (Imported)'!$1:$5000,A1075,FALSE),
"")</f>
        <v/>
      </c>
      <c r="G1075" s="1" t="str">
        <f>IF(HLOOKUP("Cluster",'vInfo (Imported)'!$1:$5000,A1075,FALSE)&gt;0,
HLOOKUP("Cluster",'vInfo (Imported)'!$1:$5000,A1075,FALSE),
"")</f>
        <v/>
      </c>
      <c r="K1075" s="28">
        <f>'vCluster (Imported)'!A1075</f>
        <v>0</v>
      </c>
      <c r="L1075">
        <f t="shared" si="99"/>
        <v>0</v>
      </c>
      <c r="M1075">
        <f t="shared" si="100"/>
        <v>0</v>
      </c>
      <c r="N1075">
        <f t="shared" si="101"/>
        <v>0</v>
      </c>
      <c r="O1075" s="1">
        <f t="shared" si="102"/>
        <v>0</v>
      </c>
      <c r="P1075">
        <f>SUMIFS('vCluster (Imported)'!$G:$G,'vCluster (Imported)'!$A:$A,K1075)</f>
        <v>0</v>
      </c>
      <c r="Q1075">
        <f t="shared" si="103"/>
        <v>0</v>
      </c>
    </row>
    <row r="1076" spans="1:17" x14ac:dyDescent="0.3">
      <c r="A1076">
        <f t="shared" si="98"/>
        <v>1076</v>
      </c>
      <c r="B1076" t="str">
        <f>IF(HLOOKUP("Memory",'vInfo (Imported)'!$1:$5000,A1076,FALSE)&gt;0,HLOOKUP("Memory",'vInfo (Imported)'!$1:$5000,A1076,FALSE),"")</f>
        <v/>
      </c>
      <c r="C1076" t="str">
        <f>IF(HLOOKUP("CPUs",'vInfo (Imported)'!$1:$5000,A1076,FALSE)&gt;0,
HLOOKUP("CPUs",'vInfo (Imported)'!$1:$5000,A1076,FALSE),
"")</f>
        <v/>
      </c>
      <c r="D1076" t="str">
        <f>IF(HLOOKUP($D$1,'vInfo (Imported)'!$1:$5000,A1076,FALSE)&gt;0,
HLOOKUP($D$1,'vInfo (Imported)'!$1:$5000,A1076,FALSE),
"")</f>
        <v/>
      </c>
      <c r="E1076" t="str">
        <f>IF(HLOOKUP("Category",'vInfo (Imported)'!$1:$5000,A1076,FALSE)&gt;0,
HLOOKUP("Category",'vInfo (Imported)'!$1:$5000,A1076,FALSE),
"")</f>
        <v/>
      </c>
      <c r="F1076" t="str">
        <f>IF(HLOOKUP("OS according to the configuration file",'vInfo (Imported)'!$1:$5000,A1076,FALSE)&gt;0,
HLOOKUP("OS according to the configuration file",'vInfo (Imported)'!$1:$5000,A1076,FALSE),
"")</f>
        <v/>
      </c>
      <c r="G1076" s="1" t="str">
        <f>IF(HLOOKUP("Cluster",'vInfo (Imported)'!$1:$5000,A1076,FALSE)&gt;0,
HLOOKUP("Cluster",'vInfo (Imported)'!$1:$5000,A1076,FALSE),
"")</f>
        <v/>
      </c>
      <c r="K1076" s="28">
        <f>'vCluster (Imported)'!A1076</f>
        <v>0</v>
      </c>
      <c r="L1076">
        <f t="shared" si="99"/>
        <v>0</v>
      </c>
      <c r="M1076">
        <f t="shared" si="100"/>
        <v>0</v>
      </c>
      <c r="N1076">
        <f t="shared" si="101"/>
        <v>0</v>
      </c>
      <c r="O1076" s="1">
        <f t="shared" si="102"/>
        <v>0</v>
      </c>
      <c r="P1076">
        <f>SUMIFS('vCluster (Imported)'!$G:$G,'vCluster (Imported)'!$A:$A,K1076)</f>
        <v>0</v>
      </c>
      <c r="Q1076">
        <f t="shared" si="103"/>
        <v>0</v>
      </c>
    </row>
    <row r="1077" spans="1:17" x14ac:dyDescent="0.3">
      <c r="A1077">
        <f t="shared" si="98"/>
        <v>1077</v>
      </c>
      <c r="B1077" t="str">
        <f>IF(HLOOKUP("Memory",'vInfo (Imported)'!$1:$5000,A1077,FALSE)&gt;0,HLOOKUP("Memory",'vInfo (Imported)'!$1:$5000,A1077,FALSE),"")</f>
        <v/>
      </c>
      <c r="C1077" t="str">
        <f>IF(HLOOKUP("CPUs",'vInfo (Imported)'!$1:$5000,A1077,FALSE)&gt;0,
HLOOKUP("CPUs",'vInfo (Imported)'!$1:$5000,A1077,FALSE),
"")</f>
        <v/>
      </c>
      <c r="D1077" t="str">
        <f>IF(HLOOKUP($D$1,'vInfo (Imported)'!$1:$5000,A1077,FALSE)&gt;0,
HLOOKUP($D$1,'vInfo (Imported)'!$1:$5000,A1077,FALSE),
"")</f>
        <v/>
      </c>
      <c r="E1077" t="str">
        <f>IF(HLOOKUP("Category",'vInfo (Imported)'!$1:$5000,A1077,FALSE)&gt;0,
HLOOKUP("Category",'vInfo (Imported)'!$1:$5000,A1077,FALSE),
"")</f>
        <v/>
      </c>
      <c r="F1077" t="str">
        <f>IF(HLOOKUP("OS according to the configuration file",'vInfo (Imported)'!$1:$5000,A1077,FALSE)&gt;0,
HLOOKUP("OS according to the configuration file",'vInfo (Imported)'!$1:$5000,A1077,FALSE),
"")</f>
        <v/>
      </c>
      <c r="G1077" s="1" t="str">
        <f>IF(HLOOKUP("Cluster",'vInfo (Imported)'!$1:$5000,A1077,FALSE)&gt;0,
HLOOKUP("Cluster",'vInfo (Imported)'!$1:$5000,A1077,FALSE),
"")</f>
        <v/>
      </c>
      <c r="K1077" s="28">
        <f>'vCluster (Imported)'!A1077</f>
        <v>0</v>
      </c>
      <c r="L1077">
        <f t="shared" si="99"/>
        <v>0</v>
      </c>
      <c r="M1077">
        <f t="shared" si="100"/>
        <v>0</v>
      </c>
      <c r="N1077">
        <f t="shared" si="101"/>
        <v>0</v>
      </c>
      <c r="O1077" s="1">
        <f t="shared" si="102"/>
        <v>0</v>
      </c>
      <c r="P1077">
        <f>SUMIFS('vCluster (Imported)'!$G:$G,'vCluster (Imported)'!$A:$A,K1077)</f>
        <v>0</v>
      </c>
      <c r="Q1077">
        <f t="shared" si="103"/>
        <v>0</v>
      </c>
    </row>
    <row r="1078" spans="1:17" x14ac:dyDescent="0.3">
      <c r="A1078">
        <f t="shared" si="98"/>
        <v>1078</v>
      </c>
      <c r="B1078" t="str">
        <f>IF(HLOOKUP("Memory",'vInfo (Imported)'!$1:$5000,A1078,FALSE)&gt;0,HLOOKUP("Memory",'vInfo (Imported)'!$1:$5000,A1078,FALSE),"")</f>
        <v/>
      </c>
      <c r="C1078" t="str">
        <f>IF(HLOOKUP("CPUs",'vInfo (Imported)'!$1:$5000,A1078,FALSE)&gt;0,
HLOOKUP("CPUs",'vInfo (Imported)'!$1:$5000,A1078,FALSE),
"")</f>
        <v/>
      </c>
      <c r="D1078" t="str">
        <f>IF(HLOOKUP($D$1,'vInfo (Imported)'!$1:$5000,A1078,FALSE)&gt;0,
HLOOKUP($D$1,'vInfo (Imported)'!$1:$5000,A1078,FALSE),
"")</f>
        <v/>
      </c>
      <c r="E1078" t="str">
        <f>IF(HLOOKUP("Category",'vInfo (Imported)'!$1:$5000,A1078,FALSE)&gt;0,
HLOOKUP("Category",'vInfo (Imported)'!$1:$5000,A1078,FALSE),
"")</f>
        <v/>
      </c>
      <c r="F1078" t="str">
        <f>IF(HLOOKUP("OS according to the configuration file",'vInfo (Imported)'!$1:$5000,A1078,FALSE)&gt;0,
HLOOKUP("OS according to the configuration file",'vInfo (Imported)'!$1:$5000,A1078,FALSE),
"")</f>
        <v/>
      </c>
      <c r="G1078" s="1" t="str">
        <f>IF(HLOOKUP("Cluster",'vInfo (Imported)'!$1:$5000,A1078,FALSE)&gt;0,
HLOOKUP("Cluster",'vInfo (Imported)'!$1:$5000,A1078,FALSE),
"")</f>
        <v/>
      </c>
      <c r="K1078" s="28">
        <f>'vCluster (Imported)'!A1078</f>
        <v>0</v>
      </c>
      <c r="L1078">
        <f t="shared" si="99"/>
        <v>0</v>
      </c>
      <c r="M1078">
        <f t="shared" si="100"/>
        <v>0</v>
      </c>
      <c r="N1078">
        <f t="shared" si="101"/>
        <v>0</v>
      </c>
      <c r="O1078" s="1">
        <f t="shared" si="102"/>
        <v>0</v>
      </c>
      <c r="P1078">
        <f>SUMIFS('vCluster (Imported)'!$G:$G,'vCluster (Imported)'!$A:$A,K1078)</f>
        <v>0</v>
      </c>
      <c r="Q1078">
        <f t="shared" si="103"/>
        <v>0</v>
      </c>
    </row>
    <row r="1079" spans="1:17" x14ac:dyDescent="0.3">
      <c r="A1079">
        <f t="shared" si="98"/>
        <v>1079</v>
      </c>
      <c r="B1079" t="str">
        <f>IF(HLOOKUP("Memory",'vInfo (Imported)'!$1:$5000,A1079,FALSE)&gt;0,HLOOKUP("Memory",'vInfo (Imported)'!$1:$5000,A1079,FALSE),"")</f>
        <v/>
      </c>
      <c r="C1079" t="str">
        <f>IF(HLOOKUP("CPUs",'vInfo (Imported)'!$1:$5000,A1079,FALSE)&gt;0,
HLOOKUP("CPUs",'vInfo (Imported)'!$1:$5000,A1079,FALSE),
"")</f>
        <v/>
      </c>
      <c r="D1079" t="str">
        <f>IF(HLOOKUP($D$1,'vInfo (Imported)'!$1:$5000,A1079,FALSE)&gt;0,
HLOOKUP($D$1,'vInfo (Imported)'!$1:$5000,A1079,FALSE),
"")</f>
        <v/>
      </c>
      <c r="E1079" t="str">
        <f>IF(HLOOKUP("Category",'vInfo (Imported)'!$1:$5000,A1079,FALSE)&gt;0,
HLOOKUP("Category",'vInfo (Imported)'!$1:$5000,A1079,FALSE),
"")</f>
        <v/>
      </c>
      <c r="F1079" t="str">
        <f>IF(HLOOKUP("OS according to the configuration file",'vInfo (Imported)'!$1:$5000,A1079,FALSE)&gt;0,
HLOOKUP("OS according to the configuration file",'vInfo (Imported)'!$1:$5000,A1079,FALSE),
"")</f>
        <v/>
      </c>
      <c r="G1079" s="1" t="str">
        <f>IF(HLOOKUP("Cluster",'vInfo (Imported)'!$1:$5000,A1079,FALSE)&gt;0,
HLOOKUP("Cluster",'vInfo (Imported)'!$1:$5000,A1079,FALSE),
"")</f>
        <v/>
      </c>
      <c r="K1079" s="28">
        <f>'vCluster (Imported)'!A1079</f>
        <v>0</v>
      </c>
      <c r="L1079">
        <f t="shared" si="99"/>
        <v>0</v>
      </c>
      <c r="M1079">
        <f t="shared" si="100"/>
        <v>0</v>
      </c>
      <c r="N1079">
        <f t="shared" si="101"/>
        <v>0</v>
      </c>
      <c r="O1079" s="1">
        <f t="shared" si="102"/>
        <v>0</v>
      </c>
      <c r="P1079">
        <f>SUMIFS('vCluster (Imported)'!$G:$G,'vCluster (Imported)'!$A:$A,K1079)</f>
        <v>0</v>
      </c>
      <c r="Q1079">
        <f t="shared" si="103"/>
        <v>0</v>
      </c>
    </row>
    <row r="1080" spans="1:17" x14ac:dyDescent="0.3">
      <c r="A1080">
        <f t="shared" si="98"/>
        <v>1080</v>
      </c>
      <c r="B1080" t="str">
        <f>IF(HLOOKUP("Memory",'vInfo (Imported)'!$1:$5000,A1080,FALSE)&gt;0,HLOOKUP("Memory",'vInfo (Imported)'!$1:$5000,A1080,FALSE),"")</f>
        <v/>
      </c>
      <c r="C1080" t="str">
        <f>IF(HLOOKUP("CPUs",'vInfo (Imported)'!$1:$5000,A1080,FALSE)&gt;0,
HLOOKUP("CPUs",'vInfo (Imported)'!$1:$5000,A1080,FALSE),
"")</f>
        <v/>
      </c>
      <c r="D1080" t="str">
        <f>IF(HLOOKUP($D$1,'vInfo (Imported)'!$1:$5000,A1080,FALSE)&gt;0,
HLOOKUP($D$1,'vInfo (Imported)'!$1:$5000,A1080,FALSE),
"")</f>
        <v/>
      </c>
      <c r="E1080" t="str">
        <f>IF(HLOOKUP("Category",'vInfo (Imported)'!$1:$5000,A1080,FALSE)&gt;0,
HLOOKUP("Category",'vInfo (Imported)'!$1:$5000,A1080,FALSE),
"")</f>
        <v/>
      </c>
      <c r="F1080" t="str">
        <f>IF(HLOOKUP("OS according to the configuration file",'vInfo (Imported)'!$1:$5000,A1080,FALSE)&gt;0,
HLOOKUP("OS according to the configuration file",'vInfo (Imported)'!$1:$5000,A1080,FALSE),
"")</f>
        <v/>
      </c>
      <c r="G1080" s="1" t="str">
        <f>IF(HLOOKUP("Cluster",'vInfo (Imported)'!$1:$5000,A1080,FALSE)&gt;0,
HLOOKUP("Cluster",'vInfo (Imported)'!$1:$5000,A1080,FALSE),
"")</f>
        <v/>
      </c>
      <c r="K1080" s="28">
        <f>'vCluster (Imported)'!A1080</f>
        <v>0</v>
      </c>
      <c r="L1080">
        <f t="shared" si="99"/>
        <v>0</v>
      </c>
      <c r="M1080">
        <f t="shared" si="100"/>
        <v>0</v>
      </c>
      <c r="N1080">
        <f t="shared" si="101"/>
        <v>0</v>
      </c>
      <c r="O1080" s="1">
        <f t="shared" si="102"/>
        <v>0</v>
      </c>
      <c r="P1080">
        <f>SUMIFS('vCluster (Imported)'!$G:$G,'vCluster (Imported)'!$A:$A,K1080)</f>
        <v>0</v>
      </c>
      <c r="Q1080">
        <f t="shared" si="103"/>
        <v>0</v>
      </c>
    </row>
    <row r="1081" spans="1:17" x14ac:dyDescent="0.3">
      <c r="A1081">
        <f t="shared" si="98"/>
        <v>1081</v>
      </c>
      <c r="B1081" t="str">
        <f>IF(HLOOKUP("Memory",'vInfo (Imported)'!$1:$5000,A1081,FALSE)&gt;0,HLOOKUP("Memory",'vInfo (Imported)'!$1:$5000,A1081,FALSE),"")</f>
        <v/>
      </c>
      <c r="C1081" t="str">
        <f>IF(HLOOKUP("CPUs",'vInfo (Imported)'!$1:$5000,A1081,FALSE)&gt;0,
HLOOKUP("CPUs",'vInfo (Imported)'!$1:$5000,A1081,FALSE),
"")</f>
        <v/>
      </c>
      <c r="D1081" t="str">
        <f>IF(HLOOKUP($D$1,'vInfo (Imported)'!$1:$5000,A1081,FALSE)&gt;0,
HLOOKUP($D$1,'vInfo (Imported)'!$1:$5000,A1081,FALSE),
"")</f>
        <v/>
      </c>
      <c r="E1081" t="str">
        <f>IF(HLOOKUP("Category",'vInfo (Imported)'!$1:$5000,A1081,FALSE)&gt;0,
HLOOKUP("Category",'vInfo (Imported)'!$1:$5000,A1081,FALSE),
"")</f>
        <v/>
      </c>
      <c r="F1081" t="str">
        <f>IF(HLOOKUP("OS according to the configuration file",'vInfo (Imported)'!$1:$5000,A1081,FALSE)&gt;0,
HLOOKUP("OS according to the configuration file",'vInfo (Imported)'!$1:$5000,A1081,FALSE),
"")</f>
        <v/>
      </c>
      <c r="G1081" s="1" t="str">
        <f>IF(HLOOKUP("Cluster",'vInfo (Imported)'!$1:$5000,A1081,FALSE)&gt;0,
HLOOKUP("Cluster",'vInfo (Imported)'!$1:$5000,A1081,FALSE),
"")</f>
        <v/>
      </c>
      <c r="K1081" s="28">
        <f>'vCluster (Imported)'!A1081</f>
        <v>0</v>
      </c>
      <c r="L1081">
        <f t="shared" si="99"/>
        <v>0</v>
      </c>
      <c r="M1081">
        <f t="shared" si="100"/>
        <v>0</v>
      </c>
      <c r="N1081">
        <f t="shared" si="101"/>
        <v>0</v>
      </c>
      <c r="O1081" s="1">
        <f t="shared" si="102"/>
        <v>0</v>
      </c>
      <c r="P1081">
        <f>SUMIFS('vCluster (Imported)'!$G:$G,'vCluster (Imported)'!$A:$A,K1081)</f>
        <v>0</v>
      </c>
      <c r="Q1081">
        <f t="shared" si="103"/>
        <v>0</v>
      </c>
    </row>
    <row r="1082" spans="1:17" x14ac:dyDescent="0.3">
      <c r="A1082">
        <f t="shared" si="98"/>
        <v>1082</v>
      </c>
      <c r="B1082" t="str">
        <f>IF(HLOOKUP("Memory",'vInfo (Imported)'!$1:$5000,A1082,FALSE)&gt;0,HLOOKUP("Memory",'vInfo (Imported)'!$1:$5000,A1082,FALSE),"")</f>
        <v/>
      </c>
      <c r="C1082" t="str">
        <f>IF(HLOOKUP("CPUs",'vInfo (Imported)'!$1:$5000,A1082,FALSE)&gt;0,
HLOOKUP("CPUs",'vInfo (Imported)'!$1:$5000,A1082,FALSE),
"")</f>
        <v/>
      </c>
      <c r="D1082" t="str">
        <f>IF(HLOOKUP($D$1,'vInfo (Imported)'!$1:$5000,A1082,FALSE)&gt;0,
HLOOKUP($D$1,'vInfo (Imported)'!$1:$5000,A1082,FALSE),
"")</f>
        <v/>
      </c>
      <c r="E1082" t="str">
        <f>IF(HLOOKUP("Category",'vInfo (Imported)'!$1:$5000,A1082,FALSE)&gt;0,
HLOOKUP("Category",'vInfo (Imported)'!$1:$5000,A1082,FALSE),
"")</f>
        <v/>
      </c>
      <c r="F1082" t="str">
        <f>IF(HLOOKUP("OS according to the configuration file",'vInfo (Imported)'!$1:$5000,A1082,FALSE)&gt;0,
HLOOKUP("OS according to the configuration file",'vInfo (Imported)'!$1:$5000,A1082,FALSE),
"")</f>
        <v/>
      </c>
      <c r="G1082" s="1" t="str">
        <f>IF(HLOOKUP("Cluster",'vInfo (Imported)'!$1:$5000,A1082,FALSE)&gt;0,
HLOOKUP("Cluster",'vInfo (Imported)'!$1:$5000,A1082,FALSE),
"")</f>
        <v/>
      </c>
      <c r="K1082" s="28">
        <f>'vCluster (Imported)'!A1082</f>
        <v>0</v>
      </c>
      <c r="L1082">
        <f t="shared" si="99"/>
        <v>0</v>
      </c>
      <c r="M1082">
        <f t="shared" si="100"/>
        <v>0</v>
      </c>
      <c r="N1082">
        <f t="shared" si="101"/>
        <v>0</v>
      </c>
      <c r="O1082" s="1">
        <f t="shared" si="102"/>
        <v>0</v>
      </c>
      <c r="P1082">
        <f>SUMIFS('vCluster (Imported)'!$G:$G,'vCluster (Imported)'!$A:$A,K1082)</f>
        <v>0</v>
      </c>
      <c r="Q1082">
        <f t="shared" si="103"/>
        <v>0</v>
      </c>
    </row>
    <row r="1083" spans="1:17" x14ac:dyDescent="0.3">
      <c r="A1083">
        <f t="shared" si="98"/>
        <v>1083</v>
      </c>
      <c r="B1083" t="str">
        <f>IF(HLOOKUP("Memory",'vInfo (Imported)'!$1:$5000,A1083,FALSE)&gt;0,HLOOKUP("Memory",'vInfo (Imported)'!$1:$5000,A1083,FALSE),"")</f>
        <v/>
      </c>
      <c r="C1083" t="str">
        <f>IF(HLOOKUP("CPUs",'vInfo (Imported)'!$1:$5000,A1083,FALSE)&gt;0,
HLOOKUP("CPUs",'vInfo (Imported)'!$1:$5000,A1083,FALSE),
"")</f>
        <v/>
      </c>
      <c r="D1083" t="str">
        <f>IF(HLOOKUP($D$1,'vInfo (Imported)'!$1:$5000,A1083,FALSE)&gt;0,
HLOOKUP($D$1,'vInfo (Imported)'!$1:$5000,A1083,FALSE),
"")</f>
        <v/>
      </c>
      <c r="E1083" t="str">
        <f>IF(HLOOKUP("Category",'vInfo (Imported)'!$1:$5000,A1083,FALSE)&gt;0,
HLOOKUP("Category",'vInfo (Imported)'!$1:$5000,A1083,FALSE),
"")</f>
        <v/>
      </c>
      <c r="F1083" t="str">
        <f>IF(HLOOKUP("OS according to the configuration file",'vInfo (Imported)'!$1:$5000,A1083,FALSE)&gt;0,
HLOOKUP("OS according to the configuration file",'vInfo (Imported)'!$1:$5000,A1083,FALSE),
"")</f>
        <v/>
      </c>
      <c r="G1083" s="1" t="str">
        <f>IF(HLOOKUP("Cluster",'vInfo (Imported)'!$1:$5000,A1083,FALSE)&gt;0,
HLOOKUP("Cluster",'vInfo (Imported)'!$1:$5000,A1083,FALSE),
"")</f>
        <v/>
      </c>
      <c r="K1083" s="28">
        <f>'vCluster (Imported)'!A1083</f>
        <v>0</v>
      </c>
      <c r="L1083">
        <f t="shared" si="99"/>
        <v>0</v>
      </c>
      <c r="M1083">
        <f t="shared" si="100"/>
        <v>0</v>
      </c>
      <c r="N1083">
        <f t="shared" si="101"/>
        <v>0</v>
      </c>
      <c r="O1083" s="1">
        <f t="shared" si="102"/>
        <v>0</v>
      </c>
      <c r="P1083">
        <f>SUMIFS('vCluster (Imported)'!$G:$G,'vCluster (Imported)'!$A:$A,K1083)</f>
        <v>0</v>
      </c>
      <c r="Q1083">
        <f t="shared" si="103"/>
        <v>0</v>
      </c>
    </row>
    <row r="1084" spans="1:17" x14ac:dyDescent="0.3">
      <c r="A1084">
        <f t="shared" si="98"/>
        <v>1084</v>
      </c>
      <c r="B1084" t="str">
        <f>IF(HLOOKUP("Memory",'vInfo (Imported)'!$1:$5000,A1084,FALSE)&gt;0,HLOOKUP("Memory",'vInfo (Imported)'!$1:$5000,A1084,FALSE),"")</f>
        <v/>
      </c>
      <c r="C1084" t="str">
        <f>IF(HLOOKUP("CPUs",'vInfo (Imported)'!$1:$5000,A1084,FALSE)&gt;0,
HLOOKUP("CPUs",'vInfo (Imported)'!$1:$5000,A1084,FALSE),
"")</f>
        <v/>
      </c>
      <c r="D1084" t="str">
        <f>IF(HLOOKUP($D$1,'vInfo (Imported)'!$1:$5000,A1084,FALSE)&gt;0,
HLOOKUP($D$1,'vInfo (Imported)'!$1:$5000,A1084,FALSE),
"")</f>
        <v/>
      </c>
      <c r="E1084" t="str">
        <f>IF(HLOOKUP("Category",'vInfo (Imported)'!$1:$5000,A1084,FALSE)&gt;0,
HLOOKUP("Category",'vInfo (Imported)'!$1:$5000,A1084,FALSE),
"")</f>
        <v/>
      </c>
      <c r="F1084" t="str">
        <f>IF(HLOOKUP("OS according to the configuration file",'vInfo (Imported)'!$1:$5000,A1084,FALSE)&gt;0,
HLOOKUP("OS according to the configuration file",'vInfo (Imported)'!$1:$5000,A1084,FALSE),
"")</f>
        <v/>
      </c>
      <c r="G1084" s="1" t="str">
        <f>IF(HLOOKUP("Cluster",'vInfo (Imported)'!$1:$5000,A1084,FALSE)&gt;0,
HLOOKUP("Cluster",'vInfo (Imported)'!$1:$5000,A1084,FALSE),
"")</f>
        <v/>
      </c>
      <c r="K1084" s="28">
        <f>'vCluster (Imported)'!A1084</f>
        <v>0</v>
      </c>
      <c r="L1084">
        <f t="shared" si="99"/>
        <v>0</v>
      </c>
      <c r="M1084">
        <f t="shared" si="100"/>
        <v>0</v>
      </c>
      <c r="N1084">
        <f t="shared" si="101"/>
        <v>0</v>
      </c>
      <c r="O1084" s="1">
        <f t="shared" si="102"/>
        <v>0</v>
      </c>
      <c r="P1084">
        <f>SUMIFS('vCluster (Imported)'!$G:$G,'vCluster (Imported)'!$A:$A,K1084)</f>
        <v>0</v>
      </c>
      <c r="Q1084">
        <f t="shared" si="103"/>
        <v>0</v>
      </c>
    </row>
    <row r="1085" spans="1:17" x14ac:dyDescent="0.3">
      <c r="A1085">
        <f t="shared" si="98"/>
        <v>1085</v>
      </c>
      <c r="B1085" t="str">
        <f>IF(HLOOKUP("Memory",'vInfo (Imported)'!$1:$5000,A1085,FALSE)&gt;0,HLOOKUP("Memory",'vInfo (Imported)'!$1:$5000,A1085,FALSE),"")</f>
        <v/>
      </c>
      <c r="C1085" t="str">
        <f>IF(HLOOKUP("CPUs",'vInfo (Imported)'!$1:$5000,A1085,FALSE)&gt;0,
HLOOKUP("CPUs",'vInfo (Imported)'!$1:$5000,A1085,FALSE),
"")</f>
        <v/>
      </c>
      <c r="D1085" t="str">
        <f>IF(HLOOKUP($D$1,'vInfo (Imported)'!$1:$5000,A1085,FALSE)&gt;0,
HLOOKUP($D$1,'vInfo (Imported)'!$1:$5000,A1085,FALSE),
"")</f>
        <v/>
      </c>
      <c r="E1085" t="str">
        <f>IF(HLOOKUP("Category",'vInfo (Imported)'!$1:$5000,A1085,FALSE)&gt;0,
HLOOKUP("Category",'vInfo (Imported)'!$1:$5000,A1085,FALSE),
"")</f>
        <v/>
      </c>
      <c r="F1085" t="str">
        <f>IF(HLOOKUP("OS according to the configuration file",'vInfo (Imported)'!$1:$5000,A1085,FALSE)&gt;0,
HLOOKUP("OS according to the configuration file",'vInfo (Imported)'!$1:$5000,A1085,FALSE),
"")</f>
        <v/>
      </c>
      <c r="G1085" s="1" t="str">
        <f>IF(HLOOKUP("Cluster",'vInfo (Imported)'!$1:$5000,A1085,FALSE)&gt;0,
HLOOKUP("Cluster",'vInfo (Imported)'!$1:$5000,A1085,FALSE),
"")</f>
        <v/>
      </c>
      <c r="K1085" s="28">
        <f>'vCluster (Imported)'!A1085</f>
        <v>0</v>
      </c>
      <c r="L1085">
        <f t="shared" si="99"/>
        <v>0</v>
      </c>
      <c r="M1085">
        <f t="shared" si="100"/>
        <v>0</v>
      </c>
      <c r="N1085">
        <f t="shared" si="101"/>
        <v>0</v>
      </c>
      <c r="O1085" s="1">
        <f t="shared" si="102"/>
        <v>0</v>
      </c>
      <c r="P1085">
        <f>SUMIFS('vCluster (Imported)'!$G:$G,'vCluster (Imported)'!$A:$A,K1085)</f>
        <v>0</v>
      </c>
      <c r="Q1085">
        <f t="shared" si="103"/>
        <v>0</v>
      </c>
    </row>
    <row r="1086" spans="1:17" x14ac:dyDescent="0.3">
      <c r="A1086">
        <f t="shared" si="98"/>
        <v>1086</v>
      </c>
      <c r="B1086" t="str">
        <f>IF(HLOOKUP("Memory",'vInfo (Imported)'!$1:$5000,A1086,FALSE)&gt;0,HLOOKUP("Memory",'vInfo (Imported)'!$1:$5000,A1086,FALSE),"")</f>
        <v/>
      </c>
      <c r="C1086" t="str">
        <f>IF(HLOOKUP("CPUs",'vInfo (Imported)'!$1:$5000,A1086,FALSE)&gt;0,
HLOOKUP("CPUs",'vInfo (Imported)'!$1:$5000,A1086,FALSE),
"")</f>
        <v/>
      </c>
      <c r="D1086" t="str">
        <f>IF(HLOOKUP($D$1,'vInfo (Imported)'!$1:$5000,A1086,FALSE)&gt;0,
HLOOKUP($D$1,'vInfo (Imported)'!$1:$5000,A1086,FALSE),
"")</f>
        <v/>
      </c>
      <c r="E1086" t="str">
        <f>IF(HLOOKUP("Category",'vInfo (Imported)'!$1:$5000,A1086,FALSE)&gt;0,
HLOOKUP("Category",'vInfo (Imported)'!$1:$5000,A1086,FALSE),
"")</f>
        <v/>
      </c>
      <c r="F1086" t="str">
        <f>IF(HLOOKUP("OS according to the configuration file",'vInfo (Imported)'!$1:$5000,A1086,FALSE)&gt;0,
HLOOKUP("OS according to the configuration file",'vInfo (Imported)'!$1:$5000,A1086,FALSE),
"")</f>
        <v/>
      </c>
      <c r="G1086" s="1" t="str">
        <f>IF(HLOOKUP("Cluster",'vInfo (Imported)'!$1:$5000,A1086,FALSE)&gt;0,
HLOOKUP("Cluster",'vInfo (Imported)'!$1:$5000,A1086,FALSE),
"")</f>
        <v/>
      </c>
      <c r="K1086" s="28">
        <f>'vCluster (Imported)'!A1086</f>
        <v>0</v>
      </c>
      <c r="L1086">
        <f t="shared" si="99"/>
        <v>0</v>
      </c>
      <c r="M1086">
        <f t="shared" si="100"/>
        <v>0</v>
      </c>
      <c r="N1086">
        <f t="shared" si="101"/>
        <v>0</v>
      </c>
      <c r="O1086" s="1">
        <f t="shared" si="102"/>
        <v>0</v>
      </c>
      <c r="P1086">
        <f>SUMIFS('vCluster (Imported)'!$G:$G,'vCluster (Imported)'!$A:$A,K1086)</f>
        <v>0</v>
      </c>
      <c r="Q1086">
        <f t="shared" si="103"/>
        <v>0</v>
      </c>
    </row>
    <row r="1087" spans="1:17" x14ac:dyDescent="0.3">
      <c r="A1087">
        <f t="shared" si="98"/>
        <v>1087</v>
      </c>
      <c r="B1087" t="str">
        <f>IF(HLOOKUP("Memory",'vInfo (Imported)'!$1:$5000,A1087,FALSE)&gt;0,HLOOKUP("Memory",'vInfo (Imported)'!$1:$5000,A1087,FALSE),"")</f>
        <v/>
      </c>
      <c r="C1087" t="str">
        <f>IF(HLOOKUP("CPUs",'vInfo (Imported)'!$1:$5000,A1087,FALSE)&gt;0,
HLOOKUP("CPUs",'vInfo (Imported)'!$1:$5000,A1087,FALSE),
"")</f>
        <v/>
      </c>
      <c r="D1087" t="str">
        <f>IF(HLOOKUP($D$1,'vInfo (Imported)'!$1:$5000,A1087,FALSE)&gt;0,
HLOOKUP($D$1,'vInfo (Imported)'!$1:$5000,A1087,FALSE),
"")</f>
        <v/>
      </c>
      <c r="E1087" t="str">
        <f>IF(HLOOKUP("Category",'vInfo (Imported)'!$1:$5000,A1087,FALSE)&gt;0,
HLOOKUP("Category",'vInfo (Imported)'!$1:$5000,A1087,FALSE),
"")</f>
        <v/>
      </c>
      <c r="F1087" t="str">
        <f>IF(HLOOKUP("OS according to the configuration file",'vInfo (Imported)'!$1:$5000,A1087,FALSE)&gt;0,
HLOOKUP("OS according to the configuration file",'vInfo (Imported)'!$1:$5000,A1087,FALSE),
"")</f>
        <v/>
      </c>
      <c r="G1087" s="1" t="str">
        <f>IF(HLOOKUP("Cluster",'vInfo (Imported)'!$1:$5000,A1087,FALSE)&gt;0,
HLOOKUP("Cluster",'vInfo (Imported)'!$1:$5000,A1087,FALSE),
"")</f>
        <v/>
      </c>
      <c r="K1087" s="28">
        <f>'vCluster (Imported)'!A1087</f>
        <v>0</v>
      </c>
      <c r="L1087">
        <f t="shared" si="99"/>
        <v>0</v>
      </c>
      <c r="M1087">
        <f t="shared" si="100"/>
        <v>0</v>
      </c>
      <c r="N1087">
        <f t="shared" si="101"/>
        <v>0</v>
      </c>
      <c r="O1087" s="1">
        <f t="shared" si="102"/>
        <v>0</v>
      </c>
      <c r="P1087">
        <f>SUMIFS('vCluster (Imported)'!$G:$G,'vCluster (Imported)'!$A:$A,K1087)</f>
        <v>0</v>
      </c>
      <c r="Q1087">
        <f t="shared" si="103"/>
        <v>0</v>
      </c>
    </row>
    <row r="1088" spans="1:17" x14ac:dyDescent="0.3">
      <c r="A1088">
        <f t="shared" si="98"/>
        <v>1088</v>
      </c>
      <c r="B1088" t="str">
        <f>IF(HLOOKUP("Memory",'vInfo (Imported)'!$1:$5000,A1088,FALSE)&gt;0,HLOOKUP("Memory",'vInfo (Imported)'!$1:$5000,A1088,FALSE),"")</f>
        <v/>
      </c>
      <c r="C1088" t="str">
        <f>IF(HLOOKUP("CPUs",'vInfo (Imported)'!$1:$5000,A1088,FALSE)&gt;0,
HLOOKUP("CPUs",'vInfo (Imported)'!$1:$5000,A1088,FALSE),
"")</f>
        <v/>
      </c>
      <c r="D1088" t="str">
        <f>IF(HLOOKUP($D$1,'vInfo (Imported)'!$1:$5000,A1088,FALSE)&gt;0,
HLOOKUP($D$1,'vInfo (Imported)'!$1:$5000,A1088,FALSE),
"")</f>
        <v/>
      </c>
      <c r="E1088" t="str">
        <f>IF(HLOOKUP("Category",'vInfo (Imported)'!$1:$5000,A1088,FALSE)&gt;0,
HLOOKUP("Category",'vInfo (Imported)'!$1:$5000,A1088,FALSE),
"")</f>
        <v/>
      </c>
      <c r="F1088" t="str">
        <f>IF(HLOOKUP("OS according to the configuration file",'vInfo (Imported)'!$1:$5000,A1088,FALSE)&gt;0,
HLOOKUP("OS according to the configuration file",'vInfo (Imported)'!$1:$5000,A1088,FALSE),
"")</f>
        <v/>
      </c>
      <c r="G1088" s="1" t="str">
        <f>IF(HLOOKUP("Cluster",'vInfo (Imported)'!$1:$5000,A1088,FALSE)&gt;0,
HLOOKUP("Cluster",'vInfo (Imported)'!$1:$5000,A1088,FALSE),
"")</f>
        <v/>
      </c>
      <c r="K1088" s="28">
        <f>'vCluster (Imported)'!A1088</f>
        <v>0</v>
      </c>
      <c r="L1088">
        <f t="shared" si="99"/>
        <v>0</v>
      </c>
      <c r="M1088">
        <f t="shared" si="100"/>
        <v>0</v>
      </c>
      <c r="N1088">
        <f t="shared" si="101"/>
        <v>0</v>
      </c>
      <c r="O1088" s="1">
        <f t="shared" si="102"/>
        <v>0</v>
      </c>
      <c r="P1088">
        <f>SUMIFS('vCluster (Imported)'!$G:$G,'vCluster (Imported)'!$A:$A,K1088)</f>
        <v>0</v>
      </c>
      <c r="Q1088">
        <f t="shared" si="103"/>
        <v>0</v>
      </c>
    </row>
    <row r="1089" spans="1:17" x14ac:dyDescent="0.3">
      <c r="A1089">
        <f t="shared" si="98"/>
        <v>1089</v>
      </c>
      <c r="B1089" t="str">
        <f>IF(HLOOKUP("Memory",'vInfo (Imported)'!$1:$5000,A1089,FALSE)&gt;0,HLOOKUP("Memory",'vInfo (Imported)'!$1:$5000,A1089,FALSE),"")</f>
        <v/>
      </c>
      <c r="C1089" t="str">
        <f>IF(HLOOKUP("CPUs",'vInfo (Imported)'!$1:$5000,A1089,FALSE)&gt;0,
HLOOKUP("CPUs",'vInfo (Imported)'!$1:$5000,A1089,FALSE),
"")</f>
        <v/>
      </c>
      <c r="D1089" t="str">
        <f>IF(HLOOKUP($D$1,'vInfo (Imported)'!$1:$5000,A1089,FALSE)&gt;0,
HLOOKUP($D$1,'vInfo (Imported)'!$1:$5000,A1089,FALSE),
"")</f>
        <v/>
      </c>
      <c r="E1089" t="str">
        <f>IF(HLOOKUP("Category",'vInfo (Imported)'!$1:$5000,A1089,FALSE)&gt;0,
HLOOKUP("Category",'vInfo (Imported)'!$1:$5000,A1089,FALSE),
"")</f>
        <v/>
      </c>
      <c r="F1089" t="str">
        <f>IF(HLOOKUP("OS according to the configuration file",'vInfo (Imported)'!$1:$5000,A1089,FALSE)&gt;0,
HLOOKUP("OS according to the configuration file",'vInfo (Imported)'!$1:$5000,A1089,FALSE),
"")</f>
        <v/>
      </c>
      <c r="G1089" s="1" t="str">
        <f>IF(HLOOKUP("Cluster",'vInfo (Imported)'!$1:$5000,A1089,FALSE)&gt;0,
HLOOKUP("Cluster",'vInfo (Imported)'!$1:$5000,A1089,FALSE),
"")</f>
        <v/>
      </c>
      <c r="K1089" s="28">
        <f>'vCluster (Imported)'!A1089</f>
        <v>0</v>
      </c>
      <c r="L1089">
        <f t="shared" si="99"/>
        <v>0</v>
      </c>
      <c r="M1089">
        <f t="shared" si="100"/>
        <v>0</v>
      </c>
      <c r="N1089">
        <f t="shared" si="101"/>
        <v>0</v>
      </c>
      <c r="O1089" s="1">
        <f t="shared" si="102"/>
        <v>0</v>
      </c>
      <c r="P1089">
        <f>SUMIFS('vCluster (Imported)'!$G:$G,'vCluster (Imported)'!$A:$A,K1089)</f>
        <v>0</v>
      </c>
      <c r="Q1089">
        <f t="shared" si="103"/>
        <v>0</v>
      </c>
    </row>
    <row r="1090" spans="1:17" x14ac:dyDescent="0.3">
      <c r="A1090">
        <f t="shared" ref="A1090:A1153" si="104">A1089+1</f>
        <v>1090</v>
      </c>
      <c r="B1090" t="str">
        <f>IF(HLOOKUP("Memory",'vInfo (Imported)'!$1:$5000,A1090,FALSE)&gt;0,HLOOKUP("Memory",'vInfo (Imported)'!$1:$5000,A1090,FALSE),"")</f>
        <v/>
      </c>
      <c r="C1090" t="str">
        <f>IF(HLOOKUP("CPUs",'vInfo (Imported)'!$1:$5000,A1090,FALSE)&gt;0,
HLOOKUP("CPUs",'vInfo (Imported)'!$1:$5000,A1090,FALSE),
"")</f>
        <v/>
      </c>
      <c r="D1090" t="str">
        <f>IF(HLOOKUP($D$1,'vInfo (Imported)'!$1:$5000,A1090,FALSE)&gt;0,
HLOOKUP($D$1,'vInfo (Imported)'!$1:$5000,A1090,FALSE),
"")</f>
        <v/>
      </c>
      <c r="E1090" t="str">
        <f>IF(HLOOKUP("Category",'vInfo (Imported)'!$1:$5000,A1090,FALSE)&gt;0,
HLOOKUP("Category",'vInfo (Imported)'!$1:$5000,A1090,FALSE),
"")</f>
        <v/>
      </c>
      <c r="F1090" t="str">
        <f>IF(HLOOKUP("OS according to the configuration file",'vInfo (Imported)'!$1:$5000,A1090,FALSE)&gt;0,
HLOOKUP("OS according to the configuration file",'vInfo (Imported)'!$1:$5000,A1090,FALSE),
"")</f>
        <v/>
      </c>
      <c r="G1090" s="1" t="str">
        <f>IF(HLOOKUP("Cluster",'vInfo (Imported)'!$1:$5000,A1090,FALSE)&gt;0,
HLOOKUP("Cluster",'vInfo (Imported)'!$1:$5000,A1090,FALSE),
"")</f>
        <v/>
      </c>
      <c r="K1090" s="28">
        <f>'vCluster (Imported)'!A1090</f>
        <v>0</v>
      </c>
      <c r="L1090">
        <f t="shared" ref="L1090:L1153" si="105">COUNTIFS(G:G,K1090,$E:$E,$L$1)</f>
        <v>0</v>
      </c>
      <c r="M1090">
        <f t="shared" ref="M1090:M1153" si="106">COUNTIFS(G:G,K1090,$E:$E,$M$1)</f>
        <v>0</v>
      </c>
      <c r="N1090">
        <f t="shared" ref="N1090:N1153" si="107">COUNTIFS(G:G,K1090,$E:$E,$N$1)</f>
        <v>0</v>
      </c>
      <c r="O1090" s="1">
        <f t="shared" ref="O1090:O1153" si="108">COUNTIFS(G:G,K1090,$E:$E,$O$1)</f>
        <v>0</v>
      </c>
      <c r="P1090">
        <f>SUMIFS('vCluster (Imported)'!$G:$G,'vCluster (Imported)'!$A:$A,K1090)</f>
        <v>0</v>
      </c>
      <c r="Q1090">
        <f t="shared" ref="Q1090:Q1153" si="109">IF(L1090&gt;0,P1090,0)</f>
        <v>0</v>
      </c>
    </row>
    <row r="1091" spans="1:17" x14ac:dyDescent="0.3">
      <c r="A1091">
        <f t="shared" si="104"/>
        <v>1091</v>
      </c>
      <c r="B1091" t="str">
        <f>IF(HLOOKUP("Memory",'vInfo (Imported)'!$1:$5000,A1091,FALSE)&gt;0,HLOOKUP("Memory",'vInfo (Imported)'!$1:$5000,A1091,FALSE),"")</f>
        <v/>
      </c>
      <c r="C1091" t="str">
        <f>IF(HLOOKUP("CPUs",'vInfo (Imported)'!$1:$5000,A1091,FALSE)&gt;0,
HLOOKUP("CPUs",'vInfo (Imported)'!$1:$5000,A1091,FALSE),
"")</f>
        <v/>
      </c>
      <c r="D1091" t="str">
        <f>IF(HLOOKUP($D$1,'vInfo (Imported)'!$1:$5000,A1091,FALSE)&gt;0,
HLOOKUP($D$1,'vInfo (Imported)'!$1:$5000,A1091,FALSE),
"")</f>
        <v/>
      </c>
      <c r="E1091" t="str">
        <f>IF(HLOOKUP("Category",'vInfo (Imported)'!$1:$5000,A1091,FALSE)&gt;0,
HLOOKUP("Category",'vInfo (Imported)'!$1:$5000,A1091,FALSE),
"")</f>
        <v/>
      </c>
      <c r="F1091" t="str">
        <f>IF(HLOOKUP("OS according to the configuration file",'vInfo (Imported)'!$1:$5000,A1091,FALSE)&gt;0,
HLOOKUP("OS according to the configuration file",'vInfo (Imported)'!$1:$5000,A1091,FALSE),
"")</f>
        <v/>
      </c>
      <c r="G1091" s="1" t="str">
        <f>IF(HLOOKUP("Cluster",'vInfo (Imported)'!$1:$5000,A1091,FALSE)&gt;0,
HLOOKUP("Cluster",'vInfo (Imported)'!$1:$5000,A1091,FALSE),
"")</f>
        <v/>
      </c>
      <c r="K1091" s="28">
        <f>'vCluster (Imported)'!A1091</f>
        <v>0</v>
      </c>
      <c r="L1091">
        <f t="shared" si="105"/>
        <v>0</v>
      </c>
      <c r="M1091">
        <f t="shared" si="106"/>
        <v>0</v>
      </c>
      <c r="N1091">
        <f t="shared" si="107"/>
        <v>0</v>
      </c>
      <c r="O1091" s="1">
        <f t="shared" si="108"/>
        <v>0</v>
      </c>
      <c r="P1091">
        <f>SUMIFS('vCluster (Imported)'!$G:$G,'vCluster (Imported)'!$A:$A,K1091)</f>
        <v>0</v>
      </c>
      <c r="Q1091">
        <f t="shared" si="109"/>
        <v>0</v>
      </c>
    </row>
    <row r="1092" spans="1:17" x14ac:dyDescent="0.3">
      <c r="A1092">
        <f t="shared" si="104"/>
        <v>1092</v>
      </c>
      <c r="B1092" t="str">
        <f>IF(HLOOKUP("Memory",'vInfo (Imported)'!$1:$5000,A1092,FALSE)&gt;0,HLOOKUP("Memory",'vInfo (Imported)'!$1:$5000,A1092,FALSE),"")</f>
        <v/>
      </c>
      <c r="C1092" t="str">
        <f>IF(HLOOKUP("CPUs",'vInfo (Imported)'!$1:$5000,A1092,FALSE)&gt;0,
HLOOKUP("CPUs",'vInfo (Imported)'!$1:$5000,A1092,FALSE),
"")</f>
        <v/>
      </c>
      <c r="D1092" t="str">
        <f>IF(HLOOKUP($D$1,'vInfo (Imported)'!$1:$5000,A1092,FALSE)&gt;0,
HLOOKUP($D$1,'vInfo (Imported)'!$1:$5000,A1092,FALSE),
"")</f>
        <v/>
      </c>
      <c r="E1092" t="str">
        <f>IF(HLOOKUP("Category",'vInfo (Imported)'!$1:$5000,A1092,FALSE)&gt;0,
HLOOKUP("Category",'vInfo (Imported)'!$1:$5000,A1092,FALSE),
"")</f>
        <v/>
      </c>
      <c r="F1092" t="str">
        <f>IF(HLOOKUP("OS according to the configuration file",'vInfo (Imported)'!$1:$5000,A1092,FALSE)&gt;0,
HLOOKUP("OS according to the configuration file",'vInfo (Imported)'!$1:$5000,A1092,FALSE),
"")</f>
        <v/>
      </c>
      <c r="G1092" s="1" t="str">
        <f>IF(HLOOKUP("Cluster",'vInfo (Imported)'!$1:$5000,A1092,FALSE)&gt;0,
HLOOKUP("Cluster",'vInfo (Imported)'!$1:$5000,A1092,FALSE),
"")</f>
        <v/>
      </c>
      <c r="K1092" s="28">
        <f>'vCluster (Imported)'!A1092</f>
        <v>0</v>
      </c>
      <c r="L1092">
        <f t="shared" si="105"/>
        <v>0</v>
      </c>
      <c r="M1092">
        <f t="shared" si="106"/>
        <v>0</v>
      </c>
      <c r="N1092">
        <f t="shared" si="107"/>
        <v>0</v>
      </c>
      <c r="O1092" s="1">
        <f t="shared" si="108"/>
        <v>0</v>
      </c>
      <c r="P1092">
        <f>SUMIFS('vCluster (Imported)'!$G:$G,'vCluster (Imported)'!$A:$A,K1092)</f>
        <v>0</v>
      </c>
      <c r="Q1092">
        <f t="shared" si="109"/>
        <v>0</v>
      </c>
    </row>
    <row r="1093" spans="1:17" x14ac:dyDescent="0.3">
      <c r="A1093">
        <f t="shared" si="104"/>
        <v>1093</v>
      </c>
      <c r="B1093" t="str">
        <f>IF(HLOOKUP("Memory",'vInfo (Imported)'!$1:$5000,A1093,FALSE)&gt;0,HLOOKUP("Memory",'vInfo (Imported)'!$1:$5000,A1093,FALSE),"")</f>
        <v/>
      </c>
      <c r="C1093" t="str">
        <f>IF(HLOOKUP("CPUs",'vInfo (Imported)'!$1:$5000,A1093,FALSE)&gt;0,
HLOOKUP("CPUs",'vInfo (Imported)'!$1:$5000,A1093,FALSE),
"")</f>
        <v/>
      </c>
      <c r="D1093" t="str">
        <f>IF(HLOOKUP($D$1,'vInfo (Imported)'!$1:$5000,A1093,FALSE)&gt;0,
HLOOKUP($D$1,'vInfo (Imported)'!$1:$5000,A1093,FALSE),
"")</f>
        <v/>
      </c>
      <c r="E1093" t="str">
        <f>IF(HLOOKUP("Category",'vInfo (Imported)'!$1:$5000,A1093,FALSE)&gt;0,
HLOOKUP("Category",'vInfo (Imported)'!$1:$5000,A1093,FALSE),
"")</f>
        <v/>
      </c>
      <c r="F1093" t="str">
        <f>IF(HLOOKUP("OS according to the configuration file",'vInfo (Imported)'!$1:$5000,A1093,FALSE)&gt;0,
HLOOKUP("OS according to the configuration file",'vInfo (Imported)'!$1:$5000,A1093,FALSE),
"")</f>
        <v/>
      </c>
      <c r="G1093" s="1" t="str">
        <f>IF(HLOOKUP("Cluster",'vInfo (Imported)'!$1:$5000,A1093,FALSE)&gt;0,
HLOOKUP("Cluster",'vInfo (Imported)'!$1:$5000,A1093,FALSE),
"")</f>
        <v/>
      </c>
      <c r="K1093" s="28">
        <f>'vCluster (Imported)'!A1093</f>
        <v>0</v>
      </c>
      <c r="L1093">
        <f t="shared" si="105"/>
        <v>0</v>
      </c>
      <c r="M1093">
        <f t="shared" si="106"/>
        <v>0</v>
      </c>
      <c r="N1093">
        <f t="shared" si="107"/>
        <v>0</v>
      </c>
      <c r="O1093" s="1">
        <f t="shared" si="108"/>
        <v>0</v>
      </c>
      <c r="P1093">
        <f>SUMIFS('vCluster (Imported)'!$G:$G,'vCluster (Imported)'!$A:$A,K1093)</f>
        <v>0</v>
      </c>
      <c r="Q1093">
        <f t="shared" si="109"/>
        <v>0</v>
      </c>
    </row>
    <row r="1094" spans="1:17" x14ac:dyDescent="0.3">
      <c r="A1094">
        <f t="shared" si="104"/>
        <v>1094</v>
      </c>
      <c r="B1094" t="str">
        <f>IF(HLOOKUP("Memory",'vInfo (Imported)'!$1:$5000,A1094,FALSE)&gt;0,HLOOKUP("Memory",'vInfo (Imported)'!$1:$5000,A1094,FALSE),"")</f>
        <v/>
      </c>
      <c r="C1094" t="str">
        <f>IF(HLOOKUP("CPUs",'vInfo (Imported)'!$1:$5000,A1094,FALSE)&gt;0,
HLOOKUP("CPUs",'vInfo (Imported)'!$1:$5000,A1094,FALSE),
"")</f>
        <v/>
      </c>
      <c r="D1094" t="str">
        <f>IF(HLOOKUP($D$1,'vInfo (Imported)'!$1:$5000,A1094,FALSE)&gt;0,
HLOOKUP($D$1,'vInfo (Imported)'!$1:$5000,A1094,FALSE),
"")</f>
        <v/>
      </c>
      <c r="E1094" t="str">
        <f>IF(HLOOKUP("Category",'vInfo (Imported)'!$1:$5000,A1094,FALSE)&gt;0,
HLOOKUP("Category",'vInfo (Imported)'!$1:$5000,A1094,FALSE),
"")</f>
        <v/>
      </c>
      <c r="F1094" t="str">
        <f>IF(HLOOKUP("OS according to the configuration file",'vInfo (Imported)'!$1:$5000,A1094,FALSE)&gt;0,
HLOOKUP("OS according to the configuration file",'vInfo (Imported)'!$1:$5000,A1094,FALSE),
"")</f>
        <v/>
      </c>
      <c r="G1094" s="1" t="str">
        <f>IF(HLOOKUP("Cluster",'vInfo (Imported)'!$1:$5000,A1094,FALSE)&gt;0,
HLOOKUP("Cluster",'vInfo (Imported)'!$1:$5000,A1094,FALSE),
"")</f>
        <v/>
      </c>
      <c r="K1094" s="28">
        <f>'vCluster (Imported)'!A1094</f>
        <v>0</v>
      </c>
      <c r="L1094">
        <f t="shared" si="105"/>
        <v>0</v>
      </c>
      <c r="M1094">
        <f t="shared" si="106"/>
        <v>0</v>
      </c>
      <c r="N1094">
        <f t="shared" si="107"/>
        <v>0</v>
      </c>
      <c r="O1094" s="1">
        <f t="shared" si="108"/>
        <v>0</v>
      </c>
      <c r="P1094">
        <f>SUMIFS('vCluster (Imported)'!$G:$G,'vCluster (Imported)'!$A:$A,K1094)</f>
        <v>0</v>
      </c>
      <c r="Q1094">
        <f t="shared" si="109"/>
        <v>0</v>
      </c>
    </row>
    <row r="1095" spans="1:17" x14ac:dyDescent="0.3">
      <c r="A1095">
        <f t="shared" si="104"/>
        <v>1095</v>
      </c>
      <c r="B1095" t="str">
        <f>IF(HLOOKUP("Memory",'vInfo (Imported)'!$1:$5000,A1095,FALSE)&gt;0,HLOOKUP("Memory",'vInfo (Imported)'!$1:$5000,A1095,FALSE),"")</f>
        <v/>
      </c>
      <c r="C1095" t="str">
        <f>IF(HLOOKUP("CPUs",'vInfo (Imported)'!$1:$5000,A1095,FALSE)&gt;0,
HLOOKUP("CPUs",'vInfo (Imported)'!$1:$5000,A1095,FALSE),
"")</f>
        <v/>
      </c>
      <c r="D1095" t="str">
        <f>IF(HLOOKUP($D$1,'vInfo (Imported)'!$1:$5000,A1095,FALSE)&gt;0,
HLOOKUP($D$1,'vInfo (Imported)'!$1:$5000,A1095,FALSE),
"")</f>
        <v/>
      </c>
      <c r="E1095" t="str">
        <f>IF(HLOOKUP("Category",'vInfo (Imported)'!$1:$5000,A1095,FALSE)&gt;0,
HLOOKUP("Category",'vInfo (Imported)'!$1:$5000,A1095,FALSE),
"")</f>
        <v/>
      </c>
      <c r="F1095" t="str">
        <f>IF(HLOOKUP("OS according to the configuration file",'vInfo (Imported)'!$1:$5000,A1095,FALSE)&gt;0,
HLOOKUP("OS according to the configuration file",'vInfo (Imported)'!$1:$5000,A1095,FALSE),
"")</f>
        <v/>
      </c>
      <c r="G1095" s="1" t="str">
        <f>IF(HLOOKUP("Cluster",'vInfo (Imported)'!$1:$5000,A1095,FALSE)&gt;0,
HLOOKUP("Cluster",'vInfo (Imported)'!$1:$5000,A1095,FALSE),
"")</f>
        <v/>
      </c>
      <c r="K1095" s="28">
        <f>'vCluster (Imported)'!A1095</f>
        <v>0</v>
      </c>
      <c r="L1095">
        <f t="shared" si="105"/>
        <v>0</v>
      </c>
      <c r="M1095">
        <f t="shared" si="106"/>
        <v>0</v>
      </c>
      <c r="N1095">
        <f t="shared" si="107"/>
        <v>0</v>
      </c>
      <c r="O1095" s="1">
        <f t="shared" si="108"/>
        <v>0</v>
      </c>
      <c r="P1095">
        <f>SUMIFS('vCluster (Imported)'!$G:$G,'vCluster (Imported)'!$A:$A,K1095)</f>
        <v>0</v>
      </c>
      <c r="Q1095">
        <f t="shared" si="109"/>
        <v>0</v>
      </c>
    </row>
    <row r="1096" spans="1:17" x14ac:dyDescent="0.3">
      <c r="A1096">
        <f t="shared" si="104"/>
        <v>1096</v>
      </c>
      <c r="B1096" t="str">
        <f>IF(HLOOKUP("Memory",'vInfo (Imported)'!$1:$5000,A1096,FALSE)&gt;0,HLOOKUP("Memory",'vInfo (Imported)'!$1:$5000,A1096,FALSE),"")</f>
        <v/>
      </c>
      <c r="C1096" t="str">
        <f>IF(HLOOKUP("CPUs",'vInfo (Imported)'!$1:$5000,A1096,FALSE)&gt;0,
HLOOKUP("CPUs",'vInfo (Imported)'!$1:$5000,A1096,FALSE),
"")</f>
        <v/>
      </c>
      <c r="D1096" t="str">
        <f>IF(HLOOKUP($D$1,'vInfo (Imported)'!$1:$5000,A1096,FALSE)&gt;0,
HLOOKUP($D$1,'vInfo (Imported)'!$1:$5000,A1096,FALSE),
"")</f>
        <v/>
      </c>
      <c r="E1096" t="str">
        <f>IF(HLOOKUP("Category",'vInfo (Imported)'!$1:$5000,A1096,FALSE)&gt;0,
HLOOKUP("Category",'vInfo (Imported)'!$1:$5000,A1096,FALSE),
"")</f>
        <v/>
      </c>
      <c r="F1096" t="str">
        <f>IF(HLOOKUP("OS according to the configuration file",'vInfo (Imported)'!$1:$5000,A1096,FALSE)&gt;0,
HLOOKUP("OS according to the configuration file",'vInfo (Imported)'!$1:$5000,A1096,FALSE),
"")</f>
        <v/>
      </c>
      <c r="G1096" s="1" t="str">
        <f>IF(HLOOKUP("Cluster",'vInfo (Imported)'!$1:$5000,A1096,FALSE)&gt;0,
HLOOKUP("Cluster",'vInfo (Imported)'!$1:$5000,A1096,FALSE),
"")</f>
        <v/>
      </c>
      <c r="K1096" s="28">
        <f>'vCluster (Imported)'!A1096</f>
        <v>0</v>
      </c>
      <c r="L1096">
        <f t="shared" si="105"/>
        <v>0</v>
      </c>
      <c r="M1096">
        <f t="shared" si="106"/>
        <v>0</v>
      </c>
      <c r="N1096">
        <f t="shared" si="107"/>
        <v>0</v>
      </c>
      <c r="O1096" s="1">
        <f t="shared" si="108"/>
        <v>0</v>
      </c>
      <c r="P1096">
        <f>SUMIFS('vCluster (Imported)'!$G:$G,'vCluster (Imported)'!$A:$A,K1096)</f>
        <v>0</v>
      </c>
      <c r="Q1096">
        <f t="shared" si="109"/>
        <v>0</v>
      </c>
    </row>
    <row r="1097" spans="1:17" x14ac:dyDescent="0.3">
      <c r="A1097">
        <f t="shared" si="104"/>
        <v>1097</v>
      </c>
      <c r="B1097" t="str">
        <f>IF(HLOOKUP("Memory",'vInfo (Imported)'!$1:$5000,A1097,FALSE)&gt;0,HLOOKUP("Memory",'vInfo (Imported)'!$1:$5000,A1097,FALSE),"")</f>
        <v/>
      </c>
      <c r="C1097" t="str">
        <f>IF(HLOOKUP("CPUs",'vInfo (Imported)'!$1:$5000,A1097,FALSE)&gt;0,
HLOOKUP("CPUs",'vInfo (Imported)'!$1:$5000,A1097,FALSE),
"")</f>
        <v/>
      </c>
      <c r="D1097" t="str">
        <f>IF(HLOOKUP($D$1,'vInfo (Imported)'!$1:$5000,A1097,FALSE)&gt;0,
HLOOKUP($D$1,'vInfo (Imported)'!$1:$5000,A1097,FALSE),
"")</f>
        <v/>
      </c>
      <c r="E1097" t="str">
        <f>IF(HLOOKUP("Category",'vInfo (Imported)'!$1:$5000,A1097,FALSE)&gt;0,
HLOOKUP("Category",'vInfo (Imported)'!$1:$5000,A1097,FALSE),
"")</f>
        <v/>
      </c>
      <c r="F1097" t="str">
        <f>IF(HLOOKUP("OS according to the configuration file",'vInfo (Imported)'!$1:$5000,A1097,FALSE)&gt;0,
HLOOKUP("OS according to the configuration file",'vInfo (Imported)'!$1:$5000,A1097,FALSE),
"")</f>
        <v/>
      </c>
      <c r="G1097" s="1" t="str">
        <f>IF(HLOOKUP("Cluster",'vInfo (Imported)'!$1:$5000,A1097,FALSE)&gt;0,
HLOOKUP("Cluster",'vInfo (Imported)'!$1:$5000,A1097,FALSE),
"")</f>
        <v/>
      </c>
      <c r="K1097" s="28">
        <f>'vCluster (Imported)'!A1097</f>
        <v>0</v>
      </c>
      <c r="L1097">
        <f t="shared" si="105"/>
        <v>0</v>
      </c>
      <c r="M1097">
        <f t="shared" si="106"/>
        <v>0</v>
      </c>
      <c r="N1097">
        <f t="shared" si="107"/>
        <v>0</v>
      </c>
      <c r="O1097" s="1">
        <f t="shared" si="108"/>
        <v>0</v>
      </c>
      <c r="P1097">
        <f>SUMIFS('vCluster (Imported)'!$G:$G,'vCluster (Imported)'!$A:$A,K1097)</f>
        <v>0</v>
      </c>
      <c r="Q1097">
        <f t="shared" si="109"/>
        <v>0</v>
      </c>
    </row>
    <row r="1098" spans="1:17" x14ac:dyDescent="0.3">
      <c r="A1098">
        <f t="shared" si="104"/>
        <v>1098</v>
      </c>
      <c r="B1098" t="str">
        <f>IF(HLOOKUP("Memory",'vInfo (Imported)'!$1:$5000,A1098,FALSE)&gt;0,HLOOKUP("Memory",'vInfo (Imported)'!$1:$5000,A1098,FALSE),"")</f>
        <v/>
      </c>
      <c r="C1098" t="str">
        <f>IF(HLOOKUP("CPUs",'vInfo (Imported)'!$1:$5000,A1098,FALSE)&gt;0,
HLOOKUP("CPUs",'vInfo (Imported)'!$1:$5000,A1098,FALSE),
"")</f>
        <v/>
      </c>
      <c r="D1098" t="str">
        <f>IF(HLOOKUP($D$1,'vInfo (Imported)'!$1:$5000,A1098,FALSE)&gt;0,
HLOOKUP($D$1,'vInfo (Imported)'!$1:$5000,A1098,FALSE),
"")</f>
        <v/>
      </c>
      <c r="E1098" t="str">
        <f>IF(HLOOKUP("Category",'vInfo (Imported)'!$1:$5000,A1098,FALSE)&gt;0,
HLOOKUP("Category",'vInfo (Imported)'!$1:$5000,A1098,FALSE),
"")</f>
        <v/>
      </c>
      <c r="F1098" t="str">
        <f>IF(HLOOKUP("OS according to the configuration file",'vInfo (Imported)'!$1:$5000,A1098,FALSE)&gt;0,
HLOOKUP("OS according to the configuration file",'vInfo (Imported)'!$1:$5000,A1098,FALSE),
"")</f>
        <v/>
      </c>
      <c r="G1098" s="1" t="str">
        <f>IF(HLOOKUP("Cluster",'vInfo (Imported)'!$1:$5000,A1098,FALSE)&gt;0,
HLOOKUP("Cluster",'vInfo (Imported)'!$1:$5000,A1098,FALSE),
"")</f>
        <v/>
      </c>
      <c r="K1098" s="28">
        <f>'vCluster (Imported)'!A1098</f>
        <v>0</v>
      </c>
      <c r="L1098">
        <f t="shared" si="105"/>
        <v>0</v>
      </c>
      <c r="M1098">
        <f t="shared" si="106"/>
        <v>0</v>
      </c>
      <c r="N1098">
        <f t="shared" si="107"/>
        <v>0</v>
      </c>
      <c r="O1098" s="1">
        <f t="shared" si="108"/>
        <v>0</v>
      </c>
      <c r="P1098">
        <f>SUMIFS('vCluster (Imported)'!$G:$G,'vCluster (Imported)'!$A:$A,K1098)</f>
        <v>0</v>
      </c>
      <c r="Q1098">
        <f t="shared" si="109"/>
        <v>0</v>
      </c>
    </row>
    <row r="1099" spans="1:17" x14ac:dyDescent="0.3">
      <c r="A1099">
        <f t="shared" si="104"/>
        <v>1099</v>
      </c>
      <c r="B1099" t="str">
        <f>IF(HLOOKUP("Memory",'vInfo (Imported)'!$1:$5000,A1099,FALSE)&gt;0,HLOOKUP("Memory",'vInfo (Imported)'!$1:$5000,A1099,FALSE),"")</f>
        <v/>
      </c>
      <c r="C1099" t="str">
        <f>IF(HLOOKUP("CPUs",'vInfo (Imported)'!$1:$5000,A1099,FALSE)&gt;0,
HLOOKUP("CPUs",'vInfo (Imported)'!$1:$5000,A1099,FALSE),
"")</f>
        <v/>
      </c>
      <c r="D1099" t="str">
        <f>IF(HLOOKUP($D$1,'vInfo (Imported)'!$1:$5000,A1099,FALSE)&gt;0,
HLOOKUP($D$1,'vInfo (Imported)'!$1:$5000,A1099,FALSE),
"")</f>
        <v/>
      </c>
      <c r="E1099" t="str">
        <f>IF(HLOOKUP("Category",'vInfo (Imported)'!$1:$5000,A1099,FALSE)&gt;0,
HLOOKUP("Category",'vInfo (Imported)'!$1:$5000,A1099,FALSE),
"")</f>
        <v/>
      </c>
      <c r="F1099" t="str">
        <f>IF(HLOOKUP("OS according to the configuration file",'vInfo (Imported)'!$1:$5000,A1099,FALSE)&gt;0,
HLOOKUP("OS according to the configuration file",'vInfo (Imported)'!$1:$5000,A1099,FALSE),
"")</f>
        <v/>
      </c>
      <c r="G1099" s="1" t="str">
        <f>IF(HLOOKUP("Cluster",'vInfo (Imported)'!$1:$5000,A1099,FALSE)&gt;0,
HLOOKUP("Cluster",'vInfo (Imported)'!$1:$5000,A1099,FALSE),
"")</f>
        <v/>
      </c>
      <c r="K1099" s="28">
        <f>'vCluster (Imported)'!A1099</f>
        <v>0</v>
      </c>
      <c r="L1099">
        <f t="shared" si="105"/>
        <v>0</v>
      </c>
      <c r="M1099">
        <f t="shared" si="106"/>
        <v>0</v>
      </c>
      <c r="N1099">
        <f t="shared" si="107"/>
        <v>0</v>
      </c>
      <c r="O1099" s="1">
        <f t="shared" si="108"/>
        <v>0</v>
      </c>
      <c r="P1099">
        <f>SUMIFS('vCluster (Imported)'!$G:$G,'vCluster (Imported)'!$A:$A,K1099)</f>
        <v>0</v>
      </c>
      <c r="Q1099">
        <f t="shared" si="109"/>
        <v>0</v>
      </c>
    </row>
    <row r="1100" spans="1:17" x14ac:dyDescent="0.3">
      <c r="A1100">
        <f t="shared" si="104"/>
        <v>1100</v>
      </c>
      <c r="B1100" t="str">
        <f>IF(HLOOKUP("Memory",'vInfo (Imported)'!$1:$5000,A1100,FALSE)&gt;0,HLOOKUP("Memory",'vInfo (Imported)'!$1:$5000,A1100,FALSE),"")</f>
        <v/>
      </c>
      <c r="C1100" t="str">
        <f>IF(HLOOKUP("CPUs",'vInfo (Imported)'!$1:$5000,A1100,FALSE)&gt;0,
HLOOKUP("CPUs",'vInfo (Imported)'!$1:$5000,A1100,FALSE),
"")</f>
        <v/>
      </c>
      <c r="D1100" t="str">
        <f>IF(HLOOKUP($D$1,'vInfo (Imported)'!$1:$5000,A1100,FALSE)&gt;0,
HLOOKUP($D$1,'vInfo (Imported)'!$1:$5000,A1100,FALSE),
"")</f>
        <v/>
      </c>
      <c r="E1100" t="str">
        <f>IF(HLOOKUP("Category",'vInfo (Imported)'!$1:$5000,A1100,FALSE)&gt;0,
HLOOKUP("Category",'vInfo (Imported)'!$1:$5000,A1100,FALSE),
"")</f>
        <v/>
      </c>
      <c r="F1100" t="str">
        <f>IF(HLOOKUP("OS according to the configuration file",'vInfo (Imported)'!$1:$5000,A1100,FALSE)&gt;0,
HLOOKUP("OS according to the configuration file",'vInfo (Imported)'!$1:$5000,A1100,FALSE),
"")</f>
        <v/>
      </c>
      <c r="G1100" s="1" t="str">
        <f>IF(HLOOKUP("Cluster",'vInfo (Imported)'!$1:$5000,A1100,FALSE)&gt;0,
HLOOKUP("Cluster",'vInfo (Imported)'!$1:$5000,A1100,FALSE),
"")</f>
        <v/>
      </c>
      <c r="K1100" s="28">
        <f>'vCluster (Imported)'!A1100</f>
        <v>0</v>
      </c>
      <c r="L1100">
        <f t="shared" si="105"/>
        <v>0</v>
      </c>
      <c r="M1100">
        <f t="shared" si="106"/>
        <v>0</v>
      </c>
      <c r="N1100">
        <f t="shared" si="107"/>
        <v>0</v>
      </c>
      <c r="O1100" s="1">
        <f t="shared" si="108"/>
        <v>0</v>
      </c>
      <c r="P1100">
        <f>SUMIFS('vCluster (Imported)'!$G:$G,'vCluster (Imported)'!$A:$A,K1100)</f>
        <v>0</v>
      </c>
      <c r="Q1100">
        <f t="shared" si="109"/>
        <v>0</v>
      </c>
    </row>
    <row r="1101" spans="1:17" x14ac:dyDescent="0.3">
      <c r="A1101">
        <f t="shared" si="104"/>
        <v>1101</v>
      </c>
      <c r="B1101" t="str">
        <f>IF(HLOOKUP("Memory",'vInfo (Imported)'!$1:$5000,A1101,FALSE)&gt;0,HLOOKUP("Memory",'vInfo (Imported)'!$1:$5000,A1101,FALSE),"")</f>
        <v/>
      </c>
      <c r="C1101" t="str">
        <f>IF(HLOOKUP("CPUs",'vInfo (Imported)'!$1:$5000,A1101,FALSE)&gt;0,
HLOOKUP("CPUs",'vInfo (Imported)'!$1:$5000,A1101,FALSE),
"")</f>
        <v/>
      </c>
      <c r="D1101" t="str">
        <f>IF(HLOOKUP($D$1,'vInfo (Imported)'!$1:$5000,A1101,FALSE)&gt;0,
HLOOKUP($D$1,'vInfo (Imported)'!$1:$5000,A1101,FALSE),
"")</f>
        <v/>
      </c>
      <c r="E1101" t="str">
        <f>IF(HLOOKUP("Category",'vInfo (Imported)'!$1:$5000,A1101,FALSE)&gt;0,
HLOOKUP("Category",'vInfo (Imported)'!$1:$5000,A1101,FALSE),
"")</f>
        <v/>
      </c>
      <c r="F1101" t="str">
        <f>IF(HLOOKUP("OS according to the configuration file",'vInfo (Imported)'!$1:$5000,A1101,FALSE)&gt;0,
HLOOKUP("OS according to the configuration file",'vInfo (Imported)'!$1:$5000,A1101,FALSE),
"")</f>
        <v/>
      </c>
      <c r="G1101" s="1" t="str">
        <f>IF(HLOOKUP("Cluster",'vInfo (Imported)'!$1:$5000,A1101,FALSE)&gt;0,
HLOOKUP("Cluster",'vInfo (Imported)'!$1:$5000,A1101,FALSE),
"")</f>
        <v/>
      </c>
      <c r="K1101" s="28">
        <f>'vCluster (Imported)'!A1101</f>
        <v>0</v>
      </c>
      <c r="L1101">
        <f t="shared" si="105"/>
        <v>0</v>
      </c>
      <c r="M1101">
        <f t="shared" si="106"/>
        <v>0</v>
      </c>
      <c r="N1101">
        <f t="shared" si="107"/>
        <v>0</v>
      </c>
      <c r="O1101" s="1">
        <f t="shared" si="108"/>
        <v>0</v>
      </c>
      <c r="P1101">
        <f>SUMIFS('vCluster (Imported)'!$G:$G,'vCluster (Imported)'!$A:$A,K1101)</f>
        <v>0</v>
      </c>
      <c r="Q1101">
        <f t="shared" si="109"/>
        <v>0</v>
      </c>
    </row>
    <row r="1102" spans="1:17" x14ac:dyDescent="0.3">
      <c r="A1102">
        <f t="shared" si="104"/>
        <v>1102</v>
      </c>
      <c r="B1102" t="str">
        <f>IF(HLOOKUP("Memory",'vInfo (Imported)'!$1:$5000,A1102,FALSE)&gt;0,HLOOKUP("Memory",'vInfo (Imported)'!$1:$5000,A1102,FALSE),"")</f>
        <v/>
      </c>
      <c r="C1102" t="str">
        <f>IF(HLOOKUP("CPUs",'vInfo (Imported)'!$1:$5000,A1102,FALSE)&gt;0,
HLOOKUP("CPUs",'vInfo (Imported)'!$1:$5000,A1102,FALSE),
"")</f>
        <v/>
      </c>
      <c r="D1102" t="str">
        <f>IF(HLOOKUP($D$1,'vInfo (Imported)'!$1:$5000,A1102,FALSE)&gt;0,
HLOOKUP($D$1,'vInfo (Imported)'!$1:$5000,A1102,FALSE),
"")</f>
        <v/>
      </c>
      <c r="E1102" t="str">
        <f>IF(HLOOKUP("Category",'vInfo (Imported)'!$1:$5000,A1102,FALSE)&gt;0,
HLOOKUP("Category",'vInfo (Imported)'!$1:$5000,A1102,FALSE),
"")</f>
        <v/>
      </c>
      <c r="F1102" t="str">
        <f>IF(HLOOKUP("OS according to the configuration file",'vInfo (Imported)'!$1:$5000,A1102,FALSE)&gt;0,
HLOOKUP("OS according to the configuration file",'vInfo (Imported)'!$1:$5000,A1102,FALSE),
"")</f>
        <v/>
      </c>
      <c r="G1102" s="1" t="str">
        <f>IF(HLOOKUP("Cluster",'vInfo (Imported)'!$1:$5000,A1102,FALSE)&gt;0,
HLOOKUP("Cluster",'vInfo (Imported)'!$1:$5000,A1102,FALSE),
"")</f>
        <v/>
      </c>
      <c r="K1102" s="28">
        <f>'vCluster (Imported)'!A1102</f>
        <v>0</v>
      </c>
      <c r="L1102">
        <f t="shared" si="105"/>
        <v>0</v>
      </c>
      <c r="M1102">
        <f t="shared" si="106"/>
        <v>0</v>
      </c>
      <c r="N1102">
        <f t="shared" si="107"/>
        <v>0</v>
      </c>
      <c r="O1102" s="1">
        <f t="shared" si="108"/>
        <v>0</v>
      </c>
      <c r="P1102">
        <f>SUMIFS('vCluster (Imported)'!$G:$G,'vCluster (Imported)'!$A:$A,K1102)</f>
        <v>0</v>
      </c>
      <c r="Q1102">
        <f t="shared" si="109"/>
        <v>0</v>
      </c>
    </row>
    <row r="1103" spans="1:17" x14ac:dyDescent="0.3">
      <c r="A1103">
        <f t="shared" si="104"/>
        <v>1103</v>
      </c>
      <c r="B1103" t="str">
        <f>IF(HLOOKUP("Memory",'vInfo (Imported)'!$1:$5000,A1103,FALSE)&gt;0,HLOOKUP("Memory",'vInfo (Imported)'!$1:$5000,A1103,FALSE),"")</f>
        <v/>
      </c>
      <c r="C1103" t="str">
        <f>IF(HLOOKUP("CPUs",'vInfo (Imported)'!$1:$5000,A1103,FALSE)&gt;0,
HLOOKUP("CPUs",'vInfo (Imported)'!$1:$5000,A1103,FALSE),
"")</f>
        <v/>
      </c>
      <c r="D1103" t="str">
        <f>IF(HLOOKUP($D$1,'vInfo (Imported)'!$1:$5000,A1103,FALSE)&gt;0,
HLOOKUP($D$1,'vInfo (Imported)'!$1:$5000,A1103,FALSE),
"")</f>
        <v/>
      </c>
      <c r="E1103" t="str">
        <f>IF(HLOOKUP("Category",'vInfo (Imported)'!$1:$5000,A1103,FALSE)&gt;0,
HLOOKUP("Category",'vInfo (Imported)'!$1:$5000,A1103,FALSE),
"")</f>
        <v/>
      </c>
      <c r="F1103" t="str">
        <f>IF(HLOOKUP("OS according to the configuration file",'vInfo (Imported)'!$1:$5000,A1103,FALSE)&gt;0,
HLOOKUP("OS according to the configuration file",'vInfo (Imported)'!$1:$5000,A1103,FALSE),
"")</f>
        <v/>
      </c>
      <c r="G1103" s="1" t="str">
        <f>IF(HLOOKUP("Cluster",'vInfo (Imported)'!$1:$5000,A1103,FALSE)&gt;0,
HLOOKUP("Cluster",'vInfo (Imported)'!$1:$5000,A1103,FALSE),
"")</f>
        <v/>
      </c>
      <c r="K1103" s="28">
        <f>'vCluster (Imported)'!A1103</f>
        <v>0</v>
      </c>
      <c r="L1103">
        <f t="shared" si="105"/>
        <v>0</v>
      </c>
      <c r="M1103">
        <f t="shared" si="106"/>
        <v>0</v>
      </c>
      <c r="N1103">
        <f t="shared" si="107"/>
        <v>0</v>
      </c>
      <c r="O1103" s="1">
        <f t="shared" si="108"/>
        <v>0</v>
      </c>
      <c r="P1103">
        <f>SUMIFS('vCluster (Imported)'!$G:$G,'vCluster (Imported)'!$A:$A,K1103)</f>
        <v>0</v>
      </c>
      <c r="Q1103">
        <f t="shared" si="109"/>
        <v>0</v>
      </c>
    </row>
    <row r="1104" spans="1:17" x14ac:dyDescent="0.3">
      <c r="A1104">
        <f t="shared" si="104"/>
        <v>1104</v>
      </c>
      <c r="B1104" t="str">
        <f>IF(HLOOKUP("Memory",'vInfo (Imported)'!$1:$5000,A1104,FALSE)&gt;0,HLOOKUP("Memory",'vInfo (Imported)'!$1:$5000,A1104,FALSE),"")</f>
        <v/>
      </c>
      <c r="C1104" t="str">
        <f>IF(HLOOKUP("CPUs",'vInfo (Imported)'!$1:$5000,A1104,FALSE)&gt;0,
HLOOKUP("CPUs",'vInfo (Imported)'!$1:$5000,A1104,FALSE),
"")</f>
        <v/>
      </c>
      <c r="D1104" t="str">
        <f>IF(HLOOKUP($D$1,'vInfo (Imported)'!$1:$5000,A1104,FALSE)&gt;0,
HLOOKUP($D$1,'vInfo (Imported)'!$1:$5000,A1104,FALSE),
"")</f>
        <v/>
      </c>
      <c r="E1104" t="str">
        <f>IF(HLOOKUP("Category",'vInfo (Imported)'!$1:$5000,A1104,FALSE)&gt;0,
HLOOKUP("Category",'vInfo (Imported)'!$1:$5000,A1104,FALSE),
"")</f>
        <v/>
      </c>
      <c r="F1104" t="str">
        <f>IF(HLOOKUP("OS according to the configuration file",'vInfo (Imported)'!$1:$5000,A1104,FALSE)&gt;0,
HLOOKUP("OS according to the configuration file",'vInfo (Imported)'!$1:$5000,A1104,FALSE),
"")</f>
        <v/>
      </c>
      <c r="G1104" s="1" t="str">
        <f>IF(HLOOKUP("Cluster",'vInfo (Imported)'!$1:$5000,A1104,FALSE)&gt;0,
HLOOKUP("Cluster",'vInfo (Imported)'!$1:$5000,A1104,FALSE),
"")</f>
        <v/>
      </c>
      <c r="K1104" s="28">
        <f>'vCluster (Imported)'!A1104</f>
        <v>0</v>
      </c>
      <c r="L1104">
        <f t="shared" si="105"/>
        <v>0</v>
      </c>
      <c r="M1104">
        <f t="shared" si="106"/>
        <v>0</v>
      </c>
      <c r="N1104">
        <f t="shared" si="107"/>
        <v>0</v>
      </c>
      <c r="O1104" s="1">
        <f t="shared" si="108"/>
        <v>0</v>
      </c>
      <c r="P1104">
        <f>SUMIFS('vCluster (Imported)'!$G:$G,'vCluster (Imported)'!$A:$A,K1104)</f>
        <v>0</v>
      </c>
      <c r="Q1104">
        <f t="shared" si="109"/>
        <v>0</v>
      </c>
    </row>
    <row r="1105" spans="1:17" x14ac:dyDescent="0.3">
      <c r="A1105">
        <f t="shared" si="104"/>
        <v>1105</v>
      </c>
      <c r="B1105" t="str">
        <f>IF(HLOOKUP("Memory",'vInfo (Imported)'!$1:$5000,A1105,FALSE)&gt;0,HLOOKUP("Memory",'vInfo (Imported)'!$1:$5000,A1105,FALSE),"")</f>
        <v/>
      </c>
      <c r="C1105" t="str">
        <f>IF(HLOOKUP("CPUs",'vInfo (Imported)'!$1:$5000,A1105,FALSE)&gt;0,
HLOOKUP("CPUs",'vInfo (Imported)'!$1:$5000,A1105,FALSE),
"")</f>
        <v/>
      </c>
      <c r="D1105" t="str">
        <f>IF(HLOOKUP($D$1,'vInfo (Imported)'!$1:$5000,A1105,FALSE)&gt;0,
HLOOKUP($D$1,'vInfo (Imported)'!$1:$5000,A1105,FALSE),
"")</f>
        <v/>
      </c>
      <c r="E1105" t="str">
        <f>IF(HLOOKUP("Category",'vInfo (Imported)'!$1:$5000,A1105,FALSE)&gt;0,
HLOOKUP("Category",'vInfo (Imported)'!$1:$5000,A1105,FALSE),
"")</f>
        <v/>
      </c>
      <c r="F1105" t="str">
        <f>IF(HLOOKUP("OS according to the configuration file",'vInfo (Imported)'!$1:$5000,A1105,FALSE)&gt;0,
HLOOKUP("OS according to the configuration file",'vInfo (Imported)'!$1:$5000,A1105,FALSE),
"")</f>
        <v/>
      </c>
      <c r="G1105" s="1" t="str">
        <f>IF(HLOOKUP("Cluster",'vInfo (Imported)'!$1:$5000,A1105,FALSE)&gt;0,
HLOOKUP("Cluster",'vInfo (Imported)'!$1:$5000,A1105,FALSE),
"")</f>
        <v/>
      </c>
      <c r="K1105" s="28">
        <f>'vCluster (Imported)'!A1105</f>
        <v>0</v>
      </c>
      <c r="L1105">
        <f t="shared" si="105"/>
        <v>0</v>
      </c>
      <c r="M1105">
        <f t="shared" si="106"/>
        <v>0</v>
      </c>
      <c r="N1105">
        <f t="shared" si="107"/>
        <v>0</v>
      </c>
      <c r="O1105" s="1">
        <f t="shared" si="108"/>
        <v>0</v>
      </c>
      <c r="P1105">
        <f>SUMIFS('vCluster (Imported)'!$G:$G,'vCluster (Imported)'!$A:$A,K1105)</f>
        <v>0</v>
      </c>
      <c r="Q1105">
        <f t="shared" si="109"/>
        <v>0</v>
      </c>
    </row>
    <row r="1106" spans="1:17" x14ac:dyDescent="0.3">
      <c r="A1106">
        <f t="shared" si="104"/>
        <v>1106</v>
      </c>
      <c r="B1106" t="str">
        <f>IF(HLOOKUP("Memory",'vInfo (Imported)'!$1:$5000,A1106,FALSE)&gt;0,HLOOKUP("Memory",'vInfo (Imported)'!$1:$5000,A1106,FALSE),"")</f>
        <v/>
      </c>
      <c r="C1106" t="str">
        <f>IF(HLOOKUP("CPUs",'vInfo (Imported)'!$1:$5000,A1106,FALSE)&gt;0,
HLOOKUP("CPUs",'vInfo (Imported)'!$1:$5000,A1106,FALSE),
"")</f>
        <v/>
      </c>
      <c r="D1106" t="str">
        <f>IF(HLOOKUP($D$1,'vInfo (Imported)'!$1:$5000,A1106,FALSE)&gt;0,
HLOOKUP($D$1,'vInfo (Imported)'!$1:$5000,A1106,FALSE),
"")</f>
        <v/>
      </c>
      <c r="E1106" t="str">
        <f>IF(HLOOKUP("Category",'vInfo (Imported)'!$1:$5000,A1106,FALSE)&gt;0,
HLOOKUP("Category",'vInfo (Imported)'!$1:$5000,A1106,FALSE),
"")</f>
        <v/>
      </c>
      <c r="F1106" t="str">
        <f>IF(HLOOKUP("OS according to the configuration file",'vInfo (Imported)'!$1:$5000,A1106,FALSE)&gt;0,
HLOOKUP("OS according to the configuration file",'vInfo (Imported)'!$1:$5000,A1106,FALSE),
"")</f>
        <v/>
      </c>
      <c r="G1106" s="1" t="str">
        <f>IF(HLOOKUP("Cluster",'vInfo (Imported)'!$1:$5000,A1106,FALSE)&gt;0,
HLOOKUP("Cluster",'vInfo (Imported)'!$1:$5000,A1106,FALSE),
"")</f>
        <v/>
      </c>
      <c r="K1106" s="28">
        <f>'vCluster (Imported)'!A1106</f>
        <v>0</v>
      </c>
      <c r="L1106">
        <f t="shared" si="105"/>
        <v>0</v>
      </c>
      <c r="M1106">
        <f t="shared" si="106"/>
        <v>0</v>
      </c>
      <c r="N1106">
        <f t="shared" si="107"/>
        <v>0</v>
      </c>
      <c r="O1106" s="1">
        <f t="shared" si="108"/>
        <v>0</v>
      </c>
      <c r="P1106">
        <f>SUMIFS('vCluster (Imported)'!$G:$G,'vCluster (Imported)'!$A:$A,K1106)</f>
        <v>0</v>
      </c>
      <c r="Q1106">
        <f t="shared" si="109"/>
        <v>0</v>
      </c>
    </row>
    <row r="1107" spans="1:17" x14ac:dyDescent="0.3">
      <c r="A1107">
        <f t="shared" si="104"/>
        <v>1107</v>
      </c>
      <c r="B1107" t="str">
        <f>IF(HLOOKUP("Memory",'vInfo (Imported)'!$1:$5000,A1107,FALSE)&gt;0,HLOOKUP("Memory",'vInfo (Imported)'!$1:$5000,A1107,FALSE),"")</f>
        <v/>
      </c>
      <c r="C1107" t="str">
        <f>IF(HLOOKUP("CPUs",'vInfo (Imported)'!$1:$5000,A1107,FALSE)&gt;0,
HLOOKUP("CPUs",'vInfo (Imported)'!$1:$5000,A1107,FALSE),
"")</f>
        <v/>
      </c>
      <c r="D1107" t="str">
        <f>IF(HLOOKUP($D$1,'vInfo (Imported)'!$1:$5000,A1107,FALSE)&gt;0,
HLOOKUP($D$1,'vInfo (Imported)'!$1:$5000,A1107,FALSE),
"")</f>
        <v/>
      </c>
      <c r="E1107" t="str">
        <f>IF(HLOOKUP("Category",'vInfo (Imported)'!$1:$5000,A1107,FALSE)&gt;0,
HLOOKUP("Category",'vInfo (Imported)'!$1:$5000,A1107,FALSE),
"")</f>
        <v/>
      </c>
      <c r="F1107" t="str">
        <f>IF(HLOOKUP("OS according to the configuration file",'vInfo (Imported)'!$1:$5000,A1107,FALSE)&gt;0,
HLOOKUP("OS according to the configuration file",'vInfo (Imported)'!$1:$5000,A1107,FALSE),
"")</f>
        <v/>
      </c>
      <c r="G1107" s="1" t="str">
        <f>IF(HLOOKUP("Cluster",'vInfo (Imported)'!$1:$5000,A1107,FALSE)&gt;0,
HLOOKUP("Cluster",'vInfo (Imported)'!$1:$5000,A1107,FALSE),
"")</f>
        <v/>
      </c>
      <c r="K1107" s="28">
        <f>'vCluster (Imported)'!A1107</f>
        <v>0</v>
      </c>
      <c r="L1107">
        <f t="shared" si="105"/>
        <v>0</v>
      </c>
      <c r="M1107">
        <f t="shared" si="106"/>
        <v>0</v>
      </c>
      <c r="N1107">
        <f t="shared" si="107"/>
        <v>0</v>
      </c>
      <c r="O1107" s="1">
        <f t="shared" si="108"/>
        <v>0</v>
      </c>
      <c r="P1107">
        <f>SUMIFS('vCluster (Imported)'!$G:$G,'vCluster (Imported)'!$A:$A,K1107)</f>
        <v>0</v>
      </c>
      <c r="Q1107">
        <f t="shared" si="109"/>
        <v>0</v>
      </c>
    </row>
    <row r="1108" spans="1:17" x14ac:dyDescent="0.3">
      <c r="A1108">
        <f t="shared" si="104"/>
        <v>1108</v>
      </c>
      <c r="B1108" t="str">
        <f>IF(HLOOKUP("Memory",'vInfo (Imported)'!$1:$5000,A1108,FALSE)&gt;0,HLOOKUP("Memory",'vInfo (Imported)'!$1:$5000,A1108,FALSE),"")</f>
        <v/>
      </c>
      <c r="C1108" t="str">
        <f>IF(HLOOKUP("CPUs",'vInfo (Imported)'!$1:$5000,A1108,FALSE)&gt;0,
HLOOKUP("CPUs",'vInfo (Imported)'!$1:$5000,A1108,FALSE),
"")</f>
        <v/>
      </c>
      <c r="D1108" t="str">
        <f>IF(HLOOKUP($D$1,'vInfo (Imported)'!$1:$5000,A1108,FALSE)&gt;0,
HLOOKUP($D$1,'vInfo (Imported)'!$1:$5000,A1108,FALSE),
"")</f>
        <v/>
      </c>
      <c r="E1108" t="str">
        <f>IF(HLOOKUP("Category",'vInfo (Imported)'!$1:$5000,A1108,FALSE)&gt;0,
HLOOKUP("Category",'vInfo (Imported)'!$1:$5000,A1108,FALSE),
"")</f>
        <v/>
      </c>
      <c r="F1108" t="str">
        <f>IF(HLOOKUP("OS according to the configuration file",'vInfo (Imported)'!$1:$5000,A1108,FALSE)&gt;0,
HLOOKUP("OS according to the configuration file",'vInfo (Imported)'!$1:$5000,A1108,FALSE),
"")</f>
        <v/>
      </c>
      <c r="G1108" s="1" t="str">
        <f>IF(HLOOKUP("Cluster",'vInfo (Imported)'!$1:$5000,A1108,FALSE)&gt;0,
HLOOKUP("Cluster",'vInfo (Imported)'!$1:$5000,A1108,FALSE),
"")</f>
        <v/>
      </c>
      <c r="K1108" s="28">
        <f>'vCluster (Imported)'!A1108</f>
        <v>0</v>
      </c>
      <c r="L1108">
        <f t="shared" si="105"/>
        <v>0</v>
      </c>
      <c r="M1108">
        <f t="shared" si="106"/>
        <v>0</v>
      </c>
      <c r="N1108">
        <f t="shared" si="107"/>
        <v>0</v>
      </c>
      <c r="O1108" s="1">
        <f t="shared" si="108"/>
        <v>0</v>
      </c>
      <c r="P1108">
        <f>SUMIFS('vCluster (Imported)'!$G:$G,'vCluster (Imported)'!$A:$A,K1108)</f>
        <v>0</v>
      </c>
      <c r="Q1108">
        <f t="shared" si="109"/>
        <v>0</v>
      </c>
    </row>
    <row r="1109" spans="1:17" x14ac:dyDescent="0.3">
      <c r="A1109">
        <f t="shared" si="104"/>
        <v>1109</v>
      </c>
      <c r="B1109" t="str">
        <f>IF(HLOOKUP("Memory",'vInfo (Imported)'!$1:$5000,A1109,FALSE)&gt;0,HLOOKUP("Memory",'vInfo (Imported)'!$1:$5000,A1109,FALSE),"")</f>
        <v/>
      </c>
      <c r="C1109" t="str">
        <f>IF(HLOOKUP("CPUs",'vInfo (Imported)'!$1:$5000,A1109,FALSE)&gt;0,
HLOOKUP("CPUs",'vInfo (Imported)'!$1:$5000,A1109,FALSE),
"")</f>
        <v/>
      </c>
      <c r="D1109" t="str">
        <f>IF(HLOOKUP($D$1,'vInfo (Imported)'!$1:$5000,A1109,FALSE)&gt;0,
HLOOKUP($D$1,'vInfo (Imported)'!$1:$5000,A1109,FALSE),
"")</f>
        <v/>
      </c>
      <c r="E1109" t="str">
        <f>IF(HLOOKUP("Category",'vInfo (Imported)'!$1:$5000,A1109,FALSE)&gt;0,
HLOOKUP("Category",'vInfo (Imported)'!$1:$5000,A1109,FALSE),
"")</f>
        <v/>
      </c>
      <c r="F1109" t="str">
        <f>IF(HLOOKUP("OS according to the configuration file",'vInfo (Imported)'!$1:$5000,A1109,FALSE)&gt;0,
HLOOKUP("OS according to the configuration file",'vInfo (Imported)'!$1:$5000,A1109,FALSE),
"")</f>
        <v/>
      </c>
      <c r="G1109" s="1" t="str">
        <f>IF(HLOOKUP("Cluster",'vInfo (Imported)'!$1:$5000,A1109,FALSE)&gt;0,
HLOOKUP("Cluster",'vInfo (Imported)'!$1:$5000,A1109,FALSE),
"")</f>
        <v/>
      </c>
      <c r="K1109" s="28">
        <f>'vCluster (Imported)'!A1109</f>
        <v>0</v>
      </c>
      <c r="L1109">
        <f t="shared" si="105"/>
        <v>0</v>
      </c>
      <c r="M1109">
        <f t="shared" si="106"/>
        <v>0</v>
      </c>
      <c r="N1109">
        <f t="shared" si="107"/>
        <v>0</v>
      </c>
      <c r="O1109" s="1">
        <f t="shared" si="108"/>
        <v>0</v>
      </c>
      <c r="P1109">
        <f>SUMIFS('vCluster (Imported)'!$G:$G,'vCluster (Imported)'!$A:$A,K1109)</f>
        <v>0</v>
      </c>
      <c r="Q1109">
        <f t="shared" si="109"/>
        <v>0</v>
      </c>
    </row>
    <row r="1110" spans="1:17" x14ac:dyDescent="0.3">
      <c r="A1110">
        <f t="shared" si="104"/>
        <v>1110</v>
      </c>
      <c r="B1110" t="str">
        <f>IF(HLOOKUP("Memory",'vInfo (Imported)'!$1:$5000,A1110,FALSE)&gt;0,HLOOKUP("Memory",'vInfo (Imported)'!$1:$5000,A1110,FALSE),"")</f>
        <v/>
      </c>
      <c r="C1110" t="str">
        <f>IF(HLOOKUP("CPUs",'vInfo (Imported)'!$1:$5000,A1110,FALSE)&gt;0,
HLOOKUP("CPUs",'vInfo (Imported)'!$1:$5000,A1110,FALSE),
"")</f>
        <v/>
      </c>
      <c r="D1110" t="str">
        <f>IF(HLOOKUP($D$1,'vInfo (Imported)'!$1:$5000,A1110,FALSE)&gt;0,
HLOOKUP($D$1,'vInfo (Imported)'!$1:$5000,A1110,FALSE),
"")</f>
        <v/>
      </c>
      <c r="E1110" t="str">
        <f>IF(HLOOKUP("Category",'vInfo (Imported)'!$1:$5000,A1110,FALSE)&gt;0,
HLOOKUP("Category",'vInfo (Imported)'!$1:$5000,A1110,FALSE),
"")</f>
        <v/>
      </c>
      <c r="F1110" t="str">
        <f>IF(HLOOKUP("OS according to the configuration file",'vInfo (Imported)'!$1:$5000,A1110,FALSE)&gt;0,
HLOOKUP("OS according to the configuration file",'vInfo (Imported)'!$1:$5000,A1110,FALSE),
"")</f>
        <v/>
      </c>
      <c r="G1110" s="1" t="str">
        <f>IF(HLOOKUP("Cluster",'vInfo (Imported)'!$1:$5000,A1110,FALSE)&gt;0,
HLOOKUP("Cluster",'vInfo (Imported)'!$1:$5000,A1110,FALSE),
"")</f>
        <v/>
      </c>
      <c r="K1110" s="28">
        <f>'vCluster (Imported)'!A1110</f>
        <v>0</v>
      </c>
      <c r="L1110">
        <f t="shared" si="105"/>
        <v>0</v>
      </c>
      <c r="M1110">
        <f t="shared" si="106"/>
        <v>0</v>
      </c>
      <c r="N1110">
        <f t="shared" si="107"/>
        <v>0</v>
      </c>
      <c r="O1110" s="1">
        <f t="shared" si="108"/>
        <v>0</v>
      </c>
      <c r="P1110">
        <f>SUMIFS('vCluster (Imported)'!$G:$G,'vCluster (Imported)'!$A:$A,K1110)</f>
        <v>0</v>
      </c>
      <c r="Q1110">
        <f t="shared" si="109"/>
        <v>0</v>
      </c>
    </row>
    <row r="1111" spans="1:17" x14ac:dyDescent="0.3">
      <c r="A1111">
        <f t="shared" si="104"/>
        <v>1111</v>
      </c>
      <c r="B1111" t="str">
        <f>IF(HLOOKUP("Memory",'vInfo (Imported)'!$1:$5000,A1111,FALSE)&gt;0,HLOOKUP("Memory",'vInfo (Imported)'!$1:$5000,A1111,FALSE),"")</f>
        <v/>
      </c>
      <c r="C1111" t="str">
        <f>IF(HLOOKUP("CPUs",'vInfo (Imported)'!$1:$5000,A1111,FALSE)&gt;0,
HLOOKUP("CPUs",'vInfo (Imported)'!$1:$5000,A1111,FALSE),
"")</f>
        <v/>
      </c>
      <c r="D1111" t="str">
        <f>IF(HLOOKUP($D$1,'vInfo (Imported)'!$1:$5000,A1111,FALSE)&gt;0,
HLOOKUP($D$1,'vInfo (Imported)'!$1:$5000,A1111,FALSE),
"")</f>
        <v/>
      </c>
      <c r="E1111" t="str">
        <f>IF(HLOOKUP("Category",'vInfo (Imported)'!$1:$5000,A1111,FALSE)&gt;0,
HLOOKUP("Category",'vInfo (Imported)'!$1:$5000,A1111,FALSE),
"")</f>
        <v/>
      </c>
      <c r="F1111" t="str">
        <f>IF(HLOOKUP("OS according to the configuration file",'vInfo (Imported)'!$1:$5000,A1111,FALSE)&gt;0,
HLOOKUP("OS according to the configuration file",'vInfo (Imported)'!$1:$5000,A1111,FALSE),
"")</f>
        <v/>
      </c>
      <c r="G1111" s="1" t="str">
        <f>IF(HLOOKUP("Cluster",'vInfo (Imported)'!$1:$5000,A1111,FALSE)&gt;0,
HLOOKUP("Cluster",'vInfo (Imported)'!$1:$5000,A1111,FALSE),
"")</f>
        <v/>
      </c>
      <c r="K1111" s="28">
        <f>'vCluster (Imported)'!A1111</f>
        <v>0</v>
      </c>
      <c r="L1111">
        <f t="shared" si="105"/>
        <v>0</v>
      </c>
      <c r="M1111">
        <f t="shared" si="106"/>
        <v>0</v>
      </c>
      <c r="N1111">
        <f t="shared" si="107"/>
        <v>0</v>
      </c>
      <c r="O1111" s="1">
        <f t="shared" si="108"/>
        <v>0</v>
      </c>
      <c r="P1111">
        <f>SUMIFS('vCluster (Imported)'!$G:$G,'vCluster (Imported)'!$A:$A,K1111)</f>
        <v>0</v>
      </c>
      <c r="Q1111">
        <f t="shared" si="109"/>
        <v>0</v>
      </c>
    </row>
    <row r="1112" spans="1:17" x14ac:dyDescent="0.3">
      <c r="A1112">
        <f t="shared" si="104"/>
        <v>1112</v>
      </c>
      <c r="B1112" t="str">
        <f>IF(HLOOKUP("Memory",'vInfo (Imported)'!$1:$5000,A1112,FALSE)&gt;0,HLOOKUP("Memory",'vInfo (Imported)'!$1:$5000,A1112,FALSE),"")</f>
        <v/>
      </c>
      <c r="C1112" t="str">
        <f>IF(HLOOKUP("CPUs",'vInfo (Imported)'!$1:$5000,A1112,FALSE)&gt;0,
HLOOKUP("CPUs",'vInfo (Imported)'!$1:$5000,A1112,FALSE),
"")</f>
        <v/>
      </c>
      <c r="D1112" t="str">
        <f>IF(HLOOKUP($D$1,'vInfo (Imported)'!$1:$5000,A1112,FALSE)&gt;0,
HLOOKUP($D$1,'vInfo (Imported)'!$1:$5000,A1112,FALSE),
"")</f>
        <v/>
      </c>
      <c r="E1112" t="str">
        <f>IF(HLOOKUP("Category",'vInfo (Imported)'!$1:$5000,A1112,FALSE)&gt;0,
HLOOKUP("Category",'vInfo (Imported)'!$1:$5000,A1112,FALSE),
"")</f>
        <v/>
      </c>
      <c r="F1112" t="str">
        <f>IF(HLOOKUP("OS according to the configuration file",'vInfo (Imported)'!$1:$5000,A1112,FALSE)&gt;0,
HLOOKUP("OS according to the configuration file",'vInfo (Imported)'!$1:$5000,A1112,FALSE),
"")</f>
        <v/>
      </c>
      <c r="G1112" s="1" t="str">
        <f>IF(HLOOKUP("Cluster",'vInfo (Imported)'!$1:$5000,A1112,FALSE)&gt;0,
HLOOKUP("Cluster",'vInfo (Imported)'!$1:$5000,A1112,FALSE),
"")</f>
        <v/>
      </c>
      <c r="K1112" s="28">
        <f>'vCluster (Imported)'!A1112</f>
        <v>0</v>
      </c>
      <c r="L1112">
        <f t="shared" si="105"/>
        <v>0</v>
      </c>
      <c r="M1112">
        <f t="shared" si="106"/>
        <v>0</v>
      </c>
      <c r="N1112">
        <f t="shared" si="107"/>
        <v>0</v>
      </c>
      <c r="O1112" s="1">
        <f t="shared" si="108"/>
        <v>0</v>
      </c>
      <c r="P1112">
        <f>SUMIFS('vCluster (Imported)'!$G:$G,'vCluster (Imported)'!$A:$A,K1112)</f>
        <v>0</v>
      </c>
      <c r="Q1112">
        <f t="shared" si="109"/>
        <v>0</v>
      </c>
    </row>
    <row r="1113" spans="1:17" x14ac:dyDescent="0.3">
      <c r="A1113">
        <f t="shared" si="104"/>
        <v>1113</v>
      </c>
      <c r="B1113" t="str">
        <f>IF(HLOOKUP("Memory",'vInfo (Imported)'!$1:$5000,A1113,FALSE)&gt;0,HLOOKUP("Memory",'vInfo (Imported)'!$1:$5000,A1113,FALSE),"")</f>
        <v/>
      </c>
      <c r="C1113" t="str">
        <f>IF(HLOOKUP("CPUs",'vInfo (Imported)'!$1:$5000,A1113,FALSE)&gt;0,
HLOOKUP("CPUs",'vInfo (Imported)'!$1:$5000,A1113,FALSE),
"")</f>
        <v/>
      </c>
      <c r="D1113" t="str">
        <f>IF(HLOOKUP($D$1,'vInfo (Imported)'!$1:$5000,A1113,FALSE)&gt;0,
HLOOKUP($D$1,'vInfo (Imported)'!$1:$5000,A1113,FALSE),
"")</f>
        <v/>
      </c>
      <c r="E1113" t="str">
        <f>IF(HLOOKUP("Category",'vInfo (Imported)'!$1:$5000,A1113,FALSE)&gt;0,
HLOOKUP("Category",'vInfo (Imported)'!$1:$5000,A1113,FALSE),
"")</f>
        <v/>
      </c>
      <c r="F1113" t="str">
        <f>IF(HLOOKUP("OS according to the configuration file",'vInfo (Imported)'!$1:$5000,A1113,FALSE)&gt;0,
HLOOKUP("OS according to the configuration file",'vInfo (Imported)'!$1:$5000,A1113,FALSE),
"")</f>
        <v/>
      </c>
      <c r="G1113" s="1" t="str">
        <f>IF(HLOOKUP("Cluster",'vInfo (Imported)'!$1:$5000,A1113,FALSE)&gt;0,
HLOOKUP("Cluster",'vInfo (Imported)'!$1:$5000,A1113,FALSE),
"")</f>
        <v/>
      </c>
      <c r="K1113" s="28">
        <f>'vCluster (Imported)'!A1113</f>
        <v>0</v>
      </c>
      <c r="L1113">
        <f t="shared" si="105"/>
        <v>0</v>
      </c>
      <c r="M1113">
        <f t="shared" si="106"/>
        <v>0</v>
      </c>
      <c r="N1113">
        <f t="shared" si="107"/>
        <v>0</v>
      </c>
      <c r="O1113" s="1">
        <f t="shared" si="108"/>
        <v>0</v>
      </c>
      <c r="P1113">
        <f>SUMIFS('vCluster (Imported)'!$G:$G,'vCluster (Imported)'!$A:$A,K1113)</f>
        <v>0</v>
      </c>
      <c r="Q1113">
        <f t="shared" si="109"/>
        <v>0</v>
      </c>
    </row>
    <row r="1114" spans="1:17" x14ac:dyDescent="0.3">
      <c r="A1114">
        <f t="shared" si="104"/>
        <v>1114</v>
      </c>
      <c r="B1114" t="str">
        <f>IF(HLOOKUP("Memory",'vInfo (Imported)'!$1:$5000,A1114,FALSE)&gt;0,HLOOKUP("Memory",'vInfo (Imported)'!$1:$5000,A1114,FALSE),"")</f>
        <v/>
      </c>
      <c r="C1114" t="str">
        <f>IF(HLOOKUP("CPUs",'vInfo (Imported)'!$1:$5000,A1114,FALSE)&gt;0,
HLOOKUP("CPUs",'vInfo (Imported)'!$1:$5000,A1114,FALSE),
"")</f>
        <v/>
      </c>
      <c r="D1114" t="str">
        <f>IF(HLOOKUP($D$1,'vInfo (Imported)'!$1:$5000,A1114,FALSE)&gt;0,
HLOOKUP($D$1,'vInfo (Imported)'!$1:$5000,A1114,FALSE),
"")</f>
        <v/>
      </c>
      <c r="E1114" t="str">
        <f>IF(HLOOKUP("Category",'vInfo (Imported)'!$1:$5000,A1114,FALSE)&gt;0,
HLOOKUP("Category",'vInfo (Imported)'!$1:$5000,A1114,FALSE),
"")</f>
        <v/>
      </c>
      <c r="F1114" t="str">
        <f>IF(HLOOKUP("OS according to the configuration file",'vInfo (Imported)'!$1:$5000,A1114,FALSE)&gt;0,
HLOOKUP("OS according to the configuration file",'vInfo (Imported)'!$1:$5000,A1114,FALSE),
"")</f>
        <v/>
      </c>
      <c r="G1114" s="1" t="str">
        <f>IF(HLOOKUP("Cluster",'vInfo (Imported)'!$1:$5000,A1114,FALSE)&gt;0,
HLOOKUP("Cluster",'vInfo (Imported)'!$1:$5000,A1114,FALSE),
"")</f>
        <v/>
      </c>
      <c r="K1114" s="28">
        <f>'vCluster (Imported)'!A1114</f>
        <v>0</v>
      </c>
      <c r="L1114">
        <f t="shared" si="105"/>
        <v>0</v>
      </c>
      <c r="M1114">
        <f t="shared" si="106"/>
        <v>0</v>
      </c>
      <c r="N1114">
        <f t="shared" si="107"/>
        <v>0</v>
      </c>
      <c r="O1114" s="1">
        <f t="shared" si="108"/>
        <v>0</v>
      </c>
      <c r="P1114">
        <f>SUMIFS('vCluster (Imported)'!$G:$G,'vCluster (Imported)'!$A:$A,K1114)</f>
        <v>0</v>
      </c>
      <c r="Q1114">
        <f t="shared" si="109"/>
        <v>0</v>
      </c>
    </row>
    <row r="1115" spans="1:17" x14ac:dyDescent="0.3">
      <c r="A1115">
        <f t="shared" si="104"/>
        <v>1115</v>
      </c>
      <c r="B1115" t="str">
        <f>IF(HLOOKUP("Memory",'vInfo (Imported)'!$1:$5000,A1115,FALSE)&gt;0,HLOOKUP("Memory",'vInfo (Imported)'!$1:$5000,A1115,FALSE),"")</f>
        <v/>
      </c>
      <c r="C1115" t="str">
        <f>IF(HLOOKUP("CPUs",'vInfo (Imported)'!$1:$5000,A1115,FALSE)&gt;0,
HLOOKUP("CPUs",'vInfo (Imported)'!$1:$5000,A1115,FALSE),
"")</f>
        <v/>
      </c>
      <c r="D1115" t="str">
        <f>IF(HLOOKUP($D$1,'vInfo (Imported)'!$1:$5000,A1115,FALSE)&gt;0,
HLOOKUP($D$1,'vInfo (Imported)'!$1:$5000,A1115,FALSE),
"")</f>
        <v/>
      </c>
      <c r="E1115" t="str">
        <f>IF(HLOOKUP("Category",'vInfo (Imported)'!$1:$5000,A1115,FALSE)&gt;0,
HLOOKUP("Category",'vInfo (Imported)'!$1:$5000,A1115,FALSE),
"")</f>
        <v/>
      </c>
      <c r="F1115" t="str">
        <f>IF(HLOOKUP("OS according to the configuration file",'vInfo (Imported)'!$1:$5000,A1115,FALSE)&gt;0,
HLOOKUP("OS according to the configuration file",'vInfo (Imported)'!$1:$5000,A1115,FALSE),
"")</f>
        <v/>
      </c>
      <c r="G1115" s="1" t="str">
        <f>IF(HLOOKUP("Cluster",'vInfo (Imported)'!$1:$5000,A1115,FALSE)&gt;0,
HLOOKUP("Cluster",'vInfo (Imported)'!$1:$5000,A1115,FALSE),
"")</f>
        <v/>
      </c>
      <c r="K1115" s="28">
        <f>'vCluster (Imported)'!A1115</f>
        <v>0</v>
      </c>
      <c r="L1115">
        <f t="shared" si="105"/>
        <v>0</v>
      </c>
      <c r="M1115">
        <f t="shared" si="106"/>
        <v>0</v>
      </c>
      <c r="N1115">
        <f t="shared" si="107"/>
        <v>0</v>
      </c>
      <c r="O1115" s="1">
        <f t="shared" si="108"/>
        <v>0</v>
      </c>
      <c r="P1115">
        <f>SUMIFS('vCluster (Imported)'!$G:$G,'vCluster (Imported)'!$A:$A,K1115)</f>
        <v>0</v>
      </c>
      <c r="Q1115">
        <f t="shared" si="109"/>
        <v>0</v>
      </c>
    </row>
    <row r="1116" spans="1:17" x14ac:dyDescent="0.3">
      <c r="A1116">
        <f t="shared" si="104"/>
        <v>1116</v>
      </c>
      <c r="B1116" t="str">
        <f>IF(HLOOKUP("Memory",'vInfo (Imported)'!$1:$5000,A1116,FALSE)&gt;0,HLOOKUP("Memory",'vInfo (Imported)'!$1:$5000,A1116,FALSE),"")</f>
        <v/>
      </c>
      <c r="C1116" t="str">
        <f>IF(HLOOKUP("CPUs",'vInfo (Imported)'!$1:$5000,A1116,FALSE)&gt;0,
HLOOKUP("CPUs",'vInfo (Imported)'!$1:$5000,A1116,FALSE),
"")</f>
        <v/>
      </c>
      <c r="D1116" t="str">
        <f>IF(HLOOKUP($D$1,'vInfo (Imported)'!$1:$5000,A1116,FALSE)&gt;0,
HLOOKUP($D$1,'vInfo (Imported)'!$1:$5000,A1116,FALSE),
"")</f>
        <v/>
      </c>
      <c r="E1116" t="str">
        <f>IF(HLOOKUP("Category",'vInfo (Imported)'!$1:$5000,A1116,FALSE)&gt;0,
HLOOKUP("Category",'vInfo (Imported)'!$1:$5000,A1116,FALSE),
"")</f>
        <v/>
      </c>
      <c r="F1116" t="str">
        <f>IF(HLOOKUP("OS according to the configuration file",'vInfo (Imported)'!$1:$5000,A1116,FALSE)&gt;0,
HLOOKUP("OS according to the configuration file",'vInfo (Imported)'!$1:$5000,A1116,FALSE),
"")</f>
        <v/>
      </c>
      <c r="G1116" s="1" t="str">
        <f>IF(HLOOKUP("Cluster",'vInfo (Imported)'!$1:$5000,A1116,FALSE)&gt;0,
HLOOKUP("Cluster",'vInfo (Imported)'!$1:$5000,A1116,FALSE),
"")</f>
        <v/>
      </c>
      <c r="K1116" s="28">
        <f>'vCluster (Imported)'!A1116</f>
        <v>0</v>
      </c>
      <c r="L1116">
        <f t="shared" si="105"/>
        <v>0</v>
      </c>
      <c r="M1116">
        <f t="shared" si="106"/>
        <v>0</v>
      </c>
      <c r="N1116">
        <f t="shared" si="107"/>
        <v>0</v>
      </c>
      <c r="O1116" s="1">
        <f t="shared" si="108"/>
        <v>0</v>
      </c>
      <c r="P1116">
        <f>SUMIFS('vCluster (Imported)'!$G:$G,'vCluster (Imported)'!$A:$A,K1116)</f>
        <v>0</v>
      </c>
      <c r="Q1116">
        <f t="shared" si="109"/>
        <v>0</v>
      </c>
    </row>
    <row r="1117" spans="1:17" x14ac:dyDescent="0.3">
      <c r="A1117">
        <f t="shared" si="104"/>
        <v>1117</v>
      </c>
      <c r="B1117" t="str">
        <f>IF(HLOOKUP("Memory",'vInfo (Imported)'!$1:$5000,A1117,FALSE)&gt;0,HLOOKUP("Memory",'vInfo (Imported)'!$1:$5000,A1117,FALSE),"")</f>
        <v/>
      </c>
      <c r="C1117" t="str">
        <f>IF(HLOOKUP("CPUs",'vInfo (Imported)'!$1:$5000,A1117,FALSE)&gt;0,
HLOOKUP("CPUs",'vInfo (Imported)'!$1:$5000,A1117,FALSE),
"")</f>
        <v/>
      </c>
      <c r="D1117" t="str">
        <f>IF(HLOOKUP($D$1,'vInfo (Imported)'!$1:$5000,A1117,FALSE)&gt;0,
HLOOKUP($D$1,'vInfo (Imported)'!$1:$5000,A1117,FALSE),
"")</f>
        <v/>
      </c>
      <c r="E1117" t="str">
        <f>IF(HLOOKUP("Category",'vInfo (Imported)'!$1:$5000,A1117,FALSE)&gt;0,
HLOOKUP("Category",'vInfo (Imported)'!$1:$5000,A1117,FALSE),
"")</f>
        <v/>
      </c>
      <c r="F1117" t="str">
        <f>IF(HLOOKUP("OS according to the configuration file",'vInfo (Imported)'!$1:$5000,A1117,FALSE)&gt;0,
HLOOKUP("OS according to the configuration file",'vInfo (Imported)'!$1:$5000,A1117,FALSE),
"")</f>
        <v/>
      </c>
      <c r="G1117" s="1" t="str">
        <f>IF(HLOOKUP("Cluster",'vInfo (Imported)'!$1:$5000,A1117,FALSE)&gt;0,
HLOOKUP("Cluster",'vInfo (Imported)'!$1:$5000,A1117,FALSE),
"")</f>
        <v/>
      </c>
      <c r="K1117" s="28">
        <f>'vCluster (Imported)'!A1117</f>
        <v>0</v>
      </c>
      <c r="L1117">
        <f t="shared" si="105"/>
        <v>0</v>
      </c>
      <c r="M1117">
        <f t="shared" si="106"/>
        <v>0</v>
      </c>
      <c r="N1117">
        <f t="shared" si="107"/>
        <v>0</v>
      </c>
      <c r="O1117" s="1">
        <f t="shared" si="108"/>
        <v>0</v>
      </c>
      <c r="P1117">
        <f>SUMIFS('vCluster (Imported)'!$G:$G,'vCluster (Imported)'!$A:$A,K1117)</f>
        <v>0</v>
      </c>
      <c r="Q1117">
        <f t="shared" si="109"/>
        <v>0</v>
      </c>
    </row>
    <row r="1118" spans="1:17" x14ac:dyDescent="0.3">
      <c r="A1118">
        <f t="shared" si="104"/>
        <v>1118</v>
      </c>
      <c r="B1118" t="str">
        <f>IF(HLOOKUP("Memory",'vInfo (Imported)'!$1:$5000,A1118,FALSE)&gt;0,HLOOKUP("Memory",'vInfo (Imported)'!$1:$5000,A1118,FALSE),"")</f>
        <v/>
      </c>
      <c r="C1118" t="str">
        <f>IF(HLOOKUP("CPUs",'vInfo (Imported)'!$1:$5000,A1118,FALSE)&gt;0,
HLOOKUP("CPUs",'vInfo (Imported)'!$1:$5000,A1118,FALSE),
"")</f>
        <v/>
      </c>
      <c r="D1118" t="str">
        <f>IF(HLOOKUP($D$1,'vInfo (Imported)'!$1:$5000,A1118,FALSE)&gt;0,
HLOOKUP($D$1,'vInfo (Imported)'!$1:$5000,A1118,FALSE),
"")</f>
        <v/>
      </c>
      <c r="E1118" t="str">
        <f>IF(HLOOKUP("Category",'vInfo (Imported)'!$1:$5000,A1118,FALSE)&gt;0,
HLOOKUP("Category",'vInfo (Imported)'!$1:$5000,A1118,FALSE),
"")</f>
        <v/>
      </c>
      <c r="F1118" t="str">
        <f>IF(HLOOKUP("OS according to the configuration file",'vInfo (Imported)'!$1:$5000,A1118,FALSE)&gt;0,
HLOOKUP("OS according to the configuration file",'vInfo (Imported)'!$1:$5000,A1118,FALSE),
"")</f>
        <v/>
      </c>
      <c r="G1118" s="1" t="str">
        <f>IF(HLOOKUP("Cluster",'vInfo (Imported)'!$1:$5000,A1118,FALSE)&gt;0,
HLOOKUP("Cluster",'vInfo (Imported)'!$1:$5000,A1118,FALSE),
"")</f>
        <v/>
      </c>
      <c r="K1118" s="28">
        <f>'vCluster (Imported)'!A1118</f>
        <v>0</v>
      </c>
      <c r="L1118">
        <f t="shared" si="105"/>
        <v>0</v>
      </c>
      <c r="M1118">
        <f t="shared" si="106"/>
        <v>0</v>
      </c>
      <c r="N1118">
        <f t="shared" si="107"/>
        <v>0</v>
      </c>
      <c r="O1118" s="1">
        <f t="shared" si="108"/>
        <v>0</v>
      </c>
      <c r="P1118">
        <f>SUMIFS('vCluster (Imported)'!$G:$G,'vCluster (Imported)'!$A:$A,K1118)</f>
        <v>0</v>
      </c>
      <c r="Q1118">
        <f t="shared" si="109"/>
        <v>0</v>
      </c>
    </row>
    <row r="1119" spans="1:17" x14ac:dyDescent="0.3">
      <c r="A1119">
        <f t="shared" si="104"/>
        <v>1119</v>
      </c>
      <c r="B1119" t="str">
        <f>IF(HLOOKUP("Memory",'vInfo (Imported)'!$1:$5000,A1119,FALSE)&gt;0,HLOOKUP("Memory",'vInfo (Imported)'!$1:$5000,A1119,FALSE),"")</f>
        <v/>
      </c>
      <c r="C1119" t="str">
        <f>IF(HLOOKUP("CPUs",'vInfo (Imported)'!$1:$5000,A1119,FALSE)&gt;0,
HLOOKUP("CPUs",'vInfo (Imported)'!$1:$5000,A1119,FALSE),
"")</f>
        <v/>
      </c>
      <c r="D1119" t="str">
        <f>IF(HLOOKUP($D$1,'vInfo (Imported)'!$1:$5000,A1119,FALSE)&gt;0,
HLOOKUP($D$1,'vInfo (Imported)'!$1:$5000,A1119,FALSE),
"")</f>
        <v/>
      </c>
      <c r="E1119" t="str">
        <f>IF(HLOOKUP("Category",'vInfo (Imported)'!$1:$5000,A1119,FALSE)&gt;0,
HLOOKUP("Category",'vInfo (Imported)'!$1:$5000,A1119,FALSE),
"")</f>
        <v/>
      </c>
      <c r="F1119" t="str">
        <f>IF(HLOOKUP("OS according to the configuration file",'vInfo (Imported)'!$1:$5000,A1119,FALSE)&gt;0,
HLOOKUP("OS according to the configuration file",'vInfo (Imported)'!$1:$5000,A1119,FALSE),
"")</f>
        <v/>
      </c>
      <c r="G1119" s="1" t="str">
        <f>IF(HLOOKUP("Cluster",'vInfo (Imported)'!$1:$5000,A1119,FALSE)&gt;0,
HLOOKUP("Cluster",'vInfo (Imported)'!$1:$5000,A1119,FALSE),
"")</f>
        <v/>
      </c>
      <c r="K1119" s="28">
        <f>'vCluster (Imported)'!A1119</f>
        <v>0</v>
      </c>
      <c r="L1119">
        <f t="shared" si="105"/>
        <v>0</v>
      </c>
      <c r="M1119">
        <f t="shared" si="106"/>
        <v>0</v>
      </c>
      <c r="N1119">
        <f t="shared" si="107"/>
        <v>0</v>
      </c>
      <c r="O1119" s="1">
        <f t="shared" si="108"/>
        <v>0</v>
      </c>
      <c r="P1119">
        <f>SUMIFS('vCluster (Imported)'!$G:$G,'vCluster (Imported)'!$A:$A,K1119)</f>
        <v>0</v>
      </c>
      <c r="Q1119">
        <f t="shared" si="109"/>
        <v>0</v>
      </c>
    </row>
    <row r="1120" spans="1:17" x14ac:dyDescent="0.3">
      <c r="A1120">
        <f t="shared" si="104"/>
        <v>1120</v>
      </c>
      <c r="B1120" t="str">
        <f>IF(HLOOKUP("Memory",'vInfo (Imported)'!$1:$5000,A1120,FALSE)&gt;0,HLOOKUP("Memory",'vInfo (Imported)'!$1:$5000,A1120,FALSE),"")</f>
        <v/>
      </c>
      <c r="C1120" t="str">
        <f>IF(HLOOKUP("CPUs",'vInfo (Imported)'!$1:$5000,A1120,FALSE)&gt;0,
HLOOKUP("CPUs",'vInfo (Imported)'!$1:$5000,A1120,FALSE),
"")</f>
        <v/>
      </c>
      <c r="D1120" t="str">
        <f>IF(HLOOKUP($D$1,'vInfo (Imported)'!$1:$5000,A1120,FALSE)&gt;0,
HLOOKUP($D$1,'vInfo (Imported)'!$1:$5000,A1120,FALSE),
"")</f>
        <v/>
      </c>
      <c r="E1120" t="str">
        <f>IF(HLOOKUP("Category",'vInfo (Imported)'!$1:$5000,A1120,FALSE)&gt;0,
HLOOKUP("Category",'vInfo (Imported)'!$1:$5000,A1120,FALSE),
"")</f>
        <v/>
      </c>
      <c r="F1120" t="str">
        <f>IF(HLOOKUP("OS according to the configuration file",'vInfo (Imported)'!$1:$5000,A1120,FALSE)&gt;0,
HLOOKUP("OS according to the configuration file",'vInfo (Imported)'!$1:$5000,A1120,FALSE),
"")</f>
        <v/>
      </c>
      <c r="G1120" s="1" t="str">
        <f>IF(HLOOKUP("Cluster",'vInfo (Imported)'!$1:$5000,A1120,FALSE)&gt;0,
HLOOKUP("Cluster",'vInfo (Imported)'!$1:$5000,A1120,FALSE),
"")</f>
        <v/>
      </c>
      <c r="K1120" s="28">
        <f>'vCluster (Imported)'!A1120</f>
        <v>0</v>
      </c>
      <c r="L1120">
        <f t="shared" si="105"/>
        <v>0</v>
      </c>
      <c r="M1120">
        <f t="shared" si="106"/>
        <v>0</v>
      </c>
      <c r="N1120">
        <f t="shared" si="107"/>
        <v>0</v>
      </c>
      <c r="O1120" s="1">
        <f t="shared" si="108"/>
        <v>0</v>
      </c>
      <c r="P1120">
        <f>SUMIFS('vCluster (Imported)'!$G:$G,'vCluster (Imported)'!$A:$A,K1120)</f>
        <v>0</v>
      </c>
      <c r="Q1120">
        <f t="shared" si="109"/>
        <v>0</v>
      </c>
    </row>
    <row r="1121" spans="1:17" x14ac:dyDescent="0.3">
      <c r="A1121">
        <f t="shared" si="104"/>
        <v>1121</v>
      </c>
      <c r="B1121" t="str">
        <f>IF(HLOOKUP("Memory",'vInfo (Imported)'!$1:$5000,A1121,FALSE)&gt;0,HLOOKUP("Memory",'vInfo (Imported)'!$1:$5000,A1121,FALSE),"")</f>
        <v/>
      </c>
      <c r="C1121" t="str">
        <f>IF(HLOOKUP("CPUs",'vInfo (Imported)'!$1:$5000,A1121,FALSE)&gt;0,
HLOOKUP("CPUs",'vInfo (Imported)'!$1:$5000,A1121,FALSE),
"")</f>
        <v/>
      </c>
      <c r="D1121" t="str">
        <f>IF(HLOOKUP($D$1,'vInfo (Imported)'!$1:$5000,A1121,FALSE)&gt;0,
HLOOKUP($D$1,'vInfo (Imported)'!$1:$5000,A1121,FALSE),
"")</f>
        <v/>
      </c>
      <c r="E1121" t="str">
        <f>IF(HLOOKUP("Category",'vInfo (Imported)'!$1:$5000,A1121,FALSE)&gt;0,
HLOOKUP("Category",'vInfo (Imported)'!$1:$5000,A1121,FALSE),
"")</f>
        <v/>
      </c>
      <c r="F1121" t="str">
        <f>IF(HLOOKUP("OS according to the configuration file",'vInfo (Imported)'!$1:$5000,A1121,FALSE)&gt;0,
HLOOKUP("OS according to the configuration file",'vInfo (Imported)'!$1:$5000,A1121,FALSE),
"")</f>
        <v/>
      </c>
      <c r="G1121" s="1" t="str">
        <f>IF(HLOOKUP("Cluster",'vInfo (Imported)'!$1:$5000,A1121,FALSE)&gt;0,
HLOOKUP("Cluster",'vInfo (Imported)'!$1:$5000,A1121,FALSE),
"")</f>
        <v/>
      </c>
      <c r="K1121" s="28">
        <f>'vCluster (Imported)'!A1121</f>
        <v>0</v>
      </c>
      <c r="L1121">
        <f t="shared" si="105"/>
        <v>0</v>
      </c>
      <c r="M1121">
        <f t="shared" si="106"/>
        <v>0</v>
      </c>
      <c r="N1121">
        <f t="shared" si="107"/>
        <v>0</v>
      </c>
      <c r="O1121" s="1">
        <f t="shared" si="108"/>
        <v>0</v>
      </c>
      <c r="P1121">
        <f>SUMIFS('vCluster (Imported)'!$G:$G,'vCluster (Imported)'!$A:$A,K1121)</f>
        <v>0</v>
      </c>
      <c r="Q1121">
        <f t="shared" si="109"/>
        <v>0</v>
      </c>
    </row>
    <row r="1122" spans="1:17" x14ac:dyDescent="0.3">
      <c r="A1122">
        <f t="shared" si="104"/>
        <v>1122</v>
      </c>
      <c r="B1122" t="str">
        <f>IF(HLOOKUP("Memory",'vInfo (Imported)'!$1:$5000,A1122,FALSE)&gt;0,HLOOKUP("Memory",'vInfo (Imported)'!$1:$5000,A1122,FALSE),"")</f>
        <v/>
      </c>
      <c r="C1122" t="str">
        <f>IF(HLOOKUP("CPUs",'vInfo (Imported)'!$1:$5000,A1122,FALSE)&gt;0,
HLOOKUP("CPUs",'vInfo (Imported)'!$1:$5000,A1122,FALSE),
"")</f>
        <v/>
      </c>
      <c r="D1122" t="str">
        <f>IF(HLOOKUP($D$1,'vInfo (Imported)'!$1:$5000,A1122,FALSE)&gt;0,
HLOOKUP($D$1,'vInfo (Imported)'!$1:$5000,A1122,FALSE),
"")</f>
        <v/>
      </c>
      <c r="E1122" t="str">
        <f>IF(HLOOKUP("Category",'vInfo (Imported)'!$1:$5000,A1122,FALSE)&gt;0,
HLOOKUP("Category",'vInfo (Imported)'!$1:$5000,A1122,FALSE),
"")</f>
        <v/>
      </c>
      <c r="F1122" t="str">
        <f>IF(HLOOKUP("OS according to the configuration file",'vInfo (Imported)'!$1:$5000,A1122,FALSE)&gt;0,
HLOOKUP("OS according to the configuration file",'vInfo (Imported)'!$1:$5000,A1122,FALSE),
"")</f>
        <v/>
      </c>
      <c r="G1122" s="1" t="str">
        <f>IF(HLOOKUP("Cluster",'vInfo (Imported)'!$1:$5000,A1122,FALSE)&gt;0,
HLOOKUP("Cluster",'vInfo (Imported)'!$1:$5000,A1122,FALSE),
"")</f>
        <v/>
      </c>
      <c r="K1122" s="28">
        <f>'vCluster (Imported)'!A1122</f>
        <v>0</v>
      </c>
      <c r="L1122">
        <f t="shared" si="105"/>
        <v>0</v>
      </c>
      <c r="M1122">
        <f t="shared" si="106"/>
        <v>0</v>
      </c>
      <c r="N1122">
        <f t="shared" si="107"/>
        <v>0</v>
      </c>
      <c r="O1122" s="1">
        <f t="shared" si="108"/>
        <v>0</v>
      </c>
      <c r="P1122">
        <f>SUMIFS('vCluster (Imported)'!$G:$G,'vCluster (Imported)'!$A:$A,K1122)</f>
        <v>0</v>
      </c>
      <c r="Q1122">
        <f t="shared" si="109"/>
        <v>0</v>
      </c>
    </row>
    <row r="1123" spans="1:17" x14ac:dyDescent="0.3">
      <c r="A1123">
        <f t="shared" si="104"/>
        <v>1123</v>
      </c>
      <c r="B1123" t="str">
        <f>IF(HLOOKUP("Memory",'vInfo (Imported)'!$1:$5000,A1123,FALSE)&gt;0,HLOOKUP("Memory",'vInfo (Imported)'!$1:$5000,A1123,FALSE),"")</f>
        <v/>
      </c>
      <c r="C1123" t="str">
        <f>IF(HLOOKUP("CPUs",'vInfo (Imported)'!$1:$5000,A1123,FALSE)&gt;0,
HLOOKUP("CPUs",'vInfo (Imported)'!$1:$5000,A1123,FALSE),
"")</f>
        <v/>
      </c>
      <c r="D1123" t="str">
        <f>IF(HLOOKUP($D$1,'vInfo (Imported)'!$1:$5000,A1123,FALSE)&gt;0,
HLOOKUP($D$1,'vInfo (Imported)'!$1:$5000,A1123,FALSE),
"")</f>
        <v/>
      </c>
      <c r="E1123" t="str">
        <f>IF(HLOOKUP("Category",'vInfo (Imported)'!$1:$5000,A1123,FALSE)&gt;0,
HLOOKUP("Category",'vInfo (Imported)'!$1:$5000,A1123,FALSE),
"")</f>
        <v/>
      </c>
      <c r="F1123" t="str">
        <f>IF(HLOOKUP("OS according to the configuration file",'vInfo (Imported)'!$1:$5000,A1123,FALSE)&gt;0,
HLOOKUP("OS according to the configuration file",'vInfo (Imported)'!$1:$5000,A1123,FALSE),
"")</f>
        <v/>
      </c>
      <c r="G1123" s="1" t="str">
        <f>IF(HLOOKUP("Cluster",'vInfo (Imported)'!$1:$5000,A1123,FALSE)&gt;0,
HLOOKUP("Cluster",'vInfo (Imported)'!$1:$5000,A1123,FALSE),
"")</f>
        <v/>
      </c>
      <c r="K1123" s="28">
        <f>'vCluster (Imported)'!A1123</f>
        <v>0</v>
      </c>
      <c r="L1123">
        <f t="shared" si="105"/>
        <v>0</v>
      </c>
      <c r="M1123">
        <f t="shared" si="106"/>
        <v>0</v>
      </c>
      <c r="N1123">
        <f t="shared" si="107"/>
        <v>0</v>
      </c>
      <c r="O1123" s="1">
        <f t="shared" si="108"/>
        <v>0</v>
      </c>
      <c r="P1123">
        <f>SUMIFS('vCluster (Imported)'!$G:$G,'vCluster (Imported)'!$A:$A,K1123)</f>
        <v>0</v>
      </c>
      <c r="Q1123">
        <f t="shared" si="109"/>
        <v>0</v>
      </c>
    </row>
    <row r="1124" spans="1:17" x14ac:dyDescent="0.3">
      <c r="A1124">
        <f t="shared" si="104"/>
        <v>1124</v>
      </c>
      <c r="B1124" t="str">
        <f>IF(HLOOKUP("Memory",'vInfo (Imported)'!$1:$5000,A1124,FALSE)&gt;0,HLOOKUP("Memory",'vInfo (Imported)'!$1:$5000,A1124,FALSE),"")</f>
        <v/>
      </c>
      <c r="C1124" t="str">
        <f>IF(HLOOKUP("CPUs",'vInfo (Imported)'!$1:$5000,A1124,FALSE)&gt;0,
HLOOKUP("CPUs",'vInfo (Imported)'!$1:$5000,A1124,FALSE),
"")</f>
        <v/>
      </c>
      <c r="D1124" t="str">
        <f>IF(HLOOKUP($D$1,'vInfo (Imported)'!$1:$5000,A1124,FALSE)&gt;0,
HLOOKUP($D$1,'vInfo (Imported)'!$1:$5000,A1124,FALSE),
"")</f>
        <v/>
      </c>
      <c r="E1124" t="str">
        <f>IF(HLOOKUP("Category",'vInfo (Imported)'!$1:$5000,A1124,FALSE)&gt;0,
HLOOKUP("Category",'vInfo (Imported)'!$1:$5000,A1124,FALSE),
"")</f>
        <v/>
      </c>
      <c r="F1124" t="str">
        <f>IF(HLOOKUP("OS according to the configuration file",'vInfo (Imported)'!$1:$5000,A1124,FALSE)&gt;0,
HLOOKUP("OS according to the configuration file",'vInfo (Imported)'!$1:$5000,A1124,FALSE),
"")</f>
        <v/>
      </c>
      <c r="G1124" s="1" t="str">
        <f>IF(HLOOKUP("Cluster",'vInfo (Imported)'!$1:$5000,A1124,FALSE)&gt;0,
HLOOKUP("Cluster",'vInfo (Imported)'!$1:$5000,A1124,FALSE),
"")</f>
        <v/>
      </c>
      <c r="K1124" s="28">
        <f>'vCluster (Imported)'!A1124</f>
        <v>0</v>
      </c>
      <c r="L1124">
        <f t="shared" si="105"/>
        <v>0</v>
      </c>
      <c r="M1124">
        <f t="shared" si="106"/>
        <v>0</v>
      </c>
      <c r="N1124">
        <f t="shared" si="107"/>
        <v>0</v>
      </c>
      <c r="O1124" s="1">
        <f t="shared" si="108"/>
        <v>0</v>
      </c>
      <c r="P1124">
        <f>SUMIFS('vCluster (Imported)'!$G:$G,'vCluster (Imported)'!$A:$A,K1124)</f>
        <v>0</v>
      </c>
      <c r="Q1124">
        <f t="shared" si="109"/>
        <v>0</v>
      </c>
    </row>
    <row r="1125" spans="1:17" x14ac:dyDescent="0.3">
      <c r="A1125">
        <f t="shared" si="104"/>
        <v>1125</v>
      </c>
      <c r="B1125" t="str">
        <f>IF(HLOOKUP("Memory",'vInfo (Imported)'!$1:$5000,A1125,FALSE)&gt;0,HLOOKUP("Memory",'vInfo (Imported)'!$1:$5000,A1125,FALSE),"")</f>
        <v/>
      </c>
      <c r="C1125" t="str">
        <f>IF(HLOOKUP("CPUs",'vInfo (Imported)'!$1:$5000,A1125,FALSE)&gt;0,
HLOOKUP("CPUs",'vInfo (Imported)'!$1:$5000,A1125,FALSE),
"")</f>
        <v/>
      </c>
      <c r="D1125" t="str">
        <f>IF(HLOOKUP($D$1,'vInfo (Imported)'!$1:$5000,A1125,FALSE)&gt;0,
HLOOKUP($D$1,'vInfo (Imported)'!$1:$5000,A1125,FALSE),
"")</f>
        <v/>
      </c>
      <c r="E1125" t="str">
        <f>IF(HLOOKUP("Category",'vInfo (Imported)'!$1:$5000,A1125,FALSE)&gt;0,
HLOOKUP("Category",'vInfo (Imported)'!$1:$5000,A1125,FALSE),
"")</f>
        <v/>
      </c>
      <c r="F1125" t="str">
        <f>IF(HLOOKUP("OS according to the configuration file",'vInfo (Imported)'!$1:$5000,A1125,FALSE)&gt;0,
HLOOKUP("OS according to the configuration file",'vInfo (Imported)'!$1:$5000,A1125,FALSE),
"")</f>
        <v/>
      </c>
      <c r="G1125" s="1" t="str">
        <f>IF(HLOOKUP("Cluster",'vInfo (Imported)'!$1:$5000,A1125,FALSE)&gt;0,
HLOOKUP("Cluster",'vInfo (Imported)'!$1:$5000,A1125,FALSE),
"")</f>
        <v/>
      </c>
      <c r="K1125" s="28">
        <f>'vCluster (Imported)'!A1125</f>
        <v>0</v>
      </c>
      <c r="L1125">
        <f t="shared" si="105"/>
        <v>0</v>
      </c>
      <c r="M1125">
        <f t="shared" si="106"/>
        <v>0</v>
      </c>
      <c r="N1125">
        <f t="shared" si="107"/>
        <v>0</v>
      </c>
      <c r="O1125" s="1">
        <f t="shared" si="108"/>
        <v>0</v>
      </c>
      <c r="P1125">
        <f>SUMIFS('vCluster (Imported)'!$G:$G,'vCluster (Imported)'!$A:$A,K1125)</f>
        <v>0</v>
      </c>
      <c r="Q1125">
        <f t="shared" si="109"/>
        <v>0</v>
      </c>
    </row>
    <row r="1126" spans="1:17" x14ac:dyDescent="0.3">
      <c r="A1126">
        <f t="shared" si="104"/>
        <v>1126</v>
      </c>
      <c r="B1126" t="str">
        <f>IF(HLOOKUP("Memory",'vInfo (Imported)'!$1:$5000,A1126,FALSE)&gt;0,HLOOKUP("Memory",'vInfo (Imported)'!$1:$5000,A1126,FALSE),"")</f>
        <v/>
      </c>
      <c r="C1126" t="str">
        <f>IF(HLOOKUP("CPUs",'vInfo (Imported)'!$1:$5000,A1126,FALSE)&gt;0,
HLOOKUP("CPUs",'vInfo (Imported)'!$1:$5000,A1126,FALSE),
"")</f>
        <v/>
      </c>
      <c r="D1126" t="str">
        <f>IF(HLOOKUP($D$1,'vInfo (Imported)'!$1:$5000,A1126,FALSE)&gt;0,
HLOOKUP($D$1,'vInfo (Imported)'!$1:$5000,A1126,FALSE),
"")</f>
        <v/>
      </c>
      <c r="E1126" t="str">
        <f>IF(HLOOKUP("Category",'vInfo (Imported)'!$1:$5000,A1126,FALSE)&gt;0,
HLOOKUP("Category",'vInfo (Imported)'!$1:$5000,A1126,FALSE),
"")</f>
        <v/>
      </c>
      <c r="F1126" t="str">
        <f>IF(HLOOKUP("OS according to the configuration file",'vInfo (Imported)'!$1:$5000,A1126,FALSE)&gt;0,
HLOOKUP("OS according to the configuration file",'vInfo (Imported)'!$1:$5000,A1126,FALSE),
"")</f>
        <v/>
      </c>
      <c r="G1126" s="1" t="str">
        <f>IF(HLOOKUP("Cluster",'vInfo (Imported)'!$1:$5000,A1126,FALSE)&gt;0,
HLOOKUP("Cluster",'vInfo (Imported)'!$1:$5000,A1126,FALSE),
"")</f>
        <v/>
      </c>
      <c r="K1126" s="28">
        <f>'vCluster (Imported)'!A1126</f>
        <v>0</v>
      </c>
      <c r="L1126">
        <f t="shared" si="105"/>
        <v>0</v>
      </c>
      <c r="M1126">
        <f t="shared" si="106"/>
        <v>0</v>
      </c>
      <c r="N1126">
        <f t="shared" si="107"/>
        <v>0</v>
      </c>
      <c r="O1126" s="1">
        <f t="shared" si="108"/>
        <v>0</v>
      </c>
      <c r="P1126">
        <f>SUMIFS('vCluster (Imported)'!$G:$G,'vCluster (Imported)'!$A:$A,K1126)</f>
        <v>0</v>
      </c>
      <c r="Q1126">
        <f t="shared" si="109"/>
        <v>0</v>
      </c>
    </row>
    <row r="1127" spans="1:17" x14ac:dyDescent="0.3">
      <c r="A1127">
        <f t="shared" si="104"/>
        <v>1127</v>
      </c>
      <c r="B1127" t="str">
        <f>IF(HLOOKUP("Memory",'vInfo (Imported)'!$1:$5000,A1127,FALSE)&gt;0,HLOOKUP("Memory",'vInfo (Imported)'!$1:$5000,A1127,FALSE),"")</f>
        <v/>
      </c>
      <c r="C1127" t="str">
        <f>IF(HLOOKUP("CPUs",'vInfo (Imported)'!$1:$5000,A1127,FALSE)&gt;0,
HLOOKUP("CPUs",'vInfo (Imported)'!$1:$5000,A1127,FALSE),
"")</f>
        <v/>
      </c>
      <c r="D1127" t="str">
        <f>IF(HLOOKUP($D$1,'vInfo (Imported)'!$1:$5000,A1127,FALSE)&gt;0,
HLOOKUP($D$1,'vInfo (Imported)'!$1:$5000,A1127,FALSE),
"")</f>
        <v/>
      </c>
      <c r="E1127" t="str">
        <f>IF(HLOOKUP("Category",'vInfo (Imported)'!$1:$5000,A1127,FALSE)&gt;0,
HLOOKUP("Category",'vInfo (Imported)'!$1:$5000,A1127,FALSE),
"")</f>
        <v/>
      </c>
      <c r="F1127" t="str">
        <f>IF(HLOOKUP("OS according to the configuration file",'vInfo (Imported)'!$1:$5000,A1127,FALSE)&gt;0,
HLOOKUP("OS according to the configuration file",'vInfo (Imported)'!$1:$5000,A1127,FALSE),
"")</f>
        <v/>
      </c>
      <c r="G1127" s="1" t="str">
        <f>IF(HLOOKUP("Cluster",'vInfo (Imported)'!$1:$5000,A1127,FALSE)&gt;0,
HLOOKUP("Cluster",'vInfo (Imported)'!$1:$5000,A1127,FALSE),
"")</f>
        <v/>
      </c>
      <c r="K1127" s="28">
        <f>'vCluster (Imported)'!A1127</f>
        <v>0</v>
      </c>
      <c r="L1127">
        <f t="shared" si="105"/>
        <v>0</v>
      </c>
      <c r="M1127">
        <f t="shared" si="106"/>
        <v>0</v>
      </c>
      <c r="N1127">
        <f t="shared" si="107"/>
        <v>0</v>
      </c>
      <c r="O1127" s="1">
        <f t="shared" si="108"/>
        <v>0</v>
      </c>
      <c r="P1127">
        <f>SUMIFS('vCluster (Imported)'!$G:$G,'vCluster (Imported)'!$A:$A,K1127)</f>
        <v>0</v>
      </c>
      <c r="Q1127">
        <f t="shared" si="109"/>
        <v>0</v>
      </c>
    </row>
    <row r="1128" spans="1:17" x14ac:dyDescent="0.3">
      <c r="A1128">
        <f t="shared" si="104"/>
        <v>1128</v>
      </c>
      <c r="B1128" t="str">
        <f>IF(HLOOKUP("Memory",'vInfo (Imported)'!$1:$5000,A1128,FALSE)&gt;0,HLOOKUP("Memory",'vInfo (Imported)'!$1:$5000,A1128,FALSE),"")</f>
        <v/>
      </c>
      <c r="C1128" t="str">
        <f>IF(HLOOKUP("CPUs",'vInfo (Imported)'!$1:$5000,A1128,FALSE)&gt;0,
HLOOKUP("CPUs",'vInfo (Imported)'!$1:$5000,A1128,FALSE),
"")</f>
        <v/>
      </c>
      <c r="D1128" t="str">
        <f>IF(HLOOKUP($D$1,'vInfo (Imported)'!$1:$5000,A1128,FALSE)&gt;0,
HLOOKUP($D$1,'vInfo (Imported)'!$1:$5000,A1128,FALSE),
"")</f>
        <v/>
      </c>
      <c r="E1128" t="str">
        <f>IF(HLOOKUP("Category",'vInfo (Imported)'!$1:$5000,A1128,FALSE)&gt;0,
HLOOKUP("Category",'vInfo (Imported)'!$1:$5000,A1128,FALSE),
"")</f>
        <v/>
      </c>
      <c r="F1128" t="str">
        <f>IF(HLOOKUP("OS according to the configuration file",'vInfo (Imported)'!$1:$5000,A1128,FALSE)&gt;0,
HLOOKUP("OS according to the configuration file",'vInfo (Imported)'!$1:$5000,A1128,FALSE),
"")</f>
        <v/>
      </c>
      <c r="G1128" s="1" t="str">
        <f>IF(HLOOKUP("Cluster",'vInfo (Imported)'!$1:$5000,A1128,FALSE)&gt;0,
HLOOKUP("Cluster",'vInfo (Imported)'!$1:$5000,A1128,FALSE),
"")</f>
        <v/>
      </c>
      <c r="K1128" s="28">
        <f>'vCluster (Imported)'!A1128</f>
        <v>0</v>
      </c>
      <c r="L1128">
        <f t="shared" si="105"/>
        <v>0</v>
      </c>
      <c r="M1128">
        <f t="shared" si="106"/>
        <v>0</v>
      </c>
      <c r="N1128">
        <f t="shared" si="107"/>
        <v>0</v>
      </c>
      <c r="O1128" s="1">
        <f t="shared" si="108"/>
        <v>0</v>
      </c>
      <c r="P1128">
        <f>SUMIFS('vCluster (Imported)'!$G:$G,'vCluster (Imported)'!$A:$A,K1128)</f>
        <v>0</v>
      </c>
      <c r="Q1128">
        <f t="shared" si="109"/>
        <v>0</v>
      </c>
    </row>
    <row r="1129" spans="1:17" x14ac:dyDescent="0.3">
      <c r="A1129">
        <f t="shared" si="104"/>
        <v>1129</v>
      </c>
      <c r="B1129" t="str">
        <f>IF(HLOOKUP("Memory",'vInfo (Imported)'!$1:$5000,A1129,FALSE)&gt;0,HLOOKUP("Memory",'vInfo (Imported)'!$1:$5000,A1129,FALSE),"")</f>
        <v/>
      </c>
      <c r="C1129" t="str">
        <f>IF(HLOOKUP("CPUs",'vInfo (Imported)'!$1:$5000,A1129,FALSE)&gt;0,
HLOOKUP("CPUs",'vInfo (Imported)'!$1:$5000,A1129,FALSE),
"")</f>
        <v/>
      </c>
      <c r="D1129" t="str">
        <f>IF(HLOOKUP($D$1,'vInfo (Imported)'!$1:$5000,A1129,FALSE)&gt;0,
HLOOKUP($D$1,'vInfo (Imported)'!$1:$5000,A1129,FALSE),
"")</f>
        <v/>
      </c>
      <c r="E1129" t="str">
        <f>IF(HLOOKUP("Category",'vInfo (Imported)'!$1:$5000,A1129,FALSE)&gt;0,
HLOOKUP("Category",'vInfo (Imported)'!$1:$5000,A1129,FALSE),
"")</f>
        <v/>
      </c>
      <c r="F1129" t="str">
        <f>IF(HLOOKUP("OS according to the configuration file",'vInfo (Imported)'!$1:$5000,A1129,FALSE)&gt;0,
HLOOKUP("OS according to the configuration file",'vInfo (Imported)'!$1:$5000,A1129,FALSE),
"")</f>
        <v/>
      </c>
      <c r="G1129" s="1" t="str">
        <f>IF(HLOOKUP("Cluster",'vInfo (Imported)'!$1:$5000,A1129,FALSE)&gt;0,
HLOOKUP("Cluster",'vInfo (Imported)'!$1:$5000,A1129,FALSE),
"")</f>
        <v/>
      </c>
      <c r="K1129" s="28">
        <f>'vCluster (Imported)'!A1129</f>
        <v>0</v>
      </c>
      <c r="L1129">
        <f t="shared" si="105"/>
        <v>0</v>
      </c>
      <c r="M1129">
        <f t="shared" si="106"/>
        <v>0</v>
      </c>
      <c r="N1129">
        <f t="shared" si="107"/>
        <v>0</v>
      </c>
      <c r="O1129" s="1">
        <f t="shared" si="108"/>
        <v>0</v>
      </c>
      <c r="P1129">
        <f>SUMIFS('vCluster (Imported)'!$G:$G,'vCluster (Imported)'!$A:$A,K1129)</f>
        <v>0</v>
      </c>
      <c r="Q1129">
        <f t="shared" si="109"/>
        <v>0</v>
      </c>
    </row>
    <row r="1130" spans="1:17" x14ac:dyDescent="0.3">
      <c r="A1130">
        <f t="shared" si="104"/>
        <v>1130</v>
      </c>
      <c r="B1130" t="str">
        <f>IF(HLOOKUP("Memory",'vInfo (Imported)'!$1:$5000,A1130,FALSE)&gt;0,HLOOKUP("Memory",'vInfo (Imported)'!$1:$5000,A1130,FALSE),"")</f>
        <v/>
      </c>
      <c r="C1130" t="str">
        <f>IF(HLOOKUP("CPUs",'vInfo (Imported)'!$1:$5000,A1130,FALSE)&gt;0,
HLOOKUP("CPUs",'vInfo (Imported)'!$1:$5000,A1130,FALSE),
"")</f>
        <v/>
      </c>
      <c r="D1130" t="str">
        <f>IF(HLOOKUP($D$1,'vInfo (Imported)'!$1:$5000,A1130,FALSE)&gt;0,
HLOOKUP($D$1,'vInfo (Imported)'!$1:$5000,A1130,FALSE),
"")</f>
        <v/>
      </c>
      <c r="E1130" t="str">
        <f>IF(HLOOKUP("Category",'vInfo (Imported)'!$1:$5000,A1130,FALSE)&gt;0,
HLOOKUP("Category",'vInfo (Imported)'!$1:$5000,A1130,FALSE),
"")</f>
        <v/>
      </c>
      <c r="F1130" t="str">
        <f>IF(HLOOKUP("OS according to the configuration file",'vInfo (Imported)'!$1:$5000,A1130,FALSE)&gt;0,
HLOOKUP("OS according to the configuration file",'vInfo (Imported)'!$1:$5000,A1130,FALSE),
"")</f>
        <v/>
      </c>
      <c r="G1130" s="1" t="str">
        <f>IF(HLOOKUP("Cluster",'vInfo (Imported)'!$1:$5000,A1130,FALSE)&gt;0,
HLOOKUP("Cluster",'vInfo (Imported)'!$1:$5000,A1130,FALSE),
"")</f>
        <v/>
      </c>
      <c r="K1130" s="28">
        <f>'vCluster (Imported)'!A1130</f>
        <v>0</v>
      </c>
      <c r="L1130">
        <f t="shared" si="105"/>
        <v>0</v>
      </c>
      <c r="M1130">
        <f t="shared" si="106"/>
        <v>0</v>
      </c>
      <c r="N1130">
        <f t="shared" si="107"/>
        <v>0</v>
      </c>
      <c r="O1130" s="1">
        <f t="shared" si="108"/>
        <v>0</v>
      </c>
      <c r="P1130">
        <f>SUMIFS('vCluster (Imported)'!$G:$G,'vCluster (Imported)'!$A:$A,K1130)</f>
        <v>0</v>
      </c>
      <c r="Q1130">
        <f t="shared" si="109"/>
        <v>0</v>
      </c>
    </row>
    <row r="1131" spans="1:17" x14ac:dyDescent="0.3">
      <c r="A1131">
        <f t="shared" si="104"/>
        <v>1131</v>
      </c>
      <c r="B1131" t="str">
        <f>IF(HLOOKUP("Memory",'vInfo (Imported)'!$1:$5000,A1131,FALSE)&gt;0,HLOOKUP("Memory",'vInfo (Imported)'!$1:$5000,A1131,FALSE),"")</f>
        <v/>
      </c>
      <c r="C1131" t="str">
        <f>IF(HLOOKUP("CPUs",'vInfo (Imported)'!$1:$5000,A1131,FALSE)&gt;0,
HLOOKUP("CPUs",'vInfo (Imported)'!$1:$5000,A1131,FALSE),
"")</f>
        <v/>
      </c>
      <c r="D1131" t="str">
        <f>IF(HLOOKUP($D$1,'vInfo (Imported)'!$1:$5000,A1131,FALSE)&gt;0,
HLOOKUP($D$1,'vInfo (Imported)'!$1:$5000,A1131,FALSE),
"")</f>
        <v/>
      </c>
      <c r="E1131" t="str">
        <f>IF(HLOOKUP("Category",'vInfo (Imported)'!$1:$5000,A1131,FALSE)&gt;0,
HLOOKUP("Category",'vInfo (Imported)'!$1:$5000,A1131,FALSE),
"")</f>
        <v/>
      </c>
      <c r="F1131" t="str">
        <f>IF(HLOOKUP("OS according to the configuration file",'vInfo (Imported)'!$1:$5000,A1131,FALSE)&gt;0,
HLOOKUP("OS according to the configuration file",'vInfo (Imported)'!$1:$5000,A1131,FALSE),
"")</f>
        <v/>
      </c>
      <c r="G1131" s="1" t="str">
        <f>IF(HLOOKUP("Cluster",'vInfo (Imported)'!$1:$5000,A1131,FALSE)&gt;0,
HLOOKUP("Cluster",'vInfo (Imported)'!$1:$5000,A1131,FALSE),
"")</f>
        <v/>
      </c>
      <c r="K1131" s="28">
        <f>'vCluster (Imported)'!A1131</f>
        <v>0</v>
      </c>
      <c r="L1131">
        <f t="shared" si="105"/>
        <v>0</v>
      </c>
      <c r="M1131">
        <f t="shared" si="106"/>
        <v>0</v>
      </c>
      <c r="N1131">
        <f t="shared" si="107"/>
        <v>0</v>
      </c>
      <c r="O1131" s="1">
        <f t="shared" si="108"/>
        <v>0</v>
      </c>
      <c r="P1131">
        <f>SUMIFS('vCluster (Imported)'!$G:$G,'vCluster (Imported)'!$A:$A,K1131)</f>
        <v>0</v>
      </c>
      <c r="Q1131">
        <f t="shared" si="109"/>
        <v>0</v>
      </c>
    </row>
    <row r="1132" spans="1:17" x14ac:dyDescent="0.3">
      <c r="A1132">
        <f t="shared" si="104"/>
        <v>1132</v>
      </c>
      <c r="B1132" t="str">
        <f>IF(HLOOKUP("Memory",'vInfo (Imported)'!$1:$5000,A1132,FALSE)&gt;0,HLOOKUP("Memory",'vInfo (Imported)'!$1:$5000,A1132,FALSE),"")</f>
        <v/>
      </c>
      <c r="C1132" t="str">
        <f>IF(HLOOKUP("CPUs",'vInfo (Imported)'!$1:$5000,A1132,FALSE)&gt;0,
HLOOKUP("CPUs",'vInfo (Imported)'!$1:$5000,A1132,FALSE),
"")</f>
        <v/>
      </c>
      <c r="D1132" t="str">
        <f>IF(HLOOKUP($D$1,'vInfo (Imported)'!$1:$5000,A1132,FALSE)&gt;0,
HLOOKUP($D$1,'vInfo (Imported)'!$1:$5000,A1132,FALSE),
"")</f>
        <v/>
      </c>
      <c r="E1132" t="str">
        <f>IF(HLOOKUP("Category",'vInfo (Imported)'!$1:$5000,A1132,FALSE)&gt;0,
HLOOKUP("Category",'vInfo (Imported)'!$1:$5000,A1132,FALSE),
"")</f>
        <v/>
      </c>
      <c r="F1132" t="str">
        <f>IF(HLOOKUP("OS according to the configuration file",'vInfo (Imported)'!$1:$5000,A1132,FALSE)&gt;0,
HLOOKUP("OS according to the configuration file",'vInfo (Imported)'!$1:$5000,A1132,FALSE),
"")</f>
        <v/>
      </c>
      <c r="G1132" s="1" t="str">
        <f>IF(HLOOKUP("Cluster",'vInfo (Imported)'!$1:$5000,A1132,FALSE)&gt;0,
HLOOKUP("Cluster",'vInfo (Imported)'!$1:$5000,A1132,FALSE),
"")</f>
        <v/>
      </c>
      <c r="K1132" s="28">
        <f>'vCluster (Imported)'!A1132</f>
        <v>0</v>
      </c>
      <c r="L1132">
        <f t="shared" si="105"/>
        <v>0</v>
      </c>
      <c r="M1132">
        <f t="shared" si="106"/>
        <v>0</v>
      </c>
      <c r="N1132">
        <f t="shared" si="107"/>
        <v>0</v>
      </c>
      <c r="O1132" s="1">
        <f t="shared" si="108"/>
        <v>0</v>
      </c>
      <c r="P1132">
        <f>SUMIFS('vCluster (Imported)'!$G:$G,'vCluster (Imported)'!$A:$A,K1132)</f>
        <v>0</v>
      </c>
      <c r="Q1132">
        <f t="shared" si="109"/>
        <v>0</v>
      </c>
    </row>
    <row r="1133" spans="1:17" x14ac:dyDescent="0.3">
      <c r="A1133">
        <f t="shared" si="104"/>
        <v>1133</v>
      </c>
      <c r="B1133" t="str">
        <f>IF(HLOOKUP("Memory",'vInfo (Imported)'!$1:$5000,A1133,FALSE)&gt;0,HLOOKUP("Memory",'vInfo (Imported)'!$1:$5000,A1133,FALSE),"")</f>
        <v/>
      </c>
      <c r="C1133" t="str">
        <f>IF(HLOOKUP("CPUs",'vInfo (Imported)'!$1:$5000,A1133,FALSE)&gt;0,
HLOOKUP("CPUs",'vInfo (Imported)'!$1:$5000,A1133,FALSE),
"")</f>
        <v/>
      </c>
      <c r="D1133" t="str">
        <f>IF(HLOOKUP($D$1,'vInfo (Imported)'!$1:$5000,A1133,FALSE)&gt;0,
HLOOKUP($D$1,'vInfo (Imported)'!$1:$5000,A1133,FALSE),
"")</f>
        <v/>
      </c>
      <c r="E1133" t="str">
        <f>IF(HLOOKUP("Category",'vInfo (Imported)'!$1:$5000,A1133,FALSE)&gt;0,
HLOOKUP("Category",'vInfo (Imported)'!$1:$5000,A1133,FALSE),
"")</f>
        <v/>
      </c>
      <c r="F1133" t="str">
        <f>IF(HLOOKUP("OS according to the configuration file",'vInfo (Imported)'!$1:$5000,A1133,FALSE)&gt;0,
HLOOKUP("OS according to the configuration file",'vInfo (Imported)'!$1:$5000,A1133,FALSE),
"")</f>
        <v/>
      </c>
      <c r="G1133" s="1" t="str">
        <f>IF(HLOOKUP("Cluster",'vInfo (Imported)'!$1:$5000,A1133,FALSE)&gt;0,
HLOOKUP("Cluster",'vInfo (Imported)'!$1:$5000,A1133,FALSE),
"")</f>
        <v/>
      </c>
      <c r="K1133" s="28">
        <f>'vCluster (Imported)'!A1133</f>
        <v>0</v>
      </c>
      <c r="L1133">
        <f t="shared" si="105"/>
        <v>0</v>
      </c>
      <c r="M1133">
        <f t="shared" si="106"/>
        <v>0</v>
      </c>
      <c r="N1133">
        <f t="shared" si="107"/>
        <v>0</v>
      </c>
      <c r="O1133" s="1">
        <f t="shared" si="108"/>
        <v>0</v>
      </c>
      <c r="P1133">
        <f>SUMIFS('vCluster (Imported)'!$G:$G,'vCluster (Imported)'!$A:$A,K1133)</f>
        <v>0</v>
      </c>
      <c r="Q1133">
        <f t="shared" si="109"/>
        <v>0</v>
      </c>
    </row>
    <row r="1134" spans="1:17" x14ac:dyDescent="0.3">
      <c r="A1134">
        <f t="shared" si="104"/>
        <v>1134</v>
      </c>
      <c r="B1134" t="str">
        <f>IF(HLOOKUP("Memory",'vInfo (Imported)'!$1:$5000,A1134,FALSE)&gt;0,HLOOKUP("Memory",'vInfo (Imported)'!$1:$5000,A1134,FALSE),"")</f>
        <v/>
      </c>
      <c r="C1134" t="str">
        <f>IF(HLOOKUP("CPUs",'vInfo (Imported)'!$1:$5000,A1134,FALSE)&gt;0,
HLOOKUP("CPUs",'vInfo (Imported)'!$1:$5000,A1134,FALSE),
"")</f>
        <v/>
      </c>
      <c r="D1134" t="str">
        <f>IF(HLOOKUP($D$1,'vInfo (Imported)'!$1:$5000,A1134,FALSE)&gt;0,
HLOOKUP($D$1,'vInfo (Imported)'!$1:$5000,A1134,FALSE),
"")</f>
        <v/>
      </c>
      <c r="E1134" t="str">
        <f>IF(HLOOKUP("Category",'vInfo (Imported)'!$1:$5000,A1134,FALSE)&gt;0,
HLOOKUP("Category",'vInfo (Imported)'!$1:$5000,A1134,FALSE),
"")</f>
        <v/>
      </c>
      <c r="F1134" t="str">
        <f>IF(HLOOKUP("OS according to the configuration file",'vInfo (Imported)'!$1:$5000,A1134,FALSE)&gt;0,
HLOOKUP("OS according to the configuration file",'vInfo (Imported)'!$1:$5000,A1134,FALSE),
"")</f>
        <v/>
      </c>
      <c r="G1134" s="1" t="str">
        <f>IF(HLOOKUP("Cluster",'vInfo (Imported)'!$1:$5000,A1134,FALSE)&gt;0,
HLOOKUP("Cluster",'vInfo (Imported)'!$1:$5000,A1134,FALSE),
"")</f>
        <v/>
      </c>
      <c r="K1134" s="28">
        <f>'vCluster (Imported)'!A1134</f>
        <v>0</v>
      </c>
      <c r="L1134">
        <f t="shared" si="105"/>
        <v>0</v>
      </c>
      <c r="M1134">
        <f t="shared" si="106"/>
        <v>0</v>
      </c>
      <c r="N1134">
        <f t="shared" si="107"/>
        <v>0</v>
      </c>
      <c r="O1134" s="1">
        <f t="shared" si="108"/>
        <v>0</v>
      </c>
      <c r="P1134">
        <f>SUMIFS('vCluster (Imported)'!$G:$G,'vCluster (Imported)'!$A:$A,K1134)</f>
        <v>0</v>
      </c>
      <c r="Q1134">
        <f t="shared" si="109"/>
        <v>0</v>
      </c>
    </row>
    <row r="1135" spans="1:17" x14ac:dyDescent="0.3">
      <c r="A1135">
        <f t="shared" si="104"/>
        <v>1135</v>
      </c>
      <c r="B1135" t="str">
        <f>IF(HLOOKUP("Memory",'vInfo (Imported)'!$1:$5000,A1135,FALSE)&gt;0,HLOOKUP("Memory",'vInfo (Imported)'!$1:$5000,A1135,FALSE),"")</f>
        <v/>
      </c>
      <c r="C1135" t="str">
        <f>IF(HLOOKUP("CPUs",'vInfo (Imported)'!$1:$5000,A1135,FALSE)&gt;0,
HLOOKUP("CPUs",'vInfo (Imported)'!$1:$5000,A1135,FALSE),
"")</f>
        <v/>
      </c>
      <c r="D1135" t="str">
        <f>IF(HLOOKUP($D$1,'vInfo (Imported)'!$1:$5000,A1135,FALSE)&gt;0,
HLOOKUP($D$1,'vInfo (Imported)'!$1:$5000,A1135,FALSE),
"")</f>
        <v/>
      </c>
      <c r="E1135" t="str">
        <f>IF(HLOOKUP("Category",'vInfo (Imported)'!$1:$5000,A1135,FALSE)&gt;0,
HLOOKUP("Category",'vInfo (Imported)'!$1:$5000,A1135,FALSE),
"")</f>
        <v/>
      </c>
      <c r="F1135" t="str">
        <f>IF(HLOOKUP("OS according to the configuration file",'vInfo (Imported)'!$1:$5000,A1135,FALSE)&gt;0,
HLOOKUP("OS according to the configuration file",'vInfo (Imported)'!$1:$5000,A1135,FALSE),
"")</f>
        <v/>
      </c>
      <c r="G1135" s="1" t="str">
        <f>IF(HLOOKUP("Cluster",'vInfo (Imported)'!$1:$5000,A1135,FALSE)&gt;0,
HLOOKUP("Cluster",'vInfo (Imported)'!$1:$5000,A1135,FALSE),
"")</f>
        <v/>
      </c>
      <c r="K1135" s="28">
        <f>'vCluster (Imported)'!A1135</f>
        <v>0</v>
      </c>
      <c r="L1135">
        <f t="shared" si="105"/>
        <v>0</v>
      </c>
      <c r="M1135">
        <f t="shared" si="106"/>
        <v>0</v>
      </c>
      <c r="N1135">
        <f t="shared" si="107"/>
        <v>0</v>
      </c>
      <c r="O1135" s="1">
        <f t="shared" si="108"/>
        <v>0</v>
      </c>
      <c r="P1135">
        <f>SUMIFS('vCluster (Imported)'!$G:$G,'vCluster (Imported)'!$A:$A,K1135)</f>
        <v>0</v>
      </c>
      <c r="Q1135">
        <f t="shared" si="109"/>
        <v>0</v>
      </c>
    </row>
    <row r="1136" spans="1:17" x14ac:dyDescent="0.3">
      <c r="A1136">
        <f t="shared" si="104"/>
        <v>1136</v>
      </c>
      <c r="B1136" t="str">
        <f>IF(HLOOKUP("Memory",'vInfo (Imported)'!$1:$5000,A1136,FALSE)&gt;0,HLOOKUP("Memory",'vInfo (Imported)'!$1:$5000,A1136,FALSE),"")</f>
        <v/>
      </c>
      <c r="C1136" t="str">
        <f>IF(HLOOKUP("CPUs",'vInfo (Imported)'!$1:$5000,A1136,FALSE)&gt;0,
HLOOKUP("CPUs",'vInfo (Imported)'!$1:$5000,A1136,FALSE),
"")</f>
        <v/>
      </c>
      <c r="D1136" t="str">
        <f>IF(HLOOKUP($D$1,'vInfo (Imported)'!$1:$5000,A1136,FALSE)&gt;0,
HLOOKUP($D$1,'vInfo (Imported)'!$1:$5000,A1136,FALSE),
"")</f>
        <v/>
      </c>
      <c r="E1136" t="str">
        <f>IF(HLOOKUP("Category",'vInfo (Imported)'!$1:$5000,A1136,FALSE)&gt;0,
HLOOKUP("Category",'vInfo (Imported)'!$1:$5000,A1136,FALSE),
"")</f>
        <v/>
      </c>
      <c r="F1136" t="str">
        <f>IF(HLOOKUP("OS according to the configuration file",'vInfo (Imported)'!$1:$5000,A1136,FALSE)&gt;0,
HLOOKUP("OS according to the configuration file",'vInfo (Imported)'!$1:$5000,A1136,FALSE),
"")</f>
        <v/>
      </c>
      <c r="G1136" s="1" t="str">
        <f>IF(HLOOKUP("Cluster",'vInfo (Imported)'!$1:$5000,A1136,FALSE)&gt;0,
HLOOKUP("Cluster",'vInfo (Imported)'!$1:$5000,A1136,FALSE),
"")</f>
        <v/>
      </c>
      <c r="K1136" s="28">
        <f>'vCluster (Imported)'!A1136</f>
        <v>0</v>
      </c>
      <c r="L1136">
        <f t="shared" si="105"/>
        <v>0</v>
      </c>
      <c r="M1136">
        <f t="shared" si="106"/>
        <v>0</v>
      </c>
      <c r="N1136">
        <f t="shared" si="107"/>
        <v>0</v>
      </c>
      <c r="O1136" s="1">
        <f t="shared" si="108"/>
        <v>0</v>
      </c>
      <c r="P1136">
        <f>SUMIFS('vCluster (Imported)'!$G:$G,'vCluster (Imported)'!$A:$A,K1136)</f>
        <v>0</v>
      </c>
      <c r="Q1136">
        <f t="shared" si="109"/>
        <v>0</v>
      </c>
    </row>
    <row r="1137" spans="1:17" x14ac:dyDescent="0.3">
      <c r="A1137">
        <f t="shared" si="104"/>
        <v>1137</v>
      </c>
      <c r="B1137" t="str">
        <f>IF(HLOOKUP("Memory",'vInfo (Imported)'!$1:$5000,A1137,FALSE)&gt;0,HLOOKUP("Memory",'vInfo (Imported)'!$1:$5000,A1137,FALSE),"")</f>
        <v/>
      </c>
      <c r="C1137" t="str">
        <f>IF(HLOOKUP("CPUs",'vInfo (Imported)'!$1:$5000,A1137,FALSE)&gt;0,
HLOOKUP("CPUs",'vInfo (Imported)'!$1:$5000,A1137,FALSE),
"")</f>
        <v/>
      </c>
      <c r="D1137" t="str">
        <f>IF(HLOOKUP($D$1,'vInfo (Imported)'!$1:$5000,A1137,FALSE)&gt;0,
HLOOKUP($D$1,'vInfo (Imported)'!$1:$5000,A1137,FALSE),
"")</f>
        <v/>
      </c>
      <c r="E1137" t="str">
        <f>IF(HLOOKUP("Category",'vInfo (Imported)'!$1:$5000,A1137,FALSE)&gt;0,
HLOOKUP("Category",'vInfo (Imported)'!$1:$5000,A1137,FALSE),
"")</f>
        <v/>
      </c>
      <c r="F1137" t="str">
        <f>IF(HLOOKUP("OS according to the configuration file",'vInfo (Imported)'!$1:$5000,A1137,FALSE)&gt;0,
HLOOKUP("OS according to the configuration file",'vInfo (Imported)'!$1:$5000,A1137,FALSE),
"")</f>
        <v/>
      </c>
      <c r="G1137" s="1" t="str">
        <f>IF(HLOOKUP("Cluster",'vInfo (Imported)'!$1:$5000,A1137,FALSE)&gt;0,
HLOOKUP("Cluster",'vInfo (Imported)'!$1:$5000,A1137,FALSE),
"")</f>
        <v/>
      </c>
      <c r="K1137" s="28">
        <f>'vCluster (Imported)'!A1137</f>
        <v>0</v>
      </c>
      <c r="L1137">
        <f t="shared" si="105"/>
        <v>0</v>
      </c>
      <c r="M1137">
        <f t="shared" si="106"/>
        <v>0</v>
      </c>
      <c r="N1137">
        <f t="shared" si="107"/>
        <v>0</v>
      </c>
      <c r="O1137" s="1">
        <f t="shared" si="108"/>
        <v>0</v>
      </c>
      <c r="P1137">
        <f>SUMIFS('vCluster (Imported)'!$G:$G,'vCluster (Imported)'!$A:$A,K1137)</f>
        <v>0</v>
      </c>
      <c r="Q1137">
        <f t="shared" si="109"/>
        <v>0</v>
      </c>
    </row>
    <row r="1138" spans="1:17" x14ac:dyDescent="0.3">
      <c r="A1138">
        <f t="shared" si="104"/>
        <v>1138</v>
      </c>
      <c r="B1138" t="str">
        <f>IF(HLOOKUP("Memory",'vInfo (Imported)'!$1:$5000,A1138,FALSE)&gt;0,HLOOKUP("Memory",'vInfo (Imported)'!$1:$5000,A1138,FALSE),"")</f>
        <v/>
      </c>
      <c r="C1138" t="str">
        <f>IF(HLOOKUP("CPUs",'vInfo (Imported)'!$1:$5000,A1138,FALSE)&gt;0,
HLOOKUP("CPUs",'vInfo (Imported)'!$1:$5000,A1138,FALSE),
"")</f>
        <v/>
      </c>
      <c r="D1138" t="str">
        <f>IF(HLOOKUP($D$1,'vInfo (Imported)'!$1:$5000,A1138,FALSE)&gt;0,
HLOOKUP($D$1,'vInfo (Imported)'!$1:$5000,A1138,FALSE),
"")</f>
        <v/>
      </c>
      <c r="E1138" t="str">
        <f>IF(HLOOKUP("Category",'vInfo (Imported)'!$1:$5000,A1138,FALSE)&gt;0,
HLOOKUP("Category",'vInfo (Imported)'!$1:$5000,A1138,FALSE),
"")</f>
        <v/>
      </c>
      <c r="F1138" t="str">
        <f>IF(HLOOKUP("OS according to the configuration file",'vInfo (Imported)'!$1:$5000,A1138,FALSE)&gt;0,
HLOOKUP("OS according to the configuration file",'vInfo (Imported)'!$1:$5000,A1138,FALSE),
"")</f>
        <v/>
      </c>
      <c r="G1138" s="1" t="str">
        <f>IF(HLOOKUP("Cluster",'vInfo (Imported)'!$1:$5000,A1138,FALSE)&gt;0,
HLOOKUP("Cluster",'vInfo (Imported)'!$1:$5000,A1138,FALSE),
"")</f>
        <v/>
      </c>
      <c r="K1138" s="28">
        <f>'vCluster (Imported)'!A1138</f>
        <v>0</v>
      </c>
      <c r="L1138">
        <f t="shared" si="105"/>
        <v>0</v>
      </c>
      <c r="M1138">
        <f t="shared" si="106"/>
        <v>0</v>
      </c>
      <c r="N1138">
        <f t="shared" si="107"/>
        <v>0</v>
      </c>
      <c r="O1138" s="1">
        <f t="shared" si="108"/>
        <v>0</v>
      </c>
      <c r="P1138">
        <f>SUMIFS('vCluster (Imported)'!$G:$G,'vCluster (Imported)'!$A:$A,K1138)</f>
        <v>0</v>
      </c>
      <c r="Q1138">
        <f t="shared" si="109"/>
        <v>0</v>
      </c>
    </row>
    <row r="1139" spans="1:17" x14ac:dyDescent="0.3">
      <c r="A1139">
        <f t="shared" si="104"/>
        <v>1139</v>
      </c>
      <c r="B1139" t="str">
        <f>IF(HLOOKUP("Memory",'vInfo (Imported)'!$1:$5000,A1139,FALSE)&gt;0,HLOOKUP("Memory",'vInfo (Imported)'!$1:$5000,A1139,FALSE),"")</f>
        <v/>
      </c>
      <c r="C1139" t="str">
        <f>IF(HLOOKUP("CPUs",'vInfo (Imported)'!$1:$5000,A1139,FALSE)&gt;0,
HLOOKUP("CPUs",'vInfo (Imported)'!$1:$5000,A1139,FALSE),
"")</f>
        <v/>
      </c>
      <c r="D1139" t="str">
        <f>IF(HLOOKUP($D$1,'vInfo (Imported)'!$1:$5000,A1139,FALSE)&gt;0,
HLOOKUP($D$1,'vInfo (Imported)'!$1:$5000,A1139,FALSE),
"")</f>
        <v/>
      </c>
      <c r="E1139" t="str">
        <f>IF(HLOOKUP("Category",'vInfo (Imported)'!$1:$5000,A1139,FALSE)&gt;0,
HLOOKUP("Category",'vInfo (Imported)'!$1:$5000,A1139,FALSE),
"")</f>
        <v/>
      </c>
      <c r="F1139" t="str">
        <f>IF(HLOOKUP("OS according to the configuration file",'vInfo (Imported)'!$1:$5000,A1139,FALSE)&gt;0,
HLOOKUP("OS according to the configuration file",'vInfo (Imported)'!$1:$5000,A1139,FALSE),
"")</f>
        <v/>
      </c>
      <c r="G1139" s="1" t="str">
        <f>IF(HLOOKUP("Cluster",'vInfo (Imported)'!$1:$5000,A1139,FALSE)&gt;0,
HLOOKUP("Cluster",'vInfo (Imported)'!$1:$5000,A1139,FALSE),
"")</f>
        <v/>
      </c>
      <c r="K1139" s="28">
        <f>'vCluster (Imported)'!A1139</f>
        <v>0</v>
      </c>
      <c r="L1139">
        <f t="shared" si="105"/>
        <v>0</v>
      </c>
      <c r="M1139">
        <f t="shared" si="106"/>
        <v>0</v>
      </c>
      <c r="N1139">
        <f t="shared" si="107"/>
        <v>0</v>
      </c>
      <c r="O1139" s="1">
        <f t="shared" si="108"/>
        <v>0</v>
      </c>
      <c r="P1139">
        <f>SUMIFS('vCluster (Imported)'!$G:$G,'vCluster (Imported)'!$A:$A,K1139)</f>
        <v>0</v>
      </c>
      <c r="Q1139">
        <f t="shared" si="109"/>
        <v>0</v>
      </c>
    </row>
    <row r="1140" spans="1:17" x14ac:dyDescent="0.3">
      <c r="A1140">
        <f t="shared" si="104"/>
        <v>1140</v>
      </c>
      <c r="B1140" t="str">
        <f>IF(HLOOKUP("Memory",'vInfo (Imported)'!$1:$5000,A1140,FALSE)&gt;0,HLOOKUP("Memory",'vInfo (Imported)'!$1:$5000,A1140,FALSE),"")</f>
        <v/>
      </c>
      <c r="C1140" t="str">
        <f>IF(HLOOKUP("CPUs",'vInfo (Imported)'!$1:$5000,A1140,FALSE)&gt;0,
HLOOKUP("CPUs",'vInfo (Imported)'!$1:$5000,A1140,FALSE),
"")</f>
        <v/>
      </c>
      <c r="D1140" t="str">
        <f>IF(HLOOKUP($D$1,'vInfo (Imported)'!$1:$5000,A1140,FALSE)&gt;0,
HLOOKUP($D$1,'vInfo (Imported)'!$1:$5000,A1140,FALSE),
"")</f>
        <v/>
      </c>
      <c r="E1140" t="str">
        <f>IF(HLOOKUP("Category",'vInfo (Imported)'!$1:$5000,A1140,FALSE)&gt;0,
HLOOKUP("Category",'vInfo (Imported)'!$1:$5000,A1140,FALSE),
"")</f>
        <v/>
      </c>
      <c r="F1140" t="str">
        <f>IF(HLOOKUP("OS according to the configuration file",'vInfo (Imported)'!$1:$5000,A1140,FALSE)&gt;0,
HLOOKUP("OS according to the configuration file",'vInfo (Imported)'!$1:$5000,A1140,FALSE),
"")</f>
        <v/>
      </c>
      <c r="G1140" s="1" t="str">
        <f>IF(HLOOKUP("Cluster",'vInfo (Imported)'!$1:$5000,A1140,FALSE)&gt;0,
HLOOKUP("Cluster",'vInfo (Imported)'!$1:$5000,A1140,FALSE),
"")</f>
        <v/>
      </c>
      <c r="K1140" s="28">
        <f>'vCluster (Imported)'!A1140</f>
        <v>0</v>
      </c>
      <c r="L1140">
        <f t="shared" si="105"/>
        <v>0</v>
      </c>
      <c r="M1140">
        <f t="shared" si="106"/>
        <v>0</v>
      </c>
      <c r="N1140">
        <f t="shared" si="107"/>
        <v>0</v>
      </c>
      <c r="O1140" s="1">
        <f t="shared" si="108"/>
        <v>0</v>
      </c>
      <c r="P1140">
        <f>SUMIFS('vCluster (Imported)'!$G:$G,'vCluster (Imported)'!$A:$A,K1140)</f>
        <v>0</v>
      </c>
      <c r="Q1140">
        <f t="shared" si="109"/>
        <v>0</v>
      </c>
    </row>
    <row r="1141" spans="1:17" x14ac:dyDescent="0.3">
      <c r="A1141">
        <f t="shared" si="104"/>
        <v>1141</v>
      </c>
      <c r="B1141" t="str">
        <f>IF(HLOOKUP("Memory",'vInfo (Imported)'!$1:$5000,A1141,FALSE)&gt;0,HLOOKUP("Memory",'vInfo (Imported)'!$1:$5000,A1141,FALSE),"")</f>
        <v/>
      </c>
      <c r="C1141" t="str">
        <f>IF(HLOOKUP("CPUs",'vInfo (Imported)'!$1:$5000,A1141,FALSE)&gt;0,
HLOOKUP("CPUs",'vInfo (Imported)'!$1:$5000,A1141,FALSE),
"")</f>
        <v/>
      </c>
      <c r="D1141" t="str">
        <f>IF(HLOOKUP($D$1,'vInfo (Imported)'!$1:$5000,A1141,FALSE)&gt;0,
HLOOKUP($D$1,'vInfo (Imported)'!$1:$5000,A1141,FALSE),
"")</f>
        <v/>
      </c>
      <c r="E1141" t="str">
        <f>IF(HLOOKUP("Category",'vInfo (Imported)'!$1:$5000,A1141,FALSE)&gt;0,
HLOOKUP("Category",'vInfo (Imported)'!$1:$5000,A1141,FALSE),
"")</f>
        <v/>
      </c>
      <c r="F1141" t="str">
        <f>IF(HLOOKUP("OS according to the configuration file",'vInfo (Imported)'!$1:$5000,A1141,FALSE)&gt;0,
HLOOKUP("OS according to the configuration file",'vInfo (Imported)'!$1:$5000,A1141,FALSE),
"")</f>
        <v/>
      </c>
      <c r="G1141" s="1" t="str">
        <f>IF(HLOOKUP("Cluster",'vInfo (Imported)'!$1:$5000,A1141,FALSE)&gt;0,
HLOOKUP("Cluster",'vInfo (Imported)'!$1:$5000,A1141,FALSE),
"")</f>
        <v/>
      </c>
      <c r="K1141" s="28">
        <f>'vCluster (Imported)'!A1141</f>
        <v>0</v>
      </c>
      <c r="L1141">
        <f t="shared" si="105"/>
        <v>0</v>
      </c>
      <c r="M1141">
        <f t="shared" si="106"/>
        <v>0</v>
      </c>
      <c r="N1141">
        <f t="shared" si="107"/>
        <v>0</v>
      </c>
      <c r="O1141" s="1">
        <f t="shared" si="108"/>
        <v>0</v>
      </c>
      <c r="P1141">
        <f>SUMIFS('vCluster (Imported)'!$G:$G,'vCluster (Imported)'!$A:$A,K1141)</f>
        <v>0</v>
      </c>
      <c r="Q1141">
        <f t="shared" si="109"/>
        <v>0</v>
      </c>
    </row>
    <row r="1142" spans="1:17" x14ac:dyDescent="0.3">
      <c r="A1142">
        <f t="shared" si="104"/>
        <v>1142</v>
      </c>
      <c r="B1142" t="str">
        <f>IF(HLOOKUP("Memory",'vInfo (Imported)'!$1:$5000,A1142,FALSE)&gt;0,HLOOKUP("Memory",'vInfo (Imported)'!$1:$5000,A1142,FALSE),"")</f>
        <v/>
      </c>
      <c r="C1142" t="str">
        <f>IF(HLOOKUP("CPUs",'vInfo (Imported)'!$1:$5000,A1142,FALSE)&gt;0,
HLOOKUP("CPUs",'vInfo (Imported)'!$1:$5000,A1142,FALSE),
"")</f>
        <v/>
      </c>
      <c r="D1142" t="str">
        <f>IF(HLOOKUP($D$1,'vInfo (Imported)'!$1:$5000,A1142,FALSE)&gt;0,
HLOOKUP($D$1,'vInfo (Imported)'!$1:$5000,A1142,FALSE),
"")</f>
        <v/>
      </c>
      <c r="E1142" t="str">
        <f>IF(HLOOKUP("Category",'vInfo (Imported)'!$1:$5000,A1142,FALSE)&gt;0,
HLOOKUP("Category",'vInfo (Imported)'!$1:$5000,A1142,FALSE),
"")</f>
        <v/>
      </c>
      <c r="F1142" t="str">
        <f>IF(HLOOKUP("OS according to the configuration file",'vInfo (Imported)'!$1:$5000,A1142,FALSE)&gt;0,
HLOOKUP("OS according to the configuration file",'vInfo (Imported)'!$1:$5000,A1142,FALSE),
"")</f>
        <v/>
      </c>
      <c r="G1142" s="1" t="str">
        <f>IF(HLOOKUP("Cluster",'vInfo (Imported)'!$1:$5000,A1142,FALSE)&gt;0,
HLOOKUP("Cluster",'vInfo (Imported)'!$1:$5000,A1142,FALSE),
"")</f>
        <v/>
      </c>
      <c r="K1142" s="28">
        <f>'vCluster (Imported)'!A1142</f>
        <v>0</v>
      </c>
      <c r="L1142">
        <f t="shared" si="105"/>
        <v>0</v>
      </c>
      <c r="M1142">
        <f t="shared" si="106"/>
        <v>0</v>
      </c>
      <c r="N1142">
        <f t="shared" si="107"/>
        <v>0</v>
      </c>
      <c r="O1142" s="1">
        <f t="shared" si="108"/>
        <v>0</v>
      </c>
      <c r="P1142">
        <f>SUMIFS('vCluster (Imported)'!$G:$G,'vCluster (Imported)'!$A:$A,K1142)</f>
        <v>0</v>
      </c>
      <c r="Q1142">
        <f t="shared" si="109"/>
        <v>0</v>
      </c>
    </row>
    <row r="1143" spans="1:17" x14ac:dyDescent="0.3">
      <c r="A1143">
        <f t="shared" si="104"/>
        <v>1143</v>
      </c>
      <c r="B1143" t="str">
        <f>IF(HLOOKUP("Memory",'vInfo (Imported)'!$1:$5000,A1143,FALSE)&gt;0,HLOOKUP("Memory",'vInfo (Imported)'!$1:$5000,A1143,FALSE),"")</f>
        <v/>
      </c>
      <c r="C1143" t="str">
        <f>IF(HLOOKUP("CPUs",'vInfo (Imported)'!$1:$5000,A1143,FALSE)&gt;0,
HLOOKUP("CPUs",'vInfo (Imported)'!$1:$5000,A1143,FALSE),
"")</f>
        <v/>
      </c>
      <c r="D1143" t="str">
        <f>IF(HLOOKUP($D$1,'vInfo (Imported)'!$1:$5000,A1143,FALSE)&gt;0,
HLOOKUP($D$1,'vInfo (Imported)'!$1:$5000,A1143,FALSE),
"")</f>
        <v/>
      </c>
      <c r="E1143" t="str">
        <f>IF(HLOOKUP("Category",'vInfo (Imported)'!$1:$5000,A1143,FALSE)&gt;0,
HLOOKUP("Category",'vInfo (Imported)'!$1:$5000,A1143,FALSE),
"")</f>
        <v/>
      </c>
      <c r="F1143" t="str">
        <f>IF(HLOOKUP("OS according to the configuration file",'vInfo (Imported)'!$1:$5000,A1143,FALSE)&gt;0,
HLOOKUP("OS according to the configuration file",'vInfo (Imported)'!$1:$5000,A1143,FALSE),
"")</f>
        <v/>
      </c>
      <c r="G1143" s="1" t="str">
        <f>IF(HLOOKUP("Cluster",'vInfo (Imported)'!$1:$5000,A1143,FALSE)&gt;0,
HLOOKUP("Cluster",'vInfo (Imported)'!$1:$5000,A1143,FALSE),
"")</f>
        <v/>
      </c>
      <c r="K1143" s="28">
        <f>'vCluster (Imported)'!A1143</f>
        <v>0</v>
      </c>
      <c r="L1143">
        <f t="shared" si="105"/>
        <v>0</v>
      </c>
      <c r="M1143">
        <f t="shared" si="106"/>
        <v>0</v>
      </c>
      <c r="N1143">
        <f t="shared" si="107"/>
        <v>0</v>
      </c>
      <c r="O1143" s="1">
        <f t="shared" si="108"/>
        <v>0</v>
      </c>
      <c r="P1143">
        <f>SUMIFS('vCluster (Imported)'!$G:$G,'vCluster (Imported)'!$A:$A,K1143)</f>
        <v>0</v>
      </c>
      <c r="Q1143">
        <f t="shared" si="109"/>
        <v>0</v>
      </c>
    </row>
    <row r="1144" spans="1:17" x14ac:dyDescent="0.3">
      <c r="A1144">
        <f t="shared" si="104"/>
        <v>1144</v>
      </c>
      <c r="B1144" t="str">
        <f>IF(HLOOKUP("Memory",'vInfo (Imported)'!$1:$5000,A1144,FALSE)&gt;0,HLOOKUP("Memory",'vInfo (Imported)'!$1:$5000,A1144,FALSE),"")</f>
        <v/>
      </c>
      <c r="C1144" t="str">
        <f>IF(HLOOKUP("CPUs",'vInfo (Imported)'!$1:$5000,A1144,FALSE)&gt;0,
HLOOKUP("CPUs",'vInfo (Imported)'!$1:$5000,A1144,FALSE),
"")</f>
        <v/>
      </c>
      <c r="D1144" t="str">
        <f>IF(HLOOKUP($D$1,'vInfo (Imported)'!$1:$5000,A1144,FALSE)&gt;0,
HLOOKUP($D$1,'vInfo (Imported)'!$1:$5000,A1144,FALSE),
"")</f>
        <v/>
      </c>
      <c r="E1144" t="str">
        <f>IF(HLOOKUP("Category",'vInfo (Imported)'!$1:$5000,A1144,FALSE)&gt;0,
HLOOKUP("Category",'vInfo (Imported)'!$1:$5000,A1144,FALSE),
"")</f>
        <v/>
      </c>
      <c r="F1144" t="str">
        <f>IF(HLOOKUP("OS according to the configuration file",'vInfo (Imported)'!$1:$5000,A1144,FALSE)&gt;0,
HLOOKUP("OS according to the configuration file",'vInfo (Imported)'!$1:$5000,A1144,FALSE),
"")</f>
        <v/>
      </c>
      <c r="G1144" s="1" t="str">
        <f>IF(HLOOKUP("Cluster",'vInfo (Imported)'!$1:$5000,A1144,FALSE)&gt;0,
HLOOKUP("Cluster",'vInfo (Imported)'!$1:$5000,A1144,FALSE),
"")</f>
        <v/>
      </c>
      <c r="K1144" s="28">
        <f>'vCluster (Imported)'!A1144</f>
        <v>0</v>
      </c>
      <c r="L1144">
        <f t="shared" si="105"/>
        <v>0</v>
      </c>
      <c r="M1144">
        <f t="shared" si="106"/>
        <v>0</v>
      </c>
      <c r="N1144">
        <f t="shared" si="107"/>
        <v>0</v>
      </c>
      <c r="O1144" s="1">
        <f t="shared" si="108"/>
        <v>0</v>
      </c>
      <c r="P1144">
        <f>SUMIFS('vCluster (Imported)'!$G:$G,'vCluster (Imported)'!$A:$A,K1144)</f>
        <v>0</v>
      </c>
      <c r="Q1144">
        <f t="shared" si="109"/>
        <v>0</v>
      </c>
    </row>
    <row r="1145" spans="1:17" x14ac:dyDescent="0.3">
      <c r="A1145">
        <f t="shared" si="104"/>
        <v>1145</v>
      </c>
      <c r="B1145" t="str">
        <f>IF(HLOOKUP("Memory",'vInfo (Imported)'!$1:$5000,A1145,FALSE)&gt;0,HLOOKUP("Memory",'vInfo (Imported)'!$1:$5000,A1145,FALSE),"")</f>
        <v/>
      </c>
      <c r="C1145" t="str">
        <f>IF(HLOOKUP("CPUs",'vInfo (Imported)'!$1:$5000,A1145,FALSE)&gt;0,
HLOOKUP("CPUs",'vInfo (Imported)'!$1:$5000,A1145,FALSE),
"")</f>
        <v/>
      </c>
      <c r="D1145" t="str">
        <f>IF(HLOOKUP($D$1,'vInfo (Imported)'!$1:$5000,A1145,FALSE)&gt;0,
HLOOKUP($D$1,'vInfo (Imported)'!$1:$5000,A1145,FALSE),
"")</f>
        <v/>
      </c>
      <c r="E1145" t="str">
        <f>IF(HLOOKUP("Category",'vInfo (Imported)'!$1:$5000,A1145,FALSE)&gt;0,
HLOOKUP("Category",'vInfo (Imported)'!$1:$5000,A1145,FALSE),
"")</f>
        <v/>
      </c>
      <c r="F1145" t="str">
        <f>IF(HLOOKUP("OS according to the configuration file",'vInfo (Imported)'!$1:$5000,A1145,FALSE)&gt;0,
HLOOKUP("OS according to the configuration file",'vInfo (Imported)'!$1:$5000,A1145,FALSE),
"")</f>
        <v/>
      </c>
      <c r="G1145" s="1" t="str">
        <f>IF(HLOOKUP("Cluster",'vInfo (Imported)'!$1:$5000,A1145,FALSE)&gt;0,
HLOOKUP("Cluster",'vInfo (Imported)'!$1:$5000,A1145,FALSE),
"")</f>
        <v/>
      </c>
      <c r="K1145" s="28">
        <f>'vCluster (Imported)'!A1145</f>
        <v>0</v>
      </c>
      <c r="L1145">
        <f t="shared" si="105"/>
        <v>0</v>
      </c>
      <c r="M1145">
        <f t="shared" si="106"/>
        <v>0</v>
      </c>
      <c r="N1145">
        <f t="shared" si="107"/>
        <v>0</v>
      </c>
      <c r="O1145" s="1">
        <f t="shared" si="108"/>
        <v>0</v>
      </c>
      <c r="P1145">
        <f>SUMIFS('vCluster (Imported)'!$G:$G,'vCluster (Imported)'!$A:$A,K1145)</f>
        <v>0</v>
      </c>
      <c r="Q1145">
        <f t="shared" si="109"/>
        <v>0</v>
      </c>
    </row>
    <row r="1146" spans="1:17" x14ac:dyDescent="0.3">
      <c r="A1146">
        <f t="shared" si="104"/>
        <v>1146</v>
      </c>
      <c r="B1146" t="str">
        <f>IF(HLOOKUP("Memory",'vInfo (Imported)'!$1:$5000,A1146,FALSE)&gt;0,HLOOKUP("Memory",'vInfo (Imported)'!$1:$5000,A1146,FALSE),"")</f>
        <v/>
      </c>
      <c r="C1146" t="str">
        <f>IF(HLOOKUP("CPUs",'vInfo (Imported)'!$1:$5000,A1146,FALSE)&gt;0,
HLOOKUP("CPUs",'vInfo (Imported)'!$1:$5000,A1146,FALSE),
"")</f>
        <v/>
      </c>
      <c r="D1146" t="str">
        <f>IF(HLOOKUP($D$1,'vInfo (Imported)'!$1:$5000,A1146,FALSE)&gt;0,
HLOOKUP($D$1,'vInfo (Imported)'!$1:$5000,A1146,FALSE),
"")</f>
        <v/>
      </c>
      <c r="E1146" t="str">
        <f>IF(HLOOKUP("Category",'vInfo (Imported)'!$1:$5000,A1146,FALSE)&gt;0,
HLOOKUP("Category",'vInfo (Imported)'!$1:$5000,A1146,FALSE),
"")</f>
        <v/>
      </c>
      <c r="F1146" t="str">
        <f>IF(HLOOKUP("OS according to the configuration file",'vInfo (Imported)'!$1:$5000,A1146,FALSE)&gt;0,
HLOOKUP("OS according to the configuration file",'vInfo (Imported)'!$1:$5000,A1146,FALSE),
"")</f>
        <v/>
      </c>
      <c r="G1146" s="1" t="str">
        <f>IF(HLOOKUP("Cluster",'vInfo (Imported)'!$1:$5000,A1146,FALSE)&gt;0,
HLOOKUP("Cluster",'vInfo (Imported)'!$1:$5000,A1146,FALSE),
"")</f>
        <v/>
      </c>
      <c r="K1146" s="28">
        <f>'vCluster (Imported)'!A1146</f>
        <v>0</v>
      </c>
      <c r="L1146">
        <f t="shared" si="105"/>
        <v>0</v>
      </c>
      <c r="M1146">
        <f t="shared" si="106"/>
        <v>0</v>
      </c>
      <c r="N1146">
        <f t="shared" si="107"/>
        <v>0</v>
      </c>
      <c r="O1146" s="1">
        <f t="shared" si="108"/>
        <v>0</v>
      </c>
      <c r="P1146">
        <f>SUMIFS('vCluster (Imported)'!$G:$G,'vCluster (Imported)'!$A:$A,K1146)</f>
        <v>0</v>
      </c>
      <c r="Q1146">
        <f t="shared" si="109"/>
        <v>0</v>
      </c>
    </row>
    <row r="1147" spans="1:17" x14ac:dyDescent="0.3">
      <c r="A1147">
        <f t="shared" si="104"/>
        <v>1147</v>
      </c>
      <c r="B1147" t="str">
        <f>IF(HLOOKUP("Memory",'vInfo (Imported)'!$1:$5000,A1147,FALSE)&gt;0,HLOOKUP("Memory",'vInfo (Imported)'!$1:$5000,A1147,FALSE),"")</f>
        <v/>
      </c>
      <c r="C1147" t="str">
        <f>IF(HLOOKUP("CPUs",'vInfo (Imported)'!$1:$5000,A1147,FALSE)&gt;0,
HLOOKUP("CPUs",'vInfo (Imported)'!$1:$5000,A1147,FALSE),
"")</f>
        <v/>
      </c>
      <c r="D1147" t="str">
        <f>IF(HLOOKUP($D$1,'vInfo (Imported)'!$1:$5000,A1147,FALSE)&gt;0,
HLOOKUP($D$1,'vInfo (Imported)'!$1:$5000,A1147,FALSE),
"")</f>
        <v/>
      </c>
      <c r="E1147" t="str">
        <f>IF(HLOOKUP("Category",'vInfo (Imported)'!$1:$5000,A1147,FALSE)&gt;0,
HLOOKUP("Category",'vInfo (Imported)'!$1:$5000,A1147,FALSE),
"")</f>
        <v/>
      </c>
      <c r="F1147" t="str">
        <f>IF(HLOOKUP("OS according to the configuration file",'vInfo (Imported)'!$1:$5000,A1147,FALSE)&gt;0,
HLOOKUP("OS according to the configuration file",'vInfo (Imported)'!$1:$5000,A1147,FALSE),
"")</f>
        <v/>
      </c>
      <c r="G1147" s="1" t="str">
        <f>IF(HLOOKUP("Cluster",'vInfo (Imported)'!$1:$5000,A1147,FALSE)&gt;0,
HLOOKUP("Cluster",'vInfo (Imported)'!$1:$5000,A1147,FALSE),
"")</f>
        <v/>
      </c>
      <c r="K1147" s="28">
        <f>'vCluster (Imported)'!A1147</f>
        <v>0</v>
      </c>
      <c r="L1147">
        <f t="shared" si="105"/>
        <v>0</v>
      </c>
      <c r="M1147">
        <f t="shared" si="106"/>
        <v>0</v>
      </c>
      <c r="N1147">
        <f t="shared" si="107"/>
        <v>0</v>
      </c>
      <c r="O1147" s="1">
        <f t="shared" si="108"/>
        <v>0</v>
      </c>
      <c r="P1147">
        <f>SUMIFS('vCluster (Imported)'!$G:$G,'vCluster (Imported)'!$A:$A,K1147)</f>
        <v>0</v>
      </c>
      <c r="Q1147">
        <f t="shared" si="109"/>
        <v>0</v>
      </c>
    </row>
    <row r="1148" spans="1:17" x14ac:dyDescent="0.3">
      <c r="A1148">
        <f t="shared" si="104"/>
        <v>1148</v>
      </c>
      <c r="B1148" t="str">
        <f>IF(HLOOKUP("Memory",'vInfo (Imported)'!$1:$5000,A1148,FALSE)&gt;0,HLOOKUP("Memory",'vInfo (Imported)'!$1:$5000,A1148,FALSE),"")</f>
        <v/>
      </c>
      <c r="C1148" t="str">
        <f>IF(HLOOKUP("CPUs",'vInfo (Imported)'!$1:$5000,A1148,FALSE)&gt;0,
HLOOKUP("CPUs",'vInfo (Imported)'!$1:$5000,A1148,FALSE),
"")</f>
        <v/>
      </c>
      <c r="D1148" t="str">
        <f>IF(HLOOKUP($D$1,'vInfo (Imported)'!$1:$5000,A1148,FALSE)&gt;0,
HLOOKUP($D$1,'vInfo (Imported)'!$1:$5000,A1148,FALSE),
"")</f>
        <v/>
      </c>
      <c r="E1148" t="str">
        <f>IF(HLOOKUP("Category",'vInfo (Imported)'!$1:$5000,A1148,FALSE)&gt;0,
HLOOKUP("Category",'vInfo (Imported)'!$1:$5000,A1148,FALSE),
"")</f>
        <v/>
      </c>
      <c r="F1148" t="str">
        <f>IF(HLOOKUP("OS according to the configuration file",'vInfo (Imported)'!$1:$5000,A1148,FALSE)&gt;0,
HLOOKUP("OS according to the configuration file",'vInfo (Imported)'!$1:$5000,A1148,FALSE),
"")</f>
        <v/>
      </c>
      <c r="G1148" s="1" t="str">
        <f>IF(HLOOKUP("Cluster",'vInfo (Imported)'!$1:$5000,A1148,FALSE)&gt;0,
HLOOKUP("Cluster",'vInfo (Imported)'!$1:$5000,A1148,FALSE),
"")</f>
        <v/>
      </c>
      <c r="K1148" s="28">
        <f>'vCluster (Imported)'!A1148</f>
        <v>0</v>
      </c>
      <c r="L1148">
        <f t="shared" si="105"/>
        <v>0</v>
      </c>
      <c r="M1148">
        <f t="shared" si="106"/>
        <v>0</v>
      </c>
      <c r="N1148">
        <f t="shared" si="107"/>
        <v>0</v>
      </c>
      <c r="O1148" s="1">
        <f t="shared" si="108"/>
        <v>0</v>
      </c>
      <c r="P1148">
        <f>SUMIFS('vCluster (Imported)'!$G:$G,'vCluster (Imported)'!$A:$A,K1148)</f>
        <v>0</v>
      </c>
      <c r="Q1148">
        <f t="shared" si="109"/>
        <v>0</v>
      </c>
    </row>
    <row r="1149" spans="1:17" x14ac:dyDescent="0.3">
      <c r="A1149">
        <f t="shared" si="104"/>
        <v>1149</v>
      </c>
      <c r="B1149" t="str">
        <f>IF(HLOOKUP("Memory",'vInfo (Imported)'!$1:$5000,A1149,FALSE)&gt;0,HLOOKUP("Memory",'vInfo (Imported)'!$1:$5000,A1149,FALSE),"")</f>
        <v/>
      </c>
      <c r="C1149" t="str">
        <f>IF(HLOOKUP("CPUs",'vInfo (Imported)'!$1:$5000,A1149,FALSE)&gt;0,
HLOOKUP("CPUs",'vInfo (Imported)'!$1:$5000,A1149,FALSE),
"")</f>
        <v/>
      </c>
      <c r="D1149" t="str">
        <f>IF(HLOOKUP($D$1,'vInfo (Imported)'!$1:$5000,A1149,FALSE)&gt;0,
HLOOKUP($D$1,'vInfo (Imported)'!$1:$5000,A1149,FALSE),
"")</f>
        <v/>
      </c>
      <c r="E1149" t="str">
        <f>IF(HLOOKUP("Category",'vInfo (Imported)'!$1:$5000,A1149,FALSE)&gt;0,
HLOOKUP("Category",'vInfo (Imported)'!$1:$5000,A1149,FALSE),
"")</f>
        <v/>
      </c>
      <c r="F1149" t="str">
        <f>IF(HLOOKUP("OS according to the configuration file",'vInfo (Imported)'!$1:$5000,A1149,FALSE)&gt;0,
HLOOKUP("OS according to the configuration file",'vInfo (Imported)'!$1:$5000,A1149,FALSE),
"")</f>
        <v/>
      </c>
      <c r="G1149" s="1" t="str">
        <f>IF(HLOOKUP("Cluster",'vInfo (Imported)'!$1:$5000,A1149,FALSE)&gt;0,
HLOOKUP("Cluster",'vInfo (Imported)'!$1:$5000,A1149,FALSE),
"")</f>
        <v/>
      </c>
      <c r="K1149" s="28">
        <f>'vCluster (Imported)'!A1149</f>
        <v>0</v>
      </c>
      <c r="L1149">
        <f t="shared" si="105"/>
        <v>0</v>
      </c>
      <c r="M1149">
        <f t="shared" si="106"/>
        <v>0</v>
      </c>
      <c r="N1149">
        <f t="shared" si="107"/>
        <v>0</v>
      </c>
      <c r="O1149" s="1">
        <f t="shared" si="108"/>
        <v>0</v>
      </c>
      <c r="P1149">
        <f>SUMIFS('vCluster (Imported)'!$G:$G,'vCluster (Imported)'!$A:$A,K1149)</f>
        <v>0</v>
      </c>
      <c r="Q1149">
        <f t="shared" si="109"/>
        <v>0</v>
      </c>
    </row>
    <row r="1150" spans="1:17" x14ac:dyDescent="0.3">
      <c r="A1150">
        <f t="shared" si="104"/>
        <v>1150</v>
      </c>
      <c r="B1150" t="str">
        <f>IF(HLOOKUP("Memory",'vInfo (Imported)'!$1:$5000,A1150,FALSE)&gt;0,HLOOKUP("Memory",'vInfo (Imported)'!$1:$5000,A1150,FALSE),"")</f>
        <v/>
      </c>
      <c r="C1150" t="str">
        <f>IF(HLOOKUP("CPUs",'vInfo (Imported)'!$1:$5000,A1150,FALSE)&gt;0,
HLOOKUP("CPUs",'vInfo (Imported)'!$1:$5000,A1150,FALSE),
"")</f>
        <v/>
      </c>
      <c r="D1150" t="str">
        <f>IF(HLOOKUP($D$1,'vInfo (Imported)'!$1:$5000,A1150,FALSE)&gt;0,
HLOOKUP($D$1,'vInfo (Imported)'!$1:$5000,A1150,FALSE),
"")</f>
        <v/>
      </c>
      <c r="E1150" t="str">
        <f>IF(HLOOKUP("Category",'vInfo (Imported)'!$1:$5000,A1150,FALSE)&gt;0,
HLOOKUP("Category",'vInfo (Imported)'!$1:$5000,A1150,FALSE),
"")</f>
        <v/>
      </c>
      <c r="F1150" t="str">
        <f>IF(HLOOKUP("OS according to the configuration file",'vInfo (Imported)'!$1:$5000,A1150,FALSE)&gt;0,
HLOOKUP("OS according to the configuration file",'vInfo (Imported)'!$1:$5000,A1150,FALSE),
"")</f>
        <v/>
      </c>
      <c r="G1150" s="1" t="str">
        <f>IF(HLOOKUP("Cluster",'vInfo (Imported)'!$1:$5000,A1150,FALSE)&gt;0,
HLOOKUP("Cluster",'vInfo (Imported)'!$1:$5000,A1150,FALSE),
"")</f>
        <v/>
      </c>
      <c r="K1150" s="28">
        <f>'vCluster (Imported)'!A1150</f>
        <v>0</v>
      </c>
      <c r="L1150">
        <f t="shared" si="105"/>
        <v>0</v>
      </c>
      <c r="M1150">
        <f t="shared" si="106"/>
        <v>0</v>
      </c>
      <c r="N1150">
        <f t="shared" si="107"/>
        <v>0</v>
      </c>
      <c r="O1150" s="1">
        <f t="shared" si="108"/>
        <v>0</v>
      </c>
      <c r="P1150">
        <f>SUMIFS('vCluster (Imported)'!$G:$G,'vCluster (Imported)'!$A:$A,K1150)</f>
        <v>0</v>
      </c>
      <c r="Q1150">
        <f t="shared" si="109"/>
        <v>0</v>
      </c>
    </row>
    <row r="1151" spans="1:17" x14ac:dyDescent="0.3">
      <c r="A1151">
        <f t="shared" si="104"/>
        <v>1151</v>
      </c>
      <c r="B1151" t="str">
        <f>IF(HLOOKUP("Memory",'vInfo (Imported)'!$1:$5000,A1151,FALSE)&gt;0,HLOOKUP("Memory",'vInfo (Imported)'!$1:$5000,A1151,FALSE),"")</f>
        <v/>
      </c>
      <c r="C1151" t="str">
        <f>IF(HLOOKUP("CPUs",'vInfo (Imported)'!$1:$5000,A1151,FALSE)&gt;0,
HLOOKUP("CPUs",'vInfo (Imported)'!$1:$5000,A1151,FALSE),
"")</f>
        <v/>
      </c>
      <c r="D1151" t="str">
        <f>IF(HLOOKUP($D$1,'vInfo (Imported)'!$1:$5000,A1151,FALSE)&gt;0,
HLOOKUP($D$1,'vInfo (Imported)'!$1:$5000,A1151,FALSE),
"")</f>
        <v/>
      </c>
      <c r="E1151" t="str">
        <f>IF(HLOOKUP("Category",'vInfo (Imported)'!$1:$5000,A1151,FALSE)&gt;0,
HLOOKUP("Category",'vInfo (Imported)'!$1:$5000,A1151,FALSE),
"")</f>
        <v/>
      </c>
      <c r="F1151" t="str">
        <f>IF(HLOOKUP("OS according to the configuration file",'vInfo (Imported)'!$1:$5000,A1151,FALSE)&gt;0,
HLOOKUP("OS according to the configuration file",'vInfo (Imported)'!$1:$5000,A1151,FALSE),
"")</f>
        <v/>
      </c>
      <c r="G1151" s="1" t="str">
        <f>IF(HLOOKUP("Cluster",'vInfo (Imported)'!$1:$5000,A1151,FALSE)&gt;0,
HLOOKUP("Cluster",'vInfo (Imported)'!$1:$5000,A1151,FALSE),
"")</f>
        <v/>
      </c>
      <c r="K1151" s="28">
        <f>'vCluster (Imported)'!A1151</f>
        <v>0</v>
      </c>
      <c r="L1151">
        <f t="shared" si="105"/>
        <v>0</v>
      </c>
      <c r="M1151">
        <f t="shared" si="106"/>
        <v>0</v>
      </c>
      <c r="N1151">
        <f t="shared" si="107"/>
        <v>0</v>
      </c>
      <c r="O1151" s="1">
        <f t="shared" si="108"/>
        <v>0</v>
      </c>
      <c r="P1151">
        <f>SUMIFS('vCluster (Imported)'!$G:$G,'vCluster (Imported)'!$A:$A,K1151)</f>
        <v>0</v>
      </c>
      <c r="Q1151">
        <f t="shared" si="109"/>
        <v>0</v>
      </c>
    </row>
    <row r="1152" spans="1:17" x14ac:dyDescent="0.3">
      <c r="A1152">
        <f t="shared" si="104"/>
        <v>1152</v>
      </c>
      <c r="B1152" t="str">
        <f>IF(HLOOKUP("Memory",'vInfo (Imported)'!$1:$5000,A1152,FALSE)&gt;0,HLOOKUP("Memory",'vInfo (Imported)'!$1:$5000,A1152,FALSE),"")</f>
        <v/>
      </c>
      <c r="C1152" t="str">
        <f>IF(HLOOKUP("CPUs",'vInfo (Imported)'!$1:$5000,A1152,FALSE)&gt;0,
HLOOKUP("CPUs",'vInfo (Imported)'!$1:$5000,A1152,FALSE),
"")</f>
        <v/>
      </c>
      <c r="D1152" t="str">
        <f>IF(HLOOKUP($D$1,'vInfo (Imported)'!$1:$5000,A1152,FALSE)&gt;0,
HLOOKUP($D$1,'vInfo (Imported)'!$1:$5000,A1152,FALSE),
"")</f>
        <v/>
      </c>
      <c r="E1152" t="str">
        <f>IF(HLOOKUP("Category",'vInfo (Imported)'!$1:$5000,A1152,FALSE)&gt;0,
HLOOKUP("Category",'vInfo (Imported)'!$1:$5000,A1152,FALSE),
"")</f>
        <v/>
      </c>
      <c r="F1152" t="str">
        <f>IF(HLOOKUP("OS according to the configuration file",'vInfo (Imported)'!$1:$5000,A1152,FALSE)&gt;0,
HLOOKUP("OS according to the configuration file",'vInfo (Imported)'!$1:$5000,A1152,FALSE),
"")</f>
        <v/>
      </c>
      <c r="G1152" s="1" t="str">
        <f>IF(HLOOKUP("Cluster",'vInfo (Imported)'!$1:$5000,A1152,FALSE)&gt;0,
HLOOKUP("Cluster",'vInfo (Imported)'!$1:$5000,A1152,FALSE),
"")</f>
        <v/>
      </c>
      <c r="K1152" s="28">
        <f>'vCluster (Imported)'!A1152</f>
        <v>0</v>
      </c>
      <c r="L1152">
        <f t="shared" si="105"/>
        <v>0</v>
      </c>
      <c r="M1152">
        <f t="shared" si="106"/>
        <v>0</v>
      </c>
      <c r="N1152">
        <f t="shared" si="107"/>
        <v>0</v>
      </c>
      <c r="O1152" s="1">
        <f t="shared" si="108"/>
        <v>0</v>
      </c>
      <c r="P1152">
        <f>SUMIFS('vCluster (Imported)'!$G:$G,'vCluster (Imported)'!$A:$A,K1152)</f>
        <v>0</v>
      </c>
      <c r="Q1152">
        <f t="shared" si="109"/>
        <v>0</v>
      </c>
    </row>
    <row r="1153" spans="1:17" x14ac:dyDescent="0.3">
      <c r="A1153">
        <f t="shared" si="104"/>
        <v>1153</v>
      </c>
      <c r="B1153" t="str">
        <f>IF(HLOOKUP("Memory",'vInfo (Imported)'!$1:$5000,A1153,FALSE)&gt;0,HLOOKUP("Memory",'vInfo (Imported)'!$1:$5000,A1153,FALSE),"")</f>
        <v/>
      </c>
      <c r="C1153" t="str">
        <f>IF(HLOOKUP("CPUs",'vInfo (Imported)'!$1:$5000,A1153,FALSE)&gt;0,
HLOOKUP("CPUs",'vInfo (Imported)'!$1:$5000,A1153,FALSE),
"")</f>
        <v/>
      </c>
      <c r="D1153" t="str">
        <f>IF(HLOOKUP($D$1,'vInfo (Imported)'!$1:$5000,A1153,FALSE)&gt;0,
HLOOKUP($D$1,'vInfo (Imported)'!$1:$5000,A1153,FALSE),
"")</f>
        <v/>
      </c>
      <c r="E1153" t="str">
        <f>IF(HLOOKUP("Category",'vInfo (Imported)'!$1:$5000,A1153,FALSE)&gt;0,
HLOOKUP("Category",'vInfo (Imported)'!$1:$5000,A1153,FALSE),
"")</f>
        <v/>
      </c>
      <c r="F1153" t="str">
        <f>IF(HLOOKUP("OS according to the configuration file",'vInfo (Imported)'!$1:$5000,A1153,FALSE)&gt;0,
HLOOKUP("OS according to the configuration file",'vInfo (Imported)'!$1:$5000,A1153,FALSE),
"")</f>
        <v/>
      </c>
      <c r="G1153" s="1" t="str">
        <f>IF(HLOOKUP("Cluster",'vInfo (Imported)'!$1:$5000,A1153,FALSE)&gt;0,
HLOOKUP("Cluster",'vInfo (Imported)'!$1:$5000,A1153,FALSE),
"")</f>
        <v/>
      </c>
      <c r="K1153" s="28">
        <f>'vCluster (Imported)'!A1153</f>
        <v>0</v>
      </c>
      <c r="L1153">
        <f t="shared" si="105"/>
        <v>0</v>
      </c>
      <c r="M1153">
        <f t="shared" si="106"/>
        <v>0</v>
      </c>
      <c r="N1153">
        <f t="shared" si="107"/>
        <v>0</v>
      </c>
      <c r="O1153" s="1">
        <f t="shared" si="108"/>
        <v>0</v>
      </c>
      <c r="P1153">
        <f>SUMIFS('vCluster (Imported)'!$G:$G,'vCluster (Imported)'!$A:$A,K1153)</f>
        <v>0</v>
      </c>
      <c r="Q1153">
        <f t="shared" si="109"/>
        <v>0</v>
      </c>
    </row>
    <row r="1154" spans="1:17" x14ac:dyDescent="0.3">
      <c r="A1154">
        <f t="shared" ref="A1154:A1217" si="110">A1153+1</f>
        <v>1154</v>
      </c>
      <c r="B1154" t="str">
        <f>IF(HLOOKUP("Memory",'vInfo (Imported)'!$1:$5000,A1154,FALSE)&gt;0,HLOOKUP("Memory",'vInfo (Imported)'!$1:$5000,A1154,FALSE),"")</f>
        <v/>
      </c>
      <c r="C1154" t="str">
        <f>IF(HLOOKUP("CPUs",'vInfo (Imported)'!$1:$5000,A1154,FALSE)&gt;0,
HLOOKUP("CPUs",'vInfo (Imported)'!$1:$5000,A1154,FALSE),
"")</f>
        <v/>
      </c>
      <c r="D1154" t="str">
        <f>IF(HLOOKUP($D$1,'vInfo (Imported)'!$1:$5000,A1154,FALSE)&gt;0,
HLOOKUP($D$1,'vInfo (Imported)'!$1:$5000,A1154,FALSE),
"")</f>
        <v/>
      </c>
      <c r="E1154" t="str">
        <f>IF(HLOOKUP("Category",'vInfo (Imported)'!$1:$5000,A1154,FALSE)&gt;0,
HLOOKUP("Category",'vInfo (Imported)'!$1:$5000,A1154,FALSE),
"")</f>
        <v/>
      </c>
      <c r="F1154" t="str">
        <f>IF(HLOOKUP("OS according to the configuration file",'vInfo (Imported)'!$1:$5000,A1154,FALSE)&gt;0,
HLOOKUP("OS according to the configuration file",'vInfo (Imported)'!$1:$5000,A1154,FALSE),
"")</f>
        <v/>
      </c>
      <c r="G1154" s="1" t="str">
        <f>IF(HLOOKUP("Cluster",'vInfo (Imported)'!$1:$5000,A1154,FALSE)&gt;0,
HLOOKUP("Cluster",'vInfo (Imported)'!$1:$5000,A1154,FALSE),
"")</f>
        <v/>
      </c>
      <c r="K1154" s="28">
        <f>'vCluster (Imported)'!A1154</f>
        <v>0</v>
      </c>
      <c r="L1154">
        <f t="shared" ref="L1154:L1217" si="111">COUNTIFS(G:G,K1154,$E:$E,$L$1)</f>
        <v>0</v>
      </c>
      <c r="M1154">
        <f t="shared" ref="M1154:M1217" si="112">COUNTIFS(G:G,K1154,$E:$E,$M$1)</f>
        <v>0</v>
      </c>
      <c r="N1154">
        <f t="shared" ref="N1154:N1217" si="113">COUNTIFS(G:G,K1154,$E:$E,$N$1)</f>
        <v>0</v>
      </c>
      <c r="O1154" s="1">
        <f t="shared" ref="O1154:O1217" si="114">COUNTIFS(G:G,K1154,$E:$E,$O$1)</f>
        <v>0</v>
      </c>
      <c r="P1154">
        <f>SUMIFS('vCluster (Imported)'!$G:$G,'vCluster (Imported)'!$A:$A,K1154)</f>
        <v>0</v>
      </c>
      <c r="Q1154">
        <f t="shared" ref="Q1154:Q1217" si="115">IF(L1154&gt;0,P1154,0)</f>
        <v>0</v>
      </c>
    </row>
    <row r="1155" spans="1:17" x14ac:dyDescent="0.3">
      <c r="A1155">
        <f t="shared" si="110"/>
        <v>1155</v>
      </c>
      <c r="B1155" t="str">
        <f>IF(HLOOKUP("Memory",'vInfo (Imported)'!$1:$5000,A1155,FALSE)&gt;0,HLOOKUP("Memory",'vInfo (Imported)'!$1:$5000,A1155,FALSE),"")</f>
        <v/>
      </c>
      <c r="C1155" t="str">
        <f>IF(HLOOKUP("CPUs",'vInfo (Imported)'!$1:$5000,A1155,FALSE)&gt;0,
HLOOKUP("CPUs",'vInfo (Imported)'!$1:$5000,A1155,FALSE),
"")</f>
        <v/>
      </c>
      <c r="D1155" t="str">
        <f>IF(HLOOKUP($D$1,'vInfo (Imported)'!$1:$5000,A1155,FALSE)&gt;0,
HLOOKUP($D$1,'vInfo (Imported)'!$1:$5000,A1155,FALSE),
"")</f>
        <v/>
      </c>
      <c r="E1155" t="str">
        <f>IF(HLOOKUP("Category",'vInfo (Imported)'!$1:$5000,A1155,FALSE)&gt;0,
HLOOKUP("Category",'vInfo (Imported)'!$1:$5000,A1155,FALSE),
"")</f>
        <v/>
      </c>
      <c r="F1155" t="str">
        <f>IF(HLOOKUP("OS according to the configuration file",'vInfo (Imported)'!$1:$5000,A1155,FALSE)&gt;0,
HLOOKUP("OS according to the configuration file",'vInfo (Imported)'!$1:$5000,A1155,FALSE),
"")</f>
        <v/>
      </c>
      <c r="G1155" s="1" t="str">
        <f>IF(HLOOKUP("Cluster",'vInfo (Imported)'!$1:$5000,A1155,FALSE)&gt;0,
HLOOKUP("Cluster",'vInfo (Imported)'!$1:$5000,A1155,FALSE),
"")</f>
        <v/>
      </c>
      <c r="K1155" s="28">
        <f>'vCluster (Imported)'!A1155</f>
        <v>0</v>
      </c>
      <c r="L1155">
        <f t="shared" si="111"/>
        <v>0</v>
      </c>
      <c r="M1155">
        <f t="shared" si="112"/>
        <v>0</v>
      </c>
      <c r="N1155">
        <f t="shared" si="113"/>
        <v>0</v>
      </c>
      <c r="O1155" s="1">
        <f t="shared" si="114"/>
        <v>0</v>
      </c>
      <c r="P1155">
        <f>SUMIFS('vCluster (Imported)'!$G:$G,'vCluster (Imported)'!$A:$A,K1155)</f>
        <v>0</v>
      </c>
      <c r="Q1155">
        <f t="shared" si="115"/>
        <v>0</v>
      </c>
    </row>
    <row r="1156" spans="1:17" x14ac:dyDescent="0.3">
      <c r="A1156">
        <f t="shared" si="110"/>
        <v>1156</v>
      </c>
      <c r="B1156" t="str">
        <f>IF(HLOOKUP("Memory",'vInfo (Imported)'!$1:$5000,A1156,FALSE)&gt;0,HLOOKUP("Memory",'vInfo (Imported)'!$1:$5000,A1156,FALSE),"")</f>
        <v/>
      </c>
      <c r="C1156" t="str">
        <f>IF(HLOOKUP("CPUs",'vInfo (Imported)'!$1:$5000,A1156,FALSE)&gt;0,
HLOOKUP("CPUs",'vInfo (Imported)'!$1:$5000,A1156,FALSE),
"")</f>
        <v/>
      </c>
      <c r="D1156" t="str">
        <f>IF(HLOOKUP($D$1,'vInfo (Imported)'!$1:$5000,A1156,FALSE)&gt;0,
HLOOKUP($D$1,'vInfo (Imported)'!$1:$5000,A1156,FALSE),
"")</f>
        <v/>
      </c>
      <c r="E1156" t="str">
        <f>IF(HLOOKUP("Category",'vInfo (Imported)'!$1:$5000,A1156,FALSE)&gt;0,
HLOOKUP("Category",'vInfo (Imported)'!$1:$5000,A1156,FALSE),
"")</f>
        <v/>
      </c>
      <c r="F1156" t="str">
        <f>IF(HLOOKUP("OS according to the configuration file",'vInfo (Imported)'!$1:$5000,A1156,FALSE)&gt;0,
HLOOKUP("OS according to the configuration file",'vInfo (Imported)'!$1:$5000,A1156,FALSE),
"")</f>
        <v/>
      </c>
      <c r="G1156" s="1" t="str">
        <f>IF(HLOOKUP("Cluster",'vInfo (Imported)'!$1:$5000,A1156,FALSE)&gt;0,
HLOOKUP("Cluster",'vInfo (Imported)'!$1:$5000,A1156,FALSE),
"")</f>
        <v/>
      </c>
      <c r="K1156" s="28">
        <f>'vCluster (Imported)'!A1156</f>
        <v>0</v>
      </c>
      <c r="L1156">
        <f t="shared" si="111"/>
        <v>0</v>
      </c>
      <c r="M1156">
        <f t="shared" si="112"/>
        <v>0</v>
      </c>
      <c r="N1156">
        <f t="shared" si="113"/>
        <v>0</v>
      </c>
      <c r="O1156" s="1">
        <f t="shared" si="114"/>
        <v>0</v>
      </c>
      <c r="P1156">
        <f>SUMIFS('vCluster (Imported)'!$G:$G,'vCluster (Imported)'!$A:$A,K1156)</f>
        <v>0</v>
      </c>
      <c r="Q1156">
        <f t="shared" si="115"/>
        <v>0</v>
      </c>
    </row>
    <row r="1157" spans="1:17" x14ac:dyDescent="0.3">
      <c r="A1157">
        <f t="shared" si="110"/>
        <v>1157</v>
      </c>
      <c r="B1157" t="str">
        <f>IF(HLOOKUP("Memory",'vInfo (Imported)'!$1:$5000,A1157,FALSE)&gt;0,HLOOKUP("Memory",'vInfo (Imported)'!$1:$5000,A1157,FALSE),"")</f>
        <v/>
      </c>
      <c r="C1157" t="str">
        <f>IF(HLOOKUP("CPUs",'vInfo (Imported)'!$1:$5000,A1157,FALSE)&gt;0,
HLOOKUP("CPUs",'vInfo (Imported)'!$1:$5000,A1157,FALSE),
"")</f>
        <v/>
      </c>
      <c r="D1157" t="str">
        <f>IF(HLOOKUP($D$1,'vInfo (Imported)'!$1:$5000,A1157,FALSE)&gt;0,
HLOOKUP($D$1,'vInfo (Imported)'!$1:$5000,A1157,FALSE),
"")</f>
        <v/>
      </c>
      <c r="E1157" t="str">
        <f>IF(HLOOKUP("Category",'vInfo (Imported)'!$1:$5000,A1157,FALSE)&gt;0,
HLOOKUP("Category",'vInfo (Imported)'!$1:$5000,A1157,FALSE),
"")</f>
        <v/>
      </c>
      <c r="F1157" t="str">
        <f>IF(HLOOKUP("OS according to the configuration file",'vInfo (Imported)'!$1:$5000,A1157,FALSE)&gt;0,
HLOOKUP("OS according to the configuration file",'vInfo (Imported)'!$1:$5000,A1157,FALSE),
"")</f>
        <v/>
      </c>
      <c r="G1157" s="1" t="str">
        <f>IF(HLOOKUP("Cluster",'vInfo (Imported)'!$1:$5000,A1157,FALSE)&gt;0,
HLOOKUP("Cluster",'vInfo (Imported)'!$1:$5000,A1157,FALSE),
"")</f>
        <v/>
      </c>
      <c r="K1157" s="28">
        <f>'vCluster (Imported)'!A1157</f>
        <v>0</v>
      </c>
      <c r="L1157">
        <f t="shared" si="111"/>
        <v>0</v>
      </c>
      <c r="M1157">
        <f t="shared" si="112"/>
        <v>0</v>
      </c>
      <c r="N1157">
        <f t="shared" si="113"/>
        <v>0</v>
      </c>
      <c r="O1157" s="1">
        <f t="shared" si="114"/>
        <v>0</v>
      </c>
      <c r="P1157">
        <f>SUMIFS('vCluster (Imported)'!$G:$G,'vCluster (Imported)'!$A:$A,K1157)</f>
        <v>0</v>
      </c>
      <c r="Q1157">
        <f t="shared" si="115"/>
        <v>0</v>
      </c>
    </row>
    <row r="1158" spans="1:17" x14ac:dyDescent="0.3">
      <c r="A1158">
        <f t="shared" si="110"/>
        <v>1158</v>
      </c>
      <c r="B1158" t="str">
        <f>IF(HLOOKUP("Memory",'vInfo (Imported)'!$1:$5000,A1158,FALSE)&gt;0,HLOOKUP("Memory",'vInfo (Imported)'!$1:$5000,A1158,FALSE),"")</f>
        <v/>
      </c>
      <c r="C1158" t="str">
        <f>IF(HLOOKUP("CPUs",'vInfo (Imported)'!$1:$5000,A1158,FALSE)&gt;0,
HLOOKUP("CPUs",'vInfo (Imported)'!$1:$5000,A1158,FALSE),
"")</f>
        <v/>
      </c>
      <c r="D1158" t="str">
        <f>IF(HLOOKUP($D$1,'vInfo (Imported)'!$1:$5000,A1158,FALSE)&gt;0,
HLOOKUP($D$1,'vInfo (Imported)'!$1:$5000,A1158,FALSE),
"")</f>
        <v/>
      </c>
      <c r="E1158" t="str">
        <f>IF(HLOOKUP("Category",'vInfo (Imported)'!$1:$5000,A1158,FALSE)&gt;0,
HLOOKUP("Category",'vInfo (Imported)'!$1:$5000,A1158,FALSE),
"")</f>
        <v/>
      </c>
      <c r="F1158" t="str">
        <f>IF(HLOOKUP("OS according to the configuration file",'vInfo (Imported)'!$1:$5000,A1158,FALSE)&gt;0,
HLOOKUP("OS according to the configuration file",'vInfo (Imported)'!$1:$5000,A1158,FALSE),
"")</f>
        <v/>
      </c>
      <c r="G1158" s="1" t="str">
        <f>IF(HLOOKUP("Cluster",'vInfo (Imported)'!$1:$5000,A1158,FALSE)&gt;0,
HLOOKUP("Cluster",'vInfo (Imported)'!$1:$5000,A1158,FALSE),
"")</f>
        <v/>
      </c>
      <c r="K1158" s="28">
        <f>'vCluster (Imported)'!A1158</f>
        <v>0</v>
      </c>
      <c r="L1158">
        <f t="shared" si="111"/>
        <v>0</v>
      </c>
      <c r="M1158">
        <f t="shared" si="112"/>
        <v>0</v>
      </c>
      <c r="N1158">
        <f t="shared" si="113"/>
        <v>0</v>
      </c>
      <c r="O1158" s="1">
        <f t="shared" si="114"/>
        <v>0</v>
      </c>
      <c r="P1158">
        <f>SUMIFS('vCluster (Imported)'!$G:$G,'vCluster (Imported)'!$A:$A,K1158)</f>
        <v>0</v>
      </c>
      <c r="Q1158">
        <f t="shared" si="115"/>
        <v>0</v>
      </c>
    </row>
    <row r="1159" spans="1:17" x14ac:dyDescent="0.3">
      <c r="A1159">
        <f t="shared" si="110"/>
        <v>1159</v>
      </c>
      <c r="B1159" t="str">
        <f>IF(HLOOKUP("Memory",'vInfo (Imported)'!$1:$5000,A1159,FALSE)&gt;0,HLOOKUP("Memory",'vInfo (Imported)'!$1:$5000,A1159,FALSE),"")</f>
        <v/>
      </c>
      <c r="C1159" t="str">
        <f>IF(HLOOKUP("CPUs",'vInfo (Imported)'!$1:$5000,A1159,FALSE)&gt;0,
HLOOKUP("CPUs",'vInfo (Imported)'!$1:$5000,A1159,FALSE),
"")</f>
        <v/>
      </c>
      <c r="D1159" t="str">
        <f>IF(HLOOKUP($D$1,'vInfo (Imported)'!$1:$5000,A1159,FALSE)&gt;0,
HLOOKUP($D$1,'vInfo (Imported)'!$1:$5000,A1159,FALSE),
"")</f>
        <v/>
      </c>
      <c r="E1159" t="str">
        <f>IF(HLOOKUP("Category",'vInfo (Imported)'!$1:$5000,A1159,FALSE)&gt;0,
HLOOKUP("Category",'vInfo (Imported)'!$1:$5000,A1159,FALSE),
"")</f>
        <v/>
      </c>
      <c r="F1159" t="str">
        <f>IF(HLOOKUP("OS according to the configuration file",'vInfo (Imported)'!$1:$5000,A1159,FALSE)&gt;0,
HLOOKUP("OS according to the configuration file",'vInfo (Imported)'!$1:$5000,A1159,FALSE),
"")</f>
        <v/>
      </c>
      <c r="G1159" s="1" t="str">
        <f>IF(HLOOKUP("Cluster",'vInfo (Imported)'!$1:$5000,A1159,FALSE)&gt;0,
HLOOKUP("Cluster",'vInfo (Imported)'!$1:$5000,A1159,FALSE),
"")</f>
        <v/>
      </c>
      <c r="K1159" s="28">
        <f>'vCluster (Imported)'!A1159</f>
        <v>0</v>
      </c>
      <c r="L1159">
        <f t="shared" si="111"/>
        <v>0</v>
      </c>
      <c r="M1159">
        <f t="shared" si="112"/>
        <v>0</v>
      </c>
      <c r="N1159">
        <f t="shared" si="113"/>
        <v>0</v>
      </c>
      <c r="O1159" s="1">
        <f t="shared" si="114"/>
        <v>0</v>
      </c>
      <c r="P1159">
        <f>SUMIFS('vCluster (Imported)'!$G:$G,'vCluster (Imported)'!$A:$A,K1159)</f>
        <v>0</v>
      </c>
      <c r="Q1159">
        <f t="shared" si="115"/>
        <v>0</v>
      </c>
    </row>
    <row r="1160" spans="1:17" x14ac:dyDescent="0.3">
      <c r="A1160">
        <f t="shared" si="110"/>
        <v>1160</v>
      </c>
      <c r="B1160" t="str">
        <f>IF(HLOOKUP("Memory",'vInfo (Imported)'!$1:$5000,A1160,FALSE)&gt;0,HLOOKUP("Memory",'vInfo (Imported)'!$1:$5000,A1160,FALSE),"")</f>
        <v/>
      </c>
      <c r="C1160" t="str">
        <f>IF(HLOOKUP("CPUs",'vInfo (Imported)'!$1:$5000,A1160,FALSE)&gt;0,
HLOOKUP("CPUs",'vInfo (Imported)'!$1:$5000,A1160,FALSE),
"")</f>
        <v/>
      </c>
      <c r="D1160" t="str">
        <f>IF(HLOOKUP($D$1,'vInfo (Imported)'!$1:$5000,A1160,FALSE)&gt;0,
HLOOKUP($D$1,'vInfo (Imported)'!$1:$5000,A1160,FALSE),
"")</f>
        <v/>
      </c>
      <c r="E1160" t="str">
        <f>IF(HLOOKUP("Category",'vInfo (Imported)'!$1:$5000,A1160,FALSE)&gt;0,
HLOOKUP("Category",'vInfo (Imported)'!$1:$5000,A1160,FALSE),
"")</f>
        <v/>
      </c>
      <c r="F1160" t="str">
        <f>IF(HLOOKUP("OS according to the configuration file",'vInfo (Imported)'!$1:$5000,A1160,FALSE)&gt;0,
HLOOKUP("OS according to the configuration file",'vInfo (Imported)'!$1:$5000,A1160,FALSE),
"")</f>
        <v/>
      </c>
      <c r="G1160" s="1" t="str">
        <f>IF(HLOOKUP("Cluster",'vInfo (Imported)'!$1:$5000,A1160,FALSE)&gt;0,
HLOOKUP("Cluster",'vInfo (Imported)'!$1:$5000,A1160,FALSE),
"")</f>
        <v/>
      </c>
      <c r="K1160" s="28">
        <f>'vCluster (Imported)'!A1160</f>
        <v>0</v>
      </c>
      <c r="L1160">
        <f t="shared" si="111"/>
        <v>0</v>
      </c>
      <c r="M1160">
        <f t="shared" si="112"/>
        <v>0</v>
      </c>
      <c r="N1160">
        <f t="shared" si="113"/>
        <v>0</v>
      </c>
      <c r="O1160" s="1">
        <f t="shared" si="114"/>
        <v>0</v>
      </c>
      <c r="P1160">
        <f>SUMIFS('vCluster (Imported)'!$G:$G,'vCluster (Imported)'!$A:$A,K1160)</f>
        <v>0</v>
      </c>
      <c r="Q1160">
        <f t="shared" si="115"/>
        <v>0</v>
      </c>
    </row>
    <row r="1161" spans="1:17" x14ac:dyDescent="0.3">
      <c r="A1161">
        <f t="shared" si="110"/>
        <v>1161</v>
      </c>
      <c r="B1161" t="str">
        <f>IF(HLOOKUP("Memory",'vInfo (Imported)'!$1:$5000,A1161,FALSE)&gt;0,HLOOKUP("Memory",'vInfo (Imported)'!$1:$5000,A1161,FALSE),"")</f>
        <v/>
      </c>
      <c r="C1161" t="str">
        <f>IF(HLOOKUP("CPUs",'vInfo (Imported)'!$1:$5000,A1161,FALSE)&gt;0,
HLOOKUP("CPUs",'vInfo (Imported)'!$1:$5000,A1161,FALSE),
"")</f>
        <v/>
      </c>
      <c r="D1161" t="str">
        <f>IF(HLOOKUP($D$1,'vInfo (Imported)'!$1:$5000,A1161,FALSE)&gt;0,
HLOOKUP($D$1,'vInfo (Imported)'!$1:$5000,A1161,FALSE),
"")</f>
        <v/>
      </c>
      <c r="E1161" t="str">
        <f>IF(HLOOKUP("Category",'vInfo (Imported)'!$1:$5000,A1161,FALSE)&gt;0,
HLOOKUP("Category",'vInfo (Imported)'!$1:$5000,A1161,FALSE),
"")</f>
        <v/>
      </c>
      <c r="F1161" t="str">
        <f>IF(HLOOKUP("OS according to the configuration file",'vInfo (Imported)'!$1:$5000,A1161,FALSE)&gt;0,
HLOOKUP("OS according to the configuration file",'vInfo (Imported)'!$1:$5000,A1161,FALSE),
"")</f>
        <v/>
      </c>
      <c r="G1161" s="1" t="str">
        <f>IF(HLOOKUP("Cluster",'vInfo (Imported)'!$1:$5000,A1161,FALSE)&gt;0,
HLOOKUP("Cluster",'vInfo (Imported)'!$1:$5000,A1161,FALSE),
"")</f>
        <v/>
      </c>
      <c r="K1161" s="28">
        <f>'vCluster (Imported)'!A1161</f>
        <v>0</v>
      </c>
      <c r="L1161">
        <f t="shared" si="111"/>
        <v>0</v>
      </c>
      <c r="M1161">
        <f t="shared" si="112"/>
        <v>0</v>
      </c>
      <c r="N1161">
        <f t="shared" si="113"/>
        <v>0</v>
      </c>
      <c r="O1161" s="1">
        <f t="shared" si="114"/>
        <v>0</v>
      </c>
      <c r="P1161">
        <f>SUMIFS('vCluster (Imported)'!$G:$G,'vCluster (Imported)'!$A:$A,K1161)</f>
        <v>0</v>
      </c>
      <c r="Q1161">
        <f t="shared" si="115"/>
        <v>0</v>
      </c>
    </row>
    <row r="1162" spans="1:17" x14ac:dyDescent="0.3">
      <c r="A1162">
        <f t="shared" si="110"/>
        <v>1162</v>
      </c>
      <c r="B1162" t="str">
        <f>IF(HLOOKUP("Memory",'vInfo (Imported)'!$1:$5000,A1162,FALSE)&gt;0,HLOOKUP("Memory",'vInfo (Imported)'!$1:$5000,A1162,FALSE),"")</f>
        <v/>
      </c>
      <c r="C1162" t="str">
        <f>IF(HLOOKUP("CPUs",'vInfo (Imported)'!$1:$5000,A1162,FALSE)&gt;0,
HLOOKUP("CPUs",'vInfo (Imported)'!$1:$5000,A1162,FALSE),
"")</f>
        <v/>
      </c>
      <c r="D1162" t="str">
        <f>IF(HLOOKUP($D$1,'vInfo (Imported)'!$1:$5000,A1162,FALSE)&gt;0,
HLOOKUP($D$1,'vInfo (Imported)'!$1:$5000,A1162,FALSE),
"")</f>
        <v/>
      </c>
      <c r="E1162" t="str">
        <f>IF(HLOOKUP("Category",'vInfo (Imported)'!$1:$5000,A1162,FALSE)&gt;0,
HLOOKUP("Category",'vInfo (Imported)'!$1:$5000,A1162,FALSE),
"")</f>
        <v/>
      </c>
      <c r="F1162" t="str">
        <f>IF(HLOOKUP("OS according to the configuration file",'vInfo (Imported)'!$1:$5000,A1162,FALSE)&gt;0,
HLOOKUP("OS according to the configuration file",'vInfo (Imported)'!$1:$5000,A1162,FALSE),
"")</f>
        <v/>
      </c>
      <c r="G1162" s="1" t="str">
        <f>IF(HLOOKUP("Cluster",'vInfo (Imported)'!$1:$5000,A1162,FALSE)&gt;0,
HLOOKUP("Cluster",'vInfo (Imported)'!$1:$5000,A1162,FALSE),
"")</f>
        <v/>
      </c>
      <c r="K1162" s="28">
        <f>'vCluster (Imported)'!A1162</f>
        <v>0</v>
      </c>
      <c r="L1162">
        <f t="shared" si="111"/>
        <v>0</v>
      </c>
      <c r="M1162">
        <f t="shared" si="112"/>
        <v>0</v>
      </c>
      <c r="N1162">
        <f t="shared" si="113"/>
        <v>0</v>
      </c>
      <c r="O1162" s="1">
        <f t="shared" si="114"/>
        <v>0</v>
      </c>
      <c r="P1162">
        <f>SUMIFS('vCluster (Imported)'!$G:$G,'vCluster (Imported)'!$A:$A,K1162)</f>
        <v>0</v>
      </c>
      <c r="Q1162">
        <f t="shared" si="115"/>
        <v>0</v>
      </c>
    </row>
    <row r="1163" spans="1:17" x14ac:dyDescent="0.3">
      <c r="A1163">
        <f t="shared" si="110"/>
        <v>1163</v>
      </c>
      <c r="B1163" t="str">
        <f>IF(HLOOKUP("Memory",'vInfo (Imported)'!$1:$5000,A1163,FALSE)&gt;0,HLOOKUP("Memory",'vInfo (Imported)'!$1:$5000,A1163,FALSE),"")</f>
        <v/>
      </c>
      <c r="C1163" t="str">
        <f>IF(HLOOKUP("CPUs",'vInfo (Imported)'!$1:$5000,A1163,FALSE)&gt;0,
HLOOKUP("CPUs",'vInfo (Imported)'!$1:$5000,A1163,FALSE),
"")</f>
        <v/>
      </c>
      <c r="D1163" t="str">
        <f>IF(HLOOKUP($D$1,'vInfo (Imported)'!$1:$5000,A1163,FALSE)&gt;0,
HLOOKUP($D$1,'vInfo (Imported)'!$1:$5000,A1163,FALSE),
"")</f>
        <v/>
      </c>
      <c r="E1163" t="str">
        <f>IF(HLOOKUP("Category",'vInfo (Imported)'!$1:$5000,A1163,FALSE)&gt;0,
HLOOKUP("Category",'vInfo (Imported)'!$1:$5000,A1163,FALSE),
"")</f>
        <v/>
      </c>
      <c r="F1163" t="str">
        <f>IF(HLOOKUP("OS according to the configuration file",'vInfo (Imported)'!$1:$5000,A1163,FALSE)&gt;0,
HLOOKUP("OS according to the configuration file",'vInfo (Imported)'!$1:$5000,A1163,FALSE),
"")</f>
        <v/>
      </c>
      <c r="G1163" s="1" t="str">
        <f>IF(HLOOKUP("Cluster",'vInfo (Imported)'!$1:$5000,A1163,FALSE)&gt;0,
HLOOKUP("Cluster",'vInfo (Imported)'!$1:$5000,A1163,FALSE),
"")</f>
        <v/>
      </c>
      <c r="K1163" s="28">
        <f>'vCluster (Imported)'!A1163</f>
        <v>0</v>
      </c>
      <c r="L1163">
        <f t="shared" si="111"/>
        <v>0</v>
      </c>
      <c r="M1163">
        <f t="shared" si="112"/>
        <v>0</v>
      </c>
      <c r="N1163">
        <f t="shared" si="113"/>
        <v>0</v>
      </c>
      <c r="O1163" s="1">
        <f t="shared" si="114"/>
        <v>0</v>
      </c>
      <c r="P1163">
        <f>SUMIFS('vCluster (Imported)'!$G:$G,'vCluster (Imported)'!$A:$A,K1163)</f>
        <v>0</v>
      </c>
      <c r="Q1163">
        <f t="shared" si="115"/>
        <v>0</v>
      </c>
    </row>
    <row r="1164" spans="1:17" x14ac:dyDescent="0.3">
      <c r="A1164">
        <f t="shared" si="110"/>
        <v>1164</v>
      </c>
      <c r="B1164" t="str">
        <f>IF(HLOOKUP("Memory",'vInfo (Imported)'!$1:$5000,A1164,FALSE)&gt;0,HLOOKUP("Memory",'vInfo (Imported)'!$1:$5000,A1164,FALSE),"")</f>
        <v/>
      </c>
      <c r="C1164" t="str">
        <f>IF(HLOOKUP("CPUs",'vInfo (Imported)'!$1:$5000,A1164,FALSE)&gt;0,
HLOOKUP("CPUs",'vInfo (Imported)'!$1:$5000,A1164,FALSE),
"")</f>
        <v/>
      </c>
      <c r="D1164" t="str">
        <f>IF(HLOOKUP($D$1,'vInfo (Imported)'!$1:$5000,A1164,FALSE)&gt;0,
HLOOKUP($D$1,'vInfo (Imported)'!$1:$5000,A1164,FALSE),
"")</f>
        <v/>
      </c>
      <c r="E1164" t="str">
        <f>IF(HLOOKUP("Category",'vInfo (Imported)'!$1:$5000,A1164,FALSE)&gt;0,
HLOOKUP("Category",'vInfo (Imported)'!$1:$5000,A1164,FALSE),
"")</f>
        <v/>
      </c>
      <c r="F1164" t="str">
        <f>IF(HLOOKUP("OS according to the configuration file",'vInfo (Imported)'!$1:$5000,A1164,FALSE)&gt;0,
HLOOKUP("OS according to the configuration file",'vInfo (Imported)'!$1:$5000,A1164,FALSE),
"")</f>
        <v/>
      </c>
      <c r="G1164" s="1" t="str">
        <f>IF(HLOOKUP("Cluster",'vInfo (Imported)'!$1:$5000,A1164,FALSE)&gt;0,
HLOOKUP("Cluster",'vInfo (Imported)'!$1:$5000,A1164,FALSE),
"")</f>
        <v/>
      </c>
      <c r="K1164" s="28">
        <f>'vCluster (Imported)'!A1164</f>
        <v>0</v>
      </c>
      <c r="L1164">
        <f t="shared" si="111"/>
        <v>0</v>
      </c>
      <c r="M1164">
        <f t="shared" si="112"/>
        <v>0</v>
      </c>
      <c r="N1164">
        <f t="shared" si="113"/>
        <v>0</v>
      </c>
      <c r="O1164" s="1">
        <f t="shared" si="114"/>
        <v>0</v>
      </c>
      <c r="P1164">
        <f>SUMIFS('vCluster (Imported)'!$G:$G,'vCluster (Imported)'!$A:$A,K1164)</f>
        <v>0</v>
      </c>
      <c r="Q1164">
        <f t="shared" si="115"/>
        <v>0</v>
      </c>
    </row>
    <row r="1165" spans="1:17" x14ac:dyDescent="0.3">
      <c r="A1165">
        <f t="shared" si="110"/>
        <v>1165</v>
      </c>
      <c r="B1165" t="str">
        <f>IF(HLOOKUP("Memory",'vInfo (Imported)'!$1:$5000,A1165,FALSE)&gt;0,HLOOKUP("Memory",'vInfo (Imported)'!$1:$5000,A1165,FALSE),"")</f>
        <v/>
      </c>
      <c r="C1165" t="str">
        <f>IF(HLOOKUP("CPUs",'vInfo (Imported)'!$1:$5000,A1165,FALSE)&gt;0,
HLOOKUP("CPUs",'vInfo (Imported)'!$1:$5000,A1165,FALSE),
"")</f>
        <v/>
      </c>
      <c r="D1165" t="str">
        <f>IF(HLOOKUP($D$1,'vInfo (Imported)'!$1:$5000,A1165,FALSE)&gt;0,
HLOOKUP($D$1,'vInfo (Imported)'!$1:$5000,A1165,FALSE),
"")</f>
        <v/>
      </c>
      <c r="E1165" t="str">
        <f>IF(HLOOKUP("Category",'vInfo (Imported)'!$1:$5000,A1165,FALSE)&gt;0,
HLOOKUP("Category",'vInfo (Imported)'!$1:$5000,A1165,FALSE),
"")</f>
        <v/>
      </c>
      <c r="F1165" t="str">
        <f>IF(HLOOKUP("OS according to the configuration file",'vInfo (Imported)'!$1:$5000,A1165,FALSE)&gt;0,
HLOOKUP("OS according to the configuration file",'vInfo (Imported)'!$1:$5000,A1165,FALSE),
"")</f>
        <v/>
      </c>
      <c r="G1165" s="1" t="str">
        <f>IF(HLOOKUP("Cluster",'vInfo (Imported)'!$1:$5000,A1165,FALSE)&gt;0,
HLOOKUP("Cluster",'vInfo (Imported)'!$1:$5000,A1165,FALSE),
"")</f>
        <v/>
      </c>
      <c r="K1165" s="28">
        <f>'vCluster (Imported)'!A1165</f>
        <v>0</v>
      </c>
      <c r="L1165">
        <f t="shared" si="111"/>
        <v>0</v>
      </c>
      <c r="M1165">
        <f t="shared" si="112"/>
        <v>0</v>
      </c>
      <c r="N1165">
        <f t="shared" si="113"/>
        <v>0</v>
      </c>
      <c r="O1165" s="1">
        <f t="shared" si="114"/>
        <v>0</v>
      </c>
      <c r="P1165">
        <f>SUMIFS('vCluster (Imported)'!$G:$G,'vCluster (Imported)'!$A:$A,K1165)</f>
        <v>0</v>
      </c>
      <c r="Q1165">
        <f t="shared" si="115"/>
        <v>0</v>
      </c>
    </row>
    <row r="1166" spans="1:17" x14ac:dyDescent="0.3">
      <c r="A1166">
        <f t="shared" si="110"/>
        <v>1166</v>
      </c>
      <c r="B1166" t="str">
        <f>IF(HLOOKUP("Memory",'vInfo (Imported)'!$1:$5000,A1166,FALSE)&gt;0,HLOOKUP("Memory",'vInfo (Imported)'!$1:$5000,A1166,FALSE),"")</f>
        <v/>
      </c>
      <c r="C1166" t="str">
        <f>IF(HLOOKUP("CPUs",'vInfo (Imported)'!$1:$5000,A1166,FALSE)&gt;0,
HLOOKUP("CPUs",'vInfo (Imported)'!$1:$5000,A1166,FALSE),
"")</f>
        <v/>
      </c>
      <c r="D1166" t="str">
        <f>IF(HLOOKUP($D$1,'vInfo (Imported)'!$1:$5000,A1166,FALSE)&gt;0,
HLOOKUP($D$1,'vInfo (Imported)'!$1:$5000,A1166,FALSE),
"")</f>
        <v/>
      </c>
      <c r="E1166" t="str">
        <f>IF(HLOOKUP("Category",'vInfo (Imported)'!$1:$5000,A1166,FALSE)&gt;0,
HLOOKUP("Category",'vInfo (Imported)'!$1:$5000,A1166,FALSE),
"")</f>
        <v/>
      </c>
      <c r="F1166" t="str">
        <f>IF(HLOOKUP("OS according to the configuration file",'vInfo (Imported)'!$1:$5000,A1166,FALSE)&gt;0,
HLOOKUP("OS according to the configuration file",'vInfo (Imported)'!$1:$5000,A1166,FALSE),
"")</f>
        <v/>
      </c>
      <c r="G1166" s="1" t="str">
        <f>IF(HLOOKUP("Cluster",'vInfo (Imported)'!$1:$5000,A1166,FALSE)&gt;0,
HLOOKUP("Cluster",'vInfo (Imported)'!$1:$5000,A1166,FALSE),
"")</f>
        <v/>
      </c>
      <c r="K1166" s="28">
        <f>'vCluster (Imported)'!A1166</f>
        <v>0</v>
      </c>
      <c r="L1166">
        <f t="shared" si="111"/>
        <v>0</v>
      </c>
      <c r="M1166">
        <f t="shared" si="112"/>
        <v>0</v>
      </c>
      <c r="N1166">
        <f t="shared" si="113"/>
        <v>0</v>
      </c>
      <c r="O1166" s="1">
        <f t="shared" si="114"/>
        <v>0</v>
      </c>
      <c r="P1166">
        <f>SUMIFS('vCluster (Imported)'!$G:$G,'vCluster (Imported)'!$A:$A,K1166)</f>
        <v>0</v>
      </c>
      <c r="Q1166">
        <f t="shared" si="115"/>
        <v>0</v>
      </c>
    </row>
    <row r="1167" spans="1:17" x14ac:dyDescent="0.3">
      <c r="A1167">
        <f t="shared" si="110"/>
        <v>1167</v>
      </c>
      <c r="B1167" t="str">
        <f>IF(HLOOKUP("Memory",'vInfo (Imported)'!$1:$5000,A1167,FALSE)&gt;0,HLOOKUP("Memory",'vInfo (Imported)'!$1:$5000,A1167,FALSE),"")</f>
        <v/>
      </c>
      <c r="C1167" t="str">
        <f>IF(HLOOKUP("CPUs",'vInfo (Imported)'!$1:$5000,A1167,FALSE)&gt;0,
HLOOKUP("CPUs",'vInfo (Imported)'!$1:$5000,A1167,FALSE),
"")</f>
        <v/>
      </c>
      <c r="D1167" t="str">
        <f>IF(HLOOKUP($D$1,'vInfo (Imported)'!$1:$5000,A1167,FALSE)&gt;0,
HLOOKUP($D$1,'vInfo (Imported)'!$1:$5000,A1167,FALSE),
"")</f>
        <v/>
      </c>
      <c r="E1167" t="str">
        <f>IF(HLOOKUP("Category",'vInfo (Imported)'!$1:$5000,A1167,FALSE)&gt;0,
HLOOKUP("Category",'vInfo (Imported)'!$1:$5000,A1167,FALSE),
"")</f>
        <v/>
      </c>
      <c r="F1167" t="str">
        <f>IF(HLOOKUP("OS according to the configuration file",'vInfo (Imported)'!$1:$5000,A1167,FALSE)&gt;0,
HLOOKUP("OS according to the configuration file",'vInfo (Imported)'!$1:$5000,A1167,FALSE),
"")</f>
        <v/>
      </c>
      <c r="G1167" s="1" t="str">
        <f>IF(HLOOKUP("Cluster",'vInfo (Imported)'!$1:$5000,A1167,FALSE)&gt;0,
HLOOKUP("Cluster",'vInfo (Imported)'!$1:$5000,A1167,FALSE),
"")</f>
        <v/>
      </c>
      <c r="K1167" s="28">
        <f>'vCluster (Imported)'!A1167</f>
        <v>0</v>
      </c>
      <c r="L1167">
        <f t="shared" si="111"/>
        <v>0</v>
      </c>
      <c r="M1167">
        <f t="shared" si="112"/>
        <v>0</v>
      </c>
      <c r="N1167">
        <f t="shared" si="113"/>
        <v>0</v>
      </c>
      <c r="O1167" s="1">
        <f t="shared" si="114"/>
        <v>0</v>
      </c>
      <c r="P1167">
        <f>SUMIFS('vCluster (Imported)'!$G:$G,'vCluster (Imported)'!$A:$A,K1167)</f>
        <v>0</v>
      </c>
      <c r="Q1167">
        <f t="shared" si="115"/>
        <v>0</v>
      </c>
    </row>
    <row r="1168" spans="1:17" x14ac:dyDescent="0.3">
      <c r="A1168">
        <f t="shared" si="110"/>
        <v>1168</v>
      </c>
      <c r="B1168" t="str">
        <f>IF(HLOOKUP("Memory",'vInfo (Imported)'!$1:$5000,A1168,FALSE)&gt;0,HLOOKUP("Memory",'vInfo (Imported)'!$1:$5000,A1168,FALSE),"")</f>
        <v/>
      </c>
      <c r="C1168" t="str">
        <f>IF(HLOOKUP("CPUs",'vInfo (Imported)'!$1:$5000,A1168,FALSE)&gt;0,
HLOOKUP("CPUs",'vInfo (Imported)'!$1:$5000,A1168,FALSE),
"")</f>
        <v/>
      </c>
      <c r="D1168" t="str">
        <f>IF(HLOOKUP($D$1,'vInfo (Imported)'!$1:$5000,A1168,FALSE)&gt;0,
HLOOKUP($D$1,'vInfo (Imported)'!$1:$5000,A1168,FALSE),
"")</f>
        <v/>
      </c>
      <c r="E1168" t="str">
        <f>IF(HLOOKUP("Category",'vInfo (Imported)'!$1:$5000,A1168,FALSE)&gt;0,
HLOOKUP("Category",'vInfo (Imported)'!$1:$5000,A1168,FALSE),
"")</f>
        <v/>
      </c>
      <c r="F1168" t="str">
        <f>IF(HLOOKUP("OS according to the configuration file",'vInfo (Imported)'!$1:$5000,A1168,FALSE)&gt;0,
HLOOKUP("OS according to the configuration file",'vInfo (Imported)'!$1:$5000,A1168,FALSE),
"")</f>
        <v/>
      </c>
      <c r="G1168" s="1" t="str">
        <f>IF(HLOOKUP("Cluster",'vInfo (Imported)'!$1:$5000,A1168,FALSE)&gt;0,
HLOOKUP("Cluster",'vInfo (Imported)'!$1:$5000,A1168,FALSE),
"")</f>
        <v/>
      </c>
      <c r="K1168" s="28">
        <f>'vCluster (Imported)'!A1168</f>
        <v>0</v>
      </c>
      <c r="L1168">
        <f t="shared" si="111"/>
        <v>0</v>
      </c>
      <c r="M1168">
        <f t="shared" si="112"/>
        <v>0</v>
      </c>
      <c r="N1168">
        <f t="shared" si="113"/>
        <v>0</v>
      </c>
      <c r="O1168" s="1">
        <f t="shared" si="114"/>
        <v>0</v>
      </c>
      <c r="P1168">
        <f>SUMIFS('vCluster (Imported)'!$G:$G,'vCluster (Imported)'!$A:$A,K1168)</f>
        <v>0</v>
      </c>
      <c r="Q1168">
        <f t="shared" si="115"/>
        <v>0</v>
      </c>
    </row>
    <row r="1169" spans="1:17" x14ac:dyDescent="0.3">
      <c r="A1169">
        <f t="shared" si="110"/>
        <v>1169</v>
      </c>
      <c r="B1169" t="str">
        <f>IF(HLOOKUP("Memory",'vInfo (Imported)'!$1:$5000,A1169,FALSE)&gt;0,HLOOKUP("Memory",'vInfo (Imported)'!$1:$5000,A1169,FALSE),"")</f>
        <v/>
      </c>
      <c r="C1169" t="str">
        <f>IF(HLOOKUP("CPUs",'vInfo (Imported)'!$1:$5000,A1169,FALSE)&gt;0,
HLOOKUP("CPUs",'vInfo (Imported)'!$1:$5000,A1169,FALSE),
"")</f>
        <v/>
      </c>
      <c r="D1169" t="str">
        <f>IF(HLOOKUP($D$1,'vInfo (Imported)'!$1:$5000,A1169,FALSE)&gt;0,
HLOOKUP($D$1,'vInfo (Imported)'!$1:$5000,A1169,FALSE),
"")</f>
        <v/>
      </c>
      <c r="E1169" t="str">
        <f>IF(HLOOKUP("Category",'vInfo (Imported)'!$1:$5000,A1169,FALSE)&gt;0,
HLOOKUP("Category",'vInfo (Imported)'!$1:$5000,A1169,FALSE),
"")</f>
        <v/>
      </c>
      <c r="F1169" t="str">
        <f>IF(HLOOKUP("OS according to the configuration file",'vInfo (Imported)'!$1:$5000,A1169,FALSE)&gt;0,
HLOOKUP("OS according to the configuration file",'vInfo (Imported)'!$1:$5000,A1169,FALSE),
"")</f>
        <v/>
      </c>
      <c r="G1169" s="1" t="str">
        <f>IF(HLOOKUP("Cluster",'vInfo (Imported)'!$1:$5000,A1169,FALSE)&gt;0,
HLOOKUP("Cluster",'vInfo (Imported)'!$1:$5000,A1169,FALSE),
"")</f>
        <v/>
      </c>
      <c r="K1169" s="28">
        <f>'vCluster (Imported)'!A1169</f>
        <v>0</v>
      </c>
      <c r="L1169">
        <f t="shared" si="111"/>
        <v>0</v>
      </c>
      <c r="M1169">
        <f t="shared" si="112"/>
        <v>0</v>
      </c>
      <c r="N1169">
        <f t="shared" si="113"/>
        <v>0</v>
      </c>
      <c r="O1169" s="1">
        <f t="shared" si="114"/>
        <v>0</v>
      </c>
      <c r="P1169">
        <f>SUMIFS('vCluster (Imported)'!$G:$G,'vCluster (Imported)'!$A:$A,K1169)</f>
        <v>0</v>
      </c>
      <c r="Q1169">
        <f t="shared" si="115"/>
        <v>0</v>
      </c>
    </row>
    <row r="1170" spans="1:17" x14ac:dyDescent="0.3">
      <c r="A1170">
        <f t="shared" si="110"/>
        <v>1170</v>
      </c>
      <c r="B1170" t="str">
        <f>IF(HLOOKUP("Memory",'vInfo (Imported)'!$1:$5000,A1170,FALSE)&gt;0,HLOOKUP("Memory",'vInfo (Imported)'!$1:$5000,A1170,FALSE),"")</f>
        <v/>
      </c>
      <c r="C1170" t="str">
        <f>IF(HLOOKUP("CPUs",'vInfo (Imported)'!$1:$5000,A1170,FALSE)&gt;0,
HLOOKUP("CPUs",'vInfo (Imported)'!$1:$5000,A1170,FALSE),
"")</f>
        <v/>
      </c>
      <c r="D1170" t="str">
        <f>IF(HLOOKUP($D$1,'vInfo (Imported)'!$1:$5000,A1170,FALSE)&gt;0,
HLOOKUP($D$1,'vInfo (Imported)'!$1:$5000,A1170,FALSE),
"")</f>
        <v/>
      </c>
      <c r="E1170" t="str">
        <f>IF(HLOOKUP("Category",'vInfo (Imported)'!$1:$5000,A1170,FALSE)&gt;0,
HLOOKUP("Category",'vInfo (Imported)'!$1:$5000,A1170,FALSE),
"")</f>
        <v/>
      </c>
      <c r="F1170" t="str">
        <f>IF(HLOOKUP("OS according to the configuration file",'vInfo (Imported)'!$1:$5000,A1170,FALSE)&gt;0,
HLOOKUP("OS according to the configuration file",'vInfo (Imported)'!$1:$5000,A1170,FALSE),
"")</f>
        <v/>
      </c>
      <c r="G1170" s="1" t="str">
        <f>IF(HLOOKUP("Cluster",'vInfo (Imported)'!$1:$5000,A1170,FALSE)&gt;0,
HLOOKUP("Cluster",'vInfo (Imported)'!$1:$5000,A1170,FALSE),
"")</f>
        <v/>
      </c>
      <c r="K1170" s="28">
        <f>'vCluster (Imported)'!A1170</f>
        <v>0</v>
      </c>
      <c r="L1170">
        <f t="shared" si="111"/>
        <v>0</v>
      </c>
      <c r="M1170">
        <f t="shared" si="112"/>
        <v>0</v>
      </c>
      <c r="N1170">
        <f t="shared" si="113"/>
        <v>0</v>
      </c>
      <c r="O1170" s="1">
        <f t="shared" si="114"/>
        <v>0</v>
      </c>
      <c r="P1170">
        <f>SUMIFS('vCluster (Imported)'!$G:$G,'vCluster (Imported)'!$A:$A,K1170)</f>
        <v>0</v>
      </c>
      <c r="Q1170">
        <f t="shared" si="115"/>
        <v>0</v>
      </c>
    </row>
    <row r="1171" spans="1:17" x14ac:dyDescent="0.3">
      <c r="A1171">
        <f t="shared" si="110"/>
        <v>1171</v>
      </c>
      <c r="B1171" t="str">
        <f>IF(HLOOKUP("Memory",'vInfo (Imported)'!$1:$5000,A1171,FALSE)&gt;0,HLOOKUP("Memory",'vInfo (Imported)'!$1:$5000,A1171,FALSE),"")</f>
        <v/>
      </c>
      <c r="C1171" t="str">
        <f>IF(HLOOKUP("CPUs",'vInfo (Imported)'!$1:$5000,A1171,FALSE)&gt;0,
HLOOKUP("CPUs",'vInfo (Imported)'!$1:$5000,A1171,FALSE),
"")</f>
        <v/>
      </c>
      <c r="D1171" t="str">
        <f>IF(HLOOKUP($D$1,'vInfo (Imported)'!$1:$5000,A1171,FALSE)&gt;0,
HLOOKUP($D$1,'vInfo (Imported)'!$1:$5000,A1171,FALSE),
"")</f>
        <v/>
      </c>
      <c r="E1171" t="str">
        <f>IF(HLOOKUP("Category",'vInfo (Imported)'!$1:$5000,A1171,FALSE)&gt;0,
HLOOKUP("Category",'vInfo (Imported)'!$1:$5000,A1171,FALSE),
"")</f>
        <v/>
      </c>
      <c r="F1171" t="str">
        <f>IF(HLOOKUP("OS according to the configuration file",'vInfo (Imported)'!$1:$5000,A1171,FALSE)&gt;0,
HLOOKUP("OS according to the configuration file",'vInfo (Imported)'!$1:$5000,A1171,FALSE),
"")</f>
        <v/>
      </c>
      <c r="G1171" s="1" t="str">
        <f>IF(HLOOKUP("Cluster",'vInfo (Imported)'!$1:$5000,A1171,FALSE)&gt;0,
HLOOKUP("Cluster",'vInfo (Imported)'!$1:$5000,A1171,FALSE),
"")</f>
        <v/>
      </c>
      <c r="K1171" s="28">
        <f>'vCluster (Imported)'!A1171</f>
        <v>0</v>
      </c>
      <c r="L1171">
        <f t="shared" si="111"/>
        <v>0</v>
      </c>
      <c r="M1171">
        <f t="shared" si="112"/>
        <v>0</v>
      </c>
      <c r="N1171">
        <f t="shared" si="113"/>
        <v>0</v>
      </c>
      <c r="O1171" s="1">
        <f t="shared" si="114"/>
        <v>0</v>
      </c>
      <c r="P1171">
        <f>SUMIFS('vCluster (Imported)'!$G:$G,'vCluster (Imported)'!$A:$A,K1171)</f>
        <v>0</v>
      </c>
      <c r="Q1171">
        <f t="shared" si="115"/>
        <v>0</v>
      </c>
    </row>
    <row r="1172" spans="1:17" x14ac:dyDescent="0.3">
      <c r="A1172">
        <f t="shared" si="110"/>
        <v>1172</v>
      </c>
      <c r="B1172" t="str">
        <f>IF(HLOOKUP("Memory",'vInfo (Imported)'!$1:$5000,A1172,FALSE)&gt;0,HLOOKUP("Memory",'vInfo (Imported)'!$1:$5000,A1172,FALSE),"")</f>
        <v/>
      </c>
      <c r="C1172" t="str">
        <f>IF(HLOOKUP("CPUs",'vInfo (Imported)'!$1:$5000,A1172,FALSE)&gt;0,
HLOOKUP("CPUs",'vInfo (Imported)'!$1:$5000,A1172,FALSE),
"")</f>
        <v/>
      </c>
      <c r="D1172" t="str">
        <f>IF(HLOOKUP($D$1,'vInfo (Imported)'!$1:$5000,A1172,FALSE)&gt;0,
HLOOKUP($D$1,'vInfo (Imported)'!$1:$5000,A1172,FALSE),
"")</f>
        <v/>
      </c>
      <c r="E1172" t="str">
        <f>IF(HLOOKUP("Category",'vInfo (Imported)'!$1:$5000,A1172,FALSE)&gt;0,
HLOOKUP("Category",'vInfo (Imported)'!$1:$5000,A1172,FALSE),
"")</f>
        <v/>
      </c>
      <c r="F1172" t="str">
        <f>IF(HLOOKUP("OS according to the configuration file",'vInfo (Imported)'!$1:$5000,A1172,FALSE)&gt;0,
HLOOKUP("OS according to the configuration file",'vInfo (Imported)'!$1:$5000,A1172,FALSE),
"")</f>
        <v/>
      </c>
      <c r="G1172" s="1" t="str">
        <f>IF(HLOOKUP("Cluster",'vInfo (Imported)'!$1:$5000,A1172,FALSE)&gt;0,
HLOOKUP("Cluster",'vInfo (Imported)'!$1:$5000,A1172,FALSE),
"")</f>
        <v/>
      </c>
      <c r="K1172" s="28">
        <f>'vCluster (Imported)'!A1172</f>
        <v>0</v>
      </c>
      <c r="L1172">
        <f t="shared" si="111"/>
        <v>0</v>
      </c>
      <c r="M1172">
        <f t="shared" si="112"/>
        <v>0</v>
      </c>
      <c r="N1172">
        <f t="shared" si="113"/>
        <v>0</v>
      </c>
      <c r="O1172" s="1">
        <f t="shared" si="114"/>
        <v>0</v>
      </c>
      <c r="P1172">
        <f>SUMIFS('vCluster (Imported)'!$G:$G,'vCluster (Imported)'!$A:$A,K1172)</f>
        <v>0</v>
      </c>
      <c r="Q1172">
        <f t="shared" si="115"/>
        <v>0</v>
      </c>
    </row>
    <row r="1173" spans="1:17" x14ac:dyDescent="0.3">
      <c r="A1173">
        <f t="shared" si="110"/>
        <v>1173</v>
      </c>
      <c r="B1173" t="str">
        <f>IF(HLOOKUP("Memory",'vInfo (Imported)'!$1:$5000,A1173,FALSE)&gt;0,HLOOKUP("Memory",'vInfo (Imported)'!$1:$5000,A1173,FALSE),"")</f>
        <v/>
      </c>
      <c r="C1173" t="str">
        <f>IF(HLOOKUP("CPUs",'vInfo (Imported)'!$1:$5000,A1173,FALSE)&gt;0,
HLOOKUP("CPUs",'vInfo (Imported)'!$1:$5000,A1173,FALSE),
"")</f>
        <v/>
      </c>
      <c r="D1173" t="str">
        <f>IF(HLOOKUP($D$1,'vInfo (Imported)'!$1:$5000,A1173,FALSE)&gt;0,
HLOOKUP($D$1,'vInfo (Imported)'!$1:$5000,A1173,FALSE),
"")</f>
        <v/>
      </c>
      <c r="E1173" t="str">
        <f>IF(HLOOKUP("Category",'vInfo (Imported)'!$1:$5000,A1173,FALSE)&gt;0,
HLOOKUP("Category",'vInfo (Imported)'!$1:$5000,A1173,FALSE),
"")</f>
        <v/>
      </c>
      <c r="F1173" t="str">
        <f>IF(HLOOKUP("OS according to the configuration file",'vInfo (Imported)'!$1:$5000,A1173,FALSE)&gt;0,
HLOOKUP("OS according to the configuration file",'vInfo (Imported)'!$1:$5000,A1173,FALSE),
"")</f>
        <v/>
      </c>
      <c r="G1173" s="1" t="str">
        <f>IF(HLOOKUP("Cluster",'vInfo (Imported)'!$1:$5000,A1173,FALSE)&gt;0,
HLOOKUP("Cluster",'vInfo (Imported)'!$1:$5000,A1173,FALSE),
"")</f>
        <v/>
      </c>
      <c r="K1173" s="28">
        <f>'vCluster (Imported)'!A1173</f>
        <v>0</v>
      </c>
      <c r="L1173">
        <f t="shared" si="111"/>
        <v>0</v>
      </c>
      <c r="M1173">
        <f t="shared" si="112"/>
        <v>0</v>
      </c>
      <c r="N1173">
        <f t="shared" si="113"/>
        <v>0</v>
      </c>
      <c r="O1173" s="1">
        <f t="shared" si="114"/>
        <v>0</v>
      </c>
      <c r="P1173">
        <f>SUMIFS('vCluster (Imported)'!$G:$G,'vCluster (Imported)'!$A:$A,K1173)</f>
        <v>0</v>
      </c>
      <c r="Q1173">
        <f t="shared" si="115"/>
        <v>0</v>
      </c>
    </row>
    <row r="1174" spans="1:17" x14ac:dyDescent="0.3">
      <c r="A1174">
        <f t="shared" si="110"/>
        <v>1174</v>
      </c>
      <c r="B1174" t="str">
        <f>IF(HLOOKUP("Memory",'vInfo (Imported)'!$1:$5000,A1174,FALSE)&gt;0,HLOOKUP("Memory",'vInfo (Imported)'!$1:$5000,A1174,FALSE),"")</f>
        <v/>
      </c>
      <c r="C1174" t="str">
        <f>IF(HLOOKUP("CPUs",'vInfo (Imported)'!$1:$5000,A1174,FALSE)&gt;0,
HLOOKUP("CPUs",'vInfo (Imported)'!$1:$5000,A1174,FALSE),
"")</f>
        <v/>
      </c>
      <c r="D1174" t="str">
        <f>IF(HLOOKUP($D$1,'vInfo (Imported)'!$1:$5000,A1174,FALSE)&gt;0,
HLOOKUP($D$1,'vInfo (Imported)'!$1:$5000,A1174,FALSE),
"")</f>
        <v/>
      </c>
      <c r="E1174" t="str">
        <f>IF(HLOOKUP("Category",'vInfo (Imported)'!$1:$5000,A1174,FALSE)&gt;0,
HLOOKUP("Category",'vInfo (Imported)'!$1:$5000,A1174,FALSE),
"")</f>
        <v/>
      </c>
      <c r="F1174" t="str">
        <f>IF(HLOOKUP("OS according to the configuration file",'vInfo (Imported)'!$1:$5000,A1174,FALSE)&gt;0,
HLOOKUP("OS according to the configuration file",'vInfo (Imported)'!$1:$5000,A1174,FALSE),
"")</f>
        <v/>
      </c>
      <c r="G1174" s="1" t="str">
        <f>IF(HLOOKUP("Cluster",'vInfo (Imported)'!$1:$5000,A1174,FALSE)&gt;0,
HLOOKUP("Cluster",'vInfo (Imported)'!$1:$5000,A1174,FALSE),
"")</f>
        <v/>
      </c>
      <c r="K1174" s="28">
        <f>'vCluster (Imported)'!A1174</f>
        <v>0</v>
      </c>
      <c r="L1174">
        <f t="shared" si="111"/>
        <v>0</v>
      </c>
      <c r="M1174">
        <f t="shared" si="112"/>
        <v>0</v>
      </c>
      <c r="N1174">
        <f t="shared" si="113"/>
        <v>0</v>
      </c>
      <c r="O1174" s="1">
        <f t="shared" si="114"/>
        <v>0</v>
      </c>
      <c r="P1174">
        <f>SUMIFS('vCluster (Imported)'!$G:$G,'vCluster (Imported)'!$A:$A,K1174)</f>
        <v>0</v>
      </c>
      <c r="Q1174">
        <f t="shared" si="115"/>
        <v>0</v>
      </c>
    </row>
    <row r="1175" spans="1:17" x14ac:dyDescent="0.3">
      <c r="A1175">
        <f t="shared" si="110"/>
        <v>1175</v>
      </c>
      <c r="B1175" t="str">
        <f>IF(HLOOKUP("Memory",'vInfo (Imported)'!$1:$5000,A1175,FALSE)&gt;0,HLOOKUP("Memory",'vInfo (Imported)'!$1:$5000,A1175,FALSE),"")</f>
        <v/>
      </c>
      <c r="C1175" t="str">
        <f>IF(HLOOKUP("CPUs",'vInfo (Imported)'!$1:$5000,A1175,FALSE)&gt;0,
HLOOKUP("CPUs",'vInfo (Imported)'!$1:$5000,A1175,FALSE),
"")</f>
        <v/>
      </c>
      <c r="D1175" t="str">
        <f>IF(HLOOKUP($D$1,'vInfo (Imported)'!$1:$5000,A1175,FALSE)&gt;0,
HLOOKUP($D$1,'vInfo (Imported)'!$1:$5000,A1175,FALSE),
"")</f>
        <v/>
      </c>
      <c r="E1175" t="str">
        <f>IF(HLOOKUP("Category",'vInfo (Imported)'!$1:$5000,A1175,FALSE)&gt;0,
HLOOKUP("Category",'vInfo (Imported)'!$1:$5000,A1175,FALSE),
"")</f>
        <v/>
      </c>
      <c r="F1175" t="str">
        <f>IF(HLOOKUP("OS according to the configuration file",'vInfo (Imported)'!$1:$5000,A1175,FALSE)&gt;0,
HLOOKUP("OS according to the configuration file",'vInfo (Imported)'!$1:$5000,A1175,FALSE),
"")</f>
        <v/>
      </c>
      <c r="G1175" s="1" t="str">
        <f>IF(HLOOKUP("Cluster",'vInfo (Imported)'!$1:$5000,A1175,FALSE)&gt;0,
HLOOKUP("Cluster",'vInfo (Imported)'!$1:$5000,A1175,FALSE),
"")</f>
        <v/>
      </c>
      <c r="K1175" s="28">
        <f>'vCluster (Imported)'!A1175</f>
        <v>0</v>
      </c>
      <c r="L1175">
        <f t="shared" si="111"/>
        <v>0</v>
      </c>
      <c r="M1175">
        <f t="shared" si="112"/>
        <v>0</v>
      </c>
      <c r="N1175">
        <f t="shared" si="113"/>
        <v>0</v>
      </c>
      <c r="O1175" s="1">
        <f t="shared" si="114"/>
        <v>0</v>
      </c>
      <c r="P1175">
        <f>SUMIFS('vCluster (Imported)'!$G:$G,'vCluster (Imported)'!$A:$A,K1175)</f>
        <v>0</v>
      </c>
      <c r="Q1175">
        <f t="shared" si="115"/>
        <v>0</v>
      </c>
    </row>
    <row r="1176" spans="1:17" x14ac:dyDescent="0.3">
      <c r="A1176">
        <f t="shared" si="110"/>
        <v>1176</v>
      </c>
      <c r="B1176" t="str">
        <f>IF(HLOOKUP("Memory",'vInfo (Imported)'!$1:$5000,A1176,FALSE)&gt;0,HLOOKUP("Memory",'vInfo (Imported)'!$1:$5000,A1176,FALSE),"")</f>
        <v/>
      </c>
      <c r="C1176" t="str">
        <f>IF(HLOOKUP("CPUs",'vInfo (Imported)'!$1:$5000,A1176,FALSE)&gt;0,
HLOOKUP("CPUs",'vInfo (Imported)'!$1:$5000,A1176,FALSE),
"")</f>
        <v/>
      </c>
      <c r="D1176" t="str">
        <f>IF(HLOOKUP($D$1,'vInfo (Imported)'!$1:$5000,A1176,FALSE)&gt;0,
HLOOKUP($D$1,'vInfo (Imported)'!$1:$5000,A1176,FALSE),
"")</f>
        <v/>
      </c>
      <c r="E1176" t="str">
        <f>IF(HLOOKUP("Category",'vInfo (Imported)'!$1:$5000,A1176,FALSE)&gt;0,
HLOOKUP("Category",'vInfo (Imported)'!$1:$5000,A1176,FALSE),
"")</f>
        <v/>
      </c>
      <c r="F1176" t="str">
        <f>IF(HLOOKUP("OS according to the configuration file",'vInfo (Imported)'!$1:$5000,A1176,FALSE)&gt;0,
HLOOKUP("OS according to the configuration file",'vInfo (Imported)'!$1:$5000,A1176,FALSE),
"")</f>
        <v/>
      </c>
      <c r="G1176" s="1" t="str">
        <f>IF(HLOOKUP("Cluster",'vInfo (Imported)'!$1:$5000,A1176,FALSE)&gt;0,
HLOOKUP("Cluster",'vInfo (Imported)'!$1:$5000,A1176,FALSE),
"")</f>
        <v/>
      </c>
      <c r="K1176" s="28">
        <f>'vCluster (Imported)'!A1176</f>
        <v>0</v>
      </c>
      <c r="L1176">
        <f t="shared" si="111"/>
        <v>0</v>
      </c>
      <c r="M1176">
        <f t="shared" si="112"/>
        <v>0</v>
      </c>
      <c r="N1176">
        <f t="shared" si="113"/>
        <v>0</v>
      </c>
      <c r="O1176" s="1">
        <f t="shared" si="114"/>
        <v>0</v>
      </c>
      <c r="P1176">
        <f>SUMIFS('vCluster (Imported)'!$G:$G,'vCluster (Imported)'!$A:$A,K1176)</f>
        <v>0</v>
      </c>
      <c r="Q1176">
        <f t="shared" si="115"/>
        <v>0</v>
      </c>
    </row>
    <row r="1177" spans="1:17" x14ac:dyDescent="0.3">
      <c r="A1177">
        <f t="shared" si="110"/>
        <v>1177</v>
      </c>
      <c r="B1177" t="str">
        <f>IF(HLOOKUP("Memory",'vInfo (Imported)'!$1:$5000,A1177,FALSE)&gt;0,HLOOKUP("Memory",'vInfo (Imported)'!$1:$5000,A1177,FALSE),"")</f>
        <v/>
      </c>
      <c r="C1177" t="str">
        <f>IF(HLOOKUP("CPUs",'vInfo (Imported)'!$1:$5000,A1177,FALSE)&gt;0,
HLOOKUP("CPUs",'vInfo (Imported)'!$1:$5000,A1177,FALSE),
"")</f>
        <v/>
      </c>
      <c r="D1177" t="str">
        <f>IF(HLOOKUP($D$1,'vInfo (Imported)'!$1:$5000,A1177,FALSE)&gt;0,
HLOOKUP($D$1,'vInfo (Imported)'!$1:$5000,A1177,FALSE),
"")</f>
        <v/>
      </c>
      <c r="E1177" t="str">
        <f>IF(HLOOKUP("Category",'vInfo (Imported)'!$1:$5000,A1177,FALSE)&gt;0,
HLOOKUP("Category",'vInfo (Imported)'!$1:$5000,A1177,FALSE),
"")</f>
        <v/>
      </c>
      <c r="F1177" t="str">
        <f>IF(HLOOKUP("OS according to the configuration file",'vInfo (Imported)'!$1:$5000,A1177,FALSE)&gt;0,
HLOOKUP("OS according to the configuration file",'vInfo (Imported)'!$1:$5000,A1177,FALSE),
"")</f>
        <v/>
      </c>
      <c r="G1177" s="1" t="str">
        <f>IF(HLOOKUP("Cluster",'vInfo (Imported)'!$1:$5000,A1177,FALSE)&gt;0,
HLOOKUP("Cluster",'vInfo (Imported)'!$1:$5000,A1177,FALSE),
"")</f>
        <v/>
      </c>
      <c r="K1177" s="28">
        <f>'vCluster (Imported)'!A1177</f>
        <v>0</v>
      </c>
      <c r="L1177">
        <f t="shared" si="111"/>
        <v>0</v>
      </c>
      <c r="M1177">
        <f t="shared" si="112"/>
        <v>0</v>
      </c>
      <c r="N1177">
        <f t="shared" si="113"/>
        <v>0</v>
      </c>
      <c r="O1177" s="1">
        <f t="shared" si="114"/>
        <v>0</v>
      </c>
      <c r="P1177">
        <f>SUMIFS('vCluster (Imported)'!$G:$G,'vCluster (Imported)'!$A:$A,K1177)</f>
        <v>0</v>
      </c>
      <c r="Q1177">
        <f t="shared" si="115"/>
        <v>0</v>
      </c>
    </row>
    <row r="1178" spans="1:17" x14ac:dyDescent="0.3">
      <c r="A1178">
        <f t="shared" si="110"/>
        <v>1178</v>
      </c>
      <c r="B1178" t="str">
        <f>IF(HLOOKUP("Memory",'vInfo (Imported)'!$1:$5000,A1178,FALSE)&gt;0,HLOOKUP("Memory",'vInfo (Imported)'!$1:$5000,A1178,FALSE),"")</f>
        <v/>
      </c>
      <c r="C1178" t="str">
        <f>IF(HLOOKUP("CPUs",'vInfo (Imported)'!$1:$5000,A1178,FALSE)&gt;0,
HLOOKUP("CPUs",'vInfo (Imported)'!$1:$5000,A1178,FALSE),
"")</f>
        <v/>
      </c>
      <c r="D1178" t="str">
        <f>IF(HLOOKUP($D$1,'vInfo (Imported)'!$1:$5000,A1178,FALSE)&gt;0,
HLOOKUP($D$1,'vInfo (Imported)'!$1:$5000,A1178,FALSE),
"")</f>
        <v/>
      </c>
      <c r="E1178" t="str">
        <f>IF(HLOOKUP("Category",'vInfo (Imported)'!$1:$5000,A1178,FALSE)&gt;0,
HLOOKUP("Category",'vInfo (Imported)'!$1:$5000,A1178,FALSE),
"")</f>
        <v/>
      </c>
      <c r="F1178" t="str">
        <f>IF(HLOOKUP("OS according to the configuration file",'vInfo (Imported)'!$1:$5000,A1178,FALSE)&gt;0,
HLOOKUP("OS according to the configuration file",'vInfo (Imported)'!$1:$5000,A1178,FALSE),
"")</f>
        <v/>
      </c>
      <c r="G1178" s="1" t="str">
        <f>IF(HLOOKUP("Cluster",'vInfo (Imported)'!$1:$5000,A1178,FALSE)&gt;0,
HLOOKUP("Cluster",'vInfo (Imported)'!$1:$5000,A1178,FALSE),
"")</f>
        <v/>
      </c>
      <c r="K1178" s="28">
        <f>'vCluster (Imported)'!A1178</f>
        <v>0</v>
      </c>
      <c r="L1178">
        <f t="shared" si="111"/>
        <v>0</v>
      </c>
      <c r="M1178">
        <f t="shared" si="112"/>
        <v>0</v>
      </c>
      <c r="N1178">
        <f t="shared" si="113"/>
        <v>0</v>
      </c>
      <c r="O1178" s="1">
        <f t="shared" si="114"/>
        <v>0</v>
      </c>
      <c r="P1178">
        <f>SUMIFS('vCluster (Imported)'!$G:$G,'vCluster (Imported)'!$A:$A,K1178)</f>
        <v>0</v>
      </c>
      <c r="Q1178">
        <f t="shared" si="115"/>
        <v>0</v>
      </c>
    </row>
    <row r="1179" spans="1:17" x14ac:dyDescent="0.3">
      <c r="A1179">
        <f t="shared" si="110"/>
        <v>1179</v>
      </c>
      <c r="B1179" t="str">
        <f>IF(HLOOKUP("Memory",'vInfo (Imported)'!$1:$5000,A1179,FALSE)&gt;0,HLOOKUP("Memory",'vInfo (Imported)'!$1:$5000,A1179,FALSE),"")</f>
        <v/>
      </c>
      <c r="C1179" t="str">
        <f>IF(HLOOKUP("CPUs",'vInfo (Imported)'!$1:$5000,A1179,FALSE)&gt;0,
HLOOKUP("CPUs",'vInfo (Imported)'!$1:$5000,A1179,FALSE),
"")</f>
        <v/>
      </c>
      <c r="D1179" t="str">
        <f>IF(HLOOKUP($D$1,'vInfo (Imported)'!$1:$5000,A1179,FALSE)&gt;0,
HLOOKUP($D$1,'vInfo (Imported)'!$1:$5000,A1179,FALSE),
"")</f>
        <v/>
      </c>
      <c r="E1179" t="str">
        <f>IF(HLOOKUP("Category",'vInfo (Imported)'!$1:$5000,A1179,FALSE)&gt;0,
HLOOKUP("Category",'vInfo (Imported)'!$1:$5000,A1179,FALSE),
"")</f>
        <v/>
      </c>
      <c r="F1179" t="str">
        <f>IF(HLOOKUP("OS according to the configuration file",'vInfo (Imported)'!$1:$5000,A1179,FALSE)&gt;0,
HLOOKUP("OS according to the configuration file",'vInfo (Imported)'!$1:$5000,A1179,FALSE),
"")</f>
        <v/>
      </c>
      <c r="G1179" s="1" t="str">
        <f>IF(HLOOKUP("Cluster",'vInfo (Imported)'!$1:$5000,A1179,FALSE)&gt;0,
HLOOKUP("Cluster",'vInfo (Imported)'!$1:$5000,A1179,FALSE),
"")</f>
        <v/>
      </c>
      <c r="K1179" s="28">
        <f>'vCluster (Imported)'!A1179</f>
        <v>0</v>
      </c>
      <c r="L1179">
        <f t="shared" si="111"/>
        <v>0</v>
      </c>
      <c r="M1179">
        <f t="shared" si="112"/>
        <v>0</v>
      </c>
      <c r="N1179">
        <f t="shared" si="113"/>
        <v>0</v>
      </c>
      <c r="O1179" s="1">
        <f t="shared" si="114"/>
        <v>0</v>
      </c>
      <c r="P1179">
        <f>SUMIFS('vCluster (Imported)'!$G:$G,'vCluster (Imported)'!$A:$A,K1179)</f>
        <v>0</v>
      </c>
      <c r="Q1179">
        <f t="shared" si="115"/>
        <v>0</v>
      </c>
    </row>
    <row r="1180" spans="1:17" x14ac:dyDescent="0.3">
      <c r="A1180">
        <f t="shared" si="110"/>
        <v>1180</v>
      </c>
      <c r="B1180" t="str">
        <f>IF(HLOOKUP("Memory",'vInfo (Imported)'!$1:$5000,A1180,FALSE)&gt;0,HLOOKUP("Memory",'vInfo (Imported)'!$1:$5000,A1180,FALSE),"")</f>
        <v/>
      </c>
      <c r="C1180" t="str">
        <f>IF(HLOOKUP("CPUs",'vInfo (Imported)'!$1:$5000,A1180,FALSE)&gt;0,
HLOOKUP("CPUs",'vInfo (Imported)'!$1:$5000,A1180,FALSE),
"")</f>
        <v/>
      </c>
      <c r="D1180" t="str">
        <f>IF(HLOOKUP($D$1,'vInfo (Imported)'!$1:$5000,A1180,FALSE)&gt;0,
HLOOKUP($D$1,'vInfo (Imported)'!$1:$5000,A1180,FALSE),
"")</f>
        <v/>
      </c>
      <c r="E1180" t="str">
        <f>IF(HLOOKUP("Category",'vInfo (Imported)'!$1:$5000,A1180,FALSE)&gt;0,
HLOOKUP("Category",'vInfo (Imported)'!$1:$5000,A1180,FALSE),
"")</f>
        <v/>
      </c>
      <c r="F1180" t="str">
        <f>IF(HLOOKUP("OS according to the configuration file",'vInfo (Imported)'!$1:$5000,A1180,FALSE)&gt;0,
HLOOKUP("OS according to the configuration file",'vInfo (Imported)'!$1:$5000,A1180,FALSE),
"")</f>
        <v/>
      </c>
      <c r="G1180" s="1" t="str">
        <f>IF(HLOOKUP("Cluster",'vInfo (Imported)'!$1:$5000,A1180,FALSE)&gt;0,
HLOOKUP("Cluster",'vInfo (Imported)'!$1:$5000,A1180,FALSE),
"")</f>
        <v/>
      </c>
      <c r="K1180" s="28">
        <f>'vCluster (Imported)'!A1180</f>
        <v>0</v>
      </c>
      <c r="L1180">
        <f t="shared" si="111"/>
        <v>0</v>
      </c>
      <c r="M1180">
        <f t="shared" si="112"/>
        <v>0</v>
      </c>
      <c r="N1180">
        <f t="shared" si="113"/>
        <v>0</v>
      </c>
      <c r="O1180" s="1">
        <f t="shared" si="114"/>
        <v>0</v>
      </c>
      <c r="P1180">
        <f>SUMIFS('vCluster (Imported)'!$G:$G,'vCluster (Imported)'!$A:$A,K1180)</f>
        <v>0</v>
      </c>
      <c r="Q1180">
        <f t="shared" si="115"/>
        <v>0</v>
      </c>
    </row>
    <row r="1181" spans="1:17" x14ac:dyDescent="0.3">
      <c r="A1181">
        <f t="shared" si="110"/>
        <v>1181</v>
      </c>
      <c r="B1181" t="str">
        <f>IF(HLOOKUP("Memory",'vInfo (Imported)'!$1:$5000,A1181,FALSE)&gt;0,HLOOKUP("Memory",'vInfo (Imported)'!$1:$5000,A1181,FALSE),"")</f>
        <v/>
      </c>
      <c r="C1181" t="str">
        <f>IF(HLOOKUP("CPUs",'vInfo (Imported)'!$1:$5000,A1181,FALSE)&gt;0,
HLOOKUP("CPUs",'vInfo (Imported)'!$1:$5000,A1181,FALSE),
"")</f>
        <v/>
      </c>
      <c r="D1181" t="str">
        <f>IF(HLOOKUP($D$1,'vInfo (Imported)'!$1:$5000,A1181,FALSE)&gt;0,
HLOOKUP($D$1,'vInfo (Imported)'!$1:$5000,A1181,FALSE),
"")</f>
        <v/>
      </c>
      <c r="E1181" t="str">
        <f>IF(HLOOKUP("Category",'vInfo (Imported)'!$1:$5000,A1181,FALSE)&gt;0,
HLOOKUP("Category",'vInfo (Imported)'!$1:$5000,A1181,FALSE),
"")</f>
        <v/>
      </c>
      <c r="F1181" t="str">
        <f>IF(HLOOKUP("OS according to the configuration file",'vInfo (Imported)'!$1:$5000,A1181,FALSE)&gt;0,
HLOOKUP("OS according to the configuration file",'vInfo (Imported)'!$1:$5000,A1181,FALSE),
"")</f>
        <v/>
      </c>
      <c r="G1181" s="1" t="str">
        <f>IF(HLOOKUP("Cluster",'vInfo (Imported)'!$1:$5000,A1181,FALSE)&gt;0,
HLOOKUP("Cluster",'vInfo (Imported)'!$1:$5000,A1181,FALSE),
"")</f>
        <v/>
      </c>
      <c r="K1181" s="28">
        <f>'vCluster (Imported)'!A1181</f>
        <v>0</v>
      </c>
      <c r="L1181">
        <f t="shared" si="111"/>
        <v>0</v>
      </c>
      <c r="M1181">
        <f t="shared" si="112"/>
        <v>0</v>
      </c>
      <c r="N1181">
        <f t="shared" si="113"/>
        <v>0</v>
      </c>
      <c r="O1181" s="1">
        <f t="shared" si="114"/>
        <v>0</v>
      </c>
      <c r="P1181">
        <f>SUMIFS('vCluster (Imported)'!$G:$G,'vCluster (Imported)'!$A:$A,K1181)</f>
        <v>0</v>
      </c>
      <c r="Q1181">
        <f t="shared" si="115"/>
        <v>0</v>
      </c>
    </row>
    <row r="1182" spans="1:17" x14ac:dyDescent="0.3">
      <c r="A1182">
        <f t="shared" si="110"/>
        <v>1182</v>
      </c>
      <c r="B1182" t="str">
        <f>IF(HLOOKUP("Memory",'vInfo (Imported)'!$1:$5000,A1182,FALSE)&gt;0,HLOOKUP("Memory",'vInfo (Imported)'!$1:$5000,A1182,FALSE),"")</f>
        <v/>
      </c>
      <c r="C1182" t="str">
        <f>IF(HLOOKUP("CPUs",'vInfo (Imported)'!$1:$5000,A1182,FALSE)&gt;0,
HLOOKUP("CPUs",'vInfo (Imported)'!$1:$5000,A1182,FALSE),
"")</f>
        <v/>
      </c>
      <c r="D1182" t="str">
        <f>IF(HLOOKUP($D$1,'vInfo (Imported)'!$1:$5000,A1182,FALSE)&gt;0,
HLOOKUP($D$1,'vInfo (Imported)'!$1:$5000,A1182,FALSE),
"")</f>
        <v/>
      </c>
      <c r="E1182" t="str">
        <f>IF(HLOOKUP("Category",'vInfo (Imported)'!$1:$5000,A1182,FALSE)&gt;0,
HLOOKUP("Category",'vInfo (Imported)'!$1:$5000,A1182,FALSE),
"")</f>
        <v/>
      </c>
      <c r="F1182" t="str">
        <f>IF(HLOOKUP("OS according to the configuration file",'vInfo (Imported)'!$1:$5000,A1182,FALSE)&gt;0,
HLOOKUP("OS according to the configuration file",'vInfo (Imported)'!$1:$5000,A1182,FALSE),
"")</f>
        <v/>
      </c>
      <c r="G1182" s="1" t="str">
        <f>IF(HLOOKUP("Cluster",'vInfo (Imported)'!$1:$5000,A1182,FALSE)&gt;0,
HLOOKUP("Cluster",'vInfo (Imported)'!$1:$5000,A1182,FALSE),
"")</f>
        <v/>
      </c>
      <c r="K1182" s="28">
        <f>'vCluster (Imported)'!A1182</f>
        <v>0</v>
      </c>
      <c r="L1182">
        <f t="shared" si="111"/>
        <v>0</v>
      </c>
      <c r="M1182">
        <f t="shared" si="112"/>
        <v>0</v>
      </c>
      <c r="N1182">
        <f t="shared" si="113"/>
        <v>0</v>
      </c>
      <c r="O1182" s="1">
        <f t="shared" si="114"/>
        <v>0</v>
      </c>
      <c r="P1182">
        <f>SUMIFS('vCluster (Imported)'!$G:$G,'vCluster (Imported)'!$A:$A,K1182)</f>
        <v>0</v>
      </c>
      <c r="Q1182">
        <f t="shared" si="115"/>
        <v>0</v>
      </c>
    </row>
    <row r="1183" spans="1:17" x14ac:dyDescent="0.3">
      <c r="A1183">
        <f t="shared" si="110"/>
        <v>1183</v>
      </c>
      <c r="B1183" t="str">
        <f>IF(HLOOKUP("Memory",'vInfo (Imported)'!$1:$5000,A1183,FALSE)&gt;0,HLOOKUP("Memory",'vInfo (Imported)'!$1:$5000,A1183,FALSE),"")</f>
        <v/>
      </c>
      <c r="C1183" t="str">
        <f>IF(HLOOKUP("CPUs",'vInfo (Imported)'!$1:$5000,A1183,FALSE)&gt;0,
HLOOKUP("CPUs",'vInfo (Imported)'!$1:$5000,A1183,FALSE),
"")</f>
        <v/>
      </c>
      <c r="D1183" t="str">
        <f>IF(HLOOKUP($D$1,'vInfo (Imported)'!$1:$5000,A1183,FALSE)&gt;0,
HLOOKUP($D$1,'vInfo (Imported)'!$1:$5000,A1183,FALSE),
"")</f>
        <v/>
      </c>
      <c r="E1183" t="str">
        <f>IF(HLOOKUP("Category",'vInfo (Imported)'!$1:$5000,A1183,FALSE)&gt;0,
HLOOKUP("Category",'vInfo (Imported)'!$1:$5000,A1183,FALSE),
"")</f>
        <v/>
      </c>
      <c r="F1183" t="str">
        <f>IF(HLOOKUP("OS according to the configuration file",'vInfo (Imported)'!$1:$5000,A1183,FALSE)&gt;0,
HLOOKUP("OS according to the configuration file",'vInfo (Imported)'!$1:$5000,A1183,FALSE),
"")</f>
        <v/>
      </c>
      <c r="G1183" s="1" t="str">
        <f>IF(HLOOKUP("Cluster",'vInfo (Imported)'!$1:$5000,A1183,FALSE)&gt;0,
HLOOKUP("Cluster",'vInfo (Imported)'!$1:$5000,A1183,FALSE),
"")</f>
        <v/>
      </c>
      <c r="K1183" s="28">
        <f>'vCluster (Imported)'!A1183</f>
        <v>0</v>
      </c>
      <c r="L1183">
        <f t="shared" si="111"/>
        <v>0</v>
      </c>
      <c r="M1183">
        <f t="shared" si="112"/>
        <v>0</v>
      </c>
      <c r="N1183">
        <f t="shared" si="113"/>
        <v>0</v>
      </c>
      <c r="O1183" s="1">
        <f t="shared" si="114"/>
        <v>0</v>
      </c>
      <c r="P1183">
        <f>SUMIFS('vCluster (Imported)'!$G:$G,'vCluster (Imported)'!$A:$A,K1183)</f>
        <v>0</v>
      </c>
      <c r="Q1183">
        <f t="shared" si="115"/>
        <v>0</v>
      </c>
    </row>
    <row r="1184" spans="1:17" x14ac:dyDescent="0.3">
      <c r="A1184">
        <f t="shared" si="110"/>
        <v>1184</v>
      </c>
      <c r="B1184" t="str">
        <f>IF(HLOOKUP("Memory",'vInfo (Imported)'!$1:$5000,A1184,FALSE)&gt;0,HLOOKUP("Memory",'vInfo (Imported)'!$1:$5000,A1184,FALSE),"")</f>
        <v/>
      </c>
      <c r="C1184" t="str">
        <f>IF(HLOOKUP("CPUs",'vInfo (Imported)'!$1:$5000,A1184,FALSE)&gt;0,
HLOOKUP("CPUs",'vInfo (Imported)'!$1:$5000,A1184,FALSE),
"")</f>
        <v/>
      </c>
      <c r="D1184" t="str">
        <f>IF(HLOOKUP($D$1,'vInfo (Imported)'!$1:$5000,A1184,FALSE)&gt;0,
HLOOKUP($D$1,'vInfo (Imported)'!$1:$5000,A1184,FALSE),
"")</f>
        <v/>
      </c>
      <c r="E1184" t="str">
        <f>IF(HLOOKUP("Category",'vInfo (Imported)'!$1:$5000,A1184,FALSE)&gt;0,
HLOOKUP("Category",'vInfo (Imported)'!$1:$5000,A1184,FALSE),
"")</f>
        <v/>
      </c>
      <c r="F1184" t="str">
        <f>IF(HLOOKUP("OS according to the configuration file",'vInfo (Imported)'!$1:$5000,A1184,FALSE)&gt;0,
HLOOKUP("OS according to the configuration file",'vInfo (Imported)'!$1:$5000,A1184,FALSE),
"")</f>
        <v/>
      </c>
      <c r="G1184" s="1" t="str">
        <f>IF(HLOOKUP("Cluster",'vInfo (Imported)'!$1:$5000,A1184,FALSE)&gt;0,
HLOOKUP("Cluster",'vInfo (Imported)'!$1:$5000,A1184,FALSE),
"")</f>
        <v/>
      </c>
      <c r="K1184" s="28">
        <f>'vCluster (Imported)'!A1184</f>
        <v>0</v>
      </c>
      <c r="L1184">
        <f t="shared" si="111"/>
        <v>0</v>
      </c>
      <c r="M1184">
        <f t="shared" si="112"/>
        <v>0</v>
      </c>
      <c r="N1184">
        <f t="shared" si="113"/>
        <v>0</v>
      </c>
      <c r="O1184" s="1">
        <f t="shared" si="114"/>
        <v>0</v>
      </c>
      <c r="P1184">
        <f>SUMIFS('vCluster (Imported)'!$G:$G,'vCluster (Imported)'!$A:$A,K1184)</f>
        <v>0</v>
      </c>
      <c r="Q1184">
        <f t="shared" si="115"/>
        <v>0</v>
      </c>
    </row>
    <row r="1185" spans="1:17" x14ac:dyDescent="0.3">
      <c r="A1185">
        <f t="shared" si="110"/>
        <v>1185</v>
      </c>
      <c r="B1185" t="str">
        <f>IF(HLOOKUP("Memory",'vInfo (Imported)'!$1:$5000,A1185,FALSE)&gt;0,HLOOKUP("Memory",'vInfo (Imported)'!$1:$5000,A1185,FALSE),"")</f>
        <v/>
      </c>
      <c r="C1185" t="str">
        <f>IF(HLOOKUP("CPUs",'vInfo (Imported)'!$1:$5000,A1185,FALSE)&gt;0,
HLOOKUP("CPUs",'vInfo (Imported)'!$1:$5000,A1185,FALSE),
"")</f>
        <v/>
      </c>
      <c r="D1185" t="str">
        <f>IF(HLOOKUP($D$1,'vInfo (Imported)'!$1:$5000,A1185,FALSE)&gt;0,
HLOOKUP($D$1,'vInfo (Imported)'!$1:$5000,A1185,FALSE),
"")</f>
        <v/>
      </c>
      <c r="E1185" t="str">
        <f>IF(HLOOKUP("Category",'vInfo (Imported)'!$1:$5000,A1185,FALSE)&gt;0,
HLOOKUP("Category",'vInfo (Imported)'!$1:$5000,A1185,FALSE),
"")</f>
        <v/>
      </c>
      <c r="F1185" t="str">
        <f>IF(HLOOKUP("OS according to the configuration file",'vInfo (Imported)'!$1:$5000,A1185,FALSE)&gt;0,
HLOOKUP("OS according to the configuration file",'vInfo (Imported)'!$1:$5000,A1185,FALSE),
"")</f>
        <v/>
      </c>
      <c r="G1185" s="1" t="str">
        <f>IF(HLOOKUP("Cluster",'vInfo (Imported)'!$1:$5000,A1185,FALSE)&gt;0,
HLOOKUP("Cluster",'vInfo (Imported)'!$1:$5000,A1185,FALSE),
"")</f>
        <v/>
      </c>
      <c r="K1185" s="28">
        <f>'vCluster (Imported)'!A1185</f>
        <v>0</v>
      </c>
      <c r="L1185">
        <f t="shared" si="111"/>
        <v>0</v>
      </c>
      <c r="M1185">
        <f t="shared" si="112"/>
        <v>0</v>
      </c>
      <c r="N1185">
        <f t="shared" si="113"/>
        <v>0</v>
      </c>
      <c r="O1185" s="1">
        <f t="shared" si="114"/>
        <v>0</v>
      </c>
      <c r="P1185">
        <f>SUMIFS('vCluster (Imported)'!$G:$G,'vCluster (Imported)'!$A:$A,K1185)</f>
        <v>0</v>
      </c>
      <c r="Q1185">
        <f t="shared" si="115"/>
        <v>0</v>
      </c>
    </row>
    <row r="1186" spans="1:17" x14ac:dyDescent="0.3">
      <c r="A1186">
        <f t="shared" si="110"/>
        <v>1186</v>
      </c>
      <c r="B1186" t="str">
        <f>IF(HLOOKUP("Memory",'vInfo (Imported)'!$1:$5000,A1186,FALSE)&gt;0,HLOOKUP("Memory",'vInfo (Imported)'!$1:$5000,A1186,FALSE),"")</f>
        <v/>
      </c>
      <c r="C1186" t="str">
        <f>IF(HLOOKUP("CPUs",'vInfo (Imported)'!$1:$5000,A1186,FALSE)&gt;0,
HLOOKUP("CPUs",'vInfo (Imported)'!$1:$5000,A1186,FALSE),
"")</f>
        <v/>
      </c>
      <c r="D1186" t="str">
        <f>IF(HLOOKUP($D$1,'vInfo (Imported)'!$1:$5000,A1186,FALSE)&gt;0,
HLOOKUP($D$1,'vInfo (Imported)'!$1:$5000,A1186,FALSE),
"")</f>
        <v/>
      </c>
      <c r="E1186" t="str">
        <f>IF(HLOOKUP("Category",'vInfo (Imported)'!$1:$5000,A1186,FALSE)&gt;0,
HLOOKUP("Category",'vInfo (Imported)'!$1:$5000,A1186,FALSE),
"")</f>
        <v/>
      </c>
      <c r="F1186" t="str">
        <f>IF(HLOOKUP("OS according to the configuration file",'vInfo (Imported)'!$1:$5000,A1186,FALSE)&gt;0,
HLOOKUP("OS according to the configuration file",'vInfo (Imported)'!$1:$5000,A1186,FALSE),
"")</f>
        <v/>
      </c>
      <c r="G1186" s="1" t="str">
        <f>IF(HLOOKUP("Cluster",'vInfo (Imported)'!$1:$5000,A1186,FALSE)&gt;0,
HLOOKUP("Cluster",'vInfo (Imported)'!$1:$5000,A1186,FALSE),
"")</f>
        <v/>
      </c>
      <c r="K1186" s="28">
        <f>'vCluster (Imported)'!A1186</f>
        <v>0</v>
      </c>
      <c r="L1186">
        <f t="shared" si="111"/>
        <v>0</v>
      </c>
      <c r="M1186">
        <f t="shared" si="112"/>
        <v>0</v>
      </c>
      <c r="N1186">
        <f t="shared" si="113"/>
        <v>0</v>
      </c>
      <c r="O1186" s="1">
        <f t="shared" si="114"/>
        <v>0</v>
      </c>
      <c r="P1186">
        <f>SUMIFS('vCluster (Imported)'!$G:$G,'vCluster (Imported)'!$A:$A,K1186)</f>
        <v>0</v>
      </c>
      <c r="Q1186">
        <f t="shared" si="115"/>
        <v>0</v>
      </c>
    </row>
    <row r="1187" spans="1:17" x14ac:dyDescent="0.3">
      <c r="A1187">
        <f t="shared" si="110"/>
        <v>1187</v>
      </c>
      <c r="B1187" t="str">
        <f>IF(HLOOKUP("Memory",'vInfo (Imported)'!$1:$5000,A1187,FALSE)&gt;0,HLOOKUP("Memory",'vInfo (Imported)'!$1:$5000,A1187,FALSE),"")</f>
        <v/>
      </c>
      <c r="C1187" t="str">
        <f>IF(HLOOKUP("CPUs",'vInfo (Imported)'!$1:$5000,A1187,FALSE)&gt;0,
HLOOKUP("CPUs",'vInfo (Imported)'!$1:$5000,A1187,FALSE),
"")</f>
        <v/>
      </c>
      <c r="D1187" t="str">
        <f>IF(HLOOKUP($D$1,'vInfo (Imported)'!$1:$5000,A1187,FALSE)&gt;0,
HLOOKUP($D$1,'vInfo (Imported)'!$1:$5000,A1187,FALSE),
"")</f>
        <v/>
      </c>
      <c r="E1187" t="str">
        <f>IF(HLOOKUP("Category",'vInfo (Imported)'!$1:$5000,A1187,FALSE)&gt;0,
HLOOKUP("Category",'vInfo (Imported)'!$1:$5000,A1187,FALSE),
"")</f>
        <v/>
      </c>
      <c r="F1187" t="str">
        <f>IF(HLOOKUP("OS according to the configuration file",'vInfo (Imported)'!$1:$5000,A1187,FALSE)&gt;0,
HLOOKUP("OS according to the configuration file",'vInfo (Imported)'!$1:$5000,A1187,FALSE),
"")</f>
        <v/>
      </c>
      <c r="G1187" s="1" t="str">
        <f>IF(HLOOKUP("Cluster",'vInfo (Imported)'!$1:$5000,A1187,FALSE)&gt;0,
HLOOKUP("Cluster",'vInfo (Imported)'!$1:$5000,A1187,FALSE),
"")</f>
        <v/>
      </c>
      <c r="K1187" s="28">
        <f>'vCluster (Imported)'!A1187</f>
        <v>0</v>
      </c>
      <c r="L1187">
        <f t="shared" si="111"/>
        <v>0</v>
      </c>
      <c r="M1187">
        <f t="shared" si="112"/>
        <v>0</v>
      </c>
      <c r="N1187">
        <f t="shared" si="113"/>
        <v>0</v>
      </c>
      <c r="O1187" s="1">
        <f t="shared" si="114"/>
        <v>0</v>
      </c>
      <c r="P1187">
        <f>SUMIFS('vCluster (Imported)'!$G:$G,'vCluster (Imported)'!$A:$A,K1187)</f>
        <v>0</v>
      </c>
      <c r="Q1187">
        <f t="shared" si="115"/>
        <v>0</v>
      </c>
    </row>
    <row r="1188" spans="1:17" x14ac:dyDescent="0.3">
      <c r="A1188">
        <f t="shared" si="110"/>
        <v>1188</v>
      </c>
      <c r="B1188" t="str">
        <f>IF(HLOOKUP("Memory",'vInfo (Imported)'!$1:$5000,A1188,FALSE)&gt;0,HLOOKUP("Memory",'vInfo (Imported)'!$1:$5000,A1188,FALSE),"")</f>
        <v/>
      </c>
      <c r="C1188" t="str">
        <f>IF(HLOOKUP("CPUs",'vInfo (Imported)'!$1:$5000,A1188,FALSE)&gt;0,
HLOOKUP("CPUs",'vInfo (Imported)'!$1:$5000,A1188,FALSE),
"")</f>
        <v/>
      </c>
      <c r="D1188" t="str">
        <f>IF(HLOOKUP($D$1,'vInfo (Imported)'!$1:$5000,A1188,FALSE)&gt;0,
HLOOKUP($D$1,'vInfo (Imported)'!$1:$5000,A1188,FALSE),
"")</f>
        <v/>
      </c>
      <c r="E1188" t="str">
        <f>IF(HLOOKUP("Category",'vInfo (Imported)'!$1:$5000,A1188,FALSE)&gt;0,
HLOOKUP("Category",'vInfo (Imported)'!$1:$5000,A1188,FALSE),
"")</f>
        <v/>
      </c>
      <c r="F1188" t="str">
        <f>IF(HLOOKUP("OS according to the configuration file",'vInfo (Imported)'!$1:$5000,A1188,FALSE)&gt;0,
HLOOKUP("OS according to the configuration file",'vInfo (Imported)'!$1:$5000,A1188,FALSE),
"")</f>
        <v/>
      </c>
      <c r="G1188" s="1" t="str">
        <f>IF(HLOOKUP("Cluster",'vInfo (Imported)'!$1:$5000,A1188,FALSE)&gt;0,
HLOOKUP("Cluster",'vInfo (Imported)'!$1:$5000,A1188,FALSE),
"")</f>
        <v/>
      </c>
      <c r="K1188" s="28">
        <f>'vCluster (Imported)'!A1188</f>
        <v>0</v>
      </c>
      <c r="L1188">
        <f t="shared" si="111"/>
        <v>0</v>
      </c>
      <c r="M1188">
        <f t="shared" si="112"/>
        <v>0</v>
      </c>
      <c r="N1188">
        <f t="shared" si="113"/>
        <v>0</v>
      </c>
      <c r="O1188" s="1">
        <f t="shared" si="114"/>
        <v>0</v>
      </c>
      <c r="P1188">
        <f>SUMIFS('vCluster (Imported)'!$G:$G,'vCluster (Imported)'!$A:$A,K1188)</f>
        <v>0</v>
      </c>
      <c r="Q1188">
        <f t="shared" si="115"/>
        <v>0</v>
      </c>
    </row>
    <row r="1189" spans="1:17" x14ac:dyDescent="0.3">
      <c r="A1189">
        <f t="shared" si="110"/>
        <v>1189</v>
      </c>
      <c r="B1189" t="str">
        <f>IF(HLOOKUP("Memory",'vInfo (Imported)'!$1:$5000,A1189,FALSE)&gt;0,HLOOKUP("Memory",'vInfo (Imported)'!$1:$5000,A1189,FALSE),"")</f>
        <v/>
      </c>
      <c r="C1189" t="str">
        <f>IF(HLOOKUP("CPUs",'vInfo (Imported)'!$1:$5000,A1189,FALSE)&gt;0,
HLOOKUP("CPUs",'vInfo (Imported)'!$1:$5000,A1189,FALSE),
"")</f>
        <v/>
      </c>
      <c r="D1189" t="str">
        <f>IF(HLOOKUP($D$1,'vInfo (Imported)'!$1:$5000,A1189,FALSE)&gt;0,
HLOOKUP($D$1,'vInfo (Imported)'!$1:$5000,A1189,FALSE),
"")</f>
        <v/>
      </c>
      <c r="E1189" t="str">
        <f>IF(HLOOKUP("Category",'vInfo (Imported)'!$1:$5000,A1189,FALSE)&gt;0,
HLOOKUP("Category",'vInfo (Imported)'!$1:$5000,A1189,FALSE),
"")</f>
        <v/>
      </c>
      <c r="F1189" t="str">
        <f>IF(HLOOKUP("OS according to the configuration file",'vInfo (Imported)'!$1:$5000,A1189,FALSE)&gt;0,
HLOOKUP("OS according to the configuration file",'vInfo (Imported)'!$1:$5000,A1189,FALSE),
"")</f>
        <v/>
      </c>
      <c r="G1189" s="1" t="str">
        <f>IF(HLOOKUP("Cluster",'vInfo (Imported)'!$1:$5000,A1189,FALSE)&gt;0,
HLOOKUP("Cluster",'vInfo (Imported)'!$1:$5000,A1189,FALSE),
"")</f>
        <v/>
      </c>
      <c r="K1189" s="28">
        <f>'vCluster (Imported)'!A1189</f>
        <v>0</v>
      </c>
      <c r="L1189">
        <f t="shared" si="111"/>
        <v>0</v>
      </c>
      <c r="M1189">
        <f t="shared" si="112"/>
        <v>0</v>
      </c>
      <c r="N1189">
        <f t="shared" si="113"/>
        <v>0</v>
      </c>
      <c r="O1189" s="1">
        <f t="shared" si="114"/>
        <v>0</v>
      </c>
      <c r="P1189">
        <f>SUMIFS('vCluster (Imported)'!$G:$G,'vCluster (Imported)'!$A:$A,K1189)</f>
        <v>0</v>
      </c>
      <c r="Q1189">
        <f t="shared" si="115"/>
        <v>0</v>
      </c>
    </row>
    <row r="1190" spans="1:17" x14ac:dyDescent="0.3">
      <c r="A1190">
        <f t="shared" si="110"/>
        <v>1190</v>
      </c>
      <c r="B1190" t="str">
        <f>IF(HLOOKUP("Memory",'vInfo (Imported)'!$1:$5000,A1190,FALSE)&gt;0,HLOOKUP("Memory",'vInfo (Imported)'!$1:$5000,A1190,FALSE),"")</f>
        <v/>
      </c>
      <c r="C1190" t="str">
        <f>IF(HLOOKUP("CPUs",'vInfo (Imported)'!$1:$5000,A1190,FALSE)&gt;0,
HLOOKUP("CPUs",'vInfo (Imported)'!$1:$5000,A1190,FALSE),
"")</f>
        <v/>
      </c>
      <c r="D1190" t="str">
        <f>IF(HLOOKUP($D$1,'vInfo (Imported)'!$1:$5000,A1190,FALSE)&gt;0,
HLOOKUP($D$1,'vInfo (Imported)'!$1:$5000,A1190,FALSE),
"")</f>
        <v/>
      </c>
      <c r="E1190" t="str">
        <f>IF(HLOOKUP("Category",'vInfo (Imported)'!$1:$5000,A1190,FALSE)&gt;0,
HLOOKUP("Category",'vInfo (Imported)'!$1:$5000,A1190,FALSE),
"")</f>
        <v/>
      </c>
      <c r="F1190" t="str">
        <f>IF(HLOOKUP("OS according to the configuration file",'vInfo (Imported)'!$1:$5000,A1190,FALSE)&gt;0,
HLOOKUP("OS according to the configuration file",'vInfo (Imported)'!$1:$5000,A1190,FALSE),
"")</f>
        <v/>
      </c>
      <c r="G1190" s="1" t="str">
        <f>IF(HLOOKUP("Cluster",'vInfo (Imported)'!$1:$5000,A1190,FALSE)&gt;0,
HLOOKUP("Cluster",'vInfo (Imported)'!$1:$5000,A1190,FALSE),
"")</f>
        <v/>
      </c>
      <c r="K1190" s="28">
        <f>'vCluster (Imported)'!A1190</f>
        <v>0</v>
      </c>
      <c r="L1190">
        <f t="shared" si="111"/>
        <v>0</v>
      </c>
      <c r="M1190">
        <f t="shared" si="112"/>
        <v>0</v>
      </c>
      <c r="N1190">
        <f t="shared" si="113"/>
        <v>0</v>
      </c>
      <c r="O1190" s="1">
        <f t="shared" si="114"/>
        <v>0</v>
      </c>
      <c r="P1190">
        <f>SUMIFS('vCluster (Imported)'!$G:$G,'vCluster (Imported)'!$A:$A,K1190)</f>
        <v>0</v>
      </c>
      <c r="Q1190">
        <f t="shared" si="115"/>
        <v>0</v>
      </c>
    </row>
    <row r="1191" spans="1:17" x14ac:dyDescent="0.3">
      <c r="A1191">
        <f t="shared" si="110"/>
        <v>1191</v>
      </c>
      <c r="B1191" t="str">
        <f>IF(HLOOKUP("Memory",'vInfo (Imported)'!$1:$5000,A1191,FALSE)&gt;0,HLOOKUP("Memory",'vInfo (Imported)'!$1:$5000,A1191,FALSE),"")</f>
        <v/>
      </c>
      <c r="C1191" t="str">
        <f>IF(HLOOKUP("CPUs",'vInfo (Imported)'!$1:$5000,A1191,FALSE)&gt;0,
HLOOKUP("CPUs",'vInfo (Imported)'!$1:$5000,A1191,FALSE),
"")</f>
        <v/>
      </c>
      <c r="D1191" t="str">
        <f>IF(HLOOKUP($D$1,'vInfo (Imported)'!$1:$5000,A1191,FALSE)&gt;0,
HLOOKUP($D$1,'vInfo (Imported)'!$1:$5000,A1191,FALSE),
"")</f>
        <v/>
      </c>
      <c r="E1191" t="str">
        <f>IF(HLOOKUP("Category",'vInfo (Imported)'!$1:$5000,A1191,FALSE)&gt;0,
HLOOKUP("Category",'vInfo (Imported)'!$1:$5000,A1191,FALSE),
"")</f>
        <v/>
      </c>
      <c r="F1191" t="str">
        <f>IF(HLOOKUP("OS according to the configuration file",'vInfo (Imported)'!$1:$5000,A1191,FALSE)&gt;0,
HLOOKUP("OS according to the configuration file",'vInfo (Imported)'!$1:$5000,A1191,FALSE),
"")</f>
        <v/>
      </c>
      <c r="G1191" s="1" t="str">
        <f>IF(HLOOKUP("Cluster",'vInfo (Imported)'!$1:$5000,A1191,FALSE)&gt;0,
HLOOKUP("Cluster",'vInfo (Imported)'!$1:$5000,A1191,FALSE),
"")</f>
        <v/>
      </c>
      <c r="K1191" s="28">
        <f>'vCluster (Imported)'!A1191</f>
        <v>0</v>
      </c>
      <c r="L1191">
        <f t="shared" si="111"/>
        <v>0</v>
      </c>
      <c r="M1191">
        <f t="shared" si="112"/>
        <v>0</v>
      </c>
      <c r="N1191">
        <f t="shared" si="113"/>
        <v>0</v>
      </c>
      <c r="O1191" s="1">
        <f t="shared" si="114"/>
        <v>0</v>
      </c>
      <c r="P1191">
        <f>SUMIFS('vCluster (Imported)'!$G:$G,'vCluster (Imported)'!$A:$A,K1191)</f>
        <v>0</v>
      </c>
      <c r="Q1191">
        <f t="shared" si="115"/>
        <v>0</v>
      </c>
    </row>
    <row r="1192" spans="1:17" x14ac:dyDescent="0.3">
      <c r="A1192">
        <f t="shared" si="110"/>
        <v>1192</v>
      </c>
      <c r="B1192" t="str">
        <f>IF(HLOOKUP("Memory",'vInfo (Imported)'!$1:$5000,A1192,FALSE)&gt;0,HLOOKUP("Memory",'vInfo (Imported)'!$1:$5000,A1192,FALSE),"")</f>
        <v/>
      </c>
      <c r="C1192" t="str">
        <f>IF(HLOOKUP("CPUs",'vInfo (Imported)'!$1:$5000,A1192,FALSE)&gt;0,
HLOOKUP("CPUs",'vInfo (Imported)'!$1:$5000,A1192,FALSE),
"")</f>
        <v/>
      </c>
      <c r="D1192" t="str">
        <f>IF(HLOOKUP($D$1,'vInfo (Imported)'!$1:$5000,A1192,FALSE)&gt;0,
HLOOKUP($D$1,'vInfo (Imported)'!$1:$5000,A1192,FALSE),
"")</f>
        <v/>
      </c>
      <c r="E1192" t="str">
        <f>IF(HLOOKUP("Category",'vInfo (Imported)'!$1:$5000,A1192,FALSE)&gt;0,
HLOOKUP("Category",'vInfo (Imported)'!$1:$5000,A1192,FALSE),
"")</f>
        <v/>
      </c>
      <c r="F1192" t="str">
        <f>IF(HLOOKUP("OS according to the configuration file",'vInfo (Imported)'!$1:$5000,A1192,FALSE)&gt;0,
HLOOKUP("OS according to the configuration file",'vInfo (Imported)'!$1:$5000,A1192,FALSE),
"")</f>
        <v/>
      </c>
      <c r="G1192" s="1" t="str">
        <f>IF(HLOOKUP("Cluster",'vInfo (Imported)'!$1:$5000,A1192,FALSE)&gt;0,
HLOOKUP("Cluster",'vInfo (Imported)'!$1:$5000,A1192,FALSE),
"")</f>
        <v/>
      </c>
      <c r="K1192" s="28">
        <f>'vCluster (Imported)'!A1192</f>
        <v>0</v>
      </c>
      <c r="L1192">
        <f t="shared" si="111"/>
        <v>0</v>
      </c>
      <c r="M1192">
        <f t="shared" si="112"/>
        <v>0</v>
      </c>
      <c r="N1192">
        <f t="shared" si="113"/>
        <v>0</v>
      </c>
      <c r="O1192" s="1">
        <f t="shared" si="114"/>
        <v>0</v>
      </c>
      <c r="P1192">
        <f>SUMIFS('vCluster (Imported)'!$G:$G,'vCluster (Imported)'!$A:$A,K1192)</f>
        <v>0</v>
      </c>
      <c r="Q1192">
        <f t="shared" si="115"/>
        <v>0</v>
      </c>
    </row>
    <row r="1193" spans="1:17" x14ac:dyDescent="0.3">
      <c r="A1193">
        <f t="shared" si="110"/>
        <v>1193</v>
      </c>
      <c r="B1193" t="str">
        <f>IF(HLOOKUP("Memory",'vInfo (Imported)'!$1:$5000,A1193,FALSE)&gt;0,HLOOKUP("Memory",'vInfo (Imported)'!$1:$5000,A1193,FALSE),"")</f>
        <v/>
      </c>
      <c r="C1193" t="str">
        <f>IF(HLOOKUP("CPUs",'vInfo (Imported)'!$1:$5000,A1193,FALSE)&gt;0,
HLOOKUP("CPUs",'vInfo (Imported)'!$1:$5000,A1193,FALSE),
"")</f>
        <v/>
      </c>
      <c r="D1193" t="str">
        <f>IF(HLOOKUP($D$1,'vInfo (Imported)'!$1:$5000,A1193,FALSE)&gt;0,
HLOOKUP($D$1,'vInfo (Imported)'!$1:$5000,A1193,FALSE),
"")</f>
        <v/>
      </c>
      <c r="E1193" t="str">
        <f>IF(HLOOKUP("Category",'vInfo (Imported)'!$1:$5000,A1193,FALSE)&gt;0,
HLOOKUP("Category",'vInfo (Imported)'!$1:$5000,A1193,FALSE),
"")</f>
        <v/>
      </c>
      <c r="F1193" t="str">
        <f>IF(HLOOKUP("OS according to the configuration file",'vInfo (Imported)'!$1:$5000,A1193,FALSE)&gt;0,
HLOOKUP("OS according to the configuration file",'vInfo (Imported)'!$1:$5000,A1193,FALSE),
"")</f>
        <v/>
      </c>
      <c r="G1193" s="1" t="str">
        <f>IF(HLOOKUP("Cluster",'vInfo (Imported)'!$1:$5000,A1193,FALSE)&gt;0,
HLOOKUP("Cluster",'vInfo (Imported)'!$1:$5000,A1193,FALSE),
"")</f>
        <v/>
      </c>
      <c r="K1193" s="28">
        <f>'vCluster (Imported)'!A1193</f>
        <v>0</v>
      </c>
      <c r="L1193">
        <f t="shared" si="111"/>
        <v>0</v>
      </c>
      <c r="M1193">
        <f t="shared" si="112"/>
        <v>0</v>
      </c>
      <c r="N1193">
        <f t="shared" si="113"/>
        <v>0</v>
      </c>
      <c r="O1193" s="1">
        <f t="shared" si="114"/>
        <v>0</v>
      </c>
      <c r="P1193">
        <f>SUMIFS('vCluster (Imported)'!$G:$G,'vCluster (Imported)'!$A:$A,K1193)</f>
        <v>0</v>
      </c>
      <c r="Q1193">
        <f t="shared" si="115"/>
        <v>0</v>
      </c>
    </row>
    <row r="1194" spans="1:17" x14ac:dyDescent="0.3">
      <c r="A1194">
        <f t="shared" si="110"/>
        <v>1194</v>
      </c>
      <c r="B1194" t="str">
        <f>IF(HLOOKUP("Memory",'vInfo (Imported)'!$1:$5000,A1194,FALSE)&gt;0,HLOOKUP("Memory",'vInfo (Imported)'!$1:$5000,A1194,FALSE),"")</f>
        <v/>
      </c>
      <c r="C1194" t="str">
        <f>IF(HLOOKUP("CPUs",'vInfo (Imported)'!$1:$5000,A1194,FALSE)&gt;0,
HLOOKUP("CPUs",'vInfo (Imported)'!$1:$5000,A1194,FALSE),
"")</f>
        <v/>
      </c>
      <c r="D1194" t="str">
        <f>IF(HLOOKUP($D$1,'vInfo (Imported)'!$1:$5000,A1194,FALSE)&gt;0,
HLOOKUP($D$1,'vInfo (Imported)'!$1:$5000,A1194,FALSE),
"")</f>
        <v/>
      </c>
      <c r="E1194" t="str">
        <f>IF(HLOOKUP("Category",'vInfo (Imported)'!$1:$5000,A1194,FALSE)&gt;0,
HLOOKUP("Category",'vInfo (Imported)'!$1:$5000,A1194,FALSE),
"")</f>
        <v/>
      </c>
      <c r="F1194" t="str">
        <f>IF(HLOOKUP("OS according to the configuration file",'vInfo (Imported)'!$1:$5000,A1194,FALSE)&gt;0,
HLOOKUP("OS according to the configuration file",'vInfo (Imported)'!$1:$5000,A1194,FALSE),
"")</f>
        <v/>
      </c>
      <c r="G1194" s="1" t="str">
        <f>IF(HLOOKUP("Cluster",'vInfo (Imported)'!$1:$5000,A1194,FALSE)&gt;0,
HLOOKUP("Cluster",'vInfo (Imported)'!$1:$5000,A1194,FALSE),
"")</f>
        <v/>
      </c>
      <c r="K1194" s="28">
        <f>'vCluster (Imported)'!A1194</f>
        <v>0</v>
      </c>
      <c r="L1194">
        <f t="shared" si="111"/>
        <v>0</v>
      </c>
      <c r="M1194">
        <f t="shared" si="112"/>
        <v>0</v>
      </c>
      <c r="N1194">
        <f t="shared" si="113"/>
        <v>0</v>
      </c>
      <c r="O1194" s="1">
        <f t="shared" si="114"/>
        <v>0</v>
      </c>
      <c r="P1194">
        <f>SUMIFS('vCluster (Imported)'!$G:$G,'vCluster (Imported)'!$A:$A,K1194)</f>
        <v>0</v>
      </c>
      <c r="Q1194">
        <f t="shared" si="115"/>
        <v>0</v>
      </c>
    </row>
    <row r="1195" spans="1:17" x14ac:dyDescent="0.3">
      <c r="A1195">
        <f t="shared" si="110"/>
        <v>1195</v>
      </c>
      <c r="B1195" t="str">
        <f>IF(HLOOKUP("Memory",'vInfo (Imported)'!$1:$5000,A1195,FALSE)&gt;0,HLOOKUP("Memory",'vInfo (Imported)'!$1:$5000,A1195,FALSE),"")</f>
        <v/>
      </c>
      <c r="C1195" t="str">
        <f>IF(HLOOKUP("CPUs",'vInfo (Imported)'!$1:$5000,A1195,FALSE)&gt;0,
HLOOKUP("CPUs",'vInfo (Imported)'!$1:$5000,A1195,FALSE),
"")</f>
        <v/>
      </c>
      <c r="D1195" t="str">
        <f>IF(HLOOKUP($D$1,'vInfo (Imported)'!$1:$5000,A1195,FALSE)&gt;0,
HLOOKUP($D$1,'vInfo (Imported)'!$1:$5000,A1195,FALSE),
"")</f>
        <v/>
      </c>
      <c r="E1195" t="str">
        <f>IF(HLOOKUP("Category",'vInfo (Imported)'!$1:$5000,A1195,FALSE)&gt;0,
HLOOKUP("Category",'vInfo (Imported)'!$1:$5000,A1195,FALSE),
"")</f>
        <v/>
      </c>
      <c r="F1195" t="str">
        <f>IF(HLOOKUP("OS according to the configuration file",'vInfo (Imported)'!$1:$5000,A1195,FALSE)&gt;0,
HLOOKUP("OS according to the configuration file",'vInfo (Imported)'!$1:$5000,A1195,FALSE),
"")</f>
        <v/>
      </c>
      <c r="G1195" s="1" t="str">
        <f>IF(HLOOKUP("Cluster",'vInfo (Imported)'!$1:$5000,A1195,FALSE)&gt;0,
HLOOKUP("Cluster",'vInfo (Imported)'!$1:$5000,A1195,FALSE),
"")</f>
        <v/>
      </c>
      <c r="K1195" s="28">
        <f>'vCluster (Imported)'!A1195</f>
        <v>0</v>
      </c>
      <c r="L1195">
        <f t="shared" si="111"/>
        <v>0</v>
      </c>
      <c r="M1195">
        <f t="shared" si="112"/>
        <v>0</v>
      </c>
      <c r="N1195">
        <f t="shared" si="113"/>
        <v>0</v>
      </c>
      <c r="O1195" s="1">
        <f t="shared" si="114"/>
        <v>0</v>
      </c>
      <c r="P1195">
        <f>SUMIFS('vCluster (Imported)'!$G:$G,'vCluster (Imported)'!$A:$A,K1195)</f>
        <v>0</v>
      </c>
      <c r="Q1195">
        <f t="shared" si="115"/>
        <v>0</v>
      </c>
    </row>
    <row r="1196" spans="1:17" x14ac:dyDescent="0.3">
      <c r="A1196">
        <f t="shared" si="110"/>
        <v>1196</v>
      </c>
      <c r="B1196" t="str">
        <f>IF(HLOOKUP("Memory",'vInfo (Imported)'!$1:$5000,A1196,FALSE)&gt;0,HLOOKUP("Memory",'vInfo (Imported)'!$1:$5000,A1196,FALSE),"")</f>
        <v/>
      </c>
      <c r="C1196" t="str">
        <f>IF(HLOOKUP("CPUs",'vInfo (Imported)'!$1:$5000,A1196,FALSE)&gt;0,
HLOOKUP("CPUs",'vInfo (Imported)'!$1:$5000,A1196,FALSE),
"")</f>
        <v/>
      </c>
      <c r="D1196" t="str">
        <f>IF(HLOOKUP($D$1,'vInfo (Imported)'!$1:$5000,A1196,FALSE)&gt;0,
HLOOKUP($D$1,'vInfo (Imported)'!$1:$5000,A1196,FALSE),
"")</f>
        <v/>
      </c>
      <c r="E1196" t="str">
        <f>IF(HLOOKUP("Category",'vInfo (Imported)'!$1:$5000,A1196,FALSE)&gt;0,
HLOOKUP("Category",'vInfo (Imported)'!$1:$5000,A1196,FALSE),
"")</f>
        <v/>
      </c>
      <c r="F1196" t="str">
        <f>IF(HLOOKUP("OS according to the configuration file",'vInfo (Imported)'!$1:$5000,A1196,FALSE)&gt;0,
HLOOKUP("OS according to the configuration file",'vInfo (Imported)'!$1:$5000,A1196,FALSE),
"")</f>
        <v/>
      </c>
      <c r="G1196" s="1" t="str">
        <f>IF(HLOOKUP("Cluster",'vInfo (Imported)'!$1:$5000,A1196,FALSE)&gt;0,
HLOOKUP("Cluster",'vInfo (Imported)'!$1:$5000,A1196,FALSE),
"")</f>
        <v/>
      </c>
      <c r="K1196" s="28">
        <f>'vCluster (Imported)'!A1196</f>
        <v>0</v>
      </c>
      <c r="L1196">
        <f t="shared" si="111"/>
        <v>0</v>
      </c>
      <c r="M1196">
        <f t="shared" si="112"/>
        <v>0</v>
      </c>
      <c r="N1196">
        <f t="shared" si="113"/>
        <v>0</v>
      </c>
      <c r="O1196" s="1">
        <f t="shared" si="114"/>
        <v>0</v>
      </c>
      <c r="P1196">
        <f>SUMIFS('vCluster (Imported)'!$G:$G,'vCluster (Imported)'!$A:$A,K1196)</f>
        <v>0</v>
      </c>
      <c r="Q1196">
        <f t="shared" si="115"/>
        <v>0</v>
      </c>
    </row>
    <row r="1197" spans="1:17" x14ac:dyDescent="0.3">
      <c r="A1197">
        <f t="shared" si="110"/>
        <v>1197</v>
      </c>
      <c r="B1197" t="str">
        <f>IF(HLOOKUP("Memory",'vInfo (Imported)'!$1:$5000,A1197,FALSE)&gt;0,HLOOKUP("Memory",'vInfo (Imported)'!$1:$5000,A1197,FALSE),"")</f>
        <v/>
      </c>
      <c r="C1197" t="str">
        <f>IF(HLOOKUP("CPUs",'vInfo (Imported)'!$1:$5000,A1197,FALSE)&gt;0,
HLOOKUP("CPUs",'vInfo (Imported)'!$1:$5000,A1197,FALSE),
"")</f>
        <v/>
      </c>
      <c r="D1197" t="str">
        <f>IF(HLOOKUP($D$1,'vInfo (Imported)'!$1:$5000,A1197,FALSE)&gt;0,
HLOOKUP($D$1,'vInfo (Imported)'!$1:$5000,A1197,FALSE),
"")</f>
        <v/>
      </c>
      <c r="E1197" t="str">
        <f>IF(HLOOKUP("Category",'vInfo (Imported)'!$1:$5000,A1197,FALSE)&gt;0,
HLOOKUP("Category",'vInfo (Imported)'!$1:$5000,A1197,FALSE),
"")</f>
        <v/>
      </c>
      <c r="F1197" t="str">
        <f>IF(HLOOKUP("OS according to the configuration file",'vInfo (Imported)'!$1:$5000,A1197,FALSE)&gt;0,
HLOOKUP("OS according to the configuration file",'vInfo (Imported)'!$1:$5000,A1197,FALSE),
"")</f>
        <v/>
      </c>
      <c r="G1197" s="1" t="str">
        <f>IF(HLOOKUP("Cluster",'vInfo (Imported)'!$1:$5000,A1197,FALSE)&gt;0,
HLOOKUP("Cluster",'vInfo (Imported)'!$1:$5000,A1197,FALSE),
"")</f>
        <v/>
      </c>
      <c r="K1197" s="28">
        <f>'vCluster (Imported)'!A1197</f>
        <v>0</v>
      </c>
      <c r="L1197">
        <f t="shared" si="111"/>
        <v>0</v>
      </c>
      <c r="M1197">
        <f t="shared" si="112"/>
        <v>0</v>
      </c>
      <c r="N1197">
        <f t="shared" si="113"/>
        <v>0</v>
      </c>
      <c r="O1197" s="1">
        <f t="shared" si="114"/>
        <v>0</v>
      </c>
      <c r="P1197">
        <f>SUMIFS('vCluster (Imported)'!$G:$G,'vCluster (Imported)'!$A:$A,K1197)</f>
        <v>0</v>
      </c>
      <c r="Q1197">
        <f t="shared" si="115"/>
        <v>0</v>
      </c>
    </row>
    <row r="1198" spans="1:17" x14ac:dyDescent="0.3">
      <c r="A1198">
        <f t="shared" si="110"/>
        <v>1198</v>
      </c>
      <c r="B1198" t="str">
        <f>IF(HLOOKUP("Memory",'vInfo (Imported)'!$1:$5000,A1198,FALSE)&gt;0,HLOOKUP("Memory",'vInfo (Imported)'!$1:$5000,A1198,FALSE),"")</f>
        <v/>
      </c>
      <c r="C1198" t="str">
        <f>IF(HLOOKUP("CPUs",'vInfo (Imported)'!$1:$5000,A1198,FALSE)&gt;0,
HLOOKUP("CPUs",'vInfo (Imported)'!$1:$5000,A1198,FALSE),
"")</f>
        <v/>
      </c>
      <c r="D1198" t="str">
        <f>IF(HLOOKUP($D$1,'vInfo (Imported)'!$1:$5000,A1198,FALSE)&gt;0,
HLOOKUP($D$1,'vInfo (Imported)'!$1:$5000,A1198,FALSE),
"")</f>
        <v/>
      </c>
      <c r="E1198" t="str">
        <f>IF(HLOOKUP("Category",'vInfo (Imported)'!$1:$5000,A1198,FALSE)&gt;0,
HLOOKUP("Category",'vInfo (Imported)'!$1:$5000,A1198,FALSE),
"")</f>
        <v/>
      </c>
      <c r="F1198" t="str">
        <f>IF(HLOOKUP("OS according to the configuration file",'vInfo (Imported)'!$1:$5000,A1198,FALSE)&gt;0,
HLOOKUP("OS according to the configuration file",'vInfo (Imported)'!$1:$5000,A1198,FALSE),
"")</f>
        <v/>
      </c>
      <c r="G1198" s="1" t="str">
        <f>IF(HLOOKUP("Cluster",'vInfo (Imported)'!$1:$5000,A1198,FALSE)&gt;0,
HLOOKUP("Cluster",'vInfo (Imported)'!$1:$5000,A1198,FALSE),
"")</f>
        <v/>
      </c>
      <c r="K1198" s="28">
        <f>'vCluster (Imported)'!A1198</f>
        <v>0</v>
      </c>
      <c r="L1198">
        <f t="shared" si="111"/>
        <v>0</v>
      </c>
      <c r="M1198">
        <f t="shared" si="112"/>
        <v>0</v>
      </c>
      <c r="N1198">
        <f t="shared" si="113"/>
        <v>0</v>
      </c>
      <c r="O1198" s="1">
        <f t="shared" si="114"/>
        <v>0</v>
      </c>
      <c r="P1198">
        <f>SUMIFS('vCluster (Imported)'!$G:$G,'vCluster (Imported)'!$A:$A,K1198)</f>
        <v>0</v>
      </c>
      <c r="Q1198">
        <f t="shared" si="115"/>
        <v>0</v>
      </c>
    </row>
    <row r="1199" spans="1:17" x14ac:dyDescent="0.3">
      <c r="A1199">
        <f t="shared" si="110"/>
        <v>1199</v>
      </c>
      <c r="B1199" t="str">
        <f>IF(HLOOKUP("Memory",'vInfo (Imported)'!$1:$5000,A1199,FALSE)&gt;0,HLOOKUP("Memory",'vInfo (Imported)'!$1:$5000,A1199,FALSE),"")</f>
        <v/>
      </c>
      <c r="C1199" t="str">
        <f>IF(HLOOKUP("CPUs",'vInfo (Imported)'!$1:$5000,A1199,FALSE)&gt;0,
HLOOKUP("CPUs",'vInfo (Imported)'!$1:$5000,A1199,FALSE),
"")</f>
        <v/>
      </c>
      <c r="D1199" t="str">
        <f>IF(HLOOKUP($D$1,'vInfo (Imported)'!$1:$5000,A1199,FALSE)&gt;0,
HLOOKUP($D$1,'vInfo (Imported)'!$1:$5000,A1199,FALSE),
"")</f>
        <v/>
      </c>
      <c r="E1199" t="str">
        <f>IF(HLOOKUP("Category",'vInfo (Imported)'!$1:$5000,A1199,FALSE)&gt;0,
HLOOKUP("Category",'vInfo (Imported)'!$1:$5000,A1199,FALSE),
"")</f>
        <v/>
      </c>
      <c r="F1199" t="str">
        <f>IF(HLOOKUP("OS according to the configuration file",'vInfo (Imported)'!$1:$5000,A1199,FALSE)&gt;0,
HLOOKUP("OS according to the configuration file",'vInfo (Imported)'!$1:$5000,A1199,FALSE),
"")</f>
        <v/>
      </c>
      <c r="G1199" s="1" t="str">
        <f>IF(HLOOKUP("Cluster",'vInfo (Imported)'!$1:$5000,A1199,FALSE)&gt;0,
HLOOKUP("Cluster",'vInfo (Imported)'!$1:$5000,A1199,FALSE),
"")</f>
        <v/>
      </c>
      <c r="K1199" s="28">
        <f>'vCluster (Imported)'!A1199</f>
        <v>0</v>
      </c>
      <c r="L1199">
        <f t="shared" si="111"/>
        <v>0</v>
      </c>
      <c r="M1199">
        <f t="shared" si="112"/>
        <v>0</v>
      </c>
      <c r="N1199">
        <f t="shared" si="113"/>
        <v>0</v>
      </c>
      <c r="O1199" s="1">
        <f t="shared" si="114"/>
        <v>0</v>
      </c>
      <c r="P1199">
        <f>SUMIFS('vCluster (Imported)'!$G:$G,'vCluster (Imported)'!$A:$A,K1199)</f>
        <v>0</v>
      </c>
      <c r="Q1199">
        <f t="shared" si="115"/>
        <v>0</v>
      </c>
    </row>
    <row r="1200" spans="1:17" x14ac:dyDescent="0.3">
      <c r="A1200">
        <f t="shared" si="110"/>
        <v>1200</v>
      </c>
      <c r="B1200" t="str">
        <f>IF(HLOOKUP("Memory",'vInfo (Imported)'!$1:$5000,A1200,FALSE)&gt;0,HLOOKUP("Memory",'vInfo (Imported)'!$1:$5000,A1200,FALSE),"")</f>
        <v/>
      </c>
      <c r="C1200" t="str">
        <f>IF(HLOOKUP("CPUs",'vInfo (Imported)'!$1:$5000,A1200,FALSE)&gt;0,
HLOOKUP("CPUs",'vInfo (Imported)'!$1:$5000,A1200,FALSE),
"")</f>
        <v/>
      </c>
      <c r="D1200" t="str">
        <f>IF(HLOOKUP($D$1,'vInfo (Imported)'!$1:$5000,A1200,FALSE)&gt;0,
HLOOKUP($D$1,'vInfo (Imported)'!$1:$5000,A1200,FALSE),
"")</f>
        <v/>
      </c>
      <c r="E1200" t="str">
        <f>IF(HLOOKUP("Category",'vInfo (Imported)'!$1:$5000,A1200,FALSE)&gt;0,
HLOOKUP("Category",'vInfo (Imported)'!$1:$5000,A1200,FALSE),
"")</f>
        <v/>
      </c>
      <c r="F1200" t="str">
        <f>IF(HLOOKUP("OS according to the configuration file",'vInfo (Imported)'!$1:$5000,A1200,FALSE)&gt;0,
HLOOKUP("OS according to the configuration file",'vInfo (Imported)'!$1:$5000,A1200,FALSE),
"")</f>
        <v/>
      </c>
      <c r="G1200" s="1" t="str">
        <f>IF(HLOOKUP("Cluster",'vInfo (Imported)'!$1:$5000,A1200,FALSE)&gt;0,
HLOOKUP("Cluster",'vInfo (Imported)'!$1:$5000,A1200,FALSE),
"")</f>
        <v/>
      </c>
      <c r="K1200" s="28">
        <f>'vCluster (Imported)'!A1200</f>
        <v>0</v>
      </c>
      <c r="L1200">
        <f t="shared" si="111"/>
        <v>0</v>
      </c>
      <c r="M1200">
        <f t="shared" si="112"/>
        <v>0</v>
      </c>
      <c r="N1200">
        <f t="shared" si="113"/>
        <v>0</v>
      </c>
      <c r="O1200" s="1">
        <f t="shared" si="114"/>
        <v>0</v>
      </c>
      <c r="P1200">
        <f>SUMIFS('vCluster (Imported)'!$G:$G,'vCluster (Imported)'!$A:$A,K1200)</f>
        <v>0</v>
      </c>
      <c r="Q1200">
        <f t="shared" si="115"/>
        <v>0</v>
      </c>
    </row>
    <row r="1201" spans="1:17" x14ac:dyDescent="0.3">
      <c r="A1201">
        <f t="shared" si="110"/>
        <v>1201</v>
      </c>
      <c r="B1201" t="str">
        <f>IF(HLOOKUP("Memory",'vInfo (Imported)'!$1:$5000,A1201,FALSE)&gt;0,HLOOKUP("Memory",'vInfo (Imported)'!$1:$5000,A1201,FALSE),"")</f>
        <v/>
      </c>
      <c r="C1201" t="str">
        <f>IF(HLOOKUP("CPUs",'vInfo (Imported)'!$1:$5000,A1201,FALSE)&gt;0,
HLOOKUP("CPUs",'vInfo (Imported)'!$1:$5000,A1201,FALSE),
"")</f>
        <v/>
      </c>
      <c r="D1201" t="str">
        <f>IF(HLOOKUP($D$1,'vInfo (Imported)'!$1:$5000,A1201,FALSE)&gt;0,
HLOOKUP($D$1,'vInfo (Imported)'!$1:$5000,A1201,FALSE),
"")</f>
        <v/>
      </c>
      <c r="E1201" t="str">
        <f>IF(HLOOKUP("Category",'vInfo (Imported)'!$1:$5000,A1201,FALSE)&gt;0,
HLOOKUP("Category",'vInfo (Imported)'!$1:$5000,A1201,FALSE),
"")</f>
        <v/>
      </c>
      <c r="F1201" t="str">
        <f>IF(HLOOKUP("OS according to the configuration file",'vInfo (Imported)'!$1:$5000,A1201,FALSE)&gt;0,
HLOOKUP("OS according to the configuration file",'vInfo (Imported)'!$1:$5000,A1201,FALSE),
"")</f>
        <v/>
      </c>
      <c r="G1201" s="1" t="str">
        <f>IF(HLOOKUP("Cluster",'vInfo (Imported)'!$1:$5000,A1201,FALSE)&gt;0,
HLOOKUP("Cluster",'vInfo (Imported)'!$1:$5000,A1201,FALSE),
"")</f>
        <v/>
      </c>
      <c r="K1201" s="28">
        <f>'vCluster (Imported)'!A1201</f>
        <v>0</v>
      </c>
      <c r="L1201">
        <f t="shared" si="111"/>
        <v>0</v>
      </c>
      <c r="M1201">
        <f t="shared" si="112"/>
        <v>0</v>
      </c>
      <c r="N1201">
        <f t="shared" si="113"/>
        <v>0</v>
      </c>
      <c r="O1201" s="1">
        <f t="shared" si="114"/>
        <v>0</v>
      </c>
      <c r="P1201">
        <f>SUMIFS('vCluster (Imported)'!$G:$G,'vCluster (Imported)'!$A:$A,K1201)</f>
        <v>0</v>
      </c>
      <c r="Q1201">
        <f t="shared" si="115"/>
        <v>0</v>
      </c>
    </row>
    <row r="1202" spans="1:17" x14ac:dyDescent="0.3">
      <c r="A1202">
        <f t="shared" si="110"/>
        <v>1202</v>
      </c>
      <c r="B1202" t="str">
        <f>IF(HLOOKUP("Memory",'vInfo (Imported)'!$1:$5000,A1202,FALSE)&gt;0,HLOOKUP("Memory",'vInfo (Imported)'!$1:$5000,A1202,FALSE),"")</f>
        <v/>
      </c>
      <c r="C1202" t="str">
        <f>IF(HLOOKUP("CPUs",'vInfo (Imported)'!$1:$5000,A1202,FALSE)&gt;0,
HLOOKUP("CPUs",'vInfo (Imported)'!$1:$5000,A1202,FALSE),
"")</f>
        <v/>
      </c>
      <c r="D1202" t="str">
        <f>IF(HLOOKUP($D$1,'vInfo (Imported)'!$1:$5000,A1202,FALSE)&gt;0,
HLOOKUP($D$1,'vInfo (Imported)'!$1:$5000,A1202,FALSE),
"")</f>
        <v/>
      </c>
      <c r="E1202" t="str">
        <f>IF(HLOOKUP("Category",'vInfo (Imported)'!$1:$5000,A1202,FALSE)&gt;0,
HLOOKUP("Category",'vInfo (Imported)'!$1:$5000,A1202,FALSE),
"")</f>
        <v/>
      </c>
      <c r="F1202" t="str">
        <f>IF(HLOOKUP("OS according to the configuration file",'vInfo (Imported)'!$1:$5000,A1202,FALSE)&gt;0,
HLOOKUP("OS according to the configuration file",'vInfo (Imported)'!$1:$5000,A1202,FALSE),
"")</f>
        <v/>
      </c>
      <c r="G1202" s="1" t="str">
        <f>IF(HLOOKUP("Cluster",'vInfo (Imported)'!$1:$5000,A1202,FALSE)&gt;0,
HLOOKUP("Cluster",'vInfo (Imported)'!$1:$5000,A1202,FALSE),
"")</f>
        <v/>
      </c>
      <c r="K1202" s="28">
        <f>'vCluster (Imported)'!A1202</f>
        <v>0</v>
      </c>
      <c r="L1202">
        <f t="shared" si="111"/>
        <v>0</v>
      </c>
      <c r="M1202">
        <f t="shared" si="112"/>
        <v>0</v>
      </c>
      <c r="N1202">
        <f t="shared" si="113"/>
        <v>0</v>
      </c>
      <c r="O1202" s="1">
        <f t="shared" si="114"/>
        <v>0</v>
      </c>
      <c r="P1202">
        <f>SUMIFS('vCluster (Imported)'!$G:$G,'vCluster (Imported)'!$A:$A,K1202)</f>
        <v>0</v>
      </c>
      <c r="Q1202">
        <f t="shared" si="115"/>
        <v>0</v>
      </c>
    </row>
    <row r="1203" spans="1:17" x14ac:dyDescent="0.3">
      <c r="A1203">
        <f t="shared" si="110"/>
        <v>1203</v>
      </c>
      <c r="B1203" t="str">
        <f>IF(HLOOKUP("Memory",'vInfo (Imported)'!$1:$5000,A1203,FALSE)&gt;0,HLOOKUP("Memory",'vInfo (Imported)'!$1:$5000,A1203,FALSE),"")</f>
        <v/>
      </c>
      <c r="C1203" t="str">
        <f>IF(HLOOKUP("CPUs",'vInfo (Imported)'!$1:$5000,A1203,FALSE)&gt;0,
HLOOKUP("CPUs",'vInfo (Imported)'!$1:$5000,A1203,FALSE),
"")</f>
        <v/>
      </c>
      <c r="D1203" t="str">
        <f>IF(HLOOKUP($D$1,'vInfo (Imported)'!$1:$5000,A1203,FALSE)&gt;0,
HLOOKUP($D$1,'vInfo (Imported)'!$1:$5000,A1203,FALSE),
"")</f>
        <v/>
      </c>
      <c r="E1203" t="str">
        <f>IF(HLOOKUP("Category",'vInfo (Imported)'!$1:$5000,A1203,FALSE)&gt;0,
HLOOKUP("Category",'vInfo (Imported)'!$1:$5000,A1203,FALSE),
"")</f>
        <v/>
      </c>
      <c r="F1203" t="str">
        <f>IF(HLOOKUP("OS according to the configuration file",'vInfo (Imported)'!$1:$5000,A1203,FALSE)&gt;0,
HLOOKUP("OS according to the configuration file",'vInfo (Imported)'!$1:$5000,A1203,FALSE),
"")</f>
        <v/>
      </c>
      <c r="G1203" s="1" t="str">
        <f>IF(HLOOKUP("Cluster",'vInfo (Imported)'!$1:$5000,A1203,FALSE)&gt;0,
HLOOKUP("Cluster",'vInfo (Imported)'!$1:$5000,A1203,FALSE),
"")</f>
        <v/>
      </c>
      <c r="K1203" s="28">
        <f>'vCluster (Imported)'!A1203</f>
        <v>0</v>
      </c>
      <c r="L1203">
        <f t="shared" si="111"/>
        <v>0</v>
      </c>
      <c r="M1203">
        <f t="shared" si="112"/>
        <v>0</v>
      </c>
      <c r="N1203">
        <f t="shared" si="113"/>
        <v>0</v>
      </c>
      <c r="O1203" s="1">
        <f t="shared" si="114"/>
        <v>0</v>
      </c>
      <c r="P1203">
        <f>SUMIFS('vCluster (Imported)'!$G:$G,'vCluster (Imported)'!$A:$A,K1203)</f>
        <v>0</v>
      </c>
      <c r="Q1203">
        <f t="shared" si="115"/>
        <v>0</v>
      </c>
    </row>
    <row r="1204" spans="1:17" x14ac:dyDescent="0.3">
      <c r="A1204">
        <f t="shared" si="110"/>
        <v>1204</v>
      </c>
      <c r="B1204" t="str">
        <f>IF(HLOOKUP("Memory",'vInfo (Imported)'!$1:$5000,A1204,FALSE)&gt;0,HLOOKUP("Memory",'vInfo (Imported)'!$1:$5000,A1204,FALSE),"")</f>
        <v/>
      </c>
      <c r="C1204" t="str">
        <f>IF(HLOOKUP("CPUs",'vInfo (Imported)'!$1:$5000,A1204,FALSE)&gt;0,
HLOOKUP("CPUs",'vInfo (Imported)'!$1:$5000,A1204,FALSE),
"")</f>
        <v/>
      </c>
      <c r="D1204" t="str">
        <f>IF(HLOOKUP($D$1,'vInfo (Imported)'!$1:$5000,A1204,FALSE)&gt;0,
HLOOKUP($D$1,'vInfo (Imported)'!$1:$5000,A1204,FALSE),
"")</f>
        <v/>
      </c>
      <c r="E1204" t="str">
        <f>IF(HLOOKUP("Category",'vInfo (Imported)'!$1:$5000,A1204,FALSE)&gt;0,
HLOOKUP("Category",'vInfo (Imported)'!$1:$5000,A1204,FALSE),
"")</f>
        <v/>
      </c>
      <c r="F1204" t="str">
        <f>IF(HLOOKUP("OS according to the configuration file",'vInfo (Imported)'!$1:$5000,A1204,FALSE)&gt;0,
HLOOKUP("OS according to the configuration file",'vInfo (Imported)'!$1:$5000,A1204,FALSE),
"")</f>
        <v/>
      </c>
      <c r="G1204" s="1" t="str">
        <f>IF(HLOOKUP("Cluster",'vInfo (Imported)'!$1:$5000,A1204,FALSE)&gt;0,
HLOOKUP("Cluster",'vInfo (Imported)'!$1:$5000,A1204,FALSE),
"")</f>
        <v/>
      </c>
      <c r="K1204" s="28">
        <f>'vCluster (Imported)'!A1204</f>
        <v>0</v>
      </c>
      <c r="L1204">
        <f t="shared" si="111"/>
        <v>0</v>
      </c>
      <c r="M1204">
        <f t="shared" si="112"/>
        <v>0</v>
      </c>
      <c r="N1204">
        <f t="shared" si="113"/>
        <v>0</v>
      </c>
      <c r="O1204" s="1">
        <f t="shared" si="114"/>
        <v>0</v>
      </c>
      <c r="P1204">
        <f>SUMIFS('vCluster (Imported)'!$G:$G,'vCluster (Imported)'!$A:$A,K1204)</f>
        <v>0</v>
      </c>
      <c r="Q1204">
        <f t="shared" si="115"/>
        <v>0</v>
      </c>
    </row>
    <row r="1205" spans="1:17" x14ac:dyDescent="0.3">
      <c r="A1205">
        <f t="shared" si="110"/>
        <v>1205</v>
      </c>
      <c r="B1205" t="str">
        <f>IF(HLOOKUP("Memory",'vInfo (Imported)'!$1:$5000,A1205,FALSE)&gt;0,HLOOKUP("Memory",'vInfo (Imported)'!$1:$5000,A1205,FALSE),"")</f>
        <v/>
      </c>
      <c r="C1205" t="str">
        <f>IF(HLOOKUP("CPUs",'vInfo (Imported)'!$1:$5000,A1205,FALSE)&gt;0,
HLOOKUP("CPUs",'vInfo (Imported)'!$1:$5000,A1205,FALSE),
"")</f>
        <v/>
      </c>
      <c r="D1205" t="str">
        <f>IF(HLOOKUP($D$1,'vInfo (Imported)'!$1:$5000,A1205,FALSE)&gt;0,
HLOOKUP($D$1,'vInfo (Imported)'!$1:$5000,A1205,FALSE),
"")</f>
        <v/>
      </c>
      <c r="E1205" t="str">
        <f>IF(HLOOKUP("Category",'vInfo (Imported)'!$1:$5000,A1205,FALSE)&gt;0,
HLOOKUP("Category",'vInfo (Imported)'!$1:$5000,A1205,FALSE),
"")</f>
        <v/>
      </c>
      <c r="F1205" t="str">
        <f>IF(HLOOKUP("OS according to the configuration file",'vInfo (Imported)'!$1:$5000,A1205,FALSE)&gt;0,
HLOOKUP("OS according to the configuration file",'vInfo (Imported)'!$1:$5000,A1205,FALSE),
"")</f>
        <v/>
      </c>
      <c r="G1205" s="1" t="str">
        <f>IF(HLOOKUP("Cluster",'vInfo (Imported)'!$1:$5000,A1205,FALSE)&gt;0,
HLOOKUP("Cluster",'vInfo (Imported)'!$1:$5000,A1205,FALSE),
"")</f>
        <v/>
      </c>
      <c r="K1205" s="28">
        <f>'vCluster (Imported)'!A1205</f>
        <v>0</v>
      </c>
      <c r="L1205">
        <f t="shared" si="111"/>
        <v>0</v>
      </c>
      <c r="M1205">
        <f t="shared" si="112"/>
        <v>0</v>
      </c>
      <c r="N1205">
        <f t="shared" si="113"/>
        <v>0</v>
      </c>
      <c r="O1205" s="1">
        <f t="shared" si="114"/>
        <v>0</v>
      </c>
      <c r="P1205">
        <f>SUMIFS('vCluster (Imported)'!$G:$G,'vCluster (Imported)'!$A:$A,K1205)</f>
        <v>0</v>
      </c>
      <c r="Q1205">
        <f t="shared" si="115"/>
        <v>0</v>
      </c>
    </row>
    <row r="1206" spans="1:17" x14ac:dyDescent="0.3">
      <c r="A1206">
        <f t="shared" si="110"/>
        <v>1206</v>
      </c>
      <c r="B1206" t="str">
        <f>IF(HLOOKUP("Memory",'vInfo (Imported)'!$1:$5000,A1206,FALSE)&gt;0,HLOOKUP("Memory",'vInfo (Imported)'!$1:$5000,A1206,FALSE),"")</f>
        <v/>
      </c>
      <c r="C1206" t="str">
        <f>IF(HLOOKUP("CPUs",'vInfo (Imported)'!$1:$5000,A1206,FALSE)&gt;0,
HLOOKUP("CPUs",'vInfo (Imported)'!$1:$5000,A1206,FALSE),
"")</f>
        <v/>
      </c>
      <c r="D1206" t="str">
        <f>IF(HLOOKUP($D$1,'vInfo (Imported)'!$1:$5000,A1206,FALSE)&gt;0,
HLOOKUP($D$1,'vInfo (Imported)'!$1:$5000,A1206,FALSE),
"")</f>
        <v/>
      </c>
      <c r="E1206" t="str">
        <f>IF(HLOOKUP("Category",'vInfo (Imported)'!$1:$5000,A1206,FALSE)&gt;0,
HLOOKUP("Category",'vInfo (Imported)'!$1:$5000,A1206,FALSE),
"")</f>
        <v/>
      </c>
      <c r="F1206" t="str">
        <f>IF(HLOOKUP("OS according to the configuration file",'vInfo (Imported)'!$1:$5000,A1206,FALSE)&gt;0,
HLOOKUP("OS according to the configuration file",'vInfo (Imported)'!$1:$5000,A1206,FALSE),
"")</f>
        <v/>
      </c>
      <c r="G1206" s="1" t="str">
        <f>IF(HLOOKUP("Cluster",'vInfo (Imported)'!$1:$5000,A1206,FALSE)&gt;0,
HLOOKUP("Cluster",'vInfo (Imported)'!$1:$5000,A1206,FALSE),
"")</f>
        <v/>
      </c>
      <c r="K1206" s="28">
        <f>'vCluster (Imported)'!A1206</f>
        <v>0</v>
      </c>
      <c r="L1206">
        <f t="shared" si="111"/>
        <v>0</v>
      </c>
      <c r="M1206">
        <f t="shared" si="112"/>
        <v>0</v>
      </c>
      <c r="N1206">
        <f t="shared" si="113"/>
        <v>0</v>
      </c>
      <c r="O1206" s="1">
        <f t="shared" si="114"/>
        <v>0</v>
      </c>
      <c r="P1206">
        <f>SUMIFS('vCluster (Imported)'!$G:$G,'vCluster (Imported)'!$A:$A,K1206)</f>
        <v>0</v>
      </c>
      <c r="Q1206">
        <f t="shared" si="115"/>
        <v>0</v>
      </c>
    </row>
    <row r="1207" spans="1:17" x14ac:dyDescent="0.3">
      <c r="A1207">
        <f t="shared" si="110"/>
        <v>1207</v>
      </c>
      <c r="B1207" t="str">
        <f>IF(HLOOKUP("Memory",'vInfo (Imported)'!$1:$5000,A1207,FALSE)&gt;0,HLOOKUP("Memory",'vInfo (Imported)'!$1:$5000,A1207,FALSE),"")</f>
        <v/>
      </c>
      <c r="C1207" t="str">
        <f>IF(HLOOKUP("CPUs",'vInfo (Imported)'!$1:$5000,A1207,FALSE)&gt;0,
HLOOKUP("CPUs",'vInfo (Imported)'!$1:$5000,A1207,FALSE),
"")</f>
        <v/>
      </c>
      <c r="D1207" t="str">
        <f>IF(HLOOKUP($D$1,'vInfo (Imported)'!$1:$5000,A1207,FALSE)&gt;0,
HLOOKUP($D$1,'vInfo (Imported)'!$1:$5000,A1207,FALSE),
"")</f>
        <v/>
      </c>
      <c r="E1207" t="str">
        <f>IF(HLOOKUP("Category",'vInfo (Imported)'!$1:$5000,A1207,FALSE)&gt;0,
HLOOKUP("Category",'vInfo (Imported)'!$1:$5000,A1207,FALSE),
"")</f>
        <v/>
      </c>
      <c r="F1207" t="str">
        <f>IF(HLOOKUP("OS according to the configuration file",'vInfo (Imported)'!$1:$5000,A1207,FALSE)&gt;0,
HLOOKUP("OS according to the configuration file",'vInfo (Imported)'!$1:$5000,A1207,FALSE),
"")</f>
        <v/>
      </c>
      <c r="G1207" s="1" t="str">
        <f>IF(HLOOKUP("Cluster",'vInfo (Imported)'!$1:$5000,A1207,FALSE)&gt;0,
HLOOKUP("Cluster",'vInfo (Imported)'!$1:$5000,A1207,FALSE),
"")</f>
        <v/>
      </c>
      <c r="K1207" s="28">
        <f>'vCluster (Imported)'!A1207</f>
        <v>0</v>
      </c>
      <c r="L1207">
        <f t="shared" si="111"/>
        <v>0</v>
      </c>
      <c r="M1207">
        <f t="shared" si="112"/>
        <v>0</v>
      </c>
      <c r="N1207">
        <f t="shared" si="113"/>
        <v>0</v>
      </c>
      <c r="O1207" s="1">
        <f t="shared" si="114"/>
        <v>0</v>
      </c>
      <c r="P1207">
        <f>SUMIFS('vCluster (Imported)'!$G:$G,'vCluster (Imported)'!$A:$A,K1207)</f>
        <v>0</v>
      </c>
      <c r="Q1207">
        <f t="shared" si="115"/>
        <v>0</v>
      </c>
    </row>
    <row r="1208" spans="1:17" x14ac:dyDescent="0.3">
      <c r="A1208">
        <f t="shared" si="110"/>
        <v>1208</v>
      </c>
      <c r="B1208" t="str">
        <f>IF(HLOOKUP("Memory",'vInfo (Imported)'!$1:$5000,A1208,FALSE)&gt;0,HLOOKUP("Memory",'vInfo (Imported)'!$1:$5000,A1208,FALSE),"")</f>
        <v/>
      </c>
      <c r="C1208" t="str">
        <f>IF(HLOOKUP("CPUs",'vInfo (Imported)'!$1:$5000,A1208,FALSE)&gt;0,
HLOOKUP("CPUs",'vInfo (Imported)'!$1:$5000,A1208,FALSE),
"")</f>
        <v/>
      </c>
      <c r="D1208" t="str">
        <f>IF(HLOOKUP($D$1,'vInfo (Imported)'!$1:$5000,A1208,FALSE)&gt;0,
HLOOKUP($D$1,'vInfo (Imported)'!$1:$5000,A1208,FALSE),
"")</f>
        <v/>
      </c>
      <c r="E1208" t="str">
        <f>IF(HLOOKUP("Category",'vInfo (Imported)'!$1:$5000,A1208,FALSE)&gt;0,
HLOOKUP("Category",'vInfo (Imported)'!$1:$5000,A1208,FALSE),
"")</f>
        <v/>
      </c>
      <c r="F1208" t="str">
        <f>IF(HLOOKUP("OS according to the configuration file",'vInfo (Imported)'!$1:$5000,A1208,FALSE)&gt;0,
HLOOKUP("OS according to the configuration file",'vInfo (Imported)'!$1:$5000,A1208,FALSE),
"")</f>
        <v/>
      </c>
      <c r="G1208" s="1" t="str">
        <f>IF(HLOOKUP("Cluster",'vInfo (Imported)'!$1:$5000,A1208,FALSE)&gt;0,
HLOOKUP("Cluster",'vInfo (Imported)'!$1:$5000,A1208,FALSE),
"")</f>
        <v/>
      </c>
      <c r="K1208" s="28">
        <f>'vCluster (Imported)'!A1208</f>
        <v>0</v>
      </c>
      <c r="L1208">
        <f t="shared" si="111"/>
        <v>0</v>
      </c>
      <c r="M1208">
        <f t="shared" si="112"/>
        <v>0</v>
      </c>
      <c r="N1208">
        <f t="shared" si="113"/>
        <v>0</v>
      </c>
      <c r="O1208" s="1">
        <f t="shared" si="114"/>
        <v>0</v>
      </c>
      <c r="P1208">
        <f>SUMIFS('vCluster (Imported)'!$G:$G,'vCluster (Imported)'!$A:$A,K1208)</f>
        <v>0</v>
      </c>
      <c r="Q1208">
        <f t="shared" si="115"/>
        <v>0</v>
      </c>
    </row>
    <row r="1209" spans="1:17" x14ac:dyDescent="0.3">
      <c r="A1209">
        <f t="shared" si="110"/>
        <v>1209</v>
      </c>
      <c r="B1209" t="str">
        <f>IF(HLOOKUP("Memory",'vInfo (Imported)'!$1:$5000,A1209,FALSE)&gt;0,HLOOKUP("Memory",'vInfo (Imported)'!$1:$5000,A1209,FALSE),"")</f>
        <v/>
      </c>
      <c r="C1209" t="str">
        <f>IF(HLOOKUP("CPUs",'vInfo (Imported)'!$1:$5000,A1209,FALSE)&gt;0,
HLOOKUP("CPUs",'vInfo (Imported)'!$1:$5000,A1209,FALSE),
"")</f>
        <v/>
      </c>
      <c r="D1209" t="str">
        <f>IF(HLOOKUP($D$1,'vInfo (Imported)'!$1:$5000,A1209,FALSE)&gt;0,
HLOOKUP($D$1,'vInfo (Imported)'!$1:$5000,A1209,FALSE),
"")</f>
        <v/>
      </c>
      <c r="E1209" t="str">
        <f>IF(HLOOKUP("Category",'vInfo (Imported)'!$1:$5000,A1209,FALSE)&gt;0,
HLOOKUP("Category",'vInfo (Imported)'!$1:$5000,A1209,FALSE),
"")</f>
        <v/>
      </c>
      <c r="F1209" t="str">
        <f>IF(HLOOKUP("OS according to the configuration file",'vInfo (Imported)'!$1:$5000,A1209,FALSE)&gt;0,
HLOOKUP("OS according to the configuration file",'vInfo (Imported)'!$1:$5000,A1209,FALSE),
"")</f>
        <v/>
      </c>
      <c r="G1209" s="1" t="str">
        <f>IF(HLOOKUP("Cluster",'vInfo (Imported)'!$1:$5000,A1209,FALSE)&gt;0,
HLOOKUP("Cluster",'vInfo (Imported)'!$1:$5000,A1209,FALSE),
"")</f>
        <v/>
      </c>
      <c r="K1209" s="28">
        <f>'vCluster (Imported)'!A1209</f>
        <v>0</v>
      </c>
      <c r="L1209">
        <f t="shared" si="111"/>
        <v>0</v>
      </c>
      <c r="M1209">
        <f t="shared" si="112"/>
        <v>0</v>
      </c>
      <c r="N1209">
        <f t="shared" si="113"/>
        <v>0</v>
      </c>
      <c r="O1209" s="1">
        <f t="shared" si="114"/>
        <v>0</v>
      </c>
      <c r="P1209">
        <f>SUMIFS('vCluster (Imported)'!$G:$G,'vCluster (Imported)'!$A:$A,K1209)</f>
        <v>0</v>
      </c>
      <c r="Q1209">
        <f t="shared" si="115"/>
        <v>0</v>
      </c>
    </row>
    <row r="1210" spans="1:17" x14ac:dyDescent="0.3">
      <c r="A1210">
        <f t="shared" si="110"/>
        <v>1210</v>
      </c>
      <c r="B1210" t="str">
        <f>IF(HLOOKUP("Memory",'vInfo (Imported)'!$1:$5000,A1210,FALSE)&gt;0,HLOOKUP("Memory",'vInfo (Imported)'!$1:$5000,A1210,FALSE),"")</f>
        <v/>
      </c>
      <c r="C1210" t="str">
        <f>IF(HLOOKUP("CPUs",'vInfo (Imported)'!$1:$5000,A1210,FALSE)&gt;0,
HLOOKUP("CPUs",'vInfo (Imported)'!$1:$5000,A1210,FALSE),
"")</f>
        <v/>
      </c>
      <c r="D1210" t="str">
        <f>IF(HLOOKUP($D$1,'vInfo (Imported)'!$1:$5000,A1210,FALSE)&gt;0,
HLOOKUP($D$1,'vInfo (Imported)'!$1:$5000,A1210,FALSE),
"")</f>
        <v/>
      </c>
      <c r="E1210" t="str">
        <f>IF(HLOOKUP("Category",'vInfo (Imported)'!$1:$5000,A1210,FALSE)&gt;0,
HLOOKUP("Category",'vInfo (Imported)'!$1:$5000,A1210,FALSE),
"")</f>
        <v/>
      </c>
      <c r="F1210" t="str">
        <f>IF(HLOOKUP("OS according to the configuration file",'vInfo (Imported)'!$1:$5000,A1210,FALSE)&gt;0,
HLOOKUP("OS according to the configuration file",'vInfo (Imported)'!$1:$5000,A1210,FALSE),
"")</f>
        <v/>
      </c>
      <c r="G1210" s="1" t="str">
        <f>IF(HLOOKUP("Cluster",'vInfo (Imported)'!$1:$5000,A1210,FALSE)&gt;0,
HLOOKUP("Cluster",'vInfo (Imported)'!$1:$5000,A1210,FALSE),
"")</f>
        <v/>
      </c>
      <c r="K1210" s="28">
        <f>'vCluster (Imported)'!A1210</f>
        <v>0</v>
      </c>
      <c r="L1210">
        <f t="shared" si="111"/>
        <v>0</v>
      </c>
      <c r="M1210">
        <f t="shared" si="112"/>
        <v>0</v>
      </c>
      <c r="N1210">
        <f t="shared" si="113"/>
        <v>0</v>
      </c>
      <c r="O1210" s="1">
        <f t="shared" si="114"/>
        <v>0</v>
      </c>
      <c r="P1210">
        <f>SUMIFS('vCluster (Imported)'!$G:$G,'vCluster (Imported)'!$A:$A,K1210)</f>
        <v>0</v>
      </c>
      <c r="Q1210">
        <f t="shared" si="115"/>
        <v>0</v>
      </c>
    </row>
    <row r="1211" spans="1:17" x14ac:dyDescent="0.3">
      <c r="A1211">
        <f t="shared" si="110"/>
        <v>1211</v>
      </c>
      <c r="B1211" t="str">
        <f>IF(HLOOKUP("Memory",'vInfo (Imported)'!$1:$5000,A1211,FALSE)&gt;0,HLOOKUP("Memory",'vInfo (Imported)'!$1:$5000,A1211,FALSE),"")</f>
        <v/>
      </c>
      <c r="C1211" t="str">
        <f>IF(HLOOKUP("CPUs",'vInfo (Imported)'!$1:$5000,A1211,FALSE)&gt;0,
HLOOKUP("CPUs",'vInfo (Imported)'!$1:$5000,A1211,FALSE),
"")</f>
        <v/>
      </c>
      <c r="D1211" t="str">
        <f>IF(HLOOKUP($D$1,'vInfo (Imported)'!$1:$5000,A1211,FALSE)&gt;0,
HLOOKUP($D$1,'vInfo (Imported)'!$1:$5000,A1211,FALSE),
"")</f>
        <v/>
      </c>
      <c r="E1211" t="str">
        <f>IF(HLOOKUP("Category",'vInfo (Imported)'!$1:$5000,A1211,FALSE)&gt;0,
HLOOKUP("Category",'vInfo (Imported)'!$1:$5000,A1211,FALSE),
"")</f>
        <v/>
      </c>
      <c r="F1211" t="str">
        <f>IF(HLOOKUP("OS according to the configuration file",'vInfo (Imported)'!$1:$5000,A1211,FALSE)&gt;0,
HLOOKUP("OS according to the configuration file",'vInfo (Imported)'!$1:$5000,A1211,FALSE),
"")</f>
        <v/>
      </c>
      <c r="G1211" s="1" t="str">
        <f>IF(HLOOKUP("Cluster",'vInfo (Imported)'!$1:$5000,A1211,FALSE)&gt;0,
HLOOKUP("Cluster",'vInfo (Imported)'!$1:$5000,A1211,FALSE),
"")</f>
        <v/>
      </c>
      <c r="K1211" s="28">
        <f>'vCluster (Imported)'!A1211</f>
        <v>0</v>
      </c>
      <c r="L1211">
        <f t="shared" si="111"/>
        <v>0</v>
      </c>
      <c r="M1211">
        <f t="shared" si="112"/>
        <v>0</v>
      </c>
      <c r="N1211">
        <f t="shared" si="113"/>
        <v>0</v>
      </c>
      <c r="O1211" s="1">
        <f t="shared" si="114"/>
        <v>0</v>
      </c>
      <c r="P1211">
        <f>SUMIFS('vCluster (Imported)'!$G:$G,'vCluster (Imported)'!$A:$A,K1211)</f>
        <v>0</v>
      </c>
      <c r="Q1211">
        <f t="shared" si="115"/>
        <v>0</v>
      </c>
    </row>
    <row r="1212" spans="1:17" x14ac:dyDescent="0.3">
      <c r="A1212">
        <f t="shared" si="110"/>
        <v>1212</v>
      </c>
      <c r="B1212" t="str">
        <f>IF(HLOOKUP("Memory",'vInfo (Imported)'!$1:$5000,A1212,FALSE)&gt;0,HLOOKUP("Memory",'vInfo (Imported)'!$1:$5000,A1212,FALSE),"")</f>
        <v/>
      </c>
      <c r="C1212" t="str">
        <f>IF(HLOOKUP("CPUs",'vInfo (Imported)'!$1:$5000,A1212,FALSE)&gt;0,
HLOOKUP("CPUs",'vInfo (Imported)'!$1:$5000,A1212,FALSE),
"")</f>
        <v/>
      </c>
      <c r="D1212" t="str">
        <f>IF(HLOOKUP($D$1,'vInfo (Imported)'!$1:$5000,A1212,FALSE)&gt;0,
HLOOKUP($D$1,'vInfo (Imported)'!$1:$5000,A1212,FALSE),
"")</f>
        <v/>
      </c>
      <c r="E1212" t="str">
        <f>IF(HLOOKUP("Category",'vInfo (Imported)'!$1:$5000,A1212,FALSE)&gt;0,
HLOOKUP("Category",'vInfo (Imported)'!$1:$5000,A1212,FALSE),
"")</f>
        <v/>
      </c>
      <c r="F1212" t="str">
        <f>IF(HLOOKUP("OS according to the configuration file",'vInfo (Imported)'!$1:$5000,A1212,FALSE)&gt;0,
HLOOKUP("OS according to the configuration file",'vInfo (Imported)'!$1:$5000,A1212,FALSE),
"")</f>
        <v/>
      </c>
      <c r="G1212" s="1" t="str">
        <f>IF(HLOOKUP("Cluster",'vInfo (Imported)'!$1:$5000,A1212,FALSE)&gt;0,
HLOOKUP("Cluster",'vInfo (Imported)'!$1:$5000,A1212,FALSE),
"")</f>
        <v/>
      </c>
      <c r="K1212" s="28">
        <f>'vCluster (Imported)'!A1212</f>
        <v>0</v>
      </c>
      <c r="L1212">
        <f t="shared" si="111"/>
        <v>0</v>
      </c>
      <c r="M1212">
        <f t="shared" si="112"/>
        <v>0</v>
      </c>
      <c r="N1212">
        <f t="shared" si="113"/>
        <v>0</v>
      </c>
      <c r="O1212" s="1">
        <f t="shared" si="114"/>
        <v>0</v>
      </c>
      <c r="P1212">
        <f>SUMIFS('vCluster (Imported)'!$G:$G,'vCluster (Imported)'!$A:$A,K1212)</f>
        <v>0</v>
      </c>
      <c r="Q1212">
        <f t="shared" si="115"/>
        <v>0</v>
      </c>
    </row>
    <row r="1213" spans="1:17" x14ac:dyDescent="0.3">
      <c r="A1213">
        <f t="shared" si="110"/>
        <v>1213</v>
      </c>
      <c r="B1213" t="str">
        <f>IF(HLOOKUP("Memory",'vInfo (Imported)'!$1:$5000,A1213,FALSE)&gt;0,HLOOKUP("Memory",'vInfo (Imported)'!$1:$5000,A1213,FALSE),"")</f>
        <v/>
      </c>
      <c r="C1213" t="str">
        <f>IF(HLOOKUP("CPUs",'vInfo (Imported)'!$1:$5000,A1213,FALSE)&gt;0,
HLOOKUP("CPUs",'vInfo (Imported)'!$1:$5000,A1213,FALSE),
"")</f>
        <v/>
      </c>
      <c r="D1213" t="str">
        <f>IF(HLOOKUP($D$1,'vInfo (Imported)'!$1:$5000,A1213,FALSE)&gt;0,
HLOOKUP($D$1,'vInfo (Imported)'!$1:$5000,A1213,FALSE),
"")</f>
        <v/>
      </c>
      <c r="E1213" t="str">
        <f>IF(HLOOKUP("Category",'vInfo (Imported)'!$1:$5000,A1213,FALSE)&gt;0,
HLOOKUP("Category",'vInfo (Imported)'!$1:$5000,A1213,FALSE),
"")</f>
        <v/>
      </c>
      <c r="F1213" t="str">
        <f>IF(HLOOKUP("OS according to the configuration file",'vInfo (Imported)'!$1:$5000,A1213,FALSE)&gt;0,
HLOOKUP("OS according to the configuration file",'vInfo (Imported)'!$1:$5000,A1213,FALSE),
"")</f>
        <v/>
      </c>
      <c r="G1213" s="1" t="str">
        <f>IF(HLOOKUP("Cluster",'vInfo (Imported)'!$1:$5000,A1213,FALSE)&gt;0,
HLOOKUP("Cluster",'vInfo (Imported)'!$1:$5000,A1213,FALSE),
"")</f>
        <v/>
      </c>
      <c r="K1213" s="28">
        <f>'vCluster (Imported)'!A1213</f>
        <v>0</v>
      </c>
      <c r="L1213">
        <f t="shared" si="111"/>
        <v>0</v>
      </c>
      <c r="M1213">
        <f t="shared" si="112"/>
        <v>0</v>
      </c>
      <c r="N1213">
        <f t="shared" si="113"/>
        <v>0</v>
      </c>
      <c r="O1213" s="1">
        <f t="shared" si="114"/>
        <v>0</v>
      </c>
      <c r="P1213">
        <f>SUMIFS('vCluster (Imported)'!$G:$G,'vCluster (Imported)'!$A:$A,K1213)</f>
        <v>0</v>
      </c>
      <c r="Q1213">
        <f t="shared" si="115"/>
        <v>0</v>
      </c>
    </row>
    <row r="1214" spans="1:17" x14ac:dyDescent="0.3">
      <c r="A1214">
        <f t="shared" si="110"/>
        <v>1214</v>
      </c>
      <c r="B1214" t="str">
        <f>IF(HLOOKUP("Memory",'vInfo (Imported)'!$1:$5000,A1214,FALSE)&gt;0,HLOOKUP("Memory",'vInfo (Imported)'!$1:$5000,A1214,FALSE),"")</f>
        <v/>
      </c>
      <c r="C1214" t="str">
        <f>IF(HLOOKUP("CPUs",'vInfo (Imported)'!$1:$5000,A1214,FALSE)&gt;0,
HLOOKUP("CPUs",'vInfo (Imported)'!$1:$5000,A1214,FALSE),
"")</f>
        <v/>
      </c>
      <c r="D1214" t="str">
        <f>IF(HLOOKUP($D$1,'vInfo (Imported)'!$1:$5000,A1214,FALSE)&gt;0,
HLOOKUP($D$1,'vInfo (Imported)'!$1:$5000,A1214,FALSE),
"")</f>
        <v/>
      </c>
      <c r="E1214" t="str">
        <f>IF(HLOOKUP("Category",'vInfo (Imported)'!$1:$5000,A1214,FALSE)&gt;0,
HLOOKUP("Category",'vInfo (Imported)'!$1:$5000,A1214,FALSE),
"")</f>
        <v/>
      </c>
      <c r="F1214" t="str">
        <f>IF(HLOOKUP("OS according to the configuration file",'vInfo (Imported)'!$1:$5000,A1214,FALSE)&gt;0,
HLOOKUP("OS according to the configuration file",'vInfo (Imported)'!$1:$5000,A1214,FALSE),
"")</f>
        <v/>
      </c>
      <c r="G1214" s="1" t="str">
        <f>IF(HLOOKUP("Cluster",'vInfo (Imported)'!$1:$5000,A1214,FALSE)&gt;0,
HLOOKUP("Cluster",'vInfo (Imported)'!$1:$5000,A1214,FALSE),
"")</f>
        <v/>
      </c>
      <c r="K1214" s="28">
        <f>'vCluster (Imported)'!A1214</f>
        <v>0</v>
      </c>
      <c r="L1214">
        <f t="shared" si="111"/>
        <v>0</v>
      </c>
      <c r="M1214">
        <f t="shared" si="112"/>
        <v>0</v>
      </c>
      <c r="N1214">
        <f t="shared" si="113"/>
        <v>0</v>
      </c>
      <c r="O1214" s="1">
        <f t="shared" si="114"/>
        <v>0</v>
      </c>
      <c r="P1214">
        <f>SUMIFS('vCluster (Imported)'!$G:$G,'vCluster (Imported)'!$A:$A,K1214)</f>
        <v>0</v>
      </c>
      <c r="Q1214">
        <f t="shared" si="115"/>
        <v>0</v>
      </c>
    </row>
    <row r="1215" spans="1:17" x14ac:dyDescent="0.3">
      <c r="A1215">
        <f t="shared" si="110"/>
        <v>1215</v>
      </c>
      <c r="B1215" t="str">
        <f>IF(HLOOKUP("Memory",'vInfo (Imported)'!$1:$5000,A1215,FALSE)&gt;0,HLOOKUP("Memory",'vInfo (Imported)'!$1:$5000,A1215,FALSE),"")</f>
        <v/>
      </c>
      <c r="C1215" t="str">
        <f>IF(HLOOKUP("CPUs",'vInfo (Imported)'!$1:$5000,A1215,FALSE)&gt;0,
HLOOKUP("CPUs",'vInfo (Imported)'!$1:$5000,A1215,FALSE),
"")</f>
        <v/>
      </c>
      <c r="D1215" t="str">
        <f>IF(HLOOKUP($D$1,'vInfo (Imported)'!$1:$5000,A1215,FALSE)&gt;0,
HLOOKUP($D$1,'vInfo (Imported)'!$1:$5000,A1215,FALSE),
"")</f>
        <v/>
      </c>
      <c r="E1215" t="str">
        <f>IF(HLOOKUP("Category",'vInfo (Imported)'!$1:$5000,A1215,FALSE)&gt;0,
HLOOKUP("Category",'vInfo (Imported)'!$1:$5000,A1215,FALSE),
"")</f>
        <v/>
      </c>
      <c r="F1215" t="str">
        <f>IF(HLOOKUP("OS according to the configuration file",'vInfo (Imported)'!$1:$5000,A1215,FALSE)&gt;0,
HLOOKUP("OS according to the configuration file",'vInfo (Imported)'!$1:$5000,A1215,FALSE),
"")</f>
        <v/>
      </c>
      <c r="G1215" s="1" t="str">
        <f>IF(HLOOKUP("Cluster",'vInfo (Imported)'!$1:$5000,A1215,FALSE)&gt;0,
HLOOKUP("Cluster",'vInfo (Imported)'!$1:$5000,A1215,FALSE),
"")</f>
        <v/>
      </c>
      <c r="K1215" s="28">
        <f>'vCluster (Imported)'!A1215</f>
        <v>0</v>
      </c>
      <c r="L1215">
        <f t="shared" si="111"/>
        <v>0</v>
      </c>
      <c r="M1215">
        <f t="shared" si="112"/>
        <v>0</v>
      </c>
      <c r="N1215">
        <f t="shared" si="113"/>
        <v>0</v>
      </c>
      <c r="O1215" s="1">
        <f t="shared" si="114"/>
        <v>0</v>
      </c>
      <c r="P1215">
        <f>SUMIFS('vCluster (Imported)'!$G:$G,'vCluster (Imported)'!$A:$A,K1215)</f>
        <v>0</v>
      </c>
      <c r="Q1215">
        <f t="shared" si="115"/>
        <v>0</v>
      </c>
    </row>
    <row r="1216" spans="1:17" x14ac:dyDescent="0.3">
      <c r="A1216">
        <f t="shared" si="110"/>
        <v>1216</v>
      </c>
      <c r="B1216" t="str">
        <f>IF(HLOOKUP("Memory",'vInfo (Imported)'!$1:$5000,A1216,FALSE)&gt;0,HLOOKUP("Memory",'vInfo (Imported)'!$1:$5000,A1216,FALSE),"")</f>
        <v/>
      </c>
      <c r="C1216" t="str">
        <f>IF(HLOOKUP("CPUs",'vInfo (Imported)'!$1:$5000,A1216,FALSE)&gt;0,
HLOOKUP("CPUs",'vInfo (Imported)'!$1:$5000,A1216,FALSE),
"")</f>
        <v/>
      </c>
      <c r="D1216" t="str">
        <f>IF(HLOOKUP($D$1,'vInfo (Imported)'!$1:$5000,A1216,FALSE)&gt;0,
HLOOKUP($D$1,'vInfo (Imported)'!$1:$5000,A1216,FALSE),
"")</f>
        <v/>
      </c>
      <c r="E1216" t="str">
        <f>IF(HLOOKUP("Category",'vInfo (Imported)'!$1:$5000,A1216,FALSE)&gt;0,
HLOOKUP("Category",'vInfo (Imported)'!$1:$5000,A1216,FALSE),
"")</f>
        <v/>
      </c>
      <c r="F1216" t="str">
        <f>IF(HLOOKUP("OS according to the configuration file",'vInfo (Imported)'!$1:$5000,A1216,FALSE)&gt;0,
HLOOKUP("OS according to the configuration file",'vInfo (Imported)'!$1:$5000,A1216,FALSE),
"")</f>
        <v/>
      </c>
      <c r="G1216" s="1" t="str">
        <f>IF(HLOOKUP("Cluster",'vInfo (Imported)'!$1:$5000,A1216,FALSE)&gt;0,
HLOOKUP("Cluster",'vInfo (Imported)'!$1:$5000,A1216,FALSE),
"")</f>
        <v/>
      </c>
      <c r="K1216" s="28">
        <f>'vCluster (Imported)'!A1216</f>
        <v>0</v>
      </c>
      <c r="L1216">
        <f t="shared" si="111"/>
        <v>0</v>
      </c>
      <c r="M1216">
        <f t="shared" si="112"/>
        <v>0</v>
      </c>
      <c r="N1216">
        <f t="shared" si="113"/>
        <v>0</v>
      </c>
      <c r="O1216" s="1">
        <f t="shared" si="114"/>
        <v>0</v>
      </c>
      <c r="P1216">
        <f>SUMIFS('vCluster (Imported)'!$G:$G,'vCluster (Imported)'!$A:$A,K1216)</f>
        <v>0</v>
      </c>
      <c r="Q1216">
        <f t="shared" si="115"/>
        <v>0</v>
      </c>
    </row>
    <row r="1217" spans="1:17" x14ac:dyDescent="0.3">
      <c r="A1217">
        <f t="shared" si="110"/>
        <v>1217</v>
      </c>
      <c r="B1217" t="str">
        <f>IF(HLOOKUP("Memory",'vInfo (Imported)'!$1:$5000,A1217,FALSE)&gt;0,HLOOKUP("Memory",'vInfo (Imported)'!$1:$5000,A1217,FALSE),"")</f>
        <v/>
      </c>
      <c r="C1217" t="str">
        <f>IF(HLOOKUP("CPUs",'vInfo (Imported)'!$1:$5000,A1217,FALSE)&gt;0,
HLOOKUP("CPUs",'vInfo (Imported)'!$1:$5000,A1217,FALSE),
"")</f>
        <v/>
      </c>
      <c r="D1217" t="str">
        <f>IF(HLOOKUP($D$1,'vInfo (Imported)'!$1:$5000,A1217,FALSE)&gt;0,
HLOOKUP($D$1,'vInfo (Imported)'!$1:$5000,A1217,FALSE),
"")</f>
        <v/>
      </c>
      <c r="E1217" t="str">
        <f>IF(HLOOKUP("Category",'vInfo (Imported)'!$1:$5000,A1217,FALSE)&gt;0,
HLOOKUP("Category",'vInfo (Imported)'!$1:$5000,A1217,FALSE),
"")</f>
        <v/>
      </c>
      <c r="F1217" t="str">
        <f>IF(HLOOKUP("OS according to the configuration file",'vInfo (Imported)'!$1:$5000,A1217,FALSE)&gt;0,
HLOOKUP("OS according to the configuration file",'vInfo (Imported)'!$1:$5000,A1217,FALSE),
"")</f>
        <v/>
      </c>
      <c r="G1217" s="1" t="str">
        <f>IF(HLOOKUP("Cluster",'vInfo (Imported)'!$1:$5000,A1217,FALSE)&gt;0,
HLOOKUP("Cluster",'vInfo (Imported)'!$1:$5000,A1217,FALSE),
"")</f>
        <v/>
      </c>
      <c r="K1217" s="28">
        <f>'vCluster (Imported)'!A1217</f>
        <v>0</v>
      </c>
      <c r="L1217">
        <f t="shared" si="111"/>
        <v>0</v>
      </c>
      <c r="M1217">
        <f t="shared" si="112"/>
        <v>0</v>
      </c>
      <c r="N1217">
        <f t="shared" si="113"/>
        <v>0</v>
      </c>
      <c r="O1217" s="1">
        <f t="shared" si="114"/>
        <v>0</v>
      </c>
      <c r="P1217">
        <f>SUMIFS('vCluster (Imported)'!$G:$G,'vCluster (Imported)'!$A:$A,K1217)</f>
        <v>0</v>
      </c>
      <c r="Q1217">
        <f t="shared" si="115"/>
        <v>0</v>
      </c>
    </row>
    <row r="1218" spans="1:17" x14ac:dyDescent="0.3">
      <c r="A1218">
        <f t="shared" ref="A1218:A1281" si="116">A1217+1</f>
        <v>1218</v>
      </c>
      <c r="B1218" t="str">
        <f>IF(HLOOKUP("Memory",'vInfo (Imported)'!$1:$5000,A1218,FALSE)&gt;0,HLOOKUP("Memory",'vInfo (Imported)'!$1:$5000,A1218,FALSE),"")</f>
        <v/>
      </c>
      <c r="C1218" t="str">
        <f>IF(HLOOKUP("CPUs",'vInfo (Imported)'!$1:$5000,A1218,FALSE)&gt;0,
HLOOKUP("CPUs",'vInfo (Imported)'!$1:$5000,A1218,FALSE),
"")</f>
        <v/>
      </c>
      <c r="D1218" t="str">
        <f>IF(HLOOKUP($D$1,'vInfo (Imported)'!$1:$5000,A1218,FALSE)&gt;0,
HLOOKUP($D$1,'vInfo (Imported)'!$1:$5000,A1218,FALSE),
"")</f>
        <v/>
      </c>
      <c r="E1218" t="str">
        <f>IF(HLOOKUP("Category",'vInfo (Imported)'!$1:$5000,A1218,FALSE)&gt;0,
HLOOKUP("Category",'vInfo (Imported)'!$1:$5000,A1218,FALSE),
"")</f>
        <v/>
      </c>
      <c r="F1218" t="str">
        <f>IF(HLOOKUP("OS according to the configuration file",'vInfo (Imported)'!$1:$5000,A1218,FALSE)&gt;0,
HLOOKUP("OS according to the configuration file",'vInfo (Imported)'!$1:$5000,A1218,FALSE),
"")</f>
        <v/>
      </c>
      <c r="G1218" s="1" t="str">
        <f>IF(HLOOKUP("Cluster",'vInfo (Imported)'!$1:$5000,A1218,FALSE)&gt;0,
HLOOKUP("Cluster",'vInfo (Imported)'!$1:$5000,A1218,FALSE),
"")</f>
        <v/>
      </c>
      <c r="K1218" s="28">
        <f>'vCluster (Imported)'!A1218</f>
        <v>0</v>
      </c>
      <c r="L1218">
        <f t="shared" ref="L1218:L1281" si="117">COUNTIFS(G:G,K1218,$E:$E,$L$1)</f>
        <v>0</v>
      </c>
      <c r="M1218">
        <f t="shared" ref="M1218:M1281" si="118">COUNTIFS(G:G,K1218,$E:$E,$M$1)</f>
        <v>0</v>
      </c>
      <c r="N1218">
        <f t="shared" ref="N1218:N1281" si="119">COUNTIFS(G:G,K1218,$E:$E,$N$1)</f>
        <v>0</v>
      </c>
      <c r="O1218" s="1">
        <f t="shared" ref="O1218:O1281" si="120">COUNTIFS(G:G,K1218,$E:$E,$O$1)</f>
        <v>0</v>
      </c>
      <c r="P1218">
        <f>SUMIFS('vCluster (Imported)'!$G:$G,'vCluster (Imported)'!$A:$A,K1218)</f>
        <v>0</v>
      </c>
      <c r="Q1218">
        <f t="shared" ref="Q1218:Q1281" si="121">IF(L1218&gt;0,P1218,0)</f>
        <v>0</v>
      </c>
    </row>
    <row r="1219" spans="1:17" x14ac:dyDescent="0.3">
      <c r="A1219">
        <f t="shared" si="116"/>
        <v>1219</v>
      </c>
      <c r="B1219" t="str">
        <f>IF(HLOOKUP("Memory",'vInfo (Imported)'!$1:$5000,A1219,FALSE)&gt;0,HLOOKUP("Memory",'vInfo (Imported)'!$1:$5000,A1219,FALSE),"")</f>
        <v/>
      </c>
      <c r="C1219" t="str">
        <f>IF(HLOOKUP("CPUs",'vInfo (Imported)'!$1:$5000,A1219,FALSE)&gt;0,
HLOOKUP("CPUs",'vInfo (Imported)'!$1:$5000,A1219,FALSE),
"")</f>
        <v/>
      </c>
      <c r="D1219" t="str">
        <f>IF(HLOOKUP($D$1,'vInfo (Imported)'!$1:$5000,A1219,FALSE)&gt;0,
HLOOKUP($D$1,'vInfo (Imported)'!$1:$5000,A1219,FALSE),
"")</f>
        <v/>
      </c>
      <c r="E1219" t="str">
        <f>IF(HLOOKUP("Category",'vInfo (Imported)'!$1:$5000,A1219,FALSE)&gt;0,
HLOOKUP("Category",'vInfo (Imported)'!$1:$5000,A1219,FALSE),
"")</f>
        <v/>
      </c>
      <c r="F1219" t="str">
        <f>IF(HLOOKUP("OS according to the configuration file",'vInfo (Imported)'!$1:$5000,A1219,FALSE)&gt;0,
HLOOKUP("OS according to the configuration file",'vInfo (Imported)'!$1:$5000,A1219,FALSE),
"")</f>
        <v/>
      </c>
      <c r="G1219" s="1" t="str">
        <f>IF(HLOOKUP("Cluster",'vInfo (Imported)'!$1:$5000,A1219,FALSE)&gt;0,
HLOOKUP("Cluster",'vInfo (Imported)'!$1:$5000,A1219,FALSE),
"")</f>
        <v/>
      </c>
      <c r="K1219" s="28">
        <f>'vCluster (Imported)'!A1219</f>
        <v>0</v>
      </c>
      <c r="L1219">
        <f t="shared" si="117"/>
        <v>0</v>
      </c>
      <c r="M1219">
        <f t="shared" si="118"/>
        <v>0</v>
      </c>
      <c r="N1219">
        <f t="shared" si="119"/>
        <v>0</v>
      </c>
      <c r="O1219" s="1">
        <f t="shared" si="120"/>
        <v>0</v>
      </c>
      <c r="P1219">
        <f>SUMIFS('vCluster (Imported)'!$G:$G,'vCluster (Imported)'!$A:$A,K1219)</f>
        <v>0</v>
      </c>
      <c r="Q1219">
        <f t="shared" si="121"/>
        <v>0</v>
      </c>
    </row>
    <row r="1220" spans="1:17" x14ac:dyDescent="0.3">
      <c r="A1220">
        <f t="shared" si="116"/>
        <v>1220</v>
      </c>
      <c r="B1220" t="str">
        <f>IF(HLOOKUP("Memory",'vInfo (Imported)'!$1:$5000,A1220,FALSE)&gt;0,HLOOKUP("Memory",'vInfo (Imported)'!$1:$5000,A1220,FALSE),"")</f>
        <v/>
      </c>
      <c r="C1220" t="str">
        <f>IF(HLOOKUP("CPUs",'vInfo (Imported)'!$1:$5000,A1220,FALSE)&gt;0,
HLOOKUP("CPUs",'vInfo (Imported)'!$1:$5000,A1220,FALSE),
"")</f>
        <v/>
      </c>
      <c r="D1220" t="str">
        <f>IF(HLOOKUP($D$1,'vInfo (Imported)'!$1:$5000,A1220,FALSE)&gt;0,
HLOOKUP($D$1,'vInfo (Imported)'!$1:$5000,A1220,FALSE),
"")</f>
        <v/>
      </c>
      <c r="E1220" t="str">
        <f>IF(HLOOKUP("Category",'vInfo (Imported)'!$1:$5000,A1220,FALSE)&gt;0,
HLOOKUP("Category",'vInfo (Imported)'!$1:$5000,A1220,FALSE),
"")</f>
        <v/>
      </c>
      <c r="F1220" t="str">
        <f>IF(HLOOKUP("OS according to the configuration file",'vInfo (Imported)'!$1:$5000,A1220,FALSE)&gt;0,
HLOOKUP("OS according to the configuration file",'vInfo (Imported)'!$1:$5000,A1220,FALSE),
"")</f>
        <v/>
      </c>
      <c r="G1220" s="1" t="str">
        <f>IF(HLOOKUP("Cluster",'vInfo (Imported)'!$1:$5000,A1220,FALSE)&gt;0,
HLOOKUP("Cluster",'vInfo (Imported)'!$1:$5000,A1220,FALSE),
"")</f>
        <v/>
      </c>
      <c r="K1220" s="28">
        <f>'vCluster (Imported)'!A1220</f>
        <v>0</v>
      </c>
      <c r="L1220">
        <f t="shared" si="117"/>
        <v>0</v>
      </c>
      <c r="M1220">
        <f t="shared" si="118"/>
        <v>0</v>
      </c>
      <c r="N1220">
        <f t="shared" si="119"/>
        <v>0</v>
      </c>
      <c r="O1220" s="1">
        <f t="shared" si="120"/>
        <v>0</v>
      </c>
      <c r="P1220">
        <f>SUMIFS('vCluster (Imported)'!$G:$G,'vCluster (Imported)'!$A:$A,K1220)</f>
        <v>0</v>
      </c>
      <c r="Q1220">
        <f t="shared" si="121"/>
        <v>0</v>
      </c>
    </row>
    <row r="1221" spans="1:17" x14ac:dyDescent="0.3">
      <c r="A1221">
        <f t="shared" si="116"/>
        <v>1221</v>
      </c>
      <c r="B1221" t="str">
        <f>IF(HLOOKUP("Memory",'vInfo (Imported)'!$1:$5000,A1221,FALSE)&gt;0,HLOOKUP("Memory",'vInfo (Imported)'!$1:$5000,A1221,FALSE),"")</f>
        <v/>
      </c>
      <c r="C1221" t="str">
        <f>IF(HLOOKUP("CPUs",'vInfo (Imported)'!$1:$5000,A1221,FALSE)&gt;0,
HLOOKUP("CPUs",'vInfo (Imported)'!$1:$5000,A1221,FALSE),
"")</f>
        <v/>
      </c>
      <c r="D1221" t="str">
        <f>IF(HLOOKUP($D$1,'vInfo (Imported)'!$1:$5000,A1221,FALSE)&gt;0,
HLOOKUP($D$1,'vInfo (Imported)'!$1:$5000,A1221,FALSE),
"")</f>
        <v/>
      </c>
      <c r="E1221" t="str">
        <f>IF(HLOOKUP("Category",'vInfo (Imported)'!$1:$5000,A1221,FALSE)&gt;0,
HLOOKUP("Category",'vInfo (Imported)'!$1:$5000,A1221,FALSE),
"")</f>
        <v/>
      </c>
      <c r="F1221" t="str">
        <f>IF(HLOOKUP("OS according to the configuration file",'vInfo (Imported)'!$1:$5000,A1221,FALSE)&gt;0,
HLOOKUP("OS according to the configuration file",'vInfo (Imported)'!$1:$5000,A1221,FALSE),
"")</f>
        <v/>
      </c>
      <c r="G1221" s="1" t="str">
        <f>IF(HLOOKUP("Cluster",'vInfo (Imported)'!$1:$5000,A1221,FALSE)&gt;0,
HLOOKUP("Cluster",'vInfo (Imported)'!$1:$5000,A1221,FALSE),
"")</f>
        <v/>
      </c>
      <c r="K1221" s="28">
        <f>'vCluster (Imported)'!A1221</f>
        <v>0</v>
      </c>
      <c r="L1221">
        <f t="shared" si="117"/>
        <v>0</v>
      </c>
      <c r="M1221">
        <f t="shared" si="118"/>
        <v>0</v>
      </c>
      <c r="N1221">
        <f t="shared" si="119"/>
        <v>0</v>
      </c>
      <c r="O1221" s="1">
        <f t="shared" si="120"/>
        <v>0</v>
      </c>
      <c r="P1221">
        <f>SUMIFS('vCluster (Imported)'!$G:$G,'vCluster (Imported)'!$A:$A,K1221)</f>
        <v>0</v>
      </c>
      <c r="Q1221">
        <f t="shared" si="121"/>
        <v>0</v>
      </c>
    </row>
    <row r="1222" spans="1:17" x14ac:dyDescent="0.3">
      <c r="A1222">
        <f t="shared" si="116"/>
        <v>1222</v>
      </c>
      <c r="B1222" t="str">
        <f>IF(HLOOKUP("Memory",'vInfo (Imported)'!$1:$5000,A1222,FALSE)&gt;0,HLOOKUP("Memory",'vInfo (Imported)'!$1:$5000,A1222,FALSE),"")</f>
        <v/>
      </c>
      <c r="C1222" t="str">
        <f>IF(HLOOKUP("CPUs",'vInfo (Imported)'!$1:$5000,A1222,FALSE)&gt;0,
HLOOKUP("CPUs",'vInfo (Imported)'!$1:$5000,A1222,FALSE),
"")</f>
        <v/>
      </c>
      <c r="D1222" t="str">
        <f>IF(HLOOKUP($D$1,'vInfo (Imported)'!$1:$5000,A1222,FALSE)&gt;0,
HLOOKUP($D$1,'vInfo (Imported)'!$1:$5000,A1222,FALSE),
"")</f>
        <v/>
      </c>
      <c r="E1222" t="str">
        <f>IF(HLOOKUP("Category",'vInfo (Imported)'!$1:$5000,A1222,FALSE)&gt;0,
HLOOKUP("Category",'vInfo (Imported)'!$1:$5000,A1222,FALSE),
"")</f>
        <v/>
      </c>
      <c r="F1222" t="str">
        <f>IF(HLOOKUP("OS according to the configuration file",'vInfo (Imported)'!$1:$5000,A1222,FALSE)&gt;0,
HLOOKUP("OS according to the configuration file",'vInfo (Imported)'!$1:$5000,A1222,FALSE),
"")</f>
        <v/>
      </c>
      <c r="G1222" s="1" t="str">
        <f>IF(HLOOKUP("Cluster",'vInfo (Imported)'!$1:$5000,A1222,FALSE)&gt;0,
HLOOKUP("Cluster",'vInfo (Imported)'!$1:$5000,A1222,FALSE),
"")</f>
        <v/>
      </c>
      <c r="K1222" s="28">
        <f>'vCluster (Imported)'!A1222</f>
        <v>0</v>
      </c>
      <c r="L1222">
        <f t="shared" si="117"/>
        <v>0</v>
      </c>
      <c r="M1222">
        <f t="shared" si="118"/>
        <v>0</v>
      </c>
      <c r="N1222">
        <f t="shared" si="119"/>
        <v>0</v>
      </c>
      <c r="O1222" s="1">
        <f t="shared" si="120"/>
        <v>0</v>
      </c>
      <c r="P1222">
        <f>SUMIFS('vCluster (Imported)'!$G:$G,'vCluster (Imported)'!$A:$A,K1222)</f>
        <v>0</v>
      </c>
      <c r="Q1222">
        <f t="shared" si="121"/>
        <v>0</v>
      </c>
    </row>
    <row r="1223" spans="1:17" x14ac:dyDescent="0.3">
      <c r="A1223">
        <f t="shared" si="116"/>
        <v>1223</v>
      </c>
      <c r="B1223" t="str">
        <f>IF(HLOOKUP("Memory",'vInfo (Imported)'!$1:$5000,A1223,FALSE)&gt;0,HLOOKUP("Memory",'vInfo (Imported)'!$1:$5000,A1223,FALSE),"")</f>
        <v/>
      </c>
      <c r="C1223" t="str">
        <f>IF(HLOOKUP("CPUs",'vInfo (Imported)'!$1:$5000,A1223,FALSE)&gt;0,
HLOOKUP("CPUs",'vInfo (Imported)'!$1:$5000,A1223,FALSE),
"")</f>
        <v/>
      </c>
      <c r="D1223" t="str">
        <f>IF(HLOOKUP($D$1,'vInfo (Imported)'!$1:$5000,A1223,FALSE)&gt;0,
HLOOKUP($D$1,'vInfo (Imported)'!$1:$5000,A1223,FALSE),
"")</f>
        <v/>
      </c>
      <c r="E1223" t="str">
        <f>IF(HLOOKUP("Category",'vInfo (Imported)'!$1:$5000,A1223,FALSE)&gt;0,
HLOOKUP("Category",'vInfo (Imported)'!$1:$5000,A1223,FALSE),
"")</f>
        <v/>
      </c>
      <c r="F1223" t="str">
        <f>IF(HLOOKUP("OS according to the configuration file",'vInfo (Imported)'!$1:$5000,A1223,FALSE)&gt;0,
HLOOKUP("OS according to the configuration file",'vInfo (Imported)'!$1:$5000,A1223,FALSE),
"")</f>
        <v/>
      </c>
      <c r="G1223" s="1" t="str">
        <f>IF(HLOOKUP("Cluster",'vInfo (Imported)'!$1:$5000,A1223,FALSE)&gt;0,
HLOOKUP("Cluster",'vInfo (Imported)'!$1:$5000,A1223,FALSE),
"")</f>
        <v/>
      </c>
      <c r="K1223" s="28">
        <f>'vCluster (Imported)'!A1223</f>
        <v>0</v>
      </c>
      <c r="L1223">
        <f t="shared" si="117"/>
        <v>0</v>
      </c>
      <c r="M1223">
        <f t="shared" si="118"/>
        <v>0</v>
      </c>
      <c r="N1223">
        <f t="shared" si="119"/>
        <v>0</v>
      </c>
      <c r="O1223" s="1">
        <f t="shared" si="120"/>
        <v>0</v>
      </c>
      <c r="P1223">
        <f>SUMIFS('vCluster (Imported)'!$G:$G,'vCluster (Imported)'!$A:$A,K1223)</f>
        <v>0</v>
      </c>
      <c r="Q1223">
        <f t="shared" si="121"/>
        <v>0</v>
      </c>
    </row>
    <row r="1224" spans="1:17" x14ac:dyDescent="0.3">
      <c r="A1224">
        <f t="shared" si="116"/>
        <v>1224</v>
      </c>
      <c r="B1224" t="str">
        <f>IF(HLOOKUP("Memory",'vInfo (Imported)'!$1:$5000,A1224,FALSE)&gt;0,HLOOKUP("Memory",'vInfo (Imported)'!$1:$5000,A1224,FALSE),"")</f>
        <v/>
      </c>
      <c r="C1224" t="str">
        <f>IF(HLOOKUP("CPUs",'vInfo (Imported)'!$1:$5000,A1224,FALSE)&gt;0,
HLOOKUP("CPUs",'vInfo (Imported)'!$1:$5000,A1224,FALSE),
"")</f>
        <v/>
      </c>
      <c r="D1224" t="str">
        <f>IF(HLOOKUP($D$1,'vInfo (Imported)'!$1:$5000,A1224,FALSE)&gt;0,
HLOOKUP($D$1,'vInfo (Imported)'!$1:$5000,A1224,FALSE),
"")</f>
        <v/>
      </c>
      <c r="E1224" t="str">
        <f>IF(HLOOKUP("Category",'vInfo (Imported)'!$1:$5000,A1224,FALSE)&gt;0,
HLOOKUP("Category",'vInfo (Imported)'!$1:$5000,A1224,FALSE),
"")</f>
        <v/>
      </c>
      <c r="F1224" t="str">
        <f>IF(HLOOKUP("OS according to the configuration file",'vInfo (Imported)'!$1:$5000,A1224,FALSE)&gt;0,
HLOOKUP("OS according to the configuration file",'vInfo (Imported)'!$1:$5000,A1224,FALSE),
"")</f>
        <v/>
      </c>
      <c r="G1224" s="1" t="str">
        <f>IF(HLOOKUP("Cluster",'vInfo (Imported)'!$1:$5000,A1224,FALSE)&gt;0,
HLOOKUP("Cluster",'vInfo (Imported)'!$1:$5000,A1224,FALSE),
"")</f>
        <v/>
      </c>
      <c r="K1224" s="28">
        <f>'vCluster (Imported)'!A1224</f>
        <v>0</v>
      </c>
      <c r="L1224">
        <f t="shared" si="117"/>
        <v>0</v>
      </c>
      <c r="M1224">
        <f t="shared" si="118"/>
        <v>0</v>
      </c>
      <c r="N1224">
        <f t="shared" si="119"/>
        <v>0</v>
      </c>
      <c r="O1224" s="1">
        <f t="shared" si="120"/>
        <v>0</v>
      </c>
      <c r="P1224">
        <f>SUMIFS('vCluster (Imported)'!$G:$G,'vCluster (Imported)'!$A:$A,K1224)</f>
        <v>0</v>
      </c>
      <c r="Q1224">
        <f t="shared" si="121"/>
        <v>0</v>
      </c>
    </row>
    <row r="1225" spans="1:17" x14ac:dyDescent="0.3">
      <c r="A1225">
        <f t="shared" si="116"/>
        <v>1225</v>
      </c>
      <c r="B1225" t="str">
        <f>IF(HLOOKUP("Memory",'vInfo (Imported)'!$1:$5000,A1225,FALSE)&gt;0,HLOOKUP("Memory",'vInfo (Imported)'!$1:$5000,A1225,FALSE),"")</f>
        <v/>
      </c>
      <c r="C1225" t="str">
        <f>IF(HLOOKUP("CPUs",'vInfo (Imported)'!$1:$5000,A1225,FALSE)&gt;0,
HLOOKUP("CPUs",'vInfo (Imported)'!$1:$5000,A1225,FALSE),
"")</f>
        <v/>
      </c>
      <c r="D1225" t="str">
        <f>IF(HLOOKUP($D$1,'vInfo (Imported)'!$1:$5000,A1225,FALSE)&gt;0,
HLOOKUP($D$1,'vInfo (Imported)'!$1:$5000,A1225,FALSE),
"")</f>
        <v/>
      </c>
      <c r="E1225" t="str">
        <f>IF(HLOOKUP("Category",'vInfo (Imported)'!$1:$5000,A1225,FALSE)&gt;0,
HLOOKUP("Category",'vInfo (Imported)'!$1:$5000,A1225,FALSE),
"")</f>
        <v/>
      </c>
      <c r="F1225" t="str">
        <f>IF(HLOOKUP("OS according to the configuration file",'vInfo (Imported)'!$1:$5000,A1225,FALSE)&gt;0,
HLOOKUP("OS according to the configuration file",'vInfo (Imported)'!$1:$5000,A1225,FALSE),
"")</f>
        <v/>
      </c>
      <c r="G1225" s="1" t="str">
        <f>IF(HLOOKUP("Cluster",'vInfo (Imported)'!$1:$5000,A1225,FALSE)&gt;0,
HLOOKUP("Cluster",'vInfo (Imported)'!$1:$5000,A1225,FALSE),
"")</f>
        <v/>
      </c>
      <c r="K1225" s="28">
        <f>'vCluster (Imported)'!A1225</f>
        <v>0</v>
      </c>
      <c r="L1225">
        <f t="shared" si="117"/>
        <v>0</v>
      </c>
      <c r="M1225">
        <f t="shared" si="118"/>
        <v>0</v>
      </c>
      <c r="N1225">
        <f t="shared" si="119"/>
        <v>0</v>
      </c>
      <c r="O1225" s="1">
        <f t="shared" si="120"/>
        <v>0</v>
      </c>
      <c r="P1225">
        <f>SUMIFS('vCluster (Imported)'!$G:$G,'vCluster (Imported)'!$A:$A,K1225)</f>
        <v>0</v>
      </c>
      <c r="Q1225">
        <f t="shared" si="121"/>
        <v>0</v>
      </c>
    </row>
    <row r="1226" spans="1:17" x14ac:dyDescent="0.3">
      <c r="A1226">
        <f t="shared" si="116"/>
        <v>1226</v>
      </c>
      <c r="B1226" t="str">
        <f>IF(HLOOKUP("Memory",'vInfo (Imported)'!$1:$5000,A1226,FALSE)&gt;0,HLOOKUP("Memory",'vInfo (Imported)'!$1:$5000,A1226,FALSE),"")</f>
        <v/>
      </c>
      <c r="C1226" t="str">
        <f>IF(HLOOKUP("CPUs",'vInfo (Imported)'!$1:$5000,A1226,FALSE)&gt;0,
HLOOKUP("CPUs",'vInfo (Imported)'!$1:$5000,A1226,FALSE),
"")</f>
        <v/>
      </c>
      <c r="D1226" t="str">
        <f>IF(HLOOKUP($D$1,'vInfo (Imported)'!$1:$5000,A1226,FALSE)&gt;0,
HLOOKUP($D$1,'vInfo (Imported)'!$1:$5000,A1226,FALSE),
"")</f>
        <v/>
      </c>
      <c r="E1226" t="str">
        <f>IF(HLOOKUP("Category",'vInfo (Imported)'!$1:$5000,A1226,FALSE)&gt;0,
HLOOKUP("Category",'vInfo (Imported)'!$1:$5000,A1226,FALSE),
"")</f>
        <v/>
      </c>
      <c r="F1226" t="str">
        <f>IF(HLOOKUP("OS according to the configuration file",'vInfo (Imported)'!$1:$5000,A1226,FALSE)&gt;0,
HLOOKUP("OS according to the configuration file",'vInfo (Imported)'!$1:$5000,A1226,FALSE),
"")</f>
        <v/>
      </c>
      <c r="G1226" s="1" t="str">
        <f>IF(HLOOKUP("Cluster",'vInfo (Imported)'!$1:$5000,A1226,FALSE)&gt;0,
HLOOKUP("Cluster",'vInfo (Imported)'!$1:$5000,A1226,FALSE),
"")</f>
        <v/>
      </c>
      <c r="K1226" s="28">
        <f>'vCluster (Imported)'!A1226</f>
        <v>0</v>
      </c>
      <c r="L1226">
        <f t="shared" si="117"/>
        <v>0</v>
      </c>
      <c r="M1226">
        <f t="shared" si="118"/>
        <v>0</v>
      </c>
      <c r="N1226">
        <f t="shared" si="119"/>
        <v>0</v>
      </c>
      <c r="O1226" s="1">
        <f t="shared" si="120"/>
        <v>0</v>
      </c>
      <c r="P1226">
        <f>SUMIFS('vCluster (Imported)'!$G:$G,'vCluster (Imported)'!$A:$A,K1226)</f>
        <v>0</v>
      </c>
      <c r="Q1226">
        <f t="shared" si="121"/>
        <v>0</v>
      </c>
    </row>
    <row r="1227" spans="1:17" x14ac:dyDescent="0.3">
      <c r="A1227">
        <f t="shared" si="116"/>
        <v>1227</v>
      </c>
      <c r="B1227" t="str">
        <f>IF(HLOOKUP("Memory",'vInfo (Imported)'!$1:$5000,A1227,FALSE)&gt;0,HLOOKUP("Memory",'vInfo (Imported)'!$1:$5000,A1227,FALSE),"")</f>
        <v/>
      </c>
      <c r="C1227" t="str">
        <f>IF(HLOOKUP("CPUs",'vInfo (Imported)'!$1:$5000,A1227,FALSE)&gt;0,
HLOOKUP("CPUs",'vInfo (Imported)'!$1:$5000,A1227,FALSE),
"")</f>
        <v/>
      </c>
      <c r="D1227" t="str">
        <f>IF(HLOOKUP($D$1,'vInfo (Imported)'!$1:$5000,A1227,FALSE)&gt;0,
HLOOKUP($D$1,'vInfo (Imported)'!$1:$5000,A1227,FALSE),
"")</f>
        <v/>
      </c>
      <c r="E1227" t="str">
        <f>IF(HLOOKUP("Category",'vInfo (Imported)'!$1:$5000,A1227,FALSE)&gt;0,
HLOOKUP("Category",'vInfo (Imported)'!$1:$5000,A1227,FALSE),
"")</f>
        <v/>
      </c>
      <c r="F1227" t="str">
        <f>IF(HLOOKUP("OS according to the configuration file",'vInfo (Imported)'!$1:$5000,A1227,FALSE)&gt;0,
HLOOKUP("OS according to the configuration file",'vInfo (Imported)'!$1:$5000,A1227,FALSE),
"")</f>
        <v/>
      </c>
      <c r="G1227" s="1" t="str">
        <f>IF(HLOOKUP("Cluster",'vInfo (Imported)'!$1:$5000,A1227,FALSE)&gt;0,
HLOOKUP("Cluster",'vInfo (Imported)'!$1:$5000,A1227,FALSE),
"")</f>
        <v/>
      </c>
      <c r="K1227" s="28">
        <f>'vCluster (Imported)'!A1227</f>
        <v>0</v>
      </c>
      <c r="L1227">
        <f t="shared" si="117"/>
        <v>0</v>
      </c>
      <c r="M1227">
        <f t="shared" si="118"/>
        <v>0</v>
      </c>
      <c r="N1227">
        <f t="shared" si="119"/>
        <v>0</v>
      </c>
      <c r="O1227" s="1">
        <f t="shared" si="120"/>
        <v>0</v>
      </c>
      <c r="P1227">
        <f>SUMIFS('vCluster (Imported)'!$G:$G,'vCluster (Imported)'!$A:$A,K1227)</f>
        <v>0</v>
      </c>
      <c r="Q1227">
        <f t="shared" si="121"/>
        <v>0</v>
      </c>
    </row>
    <row r="1228" spans="1:17" x14ac:dyDescent="0.3">
      <c r="A1228">
        <f t="shared" si="116"/>
        <v>1228</v>
      </c>
      <c r="B1228" t="str">
        <f>IF(HLOOKUP("Memory",'vInfo (Imported)'!$1:$5000,A1228,FALSE)&gt;0,HLOOKUP("Memory",'vInfo (Imported)'!$1:$5000,A1228,FALSE),"")</f>
        <v/>
      </c>
      <c r="C1228" t="str">
        <f>IF(HLOOKUP("CPUs",'vInfo (Imported)'!$1:$5000,A1228,FALSE)&gt;0,
HLOOKUP("CPUs",'vInfo (Imported)'!$1:$5000,A1228,FALSE),
"")</f>
        <v/>
      </c>
      <c r="D1228" t="str">
        <f>IF(HLOOKUP($D$1,'vInfo (Imported)'!$1:$5000,A1228,FALSE)&gt;0,
HLOOKUP($D$1,'vInfo (Imported)'!$1:$5000,A1228,FALSE),
"")</f>
        <v/>
      </c>
      <c r="E1228" t="str">
        <f>IF(HLOOKUP("Category",'vInfo (Imported)'!$1:$5000,A1228,FALSE)&gt;0,
HLOOKUP("Category",'vInfo (Imported)'!$1:$5000,A1228,FALSE),
"")</f>
        <v/>
      </c>
      <c r="F1228" t="str">
        <f>IF(HLOOKUP("OS according to the configuration file",'vInfo (Imported)'!$1:$5000,A1228,FALSE)&gt;0,
HLOOKUP("OS according to the configuration file",'vInfo (Imported)'!$1:$5000,A1228,FALSE),
"")</f>
        <v/>
      </c>
      <c r="G1228" s="1" t="str">
        <f>IF(HLOOKUP("Cluster",'vInfo (Imported)'!$1:$5000,A1228,FALSE)&gt;0,
HLOOKUP("Cluster",'vInfo (Imported)'!$1:$5000,A1228,FALSE),
"")</f>
        <v/>
      </c>
      <c r="K1228" s="28">
        <f>'vCluster (Imported)'!A1228</f>
        <v>0</v>
      </c>
      <c r="L1228">
        <f t="shared" si="117"/>
        <v>0</v>
      </c>
      <c r="M1228">
        <f t="shared" si="118"/>
        <v>0</v>
      </c>
      <c r="N1228">
        <f t="shared" si="119"/>
        <v>0</v>
      </c>
      <c r="O1228" s="1">
        <f t="shared" si="120"/>
        <v>0</v>
      </c>
      <c r="P1228">
        <f>SUMIFS('vCluster (Imported)'!$G:$G,'vCluster (Imported)'!$A:$A,K1228)</f>
        <v>0</v>
      </c>
      <c r="Q1228">
        <f t="shared" si="121"/>
        <v>0</v>
      </c>
    </row>
    <row r="1229" spans="1:17" x14ac:dyDescent="0.3">
      <c r="A1229">
        <f t="shared" si="116"/>
        <v>1229</v>
      </c>
      <c r="B1229" t="str">
        <f>IF(HLOOKUP("Memory",'vInfo (Imported)'!$1:$5000,A1229,FALSE)&gt;0,HLOOKUP("Memory",'vInfo (Imported)'!$1:$5000,A1229,FALSE),"")</f>
        <v/>
      </c>
      <c r="C1229" t="str">
        <f>IF(HLOOKUP("CPUs",'vInfo (Imported)'!$1:$5000,A1229,FALSE)&gt;0,
HLOOKUP("CPUs",'vInfo (Imported)'!$1:$5000,A1229,FALSE),
"")</f>
        <v/>
      </c>
      <c r="D1229" t="str">
        <f>IF(HLOOKUP($D$1,'vInfo (Imported)'!$1:$5000,A1229,FALSE)&gt;0,
HLOOKUP($D$1,'vInfo (Imported)'!$1:$5000,A1229,FALSE),
"")</f>
        <v/>
      </c>
      <c r="E1229" t="str">
        <f>IF(HLOOKUP("Category",'vInfo (Imported)'!$1:$5000,A1229,FALSE)&gt;0,
HLOOKUP("Category",'vInfo (Imported)'!$1:$5000,A1229,FALSE),
"")</f>
        <v/>
      </c>
      <c r="F1229" t="str">
        <f>IF(HLOOKUP("OS according to the configuration file",'vInfo (Imported)'!$1:$5000,A1229,FALSE)&gt;0,
HLOOKUP("OS according to the configuration file",'vInfo (Imported)'!$1:$5000,A1229,FALSE),
"")</f>
        <v/>
      </c>
      <c r="G1229" s="1" t="str">
        <f>IF(HLOOKUP("Cluster",'vInfo (Imported)'!$1:$5000,A1229,FALSE)&gt;0,
HLOOKUP("Cluster",'vInfo (Imported)'!$1:$5000,A1229,FALSE),
"")</f>
        <v/>
      </c>
      <c r="K1229" s="28">
        <f>'vCluster (Imported)'!A1229</f>
        <v>0</v>
      </c>
      <c r="L1229">
        <f t="shared" si="117"/>
        <v>0</v>
      </c>
      <c r="M1229">
        <f t="shared" si="118"/>
        <v>0</v>
      </c>
      <c r="N1229">
        <f t="shared" si="119"/>
        <v>0</v>
      </c>
      <c r="O1229" s="1">
        <f t="shared" si="120"/>
        <v>0</v>
      </c>
      <c r="P1229">
        <f>SUMIFS('vCluster (Imported)'!$G:$G,'vCluster (Imported)'!$A:$A,K1229)</f>
        <v>0</v>
      </c>
      <c r="Q1229">
        <f t="shared" si="121"/>
        <v>0</v>
      </c>
    </row>
    <row r="1230" spans="1:17" x14ac:dyDescent="0.3">
      <c r="A1230">
        <f t="shared" si="116"/>
        <v>1230</v>
      </c>
      <c r="B1230" t="str">
        <f>IF(HLOOKUP("Memory",'vInfo (Imported)'!$1:$5000,A1230,FALSE)&gt;0,HLOOKUP("Memory",'vInfo (Imported)'!$1:$5000,A1230,FALSE),"")</f>
        <v/>
      </c>
      <c r="C1230" t="str">
        <f>IF(HLOOKUP("CPUs",'vInfo (Imported)'!$1:$5000,A1230,FALSE)&gt;0,
HLOOKUP("CPUs",'vInfo (Imported)'!$1:$5000,A1230,FALSE),
"")</f>
        <v/>
      </c>
      <c r="D1230" t="str">
        <f>IF(HLOOKUP($D$1,'vInfo (Imported)'!$1:$5000,A1230,FALSE)&gt;0,
HLOOKUP($D$1,'vInfo (Imported)'!$1:$5000,A1230,FALSE),
"")</f>
        <v/>
      </c>
      <c r="E1230" t="str">
        <f>IF(HLOOKUP("Category",'vInfo (Imported)'!$1:$5000,A1230,FALSE)&gt;0,
HLOOKUP("Category",'vInfo (Imported)'!$1:$5000,A1230,FALSE),
"")</f>
        <v/>
      </c>
      <c r="F1230" t="str">
        <f>IF(HLOOKUP("OS according to the configuration file",'vInfo (Imported)'!$1:$5000,A1230,FALSE)&gt;0,
HLOOKUP("OS according to the configuration file",'vInfo (Imported)'!$1:$5000,A1230,FALSE),
"")</f>
        <v/>
      </c>
      <c r="G1230" s="1" t="str">
        <f>IF(HLOOKUP("Cluster",'vInfo (Imported)'!$1:$5000,A1230,FALSE)&gt;0,
HLOOKUP("Cluster",'vInfo (Imported)'!$1:$5000,A1230,FALSE),
"")</f>
        <v/>
      </c>
      <c r="K1230" s="28">
        <f>'vCluster (Imported)'!A1230</f>
        <v>0</v>
      </c>
      <c r="L1230">
        <f t="shared" si="117"/>
        <v>0</v>
      </c>
      <c r="M1230">
        <f t="shared" si="118"/>
        <v>0</v>
      </c>
      <c r="N1230">
        <f t="shared" si="119"/>
        <v>0</v>
      </c>
      <c r="O1230" s="1">
        <f t="shared" si="120"/>
        <v>0</v>
      </c>
      <c r="P1230">
        <f>SUMIFS('vCluster (Imported)'!$G:$G,'vCluster (Imported)'!$A:$A,K1230)</f>
        <v>0</v>
      </c>
      <c r="Q1230">
        <f t="shared" si="121"/>
        <v>0</v>
      </c>
    </row>
    <row r="1231" spans="1:17" x14ac:dyDescent="0.3">
      <c r="A1231">
        <f t="shared" si="116"/>
        <v>1231</v>
      </c>
      <c r="B1231" t="str">
        <f>IF(HLOOKUP("Memory",'vInfo (Imported)'!$1:$5000,A1231,FALSE)&gt;0,HLOOKUP("Memory",'vInfo (Imported)'!$1:$5000,A1231,FALSE),"")</f>
        <v/>
      </c>
      <c r="C1231" t="str">
        <f>IF(HLOOKUP("CPUs",'vInfo (Imported)'!$1:$5000,A1231,FALSE)&gt;0,
HLOOKUP("CPUs",'vInfo (Imported)'!$1:$5000,A1231,FALSE),
"")</f>
        <v/>
      </c>
      <c r="D1231" t="str">
        <f>IF(HLOOKUP($D$1,'vInfo (Imported)'!$1:$5000,A1231,FALSE)&gt;0,
HLOOKUP($D$1,'vInfo (Imported)'!$1:$5000,A1231,FALSE),
"")</f>
        <v/>
      </c>
      <c r="E1231" t="str">
        <f>IF(HLOOKUP("Category",'vInfo (Imported)'!$1:$5000,A1231,FALSE)&gt;0,
HLOOKUP("Category",'vInfo (Imported)'!$1:$5000,A1231,FALSE),
"")</f>
        <v/>
      </c>
      <c r="F1231" t="str">
        <f>IF(HLOOKUP("OS according to the configuration file",'vInfo (Imported)'!$1:$5000,A1231,FALSE)&gt;0,
HLOOKUP("OS according to the configuration file",'vInfo (Imported)'!$1:$5000,A1231,FALSE),
"")</f>
        <v/>
      </c>
      <c r="G1231" s="1" t="str">
        <f>IF(HLOOKUP("Cluster",'vInfo (Imported)'!$1:$5000,A1231,FALSE)&gt;0,
HLOOKUP("Cluster",'vInfo (Imported)'!$1:$5000,A1231,FALSE),
"")</f>
        <v/>
      </c>
      <c r="K1231" s="28">
        <f>'vCluster (Imported)'!A1231</f>
        <v>0</v>
      </c>
      <c r="L1231">
        <f t="shared" si="117"/>
        <v>0</v>
      </c>
      <c r="M1231">
        <f t="shared" si="118"/>
        <v>0</v>
      </c>
      <c r="N1231">
        <f t="shared" si="119"/>
        <v>0</v>
      </c>
      <c r="O1231" s="1">
        <f t="shared" si="120"/>
        <v>0</v>
      </c>
      <c r="P1231">
        <f>SUMIFS('vCluster (Imported)'!$G:$G,'vCluster (Imported)'!$A:$A,K1231)</f>
        <v>0</v>
      </c>
      <c r="Q1231">
        <f t="shared" si="121"/>
        <v>0</v>
      </c>
    </row>
    <row r="1232" spans="1:17" x14ac:dyDescent="0.3">
      <c r="A1232">
        <f t="shared" si="116"/>
        <v>1232</v>
      </c>
      <c r="B1232" t="str">
        <f>IF(HLOOKUP("Memory",'vInfo (Imported)'!$1:$5000,A1232,FALSE)&gt;0,HLOOKUP("Memory",'vInfo (Imported)'!$1:$5000,A1232,FALSE),"")</f>
        <v/>
      </c>
      <c r="C1232" t="str">
        <f>IF(HLOOKUP("CPUs",'vInfo (Imported)'!$1:$5000,A1232,FALSE)&gt;0,
HLOOKUP("CPUs",'vInfo (Imported)'!$1:$5000,A1232,FALSE),
"")</f>
        <v/>
      </c>
      <c r="D1232" t="str">
        <f>IF(HLOOKUP($D$1,'vInfo (Imported)'!$1:$5000,A1232,FALSE)&gt;0,
HLOOKUP($D$1,'vInfo (Imported)'!$1:$5000,A1232,FALSE),
"")</f>
        <v/>
      </c>
      <c r="E1232" t="str">
        <f>IF(HLOOKUP("Category",'vInfo (Imported)'!$1:$5000,A1232,FALSE)&gt;0,
HLOOKUP("Category",'vInfo (Imported)'!$1:$5000,A1232,FALSE),
"")</f>
        <v/>
      </c>
      <c r="F1232" t="str">
        <f>IF(HLOOKUP("OS according to the configuration file",'vInfo (Imported)'!$1:$5000,A1232,FALSE)&gt;0,
HLOOKUP("OS according to the configuration file",'vInfo (Imported)'!$1:$5000,A1232,FALSE),
"")</f>
        <v/>
      </c>
      <c r="G1232" s="1" t="str">
        <f>IF(HLOOKUP("Cluster",'vInfo (Imported)'!$1:$5000,A1232,FALSE)&gt;0,
HLOOKUP("Cluster",'vInfo (Imported)'!$1:$5000,A1232,FALSE),
"")</f>
        <v/>
      </c>
      <c r="K1232" s="28">
        <f>'vCluster (Imported)'!A1232</f>
        <v>0</v>
      </c>
      <c r="L1232">
        <f t="shared" si="117"/>
        <v>0</v>
      </c>
      <c r="M1232">
        <f t="shared" si="118"/>
        <v>0</v>
      </c>
      <c r="N1232">
        <f t="shared" si="119"/>
        <v>0</v>
      </c>
      <c r="O1232" s="1">
        <f t="shared" si="120"/>
        <v>0</v>
      </c>
      <c r="P1232">
        <f>SUMIFS('vCluster (Imported)'!$G:$G,'vCluster (Imported)'!$A:$A,K1232)</f>
        <v>0</v>
      </c>
      <c r="Q1232">
        <f t="shared" si="121"/>
        <v>0</v>
      </c>
    </row>
    <row r="1233" spans="1:17" x14ac:dyDescent="0.3">
      <c r="A1233">
        <f t="shared" si="116"/>
        <v>1233</v>
      </c>
      <c r="B1233" t="str">
        <f>IF(HLOOKUP("Memory",'vInfo (Imported)'!$1:$5000,A1233,FALSE)&gt;0,HLOOKUP("Memory",'vInfo (Imported)'!$1:$5000,A1233,FALSE),"")</f>
        <v/>
      </c>
      <c r="C1233" t="str">
        <f>IF(HLOOKUP("CPUs",'vInfo (Imported)'!$1:$5000,A1233,FALSE)&gt;0,
HLOOKUP("CPUs",'vInfo (Imported)'!$1:$5000,A1233,FALSE),
"")</f>
        <v/>
      </c>
      <c r="D1233" t="str">
        <f>IF(HLOOKUP($D$1,'vInfo (Imported)'!$1:$5000,A1233,FALSE)&gt;0,
HLOOKUP($D$1,'vInfo (Imported)'!$1:$5000,A1233,FALSE),
"")</f>
        <v/>
      </c>
      <c r="E1233" t="str">
        <f>IF(HLOOKUP("Category",'vInfo (Imported)'!$1:$5000,A1233,FALSE)&gt;0,
HLOOKUP("Category",'vInfo (Imported)'!$1:$5000,A1233,FALSE),
"")</f>
        <v/>
      </c>
      <c r="F1233" t="str">
        <f>IF(HLOOKUP("OS according to the configuration file",'vInfo (Imported)'!$1:$5000,A1233,FALSE)&gt;0,
HLOOKUP("OS according to the configuration file",'vInfo (Imported)'!$1:$5000,A1233,FALSE),
"")</f>
        <v/>
      </c>
      <c r="G1233" s="1" t="str">
        <f>IF(HLOOKUP("Cluster",'vInfo (Imported)'!$1:$5000,A1233,FALSE)&gt;0,
HLOOKUP("Cluster",'vInfo (Imported)'!$1:$5000,A1233,FALSE),
"")</f>
        <v/>
      </c>
      <c r="K1233" s="28">
        <f>'vCluster (Imported)'!A1233</f>
        <v>0</v>
      </c>
      <c r="L1233">
        <f t="shared" si="117"/>
        <v>0</v>
      </c>
      <c r="M1233">
        <f t="shared" si="118"/>
        <v>0</v>
      </c>
      <c r="N1233">
        <f t="shared" si="119"/>
        <v>0</v>
      </c>
      <c r="O1233" s="1">
        <f t="shared" si="120"/>
        <v>0</v>
      </c>
      <c r="P1233">
        <f>SUMIFS('vCluster (Imported)'!$G:$G,'vCluster (Imported)'!$A:$A,K1233)</f>
        <v>0</v>
      </c>
      <c r="Q1233">
        <f t="shared" si="121"/>
        <v>0</v>
      </c>
    </row>
    <row r="1234" spans="1:17" x14ac:dyDescent="0.3">
      <c r="A1234">
        <f t="shared" si="116"/>
        <v>1234</v>
      </c>
      <c r="B1234" t="str">
        <f>IF(HLOOKUP("Memory",'vInfo (Imported)'!$1:$5000,A1234,FALSE)&gt;0,HLOOKUP("Memory",'vInfo (Imported)'!$1:$5000,A1234,FALSE),"")</f>
        <v/>
      </c>
      <c r="C1234" t="str">
        <f>IF(HLOOKUP("CPUs",'vInfo (Imported)'!$1:$5000,A1234,FALSE)&gt;0,
HLOOKUP("CPUs",'vInfo (Imported)'!$1:$5000,A1234,FALSE),
"")</f>
        <v/>
      </c>
      <c r="D1234" t="str">
        <f>IF(HLOOKUP($D$1,'vInfo (Imported)'!$1:$5000,A1234,FALSE)&gt;0,
HLOOKUP($D$1,'vInfo (Imported)'!$1:$5000,A1234,FALSE),
"")</f>
        <v/>
      </c>
      <c r="E1234" t="str">
        <f>IF(HLOOKUP("Category",'vInfo (Imported)'!$1:$5000,A1234,FALSE)&gt;0,
HLOOKUP("Category",'vInfo (Imported)'!$1:$5000,A1234,FALSE),
"")</f>
        <v/>
      </c>
      <c r="F1234" t="str">
        <f>IF(HLOOKUP("OS according to the configuration file",'vInfo (Imported)'!$1:$5000,A1234,FALSE)&gt;0,
HLOOKUP("OS according to the configuration file",'vInfo (Imported)'!$1:$5000,A1234,FALSE),
"")</f>
        <v/>
      </c>
      <c r="G1234" s="1" t="str">
        <f>IF(HLOOKUP("Cluster",'vInfo (Imported)'!$1:$5000,A1234,FALSE)&gt;0,
HLOOKUP("Cluster",'vInfo (Imported)'!$1:$5000,A1234,FALSE),
"")</f>
        <v/>
      </c>
      <c r="K1234" s="28">
        <f>'vCluster (Imported)'!A1234</f>
        <v>0</v>
      </c>
      <c r="L1234">
        <f t="shared" si="117"/>
        <v>0</v>
      </c>
      <c r="M1234">
        <f t="shared" si="118"/>
        <v>0</v>
      </c>
      <c r="N1234">
        <f t="shared" si="119"/>
        <v>0</v>
      </c>
      <c r="O1234" s="1">
        <f t="shared" si="120"/>
        <v>0</v>
      </c>
      <c r="P1234">
        <f>SUMIFS('vCluster (Imported)'!$G:$G,'vCluster (Imported)'!$A:$A,K1234)</f>
        <v>0</v>
      </c>
      <c r="Q1234">
        <f t="shared" si="121"/>
        <v>0</v>
      </c>
    </row>
    <row r="1235" spans="1:17" x14ac:dyDescent="0.3">
      <c r="A1235">
        <f t="shared" si="116"/>
        <v>1235</v>
      </c>
      <c r="B1235" t="str">
        <f>IF(HLOOKUP("Memory",'vInfo (Imported)'!$1:$5000,A1235,FALSE)&gt;0,HLOOKUP("Memory",'vInfo (Imported)'!$1:$5000,A1235,FALSE),"")</f>
        <v/>
      </c>
      <c r="C1235" t="str">
        <f>IF(HLOOKUP("CPUs",'vInfo (Imported)'!$1:$5000,A1235,FALSE)&gt;0,
HLOOKUP("CPUs",'vInfo (Imported)'!$1:$5000,A1235,FALSE),
"")</f>
        <v/>
      </c>
      <c r="D1235" t="str">
        <f>IF(HLOOKUP($D$1,'vInfo (Imported)'!$1:$5000,A1235,FALSE)&gt;0,
HLOOKUP($D$1,'vInfo (Imported)'!$1:$5000,A1235,FALSE),
"")</f>
        <v/>
      </c>
      <c r="E1235" t="str">
        <f>IF(HLOOKUP("Category",'vInfo (Imported)'!$1:$5000,A1235,FALSE)&gt;0,
HLOOKUP("Category",'vInfo (Imported)'!$1:$5000,A1235,FALSE),
"")</f>
        <v/>
      </c>
      <c r="F1235" t="str">
        <f>IF(HLOOKUP("OS according to the configuration file",'vInfo (Imported)'!$1:$5000,A1235,FALSE)&gt;0,
HLOOKUP("OS according to the configuration file",'vInfo (Imported)'!$1:$5000,A1235,FALSE),
"")</f>
        <v/>
      </c>
      <c r="G1235" s="1" t="str">
        <f>IF(HLOOKUP("Cluster",'vInfo (Imported)'!$1:$5000,A1235,FALSE)&gt;0,
HLOOKUP("Cluster",'vInfo (Imported)'!$1:$5000,A1235,FALSE),
"")</f>
        <v/>
      </c>
      <c r="K1235" s="28">
        <f>'vCluster (Imported)'!A1235</f>
        <v>0</v>
      </c>
      <c r="L1235">
        <f t="shared" si="117"/>
        <v>0</v>
      </c>
      <c r="M1235">
        <f t="shared" si="118"/>
        <v>0</v>
      </c>
      <c r="N1235">
        <f t="shared" si="119"/>
        <v>0</v>
      </c>
      <c r="O1235" s="1">
        <f t="shared" si="120"/>
        <v>0</v>
      </c>
      <c r="P1235">
        <f>SUMIFS('vCluster (Imported)'!$G:$G,'vCluster (Imported)'!$A:$A,K1235)</f>
        <v>0</v>
      </c>
      <c r="Q1235">
        <f t="shared" si="121"/>
        <v>0</v>
      </c>
    </row>
    <row r="1236" spans="1:17" x14ac:dyDescent="0.3">
      <c r="A1236">
        <f t="shared" si="116"/>
        <v>1236</v>
      </c>
      <c r="B1236" t="str">
        <f>IF(HLOOKUP("Memory",'vInfo (Imported)'!$1:$5000,A1236,FALSE)&gt;0,HLOOKUP("Memory",'vInfo (Imported)'!$1:$5000,A1236,FALSE),"")</f>
        <v/>
      </c>
      <c r="C1236" t="str">
        <f>IF(HLOOKUP("CPUs",'vInfo (Imported)'!$1:$5000,A1236,FALSE)&gt;0,
HLOOKUP("CPUs",'vInfo (Imported)'!$1:$5000,A1236,FALSE),
"")</f>
        <v/>
      </c>
      <c r="D1236" t="str">
        <f>IF(HLOOKUP($D$1,'vInfo (Imported)'!$1:$5000,A1236,FALSE)&gt;0,
HLOOKUP($D$1,'vInfo (Imported)'!$1:$5000,A1236,FALSE),
"")</f>
        <v/>
      </c>
      <c r="E1236" t="str">
        <f>IF(HLOOKUP("Category",'vInfo (Imported)'!$1:$5000,A1236,FALSE)&gt;0,
HLOOKUP("Category",'vInfo (Imported)'!$1:$5000,A1236,FALSE),
"")</f>
        <v/>
      </c>
      <c r="F1236" t="str">
        <f>IF(HLOOKUP("OS according to the configuration file",'vInfo (Imported)'!$1:$5000,A1236,FALSE)&gt;0,
HLOOKUP("OS according to the configuration file",'vInfo (Imported)'!$1:$5000,A1236,FALSE),
"")</f>
        <v/>
      </c>
      <c r="G1236" s="1" t="str">
        <f>IF(HLOOKUP("Cluster",'vInfo (Imported)'!$1:$5000,A1236,FALSE)&gt;0,
HLOOKUP("Cluster",'vInfo (Imported)'!$1:$5000,A1236,FALSE),
"")</f>
        <v/>
      </c>
      <c r="K1236" s="28">
        <f>'vCluster (Imported)'!A1236</f>
        <v>0</v>
      </c>
      <c r="L1236">
        <f t="shared" si="117"/>
        <v>0</v>
      </c>
      <c r="M1236">
        <f t="shared" si="118"/>
        <v>0</v>
      </c>
      <c r="N1236">
        <f t="shared" si="119"/>
        <v>0</v>
      </c>
      <c r="O1236" s="1">
        <f t="shared" si="120"/>
        <v>0</v>
      </c>
      <c r="P1236">
        <f>SUMIFS('vCluster (Imported)'!$G:$G,'vCluster (Imported)'!$A:$A,K1236)</f>
        <v>0</v>
      </c>
      <c r="Q1236">
        <f t="shared" si="121"/>
        <v>0</v>
      </c>
    </row>
    <row r="1237" spans="1:17" x14ac:dyDescent="0.3">
      <c r="A1237">
        <f t="shared" si="116"/>
        <v>1237</v>
      </c>
      <c r="B1237" t="str">
        <f>IF(HLOOKUP("Memory",'vInfo (Imported)'!$1:$5000,A1237,FALSE)&gt;0,HLOOKUP("Memory",'vInfo (Imported)'!$1:$5000,A1237,FALSE),"")</f>
        <v/>
      </c>
      <c r="C1237" t="str">
        <f>IF(HLOOKUP("CPUs",'vInfo (Imported)'!$1:$5000,A1237,FALSE)&gt;0,
HLOOKUP("CPUs",'vInfo (Imported)'!$1:$5000,A1237,FALSE),
"")</f>
        <v/>
      </c>
      <c r="D1237" t="str">
        <f>IF(HLOOKUP($D$1,'vInfo (Imported)'!$1:$5000,A1237,FALSE)&gt;0,
HLOOKUP($D$1,'vInfo (Imported)'!$1:$5000,A1237,FALSE),
"")</f>
        <v/>
      </c>
      <c r="E1237" t="str">
        <f>IF(HLOOKUP("Category",'vInfo (Imported)'!$1:$5000,A1237,FALSE)&gt;0,
HLOOKUP("Category",'vInfo (Imported)'!$1:$5000,A1237,FALSE),
"")</f>
        <v/>
      </c>
      <c r="F1237" t="str">
        <f>IF(HLOOKUP("OS according to the configuration file",'vInfo (Imported)'!$1:$5000,A1237,FALSE)&gt;0,
HLOOKUP("OS according to the configuration file",'vInfo (Imported)'!$1:$5000,A1237,FALSE),
"")</f>
        <v/>
      </c>
      <c r="G1237" s="1" t="str">
        <f>IF(HLOOKUP("Cluster",'vInfo (Imported)'!$1:$5000,A1237,FALSE)&gt;0,
HLOOKUP("Cluster",'vInfo (Imported)'!$1:$5000,A1237,FALSE),
"")</f>
        <v/>
      </c>
      <c r="K1237" s="28">
        <f>'vCluster (Imported)'!A1237</f>
        <v>0</v>
      </c>
      <c r="L1237">
        <f t="shared" si="117"/>
        <v>0</v>
      </c>
      <c r="M1237">
        <f t="shared" si="118"/>
        <v>0</v>
      </c>
      <c r="N1237">
        <f t="shared" si="119"/>
        <v>0</v>
      </c>
      <c r="O1237" s="1">
        <f t="shared" si="120"/>
        <v>0</v>
      </c>
      <c r="P1237">
        <f>SUMIFS('vCluster (Imported)'!$G:$G,'vCluster (Imported)'!$A:$A,K1237)</f>
        <v>0</v>
      </c>
      <c r="Q1237">
        <f t="shared" si="121"/>
        <v>0</v>
      </c>
    </row>
    <row r="1238" spans="1:17" x14ac:dyDescent="0.3">
      <c r="A1238">
        <f t="shared" si="116"/>
        <v>1238</v>
      </c>
      <c r="B1238" t="str">
        <f>IF(HLOOKUP("Memory",'vInfo (Imported)'!$1:$5000,A1238,FALSE)&gt;0,HLOOKUP("Memory",'vInfo (Imported)'!$1:$5000,A1238,FALSE),"")</f>
        <v/>
      </c>
      <c r="C1238" t="str">
        <f>IF(HLOOKUP("CPUs",'vInfo (Imported)'!$1:$5000,A1238,FALSE)&gt;0,
HLOOKUP("CPUs",'vInfo (Imported)'!$1:$5000,A1238,FALSE),
"")</f>
        <v/>
      </c>
      <c r="D1238" t="str">
        <f>IF(HLOOKUP($D$1,'vInfo (Imported)'!$1:$5000,A1238,FALSE)&gt;0,
HLOOKUP($D$1,'vInfo (Imported)'!$1:$5000,A1238,FALSE),
"")</f>
        <v/>
      </c>
      <c r="E1238" t="str">
        <f>IF(HLOOKUP("Category",'vInfo (Imported)'!$1:$5000,A1238,FALSE)&gt;0,
HLOOKUP("Category",'vInfo (Imported)'!$1:$5000,A1238,FALSE),
"")</f>
        <v/>
      </c>
      <c r="F1238" t="str">
        <f>IF(HLOOKUP("OS according to the configuration file",'vInfo (Imported)'!$1:$5000,A1238,FALSE)&gt;0,
HLOOKUP("OS according to the configuration file",'vInfo (Imported)'!$1:$5000,A1238,FALSE),
"")</f>
        <v/>
      </c>
      <c r="G1238" s="1" t="str">
        <f>IF(HLOOKUP("Cluster",'vInfo (Imported)'!$1:$5000,A1238,FALSE)&gt;0,
HLOOKUP("Cluster",'vInfo (Imported)'!$1:$5000,A1238,FALSE),
"")</f>
        <v/>
      </c>
      <c r="K1238" s="28">
        <f>'vCluster (Imported)'!A1238</f>
        <v>0</v>
      </c>
      <c r="L1238">
        <f t="shared" si="117"/>
        <v>0</v>
      </c>
      <c r="M1238">
        <f t="shared" si="118"/>
        <v>0</v>
      </c>
      <c r="N1238">
        <f t="shared" si="119"/>
        <v>0</v>
      </c>
      <c r="O1238" s="1">
        <f t="shared" si="120"/>
        <v>0</v>
      </c>
      <c r="P1238">
        <f>SUMIFS('vCluster (Imported)'!$G:$G,'vCluster (Imported)'!$A:$A,K1238)</f>
        <v>0</v>
      </c>
      <c r="Q1238">
        <f t="shared" si="121"/>
        <v>0</v>
      </c>
    </row>
    <row r="1239" spans="1:17" x14ac:dyDescent="0.3">
      <c r="A1239">
        <f t="shared" si="116"/>
        <v>1239</v>
      </c>
      <c r="B1239" t="str">
        <f>IF(HLOOKUP("Memory",'vInfo (Imported)'!$1:$5000,A1239,FALSE)&gt;0,HLOOKUP("Memory",'vInfo (Imported)'!$1:$5000,A1239,FALSE),"")</f>
        <v/>
      </c>
      <c r="C1239" t="str">
        <f>IF(HLOOKUP("CPUs",'vInfo (Imported)'!$1:$5000,A1239,FALSE)&gt;0,
HLOOKUP("CPUs",'vInfo (Imported)'!$1:$5000,A1239,FALSE),
"")</f>
        <v/>
      </c>
      <c r="D1239" t="str">
        <f>IF(HLOOKUP($D$1,'vInfo (Imported)'!$1:$5000,A1239,FALSE)&gt;0,
HLOOKUP($D$1,'vInfo (Imported)'!$1:$5000,A1239,FALSE),
"")</f>
        <v/>
      </c>
      <c r="E1239" t="str">
        <f>IF(HLOOKUP("Category",'vInfo (Imported)'!$1:$5000,A1239,FALSE)&gt;0,
HLOOKUP("Category",'vInfo (Imported)'!$1:$5000,A1239,FALSE),
"")</f>
        <v/>
      </c>
      <c r="F1239" t="str">
        <f>IF(HLOOKUP("OS according to the configuration file",'vInfo (Imported)'!$1:$5000,A1239,FALSE)&gt;0,
HLOOKUP("OS according to the configuration file",'vInfo (Imported)'!$1:$5000,A1239,FALSE),
"")</f>
        <v/>
      </c>
      <c r="G1239" s="1" t="str">
        <f>IF(HLOOKUP("Cluster",'vInfo (Imported)'!$1:$5000,A1239,FALSE)&gt;0,
HLOOKUP("Cluster",'vInfo (Imported)'!$1:$5000,A1239,FALSE),
"")</f>
        <v/>
      </c>
      <c r="K1239" s="28">
        <f>'vCluster (Imported)'!A1239</f>
        <v>0</v>
      </c>
      <c r="L1239">
        <f t="shared" si="117"/>
        <v>0</v>
      </c>
      <c r="M1239">
        <f t="shared" si="118"/>
        <v>0</v>
      </c>
      <c r="N1239">
        <f t="shared" si="119"/>
        <v>0</v>
      </c>
      <c r="O1239" s="1">
        <f t="shared" si="120"/>
        <v>0</v>
      </c>
      <c r="P1239">
        <f>SUMIFS('vCluster (Imported)'!$G:$G,'vCluster (Imported)'!$A:$A,K1239)</f>
        <v>0</v>
      </c>
      <c r="Q1239">
        <f t="shared" si="121"/>
        <v>0</v>
      </c>
    </row>
    <row r="1240" spans="1:17" x14ac:dyDescent="0.3">
      <c r="A1240">
        <f t="shared" si="116"/>
        <v>1240</v>
      </c>
      <c r="B1240" t="str">
        <f>IF(HLOOKUP("Memory",'vInfo (Imported)'!$1:$5000,A1240,FALSE)&gt;0,HLOOKUP("Memory",'vInfo (Imported)'!$1:$5000,A1240,FALSE),"")</f>
        <v/>
      </c>
      <c r="C1240" t="str">
        <f>IF(HLOOKUP("CPUs",'vInfo (Imported)'!$1:$5000,A1240,FALSE)&gt;0,
HLOOKUP("CPUs",'vInfo (Imported)'!$1:$5000,A1240,FALSE),
"")</f>
        <v/>
      </c>
      <c r="D1240" t="str">
        <f>IF(HLOOKUP($D$1,'vInfo (Imported)'!$1:$5000,A1240,FALSE)&gt;0,
HLOOKUP($D$1,'vInfo (Imported)'!$1:$5000,A1240,FALSE),
"")</f>
        <v/>
      </c>
      <c r="E1240" t="str">
        <f>IF(HLOOKUP("Category",'vInfo (Imported)'!$1:$5000,A1240,FALSE)&gt;0,
HLOOKUP("Category",'vInfo (Imported)'!$1:$5000,A1240,FALSE),
"")</f>
        <v/>
      </c>
      <c r="F1240" t="str">
        <f>IF(HLOOKUP("OS according to the configuration file",'vInfo (Imported)'!$1:$5000,A1240,FALSE)&gt;0,
HLOOKUP("OS according to the configuration file",'vInfo (Imported)'!$1:$5000,A1240,FALSE),
"")</f>
        <v/>
      </c>
      <c r="G1240" s="1" t="str">
        <f>IF(HLOOKUP("Cluster",'vInfo (Imported)'!$1:$5000,A1240,FALSE)&gt;0,
HLOOKUP("Cluster",'vInfo (Imported)'!$1:$5000,A1240,FALSE),
"")</f>
        <v/>
      </c>
      <c r="K1240" s="28">
        <f>'vCluster (Imported)'!A1240</f>
        <v>0</v>
      </c>
      <c r="L1240">
        <f t="shared" si="117"/>
        <v>0</v>
      </c>
      <c r="M1240">
        <f t="shared" si="118"/>
        <v>0</v>
      </c>
      <c r="N1240">
        <f t="shared" si="119"/>
        <v>0</v>
      </c>
      <c r="O1240" s="1">
        <f t="shared" si="120"/>
        <v>0</v>
      </c>
      <c r="P1240">
        <f>SUMIFS('vCluster (Imported)'!$G:$G,'vCluster (Imported)'!$A:$A,K1240)</f>
        <v>0</v>
      </c>
      <c r="Q1240">
        <f t="shared" si="121"/>
        <v>0</v>
      </c>
    </row>
    <row r="1241" spans="1:17" x14ac:dyDescent="0.3">
      <c r="A1241">
        <f t="shared" si="116"/>
        <v>1241</v>
      </c>
      <c r="B1241" t="str">
        <f>IF(HLOOKUP("Memory",'vInfo (Imported)'!$1:$5000,A1241,FALSE)&gt;0,HLOOKUP("Memory",'vInfo (Imported)'!$1:$5000,A1241,FALSE),"")</f>
        <v/>
      </c>
      <c r="C1241" t="str">
        <f>IF(HLOOKUP("CPUs",'vInfo (Imported)'!$1:$5000,A1241,FALSE)&gt;0,
HLOOKUP("CPUs",'vInfo (Imported)'!$1:$5000,A1241,FALSE),
"")</f>
        <v/>
      </c>
      <c r="D1241" t="str">
        <f>IF(HLOOKUP($D$1,'vInfo (Imported)'!$1:$5000,A1241,FALSE)&gt;0,
HLOOKUP($D$1,'vInfo (Imported)'!$1:$5000,A1241,FALSE),
"")</f>
        <v/>
      </c>
      <c r="E1241" t="str">
        <f>IF(HLOOKUP("Category",'vInfo (Imported)'!$1:$5000,A1241,FALSE)&gt;0,
HLOOKUP("Category",'vInfo (Imported)'!$1:$5000,A1241,FALSE),
"")</f>
        <v/>
      </c>
      <c r="F1241" t="str">
        <f>IF(HLOOKUP("OS according to the configuration file",'vInfo (Imported)'!$1:$5000,A1241,FALSE)&gt;0,
HLOOKUP("OS according to the configuration file",'vInfo (Imported)'!$1:$5000,A1241,FALSE),
"")</f>
        <v/>
      </c>
      <c r="G1241" s="1" t="str">
        <f>IF(HLOOKUP("Cluster",'vInfo (Imported)'!$1:$5000,A1241,FALSE)&gt;0,
HLOOKUP("Cluster",'vInfo (Imported)'!$1:$5000,A1241,FALSE),
"")</f>
        <v/>
      </c>
      <c r="K1241" s="28">
        <f>'vCluster (Imported)'!A1241</f>
        <v>0</v>
      </c>
      <c r="L1241">
        <f t="shared" si="117"/>
        <v>0</v>
      </c>
      <c r="M1241">
        <f t="shared" si="118"/>
        <v>0</v>
      </c>
      <c r="N1241">
        <f t="shared" si="119"/>
        <v>0</v>
      </c>
      <c r="O1241" s="1">
        <f t="shared" si="120"/>
        <v>0</v>
      </c>
      <c r="P1241">
        <f>SUMIFS('vCluster (Imported)'!$G:$G,'vCluster (Imported)'!$A:$A,K1241)</f>
        <v>0</v>
      </c>
      <c r="Q1241">
        <f t="shared" si="121"/>
        <v>0</v>
      </c>
    </row>
    <row r="1242" spans="1:17" x14ac:dyDescent="0.3">
      <c r="A1242">
        <f t="shared" si="116"/>
        <v>1242</v>
      </c>
      <c r="B1242" t="str">
        <f>IF(HLOOKUP("Memory",'vInfo (Imported)'!$1:$5000,A1242,FALSE)&gt;0,HLOOKUP("Memory",'vInfo (Imported)'!$1:$5000,A1242,FALSE),"")</f>
        <v/>
      </c>
      <c r="C1242" t="str">
        <f>IF(HLOOKUP("CPUs",'vInfo (Imported)'!$1:$5000,A1242,FALSE)&gt;0,
HLOOKUP("CPUs",'vInfo (Imported)'!$1:$5000,A1242,FALSE),
"")</f>
        <v/>
      </c>
      <c r="D1242" t="str">
        <f>IF(HLOOKUP($D$1,'vInfo (Imported)'!$1:$5000,A1242,FALSE)&gt;0,
HLOOKUP($D$1,'vInfo (Imported)'!$1:$5000,A1242,FALSE),
"")</f>
        <v/>
      </c>
      <c r="E1242" t="str">
        <f>IF(HLOOKUP("Category",'vInfo (Imported)'!$1:$5000,A1242,FALSE)&gt;0,
HLOOKUP("Category",'vInfo (Imported)'!$1:$5000,A1242,FALSE),
"")</f>
        <v/>
      </c>
      <c r="F1242" t="str">
        <f>IF(HLOOKUP("OS according to the configuration file",'vInfo (Imported)'!$1:$5000,A1242,FALSE)&gt;0,
HLOOKUP("OS according to the configuration file",'vInfo (Imported)'!$1:$5000,A1242,FALSE),
"")</f>
        <v/>
      </c>
      <c r="G1242" s="1" t="str">
        <f>IF(HLOOKUP("Cluster",'vInfo (Imported)'!$1:$5000,A1242,FALSE)&gt;0,
HLOOKUP("Cluster",'vInfo (Imported)'!$1:$5000,A1242,FALSE),
"")</f>
        <v/>
      </c>
      <c r="K1242" s="28">
        <f>'vCluster (Imported)'!A1242</f>
        <v>0</v>
      </c>
      <c r="L1242">
        <f t="shared" si="117"/>
        <v>0</v>
      </c>
      <c r="M1242">
        <f t="shared" si="118"/>
        <v>0</v>
      </c>
      <c r="N1242">
        <f t="shared" si="119"/>
        <v>0</v>
      </c>
      <c r="O1242" s="1">
        <f t="shared" si="120"/>
        <v>0</v>
      </c>
      <c r="P1242">
        <f>SUMIFS('vCluster (Imported)'!$G:$G,'vCluster (Imported)'!$A:$A,K1242)</f>
        <v>0</v>
      </c>
      <c r="Q1242">
        <f t="shared" si="121"/>
        <v>0</v>
      </c>
    </row>
    <row r="1243" spans="1:17" x14ac:dyDescent="0.3">
      <c r="A1243">
        <f t="shared" si="116"/>
        <v>1243</v>
      </c>
      <c r="B1243" t="str">
        <f>IF(HLOOKUP("Memory",'vInfo (Imported)'!$1:$5000,A1243,FALSE)&gt;0,HLOOKUP("Memory",'vInfo (Imported)'!$1:$5000,A1243,FALSE),"")</f>
        <v/>
      </c>
      <c r="C1243" t="str">
        <f>IF(HLOOKUP("CPUs",'vInfo (Imported)'!$1:$5000,A1243,FALSE)&gt;0,
HLOOKUP("CPUs",'vInfo (Imported)'!$1:$5000,A1243,FALSE),
"")</f>
        <v/>
      </c>
      <c r="D1243" t="str">
        <f>IF(HLOOKUP($D$1,'vInfo (Imported)'!$1:$5000,A1243,FALSE)&gt;0,
HLOOKUP($D$1,'vInfo (Imported)'!$1:$5000,A1243,FALSE),
"")</f>
        <v/>
      </c>
      <c r="E1243" t="str">
        <f>IF(HLOOKUP("Category",'vInfo (Imported)'!$1:$5000,A1243,FALSE)&gt;0,
HLOOKUP("Category",'vInfo (Imported)'!$1:$5000,A1243,FALSE),
"")</f>
        <v/>
      </c>
      <c r="F1243" t="str">
        <f>IF(HLOOKUP("OS according to the configuration file",'vInfo (Imported)'!$1:$5000,A1243,FALSE)&gt;0,
HLOOKUP("OS according to the configuration file",'vInfo (Imported)'!$1:$5000,A1243,FALSE),
"")</f>
        <v/>
      </c>
      <c r="G1243" s="1" t="str">
        <f>IF(HLOOKUP("Cluster",'vInfo (Imported)'!$1:$5000,A1243,FALSE)&gt;0,
HLOOKUP("Cluster",'vInfo (Imported)'!$1:$5000,A1243,FALSE),
"")</f>
        <v/>
      </c>
      <c r="K1243" s="28">
        <f>'vCluster (Imported)'!A1243</f>
        <v>0</v>
      </c>
      <c r="L1243">
        <f t="shared" si="117"/>
        <v>0</v>
      </c>
      <c r="M1243">
        <f t="shared" si="118"/>
        <v>0</v>
      </c>
      <c r="N1243">
        <f t="shared" si="119"/>
        <v>0</v>
      </c>
      <c r="O1243" s="1">
        <f t="shared" si="120"/>
        <v>0</v>
      </c>
      <c r="P1243">
        <f>SUMIFS('vCluster (Imported)'!$G:$G,'vCluster (Imported)'!$A:$A,K1243)</f>
        <v>0</v>
      </c>
      <c r="Q1243">
        <f t="shared" si="121"/>
        <v>0</v>
      </c>
    </row>
    <row r="1244" spans="1:17" x14ac:dyDescent="0.3">
      <c r="A1244">
        <f t="shared" si="116"/>
        <v>1244</v>
      </c>
      <c r="B1244" t="str">
        <f>IF(HLOOKUP("Memory",'vInfo (Imported)'!$1:$5000,A1244,FALSE)&gt;0,HLOOKUP("Memory",'vInfo (Imported)'!$1:$5000,A1244,FALSE),"")</f>
        <v/>
      </c>
      <c r="C1244" t="str">
        <f>IF(HLOOKUP("CPUs",'vInfo (Imported)'!$1:$5000,A1244,FALSE)&gt;0,
HLOOKUP("CPUs",'vInfo (Imported)'!$1:$5000,A1244,FALSE),
"")</f>
        <v/>
      </c>
      <c r="D1244" t="str">
        <f>IF(HLOOKUP($D$1,'vInfo (Imported)'!$1:$5000,A1244,FALSE)&gt;0,
HLOOKUP($D$1,'vInfo (Imported)'!$1:$5000,A1244,FALSE),
"")</f>
        <v/>
      </c>
      <c r="E1244" t="str">
        <f>IF(HLOOKUP("Category",'vInfo (Imported)'!$1:$5000,A1244,FALSE)&gt;0,
HLOOKUP("Category",'vInfo (Imported)'!$1:$5000,A1244,FALSE),
"")</f>
        <v/>
      </c>
      <c r="F1244" t="str">
        <f>IF(HLOOKUP("OS according to the configuration file",'vInfo (Imported)'!$1:$5000,A1244,FALSE)&gt;0,
HLOOKUP("OS according to the configuration file",'vInfo (Imported)'!$1:$5000,A1244,FALSE),
"")</f>
        <v/>
      </c>
      <c r="G1244" s="1" t="str">
        <f>IF(HLOOKUP("Cluster",'vInfo (Imported)'!$1:$5000,A1244,FALSE)&gt;0,
HLOOKUP("Cluster",'vInfo (Imported)'!$1:$5000,A1244,FALSE),
"")</f>
        <v/>
      </c>
      <c r="K1244" s="28">
        <f>'vCluster (Imported)'!A1244</f>
        <v>0</v>
      </c>
      <c r="L1244">
        <f t="shared" si="117"/>
        <v>0</v>
      </c>
      <c r="M1244">
        <f t="shared" si="118"/>
        <v>0</v>
      </c>
      <c r="N1244">
        <f t="shared" si="119"/>
        <v>0</v>
      </c>
      <c r="O1244" s="1">
        <f t="shared" si="120"/>
        <v>0</v>
      </c>
      <c r="P1244">
        <f>SUMIFS('vCluster (Imported)'!$G:$G,'vCluster (Imported)'!$A:$A,K1244)</f>
        <v>0</v>
      </c>
      <c r="Q1244">
        <f t="shared" si="121"/>
        <v>0</v>
      </c>
    </row>
    <row r="1245" spans="1:17" x14ac:dyDescent="0.3">
      <c r="A1245">
        <f t="shared" si="116"/>
        <v>1245</v>
      </c>
      <c r="B1245" t="str">
        <f>IF(HLOOKUP("Memory",'vInfo (Imported)'!$1:$5000,A1245,FALSE)&gt;0,HLOOKUP("Memory",'vInfo (Imported)'!$1:$5000,A1245,FALSE),"")</f>
        <v/>
      </c>
      <c r="C1245" t="str">
        <f>IF(HLOOKUP("CPUs",'vInfo (Imported)'!$1:$5000,A1245,FALSE)&gt;0,
HLOOKUP("CPUs",'vInfo (Imported)'!$1:$5000,A1245,FALSE),
"")</f>
        <v/>
      </c>
      <c r="D1245" t="str">
        <f>IF(HLOOKUP($D$1,'vInfo (Imported)'!$1:$5000,A1245,FALSE)&gt;0,
HLOOKUP($D$1,'vInfo (Imported)'!$1:$5000,A1245,FALSE),
"")</f>
        <v/>
      </c>
      <c r="E1245" t="str">
        <f>IF(HLOOKUP("Category",'vInfo (Imported)'!$1:$5000,A1245,FALSE)&gt;0,
HLOOKUP("Category",'vInfo (Imported)'!$1:$5000,A1245,FALSE),
"")</f>
        <v/>
      </c>
      <c r="F1245" t="str">
        <f>IF(HLOOKUP("OS according to the configuration file",'vInfo (Imported)'!$1:$5000,A1245,FALSE)&gt;0,
HLOOKUP("OS according to the configuration file",'vInfo (Imported)'!$1:$5000,A1245,FALSE),
"")</f>
        <v/>
      </c>
      <c r="G1245" s="1" t="str">
        <f>IF(HLOOKUP("Cluster",'vInfo (Imported)'!$1:$5000,A1245,FALSE)&gt;0,
HLOOKUP("Cluster",'vInfo (Imported)'!$1:$5000,A1245,FALSE),
"")</f>
        <v/>
      </c>
      <c r="K1245" s="28">
        <f>'vCluster (Imported)'!A1245</f>
        <v>0</v>
      </c>
      <c r="L1245">
        <f t="shared" si="117"/>
        <v>0</v>
      </c>
      <c r="M1245">
        <f t="shared" si="118"/>
        <v>0</v>
      </c>
      <c r="N1245">
        <f t="shared" si="119"/>
        <v>0</v>
      </c>
      <c r="O1245" s="1">
        <f t="shared" si="120"/>
        <v>0</v>
      </c>
      <c r="P1245">
        <f>SUMIFS('vCluster (Imported)'!$G:$G,'vCluster (Imported)'!$A:$A,K1245)</f>
        <v>0</v>
      </c>
      <c r="Q1245">
        <f t="shared" si="121"/>
        <v>0</v>
      </c>
    </row>
    <row r="1246" spans="1:17" x14ac:dyDescent="0.3">
      <c r="A1246">
        <f t="shared" si="116"/>
        <v>1246</v>
      </c>
      <c r="B1246" t="str">
        <f>IF(HLOOKUP("Memory",'vInfo (Imported)'!$1:$5000,A1246,FALSE)&gt;0,HLOOKUP("Memory",'vInfo (Imported)'!$1:$5000,A1246,FALSE),"")</f>
        <v/>
      </c>
      <c r="C1246" t="str">
        <f>IF(HLOOKUP("CPUs",'vInfo (Imported)'!$1:$5000,A1246,FALSE)&gt;0,
HLOOKUP("CPUs",'vInfo (Imported)'!$1:$5000,A1246,FALSE),
"")</f>
        <v/>
      </c>
      <c r="D1246" t="str">
        <f>IF(HLOOKUP($D$1,'vInfo (Imported)'!$1:$5000,A1246,FALSE)&gt;0,
HLOOKUP($D$1,'vInfo (Imported)'!$1:$5000,A1246,FALSE),
"")</f>
        <v/>
      </c>
      <c r="E1246" t="str">
        <f>IF(HLOOKUP("Category",'vInfo (Imported)'!$1:$5000,A1246,FALSE)&gt;0,
HLOOKUP("Category",'vInfo (Imported)'!$1:$5000,A1246,FALSE),
"")</f>
        <v/>
      </c>
      <c r="F1246" t="str">
        <f>IF(HLOOKUP("OS according to the configuration file",'vInfo (Imported)'!$1:$5000,A1246,FALSE)&gt;0,
HLOOKUP("OS according to the configuration file",'vInfo (Imported)'!$1:$5000,A1246,FALSE),
"")</f>
        <v/>
      </c>
      <c r="G1246" s="1" t="str">
        <f>IF(HLOOKUP("Cluster",'vInfo (Imported)'!$1:$5000,A1246,FALSE)&gt;0,
HLOOKUP("Cluster",'vInfo (Imported)'!$1:$5000,A1246,FALSE),
"")</f>
        <v/>
      </c>
      <c r="K1246" s="28">
        <f>'vCluster (Imported)'!A1246</f>
        <v>0</v>
      </c>
      <c r="L1246">
        <f t="shared" si="117"/>
        <v>0</v>
      </c>
      <c r="M1246">
        <f t="shared" si="118"/>
        <v>0</v>
      </c>
      <c r="N1246">
        <f t="shared" si="119"/>
        <v>0</v>
      </c>
      <c r="O1246" s="1">
        <f t="shared" si="120"/>
        <v>0</v>
      </c>
      <c r="P1246">
        <f>SUMIFS('vCluster (Imported)'!$G:$G,'vCluster (Imported)'!$A:$A,K1246)</f>
        <v>0</v>
      </c>
      <c r="Q1246">
        <f t="shared" si="121"/>
        <v>0</v>
      </c>
    </row>
    <row r="1247" spans="1:17" x14ac:dyDescent="0.3">
      <c r="A1247">
        <f t="shared" si="116"/>
        <v>1247</v>
      </c>
      <c r="B1247" t="str">
        <f>IF(HLOOKUP("Memory",'vInfo (Imported)'!$1:$5000,A1247,FALSE)&gt;0,HLOOKUP("Memory",'vInfo (Imported)'!$1:$5000,A1247,FALSE),"")</f>
        <v/>
      </c>
      <c r="C1247" t="str">
        <f>IF(HLOOKUP("CPUs",'vInfo (Imported)'!$1:$5000,A1247,FALSE)&gt;0,
HLOOKUP("CPUs",'vInfo (Imported)'!$1:$5000,A1247,FALSE),
"")</f>
        <v/>
      </c>
      <c r="D1247" t="str">
        <f>IF(HLOOKUP($D$1,'vInfo (Imported)'!$1:$5000,A1247,FALSE)&gt;0,
HLOOKUP($D$1,'vInfo (Imported)'!$1:$5000,A1247,FALSE),
"")</f>
        <v/>
      </c>
      <c r="E1247" t="str">
        <f>IF(HLOOKUP("Category",'vInfo (Imported)'!$1:$5000,A1247,FALSE)&gt;0,
HLOOKUP("Category",'vInfo (Imported)'!$1:$5000,A1247,FALSE),
"")</f>
        <v/>
      </c>
      <c r="F1247" t="str">
        <f>IF(HLOOKUP("OS according to the configuration file",'vInfo (Imported)'!$1:$5000,A1247,FALSE)&gt;0,
HLOOKUP("OS according to the configuration file",'vInfo (Imported)'!$1:$5000,A1247,FALSE),
"")</f>
        <v/>
      </c>
      <c r="G1247" s="1" t="str">
        <f>IF(HLOOKUP("Cluster",'vInfo (Imported)'!$1:$5000,A1247,FALSE)&gt;0,
HLOOKUP("Cluster",'vInfo (Imported)'!$1:$5000,A1247,FALSE),
"")</f>
        <v/>
      </c>
      <c r="K1247" s="28">
        <f>'vCluster (Imported)'!A1247</f>
        <v>0</v>
      </c>
      <c r="L1247">
        <f t="shared" si="117"/>
        <v>0</v>
      </c>
      <c r="M1247">
        <f t="shared" si="118"/>
        <v>0</v>
      </c>
      <c r="N1247">
        <f t="shared" si="119"/>
        <v>0</v>
      </c>
      <c r="O1247" s="1">
        <f t="shared" si="120"/>
        <v>0</v>
      </c>
      <c r="P1247">
        <f>SUMIFS('vCluster (Imported)'!$G:$G,'vCluster (Imported)'!$A:$A,K1247)</f>
        <v>0</v>
      </c>
      <c r="Q1247">
        <f t="shared" si="121"/>
        <v>0</v>
      </c>
    </row>
    <row r="1248" spans="1:17" x14ac:dyDescent="0.3">
      <c r="A1248">
        <f t="shared" si="116"/>
        <v>1248</v>
      </c>
      <c r="B1248" t="str">
        <f>IF(HLOOKUP("Memory",'vInfo (Imported)'!$1:$5000,A1248,FALSE)&gt;0,HLOOKUP("Memory",'vInfo (Imported)'!$1:$5000,A1248,FALSE),"")</f>
        <v/>
      </c>
      <c r="C1248" t="str">
        <f>IF(HLOOKUP("CPUs",'vInfo (Imported)'!$1:$5000,A1248,FALSE)&gt;0,
HLOOKUP("CPUs",'vInfo (Imported)'!$1:$5000,A1248,FALSE),
"")</f>
        <v/>
      </c>
      <c r="D1248" t="str">
        <f>IF(HLOOKUP($D$1,'vInfo (Imported)'!$1:$5000,A1248,FALSE)&gt;0,
HLOOKUP($D$1,'vInfo (Imported)'!$1:$5000,A1248,FALSE),
"")</f>
        <v/>
      </c>
      <c r="E1248" t="str">
        <f>IF(HLOOKUP("Category",'vInfo (Imported)'!$1:$5000,A1248,FALSE)&gt;0,
HLOOKUP("Category",'vInfo (Imported)'!$1:$5000,A1248,FALSE),
"")</f>
        <v/>
      </c>
      <c r="F1248" t="str">
        <f>IF(HLOOKUP("OS according to the configuration file",'vInfo (Imported)'!$1:$5000,A1248,FALSE)&gt;0,
HLOOKUP("OS according to the configuration file",'vInfo (Imported)'!$1:$5000,A1248,FALSE),
"")</f>
        <v/>
      </c>
      <c r="G1248" s="1" t="str">
        <f>IF(HLOOKUP("Cluster",'vInfo (Imported)'!$1:$5000,A1248,FALSE)&gt;0,
HLOOKUP("Cluster",'vInfo (Imported)'!$1:$5000,A1248,FALSE),
"")</f>
        <v/>
      </c>
      <c r="K1248" s="28">
        <f>'vCluster (Imported)'!A1248</f>
        <v>0</v>
      </c>
      <c r="L1248">
        <f t="shared" si="117"/>
        <v>0</v>
      </c>
      <c r="M1248">
        <f t="shared" si="118"/>
        <v>0</v>
      </c>
      <c r="N1248">
        <f t="shared" si="119"/>
        <v>0</v>
      </c>
      <c r="O1248" s="1">
        <f t="shared" si="120"/>
        <v>0</v>
      </c>
      <c r="P1248">
        <f>SUMIFS('vCluster (Imported)'!$G:$G,'vCluster (Imported)'!$A:$A,K1248)</f>
        <v>0</v>
      </c>
      <c r="Q1248">
        <f t="shared" si="121"/>
        <v>0</v>
      </c>
    </row>
    <row r="1249" spans="1:17" x14ac:dyDescent="0.3">
      <c r="A1249">
        <f t="shared" si="116"/>
        <v>1249</v>
      </c>
      <c r="B1249" t="str">
        <f>IF(HLOOKUP("Memory",'vInfo (Imported)'!$1:$5000,A1249,FALSE)&gt;0,HLOOKUP("Memory",'vInfo (Imported)'!$1:$5000,A1249,FALSE),"")</f>
        <v/>
      </c>
      <c r="C1249" t="str">
        <f>IF(HLOOKUP("CPUs",'vInfo (Imported)'!$1:$5000,A1249,FALSE)&gt;0,
HLOOKUP("CPUs",'vInfo (Imported)'!$1:$5000,A1249,FALSE),
"")</f>
        <v/>
      </c>
      <c r="D1249" t="str">
        <f>IF(HLOOKUP($D$1,'vInfo (Imported)'!$1:$5000,A1249,FALSE)&gt;0,
HLOOKUP($D$1,'vInfo (Imported)'!$1:$5000,A1249,FALSE),
"")</f>
        <v/>
      </c>
      <c r="E1249" t="str">
        <f>IF(HLOOKUP("Category",'vInfo (Imported)'!$1:$5000,A1249,FALSE)&gt;0,
HLOOKUP("Category",'vInfo (Imported)'!$1:$5000,A1249,FALSE),
"")</f>
        <v/>
      </c>
      <c r="F1249" t="str">
        <f>IF(HLOOKUP("OS according to the configuration file",'vInfo (Imported)'!$1:$5000,A1249,FALSE)&gt;0,
HLOOKUP("OS according to the configuration file",'vInfo (Imported)'!$1:$5000,A1249,FALSE),
"")</f>
        <v/>
      </c>
      <c r="G1249" s="1" t="str">
        <f>IF(HLOOKUP("Cluster",'vInfo (Imported)'!$1:$5000,A1249,FALSE)&gt;0,
HLOOKUP("Cluster",'vInfo (Imported)'!$1:$5000,A1249,FALSE),
"")</f>
        <v/>
      </c>
      <c r="K1249" s="28">
        <f>'vCluster (Imported)'!A1249</f>
        <v>0</v>
      </c>
      <c r="L1249">
        <f t="shared" si="117"/>
        <v>0</v>
      </c>
      <c r="M1249">
        <f t="shared" si="118"/>
        <v>0</v>
      </c>
      <c r="N1249">
        <f t="shared" si="119"/>
        <v>0</v>
      </c>
      <c r="O1249" s="1">
        <f t="shared" si="120"/>
        <v>0</v>
      </c>
      <c r="P1249">
        <f>SUMIFS('vCluster (Imported)'!$G:$G,'vCluster (Imported)'!$A:$A,K1249)</f>
        <v>0</v>
      </c>
      <c r="Q1249">
        <f t="shared" si="121"/>
        <v>0</v>
      </c>
    </row>
    <row r="1250" spans="1:17" x14ac:dyDescent="0.3">
      <c r="A1250">
        <f t="shared" si="116"/>
        <v>1250</v>
      </c>
      <c r="B1250" t="str">
        <f>IF(HLOOKUP("Memory",'vInfo (Imported)'!$1:$5000,A1250,FALSE)&gt;0,HLOOKUP("Memory",'vInfo (Imported)'!$1:$5000,A1250,FALSE),"")</f>
        <v/>
      </c>
      <c r="C1250" t="str">
        <f>IF(HLOOKUP("CPUs",'vInfo (Imported)'!$1:$5000,A1250,FALSE)&gt;0,
HLOOKUP("CPUs",'vInfo (Imported)'!$1:$5000,A1250,FALSE),
"")</f>
        <v/>
      </c>
      <c r="D1250" t="str">
        <f>IF(HLOOKUP($D$1,'vInfo (Imported)'!$1:$5000,A1250,FALSE)&gt;0,
HLOOKUP($D$1,'vInfo (Imported)'!$1:$5000,A1250,FALSE),
"")</f>
        <v/>
      </c>
      <c r="E1250" t="str">
        <f>IF(HLOOKUP("Category",'vInfo (Imported)'!$1:$5000,A1250,FALSE)&gt;0,
HLOOKUP("Category",'vInfo (Imported)'!$1:$5000,A1250,FALSE),
"")</f>
        <v/>
      </c>
      <c r="F1250" t="str">
        <f>IF(HLOOKUP("OS according to the configuration file",'vInfo (Imported)'!$1:$5000,A1250,FALSE)&gt;0,
HLOOKUP("OS according to the configuration file",'vInfo (Imported)'!$1:$5000,A1250,FALSE),
"")</f>
        <v/>
      </c>
      <c r="G1250" s="1" t="str">
        <f>IF(HLOOKUP("Cluster",'vInfo (Imported)'!$1:$5000,A1250,FALSE)&gt;0,
HLOOKUP("Cluster",'vInfo (Imported)'!$1:$5000,A1250,FALSE),
"")</f>
        <v/>
      </c>
      <c r="K1250" s="28">
        <f>'vCluster (Imported)'!A1250</f>
        <v>0</v>
      </c>
      <c r="L1250">
        <f t="shared" si="117"/>
        <v>0</v>
      </c>
      <c r="M1250">
        <f t="shared" si="118"/>
        <v>0</v>
      </c>
      <c r="N1250">
        <f t="shared" si="119"/>
        <v>0</v>
      </c>
      <c r="O1250" s="1">
        <f t="shared" si="120"/>
        <v>0</v>
      </c>
      <c r="P1250">
        <f>SUMIFS('vCluster (Imported)'!$G:$G,'vCluster (Imported)'!$A:$A,K1250)</f>
        <v>0</v>
      </c>
      <c r="Q1250">
        <f t="shared" si="121"/>
        <v>0</v>
      </c>
    </row>
    <row r="1251" spans="1:17" x14ac:dyDescent="0.3">
      <c r="A1251">
        <f t="shared" si="116"/>
        <v>1251</v>
      </c>
      <c r="B1251" t="str">
        <f>IF(HLOOKUP("Memory",'vInfo (Imported)'!$1:$5000,A1251,FALSE)&gt;0,HLOOKUP("Memory",'vInfo (Imported)'!$1:$5000,A1251,FALSE),"")</f>
        <v/>
      </c>
      <c r="C1251" t="str">
        <f>IF(HLOOKUP("CPUs",'vInfo (Imported)'!$1:$5000,A1251,FALSE)&gt;0,
HLOOKUP("CPUs",'vInfo (Imported)'!$1:$5000,A1251,FALSE),
"")</f>
        <v/>
      </c>
      <c r="D1251" t="str">
        <f>IF(HLOOKUP($D$1,'vInfo (Imported)'!$1:$5000,A1251,FALSE)&gt;0,
HLOOKUP($D$1,'vInfo (Imported)'!$1:$5000,A1251,FALSE),
"")</f>
        <v/>
      </c>
      <c r="E1251" t="str">
        <f>IF(HLOOKUP("Category",'vInfo (Imported)'!$1:$5000,A1251,FALSE)&gt;0,
HLOOKUP("Category",'vInfo (Imported)'!$1:$5000,A1251,FALSE),
"")</f>
        <v/>
      </c>
      <c r="F1251" t="str">
        <f>IF(HLOOKUP("OS according to the configuration file",'vInfo (Imported)'!$1:$5000,A1251,FALSE)&gt;0,
HLOOKUP("OS according to the configuration file",'vInfo (Imported)'!$1:$5000,A1251,FALSE),
"")</f>
        <v/>
      </c>
      <c r="G1251" s="1" t="str">
        <f>IF(HLOOKUP("Cluster",'vInfo (Imported)'!$1:$5000,A1251,FALSE)&gt;0,
HLOOKUP("Cluster",'vInfo (Imported)'!$1:$5000,A1251,FALSE),
"")</f>
        <v/>
      </c>
      <c r="K1251" s="28">
        <f>'vCluster (Imported)'!A1251</f>
        <v>0</v>
      </c>
      <c r="L1251">
        <f t="shared" si="117"/>
        <v>0</v>
      </c>
      <c r="M1251">
        <f t="shared" si="118"/>
        <v>0</v>
      </c>
      <c r="N1251">
        <f t="shared" si="119"/>
        <v>0</v>
      </c>
      <c r="O1251" s="1">
        <f t="shared" si="120"/>
        <v>0</v>
      </c>
      <c r="P1251">
        <f>SUMIFS('vCluster (Imported)'!$G:$G,'vCluster (Imported)'!$A:$A,K1251)</f>
        <v>0</v>
      </c>
      <c r="Q1251">
        <f t="shared" si="121"/>
        <v>0</v>
      </c>
    </row>
    <row r="1252" spans="1:17" x14ac:dyDescent="0.3">
      <c r="A1252">
        <f t="shared" si="116"/>
        <v>1252</v>
      </c>
      <c r="B1252" t="str">
        <f>IF(HLOOKUP("Memory",'vInfo (Imported)'!$1:$5000,A1252,FALSE)&gt;0,HLOOKUP("Memory",'vInfo (Imported)'!$1:$5000,A1252,FALSE),"")</f>
        <v/>
      </c>
      <c r="C1252" t="str">
        <f>IF(HLOOKUP("CPUs",'vInfo (Imported)'!$1:$5000,A1252,FALSE)&gt;0,
HLOOKUP("CPUs",'vInfo (Imported)'!$1:$5000,A1252,FALSE),
"")</f>
        <v/>
      </c>
      <c r="D1252" t="str">
        <f>IF(HLOOKUP($D$1,'vInfo (Imported)'!$1:$5000,A1252,FALSE)&gt;0,
HLOOKUP($D$1,'vInfo (Imported)'!$1:$5000,A1252,FALSE),
"")</f>
        <v/>
      </c>
      <c r="E1252" t="str">
        <f>IF(HLOOKUP("Category",'vInfo (Imported)'!$1:$5000,A1252,FALSE)&gt;0,
HLOOKUP("Category",'vInfo (Imported)'!$1:$5000,A1252,FALSE),
"")</f>
        <v/>
      </c>
      <c r="F1252" t="str">
        <f>IF(HLOOKUP("OS according to the configuration file",'vInfo (Imported)'!$1:$5000,A1252,FALSE)&gt;0,
HLOOKUP("OS according to the configuration file",'vInfo (Imported)'!$1:$5000,A1252,FALSE),
"")</f>
        <v/>
      </c>
      <c r="G1252" s="1" t="str">
        <f>IF(HLOOKUP("Cluster",'vInfo (Imported)'!$1:$5000,A1252,FALSE)&gt;0,
HLOOKUP("Cluster",'vInfo (Imported)'!$1:$5000,A1252,FALSE),
"")</f>
        <v/>
      </c>
      <c r="K1252" s="28">
        <f>'vCluster (Imported)'!A1252</f>
        <v>0</v>
      </c>
      <c r="L1252">
        <f t="shared" si="117"/>
        <v>0</v>
      </c>
      <c r="M1252">
        <f t="shared" si="118"/>
        <v>0</v>
      </c>
      <c r="N1252">
        <f t="shared" si="119"/>
        <v>0</v>
      </c>
      <c r="O1252" s="1">
        <f t="shared" si="120"/>
        <v>0</v>
      </c>
      <c r="P1252">
        <f>SUMIFS('vCluster (Imported)'!$G:$G,'vCluster (Imported)'!$A:$A,K1252)</f>
        <v>0</v>
      </c>
      <c r="Q1252">
        <f t="shared" si="121"/>
        <v>0</v>
      </c>
    </row>
    <row r="1253" spans="1:17" x14ac:dyDescent="0.3">
      <c r="A1253">
        <f t="shared" si="116"/>
        <v>1253</v>
      </c>
      <c r="B1253" t="str">
        <f>IF(HLOOKUP("Memory",'vInfo (Imported)'!$1:$5000,A1253,FALSE)&gt;0,HLOOKUP("Memory",'vInfo (Imported)'!$1:$5000,A1253,FALSE),"")</f>
        <v/>
      </c>
      <c r="C1253" t="str">
        <f>IF(HLOOKUP("CPUs",'vInfo (Imported)'!$1:$5000,A1253,FALSE)&gt;0,
HLOOKUP("CPUs",'vInfo (Imported)'!$1:$5000,A1253,FALSE),
"")</f>
        <v/>
      </c>
      <c r="D1253" t="str">
        <f>IF(HLOOKUP($D$1,'vInfo (Imported)'!$1:$5000,A1253,FALSE)&gt;0,
HLOOKUP($D$1,'vInfo (Imported)'!$1:$5000,A1253,FALSE),
"")</f>
        <v/>
      </c>
      <c r="E1253" t="str">
        <f>IF(HLOOKUP("Category",'vInfo (Imported)'!$1:$5000,A1253,FALSE)&gt;0,
HLOOKUP("Category",'vInfo (Imported)'!$1:$5000,A1253,FALSE),
"")</f>
        <v/>
      </c>
      <c r="F1253" t="str">
        <f>IF(HLOOKUP("OS according to the configuration file",'vInfo (Imported)'!$1:$5000,A1253,FALSE)&gt;0,
HLOOKUP("OS according to the configuration file",'vInfo (Imported)'!$1:$5000,A1253,FALSE),
"")</f>
        <v/>
      </c>
      <c r="G1253" s="1" t="str">
        <f>IF(HLOOKUP("Cluster",'vInfo (Imported)'!$1:$5000,A1253,FALSE)&gt;0,
HLOOKUP("Cluster",'vInfo (Imported)'!$1:$5000,A1253,FALSE),
"")</f>
        <v/>
      </c>
      <c r="K1253" s="28">
        <f>'vCluster (Imported)'!A1253</f>
        <v>0</v>
      </c>
      <c r="L1253">
        <f t="shared" si="117"/>
        <v>0</v>
      </c>
      <c r="M1253">
        <f t="shared" si="118"/>
        <v>0</v>
      </c>
      <c r="N1253">
        <f t="shared" si="119"/>
        <v>0</v>
      </c>
      <c r="O1253" s="1">
        <f t="shared" si="120"/>
        <v>0</v>
      </c>
      <c r="P1253">
        <f>SUMIFS('vCluster (Imported)'!$G:$G,'vCluster (Imported)'!$A:$A,K1253)</f>
        <v>0</v>
      </c>
      <c r="Q1253">
        <f t="shared" si="121"/>
        <v>0</v>
      </c>
    </row>
    <row r="1254" spans="1:17" x14ac:dyDescent="0.3">
      <c r="A1254">
        <f t="shared" si="116"/>
        <v>1254</v>
      </c>
      <c r="B1254" t="str">
        <f>IF(HLOOKUP("Memory",'vInfo (Imported)'!$1:$5000,A1254,FALSE)&gt;0,HLOOKUP("Memory",'vInfo (Imported)'!$1:$5000,A1254,FALSE),"")</f>
        <v/>
      </c>
      <c r="C1254" t="str">
        <f>IF(HLOOKUP("CPUs",'vInfo (Imported)'!$1:$5000,A1254,FALSE)&gt;0,
HLOOKUP("CPUs",'vInfo (Imported)'!$1:$5000,A1254,FALSE),
"")</f>
        <v/>
      </c>
      <c r="D1254" t="str">
        <f>IF(HLOOKUP($D$1,'vInfo (Imported)'!$1:$5000,A1254,FALSE)&gt;0,
HLOOKUP($D$1,'vInfo (Imported)'!$1:$5000,A1254,FALSE),
"")</f>
        <v/>
      </c>
      <c r="E1254" t="str">
        <f>IF(HLOOKUP("Category",'vInfo (Imported)'!$1:$5000,A1254,FALSE)&gt;0,
HLOOKUP("Category",'vInfo (Imported)'!$1:$5000,A1254,FALSE),
"")</f>
        <v/>
      </c>
      <c r="F1254" t="str">
        <f>IF(HLOOKUP("OS according to the configuration file",'vInfo (Imported)'!$1:$5000,A1254,FALSE)&gt;0,
HLOOKUP("OS according to the configuration file",'vInfo (Imported)'!$1:$5000,A1254,FALSE),
"")</f>
        <v/>
      </c>
      <c r="G1254" s="1" t="str">
        <f>IF(HLOOKUP("Cluster",'vInfo (Imported)'!$1:$5000,A1254,FALSE)&gt;0,
HLOOKUP("Cluster",'vInfo (Imported)'!$1:$5000,A1254,FALSE),
"")</f>
        <v/>
      </c>
      <c r="K1254" s="28">
        <f>'vCluster (Imported)'!A1254</f>
        <v>0</v>
      </c>
      <c r="L1254">
        <f t="shared" si="117"/>
        <v>0</v>
      </c>
      <c r="M1254">
        <f t="shared" si="118"/>
        <v>0</v>
      </c>
      <c r="N1254">
        <f t="shared" si="119"/>
        <v>0</v>
      </c>
      <c r="O1254" s="1">
        <f t="shared" si="120"/>
        <v>0</v>
      </c>
      <c r="P1254">
        <f>SUMIFS('vCluster (Imported)'!$G:$G,'vCluster (Imported)'!$A:$A,K1254)</f>
        <v>0</v>
      </c>
      <c r="Q1254">
        <f t="shared" si="121"/>
        <v>0</v>
      </c>
    </row>
    <row r="1255" spans="1:17" x14ac:dyDescent="0.3">
      <c r="A1255">
        <f t="shared" si="116"/>
        <v>1255</v>
      </c>
      <c r="B1255" t="str">
        <f>IF(HLOOKUP("Memory",'vInfo (Imported)'!$1:$5000,A1255,FALSE)&gt;0,HLOOKUP("Memory",'vInfo (Imported)'!$1:$5000,A1255,FALSE),"")</f>
        <v/>
      </c>
      <c r="C1255" t="str">
        <f>IF(HLOOKUP("CPUs",'vInfo (Imported)'!$1:$5000,A1255,FALSE)&gt;0,
HLOOKUP("CPUs",'vInfo (Imported)'!$1:$5000,A1255,FALSE),
"")</f>
        <v/>
      </c>
      <c r="D1255" t="str">
        <f>IF(HLOOKUP($D$1,'vInfo (Imported)'!$1:$5000,A1255,FALSE)&gt;0,
HLOOKUP($D$1,'vInfo (Imported)'!$1:$5000,A1255,FALSE),
"")</f>
        <v/>
      </c>
      <c r="E1255" t="str">
        <f>IF(HLOOKUP("Category",'vInfo (Imported)'!$1:$5000,A1255,FALSE)&gt;0,
HLOOKUP("Category",'vInfo (Imported)'!$1:$5000,A1255,FALSE),
"")</f>
        <v/>
      </c>
      <c r="F1255" t="str">
        <f>IF(HLOOKUP("OS according to the configuration file",'vInfo (Imported)'!$1:$5000,A1255,FALSE)&gt;0,
HLOOKUP("OS according to the configuration file",'vInfo (Imported)'!$1:$5000,A1255,FALSE),
"")</f>
        <v/>
      </c>
      <c r="G1255" s="1" t="str">
        <f>IF(HLOOKUP("Cluster",'vInfo (Imported)'!$1:$5000,A1255,FALSE)&gt;0,
HLOOKUP("Cluster",'vInfo (Imported)'!$1:$5000,A1255,FALSE),
"")</f>
        <v/>
      </c>
      <c r="K1255" s="28">
        <f>'vCluster (Imported)'!A1255</f>
        <v>0</v>
      </c>
      <c r="L1255">
        <f t="shared" si="117"/>
        <v>0</v>
      </c>
      <c r="M1255">
        <f t="shared" si="118"/>
        <v>0</v>
      </c>
      <c r="N1255">
        <f t="shared" si="119"/>
        <v>0</v>
      </c>
      <c r="O1255" s="1">
        <f t="shared" si="120"/>
        <v>0</v>
      </c>
      <c r="P1255">
        <f>SUMIFS('vCluster (Imported)'!$G:$G,'vCluster (Imported)'!$A:$A,K1255)</f>
        <v>0</v>
      </c>
      <c r="Q1255">
        <f t="shared" si="121"/>
        <v>0</v>
      </c>
    </row>
    <row r="1256" spans="1:17" x14ac:dyDescent="0.3">
      <c r="A1256">
        <f t="shared" si="116"/>
        <v>1256</v>
      </c>
      <c r="B1256" t="str">
        <f>IF(HLOOKUP("Memory",'vInfo (Imported)'!$1:$5000,A1256,FALSE)&gt;0,HLOOKUP("Memory",'vInfo (Imported)'!$1:$5000,A1256,FALSE),"")</f>
        <v/>
      </c>
      <c r="C1256" t="str">
        <f>IF(HLOOKUP("CPUs",'vInfo (Imported)'!$1:$5000,A1256,FALSE)&gt;0,
HLOOKUP("CPUs",'vInfo (Imported)'!$1:$5000,A1256,FALSE),
"")</f>
        <v/>
      </c>
      <c r="D1256" t="str">
        <f>IF(HLOOKUP($D$1,'vInfo (Imported)'!$1:$5000,A1256,FALSE)&gt;0,
HLOOKUP($D$1,'vInfo (Imported)'!$1:$5000,A1256,FALSE),
"")</f>
        <v/>
      </c>
      <c r="E1256" t="str">
        <f>IF(HLOOKUP("Category",'vInfo (Imported)'!$1:$5000,A1256,FALSE)&gt;0,
HLOOKUP("Category",'vInfo (Imported)'!$1:$5000,A1256,FALSE),
"")</f>
        <v/>
      </c>
      <c r="F1256" t="str">
        <f>IF(HLOOKUP("OS according to the configuration file",'vInfo (Imported)'!$1:$5000,A1256,FALSE)&gt;0,
HLOOKUP("OS according to the configuration file",'vInfo (Imported)'!$1:$5000,A1256,FALSE),
"")</f>
        <v/>
      </c>
      <c r="G1256" s="1" t="str">
        <f>IF(HLOOKUP("Cluster",'vInfo (Imported)'!$1:$5000,A1256,FALSE)&gt;0,
HLOOKUP("Cluster",'vInfo (Imported)'!$1:$5000,A1256,FALSE),
"")</f>
        <v/>
      </c>
      <c r="K1256" s="28">
        <f>'vCluster (Imported)'!A1256</f>
        <v>0</v>
      </c>
      <c r="L1256">
        <f t="shared" si="117"/>
        <v>0</v>
      </c>
      <c r="M1256">
        <f t="shared" si="118"/>
        <v>0</v>
      </c>
      <c r="N1256">
        <f t="shared" si="119"/>
        <v>0</v>
      </c>
      <c r="O1256" s="1">
        <f t="shared" si="120"/>
        <v>0</v>
      </c>
      <c r="P1256">
        <f>SUMIFS('vCluster (Imported)'!$G:$G,'vCluster (Imported)'!$A:$A,K1256)</f>
        <v>0</v>
      </c>
      <c r="Q1256">
        <f t="shared" si="121"/>
        <v>0</v>
      </c>
    </row>
    <row r="1257" spans="1:17" x14ac:dyDescent="0.3">
      <c r="A1257">
        <f t="shared" si="116"/>
        <v>1257</v>
      </c>
      <c r="B1257" t="str">
        <f>IF(HLOOKUP("Memory",'vInfo (Imported)'!$1:$5000,A1257,FALSE)&gt;0,HLOOKUP("Memory",'vInfo (Imported)'!$1:$5000,A1257,FALSE),"")</f>
        <v/>
      </c>
      <c r="C1257" t="str">
        <f>IF(HLOOKUP("CPUs",'vInfo (Imported)'!$1:$5000,A1257,FALSE)&gt;0,
HLOOKUP("CPUs",'vInfo (Imported)'!$1:$5000,A1257,FALSE),
"")</f>
        <v/>
      </c>
      <c r="D1257" t="str">
        <f>IF(HLOOKUP($D$1,'vInfo (Imported)'!$1:$5000,A1257,FALSE)&gt;0,
HLOOKUP($D$1,'vInfo (Imported)'!$1:$5000,A1257,FALSE),
"")</f>
        <v/>
      </c>
      <c r="E1257" t="str">
        <f>IF(HLOOKUP("Category",'vInfo (Imported)'!$1:$5000,A1257,FALSE)&gt;0,
HLOOKUP("Category",'vInfo (Imported)'!$1:$5000,A1257,FALSE),
"")</f>
        <v/>
      </c>
      <c r="F1257" t="str">
        <f>IF(HLOOKUP("OS according to the configuration file",'vInfo (Imported)'!$1:$5000,A1257,FALSE)&gt;0,
HLOOKUP("OS according to the configuration file",'vInfo (Imported)'!$1:$5000,A1257,FALSE),
"")</f>
        <v/>
      </c>
      <c r="G1257" s="1" t="str">
        <f>IF(HLOOKUP("Cluster",'vInfo (Imported)'!$1:$5000,A1257,FALSE)&gt;0,
HLOOKUP("Cluster",'vInfo (Imported)'!$1:$5000,A1257,FALSE),
"")</f>
        <v/>
      </c>
      <c r="K1257" s="28">
        <f>'vCluster (Imported)'!A1257</f>
        <v>0</v>
      </c>
      <c r="L1257">
        <f t="shared" si="117"/>
        <v>0</v>
      </c>
      <c r="M1257">
        <f t="shared" si="118"/>
        <v>0</v>
      </c>
      <c r="N1257">
        <f t="shared" si="119"/>
        <v>0</v>
      </c>
      <c r="O1257" s="1">
        <f t="shared" si="120"/>
        <v>0</v>
      </c>
      <c r="P1257">
        <f>SUMIFS('vCluster (Imported)'!$G:$G,'vCluster (Imported)'!$A:$A,K1257)</f>
        <v>0</v>
      </c>
      <c r="Q1257">
        <f t="shared" si="121"/>
        <v>0</v>
      </c>
    </row>
    <row r="1258" spans="1:17" x14ac:dyDescent="0.3">
      <c r="A1258">
        <f t="shared" si="116"/>
        <v>1258</v>
      </c>
      <c r="B1258" t="str">
        <f>IF(HLOOKUP("Memory",'vInfo (Imported)'!$1:$5000,A1258,FALSE)&gt;0,HLOOKUP("Memory",'vInfo (Imported)'!$1:$5000,A1258,FALSE),"")</f>
        <v/>
      </c>
      <c r="C1258" t="str">
        <f>IF(HLOOKUP("CPUs",'vInfo (Imported)'!$1:$5000,A1258,FALSE)&gt;0,
HLOOKUP("CPUs",'vInfo (Imported)'!$1:$5000,A1258,FALSE),
"")</f>
        <v/>
      </c>
      <c r="D1258" t="str">
        <f>IF(HLOOKUP($D$1,'vInfo (Imported)'!$1:$5000,A1258,FALSE)&gt;0,
HLOOKUP($D$1,'vInfo (Imported)'!$1:$5000,A1258,FALSE),
"")</f>
        <v/>
      </c>
      <c r="E1258" t="str">
        <f>IF(HLOOKUP("Category",'vInfo (Imported)'!$1:$5000,A1258,FALSE)&gt;0,
HLOOKUP("Category",'vInfo (Imported)'!$1:$5000,A1258,FALSE),
"")</f>
        <v/>
      </c>
      <c r="F1258" t="str">
        <f>IF(HLOOKUP("OS according to the configuration file",'vInfo (Imported)'!$1:$5000,A1258,FALSE)&gt;0,
HLOOKUP("OS according to the configuration file",'vInfo (Imported)'!$1:$5000,A1258,FALSE),
"")</f>
        <v/>
      </c>
      <c r="G1258" s="1" t="str">
        <f>IF(HLOOKUP("Cluster",'vInfo (Imported)'!$1:$5000,A1258,FALSE)&gt;0,
HLOOKUP("Cluster",'vInfo (Imported)'!$1:$5000,A1258,FALSE),
"")</f>
        <v/>
      </c>
      <c r="K1258" s="28">
        <f>'vCluster (Imported)'!A1258</f>
        <v>0</v>
      </c>
      <c r="L1258">
        <f t="shared" si="117"/>
        <v>0</v>
      </c>
      <c r="M1258">
        <f t="shared" si="118"/>
        <v>0</v>
      </c>
      <c r="N1258">
        <f t="shared" si="119"/>
        <v>0</v>
      </c>
      <c r="O1258" s="1">
        <f t="shared" si="120"/>
        <v>0</v>
      </c>
      <c r="P1258">
        <f>SUMIFS('vCluster (Imported)'!$G:$G,'vCluster (Imported)'!$A:$A,K1258)</f>
        <v>0</v>
      </c>
      <c r="Q1258">
        <f t="shared" si="121"/>
        <v>0</v>
      </c>
    </row>
    <row r="1259" spans="1:17" x14ac:dyDescent="0.3">
      <c r="A1259">
        <f t="shared" si="116"/>
        <v>1259</v>
      </c>
      <c r="B1259" t="str">
        <f>IF(HLOOKUP("Memory",'vInfo (Imported)'!$1:$5000,A1259,FALSE)&gt;0,HLOOKUP("Memory",'vInfo (Imported)'!$1:$5000,A1259,FALSE),"")</f>
        <v/>
      </c>
      <c r="C1259" t="str">
        <f>IF(HLOOKUP("CPUs",'vInfo (Imported)'!$1:$5000,A1259,FALSE)&gt;0,
HLOOKUP("CPUs",'vInfo (Imported)'!$1:$5000,A1259,FALSE),
"")</f>
        <v/>
      </c>
      <c r="D1259" t="str">
        <f>IF(HLOOKUP($D$1,'vInfo (Imported)'!$1:$5000,A1259,FALSE)&gt;0,
HLOOKUP($D$1,'vInfo (Imported)'!$1:$5000,A1259,FALSE),
"")</f>
        <v/>
      </c>
      <c r="E1259" t="str">
        <f>IF(HLOOKUP("Category",'vInfo (Imported)'!$1:$5000,A1259,FALSE)&gt;0,
HLOOKUP("Category",'vInfo (Imported)'!$1:$5000,A1259,FALSE),
"")</f>
        <v/>
      </c>
      <c r="F1259" t="str">
        <f>IF(HLOOKUP("OS according to the configuration file",'vInfo (Imported)'!$1:$5000,A1259,FALSE)&gt;0,
HLOOKUP("OS according to the configuration file",'vInfo (Imported)'!$1:$5000,A1259,FALSE),
"")</f>
        <v/>
      </c>
      <c r="G1259" s="1" t="str">
        <f>IF(HLOOKUP("Cluster",'vInfo (Imported)'!$1:$5000,A1259,FALSE)&gt;0,
HLOOKUP("Cluster",'vInfo (Imported)'!$1:$5000,A1259,FALSE),
"")</f>
        <v/>
      </c>
      <c r="K1259" s="28">
        <f>'vCluster (Imported)'!A1259</f>
        <v>0</v>
      </c>
      <c r="L1259">
        <f t="shared" si="117"/>
        <v>0</v>
      </c>
      <c r="M1259">
        <f t="shared" si="118"/>
        <v>0</v>
      </c>
      <c r="N1259">
        <f t="shared" si="119"/>
        <v>0</v>
      </c>
      <c r="O1259" s="1">
        <f t="shared" si="120"/>
        <v>0</v>
      </c>
      <c r="P1259">
        <f>SUMIFS('vCluster (Imported)'!$G:$G,'vCluster (Imported)'!$A:$A,K1259)</f>
        <v>0</v>
      </c>
      <c r="Q1259">
        <f t="shared" si="121"/>
        <v>0</v>
      </c>
    </row>
    <row r="1260" spans="1:17" x14ac:dyDescent="0.3">
      <c r="A1260">
        <f t="shared" si="116"/>
        <v>1260</v>
      </c>
      <c r="B1260" t="str">
        <f>IF(HLOOKUP("Memory",'vInfo (Imported)'!$1:$5000,A1260,FALSE)&gt;0,HLOOKUP("Memory",'vInfo (Imported)'!$1:$5000,A1260,FALSE),"")</f>
        <v/>
      </c>
      <c r="C1260" t="str">
        <f>IF(HLOOKUP("CPUs",'vInfo (Imported)'!$1:$5000,A1260,FALSE)&gt;0,
HLOOKUP("CPUs",'vInfo (Imported)'!$1:$5000,A1260,FALSE),
"")</f>
        <v/>
      </c>
      <c r="D1260" t="str">
        <f>IF(HLOOKUP($D$1,'vInfo (Imported)'!$1:$5000,A1260,FALSE)&gt;0,
HLOOKUP($D$1,'vInfo (Imported)'!$1:$5000,A1260,FALSE),
"")</f>
        <v/>
      </c>
      <c r="E1260" t="str">
        <f>IF(HLOOKUP("Category",'vInfo (Imported)'!$1:$5000,A1260,FALSE)&gt;0,
HLOOKUP("Category",'vInfo (Imported)'!$1:$5000,A1260,FALSE),
"")</f>
        <v/>
      </c>
      <c r="F1260" t="str">
        <f>IF(HLOOKUP("OS according to the configuration file",'vInfo (Imported)'!$1:$5000,A1260,FALSE)&gt;0,
HLOOKUP("OS according to the configuration file",'vInfo (Imported)'!$1:$5000,A1260,FALSE),
"")</f>
        <v/>
      </c>
      <c r="G1260" s="1" t="str">
        <f>IF(HLOOKUP("Cluster",'vInfo (Imported)'!$1:$5000,A1260,FALSE)&gt;0,
HLOOKUP("Cluster",'vInfo (Imported)'!$1:$5000,A1260,FALSE),
"")</f>
        <v/>
      </c>
      <c r="K1260" s="28">
        <f>'vCluster (Imported)'!A1260</f>
        <v>0</v>
      </c>
      <c r="L1260">
        <f t="shared" si="117"/>
        <v>0</v>
      </c>
      <c r="M1260">
        <f t="shared" si="118"/>
        <v>0</v>
      </c>
      <c r="N1260">
        <f t="shared" si="119"/>
        <v>0</v>
      </c>
      <c r="O1260" s="1">
        <f t="shared" si="120"/>
        <v>0</v>
      </c>
      <c r="P1260">
        <f>SUMIFS('vCluster (Imported)'!$G:$G,'vCluster (Imported)'!$A:$A,K1260)</f>
        <v>0</v>
      </c>
      <c r="Q1260">
        <f t="shared" si="121"/>
        <v>0</v>
      </c>
    </row>
    <row r="1261" spans="1:17" x14ac:dyDescent="0.3">
      <c r="A1261">
        <f t="shared" si="116"/>
        <v>1261</v>
      </c>
      <c r="B1261" t="str">
        <f>IF(HLOOKUP("Memory",'vInfo (Imported)'!$1:$5000,A1261,FALSE)&gt;0,HLOOKUP("Memory",'vInfo (Imported)'!$1:$5000,A1261,FALSE),"")</f>
        <v/>
      </c>
      <c r="C1261" t="str">
        <f>IF(HLOOKUP("CPUs",'vInfo (Imported)'!$1:$5000,A1261,FALSE)&gt;0,
HLOOKUP("CPUs",'vInfo (Imported)'!$1:$5000,A1261,FALSE),
"")</f>
        <v/>
      </c>
      <c r="D1261" t="str">
        <f>IF(HLOOKUP($D$1,'vInfo (Imported)'!$1:$5000,A1261,FALSE)&gt;0,
HLOOKUP($D$1,'vInfo (Imported)'!$1:$5000,A1261,FALSE),
"")</f>
        <v/>
      </c>
      <c r="E1261" t="str">
        <f>IF(HLOOKUP("Category",'vInfo (Imported)'!$1:$5000,A1261,FALSE)&gt;0,
HLOOKUP("Category",'vInfo (Imported)'!$1:$5000,A1261,FALSE),
"")</f>
        <v/>
      </c>
      <c r="F1261" t="str">
        <f>IF(HLOOKUP("OS according to the configuration file",'vInfo (Imported)'!$1:$5000,A1261,FALSE)&gt;0,
HLOOKUP("OS according to the configuration file",'vInfo (Imported)'!$1:$5000,A1261,FALSE),
"")</f>
        <v/>
      </c>
      <c r="G1261" s="1" t="str">
        <f>IF(HLOOKUP("Cluster",'vInfo (Imported)'!$1:$5000,A1261,FALSE)&gt;0,
HLOOKUP("Cluster",'vInfo (Imported)'!$1:$5000,A1261,FALSE),
"")</f>
        <v/>
      </c>
      <c r="K1261" s="28">
        <f>'vCluster (Imported)'!A1261</f>
        <v>0</v>
      </c>
      <c r="L1261">
        <f t="shared" si="117"/>
        <v>0</v>
      </c>
      <c r="M1261">
        <f t="shared" si="118"/>
        <v>0</v>
      </c>
      <c r="N1261">
        <f t="shared" si="119"/>
        <v>0</v>
      </c>
      <c r="O1261" s="1">
        <f t="shared" si="120"/>
        <v>0</v>
      </c>
      <c r="P1261">
        <f>SUMIFS('vCluster (Imported)'!$G:$G,'vCluster (Imported)'!$A:$A,K1261)</f>
        <v>0</v>
      </c>
      <c r="Q1261">
        <f t="shared" si="121"/>
        <v>0</v>
      </c>
    </row>
    <row r="1262" spans="1:17" x14ac:dyDescent="0.3">
      <c r="A1262">
        <f t="shared" si="116"/>
        <v>1262</v>
      </c>
      <c r="B1262" t="str">
        <f>IF(HLOOKUP("Memory",'vInfo (Imported)'!$1:$5000,A1262,FALSE)&gt;0,HLOOKUP("Memory",'vInfo (Imported)'!$1:$5000,A1262,FALSE),"")</f>
        <v/>
      </c>
      <c r="C1262" t="str">
        <f>IF(HLOOKUP("CPUs",'vInfo (Imported)'!$1:$5000,A1262,FALSE)&gt;0,
HLOOKUP("CPUs",'vInfo (Imported)'!$1:$5000,A1262,FALSE),
"")</f>
        <v/>
      </c>
      <c r="D1262" t="str">
        <f>IF(HLOOKUP($D$1,'vInfo (Imported)'!$1:$5000,A1262,FALSE)&gt;0,
HLOOKUP($D$1,'vInfo (Imported)'!$1:$5000,A1262,FALSE),
"")</f>
        <v/>
      </c>
      <c r="E1262" t="str">
        <f>IF(HLOOKUP("Category",'vInfo (Imported)'!$1:$5000,A1262,FALSE)&gt;0,
HLOOKUP("Category",'vInfo (Imported)'!$1:$5000,A1262,FALSE),
"")</f>
        <v/>
      </c>
      <c r="F1262" t="str">
        <f>IF(HLOOKUP("OS according to the configuration file",'vInfo (Imported)'!$1:$5000,A1262,FALSE)&gt;0,
HLOOKUP("OS according to the configuration file",'vInfo (Imported)'!$1:$5000,A1262,FALSE),
"")</f>
        <v/>
      </c>
      <c r="G1262" s="1" t="str">
        <f>IF(HLOOKUP("Cluster",'vInfo (Imported)'!$1:$5000,A1262,FALSE)&gt;0,
HLOOKUP("Cluster",'vInfo (Imported)'!$1:$5000,A1262,FALSE),
"")</f>
        <v/>
      </c>
      <c r="K1262" s="28">
        <f>'vCluster (Imported)'!A1262</f>
        <v>0</v>
      </c>
      <c r="L1262">
        <f t="shared" si="117"/>
        <v>0</v>
      </c>
      <c r="M1262">
        <f t="shared" si="118"/>
        <v>0</v>
      </c>
      <c r="N1262">
        <f t="shared" si="119"/>
        <v>0</v>
      </c>
      <c r="O1262" s="1">
        <f t="shared" si="120"/>
        <v>0</v>
      </c>
      <c r="P1262">
        <f>SUMIFS('vCluster (Imported)'!$G:$G,'vCluster (Imported)'!$A:$A,K1262)</f>
        <v>0</v>
      </c>
      <c r="Q1262">
        <f t="shared" si="121"/>
        <v>0</v>
      </c>
    </row>
    <row r="1263" spans="1:17" x14ac:dyDescent="0.3">
      <c r="A1263">
        <f t="shared" si="116"/>
        <v>1263</v>
      </c>
      <c r="B1263" t="str">
        <f>IF(HLOOKUP("Memory",'vInfo (Imported)'!$1:$5000,A1263,FALSE)&gt;0,HLOOKUP("Memory",'vInfo (Imported)'!$1:$5000,A1263,FALSE),"")</f>
        <v/>
      </c>
      <c r="C1263" t="str">
        <f>IF(HLOOKUP("CPUs",'vInfo (Imported)'!$1:$5000,A1263,FALSE)&gt;0,
HLOOKUP("CPUs",'vInfo (Imported)'!$1:$5000,A1263,FALSE),
"")</f>
        <v/>
      </c>
      <c r="D1263" t="str">
        <f>IF(HLOOKUP($D$1,'vInfo (Imported)'!$1:$5000,A1263,FALSE)&gt;0,
HLOOKUP($D$1,'vInfo (Imported)'!$1:$5000,A1263,FALSE),
"")</f>
        <v/>
      </c>
      <c r="E1263" t="str">
        <f>IF(HLOOKUP("Category",'vInfo (Imported)'!$1:$5000,A1263,FALSE)&gt;0,
HLOOKUP("Category",'vInfo (Imported)'!$1:$5000,A1263,FALSE),
"")</f>
        <v/>
      </c>
      <c r="F1263" t="str">
        <f>IF(HLOOKUP("OS according to the configuration file",'vInfo (Imported)'!$1:$5000,A1263,FALSE)&gt;0,
HLOOKUP("OS according to the configuration file",'vInfo (Imported)'!$1:$5000,A1263,FALSE),
"")</f>
        <v/>
      </c>
      <c r="G1263" s="1" t="str">
        <f>IF(HLOOKUP("Cluster",'vInfo (Imported)'!$1:$5000,A1263,FALSE)&gt;0,
HLOOKUP("Cluster",'vInfo (Imported)'!$1:$5000,A1263,FALSE),
"")</f>
        <v/>
      </c>
      <c r="K1263" s="28">
        <f>'vCluster (Imported)'!A1263</f>
        <v>0</v>
      </c>
      <c r="L1263">
        <f t="shared" si="117"/>
        <v>0</v>
      </c>
      <c r="M1263">
        <f t="shared" si="118"/>
        <v>0</v>
      </c>
      <c r="N1263">
        <f t="shared" si="119"/>
        <v>0</v>
      </c>
      <c r="O1263" s="1">
        <f t="shared" si="120"/>
        <v>0</v>
      </c>
      <c r="P1263">
        <f>SUMIFS('vCluster (Imported)'!$G:$G,'vCluster (Imported)'!$A:$A,K1263)</f>
        <v>0</v>
      </c>
      <c r="Q1263">
        <f t="shared" si="121"/>
        <v>0</v>
      </c>
    </row>
    <row r="1264" spans="1:17" x14ac:dyDescent="0.3">
      <c r="A1264">
        <f t="shared" si="116"/>
        <v>1264</v>
      </c>
      <c r="B1264" t="str">
        <f>IF(HLOOKUP("Memory",'vInfo (Imported)'!$1:$5000,A1264,FALSE)&gt;0,HLOOKUP("Memory",'vInfo (Imported)'!$1:$5000,A1264,FALSE),"")</f>
        <v/>
      </c>
      <c r="C1264" t="str">
        <f>IF(HLOOKUP("CPUs",'vInfo (Imported)'!$1:$5000,A1264,FALSE)&gt;0,
HLOOKUP("CPUs",'vInfo (Imported)'!$1:$5000,A1264,FALSE),
"")</f>
        <v/>
      </c>
      <c r="D1264" t="str">
        <f>IF(HLOOKUP($D$1,'vInfo (Imported)'!$1:$5000,A1264,FALSE)&gt;0,
HLOOKUP($D$1,'vInfo (Imported)'!$1:$5000,A1264,FALSE),
"")</f>
        <v/>
      </c>
      <c r="E1264" t="str">
        <f>IF(HLOOKUP("Category",'vInfo (Imported)'!$1:$5000,A1264,FALSE)&gt;0,
HLOOKUP("Category",'vInfo (Imported)'!$1:$5000,A1264,FALSE),
"")</f>
        <v/>
      </c>
      <c r="F1264" t="str">
        <f>IF(HLOOKUP("OS according to the configuration file",'vInfo (Imported)'!$1:$5000,A1264,FALSE)&gt;0,
HLOOKUP("OS according to the configuration file",'vInfo (Imported)'!$1:$5000,A1264,FALSE),
"")</f>
        <v/>
      </c>
      <c r="G1264" s="1" t="str">
        <f>IF(HLOOKUP("Cluster",'vInfo (Imported)'!$1:$5000,A1264,FALSE)&gt;0,
HLOOKUP("Cluster",'vInfo (Imported)'!$1:$5000,A1264,FALSE),
"")</f>
        <v/>
      </c>
      <c r="K1264" s="28">
        <f>'vCluster (Imported)'!A1264</f>
        <v>0</v>
      </c>
      <c r="L1264">
        <f t="shared" si="117"/>
        <v>0</v>
      </c>
      <c r="M1264">
        <f t="shared" si="118"/>
        <v>0</v>
      </c>
      <c r="N1264">
        <f t="shared" si="119"/>
        <v>0</v>
      </c>
      <c r="O1264" s="1">
        <f t="shared" si="120"/>
        <v>0</v>
      </c>
      <c r="P1264">
        <f>SUMIFS('vCluster (Imported)'!$G:$G,'vCluster (Imported)'!$A:$A,K1264)</f>
        <v>0</v>
      </c>
      <c r="Q1264">
        <f t="shared" si="121"/>
        <v>0</v>
      </c>
    </row>
    <row r="1265" spans="1:17" x14ac:dyDescent="0.3">
      <c r="A1265">
        <f t="shared" si="116"/>
        <v>1265</v>
      </c>
      <c r="B1265" t="str">
        <f>IF(HLOOKUP("Memory",'vInfo (Imported)'!$1:$5000,A1265,FALSE)&gt;0,HLOOKUP("Memory",'vInfo (Imported)'!$1:$5000,A1265,FALSE),"")</f>
        <v/>
      </c>
      <c r="C1265" t="str">
        <f>IF(HLOOKUP("CPUs",'vInfo (Imported)'!$1:$5000,A1265,FALSE)&gt;0,
HLOOKUP("CPUs",'vInfo (Imported)'!$1:$5000,A1265,FALSE),
"")</f>
        <v/>
      </c>
      <c r="D1265" t="str">
        <f>IF(HLOOKUP($D$1,'vInfo (Imported)'!$1:$5000,A1265,FALSE)&gt;0,
HLOOKUP($D$1,'vInfo (Imported)'!$1:$5000,A1265,FALSE),
"")</f>
        <v/>
      </c>
      <c r="E1265" t="str">
        <f>IF(HLOOKUP("Category",'vInfo (Imported)'!$1:$5000,A1265,FALSE)&gt;0,
HLOOKUP("Category",'vInfo (Imported)'!$1:$5000,A1265,FALSE),
"")</f>
        <v/>
      </c>
      <c r="F1265" t="str">
        <f>IF(HLOOKUP("OS according to the configuration file",'vInfo (Imported)'!$1:$5000,A1265,FALSE)&gt;0,
HLOOKUP("OS according to the configuration file",'vInfo (Imported)'!$1:$5000,A1265,FALSE),
"")</f>
        <v/>
      </c>
      <c r="G1265" s="1" t="str">
        <f>IF(HLOOKUP("Cluster",'vInfo (Imported)'!$1:$5000,A1265,FALSE)&gt;0,
HLOOKUP("Cluster",'vInfo (Imported)'!$1:$5000,A1265,FALSE),
"")</f>
        <v/>
      </c>
      <c r="K1265" s="28">
        <f>'vCluster (Imported)'!A1265</f>
        <v>0</v>
      </c>
      <c r="L1265">
        <f t="shared" si="117"/>
        <v>0</v>
      </c>
      <c r="M1265">
        <f t="shared" si="118"/>
        <v>0</v>
      </c>
      <c r="N1265">
        <f t="shared" si="119"/>
        <v>0</v>
      </c>
      <c r="O1265" s="1">
        <f t="shared" si="120"/>
        <v>0</v>
      </c>
      <c r="P1265">
        <f>SUMIFS('vCluster (Imported)'!$G:$G,'vCluster (Imported)'!$A:$A,K1265)</f>
        <v>0</v>
      </c>
      <c r="Q1265">
        <f t="shared" si="121"/>
        <v>0</v>
      </c>
    </row>
    <row r="1266" spans="1:17" x14ac:dyDescent="0.3">
      <c r="A1266">
        <f t="shared" si="116"/>
        <v>1266</v>
      </c>
      <c r="B1266" t="str">
        <f>IF(HLOOKUP("Memory",'vInfo (Imported)'!$1:$5000,A1266,FALSE)&gt;0,HLOOKUP("Memory",'vInfo (Imported)'!$1:$5000,A1266,FALSE),"")</f>
        <v/>
      </c>
      <c r="C1266" t="str">
        <f>IF(HLOOKUP("CPUs",'vInfo (Imported)'!$1:$5000,A1266,FALSE)&gt;0,
HLOOKUP("CPUs",'vInfo (Imported)'!$1:$5000,A1266,FALSE),
"")</f>
        <v/>
      </c>
      <c r="D1266" t="str">
        <f>IF(HLOOKUP($D$1,'vInfo (Imported)'!$1:$5000,A1266,FALSE)&gt;0,
HLOOKUP($D$1,'vInfo (Imported)'!$1:$5000,A1266,FALSE),
"")</f>
        <v/>
      </c>
      <c r="E1266" t="str">
        <f>IF(HLOOKUP("Category",'vInfo (Imported)'!$1:$5000,A1266,FALSE)&gt;0,
HLOOKUP("Category",'vInfo (Imported)'!$1:$5000,A1266,FALSE),
"")</f>
        <v/>
      </c>
      <c r="F1266" t="str">
        <f>IF(HLOOKUP("OS according to the configuration file",'vInfo (Imported)'!$1:$5000,A1266,FALSE)&gt;0,
HLOOKUP("OS according to the configuration file",'vInfo (Imported)'!$1:$5000,A1266,FALSE),
"")</f>
        <v/>
      </c>
      <c r="G1266" s="1" t="str">
        <f>IF(HLOOKUP("Cluster",'vInfo (Imported)'!$1:$5000,A1266,FALSE)&gt;0,
HLOOKUP("Cluster",'vInfo (Imported)'!$1:$5000,A1266,FALSE),
"")</f>
        <v/>
      </c>
      <c r="K1266" s="28">
        <f>'vCluster (Imported)'!A1266</f>
        <v>0</v>
      </c>
      <c r="L1266">
        <f t="shared" si="117"/>
        <v>0</v>
      </c>
      <c r="M1266">
        <f t="shared" si="118"/>
        <v>0</v>
      </c>
      <c r="N1266">
        <f t="shared" si="119"/>
        <v>0</v>
      </c>
      <c r="O1266" s="1">
        <f t="shared" si="120"/>
        <v>0</v>
      </c>
      <c r="P1266">
        <f>SUMIFS('vCluster (Imported)'!$G:$G,'vCluster (Imported)'!$A:$A,K1266)</f>
        <v>0</v>
      </c>
      <c r="Q1266">
        <f t="shared" si="121"/>
        <v>0</v>
      </c>
    </row>
    <row r="1267" spans="1:17" x14ac:dyDescent="0.3">
      <c r="A1267">
        <f t="shared" si="116"/>
        <v>1267</v>
      </c>
      <c r="B1267" t="str">
        <f>IF(HLOOKUP("Memory",'vInfo (Imported)'!$1:$5000,A1267,FALSE)&gt;0,HLOOKUP("Memory",'vInfo (Imported)'!$1:$5000,A1267,FALSE),"")</f>
        <v/>
      </c>
      <c r="C1267" t="str">
        <f>IF(HLOOKUP("CPUs",'vInfo (Imported)'!$1:$5000,A1267,FALSE)&gt;0,
HLOOKUP("CPUs",'vInfo (Imported)'!$1:$5000,A1267,FALSE),
"")</f>
        <v/>
      </c>
      <c r="D1267" t="str">
        <f>IF(HLOOKUP($D$1,'vInfo (Imported)'!$1:$5000,A1267,FALSE)&gt;0,
HLOOKUP($D$1,'vInfo (Imported)'!$1:$5000,A1267,FALSE),
"")</f>
        <v/>
      </c>
      <c r="E1267" t="str">
        <f>IF(HLOOKUP("Category",'vInfo (Imported)'!$1:$5000,A1267,FALSE)&gt;0,
HLOOKUP("Category",'vInfo (Imported)'!$1:$5000,A1267,FALSE),
"")</f>
        <v/>
      </c>
      <c r="F1267" t="str">
        <f>IF(HLOOKUP("OS according to the configuration file",'vInfo (Imported)'!$1:$5000,A1267,FALSE)&gt;0,
HLOOKUP("OS according to the configuration file",'vInfo (Imported)'!$1:$5000,A1267,FALSE),
"")</f>
        <v/>
      </c>
      <c r="G1267" s="1" t="str">
        <f>IF(HLOOKUP("Cluster",'vInfo (Imported)'!$1:$5000,A1267,FALSE)&gt;0,
HLOOKUP("Cluster",'vInfo (Imported)'!$1:$5000,A1267,FALSE),
"")</f>
        <v/>
      </c>
      <c r="K1267" s="28">
        <f>'vCluster (Imported)'!A1267</f>
        <v>0</v>
      </c>
      <c r="L1267">
        <f t="shared" si="117"/>
        <v>0</v>
      </c>
      <c r="M1267">
        <f t="shared" si="118"/>
        <v>0</v>
      </c>
      <c r="N1267">
        <f t="shared" si="119"/>
        <v>0</v>
      </c>
      <c r="O1267" s="1">
        <f t="shared" si="120"/>
        <v>0</v>
      </c>
      <c r="P1267">
        <f>SUMIFS('vCluster (Imported)'!$G:$G,'vCluster (Imported)'!$A:$A,K1267)</f>
        <v>0</v>
      </c>
      <c r="Q1267">
        <f t="shared" si="121"/>
        <v>0</v>
      </c>
    </row>
    <row r="1268" spans="1:17" x14ac:dyDescent="0.3">
      <c r="A1268">
        <f t="shared" si="116"/>
        <v>1268</v>
      </c>
      <c r="B1268" t="str">
        <f>IF(HLOOKUP("Memory",'vInfo (Imported)'!$1:$5000,A1268,FALSE)&gt;0,HLOOKUP("Memory",'vInfo (Imported)'!$1:$5000,A1268,FALSE),"")</f>
        <v/>
      </c>
      <c r="C1268" t="str">
        <f>IF(HLOOKUP("CPUs",'vInfo (Imported)'!$1:$5000,A1268,FALSE)&gt;0,
HLOOKUP("CPUs",'vInfo (Imported)'!$1:$5000,A1268,FALSE),
"")</f>
        <v/>
      </c>
      <c r="D1268" t="str">
        <f>IF(HLOOKUP($D$1,'vInfo (Imported)'!$1:$5000,A1268,FALSE)&gt;0,
HLOOKUP($D$1,'vInfo (Imported)'!$1:$5000,A1268,FALSE),
"")</f>
        <v/>
      </c>
      <c r="E1268" t="str">
        <f>IF(HLOOKUP("Category",'vInfo (Imported)'!$1:$5000,A1268,FALSE)&gt;0,
HLOOKUP("Category",'vInfo (Imported)'!$1:$5000,A1268,FALSE),
"")</f>
        <v/>
      </c>
      <c r="F1268" t="str">
        <f>IF(HLOOKUP("OS according to the configuration file",'vInfo (Imported)'!$1:$5000,A1268,FALSE)&gt;0,
HLOOKUP("OS according to the configuration file",'vInfo (Imported)'!$1:$5000,A1268,FALSE),
"")</f>
        <v/>
      </c>
      <c r="G1268" s="1" t="str">
        <f>IF(HLOOKUP("Cluster",'vInfo (Imported)'!$1:$5000,A1268,FALSE)&gt;0,
HLOOKUP("Cluster",'vInfo (Imported)'!$1:$5000,A1268,FALSE),
"")</f>
        <v/>
      </c>
      <c r="K1268" s="28">
        <f>'vCluster (Imported)'!A1268</f>
        <v>0</v>
      </c>
      <c r="L1268">
        <f t="shared" si="117"/>
        <v>0</v>
      </c>
      <c r="M1268">
        <f t="shared" si="118"/>
        <v>0</v>
      </c>
      <c r="N1268">
        <f t="shared" si="119"/>
        <v>0</v>
      </c>
      <c r="O1268" s="1">
        <f t="shared" si="120"/>
        <v>0</v>
      </c>
      <c r="P1268">
        <f>SUMIFS('vCluster (Imported)'!$G:$G,'vCluster (Imported)'!$A:$A,K1268)</f>
        <v>0</v>
      </c>
      <c r="Q1268">
        <f t="shared" si="121"/>
        <v>0</v>
      </c>
    </row>
    <row r="1269" spans="1:17" x14ac:dyDescent="0.3">
      <c r="A1269">
        <f t="shared" si="116"/>
        <v>1269</v>
      </c>
      <c r="B1269" t="str">
        <f>IF(HLOOKUP("Memory",'vInfo (Imported)'!$1:$5000,A1269,FALSE)&gt;0,HLOOKUP("Memory",'vInfo (Imported)'!$1:$5000,A1269,FALSE),"")</f>
        <v/>
      </c>
      <c r="C1269" t="str">
        <f>IF(HLOOKUP("CPUs",'vInfo (Imported)'!$1:$5000,A1269,FALSE)&gt;0,
HLOOKUP("CPUs",'vInfo (Imported)'!$1:$5000,A1269,FALSE),
"")</f>
        <v/>
      </c>
      <c r="D1269" t="str">
        <f>IF(HLOOKUP($D$1,'vInfo (Imported)'!$1:$5000,A1269,FALSE)&gt;0,
HLOOKUP($D$1,'vInfo (Imported)'!$1:$5000,A1269,FALSE),
"")</f>
        <v/>
      </c>
      <c r="E1269" t="str">
        <f>IF(HLOOKUP("Category",'vInfo (Imported)'!$1:$5000,A1269,FALSE)&gt;0,
HLOOKUP("Category",'vInfo (Imported)'!$1:$5000,A1269,FALSE),
"")</f>
        <v/>
      </c>
      <c r="F1269" t="str">
        <f>IF(HLOOKUP("OS according to the configuration file",'vInfo (Imported)'!$1:$5000,A1269,FALSE)&gt;0,
HLOOKUP("OS according to the configuration file",'vInfo (Imported)'!$1:$5000,A1269,FALSE),
"")</f>
        <v/>
      </c>
      <c r="G1269" s="1" t="str">
        <f>IF(HLOOKUP("Cluster",'vInfo (Imported)'!$1:$5000,A1269,FALSE)&gt;0,
HLOOKUP("Cluster",'vInfo (Imported)'!$1:$5000,A1269,FALSE),
"")</f>
        <v/>
      </c>
      <c r="K1269" s="28">
        <f>'vCluster (Imported)'!A1269</f>
        <v>0</v>
      </c>
      <c r="L1269">
        <f t="shared" si="117"/>
        <v>0</v>
      </c>
      <c r="M1269">
        <f t="shared" si="118"/>
        <v>0</v>
      </c>
      <c r="N1269">
        <f t="shared" si="119"/>
        <v>0</v>
      </c>
      <c r="O1269" s="1">
        <f t="shared" si="120"/>
        <v>0</v>
      </c>
      <c r="P1269">
        <f>SUMIFS('vCluster (Imported)'!$G:$G,'vCluster (Imported)'!$A:$A,K1269)</f>
        <v>0</v>
      </c>
      <c r="Q1269">
        <f t="shared" si="121"/>
        <v>0</v>
      </c>
    </row>
    <row r="1270" spans="1:17" x14ac:dyDescent="0.3">
      <c r="A1270">
        <f t="shared" si="116"/>
        <v>1270</v>
      </c>
      <c r="B1270" t="str">
        <f>IF(HLOOKUP("Memory",'vInfo (Imported)'!$1:$5000,A1270,FALSE)&gt;0,HLOOKUP("Memory",'vInfo (Imported)'!$1:$5000,A1270,FALSE),"")</f>
        <v/>
      </c>
      <c r="C1270" t="str">
        <f>IF(HLOOKUP("CPUs",'vInfo (Imported)'!$1:$5000,A1270,FALSE)&gt;0,
HLOOKUP("CPUs",'vInfo (Imported)'!$1:$5000,A1270,FALSE),
"")</f>
        <v/>
      </c>
      <c r="D1270" t="str">
        <f>IF(HLOOKUP($D$1,'vInfo (Imported)'!$1:$5000,A1270,FALSE)&gt;0,
HLOOKUP($D$1,'vInfo (Imported)'!$1:$5000,A1270,FALSE),
"")</f>
        <v/>
      </c>
      <c r="E1270" t="str">
        <f>IF(HLOOKUP("Category",'vInfo (Imported)'!$1:$5000,A1270,FALSE)&gt;0,
HLOOKUP("Category",'vInfo (Imported)'!$1:$5000,A1270,FALSE),
"")</f>
        <v/>
      </c>
      <c r="F1270" t="str">
        <f>IF(HLOOKUP("OS according to the configuration file",'vInfo (Imported)'!$1:$5000,A1270,FALSE)&gt;0,
HLOOKUP("OS according to the configuration file",'vInfo (Imported)'!$1:$5000,A1270,FALSE),
"")</f>
        <v/>
      </c>
      <c r="G1270" s="1" t="str">
        <f>IF(HLOOKUP("Cluster",'vInfo (Imported)'!$1:$5000,A1270,FALSE)&gt;0,
HLOOKUP("Cluster",'vInfo (Imported)'!$1:$5000,A1270,FALSE),
"")</f>
        <v/>
      </c>
      <c r="K1270" s="28">
        <f>'vCluster (Imported)'!A1270</f>
        <v>0</v>
      </c>
      <c r="L1270">
        <f t="shared" si="117"/>
        <v>0</v>
      </c>
      <c r="M1270">
        <f t="shared" si="118"/>
        <v>0</v>
      </c>
      <c r="N1270">
        <f t="shared" si="119"/>
        <v>0</v>
      </c>
      <c r="O1270" s="1">
        <f t="shared" si="120"/>
        <v>0</v>
      </c>
      <c r="P1270">
        <f>SUMIFS('vCluster (Imported)'!$G:$G,'vCluster (Imported)'!$A:$A,K1270)</f>
        <v>0</v>
      </c>
      <c r="Q1270">
        <f t="shared" si="121"/>
        <v>0</v>
      </c>
    </row>
    <row r="1271" spans="1:17" x14ac:dyDescent="0.3">
      <c r="A1271">
        <f t="shared" si="116"/>
        <v>1271</v>
      </c>
      <c r="B1271" t="str">
        <f>IF(HLOOKUP("Memory",'vInfo (Imported)'!$1:$5000,A1271,FALSE)&gt;0,HLOOKUP("Memory",'vInfo (Imported)'!$1:$5000,A1271,FALSE),"")</f>
        <v/>
      </c>
      <c r="C1271" t="str">
        <f>IF(HLOOKUP("CPUs",'vInfo (Imported)'!$1:$5000,A1271,FALSE)&gt;0,
HLOOKUP("CPUs",'vInfo (Imported)'!$1:$5000,A1271,FALSE),
"")</f>
        <v/>
      </c>
      <c r="D1271" t="str">
        <f>IF(HLOOKUP($D$1,'vInfo (Imported)'!$1:$5000,A1271,FALSE)&gt;0,
HLOOKUP($D$1,'vInfo (Imported)'!$1:$5000,A1271,FALSE),
"")</f>
        <v/>
      </c>
      <c r="E1271" t="str">
        <f>IF(HLOOKUP("Category",'vInfo (Imported)'!$1:$5000,A1271,FALSE)&gt;0,
HLOOKUP("Category",'vInfo (Imported)'!$1:$5000,A1271,FALSE),
"")</f>
        <v/>
      </c>
      <c r="F1271" t="str">
        <f>IF(HLOOKUP("OS according to the configuration file",'vInfo (Imported)'!$1:$5000,A1271,FALSE)&gt;0,
HLOOKUP("OS according to the configuration file",'vInfo (Imported)'!$1:$5000,A1271,FALSE),
"")</f>
        <v/>
      </c>
      <c r="G1271" s="1" t="str">
        <f>IF(HLOOKUP("Cluster",'vInfo (Imported)'!$1:$5000,A1271,FALSE)&gt;0,
HLOOKUP("Cluster",'vInfo (Imported)'!$1:$5000,A1271,FALSE),
"")</f>
        <v/>
      </c>
      <c r="K1271" s="28">
        <f>'vCluster (Imported)'!A1271</f>
        <v>0</v>
      </c>
      <c r="L1271">
        <f t="shared" si="117"/>
        <v>0</v>
      </c>
      <c r="M1271">
        <f t="shared" si="118"/>
        <v>0</v>
      </c>
      <c r="N1271">
        <f t="shared" si="119"/>
        <v>0</v>
      </c>
      <c r="O1271" s="1">
        <f t="shared" si="120"/>
        <v>0</v>
      </c>
      <c r="P1271">
        <f>SUMIFS('vCluster (Imported)'!$G:$G,'vCluster (Imported)'!$A:$A,K1271)</f>
        <v>0</v>
      </c>
      <c r="Q1271">
        <f t="shared" si="121"/>
        <v>0</v>
      </c>
    </row>
    <row r="1272" spans="1:17" x14ac:dyDescent="0.3">
      <c r="A1272">
        <f t="shared" si="116"/>
        <v>1272</v>
      </c>
      <c r="B1272" t="str">
        <f>IF(HLOOKUP("Memory",'vInfo (Imported)'!$1:$5000,A1272,FALSE)&gt;0,HLOOKUP("Memory",'vInfo (Imported)'!$1:$5000,A1272,FALSE),"")</f>
        <v/>
      </c>
      <c r="C1272" t="str">
        <f>IF(HLOOKUP("CPUs",'vInfo (Imported)'!$1:$5000,A1272,FALSE)&gt;0,
HLOOKUP("CPUs",'vInfo (Imported)'!$1:$5000,A1272,FALSE),
"")</f>
        <v/>
      </c>
      <c r="D1272" t="str">
        <f>IF(HLOOKUP($D$1,'vInfo (Imported)'!$1:$5000,A1272,FALSE)&gt;0,
HLOOKUP($D$1,'vInfo (Imported)'!$1:$5000,A1272,FALSE),
"")</f>
        <v/>
      </c>
      <c r="E1272" t="str">
        <f>IF(HLOOKUP("Category",'vInfo (Imported)'!$1:$5000,A1272,FALSE)&gt;0,
HLOOKUP("Category",'vInfo (Imported)'!$1:$5000,A1272,FALSE),
"")</f>
        <v/>
      </c>
      <c r="F1272" t="str">
        <f>IF(HLOOKUP("OS according to the configuration file",'vInfo (Imported)'!$1:$5000,A1272,FALSE)&gt;0,
HLOOKUP("OS according to the configuration file",'vInfo (Imported)'!$1:$5000,A1272,FALSE),
"")</f>
        <v/>
      </c>
      <c r="G1272" s="1" t="str">
        <f>IF(HLOOKUP("Cluster",'vInfo (Imported)'!$1:$5000,A1272,FALSE)&gt;0,
HLOOKUP("Cluster",'vInfo (Imported)'!$1:$5000,A1272,FALSE),
"")</f>
        <v/>
      </c>
      <c r="K1272" s="28">
        <f>'vCluster (Imported)'!A1272</f>
        <v>0</v>
      </c>
      <c r="L1272">
        <f t="shared" si="117"/>
        <v>0</v>
      </c>
      <c r="M1272">
        <f t="shared" si="118"/>
        <v>0</v>
      </c>
      <c r="N1272">
        <f t="shared" si="119"/>
        <v>0</v>
      </c>
      <c r="O1272" s="1">
        <f t="shared" si="120"/>
        <v>0</v>
      </c>
      <c r="P1272">
        <f>SUMIFS('vCluster (Imported)'!$G:$G,'vCluster (Imported)'!$A:$A,K1272)</f>
        <v>0</v>
      </c>
      <c r="Q1272">
        <f t="shared" si="121"/>
        <v>0</v>
      </c>
    </row>
    <row r="1273" spans="1:17" x14ac:dyDescent="0.3">
      <c r="A1273">
        <f t="shared" si="116"/>
        <v>1273</v>
      </c>
      <c r="B1273" t="str">
        <f>IF(HLOOKUP("Memory",'vInfo (Imported)'!$1:$5000,A1273,FALSE)&gt;0,HLOOKUP("Memory",'vInfo (Imported)'!$1:$5000,A1273,FALSE),"")</f>
        <v/>
      </c>
      <c r="C1273" t="str">
        <f>IF(HLOOKUP("CPUs",'vInfo (Imported)'!$1:$5000,A1273,FALSE)&gt;0,
HLOOKUP("CPUs",'vInfo (Imported)'!$1:$5000,A1273,FALSE),
"")</f>
        <v/>
      </c>
      <c r="D1273" t="str">
        <f>IF(HLOOKUP($D$1,'vInfo (Imported)'!$1:$5000,A1273,FALSE)&gt;0,
HLOOKUP($D$1,'vInfo (Imported)'!$1:$5000,A1273,FALSE),
"")</f>
        <v/>
      </c>
      <c r="E1273" t="str">
        <f>IF(HLOOKUP("Category",'vInfo (Imported)'!$1:$5000,A1273,FALSE)&gt;0,
HLOOKUP("Category",'vInfo (Imported)'!$1:$5000,A1273,FALSE),
"")</f>
        <v/>
      </c>
      <c r="F1273" t="str">
        <f>IF(HLOOKUP("OS according to the configuration file",'vInfo (Imported)'!$1:$5000,A1273,FALSE)&gt;0,
HLOOKUP("OS according to the configuration file",'vInfo (Imported)'!$1:$5000,A1273,FALSE),
"")</f>
        <v/>
      </c>
      <c r="G1273" s="1" t="str">
        <f>IF(HLOOKUP("Cluster",'vInfo (Imported)'!$1:$5000,A1273,FALSE)&gt;0,
HLOOKUP("Cluster",'vInfo (Imported)'!$1:$5000,A1273,FALSE),
"")</f>
        <v/>
      </c>
      <c r="K1273" s="28">
        <f>'vCluster (Imported)'!A1273</f>
        <v>0</v>
      </c>
      <c r="L1273">
        <f t="shared" si="117"/>
        <v>0</v>
      </c>
      <c r="M1273">
        <f t="shared" si="118"/>
        <v>0</v>
      </c>
      <c r="N1273">
        <f t="shared" si="119"/>
        <v>0</v>
      </c>
      <c r="O1273" s="1">
        <f t="shared" si="120"/>
        <v>0</v>
      </c>
      <c r="P1273">
        <f>SUMIFS('vCluster (Imported)'!$G:$G,'vCluster (Imported)'!$A:$A,K1273)</f>
        <v>0</v>
      </c>
      <c r="Q1273">
        <f t="shared" si="121"/>
        <v>0</v>
      </c>
    </row>
    <row r="1274" spans="1:17" x14ac:dyDescent="0.3">
      <c r="A1274">
        <f t="shared" si="116"/>
        <v>1274</v>
      </c>
      <c r="B1274" t="str">
        <f>IF(HLOOKUP("Memory",'vInfo (Imported)'!$1:$5000,A1274,FALSE)&gt;0,HLOOKUP("Memory",'vInfo (Imported)'!$1:$5000,A1274,FALSE),"")</f>
        <v/>
      </c>
      <c r="C1274" t="str">
        <f>IF(HLOOKUP("CPUs",'vInfo (Imported)'!$1:$5000,A1274,FALSE)&gt;0,
HLOOKUP("CPUs",'vInfo (Imported)'!$1:$5000,A1274,FALSE),
"")</f>
        <v/>
      </c>
      <c r="D1274" t="str">
        <f>IF(HLOOKUP($D$1,'vInfo (Imported)'!$1:$5000,A1274,FALSE)&gt;0,
HLOOKUP($D$1,'vInfo (Imported)'!$1:$5000,A1274,FALSE),
"")</f>
        <v/>
      </c>
      <c r="E1274" t="str">
        <f>IF(HLOOKUP("Category",'vInfo (Imported)'!$1:$5000,A1274,FALSE)&gt;0,
HLOOKUP("Category",'vInfo (Imported)'!$1:$5000,A1274,FALSE),
"")</f>
        <v/>
      </c>
      <c r="F1274" t="str">
        <f>IF(HLOOKUP("OS according to the configuration file",'vInfo (Imported)'!$1:$5000,A1274,FALSE)&gt;0,
HLOOKUP("OS according to the configuration file",'vInfo (Imported)'!$1:$5000,A1274,FALSE),
"")</f>
        <v/>
      </c>
      <c r="G1274" s="1" t="str">
        <f>IF(HLOOKUP("Cluster",'vInfo (Imported)'!$1:$5000,A1274,FALSE)&gt;0,
HLOOKUP("Cluster",'vInfo (Imported)'!$1:$5000,A1274,FALSE),
"")</f>
        <v/>
      </c>
      <c r="K1274" s="28">
        <f>'vCluster (Imported)'!A1274</f>
        <v>0</v>
      </c>
      <c r="L1274">
        <f t="shared" si="117"/>
        <v>0</v>
      </c>
      <c r="M1274">
        <f t="shared" si="118"/>
        <v>0</v>
      </c>
      <c r="N1274">
        <f t="shared" si="119"/>
        <v>0</v>
      </c>
      <c r="O1274" s="1">
        <f t="shared" si="120"/>
        <v>0</v>
      </c>
      <c r="P1274">
        <f>SUMIFS('vCluster (Imported)'!$G:$G,'vCluster (Imported)'!$A:$A,K1274)</f>
        <v>0</v>
      </c>
      <c r="Q1274">
        <f t="shared" si="121"/>
        <v>0</v>
      </c>
    </row>
    <row r="1275" spans="1:17" x14ac:dyDescent="0.3">
      <c r="A1275">
        <f t="shared" si="116"/>
        <v>1275</v>
      </c>
      <c r="B1275" t="str">
        <f>IF(HLOOKUP("Memory",'vInfo (Imported)'!$1:$5000,A1275,FALSE)&gt;0,HLOOKUP("Memory",'vInfo (Imported)'!$1:$5000,A1275,FALSE),"")</f>
        <v/>
      </c>
      <c r="C1275" t="str">
        <f>IF(HLOOKUP("CPUs",'vInfo (Imported)'!$1:$5000,A1275,FALSE)&gt;0,
HLOOKUP("CPUs",'vInfo (Imported)'!$1:$5000,A1275,FALSE),
"")</f>
        <v/>
      </c>
      <c r="D1275" t="str">
        <f>IF(HLOOKUP($D$1,'vInfo (Imported)'!$1:$5000,A1275,FALSE)&gt;0,
HLOOKUP($D$1,'vInfo (Imported)'!$1:$5000,A1275,FALSE),
"")</f>
        <v/>
      </c>
      <c r="E1275" t="str">
        <f>IF(HLOOKUP("Category",'vInfo (Imported)'!$1:$5000,A1275,FALSE)&gt;0,
HLOOKUP("Category",'vInfo (Imported)'!$1:$5000,A1275,FALSE),
"")</f>
        <v/>
      </c>
      <c r="F1275" t="str">
        <f>IF(HLOOKUP("OS according to the configuration file",'vInfo (Imported)'!$1:$5000,A1275,FALSE)&gt;0,
HLOOKUP("OS according to the configuration file",'vInfo (Imported)'!$1:$5000,A1275,FALSE),
"")</f>
        <v/>
      </c>
      <c r="G1275" s="1" t="str">
        <f>IF(HLOOKUP("Cluster",'vInfo (Imported)'!$1:$5000,A1275,FALSE)&gt;0,
HLOOKUP("Cluster",'vInfo (Imported)'!$1:$5000,A1275,FALSE),
"")</f>
        <v/>
      </c>
      <c r="K1275" s="28">
        <f>'vCluster (Imported)'!A1275</f>
        <v>0</v>
      </c>
      <c r="L1275">
        <f t="shared" si="117"/>
        <v>0</v>
      </c>
      <c r="M1275">
        <f t="shared" si="118"/>
        <v>0</v>
      </c>
      <c r="N1275">
        <f t="shared" si="119"/>
        <v>0</v>
      </c>
      <c r="O1275" s="1">
        <f t="shared" si="120"/>
        <v>0</v>
      </c>
      <c r="P1275">
        <f>SUMIFS('vCluster (Imported)'!$G:$G,'vCluster (Imported)'!$A:$A,K1275)</f>
        <v>0</v>
      </c>
      <c r="Q1275">
        <f t="shared" si="121"/>
        <v>0</v>
      </c>
    </row>
    <row r="1276" spans="1:17" x14ac:dyDescent="0.3">
      <c r="A1276">
        <f t="shared" si="116"/>
        <v>1276</v>
      </c>
      <c r="B1276" t="str">
        <f>IF(HLOOKUP("Memory",'vInfo (Imported)'!$1:$5000,A1276,FALSE)&gt;0,HLOOKUP("Memory",'vInfo (Imported)'!$1:$5000,A1276,FALSE),"")</f>
        <v/>
      </c>
      <c r="C1276" t="str">
        <f>IF(HLOOKUP("CPUs",'vInfo (Imported)'!$1:$5000,A1276,FALSE)&gt;0,
HLOOKUP("CPUs",'vInfo (Imported)'!$1:$5000,A1276,FALSE),
"")</f>
        <v/>
      </c>
      <c r="D1276" t="str">
        <f>IF(HLOOKUP($D$1,'vInfo (Imported)'!$1:$5000,A1276,FALSE)&gt;0,
HLOOKUP($D$1,'vInfo (Imported)'!$1:$5000,A1276,FALSE),
"")</f>
        <v/>
      </c>
      <c r="E1276" t="str">
        <f>IF(HLOOKUP("Category",'vInfo (Imported)'!$1:$5000,A1276,FALSE)&gt;0,
HLOOKUP("Category",'vInfo (Imported)'!$1:$5000,A1276,FALSE),
"")</f>
        <v/>
      </c>
      <c r="F1276" t="str">
        <f>IF(HLOOKUP("OS according to the configuration file",'vInfo (Imported)'!$1:$5000,A1276,FALSE)&gt;0,
HLOOKUP("OS according to the configuration file",'vInfo (Imported)'!$1:$5000,A1276,FALSE),
"")</f>
        <v/>
      </c>
      <c r="G1276" s="1" t="str">
        <f>IF(HLOOKUP("Cluster",'vInfo (Imported)'!$1:$5000,A1276,FALSE)&gt;0,
HLOOKUP("Cluster",'vInfo (Imported)'!$1:$5000,A1276,FALSE),
"")</f>
        <v/>
      </c>
      <c r="K1276" s="28">
        <f>'vCluster (Imported)'!A1276</f>
        <v>0</v>
      </c>
      <c r="L1276">
        <f t="shared" si="117"/>
        <v>0</v>
      </c>
      <c r="M1276">
        <f t="shared" si="118"/>
        <v>0</v>
      </c>
      <c r="N1276">
        <f t="shared" si="119"/>
        <v>0</v>
      </c>
      <c r="O1276" s="1">
        <f t="shared" si="120"/>
        <v>0</v>
      </c>
      <c r="P1276">
        <f>SUMIFS('vCluster (Imported)'!$G:$G,'vCluster (Imported)'!$A:$A,K1276)</f>
        <v>0</v>
      </c>
      <c r="Q1276">
        <f t="shared" si="121"/>
        <v>0</v>
      </c>
    </row>
    <row r="1277" spans="1:17" x14ac:dyDescent="0.3">
      <c r="A1277">
        <f t="shared" si="116"/>
        <v>1277</v>
      </c>
      <c r="B1277" t="str">
        <f>IF(HLOOKUP("Memory",'vInfo (Imported)'!$1:$5000,A1277,FALSE)&gt;0,HLOOKUP("Memory",'vInfo (Imported)'!$1:$5000,A1277,FALSE),"")</f>
        <v/>
      </c>
      <c r="C1277" t="str">
        <f>IF(HLOOKUP("CPUs",'vInfo (Imported)'!$1:$5000,A1277,FALSE)&gt;0,
HLOOKUP("CPUs",'vInfo (Imported)'!$1:$5000,A1277,FALSE),
"")</f>
        <v/>
      </c>
      <c r="D1277" t="str">
        <f>IF(HLOOKUP($D$1,'vInfo (Imported)'!$1:$5000,A1277,FALSE)&gt;0,
HLOOKUP($D$1,'vInfo (Imported)'!$1:$5000,A1277,FALSE),
"")</f>
        <v/>
      </c>
      <c r="E1277" t="str">
        <f>IF(HLOOKUP("Category",'vInfo (Imported)'!$1:$5000,A1277,FALSE)&gt;0,
HLOOKUP("Category",'vInfo (Imported)'!$1:$5000,A1277,FALSE),
"")</f>
        <v/>
      </c>
      <c r="F1277" t="str">
        <f>IF(HLOOKUP("OS according to the configuration file",'vInfo (Imported)'!$1:$5000,A1277,FALSE)&gt;0,
HLOOKUP("OS according to the configuration file",'vInfo (Imported)'!$1:$5000,A1277,FALSE),
"")</f>
        <v/>
      </c>
      <c r="G1277" s="1" t="str">
        <f>IF(HLOOKUP("Cluster",'vInfo (Imported)'!$1:$5000,A1277,FALSE)&gt;0,
HLOOKUP("Cluster",'vInfo (Imported)'!$1:$5000,A1277,FALSE),
"")</f>
        <v/>
      </c>
      <c r="K1277" s="28">
        <f>'vCluster (Imported)'!A1277</f>
        <v>0</v>
      </c>
      <c r="L1277">
        <f t="shared" si="117"/>
        <v>0</v>
      </c>
      <c r="M1277">
        <f t="shared" si="118"/>
        <v>0</v>
      </c>
      <c r="N1277">
        <f t="shared" si="119"/>
        <v>0</v>
      </c>
      <c r="O1277" s="1">
        <f t="shared" si="120"/>
        <v>0</v>
      </c>
      <c r="P1277">
        <f>SUMIFS('vCluster (Imported)'!$G:$G,'vCluster (Imported)'!$A:$A,K1277)</f>
        <v>0</v>
      </c>
      <c r="Q1277">
        <f t="shared" si="121"/>
        <v>0</v>
      </c>
    </row>
    <row r="1278" spans="1:17" x14ac:dyDescent="0.3">
      <c r="A1278">
        <f t="shared" si="116"/>
        <v>1278</v>
      </c>
      <c r="B1278" t="str">
        <f>IF(HLOOKUP("Memory",'vInfo (Imported)'!$1:$5000,A1278,FALSE)&gt;0,HLOOKUP("Memory",'vInfo (Imported)'!$1:$5000,A1278,FALSE),"")</f>
        <v/>
      </c>
      <c r="C1278" t="str">
        <f>IF(HLOOKUP("CPUs",'vInfo (Imported)'!$1:$5000,A1278,FALSE)&gt;0,
HLOOKUP("CPUs",'vInfo (Imported)'!$1:$5000,A1278,FALSE),
"")</f>
        <v/>
      </c>
      <c r="D1278" t="str">
        <f>IF(HLOOKUP($D$1,'vInfo (Imported)'!$1:$5000,A1278,FALSE)&gt;0,
HLOOKUP($D$1,'vInfo (Imported)'!$1:$5000,A1278,FALSE),
"")</f>
        <v/>
      </c>
      <c r="E1278" t="str">
        <f>IF(HLOOKUP("Category",'vInfo (Imported)'!$1:$5000,A1278,FALSE)&gt;0,
HLOOKUP("Category",'vInfo (Imported)'!$1:$5000,A1278,FALSE),
"")</f>
        <v/>
      </c>
      <c r="F1278" t="str">
        <f>IF(HLOOKUP("OS according to the configuration file",'vInfo (Imported)'!$1:$5000,A1278,FALSE)&gt;0,
HLOOKUP("OS according to the configuration file",'vInfo (Imported)'!$1:$5000,A1278,FALSE),
"")</f>
        <v/>
      </c>
      <c r="G1278" s="1" t="str">
        <f>IF(HLOOKUP("Cluster",'vInfo (Imported)'!$1:$5000,A1278,FALSE)&gt;0,
HLOOKUP("Cluster",'vInfo (Imported)'!$1:$5000,A1278,FALSE),
"")</f>
        <v/>
      </c>
      <c r="K1278" s="28">
        <f>'vCluster (Imported)'!A1278</f>
        <v>0</v>
      </c>
      <c r="L1278">
        <f t="shared" si="117"/>
        <v>0</v>
      </c>
      <c r="M1278">
        <f t="shared" si="118"/>
        <v>0</v>
      </c>
      <c r="N1278">
        <f t="shared" si="119"/>
        <v>0</v>
      </c>
      <c r="O1278" s="1">
        <f t="shared" si="120"/>
        <v>0</v>
      </c>
      <c r="P1278">
        <f>SUMIFS('vCluster (Imported)'!$G:$G,'vCluster (Imported)'!$A:$A,K1278)</f>
        <v>0</v>
      </c>
      <c r="Q1278">
        <f t="shared" si="121"/>
        <v>0</v>
      </c>
    </row>
    <row r="1279" spans="1:17" x14ac:dyDescent="0.3">
      <c r="A1279">
        <f t="shared" si="116"/>
        <v>1279</v>
      </c>
      <c r="B1279" t="str">
        <f>IF(HLOOKUP("Memory",'vInfo (Imported)'!$1:$5000,A1279,FALSE)&gt;0,HLOOKUP("Memory",'vInfo (Imported)'!$1:$5000,A1279,FALSE),"")</f>
        <v/>
      </c>
      <c r="C1279" t="str">
        <f>IF(HLOOKUP("CPUs",'vInfo (Imported)'!$1:$5000,A1279,FALSE)&gt;0,
HLOOKUP("CPUs",'vInfo (Imported)'!$1:$5000,A1279,FALSE),
"")</f>
        <v/>
      </c>
      <c r="D1279" t="str">
        <f>IF(HLOOKUP($D$1,'vInfo (Imported)'!$1:$5000,A1279,FALSE)&gt;0,
HLOOKUP($D$1,'vInfo (Imported)'!$1:$5000,A1279,FALSE),
"")</f>
        <v/>
      </c>
      <c r="E1279" t="str">
        <f>IF(HLOOKUP("Category",'vInfo (Imported)'!$1:$5000,A1279,FALSE)&gt;0,
HLOOKUP("Category",'vInfo (Imported)'!$1:$5000,A1279,FALSE),
"")</f>
        <v/>
      </c>
      <c r="F1279" t="str">
        <f>IF(HLOOKUP("OS according to the configuration file",'vInfo (Imported)'!$1:$5000,A1279,FALSE)&gt;0,
HLOOKUP("OS according to the configuration file",'vInfo (Imported)'!$1:$5000,A1279,FALSE),
"")</f>
        <v/>
      </c>
      <c r="G1279" s="1" t="str">
        <f>IF(HLOOKUP("Cluster",'vInfo (Imported)'!$1:$5000,A1279,FALSE)&gt;0,
HLOOKUP("Cluster",'vInfo (Imported)'!$1:$5000,A1279,FALSE),
"")</f>
        <v/>
      </c>
      <c r="K1279" s="28">
        <f>'vCluster (Imported)'!A1279</f>
        <v>0</v>
      </c>
      <c r="L1279">
        <f t="shared" si="117"/>
        <v>0</v>
      </c>
      <c r="M1279">
        <f t="shared" si="118"/>
        <v>0</v>
      </c>
      <c r="N1279">
        <f t="shared" si="119"/>
        <v>0</v>
      </c>
      <c r="O1279" s="1">
        <f t="shared" si="120"/>
        <v>0</v>
      </c>
      <c r="P1279">
        <f>SUMIFS('vCluster (Imported)'!$G:$G,'vCluster (Imported)'!$A:$A,K1279)</f>
        <v>0</v>
      </c>
      <c r="Q1279">
        <f t="shared" si="121"/>
        <v>0</v>
      </c>
    </row>
    <row r="1280" spans="1:17" x14ac:dyDescent="0.3">
      <c r="A1280">
        <f t="shared" si="116"/>
        <v>1280</v>
      </c>
      <c r="B1280" t="str">
        <f>IF(HLOOKUP("Memory",'vInfo (Imported)'!$1:$5000,A1280,FALSE)&gt;0,HLOOKUP("Memory",'vInfo (Imported)'!$1:$5000,A1280,FALSE),"")</f>
        <v/>
      </c>
      <c r="C1280" t="str">
        <f>IF(HLOOKUP("CPUs",'vInfo (Imported)'!$1:$5000,A1280,FALSE)&gt;0,
HLOOKUP("CPUs",'vInfo (Imported)'!$1:$5000,A1280,FALSE),
"")</f>
        <v/>
      </c>
      <c r="D1280" t="str">
        <f>IF(HLOOKUP($D$1,'vInfo (Imported)'!$1:$5000,A1280,FALSE)&gt;0,
HLOOKUP($D$1,'vInfo (Imported)'!$1:$5000,A1280,FALSE),
"")</f>
        <v/>
      </c>
      <c r="E1280" t="str">
        <f>IF(HLOOKUP("Category",'vInfo (Imported)'!$1:$5000,A1280,FALSE)&gt;0,
HLOOKUP("Category",'vInfo (Imported)'!$1:$5000,A1280,FALSE),
"")</f>
        <v/>
      </c>
      <c r="F1280" t="str">
        <f>IF(HLOOKUP("OS according to the configuration file",'vInfo (Imported)'!$1:$5000,A1280,FALSE)&gt;0,
HLOOKUP("OS according to the configuration file",'vInfo (Imported)'!$1:$5000,A1280,FALSE),
"")</f>
        <v/>
      </c>
      <c r="G1280" s="1" t="str">
        <f>IF(HLOOKUP("Cluster",'vInfo (Imported)'!$1:$5000,A1280,FALSE)&gt;0,
HLOOKUP("Cluster",'vInfo (Imported)'!$1:$5000,A1280,FALSE),
"")</f>
        <v/>
      </c>
      <c r="K1280" s="28">
        <f>'vCluster (Imported)'!A1280</f>
        <v>0</v>
      </c>
      <c r="L1280">
        <f t="shared" si="117"/>
        <v>0</v>
      </c>
      <c r="M1280">
        <f t="shared" si="118"/>
        <v>0</v>
      </c>
      <c r="N1280">
        <f t="shared" si="119"/>
        <v>0</v>
      </c>
      <c r="O1280" s="1">
        <f t="shared" si="120"/>
        <v>0</v>
      </c>
      <c r="P1280">
        <f>SUMIFS('vCluster (Imported)'!$G:$G,'vCluster (Imported)'!$A:$A,K1280)</f>
        <v>0</v>
      </c>
      <c r="Q1280">
        <f t="shared" si="121"/>
        <v>0</v>
      </c>
    </row>
    <row r="1281" spans="1:17" x14ac:dyDescent="0.3">
      <c r="A1281">
        <f t="shared" si="116"/>
        <v>1281</v>
      </c>
      <c r="B1281" t="str">
        <f>IF(HLOOKUP("Memory",'vInfo (Imported)'!$1:$5000,A1281,FALSE)&gt;0,HLOOKUP("Memory",'vInfo (Imported)'!$1:$5000,A1281,FALSE),"")</f>
        <v/>
      </c>
      <c r="C1281" t="str">
        <f>IF(HLOOKUP("CPUs",'vInfo (Imported)'!$1:$5000,A1281,FALSE)&gt;0,
HLOOKUP("CPUs",'vInfo (Imported)'!$1:$5000,A1281,FALSE),
"")</f>
        <v/>
      </c>
      <c r="D1281" t="str">
        <f>IF(HLOOKUP($D$1,'vInfo (Imported)'!$1:$5000,A1281,FALSE)&gt;0,
HLOOKUP($D$1,'vInfo (Imported)'!$1:$5000,A1281,FALSE),
"")</f>
        <v/>
      </c>
      <c r="E1281" t="str">
        <f>IF(HLOOKUP("Category",'vInfo (Imported)'!$1:$5000,A1281,FALSE)&gt;0,
HLOOKUP("Category",'vInfo (Imported)'!$1:$5000,A1281,FALSE),
"")</f>
        <v/>
      </c>
      <c r="F1281" t="str">
        <f>IF(HLOOKUP("OS according to the configuration file",'vInfo (Imported)'!$1:$5000,A1281,FALSE)&gt;0,
HLOOKUP("OS according to the configuration file",'vInfo (Imported)'!$1:$5000,A1281,FALSE),
"")</f>
        <v/>
      </c>
      <c r="G1281" s="1" t="str">
        <f>IF(HLOOKUP("Cluster",'vInfo (Imported)'!$1:$5000,A1281,FALSE)&gt;0,
HLOOKUP("Cluster",'vInfo (Imported)'!$1:$5000,A1281,FALSE),
"")</f>
        <v/>
      </c>
      <c r="K1281" s="28">
        <f>'vCluster (Imported)'!A1281</f>
        <v>0</v>
      </c>
      <c r="L1281">
        <f t="shared" si="117"/>
        <v>0</v>
      </c>
      <c r="M1281">
        <f t="shared" si="118"/>
        <v>0</v>
      </c>
      <c r="N1281">
        <f t="shared" si="119"/>
        <v>0</v>
      </c>
      <c r="O1281" s="1">
        <f t="shared" si="120"/>
        <v>0</v>
      </c>
      <c r="P1281">
        <f>SUMIFS('vCluster (Imported)'!$G:$G,'vCluster (Imported)'!$A:$A,K1281)</f>
        <v>0</v>
      </c>
      <c r="Q1281">
        <f t="shared" si="121"/>
        <v>0</v>
      </c>
    </row>
    <row r="1282" spans="1:17" x14ac:dyDescent="0.3">
      <c r="A1282">
        <f t="shared" ref="A1282:A1345" si="122">A1281+1</f>
        <v>1282</v>
      </c>
      <c r="B1282" t="str">
        <f>IF(HLOOKUP("Memory",'vInfo (Imported)'!$1:$5000,A1282,FALSE)&gt;0,HLOOKUP("Memory",'vInfo (Imported)'!$1:$5000,A1282,FALSE),"")</f>
        <v/>
      </c>
      <c r="C1282" t="str">
        <f>IF(HLOOKUP("CPUs",'vInfo (Imported)'!$1:$5000,A1282,FALSE)&gt;0,
HLOOKUP("CPUs",'vInfo (Imported)'!$1:$5000,A1282,FALSE),
"")</f>
        <v/>
      </c>
      <c r="D1282" t="str">
        <f>IF(HLOOKUP($D$1,'vInfo (Imported)'!$1:$5000,A1282,FALSE)&gt;0,
HLOOKUP($D$1,'vInfo (Imported)'!$1:$5000,A1282,FALSE),
"")</f>
        <v/>
      </c>
      <c r="E1282" t="str">
        <f>IF(HLOOKUP("Category",'vInfo (Imported)'!$1:$5000,A1282,FALSE)&gt;0,
HLOOKUP("Category",'vInfo (Imported)'!$1:$5000,A1282,FALSE),
"")</f>
        <v/>
      </c>
      <c r="F1282" t="str">
        <f>IF(HLOOKUP("OS according to the configuration file",'vInfo (Imported)'!$1:$5000,A1282,FALSE)&gt;0,
HLOOKUP("OS according to the configuration file",'vInfo (Imported)'!$1:$5000,A1282,FALSE),
"")</f>
        <v/>
      </c>
      <c r="G1282" s="1" t="str">
        <f>IF(HLOOKUP("Cluster",'vInfo (Imported)'!$1:$5000,A1282,FALSE)&gt;0,
HLOOKUP("Cluster",'vInfo (Imported)'!$1:$5000,A1282,FALSE),
"")</f>
        <v/>
      </c>
      <c r="K1282" s="28">
        <f>'vCluster (Imported)'!A1282</f>
        <v>0</v>
      </c>
      <c r="L1282">
        <f t="shared" ref="L1282:L1345" si="123">COUNTIFS(G:G,K1282,$E:$E,$L$1)</f>
        <v>0</v>
      </c>
      <c r="M1282">
        <f t="shared" ref="M1282:M1345" si="124">COUNTIFS(G:G,K1282,$E:$E,$M$1)</f>
        <v>0</v>
      </c>
      <c r="N1282">
        <f t="shared" ref="N1282:N1345" si="125">COUNTIFS(G:G,K1282,$E:$E,$N$1)</f>
        <v>0</v>
      </c>
      <c r="O1282" s="1">
        <f t="shared" ref="O1282:O1345" si="126">COUNTIFS(G:G,K1282,$E:$E,$O$1)</f>
        <v>0</v>
      </c>
      <c r="P1282">
        <f>SUMIFS('vCluster (Imported)'!$G:$G,'vCluster (Imported)'!$A:$A,K1282)</f>
        <v>0</v>
      </c>
      <c r="Q1282">
        <f t="shared" ref="Q1282:Q1345" si="127">IF(L1282&gt;0,P1282,0)</f>
        <v>0</v>
      </c>
    </row>
    <row r="1283" spans="1:17" x14ac:dyDescent="0.3">
      <c r="A1283">
        <f t="shared" si="122"/>
        <v>1283</v>
      </c>
      <c r="B1283" t="str">
        <f>IF(HLOOKUP("Memory",'vInfo (Imported)'!$1:$5000,A1283,FALSE)&gt;0,HLOOKUP("Memory",'vInfo (Imported)'!$1:$5000,A1283,FALSE),"")</f>
        <v/>
      </c>
      <c r="C1283" t="str">
        <f>IF(HLOOKUP("CPUs",'vInfo (Imported)'!$1:$5000,A1283,FALSE)&gt;0,
HLOOKUP("CPUs",'vInfo (Imported)'!$1:$5000,A1283,FALSE),
"")</f>
        <v/>
      </c>
      <c r="D1283" t="str">
        <f>IF(HLOOKUP($D$1,'vInfo (Imported)'!$1:$5000,A1283,FALSE)&gt;0,
HLOOKUP($D$1,'vInfo (Imported)'!$1:$5000,A1283,FALSE),
"")</f>
        <v/>
      </c>
      <c r="E1283" t="str">
        <f>IF(HLOOKUP("Category",'vInfo (Imported)'!$1:$5000,A1283,FALSE)&gt;0,
HLOOKUP("Category",'vInfo (Imported)'!$1:$5000,A1283,FALSE),
"")</f>
        <v/>
      </c>
      <c r="F1283" t="str">
        <f>IF(HLOOKUP("OS according to the configuration file",'vInfo (Imported)'!$1:$5000,A1283,FALSE)&gt;0,
HLOOKUP("OS according to the configuration file",'vInfo (Imported)'!$1:$5000,A1283,FALSE),
"")</f>
        <v/>
      </c>
      <c r="G1283" s="1" t="str">
        <f>IF(HLOOKUP("Cluster",'vInfo (Imported)'!$1:$5000,A1283,FALSE)&gt;0,
HLOOKUP("Cluster",'vInfo (Imported)'!$1:$5000,A1283,FALSE),
"")</f>
        <v/>
      </c>
      <c r="K1283" s="28">
        <f>'vCluster (Imported)'!A1283</f>
        <v>0</v>
      </c>
      <c r="L1283">
        <f t="shared" si="123"/>
        <v>0</v>
      </c>
      <c r="M1283">
        <f t="shared" si="124"/>
        <v>0</v>
      </c>
      <c r="N1283">
        <f t="shared" si="125"/>
        <v>0</v>
      </c>
      <c r="O1283" s="1">
        <f t="shared" si="126"/>
        <v>0</v>
      </c>
      <c r="P1283">
        <f>SUMIFS('vCluster (Imported)'!$G:$G,'vCluster (Imported)'!$A:$A,K1283)</f>
        <v>0</v>
      </c>
      <c r="Q1283">
        <f t="shared" si="127"/>
        <v>0</v>
      </c>
    </row>
    <row r="1284" spans="1:17" x14ac:dyDescent="0.3">
      <c r="A1284">
        <f t="shared" si="122"/>
        <v>1284</v>
      </c>
      <c r="B1284" t="str">
        <f>IF(HLOOKUP("Memory",'vInfo (Imported)'!$1:$5000,A1284,FALSE)&gt;0,HLOOKUP("Memory",'vInfo (Imported)'!$1:$5000,A1284,FALSE),"")</f>
        <v/>
      </c>
      <c r="C1284" t="str">
        <f>IF(HLOOKUP("CPUs",'vInfo (Imported)'!$1:$5000,A1284,FALSE)&gt;0,
HLOOKUP("CPUs",'vInfo (Imported)'!$1:$5000,A1284,FALSE),
"")</f>
        <v/>
      </c>
      <c r="D1284" t="str">
        <f>IF(HLOOKUP($D$1,'vInfo (Imported)'!$1:$5000,A1284,FALSE)&gt;0,
HLOOKUP($D$1,'vInfo (Imported)'!$1:$5000,A1284,FALSE),
"")</f>
        <v/>
      </c>
      <c r="E1284" t="str">
        <f>IF(HLOOKUP("Category",'vInfo (Imported)'!$1:$5000,A1284,FALSE)&gt;0,
HLOOKUP("Category",'vInfo (Imported)'!$1:$5000,A1284,FALSE),
"")</f>
        <v/>
      </c>
      <c r="F1284" t="str">
        <f>IF(HLOOKUP("OS according to the configuration file",'vInfo (Imported)'!$1:$5000,A1284,FALSE)&gt;0,
HLOOKUP("OS according to the configuration file",'vInfo (Imported)'!$1:$5000,A1284,FALSE),
"")</f>
        <v/>
      </c>
      <c r="G1284" s="1" t="str">
        <f>IF(HLOOKUP("Cluster",'vInfo (Imported)'!$1:$5000,A1284,FALSE)&gt;0,
HLOOKUP("Cluster",'vInfo (Imported)'!$1:$5000,A1284,FALSE),
"")</f>
        <v/>
      </c>
      <c r="K1284" s="28">
        <f>'vCluster (Imported)'!A1284</f>
        <v>0</v>
      </c>
      <c r="L1284">
        <f t="shared" si="123"/>
        <v>0</v>
      </c>
      <c r="M1284">
        <f t="shared" si="124"/>
        <v>0</v>
      </c>
      <c r="N1284">
        <f t="shared" si="125"/>
        <v>0</v>
      </c>
      <c r="O1284" s="1">
        <f t="shared" si="126"/>
        <v>0</v>
      </c>
      <c r="P1284">
        <f>SUMIFS('vCluster (Imported)'!$G:$G,'vCluster (Imported)'!$A:$A,K1284)</f>
        <v>0</v>
      </c>
      <c r="Q1284">
        <f t="shared" si="127"/>
        <v>0</v>
      </c>
    </row>
    <row r="1285" spans="1:17" x14ac:dyDescent="0.3">
      <c r="A1285">
        <f t="shared" si="122"/>
        <v>1285</v>
      </c>
      <c r="B1285" t="str">
        <f>IF(HLOOKUP("Memory",'vInfo (Imported)'!$1:$5000,A1285,FALSE)&gt;0,HLOOKUP("Memory",'vInfo (Imported)'!$1:$5000,A1285,FALSE),"")</f>
        <v/>
      </c>
      <c r="C1285" t="str">
        <f>IF(HLOOKUP("CPUs",'vInfo (Imported)'!$1:$5000,A1285,FALSE)&gt;0,
HLOOKUP("CPUs",'vInfo (Imported)'!$1:$5000,A1285,FALSE),
"")</f>
        <v/>
      </c>
      <c r="D1285" t="str">
        <f>IF(HLOOKUP($D$1,'vInfo (Imported)'!$1:$5000,A1285,FALSE)&gt;0,
HLOOKUP($D$1,'vInfo (Imported)'!$1:$5000,A1285,FALSE),
"")</f>
        <v/>
      </c>
      <c r="E1285" t="str">
        <f>IF(HLOOKUP("Category",'vInfo (Imported)'!$1:$5000,A1285,FALSE)&gt;0,
HLOOKUP("Category",'vInfo (Imported)'!$1:$5000,A1285,FALSE),
"")</f>
        <v/>
      </c>
      <c r="F1285" t="str">
        <f>IF(HLOOKUP("OS according to the configuration file",'vInfo (Imported)'!$1:$5000,A1285,FALSE)&gt;0,
HLOOKUP("OS according to the configuration file",'vInfo (Imported)'!$1:$5000,A1285,FALSE),
"")</f>
        <v/>
      </c>
      <c r="G1285" s="1" t="str">
        <f>IF(HLOOKUP("Cluster",'vInfo (Imported)'!$1:$5000,A1285,FALSE)&gt;0,
HLOOKUP("Cluster",'vInfo (Imported)'!$1:$5000,A1285,FALSE),
"")</f>
        <v/>
      </c>
      <c r="K1285" s="28">
        <f>'vCluster (Imported)'!A1285</f>
        <v>0</v>
      </c>
      <c r="L1285">
        <f t="shared" si="123"/>
        <v>0</v>
      </c>
      <c r="M1285">
        <f t="shared" si="124"/>
        <v>0</v>
      </c>
      <c r="N1285">
        <f t="shared" si="125"/>
        <v>0</v>
      </c>
      <c r="O1285" s="1">
        <f t="shared" si="126"/>
        <v>0</v>
      </c>
      <c r="P1285">
        <f>SUMIFS('vCluster (Imported)'!$G:$G,'vCluster (Imported)'!$A:$A,K1285)</f>
        <v>0</v>
      </c>
      <c r="Q1285">
        <f t="shared" si="127"/>
        <v>0</v>
      </c>
    </row>
    <row r="1286" spans="1:17" x14ac:dyDescent="0.3">
      <c r="A1286">
        <f t="shared" si="122"/>
        <v>1286</v>
      </c>
      <c r="B1286" t="str">
        <f>IF(HLOOKUP("Memory",'vInfo (Imported)'!$1:$5000,A1286,FALSE)&gt;0,HLOOKUP("Memory",'vInfo (Imported)'!$1:$5000,A1286,FALSE),"")</f>
        <v/>
      </c>
      <c r="C1286" t="str">
        <f>IF(HLOOKUP("CPUs",'vInfo (Imported)'!$1:$5000,A1286,FALSE)&gt;0,
HLOOKUP("CPUs",'vInfo (Imported)'!$1:$5000,A1286,FALSE),
"")</f>
        <v/>
      </c>
      <c r="D1286" t="str">
        <f>IF(HLOOKUP($D$1,'vInfo (Imported)'!$1:$5000,A1286,FALSE)&gt;0,
HLOOKUP($D$1,'vInfo (Imported)'!$1:$5000,A1286,FALSE),
"")</f>
        <v/>
      </c>
      <c r="E1286" t="str">
        <f>IF(HLOOKUP("Category",'vInfo (Imported)'!$1:$5000,A1286,FALSE)&gt;0,
HLOOKUP("Category",'vInfo (Imported)'!$1:$5000,A1286,FALSE),
"")</f>
        <v/>
      </c>
      <c r="F1286" t="str">
        <f>IF(HLOOKUP("OS according to the configuration file",'vInfo (Imported)'!$1:$5000,A1286,FALSE)&gt;0,
HLOOKUP("OS according to the configuration file",'vInfo (Imported)'!$1:$5000,A1286,FALSE),
"")</f>
        <v/>
      </c>
      <c r="G1286" s="1" t="str">
        <f>IF(HLOOKUP("Cluster",'vInfo (Imported)'!$1:$5000,A1286,FALSE)&gt;0,
HLOOKUP("Cluster",'vInfo (Imported)'!$1:$5000,A1286,FALSE),
"")</f>
        <v/>
      </c>
      <c r="K1286" s="28">
        <f>'vCluster (Imported)'!A1286</f>
        <v>0</v>
      </c>
      <c r="L1286">
        <f t="shared" si="123"/>
        <v>0</v>
      </c>
      <c r="M1286">
        <f t="shared" si="124"/>
        <v>0</v>
      </c>
      <c r="N1286">
        <f t="shared" si="125"/>
        <v>0</v>
      </c>
      <c r="O1286" s="1">
        <f t="shared" si="126"/>
        <v>0</v>
      </c>
      <c r="P1286">
        <f>SUMIFS('vCluster (Imported)'!$G:$G,'vCluster (Imported)'!$A:$A,K1286)</f>
        <v>0</v>
      </c>
      <c r="Q1286">
        <f t="shared" si="127"/>
        <v>0</v>
      </c>
    </row>
    <row r="1287" spans="1:17" x14ac:dyDescent="0.3">
      <c r="A1287">
        <f t="shared" si="122"/>
        <v>1287</v>
      </c>
      <c r="B1287" t="str">
        <f>IF(HLOOKUP("Memory",'vInfo (Imported)'!$1:$5000,A1287,FALSE)&gt;0,HLOOKUP("Memory",'vInfo (Imported)'!$1:$5000,A1287,FALSE),"")</f>
        <v/>
      </c>
      <c r="C1287" t="str">
        <f>IF(HLOOKUP("CPUs",'vInfo (Imported)'!$1:$5000,A1287,FALSE)&gt;0,
HLOOKUP("CPUs",'vInfo (Imported)'!$1:$5000,A1287,FALSE),
"")</f>
        <v/>
      </c>
      <c r="D1287" t="str">
        <f>IF(HLOOKUP($D$1,'vInfo (Imported)'!$1:$5000,A1287,FALSE)&gt;0,
HLOOKUP($D$1,'vInfo (Imported)'!$1:$5000,A1287,FALSE),
"")</f>
        <v/>
      </c>
      <c r="E1287" t="str">
        <f>IF(HLOOKUP("Category",'vInfo (Imported)'!$1:$5000,A1287,FALSE)&gt;0,
HLOOKUP("Category",'vInfo (Imported)'!$1:$5000,A1287,FALSE),
"")</f>
        <v/>
      </c>
      <c r="F1287" t="str">
        <f>IF(HLOOKUP("OS according to the configuration file",'vInfo (Imported)'!$1:$5000,A1287,FALSE)&gt;0,
HLOOKUP("OS according to the configuration file",'vInfo (Imported)'!$1:$5000,A1287,FALSE),
"")</f>
        <v/>
      </c>
      <c r="G1287" s="1" t="str">
        <f>IF(HLOOKUP("Cluster",'vInfo (Imported)'!$1:$5000,A1287,FALSE)&gt;0,
HLOOKUP("Cluster",'vInfo (Imported)'!$1:$5000,A1287,FALSE),
"")</f>
        <v/>
      </c>
      <c r="K1287" s="28">
        <f>'vCluster (Imported)'!A1287</f>
        <v>0</v>
      </c>
      <c r="L1287">
        <f t="shared" si="123"/>
        <v>0</v>
      </c>
      <c r="M1287">
        <f t="shared" si="124"/>
        <v>0</v>
      </c>
      <c r="N1287">
        <f t="shared" si="125"/>
        <v>0</v>
      </c>
      <c r="O1287" s="1">
        <f t="shared" si="126"/>
        <v>0</v>
      </c>
      <c r="P1287">
        <f>SUMIFS('vCluster (Imported)'!$G:$G,'vCluster (Imported)'!$A:$A,K1287)</f>
        <v>0</v>
      </c>
      <c r="Q1287">
        <f t="shared" si="127"/>
        <v>0</v>
      </c>
    </row>
    <row r="1288" spans="1:17" x14ac:dyDescent="0.3">
      <c r="A1288">
        <f t="shared" si="122"/>
        <v>1288</v>
      </c>
      <c r="B1288" t="str">
        <f>IF(HLOOKUP("Memory",'vInfo (Imported)'!$1:$5000,A1288,FALSE)&gt;0,HLOOKUP("Memory",'vInfo (Imported)'!$1:$5000,A1288,FALSE),"")</f>
        <v/>
      </c>
      <c r="C1288" t="str">
        <f>IF(HLOOKUP("CPUs",'vInfo (Imported)'!$1:$5000,A1288,FALSE)&gt;0,
HLOOKUP("CPUs",'vInfo (Imported)'!$1:$5000,A1288,FALSE),
"")</f>
        <v/>
      </c>
      <c r="D1288" t="str">
        <f>IF(HLOOKUP($D$1,'vInfo (Imported)'!$1:$5000,A1288,FALSE)&gt;0,
HLOOKUP($D$1,'vInfo (Imported)'!$1:$5000,A1288,FALSE),
"")</f>
        <v/>
      </c>
      <c r="E1288" t="str">
        <f>IF(HLOOKUP("Category",'vInfo (Imported)'!$1:$5000,A1288,FALSE)&gt;0,
HLOOKUP("Category",'vInfo (Imported)'!$1:$5000,A1288,FALSE),
"")</f>
        <v/>
      </c>
      <c r="F1288" t="str">
        <f>IF(HLOOKUP("OS according to the configuration file",'vInfo (Imported)'!$1:$5000,A1288,FALSE)&gt;0,
HLOOKUP("OS according to the configuration file",'vInfo (Imported)'!$1:$5000,A1288,FALSE),
"")</f>
        <v/>
      </c>
      <c r="G1288" s="1" t="str">
        <f>IF(HLOOKUP("Cluster",'vInfo (Imported)'!$1:$5000,A1288,FALSE)&gt;0,
HLOOKUP("Cluster",'vInfo (Imported)'!$1:$5000,A1288,FALSE),
"")</f>
        <v/>
      </c>
      <c r="K1288" s="28">
        <f>'vCluster (Imported)'!A1288</f>
        <v>0</v>
      </c>
      <c r="L1288">
        <f t="shared" si="123"/>
        <v>0</v>
      </c>
      <c r="M1288">
        <f t="shared" si="124"/>
        <v>0</v>
      </c>
      <c r="N1288">
        <f t="shared" si="125"/>
        <v>0</v>
      </c>
      <c r="O1288" s="1">
        <f t="shared" si="126"/>
        <v>0</v>
      </c>
      <c r="P1288">
        <f>SUMIFS('vCluster (Imported)'!$G:$G,'vCluster (Imported)'!$A:$A,K1288)</f>
        <v>0</v>
      </c>
      <c r="Q1288">
        <f t="shared" si="127"/>
        <v>0</v>
      </c>
    </row>
    <row r="1289" spans="1:17" x14ac:dyDescent="0.3">
      <c r="A1289">
        <f t="shared" si="122"/>
        <v>1289</v>
      </c>
      <c r="B1289" t="str">
        <f>IF(HLOOKUP("Memory",'vInfo (Imported)'!$1:$5000,A1289,FALSE)&gt;0,HLOOKUP("Memory",'vInfo (Imported)'!$1:$5000,A1289,FALSE),"")</f>
        <v/>
      </c>
      <c r="C1289" t="str">
        <f>IF(HLOOKUP("CPUs",'vInfo (Imported)'!$1:$5000,A1289,FALSE)&gt;0,
HLOOKUP("CPUs",'vInfo (Imported)'!$1:$5000,A1289,FALSE),
"")</f>
        <v/>
      </c>
      <c r="D1289" t="str">
        <f>IF(HLOOKUP($D$1,'vInfo (Imported)'!$1:$5000,A1289,FALSE)&gt;0,
HLOOKUP($D$1,'vInfo (Imported)'!$1:$5000,A1289,FALSE),
"")</f>
        <v/>
      </c>
      <c r="E1289" t="str">
        <f>IF(HLOOKUP("Category",'vInfo (Imported)'!$1:$5000,A1289,FALSE)&gt;0,
HLOOKUP("Category",'vInfo (Imported)'!$1:$5000,A1289,FALSE),
"")</f>
        <v/>
      </c>
      <c r="F1289" t="str">
        <f>IF(HLOOKUP("OS according to the configuration file",'vInfo (Imported)'!$1:$5000,A1289,FALSE)&gt;0,
HLOOKUP("OS according to the configuration file",'vInfo (Imported)'!$1:$5000,A1289,FALSE),
"")</f>
        <v/>
      </c>
      <c r="G1289" s="1" t="str">
        <f>IF(HLOOKUP("Cluster",'vInfo (Imported)'!$1:$5000,A1289,FALSE)&gt;0,
HLOOKUP("Cluster",'vInfo (Imported)'!$1:$5000,A1289,FALSE),
"")</f>
        <v/>
      </c>
      <c r="K1289" s="28">
        <f>'vCluster (Imported)'!A1289</f>
        <v>0</v>
      </c>
      <c r="L1289">
        <f t="shared" si="123"/>
        <v>0</v>
      </c>
      <c r="M1289">
        <f t="shared" si="124"/>
        <v>0</v>
      </c>
      <c r="N1289">
        <f t="shared" si="125"/>
        <v>0</v>
      </c>
      <c r="O1289" s="1">
        <f t="shared" si="126"/>
        <v>0</v>
      </c>
      <c r="P1289">
        <f>SUMIFS('vCluster (Imported)'!$G:$G,'vCluster (Imported)'!$A:$A,K1289)</f>
        <v>0</v>
      </c>
      <c r="Q1289">
        <f t="shared" si="127"/>
        <v>0</v>
      </c>
    </row>
    <row r="1290" spans="1:17" x14ac:dyDescent="0.3">
      <c r="A1290">
        <f t="shared" si="122"/>
        <v>1290</v>
      </c>
      <c r="B1290" t="str">
        <f>IF(HLOOKUP("Memory",'vInfo (Imported)'!$1:$5000,A1290,FALSE)&gt;0,HLOOKUP("Memory",'vInfo (Imported)'!$1:$5000,A1290,FALSE),"")</f>
        <v/>
      </c>
      <c r="C1290" t="str">
        <f>IF(HLOOKUP("CPUs",'vInfo (Imported)'!$1:$5000,A1290,FALSE)&gt;0,
HLOOKUP("CPUs",'vInfo (Imported)'!$1:$5000,A1290,FALSE),
"")</f>
        <v/>
      </c>
      <c r="D1290" t="str">
        <f>IF(HLOOKUP($D$1,'vInfo (Imported)'!$1:$5000,A1290,FALSE)&gt;0,
HLOOKUP($D$1,'vInfo (Imported)'!$1:$5000,A1290,FALSE),
"")</f>
        <v/>
      </c>
      <c r="E1290" t="str">
        <f>IF(HLOOKUP("Category",'vInfo (Imported)'!$1:$5000,A1290,FALSE)&gt;0,
HLOOKUP("Category",'vInfo (Imported)'!$1:$5000,A1290,FALSE),
"")</f>
        <v/>
      </c>
      <c r="F1290" t="str">
        <f>IF(HLOOKUP("OS according to the configuration file",'vInfo (Imported)'!$1:$5000,A1290,FALSE)&gt;0,
HLOOKUP("OS according to the configuration file",'vInfo (Imported)'!$1:$5000,A1290,FALSE),
"")</f>
        <v/>
      </c>
      <c r="G1290" s="1" t="str">
        <f>IF(HLOOKUP("Cluster",'vInfo (Imported)'!$1:$5000,A1290,FALSE)&gt;0,
HLOOKUP("Cluster",'vInfo (Imported)'!$1:$5000,A1290,FALSE),
"")</f>
        <v/>
      </c>
      <c r="K1290" s="28">
        <f>'vCluster (Imported)'!A1290</f>
        <v>0</v>
      </c>
      <c r="L1290">
        <f t="shared" si="123"/>
        <v>0</v>
      </c>
      <c r="M1290">
        <f t="shared" si="124"/>
        <v>0</v>
      </c>
      <c r="N1290">
        <f t="shared" si="125"/>
        <v>0</v>
      </c>
      <c r="O1290" s="1">
        <f t="shared" si="126"/>
        <v>0</v>
      </c>
      <c r="P1290">
        <f>SUMIFS('vCluster (Imported)'!$G:$G,'vCluster (Imported)'!$A:$A,K1290)</f>
        <v>0</v>
      </c>
      <c r="Q1290">
        <f t="shared" si="127"/>
        <v>0</v>
      </c>
    </row>
    <row r="1291" spans="1:17" x14ac:dyDescent="0.3">
      <c r="A1291">
        <f t="shared" si="122"/>
        <v>1291</v>
      </c>
      <c r="B1291" t="str">
        <f>IF(HLOOKUP("Memory",'vInfo (Imported)'!$1:$5000,A1291,FALSE)&gt;0,HLOOKUP("Memory",'vInfo (Imported)'!$1:$5000,A1291,FALSE),"")</f>
        <v/>
      </c>
      <c r="C1291" t="str">
        <f>IF(HLOOKUP("CPUs",'vInfo (Imported)'!$1:$5000,A1291,FALSE)&gt;0,
HLOOKUP("CPUs",'vInfo (Imported)'!$1:$5000,A1291,FALSE),
"")</f>
        <v/>
      </c>
      <c r="D1291" t="str">
        <f>IF(HLOOKUP($D$1,'vInfo (Imported)'!$1:$5000,A1291,FALSE)&gt;0,
HLOOKUP($D$1,'vInfo (Imported)'!$1:$5000,A1291,FALSE),
"")</f>
        <v/>
      </c>
      <c r="E1291" t="str">
        <f>IF(HLOOKUP("Category",'vInfo (Imported)'!$1:$5000,A1291,FALSE)&gt;0,
HLOOKUP("Category",'vInfo (Imported)'!$1:$5000,A1291,FALSE),
"")</f>
        <v/>
      </c>
      <c r="F1291" t="str">
        <f>IF(HLOOKUP("OS according to the configuration file",'vInfo (Imported)'!$1:$5000,A1291,FALSE)&gt;0,
HLOOKUP("OS according to the configuration file",'vInfo (Imported)'!$1:$5000,A1291,FALSE),
"")</f>
        <v/>
      </c>
      <c r="G1291" s="1" t="str">
        <f>IF(HLOOKUP("Cluster",'vInfo (Imported)'!$1:$5000,A1291,FALSE)&gt;0,
HLOOKUP("Cluster",'vInfo (Imported)'!$1:$5000,A1291,FALSE),
"")</f>
        <v/>
      </c>
      <c r="K1291" s="28">
        <f>'vCluster (Imported)'!A1291</f>
        <v>0</v>
      </c>
      <c r="L1291">
        <f t="shared" si="123"/>
        <v>0</v>
      </c>
      <c r="M1291">
        <f t="shared" si="124"/>
        <v>0</v>
      </c>
      <c r="N1291">
        <f t="shared" si="125"/>
        <v>0</v>
      </c>
      <c r="O1291" s="1">
        <f t="shared" si="126"/>
        <v>0</v>
      </c>
      <c r="P1291">
        <f>SUMIFS('vCluster (Imported)'!$G:$G,'vCluster (Imported)'!$A:$A,K1291)</f>
        <v>0</v>
      </c>
      <c r="Q1291">
        <f t="shared" si="127"/>
        <v>0</v>
      </c>
    </row>
    <row r="1292" spans="1:17" x14ac:dyDescent="0.3">
      <c r="A1292">
        <f t="shared" si="122"/>
        <v>1292</v>
      </c>
      <c r="B1292" t="str">
        <f>IF(HLOOKUP("Memory",'vInfo (Imported)'!$1:$5000,A1292,FALSE)&gt;0,HLOOKUP("Memory",'vInfo (Imported)'!$1:$5000,A1292,FALSE),"")</f>
        <v/>
      </c>
      <c r="C1292" t="str">
        <f>IF(HLOOKUP("CPUs",'vInfo (Imported)'!$1:$5000,A1292,FALSE)&gt;0,
HLOOKUP("CPUs",'vInfo (Imported)'!$1:$5000,A1292,FALSE),
"")</f>
        <v/>
      </c>
      <c r="D1292" t="str">
        <f>IF(HLOOKUP($D$1,'vInfo (Imported)'!$1:$5000,A1292,FALSE)&gt;0,
HLOOKUP($D$1,'vInfo (Imported)'!$1:$5000,A1292,FALSE),
"")</f>
        <v/>
      </c>
      <c r="E1292" t="str">
        <f>IF(HLOOKUP("Category",'vInfo (Imported)'!$1:$5000,A1292,FALSE)&gt;0,
HLOOKUP("Category",'vInfo (Imported)'!$1:$5000,A1292,FALSE),
"")</f>
        <v/>
      </c>
      <c r="F1292" t="str">
        <f>IF(HLOOKUP("OS according to the configuration file",'vInfo (Imported)'!$1:$5000,A1292,FALSE)&gt;0,
HLOOKUP("OS according to the configuration file",'vInfo (Imported)'!$1:$5000,A1292,FALSE),
"")</f>
        <v/>
      </c>
      <c r="G1292" s="1" t="str">
        <f>IF(HLOOKUP("Cluster",'vInfo (Imported)'!$1:$5000,A1292,FALSE)&gt;0,
HLOOKUP("Cluster",'vInfo (Imported)'!$1:$5000,A1292,FALSE),
"")</f>
        <v/>
      </c>
      <c r="K1292" s="28">
        <f>'vCluster (Imported)'!A1292</f>
        <v>0</v>
      </c>
      <c r="L1292">
        <f t="shared" si="123"/>
        <v>0</v>
      </c>
      <c r="M1292">
        <f t="shared" si="124"/>
        <v>0</v>
      </c>
      <c r="N1292">
        <f t="shared" si="125"/>
        <v>0</v>
      </c>
      <c r="O1292" s="1">
        <f t="shared" si="126"/>
        <v>0</v>
      </c>
      <c r="P1292">
        <f>SUMIFS('vCluster (Imported)'!$G:$G,'vCluster (Imported)'!$A:$A,K1292)</f>
        <v>0</v>
      </c>
      <c r="Q1292">
        <f t="shared" si="127"/>
        <v>0</v>
      </c>
    </row>
    <row r="1293" spans="1:17" x14ac:dyDescent="0.3">
      <c r="A1293">
        <f t="shared" si="122"/>
        <v>1293</v>
      </c>
      <c r="B1293" t="str">
        <f>IF(HLOOKUP("Memory",'vInfo (Imported)'!$1:$5000,A1293,FALSE)&gt;0,HLOOKUP("Memory",'vInfo (Imported)'!$1:$5000,A1293,FALSE),"")</f>
        <v/>
      </c>
      <c r="C1293" t="str">
        <f>IF(HLOOKUP("CPUs",'vInfo (Imported)'!$1:$5000,A1293,FALSE)&gt;0,
HLOOKUP("CPUs",'vInfo (Imported)'!$1:$5000,A1293,FALSE),
"")</f>
        <v/>
      </c>
      <c r="D1293" t="str">
        <f>IF(HLOOKUP($D$1,'vInfo (Imported)'!$1:$5000,A1293,FALSE)&gt;0,
HLOOKUP($D$1,'vInfo (Imported)'!$1:$5000,A1293,FALSE),
"")</f>
        <v/>
      </c>
      <c r="E1293" t="str">
        <f>IF(HLOOKUP("Category",'vInfo (Imported)'!$1:$5000,A1293,FALSE)&gt;0,
HLOOKUP("Category",'vInfo (Imported)'!$1:$5000,A1293,FALSE),
"")</f>
        <v/>
      </c>
      <c r="F1293" t="str">
        <f>IF(HLOOKUP("OS according to the configuration file",'vInfo (Imported)'!$1:$5000,A1293,FALSE)&gt;0,
HLOOKUP("OS according to the configuration file",'vInfo (Imported)'!$1:$5000,A1293,FALSE),
"")</f>
        <v/>
      </c>
      <c r="G1293" s="1" t="str">
        <f>IF(HLOOKUP("Cluster",'vInfo (Imported)'!$1:$5000,A1293,FALSE)&gt;0,
HLOOKUP("Cluster",'vInfo (Imported)'!$1:$5000,A1293,FALSE),
"")</f>
        <v/>
      </c>
      <c r="K1293" s="28">
        <f>'vCluster (Imported)'!A1293</f>
        <v>0</v>
      </c>
      <c r="L1293">
        <f t="shared" si="123"/>
        <v>0</v>
      </c>
      <c r="M1293">
        <f t="shared" si="124"/>
        <v>0</v>
      </c>
      <c r="N1293">
        <f t="shared" si="125"/>
        <v>0</v>
      </c>
      <c r="O1293" s="1">
        <f t="shared" si="126"/>
        <v>0</v>
      </c>
      <c r="P1293">
        <f>SUMIFS('vCluster (Imported)'!$G:$G,'vCluster (Imported)'!$A:$A,K1293)</f>
        <v>0</v>
      </c>
      <c r="Q1293">
        <f t="shared" si="127"/>
        <v>0</v>
      </c>
    </row>
    <row r="1294" spans="1:17" x14ac:dyDescent="0.3">
      <c r="A1294">
        <f t="shared" si="122"/>
        <v>1294</v>
      </c>
      <c r="B1294" t="str">
        <f>IF(HLOOKUP("Memory",'vInfo (Imported)'!$1:$5000,A1294,FALSE)&gt;0,HLOOKUP("Memory",'vInfo (Imported)'!$1:$5000,A1294,FALSE),"")</f>
        <v/>
      </c>
      <c r="C1294" t="str">
        <f>IF(HLOOKUP("CPUs",'vInfo (Imported)'!$1:$5000,A1294,FALSE)&gt;0,
HLOOKUP("CPUs",'vInfo (Imported)'!$1:$5000,A1294,FALSE),
"")</f>
        <v/>
      </c>
      <c r="D1294" t="str">
        <f>IF(HLOOKUP($D$1,'vInfo (Imported)'!$1:$5000,A1294,FALSE)&gt;0,
HLOOKUP($D$1,'vInfo (Imported)'!$1:$5000,A1294,FALSE),
"")</f>
        <v/>
      </c>
      <c r="E1294" t="str">
        <f>IF(HLOOKUP("Category",'vInfo (Imported)'!$1:$5000,A1294,FALSE)&gt;0,
HLOOKUP("Category",'vInfo (Imported)'!$1:$5000,A1294,FALSE),
"")</f>
        <v/>
      </c>
      <c r="F1294" t="str">
        <f>IF(HLOOKUP("OS according to the configuration file",'vInfo (Imported)'!$1:$5000,A1294,FALSE)&gt;0,
HLOOKUP("OS according to the configuration file",'vInfo (Imported)'!$1:$5000,A1294,FALSE),
"")</f>
        <v/>
      </c>
      <c r="G1294" s="1" t="str">
        <f>IF(HLOOKUP("Cluster",'vInfo (Imported)'!$1:$5000,A1294,FALSE)&gt;0,
HLOOKUP("Cluster",'vInfo (Imported)'!$1:$5000,A1294,FALSE),
"")</f>
        <v/>
      </c>
      <c r="K1294" s="28">
        <f>'vCluster (Imported)'!A1294</f>
        <v>0</v>
      </c>
      <c r="L1294">
        <f t="shared" si="123"/>
        <v>0</v>
      </c>
      <c r="M1294">
        <f t="shared" si="124"/>
        <v>0</v>
      </c>
      <c r="N1294">
        <f t="shared" si="125"/>
        <v>0</v>
      </c>
      <c r="O1294" s="1">
        <f t="shared" si="126"/>
        <v>0</v>
      </c>
      <c r="P1294">
        <f>SUMIFS('vCluster (Imported)'!$G:$G,'vCluster (Imported)'!$A:$A,K1294)</f>
        <v>0</v>
      </c>
      <c r="Q1294">
        <f t="shared" si="127"/>
        <v>0</v>
      </c>
    </row>
    <row r="1295" spans="1:17" x14ac:dyDescent="0.3">
      <c r="A1295">
        <f t="shared" si="122"/>
        <v>1295</v>
      </c>
      <c r="B1295" t="str">
        <f>IF(HLOOKUP("Memory",'vInfo (Imported)'!$1:$5000,A1295,FALSE)&gt;0,HLOOKUP("Memory",'vInfo (Imported)'!$1:$5000,A1295,FALSE),"")</f>
        <v/>
      </c>
      <c r="C1295" t="str">
        <f>IF(HLOOKUP("CPUs",'vInfo (Imported)'!$1:$5000,A1295,FALSE)&gt;0,
HLOOKUP("CPUs",'vInfo (Imported)'!$1:$5000,A1295,FALSE),
"")</f>
        <v/>
      </c>
      <c r="D1295" t="str">
        <f>IF(HLOOKUP($D$1,'vInfo (Imported)'!$1:$5000,A1295,FALSE)&gt;0,
HLOOKUP($D$1,'vInfo (Imported)'!$1:$5000,A1295,FALSE),
"")</f>
        <v/>
      </c>
      <c r="E1295" t="str">
        <f>IF(HLOOKUP("Category",'vInfo (Imported)'!$1:$5000,A1295,FALSE)&gt;0,
HLOOKUP("Category",'vInfo (Imported)'!$1:$5000,A1295,FALSE),
"")</f>
        <v/>
      </c>
      <c r="F1295" t="str">
        <f>IF(HLOOKUP("OS according to the configuration file",'vInfo (Imported)'!$1:$5000,A1295,FALSE)&gt;0,
HLOOKUP("OS according to the configuration file",'vInfo (Imported)'!$1:$5000,A1295,FALSE),
"")</f>
        <v/>
      </c>
      <c r="G1295" s="1" t="str">
        <f>IF(HLOOKUP("Cluster",'vInfo (Imported)'!$1:$5000,A1295,FALSE)&gt;0,
HLOOKUP("Cluster",'vInfo (Imported)'!$1:$5000,A1295,FALSE),
"")</f>
        <v/>
      </c>
      <c r="K1295" s="28">
        <f>'vCluster (Imported)'!A1295</f>
        <v>0</v>
      </c>
      <c r="L1295">
        <f t="shared" si="123"/>
        <v>0</v>
      </c>
      <c r="M1295">
        <f t="shared" si="124"/>
        <v>0</v>
      </c>
      <c r="N1295">
        <f t="shared" si="125"/>
        <v>0</v>
      </c>
      <c r="O1295" s="1">
        <f t="shared" si="126"/>
        <v>0</v>
      </c>
      <c r="P1295">
        <f>SUMIFS('vCluster (Imported)'!$G:$G,'vCluster (Imported)'!$A:$A,K1295)</f>
        <v>0</v>
      </c>
      <c r="Q1295">
        <f t="shared" si="127"/>
        <v>0</v>
      </c>
    </row>
    <row r="1296" spans="1:17" x14ac:dyDescent="0.3">
      <c r="A1296">
        <f t="shared" si="122"/>
        <v>1296</v>
      </c>
      <c r="B1296" t="str">
        <f>IF(HLOOKUP("Memory",'vInfo (Imported)'!$1:$5000,A1296,FALSE)&gt;0,HLOOKUP("Memory",'vInfo (Imported)'!$1:$5000,A1296,FALSE),"")</f>
        <v/>
      </c>
      <c r="C1296" t="str">
        <f>IF(HLOOKUP("CPUs",'vInfo (Imported)'!$1:$5000,A1296,FALSE)&gt;0,
HLOOKUP("CPUs",'vInfo (Imported)'!$1:$5000,A1296,FALSE),
"")</f>
        <v/>
      </c>
      <c r="D1296" t="str">
        <f>IF(HLOOKUP($D$1,'vInfo (Imported)'!$1:$5000,A1296,FALSE)&gt;0,
HLOOKUP($D$1,'vInfo (Imported)'!$1:$5000,A1296,FALSE),
"")</f>
        <v/>
      </c>
      <c r="E1296" t="str">
        <f>IF(HLOOKUP("Category",'vInfo (Imported)'!$1:$5000,A1296,FALSE)&gt;0,
HLOOKUP("Category",'vInfo (Imported)'!$1:$5000,A1296,FALSE),
"")</f>
        <v/>
      </c>
      <c r="F1296" t="str">
        <f>IF(HLOOKUP("OS according to the configuration file",'vInfo (Imported)'!$1:$5000,A1296,FALSE)&gt;0,
HLOOKUP("OS according to the configuration file",'vInfo (Imported)'!$1:$5000,A1296,FALSE),
"")</f>
        <v/>
      </c>
      <c r="G1296" s="1" t="str">
        <f>IF(HLOOKUP("Cluster",'vInfo (Imported)'!$1:$5000,A1296,FALSE)&gt;0,
HLOOKUP("Cluster",'vInfo (Imported)'!$1:$5000,A1296,FALSE),
"")</f>
        <v/>
      </c>
      <c r="K1296" s="28">
        <f>'vCluster (Imported)'!A1296</f>
        <v>0</v>
      </c>
      <c r="L1296">
        <f t="shared" si="123"/>
        <v>0</v>
      </c>
      <c r="M1296">
        <f t="shared" si="124"/>
        <v>0</v>
      </c>
      <c r="N1296">
        <f t="shared" si="125"/>
        <v>0</v>
      </c>
      <c r="O1296" s="1">
        <f t="shared" si="126"/>
        <v>0</v>
      </c>
      <c r="P1296">
        <f>SUMIFS('vCluster (Imported)'!$G:$G,'vCluster (Imported)'!$A:$A,K1296)</f>
        <v>0</v>
      </c>
      <c r="Q1296">
        <f t="shared" si="127"/>
        <v>0</v>
      </c>
    </row>
    <row r="1297" spans="1:17" x14ac:dyDescent="0.3">
      <c r="A1297">
        <f t="shared" si="122"/>
        <v>1297</v>
      </c>
      <c r="B1297" t="str">
        <f>IF(HLOOKUP("Memory",'vInfo (Imported)'!$1:$5000,A1297,FALSE)&gt;0,HLOOKUP("Memory",'vInfo (Imported)'!$1:$5000,A1297,FALSE),"")</f>
        <v/>
      </c>
      <c r="C1297" t="str">
        <f>IF(HLOOKUP("CPUs",'vInfo (Imported)'!$1:$5000,A1297,FALSE)&gt;0,
HLOOKUP("CPUs",'vInfo (Imported)'!$1:$5000,A1297,FALSE),
"")</f>
        <v/>
      </c>
      <c r="D1297" t="str">
        <f>IF(HLOOKUP($D$1,'vInfo (Imported)'!$1:$5000,A1297,FALSE)&gt;0,
HLOOKUP($D$1,'vInfo (Imported)'!$1:$5000,A1297,FALSE),
"")</f>
        <v/>
      </c>
      <c r="E1297" t="str">
        <f>IF(HLOOKUP("Category",'vInfo (Imported)'!$1:$5000,A1297,FALSE)&gt;0,
HLOOKUP("Category",'vInfo (Imported)'!$1:$5000,A1297,FALSE),
"")</f>
        <v/>
      </c>
      <c r="F1297" t="str">
        <f>IF(HLOOKUP("OS according to the configuration file",'vInfo (Imported)'!$1:$5000,A1297,FALSE)&gt;0,
HLOOKUP("OS according to the configuration file",'vInfo (Imported)'!$1:$5000,A1297,FALSE),
"")</f>
        <v/>
      </c>
      <c r="G1297" s="1" t="str">
        <f>IF(HLOOKUP("Cluster",'vInfo (Imported)'!$1:$5000,A1297,FALSE)&gt;0,
HLOOKUP("Cluster",'vInfo (Imported)'!$1:$5000,A1297,FALSE),
"")</f>
        <v/>
      </c>
      <c r="K1297" s="28">
        <f>'vCluster (Imported)'!A1297</f>
        <v>0</v>
      </c>
      <c r="L1297">
        <f t="shared" si="123"/>
        <v>0</v>
      </c>
      <c r="M1297">
        <f t="shared" si="124"/>
        <v>0</v>
      </c>
      <c r="N1297">
        <f t="shared" si="125"/>
        <v>0</v>
      </c>
      <c r="O1297" s="1">
        <f t="shared" si="126"/>
        <v>0</v>
      </c>
      <c r="P1297">
        <f>SUMIFS('vCluster (Imported)'!$G:$G,'vCluster (Imported)'!$A:$A,K1297)</f>
        <v>0</v>
      </c>
      <c r="Q1297">
        <f t="shared" si="127"/>
        <v>0</v>
      </c>
    </row>
    <row r="1298" spans="1:17" x14ac:dyDescent="0.3">
      <c r="A1298">
        <f t="shared" si="122"/>
        <v>1298</v>
      </c>
      <c r="B1298" t="str">
        <f>IF(HLOOKUP("Memory",'vInfo (Imported)'!$1:$5000,A1298,FALSE)&gt;0,HLOOKUP("Memory",'vInfo (Imported)'!$1:$5000,A1298,FALSE),"")</f>
        <v/>
      </c>
      <c r="C1298" t="str">
        <f>IF(HLOOKUP("CPUs",'vInfo (Imported)'!$1:$5000,A1298,FALSE)&gt;0,
HLOOKUP("CPUs",'vInfo (Imported)'!$1:$5000,A1298,FALSE),
"")</f>
        <v/>
      </c>
      <c r="D1298" t="str">
        <f>IF(HLOOKUP($D$1,'vInfo (Imported)'!$1:$5000,A1298,FALSE)&gt;0,
HLOOKUP($D$1,'vInfo (Imported)'!$1:$5000,A1298,FALSE),
"")</f>
        <v/>
      </c>
      <c r="E1298" t="str">
        <f>IF(HLOOKUP("Category",'vInfo (Imported)'!$1:$5000,A1298,FALSE)&gt;0,
HLOOKUP("Category",'vInfo (Imported)'!$1:$5000,A1298,FALSE),
"")</f>
        <v/>
      </c>
      <c r="F1298" t="str">
        <f>IF(HLOOKUP("OS according to the configuration file",'vInfo (Imported)'!$1:$5000,A1298,FALSE)&gt;0,
HLOOKUP("OS according to the configuration file",'vInfo (Imported)'!$1:$5000,A1298,FALSE),
"")</f>
        <v/>
      </c>
      <c r="G1298" s="1" t="str">
        <f>IF(HLOOKUP("Cluster",'vInfo (Imported)'!$1:$5000,A1298,FALSE)&gt;0,
HLOOKUP("Cluster",'vInfo (Imported)'!$1:$5000,A1298,FALSE),
"")</f>
        <v/>
      </c>
      <c r="K1298" s="28">
        <f>'vCluster (Imported)'!A1298</f>
        <v>0</v>
      </c>
      <c r="L1298">
        <f t="shared" si="123"/>
        <v>0</v>
      </c>
      <c r="M1298">
        <f t="shared" si="124"/>
        <v>0</v>
      </c>
      <c r="N1298">
        <f t="shared" si="125"/>
        <v>0</v>
      </c>
      <c r="O1298" s="1">
        <f t="shared" si="126"/>
        <v>0</v>
      </c>
      <c r="P1298">
        <f>SUMIFS('vCluster (Imported)'!$G:$G,'vCluster (Imported)'!$A:$A,K1298)</f>
        <v>0</v>
      </c>
      <c r="Q1298">
        <f t="shared" si="127"/>
        <v>0</v>
      </c>
    </row>
    <row r="1299" spans="1:17" x14ac:dyDescent="0.3">
      <c r="A1299">
        <f t="shared" si="122"/>
        <v>1299</v>
      </c>
      <c r="B1299" t="str">
        <f>IF(HLOOKUP("Memory",'vInfo (Imported)'!$1:$5000,A1299,FALSE)&gt;0,HLOOKUP("Memory",'vInfo (Imported)'!$1:$5000,A1299,FALSE),"")</f>
        <v/>
      </c>
      <c r="C1299" t="str">
        <f>IF(HLOOKUP("CPUs",'vInfo (Imported)'!$1:$5000,A1299,FALSE)&gt;0,
HLOOKUP("CPUs",'vInfo (Imported)'!$1:$5000,A1299,FALSE),
"")</f>
        <v/>
      </c>
      <c r="D1299" t="str">
        <f>IF(HLOOKUP($D$1,'vInfo (Imported)'!$1:$5000,A1299,FALSE)&gt;0,
HLOOKUP($D$1,'vInfo (Imported)'!$1:$5000,A1299,FALSE),
"")</f>
        <v/>
      </c>
      <c r="E1299" t="str">
        <f>IF(HLOOKUP("Category",'vInfo (Imported)'!$1:$5000,A1299,FALSE)&gt;0,
HLOOKUP("Category",'vInfo (Imported)'!$1:$5000,A1299,FALSE),
"")</f>
        <v/>
      </c>
      <c r="F1299" t="str">
        <f>IF(HLOOKUP("OS according to the configuration file",'vInfo (Imported)'!$1:$5000,A1299,FALSE)&gt;0,
HLOOKUP("OS according to the configuration file",'vInfo (Imported)'!$1:$5000,A1299,FALSE),
"")</f>
        <v/>
      </c>
      <c r="G1299" s="1" t="str">
        <f>IF(HLOOKUP("Cluster",'vInfo (Imported)'!$1:$5000,A1299,FALSE)&gt;0,
HLOOKUP("Cluster",'vInfo (Imported)'!$1:$5000,A1299,FALSE),
"")</f>
        <v/>
      </c>
      <c r="K1299" s="28">
        <f>'vCluster (Imported)'!A1299</f>
        <v>0</v>
      </c>
      <c r="L1299">
        <f t="shared" si="123"/>
        <v>0</v>
      </c>
      <c r="M1299">
        <f t="shared" si="124"/>
        <v>0</v>
      </c>
      <c r="N1299">
        <f t="shared" si="125"/>
        <v>0</v>
      </c>
      <c r="O1299" s="1">
        <f t="shared" si="126"/>
        <v>0</v>
      </c>
      <c r="P1299">
        <f>SUMIFS('vCluster (Imported)'!$G:$G,'vCluster (Imported)'!$A:$A,K1299)</f>
        <v>0</v>
      </c>
      <c r="Q1299">
        <f t="shared" si="127"/>
        <v>0</v>
      </c>
    </row>
    <row r="1300" spans="1:17" x14ac:dyDescent="0.3">
      <c r="A1300">
        <f t="shared" si="122"/>
        <v>1300</v>
      </c>
      <c r="B1300" t="str">
        <f>IF(HLOOKUP("Memory",'vInfo (Imported)'!$1:$5000,A1300,FALSE)&gt;0,HLOOKUP("Memory",'vInfo (Imported)'!$1:$5000,A1300,FALSE),"")</f>
        <v/>
      </c>
      <c r="C1300" t="str">
        <f>IF(HLOOKUP("CPUs",'vInfo (Imported)'!$1:$5000,A1300,FALSE)&gt;0,
HLOOKUP("CPUs",'vInfo (Imported)'!$1:$5000,A1300,FALSE),
"")</f>
        <v/>
      </c>
      <c r="D1300" t="str">
        <f>IF(HLOOKUP($D$1,'vInfo (Imported)'!$1:$5000,A1300,FALSE)&gt;0,
HLOOKUP($D$1,'vInfo (Imported)'!$1:$5000,A1300,FALSE),
"")</f>
        <v/>
      </c>
      <c r="E1300" t="str">
        <f>IF(HLOOKUP("Category",'vInfo (Imported)'!$1:$5000,A1300,FALSE)&gt;0,
HLOOKUP("Category",'vInfo (Imported)'!$1:$5000,A1300,FALSE),
"")</f>
        <v/>
      </c>
      <c r="F1300" t="str">
        <f>IF(HLOOKUP("OS according to the configuration file",'vInfo (Imported)'!$1:$5000,A1300,FALSE)&gt;0,
HLOOKUP("OS according to the configuration file",'vInfo (Imported)'!$1:$5000,A1300,FALSE),
"")</f>
        <v/>
      </c>
      <c r="G1300" s="1" t="str">
        <f>IF(HLOOKUP("Cluster",'vInfo (Imported)'!$1:$5000,A1300,FALSE)&gt;0,
HLOOKUP("Cluster",'vInfo (Imported)'!$1:$5000,A1300,FALSE),
"")</f>
        <v/>
      </c>
      <c r="K1300" s="28">
        <f>'vCluster (Imported)'!A1300</f>
        <v>0</v>
      </c>
      <c r="L1300">
        <f t="shared" si="123"/>
        <v>0</v>
      </c>
      <c r="M1300">
        <f t="shared" si="124"/>
        <v>0</v>
      </c>
      <c r="N1300">
        <f t="shared" si="125"/>
        <v>0</v>
      </c>
      <c r="O1300" s="1">
        <f t="shared" si="126"/>
        <v>0</v>
      </c>
      <c r="P1300">
        <f>SUMIFS('vCluster (Imported)'!$G:$G,'vCluster (Imported)'!$A:$A,K1300)</f>
        <v>0</v>
      </c>
      <c r="Q1300">
        <f t="shared" si="127"/>
        <v>0</v>
      </c>
    </row>
    <row r="1301" spans="1:17" x14ac:dyDescent="0.3">
      <c r="A1301">
        <f t="shared" si="122"/>
        <v>1301</v>
      </c>
      <c r="B1301" t="str">
        <f>IF(HLOOKUP("Memory",'vInfo (Imported)'!$1:$5000,A1301,FALSE)&gt;0,HLOOKUP("Memory",'vInfo (Imported)'!$1:$5000,A1301,FALSE),"")</f>
        <v/>
      </c>
      <c r="C1301" t="str">
        <f>IF(HLOOKUP("CPUs",'vInfo (Imported)'!$1:$5000,A1301,FALSE)&gt;0,
HLOOKUP("CPUs",'vInfo (Imported)'!$1:$5000,A1301,FALSE),
"")</f>
        <v/>
      </c>
      <c r="D1301" t="str">
        <f>IF(HLOOKUP($D$1,'vInfo (Imported)'!$1:$5000,A1301,FALSE)&gt;0,
HLOOKUP($D$1,'vInfo (Imported)'!$1:$5000,A1301,FALSE),
"")</f>
        <v/>
      </c>
      <c r="E1301" t="str">
        <f>IF(HLOOKUP("Category",'vInfo (Imported)'!$1:$5000,A1301,FALSE)&gt;0,
HLOOKUP("Category",'vInfo (Imported)'!$1:$5000,A1301,FALSE),
"")</f>
        <v/>
      </c>
      <c r="F1301" t="str">
        <f>IF(HLOOKUP("OS according to the configuration file",'vInfo (Imported)'!$1:$5000,A1301,FALSE)&gt;0,
HLOOKUP("OS according to the configuration file",'vInfo (Imported)'!$1:$5000,A1301,FALSE),
"")</f>
        <v/>
      </c>
      <c r="G1301" s="1" t="str">
        <f>IF(HLOOKUP("Cluster",'vInfo (Imported)'!$1:$5000,A1301,FALSE)&gt;0,
HLOOKUP("Cluster",'vInfo (Imported)'!$1:$5000,A1301,FALSE),
"")</f>
        <v/>
      </c>
      <c r="K1301" s="28">
        <f>'vCluster (Imported)'!A1301</f>
        <v>0</v>
      </c>
      <c r="L1301">
        <f t="shared" si="123"/>
        <v>0</v>
      </c>
      <c r="M1301">
        <f t="shared" si="124"/>
        <v>0</v>
      </c>
      <c r="N1301">
        <f t="shared" si="125"/>
        <v>0</v>
      </c>
      <c r="O1301" s="1">
        <f t="shared" si="126"/>
        <v>0</v>
      </c>
      <c r="P1301">
        <f>SUMIFS('vCluster (Imported)'!$G:$G,'vCluster (Imported)'!$A:$A,K1301)</f>
        <v>0</v>
      </c>
      <c r="Q1301">
        <f t="shared" si="127"/>
        <v>0</v>
      </c>
    </row>
    <row r="1302" spans="1:17" x14ac:dyDescent="0.3">
      <c r="A1302">
        <f t="shared" si="122"/>
        <v>1302</v>
      </c>
      <c r="B1302" t="str">
        <f>IF(HLOOKUP("Memory",'vInfo (Imported)'!$1:$5000,A1302,FALSE)&gt;0,HLOOKUP("Memory",'vInfo (Imported)'!$1:$5000,A1302,FALSE),"")</f>
        <v/>
      </c>
      <c r="C1302" t="str">
        <f>IF(HLOOKUP("CPUs",'vInfo (Imported)'!$1:$5000,A1302,FALSE)&gt;0,
HLOOKUP("CPUs",'vInfo (Imported)'!$1:$5000,A1302,FALSE),
"")</f>
        <v/>
      </c>
      <c r="D1302" t="str">
        <f>IF(HLOOKUP($D$1,'vInfo (Imported)'!$1:$5000,A1302,FALSE)&gt;0,
HLOOKUP($D$1,'vInfo (Imported)'!$1:$5000,A1302,FALSE),
"")</f>
        <v/>
      </c>
      <c r="E1302" t="str">
        <f>IF(HLOOKUP("Category",'vInfo (Imported)'!$1:$5000,A1302,FALSE)&gt;0,
HLOOKUP("Category",'vInfo (Imported)'!$1:$5000,A1302,FALSE),
"")</f>
        <v/>
      </c>
      <c r="F1302" t="str">
        <f>IF(HLOOKUP("OS according to the configuration file",'vInfo (Imported)'!$1:$5000,A1302,FALSE)&gt;0,
HLOOKUP("OS according to the configuration file",'vInfo (Imported)'!$1:$5000,A1302,FALSE),
"")</f>
        <v/>
      </c>
      <c r="G1302" s="1" t="str">
        <f>IF(HLOOKUP("Cluster",'vInfo (Imported)'!$1:$5000,A1302,FALSE)&gt;0,
HLOOKUP("Cluster",'vInfo (Imported)'!$1:$5000,A1302,FALSE),
"")</f>
        <v/>
      </c>
      <c r="K1302" s="28">
        <f>'vCluster (Imported)'!A1302</f>
        <v>0</v>
      </c>
      <c r="L1302">
        <f t="shared" si="123"/>
        <v>0</v>
      </c>
      <c r="M1302">
        <f t="shared" si="124"/>
        <v>0</v>
      </c>
      <c r="N1302">
        <f t="shared" si="125"/>
        <v>0</v>
      </c>
      <c r="O1302" s="1">
        <f t="shared" si="126"/>
        <v>0</v>
      </c>
      <c r="P1302">
        <f>SUMIFS('vCluster (Imported)'!$G:$G,'vCluster (Imported)'!$A:$A,K1302)</f>
        <v>0</v>
      </c>
      <c r="Q1302">
        <f t="shared" si="127"/>
        <v>0</v>
      </c>
    </row>
    <row r="1303" spans="1:17" x14ac:dyDescent="0.3">
      <c r="A1303">
        <f t="shared" si="122"/>
        <v>1303</v>
      </c>
      <c r="B1303" t="str">
        <f>IF(HLOOKUP("Memory",'vInfo (Imported)'!$1:$5000,A1303,FALSE)&gt;0,HLOOKUP("Memory",'vInfo (Imported)'!$1:$5000,A1303,FALSE),"")</f>
        <v/>
      </c>
      <c r="C1303" t="str">
        <f>IF(HLOOKUP("CPUs",'vInfo (Imported)'!$1:$5000,A1303,FALSE)&gt;0,
HLOOKUP("CPUs",'vInfo (Imported)'!$1:$5000,A1303,FALSE),
"")</f>
        <v/>
      </c>
      <c r="D1303" t="str">
        <f>IF(HLOOKUP($D$1,'vInfo (Imported)'!$1:$5000,A1303,FALSE)&gt;0,
HLOOKUP($D$1,'vInfo (Imported)'!$1:$5000,A1303,FALSE),
"")</f>
        <v/>
      </c>
      <c r="E1303" t="str">
        <f>IF(HLOOKUP("Category",'vInfo (Imported)'!$1:$5000,A1303,FALSE)&gt;0,
HLOOKUP("Category",'vInfo (Imported)'!$1:$5000,A1303,FALSE),
"")</f>
        <v/>
      </c>
      <c r="F1303" t="str">
        <f>IF(HLOOKUP("OS according to the configuration file",'vInfo (Imported)'!$1:$5000,A1303,FALSE)&gt;0,
HLOOKUP("OS according to the configuration file",'vInfo (Imported)'!$1:$5000,A1303,FALSE),
"")</f>
        <v/>
      </c>
      <c r="G1303" s="1" t="str">
        <f>IF(HLOOKUP("Cluster",'vInfo (Imported)'!$1:$5000,A1303,FALSE)&gt;0,
HLOOKUP("Cluster",'vInfo (Imported)'!$1:$5000,A1303,FALSE),
"")</f>
        <v/>
      </c>
      <c r="K1303" s="28">
        <f>'vCluster (Imported)'!A1303</f>
        <v>0</v>
      </c>
      <c r="L1303">
        <f t="shared" si="123"/>
        <v>0</v>
      </c>
      <c r="M1303">
        <f t="shared" si="124"/>
        <v>0</v>
      </c>
      <c r="N1303">
        <f t="shared" si="125"/>
        <v>0</v>
      </c>
      <c r="O1303" s="1">
        <f t="shared" si="126"/>
        <v>0</v>
      </c>
      <c r="P1303">
        <f>SUMIFS('vCluster (Imported)'!$G:$G,'vCluster (Imported)'!$A:$A,K1303)</f>
        <v>0</v>
      </c>
      <c r="Q1303">
        <f t="shared" si="127"/>
        <v>0</v>
      </c>
    </row>
    <row r="1304" spans="1:17" x14ac:dyDescent="0.3">
      <c r="A1304">
        <f t="shared" si="122"/>
        <v>1304</v>
      </c>
      <c r="B1304" t="str">
        <f>IF(HLOOKUP("Memory",'vInfo (Imported)'!$1:$5000,A1304,FALSE)&gt;0,HLOOKUP("Memory",'vInfo (Imported)'!$1:$5000,A1304,FALSE),"")</f>
        <v/>
      </c>
      <c r="C1304" t="str">
        <f>IF(HLOOKUP("CPUs",'vInfo (Imported)'!$1:$5000,A1304,FALSE)&gt;0,
HLOOKUP("CPUs",'vInfo (Imported)'!$1:$5000,A1304,FALSE),
"")</f>
        <v/>
      </c>
      <c r="D1304" t="str">
        <f>IF(HLOOKUP($D$1,'vInfo (Imported)'!$1:$5000,A1304,FALSE)&gt;0,
HLOOKUP($D$1,'vInfo (Imported)'!$1:$5000,A1304,FALSE),
"")</f>
        <v/>
      </c>
      <c r="E1304" t="str">
        <f>IF(HLOOKUP("Category",'vInfo (Imported)'!$1:$5000,A1304,FALSE)&gt;0,
HLOOKUP("Category",'vInfo (Imported)'!$1:$5000,A1304,FALSE),
"")</f>
        <v/>
      </c>
      <c r="F1304" t="str">
        <f>IF(HLOOKUP("OS according to the configuration file",'vInfo (Imported)'!$1:$5000,A1304,FALSE)&gt;0,
HLOOKUP("OS according to the configuration file",'vInfo (Imported)'!$1:$5000,A1304,FALSE),
"")</f>
        <v/>
      </c>
      <c r="G1304" s="1" t="str">
        <f>IF(HLOOKUP("Cluster",'vInfo (Imported)'!$1:$5000,A1304,FALSE)&gt;0,
HLOOKUP("Cluster",'vInfo (Imported)'!$1:$5000,A1304,FALSE),
"")</f>
        <v/>
      </c>
      <c r="K1304" s="28">
        <f>'vCluster (Imported)'!A1304</f>
        <v>0</v>
      </c>
      <c r="L1304">
        <f t="shared" si="123"/>
        <v>0</v>
      </c>
      <c r="M1304">
        <f t="shared" si="124"/>
        <v>0</v>
      </c>
      <c r="N1304">
        <f t="shared" si="125"/>
        <v>0</v>
      </c>
      <c r="O1304" s="1">
        <f t="shared" si="126"/>
        <v>0</v>
      </c>
      <c r="P1304">
        <f>SUMIFS('vCluster (Imported)'!$G:$G,'vCluster (Imported)'!$A:$A,K1304)</f>
        <v>0</v>
      </c>
      <c r="Q1304">
        <f t="shared" si="127"/>
        <v>0</v>
      </c>
    </row>
    <row r="1305" spans="1:17" x14ac:dyDescent="0.3">
      <c r="A1305">
        <f t="shared" si="122"/>
        <v>1305</v>
      </c>
      <c r="B1305" t="str">
        <f>IF(HLOOKUP("Memory",'vInfo (Imported)'!$1:$5000,A1305,FALSE)&gt;0,HLOOKUP("Memory",'vInfo (Imported)'!$1:$5000,A1305,FALSE),"")</f>
        <v/>
      </c>
      <c r="C1305" t="str">
        <f>IF(HLOOKUP("CPUs",'vInfo (Imported)'!$1:$5000,A1305,FALSE)&gt;0,
HLOOKUP("CPUs",'vInfo (Imported)'!$1:$5000,A1305,FALSE),
"")</f>
        <v/>
      </c>
      <c r="D1305" t="str">
        <f>IF(HLOOKUP($D$1,'vInfo (Imported)'!$1:$5000,A1305,FALSE)&gt;0,
HLOOKUP($D$1,'vInfo (Imported)'!$1:$5000,A1305,FALSE),
"")</f>
        <v/>
      </c>
      <c r="E1305" t="str">
        <f>IF(HLOOKUP("Category",'vInfo (Imported)'!$1:$5000,A1305,FALSE)&gt;0,
HLOOKUP("Category",'vInfo (Imported)'!$1:$5000,A1305,FALSE),
"")</f>
        <v/>
      </c>
      <c r="F1305" t="str">
        <f>IF(HLOOKUP("OS according to the configuration file",'vInfo (Imported)'!$1:$5000,A1305,FALSE)&gt;0,
HLOOKUP("OS according to the configuration file",'vInfo (Imported)'!$1:$5000,A1305,FALSE),
"")</f>
        <v/>
      </c>
      <c r="G1305" s="1" t="str">
        <f>IF(HLOOKUP("Cluster",'vInfo (Imported)'!$1:$5000,A1305,FALSE)&gt;0,
HLOOKUP("Cluster",'vInfo (Imported)'!$1:$5000,A1305,FALSE),
"")</f>
        <v/>
      </c>
      <c r="K1305" s="28">
        <f>'vCluster (Imported)'!A1305</f>
        <v>0</v>
      </c>
      <c r="L1305">
        <f t="shared" si="123"/>
        <v>0</v>
      </c>
      <c r="M1305">
        <f t="shared" si="124"/>
        <v>0</v>
      </c>
      <c r="N1305">
        <f t="shared" si="125"/>
        <v>0</v>
      </c>
      <c r="O1305" s="1">
        <f t="shared" si="126"/>
        <v>0</v>
      </c>
      <c r="P1305">
        <f>SUMIFS('vCluster (Imported)'!$G:$G,'vCluster (Imported)'!$A:$A,K1305)</f>
        <v>0</v>
      </c>
      <c r="Q1305">
        <f t="shared" si="127"/>
        <v>0</v>
      </c>
    </row>
    <row r="1306" spans="1:17" x14ac:dyDescent="0.3">
      <c r="A1306">
        <f t="shared" si="122"/>
        <v>1306</v>
      </c>
      <c r="B1306" t="str">
        <f>IF(HLOOKUP("Memory",'vInfo (Imported)'!$1:$5000,A1306,FALSE)&gt;0,HLOOKUP("Memory",'vInfo (Imported)'!$1:$5000,A1306,FALSE),"")</f>
        <v/>
      </c>
      <c r="C1306" t="str">
        <f>IF(HLOOKUP("CPUs",'vInfo (Imported)'!$1:$5000,A1306,FALSE)&gt;0,
HLOOKUP("CPUs",'vInfo (Imported)'!$1:$5000,A1306,FALSE),
"")</f>
        <v/>
      </c>
      <c r="D1306" t="str">
        <f>IF(HLOOKUP($D$1,'vInfo (Imported)'!$1:$5000,A1306,FALSE)&gt;0,
HLOOKUP($D$1,'vInfo (Imported)'!$1:$5000,A1306,FALSE),
"")</f>
        <v/>
      </c>
      <c r="E1306" t="str">
        <f>IF(HLOOKUP("Category",'vInfo (Imported)'!$1:$5000,A1306,FALSE)&gt;0,
HLOOKUP("Category",'vInfo (Imported)'!$1:$5000,A1306,FALSE),
"")</f>
        <v/>
      </c>
      <c r="F1306" t="str">
        <f>IF(HLOOKUP("OS according to the configuration file",'vInfo (Imported)'!$1:$5000,A1306,FALSE)&gt;0,
HLOOKUP("OS according to the configuration file",'vInfo (Imported)'!$1:$5000,A1306,FALSE),
"")</f>
        <v/>
      </c>
      <c r="G1306" s="1" t="str">
        <f>IF(HLOOKUP("Cluster",'vInfo (Imported)'!$1:$5000,A1306,FALSE)&gt;0,
HLOOKUP("Cluster",'vInfo (Imported)'!$1:$5000,A1306,FALSE),
"")</f>
        <v/>
      </c>
      <c r="K1306" s="28">
        <f>'vCluster (Imported)'!A1306</f>
        <v>0</v>
      </c>
      <c r="L1306">
        <f t="shared" si="123"/>
        <v>0</v>
      </c>
      <c r="M1306">
        <f t="shared" si="124"/>
        <v>0</v>
      </c>
      <c r="N1306">
        <f t="shared" si="125"/>
        <v>0</v>
      </c>
      <c r="O1306" s="1">
        <f t="shared" si="126"/>
        <v>0</v>
      </c>
      <c r="P1306">
        <f>SUMIFS('vCluster (Imported)'!$G:$G,'vCluster (Imported)'!$A:$A,K1306)</f>
        <v>0</v>
      </c>
      <c r="Q1306">
        <f t="shared" si="127"/>
        <v>0</v>
      </c>
    </row>
    <row r="1307" spans="1:17" x14ac:dyDescent="0.3">
      <c r="A1307">
        <f t="shared" si="122"/>
        <v>1307</v>
      </c>
      <c r="B1307" t="str">
        <f>IF(HLOOKUP("Memory",'vInfo (Imported)'!$1:$5000,A1307,FALSE)&gt;0,HLOOKUP("Memory",'vInfo (Imported)'!$1:$5000,A1307,FALSE),"")</f>
        <v/>
      </c>
      <c r="C1307" t="str">
        <f>IF(HLOOKUP("CPUs",'vInfo (Imported)'!$1:$5000,A1307,FALSE)&gt;0,
HLOOKUP("CPUs",'vInfo (Imported)'!$1:$5000,A1307,FALSE),
"")</f>
        <v/>
      </c>
      <c r="D1307" t="str">
        <f>IF(HLOOKUP($D$1,'vInfo (Imported)'!$1:$5000,A1307,FALSE)&gt;0,
HLOOKUP($D$1,'vInfo (Imported)'!$1:$5000,A1307,FALSE),
"")</f>
        <v/>
      </c>
      <c r="E1307" t="str">
        <f>IF(HLOOKUP("Category",'vInfo (Imported)'!$1:$5000,A1307,FALSE)&gt;0,
HLOOKUP("Category",'vInfo (Imported)'!$1:$5000,A1307,FALSE),
"")</f>
        <v/>
      </c>
      <c r="F1307" t="str">
        <f>IF(HLOOKUP("OS according to the configuration file",'vInfo (Imported)'!$1:$5000,A1307,FALSE)&gt;0,
HLOOKUP("OS according to the configuration file",'vInfo (Imported)'!$1:$5000,A1307,FALSE),
"")</f>
        <v/>
      </c>
      <c r="G1307" s="1" t="str">
        <f>IF(HLOOKUP("Cluster",'vInfo (Imported)'!$1:$5000,A1307,FALSE)&gt;0,
HLOOKUP("Cluster",'vInfo (Imported)'!$1:$5000,A1307,FALSE),
"")</f>
        <v/>
      </c>
      <c r="K1307" s="28">
        <f>'vCluster (Imported)'!A1307</f>
        <v>0</v>
      </c>
      <c r="L1307">
        <f t="shared" si="123"/>
        <v>0</v>
      </c>
      <c r="M1307">
        <f t="shared" si="124"/>
        <v>0</v>
      </c>
      <c r="N1307">
        <f t="shared" si="125"/>
        <v>0</v>
      </c>
      <c r="O1307" s="1">
        <f t="shared" si="126"/>
        <v>0</v>
      </c>
      <c r="P1307">
        <f>SUMIFS('vCluster (Imported)'!$G:$G,'vCluster (Imported)'!$A:$A,K1307)</f>
        <v>0</v>
      </c>
      <c r="Q1307">
        <f t="shared" si="127"/>
        <v>0</v>
      </c>
    </row>
    <row r="1308" spans="1:17" x14ac:dyDescent="0.3">
      <c r="A1308">
        <f t="shared" si="122"/>
        <v>1308</v>
      </c>
      <c r="B1308" t="str">
        <f>IF(HLOOKUP("Memory",'vInfo (Imported)'!$1:$5000,A1308,FALSE)&gt;0,HLOOKUP("Memory",'vInfo (Imported)'!$1:$5000,A1308,FALSE),"")</f>
        <v/>
      </c>
      <c r="C1308" t="str">
        <f>IF(HLOOKUP("CPUs",'vInfo (Imported)'!$1:$5000,A1308,FALSE)&gt;0,
HLOOKUP("CPUs",'vInfo (Imported)'!$1:$5000,A1308,FALSE),
"")</f>
        <v/>
      </c>
      <c r="D1308" t="str">
        <f>IF(HLOOKUP($D$1,'vInfo (Imported)'!$1:$5000,A1308,FALSE)&gt;0,
HLOOKUP($D$1,'vInfo (Imported)'!$1:$5000,A1308,FALSE),
"")</f>
        <v/>
      </c>
      <c r="E1308" t="str">
        <f>IF(HLOOKUP("Category",'vInfo (Imported)'!$1:$5000,A1308,FALSE)&gt;0,
HLOOKUP("Category",'vInfo (Imported)'!$1:$5000,A1308,FALSE),
"")</f>
        <v/>
      </c>
      <c r="F1308" t="str">
        <f>IF(HLOOKUP("OS according to the configuration file",'vInfo (Imported)'!$1:$5000,A1308,FALSE)&gt;0,
HLOOKUP("OS according to the configuration file",'vInfo (Imported)'!$1:$5000,A1308,FALSE),
"")</f>
        <v/>
      </c>
      <c r="G1308" s="1" t="str">
        <f>IF(HLOOKUP("Cluster",'vInfo (Imported)'!$1:$5000,A1308,FALSE)&gt;0,
HLOOKUP("Cluster",'vInfo (Imported)'!$1:$5000,A1308,FALSE),
"")</f>
        <v/>
      </c>
      <c r="K1308" s="28">
        <f>'vCluster (Imported)'!A1308</f>
        <v>0</v>
      </c>
      <c r="L1308">
        <f t="shared" si="123"/>
        <v>0</v>
      </c>
      <c r="M1308">
        <f t="shared" si="124"/>
        <v>0</v>
      </c>
      <c r="N1308">
        <f t="shared" si="125"/>
        <v>0</v>
      </c>
      <c r="O1308" s="1">
        <f t="shared" si="126"/>
        <v>0</v>
      </c>
      <c r="P1308">
        <f>SUMIFS('vCluster (Imported)'!$G:$G,'vCluster (Imported)'!$A:$A,K1308)</f>
        <v>0</v>
      </c>
      <c r="Q1308">
        <f t="shared" si="127"/>
        <v>0</v>
      </c>
    </row>
    <row r="1309" spans="1:17" x14ac:dyDescent="0.3">
      <c r="A1309">
        <f t="shared" si="122"/>
        <v>1309</v>
      </c>
      <c r="B1309" t="str">
        <f>IF(HLOOKUP("Memory",'vInfo (Imported)'!$1:$5000,A1309,FALSE)&gt;0,HLOOKUP("Memory",'vInfo (Imported)'!$1:$5000,A1309,FALSE),"")</f>
        <v/>
      </c>
      <c r="C1309" t="str">
        <f>IF(HLOOKUP("CPUs",'vInfo (Imported)'!$1:$5000,A1309,FALSE)&gt;0,
HLOOKUP("CPUs",'vInfo (Imported)'!$1:$5000,A1309,FALSE),
"")</f>
        <v/>
      </c>
      <c r="D1309" t="str">
        <f>IF(HLOOKUP($D$1,'vInfo (Imported)'!$1:$5000,A1309,FALSE)&gt;0,
HLOOKUP($D$1,'vInfo (Imported)'!$1:$5000,A1309,FALSE),
"")</f>
        <v/>
      </c>
      <c r="E1309" t="str">
        <f>IF(HLOOKUP("Category",'vInfo (Imported)'!$1:$5000,A1309,FALSE)&gt;0,
HLOOKUP("Category",'vInfo (Imported)'!$1:$5000,A1309,FALSE),
"")</f>
        <v/>
      </c>
      <c r="F1309" t="str">
        <f>IF(HLOOKUP("OS according to the configuration file",'vInfo (Imported)'!$1:$5000,A1309,FALSE)&gt;0,
HLOOKUP("OS according to the configuration file",'vInfo (Imported)'!$1:$5000,A1309,FALSE),
"")</f>
        <v/>
      </c>
      <c r="G1309" s="1" t="str">
        <f>IF(HLOOKUP("Cluster",'vInfo (Imported)'!$1:$5000,A1309,FALSE)&gt;0,
HLOOKUP("Cluster",'vInfo (Imported)'!$1:$5000,A1309,FALSE),
"")</f>
        <v/>
      </c>
      <c r="K1309" s="28">
        <f>'vCluster (Imported)'!A1309</f>
        <v>0</v>
      </c>
      <c r="L1309">
        <f t="shared" si="123"/>
        <v>0</v>
      </c>
      <c r="M1309">
        <f t="shared" si="124"/>
        <v>0</v>
      </c>
      <c r="N1309">
        <f t="shared" si="125"/>
        <v>0</v>
      </c>
      <c r="O1309" s="1">
        <f t="shared" si="126"/>
        <v>0</v>
      </c>
      <c r="P1309">
        <f>SUMIFS('vCluster (Imported)'!$G:$G,'vCluster (Imported)'!$A:$A,K1309)</f>
        <v>0</v>
      </c>
      <c r="Q1309">
        <f t="shared" si="127"/>
        <v>0</v>
      </c>
    </row>
    <row r="1310" spans="1:17" x14ac:dyDescent="0.3">
      <c r="A1310">
        <f t="shared" si="122"/>
        <v>1310</v>
      </c>
      <c r="B1310" t="str">
        <f>IF(HLOOKUP("Memory",'vInfo (Imported)'!$1:$5000,A1310,FALSE)&gt;0,HLOOKUP("Memory",'vInfo (Imported)'!$1:$5000,A1310,FALSE),"")</f>
        <v/>
      </c>
      <c r="C1310" t="str">
        <f>IF(HLOOKUP("CPUs",'vInfo (Imported)'!$1:$5000,A1310,FALSE)&gt;0,
HLOOKUP("CPUs",'vInfo (Imported)'!$1:$5000,A1310,FALSE),
"")</f>
        <v/>
      </c>
      <c r="D1310" t="str">
        <f>IF(HLOOKUP($D$1,'vInfo (Imported)'!$1:$5000,A1310,FALSE)&gt;0,
HLOOKUP($D$1,'vInfo (Imported)'!$1:$5000,A1310,FALSE),
"")</f>
        <v/>
      </c>
      <c r="E1310" t="str">
        <f>IF(HLOOKUP("Category",'vInfo (Imported)'!$1:$5000,A1310,FALSE)&gt;0,
HLOOKUP("Category",'vInfo (Imported)'!$1:$5000,A1310,FALSE),
"")</f>
        <v/>
      </c>
      <c r="F1310" t="str">
        <f>IF(HLOOKUP("OS according to the configuration file",'vInfo (Imported)'!$1:$5000,A1310,FALSE)&gt;0,
HLOOKUP("OS according to the configuration file",'vInfo (Imported)'!$1:$5000,A1310,FALSE),
"")</f>
        <v/>
      </c>
      <c r="G1310" s="1" t="str">
        <f>IF(HLOOKUP("Cluster",'vInfo (Imported)'!$1:$5000,A1310,FALSE)&gt;0,
HLOOKUP("Cluster",'vInfo (Imported)'!$1:$5000,A1310,FALSE),
"")</f>
        <v/>
      </c>
      <c r="K1310" s="28">
        <f>'vCluster (Imported)'!A1310</f>
        <v>0</v>
      </c>
      <c r="L1310">
        <f t="shared" si="123"/>
        <v>0</v>
      </c>
      <c r="M1310">
        <f t="shared" si="124"/>
        <v>0</v>
      </c>
      <c r="N1310">
        <f t="shared" si="125"/>
        <v>0</v>
      </c>
      <c r="O1310" s="1">
        <f t="shared" si="126"/>
        <v>0</v>
      </c>
      <c r="P1310">
        <f>SUMIFS('vCluster (Imported)'!$G:$G,'vCluster (Imported)'!$A:$A,K1310)</f>
        <v>0</v>
      </c>
      <c r="Q1310">
        <f t="shared" si="127"/>
        <v>0</v>
      </c>
    </row>
    <row r="1311" spans="1:17" x14ac:dyDescent="0.3">
      <c r="A1311">
        <f t="shared" si="122"/>
        <v>1311</v>
      </c>
      <c r="B1311" t="str">
        <f>IF(HLOOKUP("Memory",'vInfo (Imported)'!$1:$5000,A1311,FALSE)&gt;0,HLOOKUP("Memory",'vInfo (Imported)'!$1:$5000,A1311,FALSE),"")</f>
        <v/>
      </c>
      <c r="C1311" t="str">
        <f>IF(HLOOKUP("CPUs",'vInfo (Imported)'!$1:$5000,A1311,FALSE)&gt;0,
HLOOKUP("CPUs",'vInfo (Imported)'!$1:$5000,A1311,FALSE),
"")</f>
        <v/>
      </c>
      <c r="D1311" t="str">
        <f>IF(HLOOKUP($D$1,'vInfo (Imported)'!$1:$5000,A1311,FALSE)&gt;0,
HLOOKUP($D$1,'vInfo (Imported)'!$1:$5000,A1311,FALSE),
"")</f>
        <v/>
      </c>
      <c r="E1311" t="str">
        <f>IF(HLOOKUP("Category",'vInfo (Imported)'!$1:$5000,A1311,FALSE)&gt;0,
HLOOKUP("Category",'vInfo (Imported)'!$1:$5000,A1311,FALSE),
"")</f>
        <v/>
      </c>
      <c r="F1311" t="str">
        <f>IF(HLOOKUP("OS according to the configuration file",'vInfo (Imported)'!$1:$5000,A1311,FALSE)&gt;0,
HLOOKUP("OS according to the configuration file",'vInfo (Imported)'!$1:$5000,A1311,FALSE),
"")</f>
        <v/>
      </c>
      <c r="G1311" s="1" t="str">
        <f>IF(HLOOKUP("Cluster",'vInfo (Imported)'!$1:$5000,A1311,FALSE)&gt;0,
HLOOKUP("Cluster",'vInfo (Imported)'!$1:$5000,A1311,FALSE),
"")</f>
        <v/>
      </c>
      <c r="K1311" s="28">
        <f>'vCluster (Imported)'!A1311</f>
        <v>0</v>
      </c>
      <c r="L1311">
        <f t="shared" si="123"/>
        <v>0</v>
      </c>
      <c r="M1311">
        <f t="shared" si="124"/>
        <v>0</v>
      </c>
      <c r="N1311">
        <f t="shared" si="125"/>
        <v>0</v>
      </c>
      <c r="O1311" s="1">
        <f t="shared" si="126"/>
        <v>0</v>
      </c>
      <c r="P1311">
        <f>SUMIFS('vCluster (Imported)'!$G:$G,'vCluster (Imported)'!$A:$A,K1311)</f>
        <v>0</v>
      </c>
      <c r="Q1311">
        <f t="shared" si="127"/>
        <v>0</v>
      </c>
    </row>
    <row r="1312" spans="1:17" x14ac:dyDescent="0.3">
      <c r="A1312">
        <f t="shared" si="122"/>
        <v>1312</v>
      </c>
      <c r="B1312" t="str">
        <f>IF(HLOOKUP("Memory",'vInfo (Imported)'!$1:$5000,A1312,FALSE)&gt;0,HLOOKUP("Memory",'vInfo (Imported)'!$1:$5000,A1312,FALSE),"")</f>
        <v/>
      </c>
      <c r="C1312" t="str">
        <f>IF(HLOOKUP("CPUs",'vInfo (Imported)'!$1:$5000,A1312,FALSE)&gt;0,
HLOOKUP("CPUs",'vInfo (Imported)'!$1:$5000,A1312,FALSE),
"")</f>
        <v/>
      </c>
      <c r="D1312" t="str">
        <f>IF(HLOOKUP($D$1,'vInfo (Imported)'!$1:$5000,A1312,FALSE)&gt;0,
HLOOKUP($D$1,'vInfo (Imported)'!$1:$5000,A1312,FALSE),
"")</f>
        <v/>
      </c>
      <c r="E1312" t="str">
        <f>IF(HLOOKUP("Category",'vInfo (Imported)'!$1:$5000,A1312,FALSE)&gt;0,
HLOOKUP("Category",'vInfo (Imported)'!$1:$5000,A1312,FALSE),
"")</f>
        <v/>
      </c>
      <c r="F1312" t="str">
        <f>IF(HLOOKUP("OS according to the configuration file",'vInfo (Imported)'!$1:$5000,A1312,FALSE)&gt;0,
HLOOKUP("OS according to the configuration file",'vInfo (Imported)'!$1:$5000,A1312,FALSE),
"")</f>
        <v/>
      </c>
      <c r="G1312" s="1" t="str">
        <f>IF(HLOOKUP("Cluster",'vInfo (Imported)'!$1:$5000,A1312,FALSE)&gt;0,
HLOOKUP("Cluster",'vInfo (Imported)'!$1:$5000,A1312,FALSE),
"")</f>
        <v/>
      </c>
      <c r="K1312" s="28">
        <f>'vCluster (Imported)'!A1312</f>
        <v>0</v>
      </c>
      <c r="L1312">
        <f t="shared" si="123"/>
        <v>0</v>
      </c>
      <c r="M1312">
        <f t="shared" si="124"/>
        <v>0</v>
      </c>
      <c r="N1312">
        <f t="shared" si="125"/>
        <v>0</v>
      </c>
      <c r="O1312" s="1">
        <f t="shared" si="126"/>
        <v>0</v>
      </c>
      <c r="P1312">
        <f>SUMIFS('vCluster (Imported)'!$G:$G,'vCluster (Imported)'!$A:$A,K1312)</f>
        <v>0</v>
      </c>
      <c r="Q1312">
        <f t="shared" si="127"/>
        <v>0</v>
      </c>
    </row>
    <row r="1313" spans="1:17" x14ac:dyDescent="0.3">
      <c r="A1313">
        <f t="shared" si="122"/>
        <v>1313</v>
      </c>
      <c r="B1313" t="str">
        <f>IF(HLOOKUP("Memory",'vInfo (Imported)'!$1:$5000,A1313,FALSE)&gt;0,HLOOKUP("Memory",'vInfo (Imported)'!$1:$5000,A1313,FALSE),"")</f>
        <v/>
      </c>
      <c r="C1313" t="str">
        <f>IF(HLOOKUP("CPUs",'vInfo (Imported)'!$1:$5000,A1313,FALSE)&gt;0,
HLOOKUP("CPUs",'vInfo (Imported)'!$1:$5000,A1313,FALSE),
"")</f>
        <v/>
      </c>
      <c r="D1313" t="str">
        <f>IF(HLOOKUP($D$1,'vInfo (Imported)'!$1:$5000,A1313,FALSE)&gt;0,
HLOOKUP($D$1,'vInfo (Imported)'!$1:$5000,A1313,FALSE),
"")</f>
        <v/>
      </c>
      <c r="E1313" t="str">
        <f>IF(HLOOKUP("Category",'vInfo (Imported)'!$1:$5000,A1313,FALSE)&gt;0,
HLOOKUP("Category",'vInfo (Imported)'!$1:$5000,A1313,FALSE),
"")</f>
        <v/>
      </c>
      <c r="F1313" t="str">
        <f>IF(HLOOKUP("OS according to the configuration file",'vInfo (Imported)'!$1:$5000,A1313,FALSE)&gt;0,
HLOOKUP("OS according to the configuration file",'vInfo (Imported)'!$1:$5000,A1313,FALSE),
"")</f>
        <v/>
      </c>
      <c r="G1313" s="1" t="str">
        <f>IF(HLOOKUP("Cluster",'vInfo (Imported)'!$1:$5000,A1313,FALSE)&gt;0,
HLOOKUP("Cluster",'vInfo (Imported)'!$1:$5000,A1313,FALSE),
"")</f>
        <v/>
      </c>
      <c r="K1313" s="28">
        <f>'vCluster (Imported)'!A1313</f>
        <v>0</v>
      </c>
      <c r="L1313">
        <f t="shared" si="123"/>
        <v>0</v>
      </c>
      <c r="M1313">
        <f t="shared" si="124"/>
        <v>0</v>
      </c>
      <c r="N1313">
        <f t="shared" si="125"/>
        <v>0</v>
      </c>
      <c r="O1313" s="1">
        <f t="shared" si="126"/>
        <v>0</v>
      </c>
      <c r="P1313">
        <f>SUMIFS('vCluster (Imported)'!$G:$G,'vCluster (Imported)'!$A:$A,K1313)</f>
        <v>0</v>
      </c>
      <c r="Q1313">
        <f t="shared" si="127"/>
        <v>0</v>
      </c>
    </row>
    <row r="1314" spans="1:17" x14ac:dyDescent="0.3">
      <c r="A1314">
        <f t="shared" si="122"/>
        <v>1314</v>
      </c>
      <c r="B1314" t="str">
        <f>IF(HLOOKUP("Memory",'vInfo (Imported)'!$1:$5000,A1314,FALSE)&gt;0,HLOOKUP("Memory",'vInfo (Imported)'!$1:$5000,A1314,FALSE),"")</f>
        <v/>
      </c>
      <c r="C1314" t="str">
        <f>IF(HLOOKUP("CPUs",'vInfo (Imported)'!$1:$5000,A1314,FALSE)&gt;0,
HLOOKUP("CPUs",'vInfo (Imported)'!$1:$5000,A1314,FALSE),
"")</f>
        <v/>
      </c>
      <c r="D1314" t="str">
        <f>IF(HLOOKUP($D$1,'vInfo (Imported)'!$1:$5000,A1314,FALSE)&gt;0,
HLOOKUP($D$1,'vInfo (Imported)'!$1:$5000,A1314,FALSE),
"")</f>
        <v/>
      </c>
      <c r="E1314" t="str">
        <f>IF(HLOOKUP("Category",'vInfo (Imported)'!$1:$5000,A1314,FALSE)&gt;0,
HLOOKUP("Category",'vInfo (Imported)'!$1:$5000,A1314,FALSE),
"")</f>
        <v/>
      </c>
      <c r="F1314" t="str">
        <f>IF(HLOOKUP("OS according to the configuration file",'vInfo (Imported)'!$1:$5000,A1314,FALSE)&gt;0,
HLOOKUP("OS according to the configuration file",'vInfo (Imported)'!$1:$5000,A1314,FALSE),
"")</f>
        <v/>
      </c>
      <c r="G1314" s="1" t="str">
        <f>IF(HLOOKUP("Cluster",'vInfo (Imported)'!$1:$5000,A1314,FALSE)&gt;0,
HLOOKUP("Cluster",'vInfo (Imported)'!$1:$5000,A1314,FALSE),
"")</f>
        <v/>
      </c>
      <c r="K1314" s="28">
        <f>'vCluster (Imported)'!A1314</f>
        <v>0</v>
      </c>
      <c r="L1314">
        <f t="shared" si="123"/>
        <v>0</v>
      </c>
      <c r="M1314">
        <f t="shared" si="124"/>
        <v>0</v>
      </c>
      <c r="N1314">
        <f t="shared" si="125"/>
        <v>0</v>
      </c>
      <c r="O1314" s="1">
        <f t="shared" si="126"/>
        <v>0</v>
      </c>
      <c r="P1314">
        <f>SUMIFS('vCluster (Imported)'!$G:$G,'vCluster (Imported)'!$A:$A,K1314)</f>
        <v>0</v>
      </c>
      <c r="Q1314">
        <f t="shared" si="127"/>
        <v>0</v>
      </c>
    </row>
    <row r="1315" spans="1:17" x14ac:dyDescent="0.3">
      <c r="A1315">
        <f t="shared" si="122"/>
        <v>1315</v>
      </c>
      <c r="B1315" t="str">
        <f>IF(HLOOKUP("Memory",'vInfo (Imported)'!$1:$5000,A1315,FALSE)&gt;0,HLOOKUP("Memory",'vInfo (Imported)'!$1:$5000,A1315,FALSE),"")</f>
        <v/>
      </c>
      <c r="C1315" t="str">
        <f>IF(HLOOKUP("CPUs",'vInfo (Imported)'!$1:$5000,A1315,FALSE)&gt;0,
HLOOKUP("CPUs",'vInfo (Imported)'!$1:$5000,A1315,FALSE),
"")</f>
        <v/>
      </c>
      <c r="D1315" t="str">
        <f>IF(HLOOKUP($D$1,'vInfo (Imported)'!$1:$5000,A1315,FALSE)&gt;0,
HLOOKUP($D$1,'vInfo (Imported)'!$1:$5000,A1315,FALSE),
"")</f>
        <v/>
      </c>
      <c r="E1315" t="str">
        <f>IF(HLOOKUP("Category",'vInfo (Imported)'!$1:$5000,A1315,FALSE)&gt;0,
HLOOKUP("Category",'vInfo (Imported)'!$1:$5000,A1315,FALSE),
"")</f>
        <v/>
      </c>
      <c r="F1315" t="str">
        <f>IF(HLOOKUP("OS according to the configuration file",'vInfo (Imported)'!$1:$5000,A1315,FALSE)&gt;0,
HLOOKUP("OS according to the configuration file",'vInfo (Imported)'!$1:$5000,A1315,FALSE),
"")</f>
        <v/>
      </c>
      <c r="G1315" s="1" t="str">
        <f>IF(HLOOKUP("Cluster",'vInfo (Imported)'!$1:$5000,A1315,FALSE)&gt;0,
HLOOKUP("Cluster",'vInfo (Imported)'!$1:$5000,A1315,FALSE),
"")</f>
        <v/>
      </c>
      <c r="K1315" s="28">
        <f>'vCluster (Imported)'!A1315</f>
        <v>0</v>
      </c>
      <c r="L1315">
        <f t="shared" si="123"/>
        <v>0</v>
      </c>
      <c r="M1315">
        <f t="shared" si="124"/>
        <v>0</v>
      </c>
      <c r="N1315">
        <f t="shared" si="125"/>
        <v>0</v>
      </c>
      <c r="O1315" s="1">
        <f t="shared" si="126"/>
        <v>0</v>
      </c>
      <c r="P1315">
        <f>SUMIFS('vCluster (Imported)'!$G:$G,'vCluster (Imported)'!$A:$A,K1315)</f>
        <v>0</v>
      </c>
      <c r="Q1315">
        <f t="shared" si="127"/>
        <v>0</v>
      </c>
    </row>
    <row r="1316" spans="1:17" x14ac:dyDescent="0.3">
      <c r="A1316">
        <f t="shared" si="122"/>
        <v>1316</v>
      </c>
      <c r="B1316" t="str">
        <f>IF(HLOOKUP("Memory",'vInfo (Imported)'!$1:$5000,A1316,FALSE)&gt;0,HLOOKUP("Memory",'vInfo (Imported)'!$1:$5000,A1316,FALSE),"")</f>
        <v/>
      </c>
      <c r="C1316" t="str">
        <f>IF(HLOOKUP("CPUs",'vInfo (Imported)'!$1:$5000,A1316,FALSE)&gt;0,
HLOOKUP("CPUs",'vInfo (Imported)'!$1:$5000,A1316,FALSE),
"")</f>
        <v/>
      </c>
      <c r="D1316" t="str">
        <f>IF(HLOOKUP($D$1,'vInfo (Imported)'!$1:$5000,A1316,FALSE)&gt;0,
HLOOKUP($D$1,'vInfo (Imported)'!$1:$5000,A1316,FALSE),
"")</f>
        <v/>
      </c>
      <c r="E1316" t="str">
        <f>IF(HLOOKUP("Category",'vInfo (Imported)'!$1:$5000,A1316,FALSE)&gt;0,
HLOOKUP("Category",'vInfo (Imported)'!$1:$5000,A1316,FALSE),
"")</f>
        <v/>
      </c>
      <c r="F1316" t="str">
        <f>IF(HLOOKUP("OS according to the configuration file",'vInfo (Imported)'!$1:$5000,A1316,FALSE)&gt;0,
HLOOKUP("OS according to the configuration file",'vInfo (Imported)'!$1:$5000,A1316,FALSE),
"")</f>
        <v/>
      </c>
      <c r="G1316" s="1" t="str">
        <f>IF(HLOOKUP("Cluster",'vInfo (Imported)'!$1:$5000,A1316,FALSE)&gt;0,
HLOOKUP("Cluster",'vInfo (Imported)'!$1:$5000,A1316,FALSE),
"")</f>
        <v/>
      </c>
      <c r="K1316" s="28">
        <f>'vCluster (Imported)'!A1316</f>
        <v>0</v>
      </c>
      <c r="L1316">
        <f t="shared" si="123"/>
        <v>0</v>
      </c>
      <c r="M1316">
        <f t="shared" si="124"/>
        <v>0</v>
      </c>
      <c r="N1316">
        <f t="shared" si="125"/>
        <v>0</v>
      </c>
      <c r="O1316" s="1">
        <f t="shared" si="126"/>
        <v>0</v>
      </c>
      <c r="P1316">
        <f>SUMIFS('vCluster (Imported)'!$G:$G,'vCluster (Imported)'!$A:$A,K1316)</f>
        <v>0</v>
      </c>
      <c r="Q1316">
        <f t="shared" si="127"/>
        <v>0</v>
      </c>
    </row>
    <row r="1317" spans="1:17" x14ac:dyDescent="0.3">
      <c r="A1317">
        <f t="shared" si="122"/>
        <v>1317</v>
      </c>
      <c r="B1317" t="str">
        <f>IF(HLOOKUP("Memory",'vInfo (Imported)'!$1:$5000,A1317,FALSE)&gt;0,HLOOKUP("Memory",'vInfo (Imported)'!$1:$5000,A1317,FALSE),"")</f>
        <v/>
      </c>
      <c r="C1317" t="str">
        <f>IF(HLOOKUP("CPUs",'vInfo (Imported)'!$1:$5000,A1317,FALSE)&gt;0,
HLOOKUP("CPUs",'vInfo (Imported)'!$1:$5000,A1317,FALSE),
"")</f>
        <v/>
      </c>
      <c r="D1317" t="str">
        <f>IF(HLOOKUP($D$1,'vInfo (Imported)'!$1:$5000,A1317,FALSE)&gt;0,
HLOOKUP($D$1,'vInfo (Imported)'!$1:$5000,A1317,FALSE),
"")</f>
        <v/>
      </c>
      <c r="E1317" t="str">
        <f>IF(HLOOKUP("Category",'vInfo (Imported)'!$1:$5000,A1317,FALSE)&gt;0,
HLOOKUP("Category",'vInfo (Imported)'!$1:$5000,A1317,FALSE),
"")</f>
        <v/>
      </c>
      <c r="F1317" t="str">
        <f>IF(HLOOKUP("OS according to the configuration file",'vInfo (Imported)'!$1:$5000,A1317,FALSE)&gt;0,
HLOOKUP("OS according to the configuration file",'vInfo (Imported)'!$1:$5000,A1317,FALSE),
"")</f>
        <v/>
      </c>
      <c r="G1317" s="1" t="str">
        <f>IF(HLOOKUP("Cluster",'vInfo (Imported)'!$1:$5000,A1317,FALSE)&gt;0,
HLOOKUP("Cluster",'vInfo (Imported)'!$1:$5000,A1317,FALSE),
"")</f>
        <v/>
      </c>
      <c r="K1317" s="28">
        <f>'vCluster (Imported)'!A1317</f>
        <v>0</v>
      </c>
      <c r="L1317">
        <f t="shared" si="123"/>
        <v>0</v>
      </c>
      <c r="M1317">
        <f t="shared" si="124"/>
        <v>0</v>
      </c>
      <c r="N1317">
        <f t="shared" si="125"/>
        <v>0</v>
      </c>
      <c r="O1317" s="1">
        <f t="shared" si="126"/>
        <v>0</v>
      </c>
      <c r="P1317">
        <f>SUMIFS('vCluster (Imported)'!$G:$G,'vCluster (Imported)'!$A:$A,K1317)</f>
        <v>0</v>
      </c>
      <c r="Q1317">
        <f t="shared" si="127"/>
        <v>0</v>
      </c>
    </row>
    <row r="1318" spans="1:17" x14ac:dyDescent="0.3">
      <c r="A1318">
        <f t="shared" si="122"/>
        <v>1318</v>
      </c>
      <c r="B1318" t="str">
        <f>IF(HLOOKUP("Memory",'vInfo (Imported)'!$1:$5000,A1318,FALSE)&gt;0,HLOOKUP("Memory",'vInfo (Imported)'!$1:$5000,A1318,FALSE),"")</f>
        <v/>
      </c>
      <c r="C1318" t="str">
        <f>IF(HLOOKUP("CPUs",'vInfo (Imported)'!$1:$5000,A1318,FALSE)&gt;0,
HLOOKUP("CPUs",'vInfo (Imported)'!$1:$5000,A1318,FALSE),
"")</f>
        <v/>
      </c>
      <c r="D1318" t="str">
        <f>IF(HLOOKUP($D$1,'vInfo (Imported)'!$1:$5000,A1318,FALSE)&gt;0,
HLOOKUP($D$1,'vInfo (Imported)'!$1:$5000,A1318,FALSE),
"")</f>
        <v/>
      </c>
      <c r="E1318" t="str">
        <f>IF(HLOOKUP("Category",'vInfo (Imported)'!$1:$5000,A1318,FALSE)&gt;0,
HLOOKUP("Category",'vInfo (Imported)'!$1:$5000,A1318,FALSE),
"")</f>
        <v/>
      </c>
      <c r="F1318" t="str">
        <f>IF(HLOOKUP("OS according to the configuration file",'vInfo (Imported)'!$1:$5000,A1318,FALSE)&gt;0,
HLOOKUP("OS according to the configuration file",'vInfo (Imported)'!$1:$5000,A1318,FALSE),
"")</f>
        <v/>
      </c>
      <c r="G1318" s="1" t="str">
        <f>IF(HLOOKUP("Cluster",'vInfo (Imported)'!$1:$5000,A1318,FALSE)&gt;0,
HLOOKUP("Cluster",'vInfo (Imported)'!$1:$5000,A1318,FALSE),
"")</f>
        <v/>
      </c>
      <c r="K1318" s="28">
        <f>'vCluster (Imported)'!A1318</f>
        <v>0</v>
      </c>
      <c r="L1318">
        <f t="shared" si="123"/>
        <v>0</v>
      </c>
      <c r="M1318">
        <f t="shared" si="124"/>
        <v>0</v>
      </c>
      <c r="N1318">
        <f t="shared" si="125"/>
        <v>0</v>
      </c>
      <c r="O1318" s="1">
        <f t="shared" si="126"/>
        <v>0</v>
      </c>
      <c r="P1318">
        <f>SUMIFS('vCluster (Imported)'!$G:$G,'vCluster (Imported)'!$A:$A,K1318)</f>
        <v>0</v>
      </c>
      <c r="Q1318">
        <f t="shared" si="127"/>
        <v>0</v>
      </c>
    </row>
    <row r="1319" spans="1:17" x14ac:dyDescent="0.3">
      <c r="A1319">
        <f t="shared" si="122"/>
        <v>1319</v>
      </c>
      <c r="B1319" t="str">
        <f>IF(HLOOKUP("Memory",'vInfo (Imported)'!$1:$5000,A1319,FALSE)&gt;0,HLOOKUP("Memory",'vInfo (Imported)'!$1:$5000,A1319,FALSE),"")</f>
        <v/>
      </c>
      <c r="C1319" t="str">
        <f>IF(HLOOKUP("CPUs",'vInfo (Imported)'!$1:$5000,A1319,FALSE)&gt;0,
HLOOKUP("CPUs",'vInfo (Imported)'!$1:$5000,A1319,FALSE),
"")</f>
        <v/>
      </c>
      <c r="D1319" t="str">
        <f>IF(HLOOKUP($D$1,'vInfo (Imported)'!$1:$5000,A1319,FALSE)&gt;0,
HLOOKUP($D$1,'vInfo (Imported)'!$1:$5000,A1319,FALSE),
"")</f>
        <v/>
      </c>
      <c r="E1319" t="str">
        <f>IF(HLOOKUP("Category",'vInfo (Imported)'!$1:$5000,A1319,FALSE)&gt;0,
HLOOKUP("Category",'vInfo (Imported)'!$1:$5000,A1319,FALSE),
"")</f>
        <v/>
      </c>
      <c r="F1319" t="str">
        <f>IF(HLOOKUP("OS according to the configuration file",'vInfo (Imported)'!$1:$5000,A1319,FALSE)&gt;0,
HLOOKUP("OS according to the configuration file",'vInfo (Imported)'!$1:$5000,A1319,FALSE),
"")</f>
        <v/>
      </c>
      <c r="G1319" s="1" t="str">
        <f>IF(HLOOKUP("Cluster",'vInfo (Imported)'!$1:$5000,A1319,FALSE)&gt;0,
HLOOKUP("Cluster",'vInfo (Imported)'!$1:$5000,A1319,FALSE),
"")</f>
        <v/>
      </c>
      <c r="K1319" s="28">
        <f>'vCluster (Imported)'!A1319</f>
        <v>0</v>
      </c>
      <c r="L1319">
        <f t="shared" si="123"/>
        <v>0</v>
      </c>
      <c r="M1319">
        <f t="shared" si="124"/>
        <v>0</v>
      </c>
      <c r="N1319">
        <f t="shared" si="125"/>
        <v>0</v>
      </c>
      <c r="O1319" s="1">
        <f t="shared" si="126"/>
        <v>0</v>
      </c>
      <c r="P1319">
        <f>SUMIFS('vCluster (Imported)'!$G:$G,'vCluster (Imported)'!$A:$A,K1319)</f>
        <v>0</v>
      </c>
      <c r="Q1319">
        <f t="shared" si="127"/>
        <v>0</v>
      </c>
    </row>
    <row r="1320" spans="1:17" x14ac:dyDescent="0.3">
      <c r="A1320">
        <f t="shared" si="122"/>
        <v>1320</v>
      </c>
      <c r="B1320" t="str">
        <f>IF(HLOOKUP("Memory",'vInfo (Imported)'!$1:$5000,A1320,FALSE)&gt;0,HLOOKUP("Memory",'vInfo (Imported)'!$1:$5000,A1320,FALSE),"")</f>
        <v/>
      </c>
      <c r="C1320" t="str">
        <f>IF(HLOOKUP("CPUs",'vInfo (Imported)'!$1:$5000,A1320,FALSE)&gt;0,
HLOOKUP("CPUs",'vInfo (Imported)'!$1:$5000,A1320,FALSE),
"")</f>
        <v/>
      </c>
      <c r="D1320" t="str">
        <f>IF(HLOOKUP($D$1,'vInfo (Imported)'!$1:$5000,A1320,FALSE)&gt;0,
HLOOKUP($D$1,'vInfo (Imported)'!$1:$5000,A1320,FALSE),
"")</f>
        <v/>
      </c>
      <c r="E1320" t="str">
        <f>IF(HLOOKUP("Category",'vInfo (Imported)'!$1:$5000,A1320,FALSE)&gt;0,
HLOOKUP("Category",'vInfo (Imported)'!$1:$5000,A1320,FALSE),
"")</f>
        <v/>
      </c>
      <c r="F1320" t="str">
        <f>IF(HLOOKUP("OS according to the configuration file",'vInfo (Imported)'!$1:$5000,A1320,FALSE)&gt;0,
HLOOKUP("OS according to the configuration file",'vInfo (Imported)'!$1:$5000,A1320,FALSE),
"")</f>
        <v/>
      </c>
      <c r="G1320" s="1" t="str">
        <f>IF(HLOOKUP("Cluster",'vInfo (Imported)'!$1:$5000,A1320,FALSE)&gt;0,
HLOOKUP("Cluster",'vInfo (Imported)'!$1:$5000,A1320,FALSE),
"")</f>
        <v/>
      </c>
      <c r="K1320" s="28">
        <f>'vCluster (Imported)'!A1320</f>
        <v>0</v>
      </c>
      <c r="L1320">
        <f t="shared" si="123"/>
        <v>0</v>
      </c>
      <c r="M1320">
        <f t="shared" si="124"/>
        <v>0</v>
      </c>
      <c r="N1320">
        <f t="shared" si="125"/>
        <v>0</v>
      </c>
      <c r="O1320" s="1">
        <f t="shared" si="126"/>
        <v>0</v>
      </c>
      <c r="P1320">
        <f>SUMIFS('vCluster (Imported)'!$G:$G,'vCluster (Imported)'!$A:$A,K1320)</f>
        <v>0</v>
      </c>
      <c r="Q1320">
        <f t="shared" si="127"/>
        <v>0</v>
      </c>
    </row>
    <row r="1321" spans="1:17" x14ac:dyDescent="0.3">
      <c r="A1321">
        <f t="shared" si="122"/>
        <v>1321</v>
      </c>
      <c r="B1321" t="str">
        <f>IF(HLOOKUP("Memory",'vInfo (Imported)'!$1:$5000,A1321,FALSE)&gt;0,HLOOKUP("Memory",'vInfo (Imported)'!$1:$5000,A1321,FALSE),"")</f>
        <v/>
      </c>
      <c r="C1321" t="str">
        <f>IF(HLOOKUP("CPUs",'vInfo (Imported)'!$1:$5000,A1321,FALSE)&gt;0,
HLOOKUP("CPUs",'vInfo (Imported)'!$1:$5000,A1321,FALSE),
"")</f>
        <v/>
      </c>
      <c r="D1321" t="str">
        <f>IF(HLOOKUP($D$1,'vInfo (Imported)'!$1:$5000,A1321,FALSE)&gt;0,
HLOOKUP($D$1,'vInfo (Imported)'!$1:$5000,A1321,FALSE),
"")</f>
        <v/>
      </c>
      <c r="E1321" t="str">
        <f>IF(HLOOKUP("Category",'vInfo (Imported)'!$1:$5000,A1321,FALSE)&gt;0,
HLOOKUP("Category",'vInfo (Imported)'!$1:$5000,A1321,FALSE),
"")</f>
        <v/>
      </c>
      <c r="F1321" t="str">
        <f>IF(HLOOKUP("OS according to the configuration file",'vInfo (Imported)'!$1:$5000,A1321,FALSE)&gt;0,
HLOOKUP("OS according to the configuration file",'vInfo (Imported)'!$1:$5000,A1321,FALSE),
"")</f>
        <v/>
      </c>
      <c r="G1321" s="1" t="str">
        <f>IF(HLOOKUP("Cluster",'vInfo (Imported)'!$1:$5000,A1321,FALSE)&gt;0,
HLOOKUP("Cluster",'vInfo (Imported)'!$1:$5000,A1321,FALSE),
"")</f>
        <v/>
      </c>
      <c r="K1321" s="28">
        <f>'vCluster (Imported)'!A1321</f>
        <v>0</v>
      </c>
      <c r="L1321">
        <f t="shared" si="123"/>
        <v>0</v>
      </c>
      <c r="M1321">
        <f t="shared" si="124"/>
        <v>0</v>
      </c>
      <c r="N1321">
        <f t="shared" si="125"/>
        <v>0</v>
      </c>
      <c r="O1321" s="1">
        <f t="shared" si="126"/>
        <v>0</v>
      </c>
      <c r="P1321">
        <f>SUMIFS('vCluster (Imported)'!$G:$G,'vCluster (Imported)'!$A:$A,K1321)</f>
        <v>0</v>
      </c>
      <c r="Q1321">
        <f t="shared" si="127"/>
        <v>0</v>
      </c>
    </row>
    <row r="1322" spans="1:17" x14ac:dyDescent="0.3">
      <c r="A1322">
        <f t="shared" si="122"/>
        <v>1322</v>
      </c>
      <c r="B1322" t="str">
        <f>IF(HLOOKUP("Memory",'vInfo (Imported)'!$1:$5000,A1322,FALSE)&gt;0,HLOOKUP("Memory",'vInfo (Imported)'!$1:$5000,A1322,FALSE),"")</f>
        <v/>
      </c>
      <c r="C1322" t="str">
        <f>IF(HLOOKUP("CPUs",'vInfo (Imported)'!$1:$5000,A1322,FALSE)&gt;0,
HLOOKUP("CPUs",'vInfo (Imported)'!$1:$5000,A1322,FALSE),
"")</f>
        <v/>
      </c>
      <c r="D1322" t="str">
        <f>IF(HLOOKUP($D$1,'vInfo (Imported)'!$1:$5000,A1322,FALSE)&gt;0,
HLOOKUP($D$1,'vInfo (Imported)'!$1:$5000,A1322,FALSE),
"")</f>
        <v/>
      </c>
      <c r="E1322" t="str">
        <f>IF(HLOOKUP("Category",'vInfo (Imported)'!$1:$5000,A1322,FALSE)&gt;0,
HLOOKUP("Category",'vInfo (Imported)'!$1:$5000,A1322,FALSE),
"")</f>
        <v/>
      </c>
      <c r="F1322" t="str">
        <f>IF(HLOOKUP("OS according to the configuration file",'vInfo (Imported)'!$1:$5000,A1322,FALSE)&gt;0,
HLOOKUP("OS according to the configuration file",'vInfo (Imported)'!$1:$5000,A1322,FALSE),
"")</f>
        <v/>
      </c>
      <c r="G1322" s="1" t="str">
        <f>IF(HLOOKUP("Cluster",'vInfo (Imported)'!$1:$5000,A1322,FALSE)&gt;0,
HLOOKUP("Cluster",'vInfo (Imported)'!$1:$5000,A1322,FALSE),
"")</f>
        <v/>
      </c>
      <c r="K1322" s="28">
        <f>'vCluster (Imported)'!A1322</f>
        <v>0</v>
      </c>
      <c r="L1322">
        <f t="shared" si="123"/>
        <v>0</v>
      </c>
      <c r="M1322">
        <f t="shared" si="124"/>
        <v>0</v>
      </c>
      <c r="N1322">
        <f t="shared" si="125"/>
        <v>0</v>
      </c>
      <c r="O1322" s="1">
        <f t="shared" si="126"/>
        <v>0</v>
      </c>
      <c r="P1322">
        <f>SUMIFS('vCluster (Imported)'!$G:$G,'vCluster (Imported)'!$A:$A,K1322)</f>
        <v>0</v>
      </c>
      <c r="Q1322">
        <f t="shared" si="127"/>
        <v>0</v>
      </c>
    </row>
    <row r="1323" spans="1:17" x14ac:dyDescent="0.3">
      <c r="A1323">
        <f t="shared" si="122"/>
        <v>1323</v>
      </c>
      <c r="B1323" t="str">
        <f>IF(HLOOKUP("Memory",'vInfo (Imported)'!$1:$5000,A1323,FALSE)&gt;0,HLOOKUP("Memory",'vInfo (Imported)'!$1:$5000,A1323,FALSE),"")</f>
        <v/>
      </c>
      <c r="C1323" t="str">
        <f>IF(HLOOKUP("CPUs",'vInfo (Imported)'!$1:$5000,A1323,FALSE)&gt;0,
HLOOKUP("CPUs",'vInfo (Imported)'!$1:$5000,A1323,FALSE),
"")</f>
        <v/>
      </c>
      <c r="D1323" t="str">
        <f>IF(HLOOKUP($D$1,'vInfo (Imported)'!$1:$5000,A1323,FALSE)&gt;0,
HLOOKUP($D$1,'vInfo (Imported)'!$1:$5000,A1323,FALSE),
"")</f>
        <v/>
      </c>
      <c r="E1323" t="str">
        <f>IF(HLOOKUP("Category",'vInfo (Imported)'!$1:$5000,A1323,FALSE)&gt;0,
HLOOKUP("Category",'vInfo (Imported)'!$1:$5000,A1323,FALSE),
"")</f>
        <v/>
      </c>
      <c r="F1323" t="str">
        <f>IF(HLOOKUP("OS according to the configuration file",'vInfo (Imported)'!$1:$5000,A1323,FALSE)&gt;0,
HLOOKUP("OS according to the configuration file",'vInfo (Imported)'!$1:$5000,A1323,FALSE),
"")</f>
        <v/>
      </c>
      <c r="G1323" s="1" t="str">
        <f>IF(HLOOKUP("Cluster",'vInfo (Imported)'!$1:$5000,A1323,FALSE)&gt;0,
HLOOKUP("Cluster",'vInfo (Imported)'!$1:$5000,A1323,FALSE),
"")</f>
        <v/>
      </c>
      <c r="K1323" s="28">
        <f>'vCluster (Imported)'!A1323</f>
        <v>0</v>
      </c>
      <c r="L1323">
        <f t="shared" si="123"/>
        <v>0</v>
      </c>
      <c r="M1323">
        <f t="shared" si="124"/>
        <v>0</v>
      </c>
      <c r="N1323">
        <f t="shared" si="125"/>
        <v>0</v>
      </c>
      <c r="O1323" s="1">
        <f t="shared" si="126"/>
        <v>0</v>
      </c>
      <c r="P1323">
        <f>SUMIFS('vCluster (Imported)'!$G:$G,'vCluster (Imported)'!$A:$A,K1323)</f>
        <v>0</v>
      </c>
      <c r="Q1323">
        <f t="shared" si="127"/>
        <v>0</v>
      </c>
    </row>
    <row r="1324" spans="1:17" x14ac:dyDescent="0.3">
      <c r="A1324">
        <f t="shared" si="122"/>
        <v>1324</v>
      </c>
      <c r="B1324" t="str">
        <f>IF(HLOOKUP("Memory",'vInfo (Imported)'!$1:$5000,A1324,FALSE)&gt;0,HLOOKUP("Memory",'vInfo (Imported)'!$1:$5000,A1324,FALSE),"")</f>
        <v/>
      </c>
      <c r="C1324" t="str">
        <f>IF(HLOOKUP("CPUs",'vInfo (Imported)'!$1:$5000,A1324,FALSE)&gt;0,
HLOOKUP("CPUs",'vInfo (Imported)'!$1:$5000,A1324,FALSE),
"")</f>
        <v/>
      </c>
      <c r="D1324" t="str">
        <f>IF(HLOOKUP($D$1,'vInfo (Imported)'!$1:$5000,A1324,FALSE)&gt;0,
HLOOKUP($D$1,'vInfo (Imported)'!$1:$5000,A1324,FALSE),
"")</f>
        <v/>
      </c>
      <c r="E1324" t="str">
        <f>IF(HLOOKUP("Category",'vInfo (Imported)'!$1:$5000,A1324,FALSE)&gt;0,
HLOOKUP("Category",'vInfo (Imported)'!$1:$5000,A1324,FALSE),
"")</f>
        <v/>
      </c>
      <c r="F1324" t="str">
        <f>IF(HLOOKUP("OS according to the configuration file",'vInfo (Imported)'!$1:$5000,A1324,FALSE)&gt;0,
HLOOKUP("OS according to the configuration file",'vInfo (Imported)'!$1:$5000,A1324,FALSE),
"")</f>
        <v/>
      </c>
      <c r="G1324" s="1" t="str">
        <f>IF(HLOOKUP("Cluster",'vInfo (Imported)'!$1:$5000,A1324,FALSE)&gt;0,
HLOOKUP("Cluster",'vInfo (Imported)'!$1:$5000,A1324,FALSE),
"")</f>
        <v/>
      </c>
      <c r="K1324" s="28">
        <f>'vCluster (Imported)'!A1324</f>
        <v>0</v>
      </c>
      <c r="L1324">
        <f t="shared" si="123"/>
        <v>0</v>
      </c>
      <c r="M1324">
        <f t="shared" si="124"/>
        <v>0</v>
      </c>
      <c r="N1324">
        <f t="shared" si="125"/>
        <v>0</v>
      </c>
      <c r="O1324" s="1">
        <f t="shared" si="126"/>
        <v>0</v>
      </c>
      <c r="P1324">
        <f>SUMIFS('vCluster (Imported)'!$G:$G,'vCluster (Imported)'!$A:$A,K1324)</f>
        <v>0</v>
      </c>
      <c r="Q1324">
        <f t="shared" si="127"/>
        <v>0</v>
      </c>
    </row>
    <row r="1325" spans="1:17" x14ac:dyDescent="0.3">
      <c r="A1325">
        <f t="shared" si="122"/>
        <v>1325</v>
      </c>
      <c r="B1325" t="str">
        <f>IF(HLOOKUP("Memory",'vInfo (Imported)'!$1:$5000,A1325,FALSE)&gt;0,HLOOKUP("Memory",'vInfo (Imported)'!$1:$5000,A1325,FALSE),"")</f>
        <v/>
      </c>
      <c r="C1325" t="str">
        <f>IF(HLOOKUP("CPUs",'vInfo (Imported)'!$1:$5000,A1325,FALSE)&gt;0,
HLOOKUP("CPUs",'vInfo (Imported)'!$1:$5000,A1325,FALSE),
"")</f>
        <v/>
      </c>
      <c r="D1325" t="str">
        <f>IF(HLOOKUP($D$1,'vInfo (Imported)'!$1:$5000,A1325,FALSE)&gt;0,
HLOOKUP($D$1,'vInfo (Imported)'!$1:$5000,A1325,FALSE),
"")</f>
        <v/>
      </c>
      <c r="E1325" t="str">
        <f>IF(HLOOKUP("Category",'vInfo (Imported)'!$1:$5000,A1325,FALSE)&gt;0,
HLOOKUP("Category",'vInfo (Imported)'!$1:$5000,A1325,FALSE),
"")</f>
        <v/>
      </c>
      <c r="F1325" t="str">
        <f>IF(HLOOKUP("OS according to the configuration file",'vInfo (Imported)'!$1:$5000,A1325,FALSE)&gt;0,
HLOOKUP("OS according to the configuration file",'vInfo (Imported)'!$1:$5000,A1325,FALSE),
"")</f>
        <v/>
      </c>
      <c r="G1325" s="1" t="str">
        <f>IF(HLOOKUP("Cluster",'vInfo (Imported)'!$1:$5000,A1325,FALSE)&gt;0,
HLOOKUP("Cluster",'vInfo (Imported)'!$1:$5000,A1325,FALSE),
"")</f>
        <v/>
      </c>
      <c r="K1325" s="28">
        <f>'vCluster (Imported)'!A1325</f>
        <v>0</v>
      </c>
      <c r="L1325">
        <f t="shared" si="123"/>
        <v>0</v>
      </c>
      <c r="M1325">
        <f t="shared" si="124"/>
        <v>0</v>
      </c>
      <c r="N1325">
        <f t="shared" si="125"/>
        <v>0</v>
      </c>
      <c r="O1325" s="1">
        <f t="shared" si="126"/>
        <v>0</v>
      </c>
      <c r="P1325">
        <f>SUMIFS('vCluster (Imported)'!$G:$G,'vCluster (Imported)'!$A:$A,K1325)</f>
        <v>0</v>
      </c>
      <c r="Q1325">
        <f t="shared" si="127"/>
        <v>0</v>
      </c>
    </row>
    <row r="1326" spans="1:17" x14ac:dyDescent="0.3">
      <c r="A1326">
        <f t="shared" si="122"/>
        <v>1326</v>
      </c>
      <c r="B1326" t="str">
        <f>IF(HLOOKUP("Memory",'vInfo (Imported)'!$1:$5000,A1326,FALSE)&gt;0,HLOOKUP("Memory",'vInfo (Imported)'!$1:$5000,A1326,FALSE),"")</f>
        <v/>
      </c>
      <c r="C1326" t="str">
        <f>IF(HLOOKUP("CPUs",'vInfo (Imported)'!$1:$5000,A1326,FALSE)&gt;0,
HLOOKUP("CPUs",'vInfo (Imported)'!$1:$5000,A1326,FALSE),
"")</f>
        <v/>
      </c>
      <c r="D1326" t="str">
        <f>IF(HLOOKUP($D$1,'vInfo (Imported)'!$1:$5000,A1326,FALSE)&gt;0,
HLOOKUP($D$1,'vInfo (Imported)'!$1:$5000,A1326,FALSE),
"")</f>
        <v/>
      </c>
      <c r="E1326" t="str">
        <f>IF(HLOOKUP("Category",'vInfo (Imported)'!$1:$5000,A1326,FALSE)&gt;0,
HLOOKUP("Category",'vInfo (Imported)'!$1:$5000,A1326,FALSE),
"")</f>
        <v/>
      </c>
      <c r="F1326" t="str">
        <f>IF(HLOOKUP("OS according to the configuration file",'vInfo (Imported)'!$1:$5000,A1326,FALSE)&gt;0,
HLOOKUP("OS according to the configuration file",'vInfo (Imported)'!$1:$5000,A1326,FALSE),
"")</f>
        <v/>
      </c>
      <c r="G1326" s="1" t="str">
        <f>IF(HLOOKUP("Cluster",'vInfo (Imported)'!$1:$5000,A1326,FALSE)&gt;0,
HLOOKUP("Cluster",'vInfo (Imported)'!$1:$5000,A1326,FALSE),
"")</f>
        <v/>
      </c>
      <c r="K1326" s="28">
        <f>'vCluster (Imported)'!A1326</f>
        <v>0</v>
      </c>
      <c r="L1326">
        <f t="shared" si="123"/>
        <v>0</v>
      </c>
      <c r="M1326">
        <f t="shared" si="124"/>
        <v>0</v>
      </c>
      <c r="N1326">
        <f t="shared" si="125"/>
        <v>0</v>
      </c>
      <c r="O1326" s="1">
        <f t="shared" si="126"/>
        <v>0</v>
      </c>
      <c r="P1326">
        <f>SUMIFS('vCluster (Imported)'!$G:$G,'vCluster (Imported)'!$A:$A,K1326)</f>
        <v>0</v>
      </c>
      <c r="Q1326">
        <f t="shared" si="127"/>
        <v>0</v>
      </c>
    </row>
    <row r="1327" spans="1:17" x14ac:dyDescent="0.3">
      <c r="A1327">
        <f t="shared" si="122"/>
        <v>1327</v>
      </c>
      <c r="B1327" t="str">
        <f>IF(HLOOKUP("Memory",'vInfo (Imported)'!$1:$5000,A1327,FALSE)&gt;0,HLOOKUP("Memory",'vInfo (Imported)'!$1:$5000,A1327,FALSE),"")</f>
        <v/>
      </c>
      <c r="C1327" t="str">
        <f>IF(HLOOKUP("CPUs",'vInfo (Imported)'!$1:$5000,A1327,FALSE)&gt;0,
HLOOKUP("CPUs",'vInfo (Imported)'!$1:$5000,A1327,FALSE),
"")</f>
        <v/>
      </c>
      <c r="D1327" t="str">
        <f>IF(HLOOKUP($D$1,'vInfo (Imported)'!$1:$5000,A1327,FALSE)&gt;0,
HLOOKUP($D$1,'vInfo (Imported)'!$1:$5000,A1327,FALSE),
"")</f>
        <v/>
      </c>
      <c r="E1327" t="str">
        <f>IF(HLOOKUP("Category",'vInfo (Imported)'!$1:$5000,A1327,FALSE)&gt;0,
HLOOKUP("Category",'vInfo (Imported)'!$1:$5000,A1327,FALSE),
"")</f>
        <v/>
      </c>
      <c r="F1327" t="str">
        <f>IF(HLOOKUP("OS according to the configuration file",'vInfo (Imported)'!$1:$5000,A1327,FALSE)&gt;0,
HLOOKUP("OS according to the configuration file",'vInfo (Imported)'!$1:$5000,A1327,FALSE),
"")</f>
        <v/>
      </c>
      <c r="G1327" s="1" t="str">
        <f>IF(HLOOKUP("Cluster",'vInfo (Imported)'!$1:$5000,A1327,FALSE)&gt;0,
HLOOKUP("Cluster",'vInfo (Imported)'!$1:$5000,A1327,FALSE),
"")</f>
        <v/>
      </c>
      <c r="K1327" s="28">
        <f>'vCluster (Imported)'!A1327</f>
        <v>0</v>
      </c>
      <c r="L1327">
        <f t="shared" si="123"/>
        <v>0</v>
      </c>
      <c r="M1327">
        <f t="shared" si="124"/>
        <v>0</v>
      </c>
      <c r="N1327">
        <f t="shared" si="125"/>
        <v>0</v>
      </c>
      <c r="O1327" s="1">
        <f t="shared" si="126"/>
        <v>0</v>
      </c>
      <c r="P1327">
        <f>SUMIFS('vCluster (Imported)'!$G:$G,'vCluster (Imported)'!$A:$A,K1327)</f>
        <v>0</v>
      </c>
      <c r="Q1327">
        <f t="shared" si="127"/>
        <v>0</v>
      </c>
    </row>
    <row r="1328" spans="1:17" x14ac:dyDescent="0.3">
      <c r="A1328">
        <f t="shared" si="122"/>
        <v>1328</v>
      </c>
      <c r="B1328" t="str">
        <f>IF(HLOOKUP("Memory",'vInfo (Imported)'!$1:$5000,A1328,FALSE)&gt;0,HLOOKUP("Memory",'vInfo (Imported)'!$1:$5000,A1328,FALSE),"")</f>
        <v/>
      </c>
      <c r="C1328" t="str">
        <f>IF(HLOOKUP("CPUs",'vInfo (Imported)'!$1:$5000,A1328,FALSE)&gt;0,
HLOOKUP("CPUs",'vInfo (Imported)'!$1:$5000,A1328,FALSE),
"")</f>
        <v/>
      </c>
      <c r="D1328" t="str">
        <f>IF(HLOOKUP($D$1,'vInfo (Imported)'!$1:$5000,A1328,FALSE)&gt;0,
HLOOKUP($D$1,'vInfo (Imported)'!$1:$5000,A1328,FALSE),
"")</f>
        <v/>
      </c>
      <c r="E1328" t="str">
        <f>IF(HLOOKUP("Category",'vInfo (Imported)'!$1:$5000,A1328,FALSE)&gt;0,
HLOOKUP("Category",'vInfo (Imported)'!$1:$5000,A1328,FALSE),
"")</f>
        <v/>
      </c>
      <c r="F1328" t="str">
        <f>IF(HLOOKUP("OS according to the configuration file",'vInfo (Imported)'!$1:$5000,A1328,FALSE)&gt;0,
HLOOKUP("OS according to the configuration file",'vInfo (Imported)'!$1:$5000,A1328,FALSE),
"")</f>
        <v/>
      </c>
      <c r="G1328" s="1" t="str">
        <f>IF(HLOOKUP("Cluster",'vInfo (Imported)'!$1:$5000,A1328,FALSE)&gt;0,
HLOOKUP("Cluster",'vInfo (Imported)'!$1:$5000,A1328,FALSE),
"")</f>
        <v/>
      </c>
      <c r="K1328" s="28">
        <f>'vCluster (Imported)'!A1328</f>
        <v>0</v>
      </c>
      <c r="L1328">
        <f t="shared" si="123"/>
        <v>0</v>
      </c>
      <c r="M1328">
        <f t="shared" si="124"/>
        <v>0</v>
      </c>
      <c r="N1328">
        <f t="shared" si="125"/>
        <v>0</v>
      </c>
      <c r="O1328" s="1">
        <f t="shared" si="126"/>
        <v>0</v>
      </c>
      <c r="P1328">
        <f>SUMIFS('vCluster (Imported)'!$G:$G,'vCluster (Imported)'!$A:$A,K1328)</f>
        <v>0</v>
      </c>
      <c r="Q1328">
        <f t="shared" si="127"/>
        <v>0</v>
      </c>
    </row>
    <row r="1329" spans="1:17" x14ac:dyDescent="0.3">
      <c r="A1329">
        <f t="shared" si="122"/>
        <v>1329</v>
      </c>
      <c r="B1329" t="str">
        <f>IF(HLOOKUP("Memory",'vInfo (Imported)'!$1:$5000,A1329,FALSE)&gt;0,HLOOKUP("Memory",'vInfo (Imported)'!$1:$5000,A1329,FALSE),"")</f>
        <v/>
      </c>
      <c r="C1329" t="str">
        <f>IF(HLOOKUP("CPUs",'vInfo (Imported)'!$1:$5000,A1329,FALSE)&gt;0,
HLOOKUP("CPUs",'vInfo (Imported)'!$1:$5000,A1329,FALSE),
"")</f>
        <v/>
      </c>
      <c r="D1329" t="str">
        <f>IF(HLOOKUP($D$1,'vInfo (Imported)'!$1:$5000,A1329,FALSE)&gt;0,
HLOOKUP($D$1,'vInfo (Imported)'!$1:$5000,A1329,FALSE),
"")</f>
        <v/>
      </c>
      <c r="E1329" t="str">
        <f>IF(HLOOKUP("Category",'vInfo (Imported)'!$1:$5000,A1329,FALSE)&gt;0,
HLOOKUP("Category",'vInfo (Imported)'!$1:$5000,A1329,FALSE),
"")</f>
        <v/>
      </c>
      <c r="F1329" t="str">
        <f>IF(HLOOKUP("OS according to the configuration file",'vInfo (Imported)'!$1:$5000,A1329,FALSE)&gt;0,
HLOOKUP("OS according to the configuration file",'vInfo (Imported)'!$1:$5000,A1329,FALSE),
"")</f>
        <v/>
      </c>
      <c r="G1329" s="1" t="str">
        <f>IF(HLOOKUP("Cluster",'vInfo (Imported)'!$1:$5000,A1329,FALSE)&gt;0,
HLOOKUP("Cluster",'vInfo (Imported)'!$1:$5000,A1329,FALSE),
"")</f>
        <v/>
      </c>
      <c r="K1329" s="28">
        <f>'vCluster (Imported)'!A1329</f>
        <v>0</v>
      </c>
      <c r="L1329">
        <f t="shared" si="123"/>
        <v>0</v>
      </c>
      <c r="M1329">
        <f t="shared" si="124"/>
        <v>0</v>
      </c>
      <c r="N1329">
        <f t="shared" si="125"/>
        <v>0</v>
      </c>
      <c r="O1329" s="1">
        <f t="shared" si="126"/>
        <v>0</v>
      </c>
      <c r="P1329">
        <f>SUMIFS('vCluster (Imported)'!$G:$G,'vCluster (Imported)'!$A:$A,K1329)</f>
        <v>0</v>
      </c>
      <c r="Q1329">
        <f t="shared" si="127"/>
        <v>0</v>
      </c>
    </row>
    <row r="1330" spans="1:17" x14ac:dyDescent="0.3">
      <c r="A1330">
        <f t="shared" si="122"/>
        <v>1330</v>
      </c>
      <c r="B1330" t="str">
        <f>IF(HLOOKUP("Memory",'vInfo (Imported)'!$1:$5000,A1330,FALSE)&gt;0,HLOOKUP("Memory",'vInfo (Imported)'!$1:$5000,A1330,FALSE),"")</f>
        <v/>
      </c>
      <c r="C1330" t="str">
        <f>IF(HLOOKUP("CPUs",'vInfo (Imported)'!$1:$5000,A1330,FALSE)&gt;0,
HLOOKUP("CPUs",'vInfo (Imported)'!$1:$5000,A1330,FALSE),
"")</f>
        <v/>
      </c>
      <c r="D1330" t="str">
        <f>IF(HLOOKUP($D$1,'vInfo (Imported)'!$1:$5000,A1330,FALSE)&gt;0,
HLOOKUP($D$1,'vInfo (Imported)'!$1:$5000,A1330,FALSE),
"")</f>
        <v/>
      </c>
      <c r="E1330" t="str">
        <f>IF(HLOOKUP("Category",'vInfo (Imported)'!$1:$5000,A1330,FALSE)&gt;0,
HLOOKUP("Category",'vInfo (Imported)'!$1:$5000,A1330,FALSE),
"")</f>
        <v/>
      </c>
      <c r="F1330" t="str">
        <f>IF(HLOOKUP("OS according to the configuration file",'vInfo (Imported)'!$1:$5000,A1330,FALSE)&gt;0,
HLOOKUP("OS according to the configuration file",'vInfo (Imported)'!$1:$5000,A1330,FALSE),
"")</f>
        <v/>
      </c>
      <c r="G1330" s="1" t="str">
        <f>IF(HLOOKUP("Cluster",'vInfo (Imported)'!$1:$5000,A1330,FALSE)&gt;0,
HLOOKUP("Cluster",'vInfo (Imported)'!$1:$5000,A1330,FALSE),
"")</f>
        <v/>
      </c>
      <c r="K1330" s="28">
        <f>'vCluster (Imported)'!A1330</f>
        <v>0</v>
      </c>
      <c r="L1330">
        <f t="shared" si="123"/>
        <v>0</v>
      </c>
      <c r="M1330">
        <f t="shared" si="124"/>
        <v>0</v>
      </c>
      <c r="N1330">
        <f t="shared" si="125"/>
        <v>0</v>
      </c>
      <c r="O1330" s="1">
        <f t="shared" si="126"/>
        <v>0</v>
      </c>
      <c r="P1330">
        <f>SUMIFS('vCluster (Imported)'!$G:$G,'vCluster (Imported)'!$A:$A,K1330)</f>
        <v>0</v>
      </c>
      <c r="Q1330">
        <f t="shared" si="127"/>
        <v>0</v>
      </c>
    </row>
    <row r="1331" spans="1:17" x14ac:dyDescent="0.3">
      <c r="A1331">
        <f t="shared" si="122"/>
        <v>1331</v>
      </c>
      <c r="B1331" t="str">
        <f>IF(HLOOKUP("Memory",'vInfo (Imported)'!$1:$5000,A1331,FALSE)&gt;0,HLOOKUP("Memory",'vInfo (Imported)'!$1:$5000,A1331,FALSE),"")</f>
        <v/>
      </c>
      <c r="C1331" t="str">
        <f>IF(HLOOKUP("CPUs",'vInfo (Imported)'!$1:$5000,A1331,FALSE)&gt;0,
HLOOKUP("CPUs",'vInfo (Imported)'!$1:$5000,A1331,FALSE),
"")</f>
        <v/>
      </c>
      <c r="D1331" t="str">
        <f>IF(HLOOKUP($D$1,'vInfo (Imported)'!$1:$5000,A1331,FALSE)&gt;0,
HLOOKUP($D$1,'vInfo (Imported)'!$1:$5000,A1331,FALSE),
"")</f>
        <v/>
      </c>
      <c r="E1331" t="str">
        <f>IF(HLOOKUP("Category",'vInfo (Imported)'!$1:$5000,A1331,FALSE)&gt;0,
HLOOKUP("Category",'vInfo (Imported)'!$1:$5000,A1331,FALSE),
"")</f>
        <v/>
      </c>
      <c r="F1331" t="str">
        <f>IF(HLOOKUP("OS according to the configuration file",'vInfo (Imported)'!$1:$5000,A1331,FALSE)&gt;0,
HLOOKUP("OS according to the configuration file",'vInfo (Imported)'!$1:$5000,A1331,FALSE),
"")</f>
        <v/>
      </c>
      <c r="G1331" s="1" t="str">
        <f>IF(HLOOKUP("Cluster",'vInfo (Imported)'!$1:$5000,A1331,FALSE)&gt;0,
HLOOKUP("Cluster",'vInfo (Imported)'!$1:$5000,A1331,FALSE),
"")</f>
        <v/>
      </c>
      <c r="K1331" s="28">
        <f>'vCluster (Imported)'!A1331</f>
        <v>0</v>
      </c>
      <c r="L1331">
        <f t="shared" si="123"/>
        <v>0</v>
      </c>
      <c r="M1331">
        <f t="shared" si="124"/>
        <v>0</v>
      </c>
      <c r="N1331">
        <f t="shared" si="125"/>
        <v>0</v>
      </c>
      <c r="O1331" s="1">
        <f t="shared" si="126"/>
        <v>0</v>
      </c>
      <c r="P1331">
        <f>SUMIFS('vCluster (Imported)'!$G:$G,'vCluster (Imported)'!$A:$A,K1331)</f>
        <v>0</v>
      </c>
      <c r="Q1331">
        <f t="shared" si="127"/>
        <v>0</v>
      </c>
    </row>
    <row r="1332" spans="1:17" x14ac:dyDescent="0.3">
      <c r="A1332">
        <f t="shared" si="122"/>
        <v>1332</v>
      </c>
      <c r="B1332" t="str">
        <f>IF(HLOOKUP("Memory",'vInfo (Imported)'!$1:$5000,A1332,FALSE)&gt;0,HLOOKUP("Memory",'vInfo (Imported)'!$1:$5000,A1332,FALSE),"")</f>
        <v/>
      </c>
      <c r="C1332" t="str">
        <f>IF(HLOOKUP("CPUs",'vInfo (Imported)'!$1:$5000,A1332,FALSE)&gt;0,
HLOOKUP("CPUs",'vInfo (Imported)'!$1:$5000,A1332,FALSE),
"")</f>
        <v/>
      </c>
      <c r="D1332" t="str">
        <f>IF(HLOOKUP($D$1,'vInfo (Imported)'!$1:$5000,A1332,FALSE)&gt;0,
HLOOKUP($D$1,'vInfo (Imported)'!$1:$5000,A1332,FALSE),
"")</f>
        <v/>
      </c>
      <c r="E1332" t="str">
        <f>IF(HLOOKUP("Category",'vInfo (Imported)'!$1:$5000,A1332,FALSE)&gt;0,
HLOOKUP("Category",'vInfo (Imported)'!$1:$5000,A1332,FALSE),
"")</f>
        <v/>
      </c>
      <c r="F1332" t="str">
        <f>IF(HLOOKUP("OS according to the configuration file",'vInfo (Imported)'!$1:$5000,A1332,FALSE)&gt;0,
HLOOKUP("OS according to the configuration file",'vInfo (Imported)'!$1:$5000,A1332,FALSE),
"")</f>
        <v/>
      </c>
      <c r="G1332" s="1" t="str">
        <f>IF(HLOOKUP("Cluster",'vInfo (Imported)'!$1:$5000,A1332,FALSE)&gt;0,
HLOOKUP("Cluster",'vInfo (Imported)'!$1:$5000,A1332,FALSE),
"")</f>
        <v/>
      </c>
      <c r="K1332" s="28">
        <f>'vCluster (Imported)'!A1332</f>
        <v>0</v>
      </c>
      <c r="L1332">
        <f t="shared" si="123"/>
        <v>0</v>
      </c>
      <c r="M1332">
        <f t="shared" si="124"/>
        <v>0</v>
      </c>
      <c r="N1332">
        <f t="shared" si="125"/>
        <v>0</v>
      </c>
      <c r="O1332" s="1">
        <f t="shared" si="126"/>
        <v>0</v>
      </c>
      <c r="P1332">
        <f>SUMIFS('vCluster (Imported)'!$G:$G,'vCluster (Imported)'!$A:$A,K1332)</f>
        <v>0</v>
      </c>
      <c r="Q1332">
        <f t="shared" si="127"/>
        <v>0</v>
      </c>
    </row>
    <row r="1333" spans="1:17" x14ac:dyDescent="0.3">
      <c r="A1333">
        <f t="shared" si="122"/>
        <v>1333</v>
      </c>
      <c r="B1333" t="str">
        <f>IF(HLOOKUP("Memory",'vInfo (Imported)'!$1:$5000,A1333,FALSE)&gt;0,HLOOKUP("Memory",'vInfo (Imported)'!$1:$5000,A1333,FALSE),"")</f>
        <v/>
      </c>
      <c r="C1333" t="str">
        <f>IF(HLOOKUP("CPUs",'vInfo (Imported)'!$1:$5000,A1333,FALSE)&gt;0,
HLOOKUP("CPUs",'vInfo (Imported)'!$1:$5000,A1333,FALSE),
"")</f>
        <v/>
      </c>
      <c r="D1333" t="str">
        <f>IF(HLOOKUP($D$1,'vInfo (Imported)'!$1:$5000,A1333,FALSE)&gt;0,
HLOOKUP($D$1,'vInfo (Imported)'!$1:$5000,A1333,FALSE),
"")</f>
        <v/>
      </c>
      <c r="E1333" t="str">
        <f>IF(HLOOKUP("Category",'vInfo (Imported)'!$1:$5000,A1333,FALSE)&gt;0,
HLOOKUP("Category",'vInfo (Imported)'!$1:$5000,A1333,FALSE),
"")</f>
        <v/>
      </c>
      <c r="F1333" t="str">
        <f>IF(HLOOKUP("OS according to the configuration file",'vInfo (Imported)'!$1:$5000,A1333,FALSE)&gt;0,
HLOOKUP("OS according to the configuration file",'vInfo (Imported)'!$1:$5000,A1333,FALSE),
"")</f>
        <v/>
      </c>
      <c r="G1333" s="1" t="str">
        <f>IF(HLOOKUP("Cluster",'vInfo (Imported)'!$1:$5000,A1333,FALSE)&gt;0,
HLOOKUP("Cluster",'vInfo (Imported)'!$1:$5000,A1333,FALSE),
"")</f>
        <v/>
      </c>
      <c r="K1333" s="28">
        <f>'vCluster (Imported)'!A1333</f>
        <v>0</v>
      </c>
      <c r="L1333">
        <f t="shared" si="123"/>
        <v>0</v>
      </c>
      <c r="M1333">
        <f t="shared" si="124"/>
        <v>0</v>
      </c>
      <c r="N1333">
        <f t="shared" si="125"/>
        <v>0</v>
      </c>
      <c r="O1333" s="1">
        <f t="shared" si="126"/>
        <v>0</v>
      </c>
      <c r="P1333">
        <f>SUMIFS('vCluster (Imported)'!$G:$G,'vCluster (Imported)'!$A:$A,K1333)</f>
        <v>0</v>
      </c>
      <c r="Q1333">
        <f t="shared" si="127"/>
        <v>0</v>
      </c>
    </row>
    <row r="1334" spans="1:17" x14ac:dyDescent="0.3">
      <c r="A1334">
        <f t="shared" si="122"/>
        <v>1334</v>
      </c>
      <c r="B1334" t="str">
        <f>IF(HLOOKUP("Memory",'vInfo (Imported)'!$1:$5000,A1334,FALSE)&gt;0,HLOOKUP("Memory",'vInfo (Imported)'!$1:$5000,A1334,FALSE),"")</f>
        <v/>
      </c>
      <c r="C1334" t="str">
        <f>IF(HLOOKUP("CPUs",'vInfo (Imported)'!$1:$5000,A1334,FALSE)&gt;0,
HLOOKUP("CPUs",'vInfo (Imported)'!$1:$5000,A1334,FALSE),
"")</f>
        <v/>
      </c>
      <c r="D1334" t="str">
        <f>IF(HLOOKUP($D$1,'vInfo (Imported)'!$1:$5000,A1334,FALSE)&gt;0,
HLOOKUP($D$1,'vInfo (Imported)'!$1:$5000,A1334,FALSE),
"")</f>
        <v/>
      </c>
      <c r="E1334" t="str">
        <f>IF(HLOOKUP("Category",'vInfo (Imported)'!$1:$5000,A1334,FALSE)&gt;0,
HLOOKUP("Category",'vInfo (Imported)'!$1:$5000,A1334,FALSE),
"")</f>
        <v/>
      </c>
      <c r="F1334" t="str">
        <f>IF(HLOOKUP("OS according to the configuration file",'vInfo (Imported)'!$1:$5000,A1334,FALSE)&gt;0,
HLOOKUP("OS according to the configuration file",'vInfo (Imported)'!$1:$5000,A1334,FALSE),
"")</f>
        <v/>
      </c>
      <c r="G1334" s="1" t="str">
        <f>IF(HLOOKUP("Cluster",'vInfo (Imported)'!$1:$5000,A1334,FALSE)&gt;0,
HLOOKUP("Cluster",'vInfo (Imported)'!$1:$5000,A1334,FALSE),
"")</f>
        <v/>
      </c>
      <c r="K1334" s="28">
        <f>'vCluster (Imported)'!A1334</f>
        <v>0</v>
      </c>
      <c r="L1334">
        <f t="shared" si="123"/>
        <v>0</v>
      </c>
      <c r="M1334">
        <f t="shared" si="124"/>
        <v>0</v>
      </c>
      <c r="N1334">
        <f t="shared" si="125"/>
        <v>0</v>
      </c>
      <c r="O1334" s="1">
        <f t="shared" si="126"/>
        <v>0</v>
      </c>
      <c r="P1334">
        <f>SUMIFS('vCluster (Imported)'!$G:$G,'vCluster (Imported)'!$A:$A,K1334)</f>
        <v>0</v>
      </c>
      <c r="Q1334">
        <f t="shared" si="127"/>
        <v>0</v>
      </c>
    </row>
    <row r="1335" spans="1:17" x14ac:dyDescent="0.3">
      <c r="A1335">
        <f t="shared" si="122"/>
        <v>1335</v>
      </c>
      <c r="B1335" t="str">
        <f>IF(HLOOKUP("Memory",'vInfo (Imported)'!$1:$5000,A1335,FALSE)&gt;0,HLOOKUP("Memory",'vInfo (Imported)'!$1:$5000,A1335,FALSE),"")</f>
        <v/>
      </c>
      <c r="C1335" t="str">
        <f>IF(HLOOKUP("CPUs",'vInfo (Imported)'!$1:$5000,A1335,FALSE)&gt;0,
HLOOKUP("CPUs",'vInfo (Imported)'!$1:$5000,A1335,FALSE),
"")</f>
        <v/>
      </c>
      <c r="D1335" t="str">
        <f>IF(HLOOKUP($D$1,'vInfo (Imported)'!$1:$5000,A1335,FALSE)&gt;0,
HLOOKUP($D$1,'vInfo (Imported)'!$1:$5000,A1335,FALSE),
"")</f>
        <v/>
      </c>
      <c r="E1335" t="str">
        <f>IF(HLOOKUP("Category",'vInfo (Imported)'!$1:$5000,A1335,FALSE)&gt;0,
HLOOKUP("Category",'vInfo (Imported)'!$1:$5000,A1335,FALSE),
"")</f>
        <v/>
      </c>
      <c r="F1335" t="str">
        <f>IF(HLOOKUP("OS according to the configuration file",'vInfo (Imported)'!$1:$5000,A1335,FALSE)&gt;0,
HLOOKUP("OS according to the configuration file",'vInfo (Imported)'!$1:$5000,A1335,FALSE),
"")</f>
        <v/>
      </c>
      <c r="G1335" s="1" t="str">
        <f>IF(HLOOKUP("Cluster",'vInfo (Imported)'!$1:$5000,A1335,FALSE)&gt;0,
HLOOKUP("Cluster",'vInfo (Imported)'!$1:$5000,A1335,FALSE),
"")</f>
        <v/>
      </c>
      <c r="K1335" s="28">
        <f>'vCluster (Imported)'!A1335</f>
        <v>0</v>
      </c>
      <c r="L1335">
        <f t="shared" si="123"/>
        <v>0</v>
      </c>
      <c r="M1335">
        <f t="shared" si="124"/>
        <v>0</v>
      </c>
      <c r="N1335">
        <f t="shared" si="125"/>
        <v>0</v>
      </c>
      <c r="O1335" s="1">
        <f t="shared" si="126"/>
        <v>0</v>
      </c>
      <c r="P1335">
        <f>SUMIFS('vCluster (Imported)'!$G:$G,'vCluster (Imported)'!$A:$A,K1335)</f>
        <v>0</v>
      </c>
      <c r="Q1335">
        <f t="shared" si="127"/>
        <v>0</v>
      </c>
    </row>
    <row r="1336" spans="1:17" x14ac:dyDescent="0.3">
      <c r="A1336">
        <f t="shared" si="122"/>
        <v>1336</v>
      </c>
      <c r="B1336" t="str">
        <f>IF(HLOOKUP("Memory",'vInfo (Imported)'!$1:$5000,A1336,FALSE)&gt;0,HLOOKUP("Memory",'vInfo (Imported)'!$1:$5000,A1336,FALSE),"")</f>
        <v/>
      </c>
      <c r="C1336" t="str">
        <f>IF(HLOOKUP("CPUs",'vInfo (Imported)'!$1:$5000,A1336,FALSE)&gt;0,
HLOOKUP("CPUs",'vInfo (Imported)'!$1:$5000,A1336,FALSE),
"")</f>
        <v/>
      </c>
      <c r="D1336" t="str">
        <f>IF(HLOOKUP($D$1,'vInfo (Imported)'!$1:$5000,A1336,FALSE)&gt;0,
HLOOKUP($D$1,'vInfo (Imported)'!$1:$5000,A1336,FALSE),
"")</f>
        <v/>
      </c>
      <c r="E1336" t="str">
        <f>IF(HLOOKUP("Category",'vInfo (Imported)'!$1:$5000,A1336,FALSE)&gt;0,
HLOOKUP("Category",'vInfo (Imported)'!$1:$5000,A1336,FALSE),
"")</f>
        <v/>
      </c>
      <c r="F1336" t="str">
        <f>IF(HLOOKUP("OS according to the configuration file",'vInfo (Imported)'!$1:$5000,A1336,FALSE)&gt;0,
HLOOKUP("OS according to the configuration file",'vInfo (Imported)'!$1:$5000,A1336,FALSE),
"")</f>
        <v/>
      </c>
      <c r="G1336" s="1" t="str">
        <f>IF(HLOOKUP("Cluster",'vInfo (Imported)'!$1:$5000,A1336,FALSE)&gt;0,
HLOOKUP("Cluster",'vInfo (Imported)'!$1:$5000,A1336,FALSE),
"")</f>
        <v/>
      </c>
      <c r="K1336" s="28">
        <f>'vCluster (Imported)'!A1336</f>
        <v>0</v>
      </c>
      <c r="L1336">
        <f t="shared" si="123"/>
        <v>0</v>
      </c>
      <c r="M1336">
        <f t="shared" si="124"/>
        <v>0</v>
      </c>
      <c r="N1336">
        <f t="shared" si="125"/>
        <v>0</v>
      </c>
      <c r="O1336" s="1">
        <f t="shared" si="126"/>
        <v>0</v>
      </c>
      <c r="P1336">
        <f>SUMIFS('vCluster (Imported)'!$G:$G,'vCluster (Imported)'!$A:$A,K1336)</f>
        <v>0</v>
      </c>
      <c r="Q1336">
        <f t="shared" si="127"/>
        <v>0</v>
      </c>
    </row>
    <row r="1337" spans="1:17" x14ac:dyDescent="0.3">
      <c r="A1337">
        <f t="shared" si="122"/>
        <v>1337</v>
      </c>
      <c r="B1337" t="str">
        <f>IF(HLOOKUP("Memory",'vInfo (Imported)'!$1:$5000,A1337,FALSE)&gt;0,HLOOKUP("Memory",'vInfo (Imported)'!$1:$5000,A1337,FALSE),"")</f>
        <v/>
      </c>
      <c r="C1337" t="str">
        <f>IF(HLOOKUP("CPUs",'vInfo (Imported)'!$1:$5000,A1337,FALSE)&gt;0,
HLOOKUP("CPUs",'vInfo (Imported)'!$1:$5000,A1337,FALSE),
"")</f>
        <v/>
      </c>
      <c r="D1337" t="str">
        <f>IF(HLOOKUP($D$1,'vInfo (Imported)'!$1:$5000,A1337,FALSE)&gt;0,
HLOOKUP($D$1,'vInfo (Imported)'!$1:$5000,A1337,FALSE),
"")</f>
        <v/>
      </c>
      <c r="E1337" t="str">
        <f>IF(HLOOKUP("Category",'vInfo (Imported)'!$1:$5000,A1337,FALSE)&gt;0,
HLOOKUP("Category",'vInfo (Imported)'!$1:$5000,A1337,FALSE),
"")</f>
        <v/>
      </c>
      <c r="F1337" t="str">
        <f>IF(HLOOKUP("OS according to the configuration file",'vInfo (Imported)'!$1:$5000,A1337,FALSE)&gt;0,
HLOOKUP("OS according to the configuration file",'vInfo (Imported)'!$1:$5000,A1337,FALSE),
"")</f>
        <v/>
      </c>
      <c r="G1337" s="1" t="str">
        <f>IF(HLOOKUP("Cluster",'vInfo (Imported)'!$1:$5000,A1337,FALSE)&gt;0,
HLOOKUP("Cluster",'vInfo (Imported)'!$1:$5000,A1337,FALSE),
"")</f>
        <v/>
      </c>
      <c r="K1337" s="28">
        <f>'vCluster (Imported)'!A1337</f>
        <v>0</v>
      </c>
      <c r="L1337">
        <f t="shared" si="123"/>
        <v>0</v>
      </c>
      <c r="M1337">
        <f t="shared" si="124"/>
        <v>0</v>
      </c>
      <c r="N1337">
        <f t="shared" si="125"/>
        <v>0</v>
      </c>
      <c r="O1337" s="1">
        <f t="shared" si="126"/>
        <v>0</v>
      </c>
      <c r="P1337">
        <f>SUMIFS('vCluster (Imported)'!$G:$G,'vCluster (Imported)'!$A:$A,K1337)</f>
        <v>0</v>
      </c>
      <c r="Q1337">
        <f t="shared" si="127"/>
        <v>0</v>
      </c>
    </row>
    <row r="1338" spans="1:17" x14ac:dyDescent="0.3">
      <c r="A1338">
        <f t="shared" si="122"/>
        <v>1338</v>
      </c>
      <c r="B1338" t="str">
        <f>IF(HLOOKUP("Memory",'vInfo (Imported)'!$1:$5000,A1338,FALSE)&gt;0,HLOOKUP("Memory",'vInfo (Imported)'!$1:$5000,A1338,FALSE),"")</f>
        <v/>
      </c>
      <c r="C1338" t="str">
        <f>IF(HLOOKUP("CPUs",'vInfo (Imported)'!$1:$5000,A1338,FALSE)&gt;0,
HLOOKUP("CPUs",'vInfo (Imported)'!$1:$5000,A1338,FALSE),
"")</f>
        <v/>
      </c>
      <c r="D1338" t="str">
        <f>IF(HLOOKUP($D$1,'vInfo (Imported)'!$1:$5000,A1338,FALSE)&gt;0,
HLOOKUP($D$1,'vInfo (Imported)'!$1:$5000,A1338,FALSE),
"")</f>
        <v/>
      </c>
      <c r="E1338" t="str">
        <f>IF(HLOOKUP("Category",'vInfo (Imported)'!$1:$5000,A1338,FALSE)&gt;0,
HLOOKUP("Category",'vInfo (Imported)'!$1:$5000,A1338,FALSE),
"")</f>
        <v/>
      </c>
      <c r="F1338" t="str">
        <f>IF(HLOOKUP("OS according to the configuration file",'vInfo (Imported)'!$1:$5000,A1338,FALSE)&gt;0,
HLOOKUP("OS according to the configuration file",'vInfo (Imported)'!$1:$5000,A1338,FALSE),
"")</f>
        <v/>
      </c>
      <c r="G1338" s="1" t="str">
        <f>IF(HLOOKUP("Cluster",'vInfo (Imported)'!$1:$5000,A1338,FALSE)&gt;0,
HLOOKUP("Cluster",'vInfo (Imported)'!$1:$5000,A1338,FALSE),
"")</f>
        <v/>
      </c>
      <c r="K1338" s="28">
        <f>'vCluster (Imported)'!A1338</f>
        <v>0</v>
      </c>
      <c r="L1338">
        <f t="shared" si="123"/>
        <v>0</v>
      </c>
      <c r="M1338">
        <f t="shared" si="124"/>
        <v>0</v>
      </c>
      <c r="N1338">
        <f t="shared" si="125"/>
        <v>0</v>
      </c>
      <c r="O1338" s="1">
        <f t="shared" si="126"/>
        <v>0</v>
      </c>
      <c r="P1338">
        <f>SUMIFS('vCluster (Imported)'!$G:$G,'vCluster (Imported)'!$A:$A,K1338)</f>
        <v>0</v>
      </c>
      <c r="Q1338">
        <f t="shared" si="127"/>
        <v>0</v>
      </c>
    </row>
    <row r="1339" spans="1:17" x14ac:dyDescent="0.3">
      <c r="A1339">
        <f t="shared" si="122"/>
        <v>1339</v>
      </c>
      <c r="B1339" t="str">
        <f>IF(HLOOKUP("Memory",'vInfo (Imported)'!$1:$5000,A1339,FALSE)&gt;0,HLOOKUP("Memory",'vInfo (Imported)'!$1:$5000,A1339,FALSE),"")</f>
        <v/>
      </c>
      <c r="C1339" t="str">
        <f>IF(HLOOKUP("CPUs",'vInfo (Imported)'!$1:$5000,A1339,FALSE)&gt;0,
HLOOKUP("CPUs",'vInfo (Imported)'!$1:$5000,A1339,FALSE),
"")</f>
        <v/>
      </c>
      <c r="D1339" t="str">
        <f>IF(HLOOKUP($D$1,'vInfo (Imported)'!$1:$5000,A1339,FALSE)&gt;0,
HLOOKUP($D$1,'vInfo (Imported)'!$1:$5000,A1339,FALSE),
"")</f>
        <v/>
      </c>
      <c r="E1339" t="str">
        <f>IF(HLOOKUP("Category",'vInfo (Imported)'!$1:$5000,A1339,FALSE)&gt;0,
HLOOKUP("Category",'vInfo (Imported)'!$1:$5000,A1339,FALSE),
"")</f>
        <v/>
      </c>
      <c r="F1339" t="str">
        <f>IF(HLOOKUP("OS according to the configuration file",'vInfo (Imported)'!$1:$5000,A1339,FALSE)&gt;0,
HLOOKUP("OS according to the configuration file",'vInfo (Imported)'!$1:$5000,A1339,FALSE),
"")</f>
        <v/>
      </c>
      <c r="G1339" s="1" t="str">
        <f>IF(HLOOKUP("Cluster",'vInfo (Imported)'!$1:$5000,A1339,FALSE)&gt;0,
HLOOKUP("Cluster",'vInfo (Imported)'!$1:$5000,A1339,FALSE),
"")</f>
        <v/>
      </c>
      <c r="K1339" s="28">
        <f>'vCluster (Imported)'!A1339</f>
        <v>0</v>
      </c>
      <c r="L1339">
        <f t="shared" si="123"/>
        <v>0</v>
      </c>
      <c r="M1339">
        <f t="shared" si="124"/>
        <v>0</v>
      </c>
      <c r="N1339">
        <f t="shared" si="125"/>
        <v>0</v>
      </c>
      <c r="O1339" s="1">
        <f t="shared" si="126"/>
        <v>0</v>
      </c>
      <c r="P1339">
        <f>SUMIFS('vCluster (Imported)'!$G:$G,'vCluster (Imported)'!$A:$A,K1339)</f>
        <v>0</v>
      </c>
      <c r="Q1339">
        <f t="shared" si="127"/>
        <v>0</v>
      </c>
    </row>
    <row r="1340" spans="1:17" x14ac:dyDescent="0.3">
      <c r="A1340">
        <f t="shared" si="122"/>
        <v>1340</v>
      </c>
      <c r="B1340" t="str">
        <f>IF(HLOOKUP("Memory",'vInfo (Imported)'!$1:$5000,A1340,FALSE)&gt;0,HLOOKUP("Memory",'vInfo (Imported)'!$1:$5000,A1340,FALSE),"")</f>
        <v/>
      </c>
      <c r="C1340" t="str">
        <f>IF(HLOOKUP("CPUs",'vInfo (Imported)'!$1:$5000,A1340,FALSE)&gt;0,
HLOOKUP("CPUs",'vInfo (Imported)'!$1:$5000,A1340,FALSE),
"")</f>
        <v/>
      </c>
      <c r="D1340" t="str">
        <f>IF(HLOOKUP($D$1,'vInfo (Imported)'!$1:$5000,A1340,FALSE)&gt;0,
HLOOKUP($D$1,'vInfo (Imported)'!$1:$5000,A1340,FALSE),
"")</f>
        <v/>
      </c>
      <c r="E1340" t="str">
        <f>IF(HLOOKUP("Category",'vInfo (Imported)'!$1:$5000,A1340,FALSE)&gt;0,
HLOOKUP("Category",'vInfo (Imported)'!$1:$5000,A1340,FALSE),
"")</f>
        <v/>
      </c>
      <c r="F1340" t="str">
        <f>IF(HLOOKUP("OS according to the configuration file",'vInfo (Imported)'!$1:$5000,A1340,FALSE)&gt;0,
HLOOKUP("OS according to the configuration file",'vInfo (Imported)'!$1:$5000,A1340,FALSE),
"")</f>
        <v/>
      </c>
      <c r="G1340" s="1" t="str">
        <f>IF(HLOOKUP("Cluster",'vInfo (Imported)'!$1:$5000,A1340,FALSE)&gt;0,
HLOOKUP("Cluster",'vInfo (Imported)'!$1:$5000,A1340,FALSE),
"")</f>
        <v/>
      </c>
      <c r="K1340" s="28">
        <f>'vCluster (Imported)'!A1340</f>
        <v>0</v>
      </c>
      <c r="L1340">
        <f t="shared" si="123"/>
        <v>0</v>
      </c>
      <c r="M1340">
        <f t="shared" si="124"/>
        <v>0</v>
      </c>
      <c r="N1340">
        <f t="shared" si="125"/>
        <v>0</v>
      </c>
      <c r="O1340" s="1">
        <f t="shared" si="126"/>
        <v>0</v>
      </c>
      <c r="P1340">
        <f>SUMIFS('vCluster (Imported)'!$G:$G,'vCluster (Imported)'!$A:$A,K1340)</f>
        <v>0</v>
      </c>
      <c r="Q1340">
        <f t="shared" si="127"/>
        <v>0</v>
      </c>
    </row>
    <row r="1341" spans="1:17" x14ac:dyDescent="0.3">
      <c r="A1341">
        <f t="shared" si="122"/>
        <v>1341</v>
      </c>
      <c r="B1341" t="str">
        <f>IF(HLOOKUP("Memory",'vInfo (Imported)'!$1:$5000,A1341,FALSE)&gt;0,HLOOKUP("Memory",'vInfo (Imported)'!$1:$5000,A1341,FALSE),"")</f>
        <v/>
      </c>
      <c r="C1341" t="str">
        <f>IF(HLOOKUP("CPUs",'vInfo (Imported)'!$1:$5000,A1341,FALSE)&gt;0,
HLOOKUP("CPUs",'vInfo (Imported)'!$1:$5000,A1341,FALSE),
"")</f>
        <v/>
      </c>
      <c r="D1341" t="str">
        <f>IF(HLOOKUP($D$1,'vInfo (Imported)'!$1:$5000,A1341,FALSE)&gt;0,
HLOOKUP($D$1,'vInfo (Imported)'!$1:$5000,A1341,FALSE),
"")</f>
        <v/>
      </c>
      <c r="E1341" t="str">
        <f>IF(HLOOKUP("Category",'vInfo (Imported)'!$1:$5000,A1341,FALSE)&gt;0,
HLOOKUP("Category",'vInfo (Imported)'!$1:$5000,A1341,FALSE),
"")</f>
        <v/>
      </c>
      <c r="F1341" t="str">
        <f>IF(HLOOKUP("OS according to the configuration file",'vInfo (Imported)'!$1:$5000,A1341,FALSE)&gt;0,
HLOOKUP("OS according to the configuration file",'vInfo (Imported)'!$1:$5000,A1341,FALSE),
"")</f>
        <v/>
      </c>
      <c r="G1341" s="1" t="str">
        <f>IF(HLOOKUP("Cluster",'vInfo (Imported)'!$1:$5000,A1341,FALSE)&gt;0,
HLOOKUP("Cluster",'vInfo (Imported)'!$1:$5000,A1341,FALSE),
"")</f>
        <v/>
      </c>
      <c r="K1341" s="28">
        <f>'vCluster (Imported)'!A1341</f>
        <v>0</v>
      </c>
      <c r="L1341">
        <f t="shared" si="123"/>
        <v>0</v>
      </c>
      <c r="M1341">
        <f t="shared" si="124"/>
        <v>0</v>
      </c>
      <c r="N1341">
        <f t="shared" si="125"/>
        <v>0</v>
      </c>
      <c r="O1341" s="1">
        <f t="shared" si="126"/>
        <v>0</v>
      </c>
      <c r="P1341">
        <f>SUMIFS('vCluster (Imported)'!$G:$G,'vCluster (Imported)'!$A:$A,K1341)</f>
        <v>0</v>
      </c>
      <c r="Q1341">
        <f t="shared" si="127"/>
        <v>0</v>
      </c>
    </row>
    <row r="1342" spans="1:17" x14ac:dyDescent="0.3">
      <c r="A1342">
        <f t="shared" si="122"/>
        <v>1342</v>
      </c>
      <c r="B1342" t="str">
        <f>IF(HLOOKUP("Memory",'vInfo (Imported)'!$1:$5000,A1342,FALSE)&gt;0,HLOOKUP("Memory",'vInfo (Imported)'!$1:$5000,A1342,FALSE),"")</f>
        <v/>
      </c>
      <c r="C1342" t="str">
        <f>IF(HLOOKUP("CPUs",'vInfo (Imported)'!$1:$5000,A1342,FALSE)&gt;0,
HLOOKUP("CPUs",'vInfo (Imported)'!$1:$5000,A1342,FALSE),
"")</f>
        <v/>
      </c>
      <c r="D1342" t="str">
        <f>IF(HLOOKUP($D$1,'vInfo (Imported)'!$1:$5000,A1342,FALSE)&gt;0,
HLOOKUP($D$1,'vInfo (Imported)'!$1:$5000,A1342,FALSE),
"")</f>
        <v/>
      </c>
      <c r="E1342" t="str">
        <f>IF(HLOOKUP("Category",'vInfo (Imported)'!$1:$5000,A1342,FALSE)&gt;0,
HLOOKUP("Category",'vInfo (Imported)'!$1:$5000,A1342,FALSE),
"")</f>
        <v/>
      </c>
      <c r="F1342" t="str">
        <f>IF(HLOOKUP("OS according to the configuration file",'vInfo (Imported)'!$1:$5000,A1342,FALSE)&gt;0,
HLOOKUP("OS according to the configuration file",'vInfo (Imported)'!$1:$5000,A1342,FALSE),
"")</f>
        <v/>
      </c>
      <c r="G1342" s="1" t="str">
        <f>IF(HLOOKUP("Cluster",'vInfo (Imported)'!$1:$5000,A1342,FALSE)&gt;0,
HLOOKUP("Cluster",'vInfo (Imported)'!$1:$5000,A1342,FALSE),
"")</f>
        <v/>
      </c>
      <c r="K1342" s="28">
        <f>'vCluster (Imported)'!A1342</f>
        <v>0</v>
      </c>
      <c r="L1342">
        <f t="shared" si="123"/>
        <v>0</v>
      </c>
      <c r="M1342">
        <f t="shared" si="124"/>
        <v>0</v>
      </c>
      <c r="N1342">
        <f t="shared" si="125"/>
        <v>0</v>
      </c>
      <c r="O1342" s="1">
        <f t="shared" si="126"/>
        <v>0</v>
      </c>
      <c r="P1342">
        <f>SUMIFS('vCluster (Imported)'!$G:$G,'vCluster (Imported)'!$A:$A,K1342)</f>
        <v>0</v>
      </c>
      <c r="Q1342">
        <f t="shared" si="127"/>
        <v>0</v>
      </c>
    </row>
    <row r="1343" spans="1:17" x14ac:dyDescent="0.3">
      <c r="A1343">
        <f t="shared" si="122"/>
        <v>1343</v>
      </c>
      <c r="B1343" t="str">
        <f>IF(HLOOKUP("Memory",'vInfo (Imported)'!$1:$5000,A1343,FALSE)&gt;0,HLOOKUP("Memory",'vInfo (Imported)'!$1:$5000,A1343,FALSE),"")</f>
        <v/>
      </c>
      <c r="C1343" t="str">
        <f>IF(HLOOKUP("CPUs",'vInfo (Imported)'!$1:$5000,A1343,FALSE)&gt;0,
HLOOKUP("CPUs",'vInfo (Imported)'!$1:$5000,A1343,FALSE),
"")</f>
        <v/>
      </c>
      <c r="D1343" t="str">
        <f>IF(HLOOKUP($D$1,'vInfo (Imported)'!$1:$5000,A1343,FALSE)&gt;0,
HLOOKUP($D$1,'vInfo (Imported)'!$1:$5000,A1343,FALSE),
"")</f>
        <v/>
      </c>
      <c r="E1343" t="str">
        <f>IF(HLOOKUP("Category",'vInfo (Imported)'!$1:$5000,A1343,FALSE)&gt;0,
HLOOKUP("Category",'vInfo (Imported)'!$1:$5000,A1343,FALSE),
"")</f>
        <v/>
      </c>
      <c r="F1343" t="str">
        <f>IF(HLOOKUP("OS according to the configuration file",'vInfo (Imported)'!$1:$5000,A1343,FALSE)&gt;0,
HLOOKUP("OS according to the configuration file",'vInfo (Imported)'!$1:$5000,A1343,FALSE),
"")</f>
        <v/>
      </c>
      <c r="G1343" s="1" t="str">
        <f>IF(HLOOKUP("Cluster",'vInfo (Imported)'!$1:$5000,A1343,FALSE)&gt;0,
HLOOKUP("Cluster",'vInfo (Imported)'!$1:$5000,A1343,FALSE),
"")</f>
        <v/>
      </c>
      <c r="K1343" s="28">
        <f>'vCluster (Imported)'!A1343</f>
        <v>0</v>
      </c>
      <c r="L1343">
        <f t="shared" si="123"/>
        <v>0</v>
      </c>
      <c r="M1343">
        <f t="shared" si="124"/>
        <v>0</v>
      </c>
      <c r="N1343">
        <f t="shared" si="125"/>
        <v>0</v>
      </c>
      <c r="O1343" s="1">
        <f t="shared" si="126"/>
        <v>0</v>
      </c>
      <c r="P1343">
        <f>SUMIFS('vCluster (Imported)'!$G:$G,'vCluster (Imported)'!$A:$A,K1343)</f>
        <v>0</v>
      </c>
      <c r="Q1343">
        <f t="shared" si="127"/>
        <v>0</v>
      </c>
    </row>
    <row r="1344" spans="1:17" x14ac:dyDescent="0.3">
      <c r="A1344">
        <f t="shared" si="122"/>
        <v>1344</v>
      </c>
      <c r="B1344" t="str">
        <f>IF(HLOOKUP("Memory",'vInfo (Imported)'!$1:$5000,A1344,FALSE)&gt;0,HLOOKUP("Memory",'vInfo (Imported)'!$1:$5000,A1344,FALSE),"")</f>
        <v/>
      </c>
      <c r="C1344" t="str">
        <f>IF(HLOOKUP("CPUs",'vInfo (Imported)'!$1:$5000,A1344,FALSE)&gt;0,
HLOOKUP("CPUs",'vInfo (Imported)'!$1:$5000,A1344,FALSE),
"")</f>
        <v/>
      </c>
      <c r="D1344" t="str">
        <f>IF(HLOOKUP($D$1,'vInfo (Imported)'!$1:$5000,A1344,FALSE)&gt;0,
HLOOKUP($D$1,'vInfo (Imported)'!$1:$5000,A1344,FALSE),
"")</f>
        <v/>
      </c>
      <c r="E1344" t="str">
        <f>IF(HLOOKUP("Category",'vInfo (Imported)'!$1:$5000,A1344,FALSE)&gt;0,
HLOOKUP("Category",'vInfo (Imported)'!$1:$5000,A1344,FALSE),
"")</f>
        <v/>
      </c>
      <c r="F1344" t="str">
        <f>IF(HLOOKUP("OS according to the configuration file",'vInfo (Imported)'!$1:$5000,A1344,FALSE)&gt;0,
HLOOKUP("OS according to the configuration file",'vInfo (Imported)'!$1:$5000,A1344,FALSE),
"")</f>
        <v/>
      </c>
      <c r="G1344" s="1" t="str">
        <f>IF(HLOOKUP("Cluster",'vInfo (Imported)'!$1:$5000,A1344,FALSE)&gt;0,
HLOOKUP("Cluster",'vInfo (Imported)'!$1:$5000,A1344,FALSE),
"")</f>
        <v/>
      </c>
      <c r="K1344" s="28">
        <f>'vCluster (Imported)'!A1344</f>
        <v>0</v>
      </c>
      <c r="L1344">
        <f t="shared" si="123"/>
        <v>0</v>
      </c>
      <c r="M1344">
        <f t="shared" si="124"/>
        <v>0</v>
      </c>
      <c r="N1344">
        <f t="shared" si="125"/>
        <v>0</v>
      </c>
      <c r="O1344" s="1">
        <f t="shared" si="126"/>
        <v>0</v>
      </c>
      <c r="P1344">
        <f>SUMIFS('vCluster (Imported)'!$G:$G,'vCluster (Imported)'!$A:$A,K1344)</f>
        <v>0</v>
      </c>
      <c r="Q1344">
        <f t="shared" si="127"/>
        <v>0</v>
      </c>
    </row>
    <row r="1345" spans="1:17" x14ac:dyDescent="0.3">
      <c r="A1345">
        <f t="shared" si="122"/>
        <v>1345</v>
      </c>
      <c r="B1345" t="str">
        <f>IF(HLOOKUP("Memory",'vInfo (Imported)'!$1:$5000,A1345,FALSE)&gt;0,HLOOKUP("Memory",'vInfo (Imported)'!$1:$5000,A1345,FALSE),"")</f>
        <v/>
      </c>
      <c r="C1345" t="str">
        <f>IF(HLOOKUP("CPUs",'vInfo (Imported)'!$1:$5000,A1345,FALSE)&gt;0,
HLOOKUP("CPUs",'vInfo (Imported)'!$1:$5000,A1345,FALSE),
"")</f>
        <v/>
      </c>
      <c r="D1345" t="str">
        <f>IF(HLOOKUP($D$1,'vInfo (Imported)'!$1:$5000,A1345,FALSE)&gt;0,
HLOOKUP($D$1,'vInfo (Imported)'!$1:$5000,A1345,FALSE),
"")</f>
        <v/>
      </c>
      <c r="E1345" t="str">
        <f>IF(HLOOKUP("Category",'vInfo (Imported)'!$1:$5000,A1345,FALSE)&gt;0,
HLOOKUP("Category",'vInfo (Imported)'!$1:$5000,A1345,FALSE),
"")</f>
        <v/>
      </c>
      <c r="F1345" t="str">
        <f>IF(HLOOKUP("OS according to the configuration file",'vInfo (Imported)'!$1:$5000,A1345,FALSE)&gt;0,
HLOOKUP("OS according to the configuration file",'vInfo (Imported)'!$1:$5000,A1345,FALSE),
"")</f>
        <v/>
      </c>
      <c r="G1345" s="1" t="str">
        <f>IF(HLOOKUP("Cluster",'vInfo (Imported)'!$1:$5000,A1345,FALSE)&gt;0,
HLOOKUP("Cluster",'vInfo (Imported)'!$1:$5000,A1345,FALSE),
"")</f>
        <v/>
      </c>
      <c r="K1345" s="28">
        <f>'vCluster (Imported)'!A1345</f>
        <v>0</v>
      </c>
      <c r="L1345">
        <f t="shared" si="123"/>
        <v>0</v>
      </c>
      <c r="M1345">
        <f t="shared" si="124"/>
        <v>0</v>
      </c>
      <c r="N1345">
        <f t="shared" si="125"/>
        <v>0</v>
      </c>
      <c r="O1345" s="1">
        <f t="shared" si="126"/>
        <v>0</v>
      </c>
      <c r="P1345">
        <f>SUMIFS('vCluster (Imported)'!$G:$G,'vCluster (Imported)'!$A:$A,K1345)</f>
        <v>0</v>
      </c>
      <c r="Q1345">
        <f t="shared" si="127"/>
        <v>0</v>
      </c>
    </row>
    <row r="1346" spans="1:17" x14ac:dyDescent="0.3">
      <c r="A1346">
        <f t="shared" ref="A1346:A1409" si="128">A1345+1</f>
        <v>1346</v>
      </c>
      <c r="B1346" t="str">
        <f>IF(HLOOKUP("Memory",'vInfo (Imported)'!$1:$5000,A1346,FALSE)&gt;0,HLOOKUP("Memory",'vInfo (Imported)'!$1:$5000,A1346,FALSE),"")</f>
        <v/>
      </c>
      <c r="C1346" t="str">
        <f>IF(HLOOKUP("CPUs",'vInfo (Imported)'!$1:$5000,A1346,FALSE)&gt;0,
HLOOKUP("CPUs",'vInfo (Imported)'!$1:$5000,A1346,FALSE),
"")</f>
        <v/>
      </c>
      <c r="D1346" t="str">
        <f>IF(HLOOKUP($D$1,'vInfo (Imported)'!$1:$5000,A1346,FALSE)&gt;0,
HLOOKUP($D$1,'vInfo (Imported)'!$1:$5000,A1346,FALSE),
"")</f>
        <v/>
      </c>
      <c r="E1346" t="str">
        <f>IF(HLOOKUP("Category",'vInfo (Imported)'!$1:$5000,A1346,FALSE)&gt;0,
HLOOKUP("Category",'vInfo (Imported)'!$1:$5000,A1346,FALSE),
"")</f>
        <v/>
      </c>
      <c r="F1346" t="str">
        <f>IF(HLOOKUP("OS according to the configuration file",'vInfo (Imported)'!$1:$5000,A1346,FALSE)&gt;0,
HLOOKUP("OS according to the configuration file",'vInfo (Imported)'!$1:$5000,A1346,FALSE),
"")</f>
        <v/>
      </c>
      <c r="G1346" s="1" t="str">
        <f>IF(HLOOKUP("Cluster",'vInfo (Imported)'!$1:$5000,A1346,FALSE)&gt;0,
HLOOKUP("Cluster",'vInfo (Imported)'!$1:$5000,A1346,FALSE),
"")</f>
        <v/>
      </c>
      <c r="K1346" s="28">
        <f>'vCluster (Imported)'!A1346</f>
        <v>0</v>
      </c>
      <c r="L1346">
        <f t="shared" ref="L1346:L1409" si="129">COUNTIFS(G:G,K1346,$E:$E,$L$1)</f>
        <v>0</v>
      </c>
      <c r="M1346">
        <f t="shared" ref="M1346:M1409" si="130">COUNTIFS(G:G,K1346,$E:$E,$M$1)</f>
        <v>0</v>
      </c>
      <c r="N1346">
        <f t="shared" ref="N1346:N1409" si="131">COUNTIFS(G:G,K1346,$E:$E,$N$1)</f>
        <v>0</v>
      </c>
      <c r="O1346" s="1">
        <f t="shared" ref="O1346:O1409" si="132">COUNTIFS(G:G,K1346,$E:$E,$O$1)</f>
        <v>0</v>
      </c>
      <c r="P1346">
        <f>SUMIFS('vCluster (Imported)'!$G:$G,'vCluster (Imported)'!$A:$A,K1346)</f>
        <v>0</v>
      </c>
      <c r="Q1346">
        <f t="shared" ref="Q1346:Q1409" si="133">IF(L1346&gt;0,P1346,0)</f>
        <v>0</v>
      </c>
    </row>
    <row r="1347" spans="1:17" x14ac:dyDescent="0.3">
      <c r="A1347">
        <f t="shared" si="128"/>
        <v>1347</v>
      </c>
      <c r="B1347" t="str">
        <f>IF(HLOOKUP("Memory",'vInfo (Imported)'!$1:$5000,A1347,FALSE)&gt;0,HLOOKUP("Memory",'vInfo (Imported)'!$1:$5000,A1347,FALSE),"")</f>
        <v/>
      </c>
      <c r="C1347" t="str">
        <f>IF(HLOOKUP("CPUs",'vInfo (Imported)'!$1:$5000,A1347,FALSE)&gt;0,
HLOOKUP("CPUs",'vInfo (Imported)'!$1:$5000,A1347,FALSE),
"")</f>
        <v/>
      </c>
      <c r="D1347" t="str">
        <f>IF(HLOOKUP($D$1,'vInfo (Imported)'!$1:$5000,A1347,FALSE)&gt;0,
HLOOKUP($D$1,'vInfo (Imported)'!$1:$5000,A1347,FALSE),
"")</f>
        <v/>
      </c>
      <c r="E1347" t="str">
        <f>IF(HLOOKUP("Category",'vInfo (Imported)'!$1:$5000,A1347,FALSE)&gt;0,
HLOOKUP("Category",'vInfo (Imported)'!$1:$5000,A1347,FALSE),
"")</f>
        <v/>
      </c>
      <c r="F1347" t="str">
        <f>IF(HLOOKUP("OS according to the configuration file",'vInfo (Imported)'!$1:$5000,A1347,FALSE)&gt;0,
HLOOKUP("OS according to the configuration file",'vInfo (Imported)'!$1:$5000,A1347,FALSE),
"")</f>
        <v/>
      </c>
      <c r="G1347" s="1" t="str">
        <f>IF(HLOOKUP("Cluster",'vInfo (Imported)'!$1:$5000,A1347,FALSE)&gt;0,
HLOOKUP("Cluster",'vInfo (Imported)'!$1:$5000,A1347,FALSE),
"")</f>
        <v/>
      </c>
      <c r="K1347" s="28">
        <f>'vCluster (Imported)'!A1347</f>
        <v>0</v>
      </c>
      <c r="L1347">
        <f t="shared" si="129"/>
        <v>0</v>
      </c>
      <c r="M1347">
        <f t="shared" si="130"/>
        <v>0</v>
      </c>
      <c r="N1347">
        <f t="shared" si="131"/>
        <v>0</v>
      </c>
      <c r="O1347" s="1">
        <f t="shared" si="132"/>
        <v>0</v>
      </c>
      <c r="P1347">
        <f>SUMIFS('vCluster (Imported)'!$G:$G,'vCluster (Imported)'!$A:$A,K1347)</f>
        <v>0</v>
      </c>
      <c r="Q1347">
        <f t="shared" si="133"/>
        <v>0</v>
      </c>
    </row>
    <row r="1348" spans="1:17" x14ac:dyDescent="0.3">
      <c r="A1348">
        <f t="shared" si="128"/>
        <v>1348</v>
      </c>
      <c r="B1348" t="str">
        <f>IF(HLOOKUP("Memory",'vInfo (Imported)'!$1:$5000,A1348,FALSE)&gt;0,HLOOKUP("Memory",'vInfo (Imported)'!$1:$5000,A1348,FALSE),"")</f>
        <v/>
      </c>
      <c r="C1348" t="str">
        <f>IF(HLOOKUP("CPUs",'vInfo (Imported)'!$1:$5000,A1348,FALSE)&gt;0,
HLOOKUP("CPUs",'vInfo (Imported)'!$1:$5000,A1348,FALSE),
"")</f>
        <v/>
      </c>
      <c r="D1348" t="str">
        <f>IF(HLOOKUP($D$1,'vInfo (Imported)'!$1:$5000,A1348,FALSE)&gt;0,
HLOOKUP($D$1,'vInfo (Imported)'!$1:$5000,A1348,FALSE),
"")</f>
        <v/>
      </c>
      <c r="E1348" t="str">
        <f>IF(HLOOKUP("Category",'vInfo (Imported)'!$1:$5000,A1348,FALSE)&gt;0,
HLOOKUP("Category",'vInfo (Imported)'!$1:$5000,A1348,FALSE),
"")</f>
        <v/>
      </c>
      <c r="F1348" t="str">
        <f>IF(HLOOKUP("OS according to the configuration file",'vInfo (Imported)'!$1:$5000,A1348,FALSE)&gt;0,
HLOOKUP("OS according to the configuration file",'vInfo (Imported)'!$1:$5000,A1348,FALSE),
"")</f>
        <v/>
      </c>
      <c r="G1348" s="1" t="str">
        <f>IF(HLOOKUP("Cluster",'vInfo (Imported)'!$1:$5000,A1348,FALSE)&gt;0,
HLOOKUP("Cluster",'vInfo (Imported)'!$1:$5000,A1348,FALSE),
"")</f>
        <v/>
      </c>
      <c r="K1348" s="28">
        <f>'vCluster (Imported)'!A1348</f>
        <v>0</v>
      </c>
      <c r="L1348">
        <f t="shared" si="129"/>
        <v>0</v>
      </c>
      <c r="M1348">
        <f t="shared" si="130"/>
        <v>0</v>
      </c>
      <c r="N1348">
        <f t="shared" si="131"/>
        <v>0</v>
      </c>
      <c r="O1348" s="1">
        <f t="shared" si="132"/>
        <v>0</v>
      </c>
      <c r="P1348">
        <f>SUMIFS('vCluster (Imported)'!$G:$G,'vCluster (Imported)'!$A:$A,K1348)</f>
        <v>0</v>
      </c>
      <c r="Q1348">
        <f t="shared" si="133"/>
        <v>0</v>
      </c>
    </row>
    <row r="1349" spans="1:17" x14ac:dyDescent="0.3">
      <c r="A1349">
        <f t="shared" si="128"/>
        <v>1349</v>
      </c>
      <c r="B1349" t="str">
        <f>IF(HLOOKUP("Memory",'vInfo (Imported)'!$1:$5000,A1349,FALSE)&gt;0,HLOOKUP("Memory",'vInfo (Imported)'!$1:$5000,A1349,FALSE),"")</f>
        <v/>
      </c>
      <c r="C1349" t="str">
        <f>IF(HLOOKUP("CPUs",'vInfo (Imported)'!$1:$5000,A1349,FALSE)&gt;0,
HLOOKUP("CPUs",'vInfo (Imported)'!$1:$5000,A1349,FALSE),
"")</f>
        <v/>
      </c>
      <c r="D1349" t="str">
        <f>IF(HLOOKUP($D$1,'vInfo (Imported)'!$1:$5000,A1349,FALSE)&gt;0,
HLOOKUP($D$1,'vInfo (Imported)'!$1:$5000,A1349,FALSE),
"")</f>
        <v/>
      </c>
      <c r="E1349" t="str">
        <f>IF(HLOOKUP("Category",'vInfo (Imported)'!$1:$5000,A1349,FALSE)&gt;0,
HLOOKUP("Category",'vInfo (Imported)'!$1:$5000,A1349,FALSE),
"")</f>
        <v/>
      </c>
      <c r="F1349" t="str">
        <f>IF(HLOOKUP("OS according to the configuration file",'vInfo (Imported)'!$1:$5000,A1349,FALSE)&gt;0,
HLOOKUP("OS according to the configuration file",'vInfo (Imported)'!$1:$5000,A1349,FALSE),
"")</f>
        <v/>
      </c>
      <c r="G1349" s="1" t="str">
        <f>IF(HLOOKUP("Cluster",'vInfo (Imported)'!$1:$5000,A1349,FALSE)&gt;0,
HLOOKUP("Cluster",'vInfo (Imported)'!$1:$5000,A1349,FALSE),
"")</f>
        <v/>
      </c>
      <c r="K1349" s="28">
        <f>'vCluster (Imported)'!A1349</f>
        <v>0</v>
      </c>
      <c r="L1349">
        <f t="shared" si="129"/>
        <v>0</v>
      </c>
      <c r="M1349">
        <f t="shared" si="130"/>
        <v>0</v>
      </c>
      <c r="N1349">
        <f t="shared" si="131"/>
        <v>0</v>
      </c>
      <c r="O1349" s="1">
        <f t="shared" si="132"/>
        <v>0</v>
      </c>
      <c r="P1349">
        <f>SUMIFS('vCluster (Imported)'!$G:$G,'vCluster (Imported)'!$A:$A,K1349)</f>
        <v>0</v>
      </c>
      <c r="Q1349">
        <f t="shared" si="133"/>
        <v>0</v>
      </c>
    </row>
    <row r="1350" spans="1:17" x14ac:dyDescent="0.3">
      <c r="A1350">
        <f t="shared" si="128"/>
        <v>1350</v>
      </c>
      <c r="B1350" t="str">
        <f>IF(HLOOKUP("Memory",'vInfo (Imported)'!$1:$5000,A1350,FALSE)&gt;0,HLOOKUP("Memory",'vInfo (Imported)'!$1:$5000,A1350,FALSE),"")</f>
        <v/>
      </c>
      <c r="C1350" t="str">
        <f>IF(HLOOKUP("CPUs",'vInfo (Imported)'!$1:$5000,A1350,FALSE)&gt;0,
HLOOKUP("CPUs",'vInfo (Imported)'!$1:$5000,A1350,FALSE),
"")</f>
        <v/>
      </c>
      <c r="D1350" t="str">
        <f>IF(HLOOKUP($D$1,'vInfo (Imported)'!$1:$5000,A1350,FALSE)&gt;0,
HLOOKUP($D$1,'vInfo (Imported)'!$1:$5000,A1350,FALSE),
"")</f>
        <v/>
      </c>
      <c r="E1350" t="str">
        <f>IF(HLOOKUP("Category",'vInfo (Imported)'!$1:$5000,A1350,FALSE)&gt;0,
HLOOKUP("Category",'vInfo (Imported)'!$1:$5000,A1350,FALSE),
"")</f>
        <v/>
      </c>
      <c r="F1350" t="str">
        <f>IF(HLOOKUP("OS according to the configuration file",'vInfo (Imported)'!$1:$5000,A1350,FALSE)&gt;0,
HLOOKUP("OS according to the configuration file",'vInfo (Imported)'!$1:$5000,A1350,FALSE),
"")</f>
        <v/>
      </c>
      <c r="G1350" s="1" t="str">
        <f>IF(HLOOKUP("Cluster",'vInfo (Imported)'!$1:$5000,A1350,FALSE)&gt;0,
HLOOKUP("Cluster",'vInfo (Imported)'!$1:$5000,A1350,FALSE),
"")</f>
        <v/>
      </c>
      <c r="K1350" s="28">
        <f>'vCluster (Imported)'!A1350</f>
        <v>0</v>
      </c>
      <c r="L1350">
        <f t="shared" si="129"/>
        <v>0</v>
      </c>
      <c r="M1350">
        <f t="shared" si="130"/>
        <v>0</v>
      </c>
      <c r="N1350">
        <f t="shared" si="131"/>
        <v>0</v>
      </c>
      <c r="O1350" s="1">
        <f t="shared" si="132"/>
        <v>0</v>
      </c>
      <c r="P1350">
        <f>SUMIFS('vCluster (Imported)'!$G:$G,'vCluster (Imported)'!$A:$A,K1350)</f>
        <v>0</v>
      </c>
      <c r="Q1350">
        <f t="shared" si="133"/>
        <v>0</v>
      </c>
    </row>
    <row r="1351" spans="1:17" x14ac:dyDescent="0.3">
      <c r="A1351">
        <f t="shared" si="128"/>
        <v>1351</v>
      </c>
      <c r="B1351" t="str">
        <f>IF(HLOOKUP("Memory",'vInfo (Imported)'!$1:$5000,A1351,FALSE)&gt;0,HLOOKUP("Memory",'vInfo (Imported)'!$1:$5000,A1351,FALSE),"")</f>
        <v/>
      </c>
      <c r="C1351" t="str">
        <f>IF(HLOOKUP("CPUs",'vInfo (Imported)'!$1:$5000,A1351,FALSE)&gt;0,
HLOOKUP("CPUs",'vInfo (Imported)'!$1:$5000,A1351,FALSE),
"")</f>
        <v/>
      </c>
      <c r="D1351" t="str">
        <f>IF(HLOOKUP($D$1,'vInfo (Imported)'!$1:$5000,A1351,FALSE)&gt;0,
HLOOKUP($D$1,'vInfo (Imported)'!$1:$5000,A1351,FALSE),
"")</f>
        <v/>
      </c>
      <c r="E1351" t="str">
        <f>IF(HLOOKUP("Category",'vInfo (Imported)'!$1:$5000,A1351,FALSE)&gt;0,
HLOOKUP("Category",'vInfo (Imported)'!$1:$5000,A1351,FALSE),
"")</f>
        <v/>
      </c>
      <c r="F1351" t="str">
        <f>IF(HLOOKUP("OS according to the configuration file",'vInfo (Imported)'!$1:$5000,A1351,FALSE)&gt;0,
HLOOKUP("OS according to the configuration file",'vInfo (Imported)'!$1:$5000,A1351,FALSE),
"")</f>
        <v/>
      </c>
      <c r="G1351" s="1" t="str">
        <f>IF(HLOOKUP("Cluster",'vInfo (Imported)'!$1:$5000,A1351,FALSE)&gt;0,
HLOOKUP("Cluster",'vInfo (Imported)'!$1:$5000,A1351,FALSE),
"")</f>
        <v/>
      </c>
      <c r="K1351" s="28">
        <f>'vCluster (Imported)'!A1351</f>
        <v>0</v>
      </c>
      <c r="L1351">
        <f t="shared" si="129"/>
        <v>0</v>
      </c>
      <c r="M1351">
        <f t="shared" si="130"/>
        <v>0</v>
      </c>
      <c r="N1351">
        <f t="shared" si="131"/>
        <v>0</v>
      </c>
      <c r="O1351" s="1">
        <f t="shared" si="132"/>
        <v>0</v>
      </c>
      <c r="P1351">
        <f>SUMIFS('vCluster (Imported)'!$G:$G,'vCluster (Imported)'!$A:$A,K1351)</f>
        <v>0</v>
      </c>
      <c r="Q1351">
        <f t="shared" si="133"/>
        <v>0</v>
      </c>
    </row>
    <row r="1352" spans="1:17" x14ac:dyDescent="0.3">
      <c r="A1352">
        <f t="shared" si="128"/>
        <v>1352</v>
      </c>
      <c r="B1352" t="str">
        <f>IF(HLOOKUP("Memory",'vInfo (Imported)'!$1:$5000,A1352,FALSE)&gt;0,HLOOKUP("Memory",'vInfo (Imported)'!$1:$5000,A1352,FALSE),"")</f>
        <v/>
      </c>
      <c r="C1352" t="str">
        <f>IF(HLOOKUP("CPUs",'vInfo (Imported)'!$1:$5000,A1352,FALSE)&gt;0,
HLOOKUP("CPUs",'vInfo (Imported)'!$1:$5000,A1352,FALSE),
"")</f>
        <v/>
      </c>
      <c r="D1352" t="str">
        <f>IF(HLOOKUP($D$1,'vInfo (Imported)'!$1:$5000,A1352,FALSE)&gt;0,
HLOOKUP($D$1,'vInfo (Imported)'!$1:$5000,A1352,FALSE),
"")</f>
        <v/>
      </c>
      <c r="E1352" t="str">
        <f>IF(HLOOKUP("Category",'vInfo (Imported)'!$1:$5000,A1352,FALSE)&gt;0,
HLOOKUP("Category",'vInfo (Imported)'!$1:$5000,A1352,FALSE),
"")</f>
        <v/>
      </c>
      <c r="F1352" t="str">
        <f>IF(HLOOKUP("OS according to the configuration file",'vInfo (Imported)'!$1:$5000,A1352,FALSE)&gt;0,
HLOOKUP("OS according to the configuration file",'vInfo (Imported)'!$1:$5000,A1352,FALSE),
"")</f>
        <v/>
      </c>
      <c r="G1352" s="1" t="str">
        <f>IF(HLOOKUP("Cluster",'vInfo (Imported)'!$1:$5000,A1352,FALSE)&gt;0,
HLOOKUP("Cluster",'vInfo (Imported)'!$1:$5000,A1352,FALSE),
"")</f>
        <v/>
      </c>
      <c r="K1352" s="28">
        <f>'vCluster (Imported)'!A1352</f>
        <v>0</v>
      </c>
      <c r="L1352">
        <f t="shared" si="129"/>
        <v>0</v>
      </c>
      <c r="M1352">
        <f t="shared" si="130"/>
        <v>0</v>
      </c>
      <c r="N1352">
        <f t="shared" si="131"/>
        <v>0</v>
      </c>
      <c r="O1352" s="1">
        <f t="shared" si="132"/>
        <v>0</v>
      </c>
      <c r="P1352">
        <f>SUMIFS('vCluster (Imported)'!$G:$G,'vCluster (Imported)'!$A:$A,K1352)</f>
        <v>0</v>
      </c>
      <c r="Q1352">
        <f t="shared" si="133"/>
        <v>0</v>
      </c>
    </row>
    <row r="1353" spans="1:17" x14ac:dyDescent="0.3">
      <c r="A1353">
        <f t="shared" si="128"/>
        <v>1353</v>
      </c>
      <c r="B1353" t="str">
        <f>IF(HLOOKUP("Memory",'vInfo (Imported)'!$1:$5000,A1353,FALSE)&gt;0,HLOOKUP("Memory",'vInfo (Imported)'!$1:$5000,A1353,FALSE),"")</f>
        <v/>
      </c>
      <c r="C1353" t="str">
        <f>IF(HLOOKUP("CPUs",'vInfo (Imported)'!$1:$5000,A1353,FALSE)&gt;0,
HLOOKUP("CPUs",'vInfo (Imported)'!$1:$5000,A1353,FALSE),
"")</f>
        <v/>
      </c>
      <c r="D1353" t="str">
        <f>IF(HLOOKUP($D$1,'vInfo (Imported)'!$1:$5000,A1353,FALSE)&gt;0,
HLOOKUP($D$1,'vInfo (Imported)'!$1:$5000,A1353,FALSE),
"")</f>
        <v/>
      </c>
      <c r="E1353" t="str">
        <f>IF(HLOOKUP("Category",'vInfo (Imported)'!$1:$5000,A1353,FALSE)&gt;0,
HLOOKUP("Category",'vInfo (Imported)'!$1:$5000,A1353,FALSE),
"")</f>
        <v/>
      </c>
      <c r="F1353" t="str">
        <f>IF(HLOOKUP("OS according to the configuration file",'vInfo (Imported)'!$1:$5000,A1353,FALSE)&gt;0,
HLOOKUP("OS according to the configuration file",'vInfo (Imported)'!$1:$5000,A1353,FALSE),
"")</f>
        <v/>
      </c>
      <c r="G1353" s="1" t="str">
        <f>IF(HLOOKUP("Cluster",'vInfo (Imported)'!$1:$5000,A1353,FALSE)&gt;0,
HLOOKUP("Cluster",'vInfo (Imported)'!$1:$5000,A1353,FALSE),
"")</f>
        <v/>
      </c>
      <c r="K1353" s="28">
        <f>'vCluster (Imported)'!A1353</f>
        <v>0</v>
      </c>
      <c r="L1353">
        <f t="shared" si="129"/>
        <v>0</v>
      </c>
      <c r="M1353">
        <f t="shared" si="130"/>
        <v>0</v>
      </c>
      <c r="N1353">
        <f t="shared" si="131"/>
        <v>0</v>
      </c>
      <c r="O1353" s="1">
        <f t="shared" si="132"/>
        <v>0</v>
      </c>
      <c r="P1353">
        <f>SUMIFS('vCluster (Imported)'!$G:$G,'vCluster (Imported)'!$A:$A,K1353)</f>
        <v>0</v>
      </c>
      <c r="Q1353">
        <f t="shared" si="133"/>
        <v>0</v>
      </c>
    </row>
    <row r="1354" spans="1:17" x14ac:dyDescent="0.3">
      <c r="A1354">
        <f t="shared" si="128"/>
        <v>1354</v>
      </c>
      <c r="B1354" t="str">
        <f>IF(HLOOKUP("Memory",'vInfo (Imported)'!$1:$5000,A1354,FALSE)&gt;0,HLOOKUP("Memory",'vInfo (Imported)'!$1:$5000,A1354,FALSE),"")</f>
        <v/>
      </c>
      <c r="C1354" t="str">
        <f>IF(HLOOKUP("CPUs",'vInfo (Imported)'!$1:$5000,A1354,FALSE)&gt;0,
HLOOKUP("CPUs",'vInfo (Imported)'!$1:$5000,A1354,FALSE),
"")</f>
        <v/>
      </c>
      <c r="D1354" t="str">
        <f>IF(HLOOKUP($D$1,'vInfo (Imported)'!$1:$5000,A1354,FALSE)&gt;0,
HLOOKUP($D$1,'vInfo (Imported)'!$1:$5000,A1354,FALSE),
"")</f>
        <v/>
      </c>
      <c r="E1354" t="str">
        <f>IF(HLOOKUP("Category",'vInfo (Imported)'!$1:$5000,A1354,FALSE)&gt;0,
HLOOKUP("Category",'vInfo (Imported)'!$1:$5000,A1354,FALSE),
"")</f>
        <v/>
      </c>
      <c r="F1354" t="str">
        <f>IF(HLOOKUP("OS according to the configuration file",'vInfo (Imported)'!$1:$5000,A1354,FALSE)&gt;0,
HLOOKUP("OS according to the configuration file",'vInfo (Imported)'!$1:$5000,A1354,FALSE),
"")</f>
        <v/>
      </c>
      <c r="G1354" s="1" t="str">
        <f>IF(HLOOKUP("Cluster",'vInfo (Imported)'!$1:$5000,A1354,FALSE)&gt;0,
HLOOKUP("Cluster",'vInfo (Imported)'!$1:$5000,A1354,FALSE),
"")</f>
        <v/>
      </c>
      <c r="K1354" s="28">
        <f>'vCluster (Imported)'!A1354</f>
        <v>0</v>
      </c>
      <c r="L1354">
        <f t="shared" si="129"/>
        <v>0</v>
      </c>
      <c r="M1354">
        <f t="shared" si="130"/>
        <v>0</v>
      </c>
      <c r="N1354">
        <f t="shared" si="131"/>
        <v>0</v>
      </c>
      <c r="O1354" s="1">
        <f t="shared" si="132"/>
        <v>0</v>
      </c>
      <c r="P1354">
        <f>SUMIFS('vCluster (Imported)'!$G:$G,'vCluster (Imported)'!$A:$A,K1354)</f>
        <v>0</v>
      </c>
      <c r="Q1354">
        <f t="shared" si="133"/>
        <v>0</v>
      </c>
    </row>
    <row r="1355" spans="1:17" x14ac:dyDescent="0.3">
      <c r="A1355">
        <f t="shared" si="128"/>
        <v>1355</v>
      </c>
      <c r="B1355" t="str">
        <f>IF(HLOOKUP("Memory",'vInfo (Imported)'!$1:$5000,A1355,FALSE)&gt;0,HLOOKUP("Memory",'vInfo (Imported)'!$1:$5000,A1355,FALSE),"")</f>
        <v/>
      </c>
      <c r="C1355" t="str">
        <f>IF(HLOOKUP("CPUs",'vInfo (Imported)'!$1:$5000,A1355,FALSE)&gt;0,
HLOOKUP("CPUs",'vInfo (Imported)'!$1:$5000,A1355,FALSE),
"")</f>
        <v/>
      </c>
      <c r="D1355" t="str">
        <f>IF(HLOOKUP($D$1,'vInfo (Imported)'!$1:$5000,A1355,FALSE)&gt;0,
HLOOKUP($D$1,'vInfo (Imported)'!$1:$5000,A1355,FALSE),
"")</f>
        <v/>
      </c>
      <c r="E1355" t="str">
        <f>IF(HLOOKUP("Category",'vInfo (Imported)'!$1:$5000,A1355,FALSE)&gt;0,
HLOOKUP("Category",'vInfo (Imported)'!$1:$5000,A1355,FALSE),
"")</f>
        <v/>
      </c>
      <c r="F1355" t="str">
        <f>IF(HLOOKUP("OS according to the configuration file",'vInfo (Imported)'!$1:$5000,A1355,FALSE)&gt;0,
HLOOKUP("OS according to the configuration file",'vInfo (Imported)'!$1:$5000,A1355,FALSE),
"")</f>
        <v/>
      </c>
      <c r="G1355" s="1" t="str">
        <f>IF(HLOOKUP("Cluster",'vInfo (Imported)'!$1:$5000,A1355,FALSE)&gt;0,
HLOOKUP("Cluster",'vInfo (Imported)'!$1:$5000,A1355,FALSE),
"")</f>
        <v/>
      </c>
      <c r="K1355" s="28">
        <f>'vCluster (Imported)'!A1355</f>
        <v>0</v>
      </c>
      <c r="L1355">
        <f t="shared" si="129"/>
        <v>0</v>
      </c>
      <c r="M1355">
        <f t="shared" si="130"/>
        <v>0</v>
      </c>
      <c r="N1355">
        <f t="shared" si="131"/>
        <v>0</v>
      </c>
      <c r="O1355" s="1">
        <f t="shared" si="132"/>
        <v>0</v>
      </c>
      <c r="P1355">
        <f>SUMIFS('vCluster (Imported)'!$G:$G,'vCluster (Imported)'!$A:$A,K1355)</f>
        <v>0</v>
      </c>
      <c r="Q1355">
        <f t="shared" si="133"/>
        <v>0</v>
      </c>
    </row>
    <row r="1356" spans="1:17" x14ac:dyDescent="0.3">
      <c r="A1356">
        <f t="shared" si="128"/>
        <v>1356</v>
      </c>
      <c r="B1356" t="str">
        <f>IF(HLOOKUP("Memory",'vInfo (Imported)'!$1:$5000,A1356,FALSE)&gt;0,HLOOKUP("Memory",'vInfo (Imported)'!$1:$5000,A1356,FALSE),"")</f>
        <v/>
      </c>
      <c r="C1356" t="str">
        <f>IF(HLOOKUP("CPUs",'vInfo (Imported)'!$1:$5000,A1356,FALSE)&gt;0,
HLOOKUP("CPUs",'vInfo (Imported)'!$1:$5000,A1356,FALSE),
"")</f>
        <v/>
      </c>
      <c r="D1356" t="str">
        <f>IF(HLOOKUP($D$1,'vInfo (Imported)'!$1:$5000,A1356,FALSE)&gt;0,
HLOOKUP($D$1,'vInfo (Imported)'!$1:$5000,A1356,FALSE),
"")</f>
        <v/>
      </c>
      <c r="E1356" t="str">
        <f>IF(HLOOKUP("Category",'vInfo (Imported)'!$1:$5000,A1356,FALSE)&gt;0,
HLOOKUP("Category",'vInfo (Imported)'!$1:$5000,A1356,FALSE),
"")</f>
        <v/>
      </c>
      <c r="F1356" t="str">
        <f>IF(HLOOKUP("OS according to the configuration file",'vInfo (Imported)'!$1:$5000,A1356,FALSE)&gt;0,
HLOOKUP("OS according to the configuration file",'vInfo (Imported)'!$1:$5000,A1356,FALSE),
"")</f>
        <v/>
      </c>
      <c r="G1356" s="1" t="str">
        <f>IF(HLOOKUP("Cluster",'vInfo (Imported)'!$1:$5000,A1356,FALSE)&gt;0,
HLOOKUP("Cluster",'vInfo (Imported)'!$1:$5000,A1356,FALSE),
"")</f>
        <v/>
      </c>
      <c r="K1356" s="28">
        <f>'vCluster (Imported)'!A1356</f>
        <v>0</v>
      </c>
      <c r="L1356">
        <f t="shared" si="129"/>
        <v>0</v>
      </c>
      <c r="M1356">
        <f t="shared" si="130"/>
        <v>0</v>
      </c>
      <c r="N1356">
        <f t="shared" si="131"/>
        <v>0</v>
      </c>
      <c r="O1356" s="1">
        <f t="shared" si="132"/>
        <v>0</v>
      </c>
      <c r="P1356">
        <f>SUMIFS('vCluster (Imported)'!$G:$G,'vCluster (Imported)'!$A:$A,K1356)</f>
        <v>0</v>
      </c>
      <c r="Q1356">
        <f t="shared" si="133"/>
        <v>0</v>
      </c>
    </row>
    <row r="1357" spans="1:17" x14ac:dyDescent="0.3">
      <c r="A1357">
        <f t="shared" si="128"/>
        <v>1357</v>
      </c>
      <c r="B1357" t="str">
        <f>IF(HLOOKUP("Memory",'vInfo (Imported)'!$1:$5000,A1357,FALSE)&gt;0,HLOOKUP("Memory",'vInfo (Imported)'!$1:$5000,A1357,FALSE),"")</f>
        <v/>
      </c>
      <c r="C1357" t="str">
        <f>IF(HLOOKUP("CPUs",'vInfo (Imported)'!$1:$5000,A1357,FALSE)&gt;0,
HLOOKUP("CPUs",'vInfo (Imported)'!$1:$5000,A1357,FALSE),
"")</f>
        <v/>
      </c>
      <c r="D1357" t="str">
        <f>IF(HLOOKUP($D$1,'vInfo (Imported)'!$1:$5000,A1357,FALSE)&gt;0,
HLOOKUP($D$1,'vInfo (Imported)'!$1:$5000,A1357,FALSE),
"")</f>
        <v/>
      </c>
      <c r="E1357" t="str">
        <f>IF(HLOOKUP("Category",'vInfo (Imported)'!$1:$5000,A1357,FALSE)&gt;0,
HLOOKUP("Category",'vInfo (Imported)'!$1:$5000,A1357,FALSE),
"")</f>
        <v/>
      </c>
      <c r="F1357" t="str">
        <f>IF(HLOOKUP("OS according to the configuration file",'vInfo (Imported)'!$1:$5000,A1357,FALSE)&gt;0,
HLOOKUP("OS according to the configuration file",'vInfo (Imported)'!$1:$5000,A1357,FALSE),
"")</f>
        <v/>
      </c>
      <c r="G1357" s="1" t="str">
        <f>IF(HLOOKUP("Cluster",'vInfo (Imported)'!$1:$5000,A1357,FALSE)&gt;0,
HLOOKUP("Cluster",'vInfo (Imported)'!$1:$5000,A1357,FALSE),
"")</f>
        <v/>
      </c>
      <c r="K1357" s="28">
        <f>'vCluster (Imported)'!A1357</f>
        <v>0</v>
      </c>
      <c r="L1357">
        <f t="shared" si="129"/>
        <v>0</v>
      </c>
      <c r="M1357">
        <f t="shared" si="130"/>
        <v>0</v>
      </c>
      <c r="N1357">
        <f t="shared" si="131"/>
        <v>0</v>
      </c>
      <c r="O1357" s="1">
        <f t="shared" si="132"/>
        <v>0</v>
      </c>
      <c r="P1357">
        <f>SUMIFS('vCluster (Imported)'!$G:$G,'vCluster (Imported)'!$A:$A,K1357)</f>
        <v>0</v>
      </c>
      <c r="Q1357">
        <f t="shared" si="133"/>
        <v>0</v>
      </c>
    </row>
    <row r="1358" spans="1:17" x14ac:dyDescent="0.3">
      <c r="A1358">
        <f t="shared" si="128"/>
        <v>1358</v>
      </c>
      <c r="B1358" t="str">
        <f>IF(HLOOKUP("Memory",'vInfo (Imported)'!$1:$5000,A1358,FALSE)&gt;0,HLOOKUP("Memory",'vInfo (Imported)'!$1:$5000,A1358,FALSE),"")</f>
        <v/>
      </c>
      <c r="C1358" t="str">
        <f>IF(HLOOKUP("CPUs",'vInfo (Imported)'!$1:$5000,A1358,FALSE)&gt;0,
HLOOKUP("CPUs",'vInfo (Imported)'!$1:$5000,A1358,FALSE),
"")</f>
        <v/>
      </c>
      <c r="D1358" t="str">
        <f>IF(HLOOKUP($D$1,'vInfo (Imported)'!$1:$5000,A1358,FALSE)&gt;0,
HLOOKUP($D$1,'vInfo (Imported)'!$1:$5000,A1358,FALSE),
"")</f>
        <v/>
      </c>
      <c r="E1358" t="str">
        <f>IF(HLOOKUP("Category",'vInfo (Imported)'!$1:$5000,A1358,FALSE)&gt;0,
HLOOKUP("Category",'vInfo (Imported)'!$1:$5000,A1358,FALSE),
"")</f>
        <v/>
      </c>
      <c r="F1358" t="str">
        <f>IF(HLOOKUP("OS according to the configuration file",'vInfo (Imported)'!$1:$5000,A1358,FALSE)&gt;0,
HLOOKUP("OS according to the configuration file",'vInfo (Imported)'!$1:$5000,A1358,FALSE),
"")</f>
        <v/>
      </c>
      <c r="G1358" s="1" t="str">
        <f>IF(HLOOKUP("Cluster",'vInfo (Imported)'!$1:$5000,A1358,FALSE)&gt;0,
HLOOKUP("Cluster",'vInfo (Imported)'!$1:$5000,A1358,FALSE),
"")</f>
        <v/>
      </c>
      <c r="K1358" s="28">
        <f>'vCluster (Imported)'!A1358</f>
        <v>0</v>
      </c>
      <c r="L1358">
        <f t="shared" si="129"/>
        <v>0</v>
      </c>
      <c r="M1358">
        <f t="shared" si="130"/>
        <v>0</v>
      </c>
      <c r="N1358">
        <f t="shared" si="131"/>
        <v>0</v>
      </c>
      <c r="O1358" s="1">
        <f t="shared" si="132"/>
        <v>0</v>
      </c>
      <c r="P1358">
        <f>SUMIFS('vCluster (Imported)'!$G:$G,'vCluster (Imported)'!$A:$A,K1358)</f>
        <v>0</v>
      </c>
      <c r="Q1358">
        <f t="shared" si="133"/>
        <v>0</v>
      </c>
    </row>
    <row r="1359" spans="1:17" x14ac:dyDescent="0.3">
      <c r="A1359">
        <f t="shared" si="128"/>
        <v>1359</v>
      </c>
      <c r="B1359" t="str">
        <f>IF(HLOOKUP("Memory",'vInfo (Imported)'!$1:$5000,A1359,FALSE)&gt;0,HLOOKUP("Memory",'vInfo (Imported)'!$1:$5000,A1359,FALSE),"")</f>
        <v/>
      </c>
      <c r="C1359" t="str">
        <f>IF(HLOOKUP("CPUs",'vInfo (Imported)'!$1:$5000,A1359,FALSE)&gt;0,
HLOOKUP("CPUs",'vInfo (Imported)'!$1:$5000,A1359,FALSE),
"")</f>
        <v/>
      </c>
      <c r="D1359" t="str">
        <f>IF(HLOOKUP($D$1,'vInfo (Imported)'!$1:$5000,A1359,FALSE)&gt;0,
HLOOKUP($D$1,'vInfo (Imported)'!$1:$5000,A1359,FALSE),
"")</f>
        <v/>
      </c>
      <c r="E1359" t="str">
        <f>IF(HLOOKUP("Category",'vInfo (Imported)'!$1:$5000,A1359,FALSE)&gt;0,
HLOOKUP("Category",'vInfo (Imported)'!$1:$5000,A1359,FALSE),
"")</f>
        <v/>
      </c>
      <c r="F1359" t="str">
        <f>IF(HLOOKUP("OS according to the configuration file",'vInfo (Imported)'!$1:$5000,A1359,FALSE)&gt;0,
HLOOKUP("OS according to the configuration file",'vInfo (Imported)'!$1:$5000,A1359,FALSE),
"")</f>
        <v/>
      </c>
      <c r="G1359" s="1" t="str">
        <f>IF(HLOOKUP("Cluster",'vInfo (Imported)'!$1:$5000,A1359,FALSE)&gt;0,
HLOOKUP("Cluster",'vInfo (Imported)'!$1:$5000,A1359,FALSE),
"")</f>
        <v/>
      </c>
      <c r="K1359" s="28">
        <f>'vCluster (Imported)'!A1359</f>
        <v>0</v>
      </c>
      <c r="L1359">
        <f t="shared" si="129"/>
        <v>0</v>
      </c>
      <c r="M1359">
        <f t="shared" si="130"/>
        <v>0</v>
      </c>
      <c r="N1359">
        <f t="shared" si="131"/>
        <v>0</v>
      </c>
      <c r="O1359" s="1">
        <f t="shared" si="132"/>
        <v>0</v>
      </c>
      <c r="P1359">
        <f>SUMIFS('vCluster (Imported)'!$G:$G,'vCluster (Imported)'!$A:$A,K1359)</f>
        <v>0</v>
      </c>
      <c r="Q1359">
        <f t="shared" si="133"/>
        <v>0</v>
      </c>
    </row>
    <row r="1360" spans="1:17" x14ac:dyDescent="0.3">
      <c r="A1360">
        <f t="shared" si="128"/>
        <v>1360</v>
      </c>
      <c r="B1360" t="str">
        <f>IF(HLOOKUP("Memory",'vInfo (Imported)'!$1:$5000,A1360,FALSE)&gt;0,HLOOKUP("Memory",'vInfo (Imported)'!$1:$5000,A1360,FALSE),"")</f>
        <v/>
      </c>
      <c r="C1360" t="str">
        <f>IF(HLOOKUP("CPUs",'vInfo (Imported)'!$1:$5000,A1360,FALSE)&gt;0,
HLOOKUP("CPUs",'vInfo (Imported)'!$1:$5000,A1360,FALSE),
"")</f>
        <v/>
      </c>
      <c r="D1360" t="str">
        <f>IF(HLOOKUP($D$1,'vInfo (Imported)'!$1:$5000,A1360,FALSE)&gt;0,
HLOOKUP($D$1,'vInfo (Imported)'!$1:$5000,A1360,FALSE),
"")</f>
        <v/>
      </c>
      <c r="E1360" t="str">
        <f>IF(HLOOKUP("Category",'vInfo (Imported)'!$1:$5000,A1360,FALSE)&gt;0,
HLOOKUP("Category",'vInfo (Imported)'!$1:$5000,A1360,FALSE),
"")</f>
        <v/>
      </c>
      <c r="F1360" t="str">
        <f>IF(HLOOKUP("OS according to the configuration file",'vInfo (Imported)'!$1:$5000,A1360,FALSE)&gt;0,
HLOOKUP("OS according to the configuration file",'vInfo (Imported)'!$1:$5000,A1360,FALSE),
"")</f>
        <v/>
      </c>
      <c r="G1360" s="1" t="str">
        <f>IF(HLOOKUP("Cluster",'vInfo (Imported)'!$1:$5000,A1360,FALSE)&gt;0,
HLOOKUP("Cluster",'vInfo (Imported)'!$1:$5000,A1360,FALSE),
"")</f>
        <v/>
      </c>
      <c r="K1360" s="28">
        <f>'vCluster (Imported)'!A1360</f>
        <v>0</v>
      </c>
      <c r="L1360">
        <f t="shared" si="129"/>
        <v>0</v>
      </c>
      <c r="M1360">
        <f t="shared" si="130"/>
        <v>0</v>
      </c>
      <c r="N1360">
        <f t="shared" si="131"/>
        <v>0</v>
      </c>
      <c r="O1360" s="1">
        <f t="shared" si="132"/>
        <v>0</v>
      </c>
      <c r="P1360">
        <f>SUMIFS('vCluster (Imported)'!$G:$G,'vCluster (Imported)'!$A:$A,K1360)</f>
        <v>0</v>
      </c>
      <c r="Q1360">
        <f t="shared" si="133"/>
        <v>0</v>
      </c>
    </row>
    <row r="1361" spans="1:17" x14ac:dyDescent="0.3">
      <c r="A1361">
        <f t="shared" si="128"/>
        <v>1361</v>
      </c>
      <c r="B1361" t="str">
        <f>IF(HLOOKUP("Memory",'vInfo (Imported)'!$1:$5000,A1361,FALSE)&gt;0,HLOOKUP("Memory",'vInfo (Imported)'!$1:$5000,A1361,FALSE),"")</f>
        <v/>
      </c>
      <c r="C1361" t="str">
        <f>IF(HLOOKUP("CPUs",'vInfo (Imported)'!$1:$5000,A1361,FALSE)&gt;0,
HLOOKUP("CPUs",'vInfo (Imported)'!$1:$5000,A1361,FALSE),
"")</f>
        <v/>
      </c>
      <c r="D1361" t="str">
        <f>IF(HLOOKUP($D$1,'vInfo (Imported)'!$1:$5000,A1361,FALSE)&gt;0,
HLOOKUP($D$1,'vInfo (Imported)'!$1:$5000,A1361,FALSE),
"")</f>
        <v/>
      </c>
      <c r="E1361" t="str">
        <f>IF(HLOOKUP("Category",'vInfo (Imported)'!$1:$5000,A1361,FALSE)&gt;0,
HLOOKUP("Category",'vInfo (Imported)'!$1:$5000,A1361,FALSE),
"")</f>
        <v/>
      </c>
      <c r="F1361" t="str">
        <f>IF(HLOOKUP("OS according to the configuration file",'vInfo (Imported)'!$1:$5000,A1361,FALSE)&gt;0,
HLOOKUP("OS according to the configuration file",'vInfo (Imported)'!$1:$5000,A1361,FALSE),
"")</f>
        <v/>
      </c>
      <c r="G1361" s="1" t="str">
        <f>IF(HLOOKUP("Cluster",'vInfo (Imported)'!$1:$5000,A1361,FALSE)&gt;0,
HLOOKUP("Cluster",'vInfo (Imported)'!$1:$5000,A1361,FALSE),
"")</f>
        <v/>
      </c>
      <c r="K1361" s="28">
        <f>'vCluster (Imported)'!A1361</f>
        <v>0</v>
      </c>
      <c r="L1361">
        <f t="shared" si="129"/>
        <v>0</v>
      </c>
      <c r="M1361">
        <f t="shared" si="130"/>
        <v>0</v>
      </c>
      <c r="N1361">
        <f t="shared" si="131"/>
        <v>0</v>
      </c>
      <c r="O1361" s="1">
        <f t="shared" si="132"/>
        <v>0</v>
      </c>
      <c r="P1361">
        <f>SUMIFS('vCluster (Imported)'!$G:$G,'vCluster (Imported)'!$A:$A,K1361)</f>
        <v>0</v>
      </c>
      <c r="Q1361">
        <f t="shared" si="133"/>
        <v>0</v>
      </c>
    </row>
    <row r="1362" spans="1:17" x14ac:dyDescent="0.3">
      <c r="A1362">
        <f t="shared" si="128"/>
        <v>1362</v>
      </c>
      <c r="B1362" t="str">
        <f>IF(HLOOKUP("Memory",'vInfo (Imported)'!$1:$5000,A1362,FALSE)&gt;0,HLOOKUP("Memory",'vInfo (Imported)'!$1:$5000,A1362,FALSE),"")</f>
        <v/>
      </c>
      <c r="C1362" t="str">
        <f>IF(HLOOKUP("CPUs",'vInfo (Imported)'!$1:$5000,A1362,FALSE)&gt;0,
HLOOKUP("CPUs",'vInfo (Imported)'!$1:$5000,A1362,FALSE),
"")</f>
        <v/>
      </c>
      <c r="D1362" t="str">
        <f>IF(HLOOKUP($D$1,'vInfo (Imported)'!$1:$5000,A1362,FALSE)&gt;0,
HLOOKUP($D$1,'vInfo (Imported)'!$1:$5000,A1362,FALSE),
"")</f>
        <v/>
      </c>
      <c r="E1362" t="str">
        <f>IF(HLOOKUP("Category",'vInfo (Imported)'!$1:$5000,A1362,FALSE)&gt;0,
HLOOKUP("Category",'vInfo (Imported)'!$1:$5000,A1362,FALSE),
"")</f>
        <v/>
      </c>
      <c r="F1362" t="str">
        <f>IF(HLOOKUP("OS according to the configuration file",'vInfo (Imported)'!$1:$5000,A1362,FALSE)&gt;0,
HLOOKUP("OS according to the configuration file",'vInfo (Imported)'!$1:$5000,A1362,FALSE),
"")</f>
        <v/>
      </c>
      <c r="G1362" s="1" t="str">
        <f>IF(HLOOKUP("Cluster",'vInfo (Imported)'!$1:$5000,A1362,FALSE)&gt;0,
HLOOKUP("Cluster",'vInfo (Imported)'!$1:$5000,A1362,FALSE),
"")</f>
        <v/>
      </c>
      <c r="K1362" s="28">
        <f>'vCluster (Imported)'!A1362</f>
        <v>0</v>
      </c>
      <c r="L1362">
        <f t="shared" si="129"/>
        <v>0</v>
      </c>
      <c r="M1362">
        <f t="shared" si="130"/>
        <v>0</v>
      </c>
      <c r="N1362">
        <f t="shared" si="131"/>
        <v>0</v>
      </c>
      <c r="O1362" s="1">
        <f t="shared" si="132"/>
        <v>0</v>
      </c>
      <c r="P1362">
        <f>SUMIFS('vCluster (Imported)'!$G:$G,'vCluster (Imported)'!$A:$A,K1362)</f>
        <v>0</v>
      </c>
      <c r="Q1362">
        <f t="shared" si="133"/>
        <v>0</v>
      </c>
    </row>
    <row r="1363" spans="1:17" x14ac:dyDescent="0.3">
      <c r="A1363">
        <f t="shared" si="128"/>
        <v>1363</v>
      </c>
      <c r="B1363" t="str">
        <f>IF(HLOOKUP("Memory",'vInfo (Imported)'!$1:$5000,A1363,FALSE)&gt;0,HLOOKUP("Memory",'vInfo (Imported)'!$1:$5000,A1363,FALSE),"")</f>
        <v/>
      </c>
      <c r="C1363" t="str">
        <f>IF(HLOOKUP("CPUs",'vInfo (Imported)'!$1:$5000,A1363,FALSE)&gt;0,
HLOOKUP("CPUs",'vInfo (Imported)'!$1:$5000,A1363,FALSE),
"")</f>
        <v/>
      </c>
      <c r="D1363" t="str">
        <f>IF(HLOOKUP($D$1,'vInfo (Imported)'!$1:$5000,A1363,FALSE)&gt;0,
HLOOKUP($D$1,'vInfo (Imported)'!$1:$5000,A1363,FALSE),
"")</f>
        <v/>
      </c>
      <c r="E1363" t="str">
        <f>IF(HLOOKUP("Category",'vInfo (Imported)'!$1:$5000,A1363,FALSE)&gt;0,
HLOOKUP("Category",'vInfo (Imported)'!$1:$5000,A1363,FALSE),
"")</f>
        <v/>
      </c>
      <c r="F1363" t="str">
        <f>IF(HLOOKUP("OS according to the configuration file",'vInfo (Imported)'!$1:$5000,A1363,FALSE)&gt;0,
HLOOKUP("OS according to the configuration file",'vInfo (Imported)'!$1:$5000,A1363,FALSE),
"")</f>
        <v/>
      </c>
      <c r="G1363" s="1" t="str">
        <f>IF(HLOOKUP("Cluster",'vInfo (Imported)'!$1:$5000,A1363,FALSE)&gt;0,
HLOOKUP("Cluster",'vInfo (Imported)'!$1:$5000,A1363,FALSE),
"")</f>
        <v/>
      </c>
      <c r="K1363" s="28">
        <f>'vCluster (Imported)'!A1363</f>
        <v>0</v>
      </c>
      <c r="L1363">
        <f t="shared" si="129"/>
        <v>0</v>
      </c>
      <c r="M1363">
        <f t="shared" si="130"/>
        <v>0</v>
      </c>
      <c r="N1363">
        <f t="shared" si="131"/>
        <v>0</v>
      </c>
      <c r="O1363" s="1">
        <f t="shared" si="132"/>
        <v>0</v>
      </c>
      <c r="P1363">
        <f>SUMIFS('vCluster (Imported)'!$G:$G,'vCluster (Imported)'!$A:$A,K1363)</f>
        <v>0</v>
      </c>
      <c r="Q1363">
        <f t="shared" si="133"/>
        <v>0</v>
      </c>
    </row>
    <row r="1364" spans="1:17" x14ac:dyDescent="0.3">
      <c r="A1364">
        <f t="shared" si="128"/>
        <v>1364</v>
      </c>
      <c r="B1364" t="str">
        <f>IF(HLOOKUP("Memory",'vInfo (Imported)'!$1:$5000,A1364,FALSE)&gt;0,HLOOKUP("Memory",'vInfo (Imported)'!$1:$5000,A1364,FALSE),"")</f>
        <v/>
      </c>
      <c r="C1364" t="str">
        <f>IF(HLOOKUP("CPUs",'vInfo (Imported)'!$1:$5000,A1364,FALSE)&gt;0,
HLOOKUP("CPUs",'vInfo (Imported)'!$1:$5000,A1364,FALSE),
"")</f>
        <v/>
      </c>
      <c r="D1364" t="str">
        <f>IF(HLOOKUP($D$1,'vInfo (Imported)'!$1:$5000,A1364,FALSE)&gt;0,
HLOOKUP($D$1,'vInfo (Imported)'!$1:$5000,A1364,FALSE),
"")</f>
        <v/>
      </c>
      <c r="E1364" t="str">
        <f>IF(HLOOKUP("Category",'vInfo (Imported)'!$1:$5000,A1364,FALSE)&gt;0,
HLOOKUP("Category",'vInfo (Imported)'!$1:$5000,A1364,FALSE),
"")</f>
        <v/>
      </c>
      <c r="F1364" t="str">
        <f>IF(HLOOKUP("OS according to the configuration file",'vInfo (Imported)'!$1:$5000,A1364,FALSE)&gt;0,
HLOOKUP("OS according to the configuration file",'vInfo (Imported)'!$1:$5000,A1364,FALSE),
"")</f>
        <v/>
      </c>
      <c r="G1364" s="1" t="str">
        <f>IF(HLOOKUP("Cluster",'vInfo (Imported)'!$1:$5000,A1364,FALSE)&gt;0,
HLOOKUP("Cluster",'vInfo (Imported)'!$1:$5000,A1364,FALSE),
"")</f>
        <v/>
      </c>
      <c r="K1364" s="28">
        <f>'vCluster (Imported)'!A1364</f>
        <v>0</v>
      </c>
      <c r="L1364">
        <f t="shared" si="129"/>
        <v>0</v>
      </c>
      <c r="M1364">
        <f t="shared" si="130"/>
        <v>0</v>
      </c>
      <c r="N1364">
        <f t="shared" si="131"/>
        <v>0</v>
      </c>
      <c r="O1364" s="1">
        <f t="shared" si="132"/>
        <v>0</v>
      </c>
      <c r="P1364">
        <f>SUMIFS('vCluster (Imported)'!$G:$G,'vCluster (Imported)'!$A:$A,K1364)</f>
        <v>0</v>
      </c>
      <c r="Q1364">
        <f t="shared" si="133"/>
        <v>0</v>
      </c>
    </row>
    <row r="1365" spans="1:17" x14ac:dyDescent="0.3">
      <c r="A1365">
        <f t="shared" si="128"/>
        <v>1365</v>
      </c>
      <c r="B1365" t="str">
        <f>IF(HLOOKUP("Memory",'vInfo (Imported)'!$1:$5000,A1365,FALSE)&gt;0,HLOOKUP("Memory",'vInfo (Imported)'!$1:$5000,A1365,FALSE),"")</f>
        <v/>
      </c>
      <c r="C1365" t="str">
        <f>IF(HLOOKUP("CPUs",'vInfo (Imported)'!$1:$5000,A1365,FALSE)&gt;0,
HLOOKUP("CPUs",'vInfo (Imported)'!$1:$5000,A1365,FALSE),
"")</f>
        <v/>
      </c>
      <c r="D1365" t="str">
        <f>IF(HLOOKUP($D$1,'vInfo (Imported)'!$1:$5000,A1365,FALSE)&gt;0,
HLOOKUP($D$1,'vInfo (Imported)'!$1:$5000,A1365,FALSE),
"")</f>
        <v/>
      </c>
      <c r="E1365" t="str">
        <f>IF(HLOOKUP("Category",'vInfo (Imported)'!$1:$5000,A1365,FALSE)&gt;0,
HLOOKUP("Category",'vInfo (Imported)'!$1:$5000,A1365,FALSE),
"")</f>
        <v/>
      </c>
      <c r="F1365" t="str">
        <f>IF(HLOOKUP("OS according to the configuration file",'vInfo (Imported)'!$1:$5000,A1365,FALSE)&gt;0,
HLOOKUP("OS according to the configuration file",'vInfo (Imported)'!$1:$5000,A1365,FALSE),
"")</f>
        <v/>
      </c>
      <c r="G1365" s="1" t="str">
        <f>IF(HLOOKUP("Cluster",'vInfo (Imported)'!$1:$5000,A1365,FALSE)&gt;0,
HLOOKUP("Cluster",'vInfo (Imported)'!$1:$5000,A1365,FALSE),
"")</f>
        <v/>
      </c>
      <c r="K1365" s="28">
        <f>'vCluster (Imported)'!A1365</f>
        <v>0</v>
      </c>
      <c r="L1365">
        <f t="shared" si="129"/>
        <v>0</v>
      </c>
      <c r="M1365">
        <f t="shared" si="130"/>
        <v>0</v>
      </c>
      <c r="N1365">
        <f t="shared" si="131"/>
        <v>0</v>
      </c>
      <c r="O1365" s="1">
        <f t="shared" si="132"/>
        <v>0</v>
      </c>
      <c r="P1365">
        <f>SUMIFS('vCluster (Imported)'!$G:$G,'vCluster (Imported)'!$A:$A,K1365)</f>
        <v>0</v>
      </c>
      <c r="Q1365">
        <f t="shared" si="133"/>
        <v>0</v>
      </c>
    </row>
    <row r="1366" spans="1:17" x14ac:dyDescent="0.3">
      <c r="A1366">
        <f t="shared" si="128"/>
        <v>1366</v>
      </c>
      <c r="B1366" t="str">
        <f>IF(HLOOKUP("Memory",'vInfo (Imported)'!$1:$5000,A1366,FALSE)&gt;0,HLOOKUP("Memory",'vInfo (Imported)'!$1:$5000,A1366,FALSE),"")</f>
        <v/>
      </c>
      <c r="C1366" t="str">
        <f>IF(HLOOKUP("CPUs",'vInfo (Imported)'!$1:$5000,A1366,FALSE)&gt;0,
HLOOKUP("CPUs",'vInfo (Imported)'!$1:$5000,A1366,FALSE),
"")</f>
        <v/>
      </c>
      <c r="D1366" t="str">
        <f>IF(HLOOKUP($D$1,'vInfo (Imported)'!$1:$5000,A1366,FALSE)&gt;0,
HLOOKUP($D$1,'vInfo (Imported)'!$1:$5000,A1366,FALSE),
"")</f>
        <v/>
      </c>
      <c r="E1366" t="str">
        <f>IF(HLOOKUP("Category",'vInfo (Imported)'!$1:$5000,A1366,FALSE)&gt;0,
HLOOKUP("Category",'vInfo (Imported)'!$1:$5000,A1366,FALSE),
"")</f>
        <v/>
      </c>
      <c r="F1366" t="str">
        <f>IF(HLOOKUP("OS according to the configuration file",'vInfo (Imported)'!$1:$5000,A1366,FALSE)&gt;0,
HLOOKUP("OS according to the configuration file",'vInfo (Imported)'!$1:$5000,A1366,FALSE),
"")</f>
        <v/>
      </c>
      <c r="G1366" s="1" t="str">
        <f>IF(HLOOKUP("Cluster",'vInfo (Imported)'!$1:$5000,A1366,FALSE)&gt;0,
HLOOKUP("Cluster",'vInfo (Imported)'!$1:$5000,A1366,FALSE),
"")</f>
        <v/>
      </c>
      <c r="K1366" s="28">
        <f>'vCluster (Imported)'!A1366</f>
        <v>0</v>
      </c>
      <c r="L1366">
        <f t="shared" si="129"/>
        <v>0</v>
      </c>
      <c r="M1366">
        <f t="shared" si="130"/>
        <v>0</v>
      </c>
      <c r="N1366">
        <f t="shared" si="131"/>
        <v>0</v>
      </c>
      <c r="O1366" s="1">
        <f t="shared" si="132"/>
        <v>0</v>
      </c>
      <c r="P1366">
        <f>SUMIFS('vCluster (Imported)'!$G:$G,'vCluster (Imported)'!$A:$A,K1366)</f>
        <v>0</v>
      </c>
      <c r="Q1366">
        <f t="shared" si="133"/>
        <v>0</v>
      </c>
    </row>
    <row r="1367" spans="1:17" x14ac:dyDescent="0.3">
      <c r="A1367">
        <f t="shared" si="128"/>
        <v>1367</v>
      </c>
      <c r="B1367" t="str">
        <f>IF(HLOOKUP("Memory",'vInfo (Imported)'!$1:$5000,A1367,FALSE)&gt;0,HLOOKUP("Memory",'vInfo (Imported)'!$1:$5000,A1367,FALSE),"")</f>
        <v/>
      </c>
      <c r="C1367" t="str">
        <f>IF(HLOOKUP("CPUs",'vInfo (Imported)'!$1:$5000,A1367,FALSE)&gt;0,
HLOOKUP("CPUs",'vInfo (Imported)'!$1:$5000,A1367,FALSE),
"")</f>
        <v/>
      </c>
      <c r="D1367" t="str">
        <f>IF(HLOOKUP($D$1,'vInfo (Imported)'!$1:$5000,A1367,FALSE)&gt;0,
HLOOKUP($D$1,'vInfo (Imported)'!$1:$5000,A1367,FALSE),
"")</f>
        <v/>
      </c>
      <c r="E1367" t="str">
        <f>IF(HLOOKUP("Category",'vInfo (Imported)'!$1:$5000,A1367,FALSE)&gt;0,
HLOOKUP("Category",'vInfo (Imported)'!$1:$5000,A1367,FALSE),
"")</f>
        <v/>
      </c>
      <c r="F1367" t="str">
        <f>IF(HLOOKUP("OS according to the configuration file",'vInfo (Imported)'!$1:$5000,A1367,FALSE)&gt;0,
HLOOKUP("OS according to the configuration file",'vInfo (Imported)'!$1:$5000,A1367,FALSE),
"")</f>
        <v/>
      </c>
      <c r="G1367" s="1" t="str">
        <f>IF(HLOOKUP("Cluster",'vInfo (Imported)'!$1:$5000,A1367,FALSE)&gt;0,
HLOOKUP("Cluster",'vInfo (Imported)'!$1:$5000,A1367,FALSE),
"")</f>
        <v/>
      </c>
      <c r="K1367" s="28">
        <f>'vCluster (Imported)'!A1367</f>
        <v>0</v>
      </c>
      <c r="L1367">
        <f t="shared" si="129"/>
        <v>0</v>
      </c>
      <c r="M1367">
        <f t="shared" si="130"/>
        <v>0</v>
      </c>
      <c r="N1367">
        <f t="shared" si="131"/>
        <v>0</v>
      </c>
      <c r="O1367" s="1">
        <f t="shared" si="132"/>
        <v>0</v>
      </c>
      <c r="P1367">
        <f>SUMIFS('vCluster (Imported)'!$G:$G,'vCluster (Imported)'!$A:$A,K1367)</f>
        <v>0</v>
      </c>
      <c r="Q1367">
        <f t="shared" si="133"/>
        <v>0</v>
      </c>
    </row>
    <row r="1368" spans="1:17" x14ac:dyDescent="0.3">
      <c r="A1368">
        <f t="shared" si="128"/>
        <v>1368</v>
      </c>
      <c r="B1368" t="str">
        <f>IF(HLOOKUP("Memory",'vInfo (Imported)'!$1:$5000,A1368,FALSE)&gt;0,HLOOKUP("Memory",'vInfo (Imported)'!$1:$5000,A1368,FALSE),"")</f>
        <v/>
      </c>
      <c r="C1368" t="str">
        <f>IF(HLOOKUP("CPUs",'vInfo (Imported)'!$1:$5000,A1368,FALSE)&gt;0,
HLOOKUP("CPUs",'vInfo (Imported)'!$1:$5000,A1368,FALSE),
"")</f>
        <v/>
      </c>
      <c r="D1368" t="str">
        <f>IF(HLOOKUP($D$1,'vInfo (Imported)'!$1:$5000,A1368,FALSE)&gt;0,
HLOOKUP($D$1,'vInfo (Imported)'!$1:$5000,A1368,FALSE),
"")</f>
        <v/>
      </c>
      <c r="E1368" t="str">
        <f>IF(HLOOKUP("Category",'vInfo (Imported)'!$1:$5000,A1368,FALSE)&gt;0,
HLOOKUP("Category",'vInfo (Imported)'!$1:$5000,A1368,FALSE),
"")</f>
        <v/>
      </c>
      <c r="F1368" t="str">
        <f>IF(HLOOKUP("OS according to the configuration file",'vInfo (Imported)'!$1:$5000,A1368,FALSE)&gt;0,
HLOOKUP("OS according to the configuration file",'vInfo (Imported)'!$1:$5000,A1368,FALSE),
"")</f>
        <v/>
      </c>
      <c r="G1368" s="1" t="str">
        <f>IF(HLOOKUP("Cluster",'vInfo (Imported)'!$1:$5000,A1368,FALSE)&gt;0,
HLOOKUP("Cluster",'vInfo (Imported)'!$1:$5000,A1368,FALSE),
"")</f>
        <v/>
      </c>
      <c r="K1368" s="28">
        <f>'vCluster (Imported)'!A1368</f>
        <v>0</v>
      </c>
      <c r="L1368">
        <f t="shared" si="129"/>
        <v>0</v>
      </c>
      <c r="M1368">
        <f t="shared" si="130"/>
        <v>0</v>
      </c>
      <c r="N1368">
        <f t="shared" si="131"/>
        <v>0</v>
      </c>
      <c r="O1368" s="1">
        <f t="shared" si="132"/>
        <v>0</v>
      </c>
      <c r="P1368">
        <f>SUMIFS('vCluster (Imported)'!$G:$G,'vCluster (Imported)'!$A:$A,K1368)</f>
        <v>0</v>
      </c>
      <c r="Q1368">
        <f t="shared" si="133"/>
        <v>0</v>
      </c>
    </row>
    <row r="1369" spans="1:17" x14ac:dyDescent="0.3">
      <c r="A1369">
        <f t="shared" si="128"/>
        <v>1369</v>
      </c>
      <c r="B1369" t="str">
        <f>IF(HLOOKUP("Memory",'vInfo (Imported)'!$1:$5000,A1369,FALSE)&gt;0,HLOOKUP("Memory",'vInfo (Imported)'!$1:$5000,A1369,FALSE),"")</f>
        <v/>
      </c>
      <c r="C1369" t="str">
        <f>IF(HLOOKUP("CPUs",'vInfo (Imported)'!$1:$5000,A1369,FALSE)&gt;0,
HLOOKUP("CPUs",'vInfo (Imported)'!$1:$5000,A1369,FALSE),
"")</f>
        <v/>
      </c>
      <c r="D1369" t="str">
        <f>IF(HLOOKUP($D$1,'vInfo (Imported)'!$1:$5000,A1369,FALSE)&gt;0,
HLOOKUP($D$1,'vInfo (Imported)'!$1:$5000,A1369,FALSE),
"")</f>
        <v/>
      </c>
      <c r="E1369" t="str">
        <f>IF(HLOOKUP("Category",'vInfo (Imported)'!$1:$5000,A1369,FALSE)&gt;0,
HLOOKUP("Category",'vInfo (Imported)'!$1:$5000,A1369,FALSE),
"")</f>
        <v/>
      </c>
      <c r="F1369" t="str">
        <f>IF(HLOOKUP("OS according to the configuration file",'vInfo (Imported)'!$1:$5000,A1369,FALSE)&gt;0,
HLOOKUP("OS according to the configuration file",'vInfo (Imported)'!$1:$5000,A1369,FALSE),
"")</f>
        <v/>
      </c>
      <c r="G1369" s="1" t="str">
        <f>IF(HLOOKUP("Cluster",'vInfo (Imported)'!$1:$5000,A1369,FALSE)&gt;0,
HLOOKUP("Cluster",'vInfo (Imported)'!$1:$5000,A1369,FALSE),
"")</f>
        <v/>
      </c>
      <c r="K1369" s="28">
        <f>'vCluster (Imported)'!A1369</f>
        <v>0</v>
      </c>
      <c r="L1369">
        <f t="shared" si="129"/>
        <v>0</v>
      </c>
      <c r="M1369">
        <f t="shared" si="130"/>
        <v>0</v>
      </c>
      <c r="N1369">
        <f t="shared" si="131"/>
        <v>0</v>
      </c>
      <c r="O1369" s="1">
        <f t="shared" si="132"/>
        <v>0</v>
      </c>
      <c r="P1369">
        <f>SUMIFS('vCluster (Imported)'!$G:$G,'vCluster (Imported)'!$A:$A,K1369)</f>
        <v>0</v>
      </c>
      <c r="Q1369">
        <f t="shared" si="133"/>
        <v>0</v>
      </c>
    </row>
    <row r="1370" spans="1:17" x14ac:dyDescent="0.3">
      <c r="A1370">
        <f t="shared" si="128"/>
        <v>1370</v>
      </c>
      <c r="B1370" t="str">
        <f>IF(HLOOKUP("Memory",'vInfo (Imported)'!$1:$5000,A1370,FALSE)&gt;0,HLOOKUP("Memory",'vInfo (Imported)'!$1:$5000,A1370,FALSE),"")</f>
        <v/>
      </c>
      <c r="C1370" t="str">
        <f>IF(HLOOKUP("CPUs",'vInfo (Imported)'!$1:$5000,A1370,FALSE)&gt;0,
HLOOKUP("CPUs",'vInfo (Imported)'!$1:$5000,A1370,FALSE),
"")</f>
        <v/>
      </c>
      <c r="D1370" t="str">
        <f>IF(HLOOKUP($D$1,'vInfo (Imported)'!$1:$5000,A1370,FALSE)&gt;0,
HLOOKUP($D$1,'vInfo (Imported)'!$1:$5000,A1370,FALSE),
"")</f>
        <v/>
      </c>
      <c r="E1370" t="str">
        <f>IF(HLOOKUP("Category",'vInfo (Imported)'!$1:$5000,A1370,FALSE)&gt;0,
HLOOKUP("Category",'vInfo (Imported)'!$1:$5000,A1370,FALSE),
"")</f>
        <v/>
      </c>
      <c r="F1370" t="str">
        <f>IF(HLOOKUP("OS according to the configuration file",'vInfo (Imported)'!$1:$5000,A1370,FALSE)&gt;0,
HLOOKUP("OS according to the configuration file",'vInfo (Imported)'!$1:$5000,A1370,FALSE),
"")</f>
        <v/>
      </c>
      <c r="G1370" s="1" t="str">
        <f>IF(HLOOKUP("Cluster",'vInfo (Imported)'!$1:$5000,A1370,FALSE)&gt;0,
HLOOKUP("Cluster",'vInfo (Imported)'!$1:$5000,A1370,FALSE),
"")</f>
        <v/>
      </c>
      <c r="K1370" s="28">
        <f>'vCluster (Imported)'!A1370</f>
        <v>0</v>
      </c>
      <c r="L1370">
        <f t="shared" si="129"/>
        <v>0</v>
      </c>
      <c r="M1370">
        <f t="shared" si="130"/>
        <v>0</v>
      </c>
      <c r="N1370">
        <f t="shared" si="131"/>
        <v>0</v>
      </c>
      <c r="O1370" s="1">
        <f t="shared" si="132"/>
        <v>0</v>
      </c>
      <c r="P1370">
        <f>SUMIFS('vCluster (Imported)'!$G:$G,'vCluster (Imported)'!$A:$A,K1370)</f>
        <v>0</v>
      </c>
      <c r="Q1370">
        <f t="shared" si="133"/>
        <v>0</v>
      </c>
    </row>
    <row r="1371" spans="1:17" x14ac:dyDescent="0.3">
      <c r="A1371">
        <f t="shared" si="128"/>
        <v>1371</v>
      </c>
      <c r="B1371" t="str">
        <f>IF(HLOOKUP("Memory",'vInfo (Imported)'!$1:$5000,A1371,FALSE)&gt;0,HLOOKUP("Memory",'vInfo (Imported)'!$1:$5000,A1371,FALSE),"")</f>
        <v/>
      </c>
      <c r="C1371" t="str">
        <f>IF(HLOOKUP("CPUs",'vInfo (Imported)'!$1:$5000,A1371,FALSE)&gt;0,
HLOOKUP("CPUs",'vInfo (Imported)'!$1:$5000,A1371,FALSE),
"")</f>
        <v/>
      </c>
      <c r="D1371" t="str">
        <f>IF(HLOOKUP($D$1,'vInfo (Imported)'!$1:$5000,A1371,FALSE)&gt;0,
HLOOKUP($D$1,'vInfo (Imported)'!$1:$5000,A1371,FALSE),
"")</f>
        <v/>
      </c>
      <c r="E1371" t="str">
        <f>IF(HLOOKUP("Category",'vInfo (Imported)'!$1:$5000,A1371,FALSE)&gt;0,
HLOOKUP("Category",'vInfo (Imported)'!$1:$5000,A1371,FALSE),
"")</f>
        <v/>
      </c>
      <c r="F1371" t="str">
        <f>IF(HLOOKUP("OS according to the configuration file",'vInfo (Imported)'!$1:$5000,A1371,FALSE)&gt;0,
HLOOKUP("OS according to the configuration file",'vInfo (Imported)'!$1:$5000,A1371,FALSE),
"")</f>
        <v/>
      </c>
      <c r="G1371" s="1" t="str">
        <f>IF(HLOOKUP("Cluster",'vInfo (Imported)'!$1:$5000,A1371,FALSE)&gt;0,
HLOOKUP("Cluster",'vInfo (Imported)'!$1:$5000,A1371,FALSE),
"")</f>
        <v/>
      </c>
      <c r="K1371" s="28">
        <f>'vCluster (Imported)'!A1371</f>
        <v>0</v>
      </c>
      <c r="L1371">
        <f t="shared" si="129"/>
        <v>0</v>
      </c>
      <c r="M1371">
        <f t="shared" si="130"/>
        <v>0</v>
      </c>
      <c r="N1371">
        <f t="shared" si="131"/>
        <v>0</v>
      </c>
      <c r="O1371" s="1">
        <f t="shared" si="132"/>
        <v>0</v>
      </c>
      <c r="P1371">
        <f>SUMIFS('vCluster (Imported)'!$G:$G,'vCluster (Imported)'!$A:$A,K1371)</f>
        <v>0</v>
      </c>
      <c r="Q1371">
        <f t="shared" si="133"/>
        <v>0</v>
      </c>
    </row>
    <row r="1372" spans="1:17" x14ac:dyDescent="0.3">
      <c r="A1372">
        <f t="shared" si="128"/>
        <v>1372</v>
      </c>
      <c r="B1372" t="str">
        <f>IF(HLOOKUP("Memory",'vInfo (Imported)'!$1:$5000,A1372,FALSE)&gt;0,HLOOKUP("Memory",'vInfo (Imported)'!$1:$5000,A1372,FALSE),"")</f>
        <v/>
      </c>
      <c r="C1372" t="str">
        <f>IF(HLOOKUP("CPUs",'vInfo (Imported)'!$1:$5000,A1372,FALSE)&gt;0,
HLOOKUP("CPUs",'vInfo (Imported)'!$1:$5000,A1372,FALSE),
"")</f>
        <v/>
      </c>
      <c r="D1372" t="str">
        <f>IF(HLOOKUP($D$1,'vInfo (Imported)'!$1:$5000,A1372,FALSE)&gt;0,
HLOOKUP($D$1,'vInfo (Imported)'!$1:$5000,A1372,FALSE),
"")</f>
        <v/>
      </c>
      <c r="E1372" t="str">
        <f>IF(HLOOKUP("Category",'vInfo (Imported)'!$1:$5000,A1372,FALSE)&gt;0,
HLOOKUP("Category",'vInfo (Imported)'!$1:$5000,A1372,FALSE),
"")</f>
        <v/>
      </c>
      <c r="F1372" t="str">
        <f>IF(HLOOKUP("OS according to the configuration file",'vInfo (Imported)'!$1:$5000,A1372,FALSE)&gt;0,
HLOOKUP("OS according to the configuration file",'vInfo (Imported)'!$1:$5000,A1372,FALSE),
"")</f>
        <v/>
      </c>
      <c r="G1372" s="1" t="str">
        <f>IF(HLOOKUP("Cluster",'vInfo (Imported)'!$1:$5000,A1372,FALSE)&gt;0,
HLOOKUP("Cluster",'vInfo (Imported)'!$1:$5000,A1372,FALSE),
"")</f>
        <v/>
      </c>
      <c r="K1372" s="28">
        <f>'vCluster (Imported)'!A1372</f>
        <v>0</v>
      </c>
      <c r="L1372">
        <f t="shared" si="129"/>
        <v>0</v>
      </c>
      <c r="M1372">
        <f t="shared" si="130"/>
        <v>0</v>
      </c>
      <c r="N1372">
        <f t="shared" si="131"/>
        <v>0</v>
      </c>
      <c r="O1372" s="1">
        <f t="shared" si="132"/>
        <v>0</v>
      </c>
      <c r="P1372">
        <f>SUMIFS('vCluster (Imported)'!$G:$G,'vCluster (Imported)'!$A:$A,K1372)</f>
        <v>0</v>
      </c>
      <c r="Q1372">
        <f t="shared" si="133"/>
        <v>0</v>
      </c>
    </row>
    <row r="1373" spans="1:17" x14ac:dyDescent="0.3">
      <c r="A1373">
        <f t="shared" si="128"/>
        <v>1373</v>
      </c>
      <c r="B1373" t="str">
        <f>IF(HLOOKUP("Memory",'vInfo (Imported)'!$1:$5000,A1373,FALSE)&gt;0,HLOOKUP("Memory",'vInfo (Imported)'!$1:$5000,A1373,FALSE),"")</f>
        <v/>
      </c>
      <c r="C1373" t="str">
        <f>IF(HLOOKUP("CPUs",'vInfo (Imported)'!$1:$5000,A1373,FALSE)&gt;0,
HLOOKUP("CPUs",'vInfo (Imported)'!$1:$5000,A1373,FALSE),
"")</f>
        <v/>
      </c>
      <c r="D1373" t="str">
        <f>IF(HLOOKUP($D$1,'vInfo (Imported)'!$1:$5000,A1373,FALSE)&gt;0,
HLOOKUP($D$1,'vInfo (Imported)'!$1:$5000,A1373,FALSE),
"")</f>
        <v/>
      </c>
      <c r="E1373" t="str">
        <f>IF(HLOOKUP("Category",'vInfo (Imported)'!$1:$5000,A1373,FALSE)&gt;0,
HLOOKUP("Category",'vInfo (Imported)'!$1:$5000,A1373,FALSE),
"")</f>
        <v/>
      </c>
      <c r="F1373" t="str">
        <f>IF(HLOOKUP("OS according to the configuration file",'vInfo (Imported)'!$1:$5000,A1373,FALSE)&gt;0,
HLOOKUP("OS according to the configuration file",'vInfo (Imported)'!$1:$5000,A1373,FALSE),
"")</f>
        <v/>
      </c>
      <c r="G1373" s="1" t="str">
        <f>IF(HLOOKUP("Cluster",'vInfo (Imported)'!$1:$5000,A1373,FALSE)&gt;0,
HLOOKUP("Cluster",'vInfo (Imported)'!$1:$5000,A1373,FALSE),
"")</f>
        <v/>
      </c>
      <c r="K1373" s="28">
        <f>'vCluster (Imported)'!A1373</f>
        <v>0</v>
      </c>
      <c r="L1373">
        <f t="shared" si="129"/>
        <v>0</v>
      </c>
      <c r="M1373">
        <f t="shared" si="130"/>
        <v>0</v>
      </c>
      <c r="N1373">
        <f t="shared" si="131"/>
        <v>0</v>
      </c>
      <c r="O1373" s="1">
        <f t="shared" si="132"/>
        <v>0</v>
      </c>
      <c r="P1373">
        <f>SUMIFS('vCluster (Imported)'!$G:$G,'vCluster (Imported)'!$A:$A,K1373)</f>
        <v>0</v>
      </c>
      <c r="Q1373">
        <f t="shared" si="133"/>
        <v>0</v>
      </c>
    </row>
    <row r="1374" spans="1:17" x14ac:dyDescent="0.3">
      <c r="A1374">
        <f t="shared" si="128"/>
        <v>1374</v>
      </c>
      <c r="B1374" t="str">
        <f>IF(HLOOKUP("Memory",'vInfo (Imported)'!$1:$5000,A1374,FALSE)&gt;0,HLOOKUP("Memory",'vInfo (Imported)'!$1:$5000,A1374,FALSE),"")</f>
        <v/>
      </c>
      <c r="C1374" t="str">
        <f>IF(HLOOKUP("CPUs",'vInfo (Imported)'!$1:$5000,A1374,FALSE)&gt;0,
HLOOKUP("CPUs",'vInfo (Imported)'!$1:$5000,A1374,FALSE),
"")</f>
        <v/>
      </c>
      <c r="D1374" t="str">
        <f>IF(HLOOKUP($D$1,'vInfo (Imported)'!$1:$5000,A1374,FALSE)&gt;0,
HLOOKUP($D$1,'vInfo (Imported)'!$1:$5000,A1374,FALSE),
"")</f>
        <v/>
      </c>
      <c r="E1374" t="str">
        <f>IF(HLOOKUP("Category",'vInfo (Imported)'!$1:$5000,A1374,FALSE)&gt;0,
HLOOKUP("Category",'vInfo (Imported)'!$1:$5000,A1374,FALSE),
"")</f>
        <v/>
      </c>
      <c r="F1374" t="str">
        <f>IF(HLOOKUP("OS according to the configuration file",'vInfo (Imported)'!$1:$5000,A1374,FALSE)&gt;0,
HLOOKUP("OS according to the configuration file",'vInfo (Imported)'!$1:$5000,A1374,FALSE),
"")</f>
        <v/>
      </c>
      <c r="G1374" s="1" t="str">
        <f>IF(HLOOKUP("Cluster",'vInfo (Imported)'!$1:$5000,A1374,FALSE)&gt;0,
HLOOKUP("Cluster",'vInfo (Imported)'!$1:$5000,A1374,FALSE),
"")</f>
        <v/>
      </c>
      <c r="K1374" s="28">
        <f>'vCluster (Imported)'!A1374</f>
        <v>0</v>
      </c>
      <c r="L1374">
        <f t="shared" si="129"/>
        <v>0</v>
      </c>
      <c r="M1374">
        <f t="shared" si="130"/>
        <v>0</v>
      </c>
      <c r="N1374">
        <f t="shared" si="131"/>
        <v>0</v>
      </c>
      <c r="O1374" s="1">
        <f t="shared" si="132"/>
        <v>0</v>
      </c>
      <c r="P1374">
        <f>SUMIFS('vCluster (Imported)'!$G:$G,'vCluster (Imported)'!$A:$A,K1374)</f>
        <v>0</v>
      </c>
      <c r="Q1374">
        <f t="shared" si="133"/>
        <v>0</v>
      </c>
    </row>
    <row r="1375" spans="1:17" x14ac:dyDescent="0.3">
      <c r="A1375">
        <f t="shared" si="128"/>
        <v>1375</v>
      </c>
      <c r="B1375" t="str">
        <f>IF(HLOOKUP("Memory",'vInfo (Imported)'!$1:$5000,A1375,FALSE)&gt;0,HLOOKUP("Memory",'vInfo (Imported)'!$1:$5000,A1375,FALSE),"")</f>
        <v/>
      </c>
      <c r="C1375" t="str">
        <f>IF(HLOOKUP("CPUs",'vInfo (Imported)'!$1:$5000,A1375,FALSE)&gt;0,
HLOOKUP("CPUs",'vInfo (Imported)'!$1:$5000,A1375,FALSE),
"")</f>
        <v/>
      </c>
      <c r="D1375" t="str">
        <f>IF(HLOOKUP($D$1,'vInfo (Imported)'!$1:$5000,A1375,FALSE)&gt;0,
HLOOKUP($D$1,'vInfo (Imported)'!$1:$5000,A1375,FALSE),
"")</f>
        <v/>
      </c>
      <c r="E1375" t="str">
        <f>IF(HLOOKUP("Category",'vInfo (Imported)'!$1:$5000,A1375,FALSE)&gt;0,
HLOOKUP("Category",'vInfo (Imported)'!$1:$5000,A1375,FALSE),
"")</f>
        <v/>
      </c>
      <c r="F1375" t="str">
        <f>IF(HLOOKUP("OS according to the configuration file",'vInfo (Imported)'!$1:$5000,A1375,FALSE)&gt;0,
HLOOKUP("OS according to the configuration file",'vInfo (Imported)'!$1:$5000,A1375,FALSE),
"")</f>
        <v/>
      </c>
      <c r="G1375" s="1" t="str">
        <f>IF(HLOOKUP("Cluster",'vInfo (Imported)'!$1:$5000,A1375,FALSE)&gt;0,
HLOOKUP("Cluster",'vInfo (Imported)'!$1:$5000,A1375,FALSE),
"")</f>
        <v/>
      </c>
      <c r="K1375" s="28">
        <f>'vCluster (Imported)'!A1375</f>
        <v>0</v>
      </c>
      <c r="L1375">
        <f t="shared" si="129"/>
        <v>0</v>
      </c>
      <c r="M1375">
        <f t="shared" si="130"/>
        <v>0</v>
      </c>
      <c r="N1375">
        <f t="shared" si="131"/>
        <v>0</v>
      </c>
      <c r="O1375" s="1">
        <f t="shared" si="132"/>
        <v>0</v>
      </c>
      <c r="P1375">
        <f>SUMIFS('vCluster (Imported)'!$G:$G,'vCluster (Imported)'!$A:$A,K1375)</f>
        <v>0</v>
      </c>
      <c r="Q1375">
        <f t="shared" si="133"/>
        <v>0</v>
      </c>
    </row>
    <row r="1376" spans="1:17" x14ac:dyDescent="0.3">
      <c r="A1376">
        <f t="shared" si="128"/>
        <v>1376</v>
      </c>
      <c r="B1376" t="str">
        <f>IF(HLOOKUP("Memory",'vInfo (Imported)'!$1:$5000,A1376,FALSE)&gt;0,HLOOKUP("Memory",'vInfo (Imported)'!$1:$5000,A1376,FALSE),"")</f>
        <v/>
      </c>
      <c r="C1376" t="str">
        <f>IF(HLOOKUP("CPUs",'vInfo (Imported)'!$1:$5000,A1376,FALSE)&gt;0,
HLOOKUP("CPUs",'vInfo (Imported)'!$1:$5000,A1376,FALSE),
"")</f>
        <v/>
      </c>
      <c r="D1376" t="str">
        <f>IF(HLOOKUP($D$1,'vInfo (Imported)'!$1:$5000,A1376,FALSE)&gt;0,
HLOOKUP($D$1,'vInfo (Imported)'!$1:$5000,A1376,FALSE),
"")</f>
        <v/>
      </c>
      <c r="E1376" t="str">
        <f>IF(HLOOKUP("Category",'vInfo (Imported)'!$1:$5000,A1376,FALSE)&gt;0,
HLOOKUP("Category",'vInfo (Imported)'!$1:$5000,A1376,FALSE),
"")</f>
        <v/>
      </c>
      <c r="F1376" t="str">
        <f>IF(HLOOKUP("OS according to the configuration file",'vInfo (Imported)'!$1:$5000,A1376,FALSE)&gt;0,
HLOOKUP("OS according to the configuration file",'vInfo (Imported)'!$1:$5000,A1376,FALSE),
"")</f>
        <v/>
      </c>
      <c r="G1376" s="1" t="str">
        <f>IF(HLOOKUP("Cluster",'vInfo (Imported)'!$1:$5000,A1376,FALSE)&gt;0,
HLOOKUP("Cluster",'vInfo (Imported)'!$1:$5000,A1376,FALSE),
"")</f>
        <v/>
      </c>
      <c r="K1376" s="28">
        <f>'vCluster (Imported)'!A1376</f>
        <v>0</v>
      </c>
      <c r="L1376">
        <f t="shared" si="129"/>
        <v>0</v>
      </c>
      <c r="M1376">
        <f t="shared" si="130"/>
        <v>0</v>
      </c>
      <c r="N1376">
        <f t="shared" si="131"/>
        <v>0</v>
      </c>
      <c r="O1376" s="1">
        <f t="shared" si="132"/>
        <v>0</v>
      </c>
      <c r="P1376">
        <f>SUMIFS('vCluster (Imported)'!$G:$G,'vCluster (Imported)'!$A:$A,K1376)</f>
        <v>0</v>
      </c>
      <c r="Q1376">
        <f t="shared" si="133"/>
        <v>0</v>
      </c>
    </row>
    <row r="1377" spans="1:17" x14ac:dyDescent="0.3">
      <c r="A1377">
        <f t="shared" si="128"/>
        <v>1377</v>
      </c>
      <c r="B1377" t="str">
        <f>IF(HLOOKUP("Memory",'vInfo (Imported)'!$1:$5000,A1377,FALSE)&gt;0,HLOOKUP("Memory",'vInfo (Imported)'!$1:$5000,A1377,FALSE),"")</f>
        <v/>
      </c>
      <c r="C1377" t="str">
        <f>IF(HLOOKUP("CPUs",'vInfo (Imported)'!$1:$5000,A1377,FALSE)&gt;0,
HLOOKUP("CPUs",'vInfo (Imported)'!$1:$5000,A1377,FALSE),
"")</f>
        <v/>
      </c>
      <c r="D1377" t="str">
        <f>IF(HLOOKUP($D$1,'vInfo (Imported)'!$1:$5000,A1377,FALSE)&gt;0,
HLOOKUP($D$1,'vInfo (Imported)'!$1:$5000,A1377,FALSE),
"")</f>
        <v/>
      </c>
      <c r="E1377" t="str">
        <f>IF(HLOOKUP("Category",'vInfo (Imported)'!$1:$5000,A1377,FALSE)&gt;0,
HLOOKUP("Category",'vInfo (Imported)'!$1:$5000,A1377,FALSE),
"")</f>
        <v/>
      </c>
      <c r="F1377" t="str">
        <f>IF(HLOOKUP("OS according to the configuration file",'vInfo (Imported)'!$1:$5000,A1377,FALSE)&gt;0,
HLOOKUP("OS according to the configuration file",'vInfo (Imported)'!$1:$5000,A1377,FALSE),
"")</f>
        <v/>
      </c>
      <c r="G1377" s="1" t="str">
        <f>IF(HLOOKUP("Cluster",'vInfo (Imported)'!$1:$5000,A1377,FALSE)&gt;0,
HLOOKUP("Cluster",'vInfo (Imported)'!$1:$5000,A1377,FALSE),
"")</f>
        <v/>
      </c>
      <c r="K1377" s="28">
        <f>'vCluster (Imported)'!A1377</f>
        <v>0</v>
      </c>
      <c r="L1377">
        <f t="shared" si="129"/>
        <v>0</v>
      </c>
      <c r="M1377">
        <f t="shared" si="130"/>
        <v>0</v>
      </c>
      <c r="N1377">
        <f t="shared" si="131"/>
        <v>0</v>
      </c>
      <c r="O1377" s="1">
        <f t="shared" si="132"/>
        <v>0</v>
      </c>
      <c r="P1377">
        <f>SUMIFS('vCluster (Imported)'!$G:$G,'vCluster (Imported)'!$A:$A,K1377)</f>
        <v>0</v>
      </c>
      <c r="Q1377">
        <f t="shared" si="133"/>
        <v>0</v>
      </c>
    </row>
    <row r="1378" spans="1:17" x14ac:dyDescent="0.3">
      <c r="A1378">
        <f t="shared" si="128"/>
        <v>1378</v>
      </c>
      <c r="B1378" t="str">
        <f>IF(HLOOKUP("Memory",'vInfo (Imported)'!$1:$5000,A1378,FALSE)&gt;0,HLOOKUP("Memory",'vInfo (Imported)'!$1:$5000,A1378,FALSE),"")</f>
        <v/>
      </c>
      <c r="C1378" t="str">
        <f>IF(HLOOKUP("CPUs",'vInfo (Imported)'!$1:$5000,A1378,FALSE)&gt;0,
HLOOKUP("CPUs",'vInfo (Imported)'!$1:$5000,A1378,FALSE),
"")</f>
        <v/>
      </c>
      <c r="D1378" t="str">
        <f>IF(HLOOKUP($D$1,'vInfo (Imported)'!$1:$5000,A1378,FALSE)&gt;0,
HLOOKUP($D$1,'vInfo (Imported)'!$1:$5000,A1378,FALSE),
"")</f>
        <v/>
      </c>
      <c r="E1378" t="str">
        <f>IF(HLOOKUP("Category",'vInfo (Imported)'!$1:$5000,A1378,FALSE)&gt;0,
HLOOKUP("Category",'vInfo (Imported)'!$1:$5000,A1378,FALSE),
"")</f>
        <v/>
      </c>
      <c r="F1378" t="str">
        <f>IF(HLOOKUP("OS according to the configuration file",'vInfo (Imported)'!$1:$5000,A1378,FALSE)&gt;0,
HLOOKUP("OS according to the configuration file",'vInfo (Imported)'!$1:$5000,A1378,FALSE),
"")</f>
        <v/>
      </c>
      <c r="G1378" s="1" t="str">
        <f>IF(HLOOKUP("Cluster",'vInfo (Imported)'!$1:$5000,A1378,FALSE)&gt;0,
HLOOKUP("Cluster",'vInfo (Imported)'!$1:$5000,A1378,FALSE),
"")</f>
        <v/>
      </c>
      <c r="K1378" s="28">
        <f>'vCluster (Imported)'!A1378</f>
        <v>0</v>
      </c>
      <c r="L1378">
        <f t="shared" si="129"/>
        <v>0</v>
      </c>
      <c r="M1378">
        <f t="shared" si="130"/>
        <v>0</v>
      </c>
      <c r="N1378">
        <f t="shared" si="131"/>
        <v>0</v>
      </c>
      <c r="O1378" s="1">
        <f t="shared" si="132"/>
        <v>0</v>
      </c>
      <c r="P1378">
        <f>SUMIFS('vCluster (Imported)'!$G:$G,'vCluster (Imported)'!$A:$A,K1378)</f>
        <v>0</v>
      </c>
      <c r="Q1378">
        <f t="shared" si="133"/>
        <v>0</v>
      </c>
    </row>
    <row r="1379" spans="1:17" x14ac:dyDescent="0.3">
      <c r="A1379">
        <f t="shared" si="128"/>
        <v>1379</v>
      </c>
      <c r="B1379" t="str">
        <f>IF(HLOOKUP("Memory",'vInfo (Imported)'!$1:$5000,A1379,FALSE)&gt;0,HLOOKUP("Memory",'vInfo (Imported)'!$1:$5000,A1379,FALSE),"")</f>
        <v/>
      </c>
      <c r="C1379" t="str">
        <f>IF(HLOOKUP("CPUs",'vInfo (Imported)'!$1:$5000,A1379,FALSE)&gt;0,
HLOOKUP("CPUs",'vInfo (Imported)'!$1:$5000,A1379,FALSE),
"")</f>
        <v/>
      </c>
      <c r="D1379" t="str">
        <f>IF(HLOOKUP($D$1,'vInfo (Imported)'!$1:$5000,A1379,FALSE)&gt;0,
HLOOKUP($D$1,'vInfo (Imported)'!$1:$5000,A1379,FALSE),
"")</f>
        <v/>
      </c>
      <c r="E1379" t="str">
        <f>IF(HLOOKUP("Category",'vInfo (Imported)'!$1:$5000,A1379,FALSE)&gt;0,
HLOOKUP("Category",'vInfo (Imported)'!$1:$5000,A1379,FALSE),
"")</f>
        <v/>
      </c>
      <c r="F1379" t="str">
        <f>IF(HLOOKUP("OS according to the configuration file",'vInfo (Imported)'!$1:$5000,A1379,FALSE)&gt;0,
HLOOKUP("OS according to the configuration file",'vInfo (Imported)'!$1:$5000,A1379,FALSE),
"")</f>
        <v/>
      </c>
      <c r="G1379" s="1" t="str">
        <f>IF(HLOOKUP("Cluster",'vInfo (Imported)'!$1:$5000,A1379,FALSE)&gt;0,
HLOOKUP("Cluster",'vInfo (Imported)'!$1:$5000,A1379,FALSE),
"")</f>
        <v/>
      </c>
      <c r="K1379" s="28">
        <f>'vCluster (Imported)'!A1379</f>
        <v>0</v>
      </c>
      <c r="L1379">
        <f t="shared" si="129"/>
        <v>0</v>
      </c>
      <c r="M1379">
        <f t="shared" si="130"/>
        <v>0</v>
      </c>
      <c r="N1379">
        <f t="shared" si="131"/>
        <v>0</v>
      </c>
      <c r="O1379" s="1">
        <f t="shared" si="132"/>
        <v>0</v>
      </c>
      <c r="P1379">
        <f>SUMIFS('vCluster (Imported)'!$G:$G,'vCluster (Imported)'!$A:$A,K1379)</f>
        <v>0</v>
      </c>
      <c r="Q1379">
        <f t="shared" si="133"/>
        <v>0</v>
      </c>
    </row>
    <row r="1380" spans="1:17" x14ac:dyDescent="0.3">
      <c r="A1380">
        <f t="shared" si="128"/>
        <v>1380</v>
      </c>
      <c r="B1380" t="str">
        <f>IF(HLOOKUP("Memory",'vInfo (Imported)'!$1:$5000,A1380,FALSE)&gt;0,HLOOKUP("Memory",'vInfo (Imported)'!$1:$5000,A1380,FALSE),"")</f>
        <v/>
      </c>
      <c r="C1380" t="str">
        <f>IF(HLOOKUP("CPUs",'vInfo (Imported)'!$1:$5000,A1380,FALSE)&gt;0,
HLOOKUP("CPUs",'vInfo (Imported)'!$1:$5000,A1380,FALSE),
"")</f>
        <v/>
      </c>
      <c r="D1380" t="str">
        <f>IF(HLOOKUP($D$1,'vInfo (Imported)'!$1:$5000,A1380,FALSE)&gt;0,
HLOOKUP($D$1,'vInfo (Imported)'!$1:$5000,A1380,FALSE),
"")</f>
        <v/>
      </c>
      <c r="E1380" t="str">
        <f>IF(HLOOKUP("Category",'vInfo (Imported)'!$1:$5000,A1380,FALSE)&gt;0,
HLOOKUP("Category",'vInfo (Imported)'!$1:$5000,A1380,FALSE),
"")</f>
        <v/>
      </c>
      <c r="F1380" t="str">
        <f>IF(HLOOKUP("OS according to the configuration file",'vInfo (Imported)'!$1:$5000,A1380,FALSE)&gt;0,
HLOOKUP("OS according to the configuration file",'vInfo (Imported)'!$1:$5000,A1380,FALSE),
"")</f>
        <v/>
      </c>
      <c r="G1380" s="1" t="str">
        <f>IF(HLOOKUP("Cluster",'vInfo (Imported)'!$1:$5000,A1380,FALSE)&gt;0,
HLOOKUP("Cluster",'vInfo (Imported)'!$1:$5000,A1380,FALSE),
"")</f>
        <v/>
      </c>
      <c r="K1380" s="28">
        <f>'vCluster (Imported)'!A1380</f>
        <v>0</v>
      </c>
      <c r="L1380">
        <f t="shared" si="129"/>
        <v>0</v>
      </c>
      <c r="M1380">
        <f t="shared" si="130"/>
        <v>0</v>
      </c>
      <c r="N1380">
        <f t="shared" si="131"/>
        <v>0</v>
      </c>
      <c r="O1380" s="1">
        <f t="shared" si="132"/>
        <v>0</v>
      </c>
      <c r="P1380">
        <f>SUMIFS('vCluster (Imported)'!$G:$G,'vCluster (Imported)'!$A:$A,K1380)</f>
        <v>0</v>
      </c>
      <c r="Q1380">
        <f t="shared" si="133"/>
        <v>0</v>
      </c>
    </row>
    <row r="1381" spans="1:17" x14ac:dyDescent="0.3">
      <c r="A1381">
        <f t="shared" si="128"/>
        <v>1381</v>
      </c>
      <c r="B1381" t="str">
        <f>IF(HLOOKUP("Memory",'vInfo (Imported)'!$1:$5000,A1381,FALSE)&gt;0,HLOOKUP("Memory",'vInfo (Imported)'!$1:$5000,A1381,FALSE),"")</f>
        <v/>
      </c>
      <c r="C1381" t="str">
        <f>IF(HLOOKUP("CPUs",'vInfo (Imported)'!$1:$5000,A1381,FALSE)&gt;0,
HLOOKUP("CPUs",'vInfo (Imported)'!$1:$5000,A1381,FALSE),
"")</f>
        <v/>
      </c>
      <c r="D1381" t="str">
        <f>IF(HLOOKUP($D$1,'vInfo (Imported)'!$1:$5000,A1381,FALSE)&gt;0,
HLOOKUP($D$1,'vInfo (Imported)'!$1:$5000,A1381,FALSE),
"")</f>
        <v/>
      </c>
      <c r="E1381" t="str">
        <f>IF(HLOOKUP("Category",'vInfo (Imported)'!$1:$5000,A1381,FALSE)&gt;0,
HLOOKUP("Category",'vInfo (Imported)'!$1:$5000,A1381,FALSE),
"")</f>
        <v/>
      </c>
      <c r="F1381" t="str">
        <f>IF(HLOOKUP("OS according to the configuration file",'vInfo (Imported)'!$1:$5000,A1381,FALSE)&gt;0,
HLOOKUP("OS according to the configuration file",'vInfo (Imported)'!$1:$5000,A1381,FALSE),
"")</f>
        <v/>
      </c>
      <c r="G1381" s="1" t="str">
        <f>IF(HLOOKUP("Cluster",'vInfo (Imported)'!$1:$5000,A1381,FALSE)&gt;0,
HLOOKUP("Cluster",'vInfo (Imported)'!$1:$5000,A1381,FALSE),
"")</f>
        <v/>
      </c>
      <c r="K1381" s="28">
        <f>'vCluster (Imported)'!A1381</f>
        <v>0</v>
      </c>
      <c r="L1381">
        <f t="shared" si="129"/>
        <v>0</v>
      </c>
      <c r="M1381">
        <f t="shared" si="130"/>
        <v>0</v>
      </c>
      <c r="N1381">
        <f t="shared" si="131"/>
        <v>0</v>
      </c>
      <c r="O1381" s="1">
        <f t="shared" si="132"/>
        <v>0</v>
      </c>
      <c r="P1381">
        <f>SUMIFS('vCluster (Imported)'!$G:$G,'vCluster (Imported)'!$A:$A,K1381)</f>
        <v>0</v>
      </c>
      <c r="Q1381">
        <f t="shared" si="133"/>
        <v>0</v>
      </c>
    </row>
    <row r="1382" spans="1:17" x14ac:dyDescent="0.3">
      <c r="A1382">
        <f t="shared" si="128"/>
        <v>1382</v>
      </c>
      <c r="B1382" t="str">
        <f>IF(HLOOKUP("Memory",'vInfo (Imported)'!$1:$5000,A1382,FALSE)&gt;0,HLOOKUP("Memory",'vInfo (Imported)'!$1:$5000,A1382,FALSE),"")</f>
        <v/>
      </c>
      <c r="C1382" t="str">
        <f>IF(HLOOKUP("CPUs",'vInfo (Imported)'!$1:$5000,A1382,FALSE)&gt;0,
HLOOKUP("CPUs",'vInfo (Imported)'!$1:$5000,A1382,FALSE),
"")</f>
        <v/>
      </c>
      <c r="D1382" t="str">
        <f>IF(HLOOKUP($D$1,'vInfo (Imported)'!$1:$5000,A1382,FALSE)&gt;0,
HLOOKUP($D$1,'vInfo (Imported)'!$1:$5000,A1382,FALSE),
"")</f>
        <v/>
      </c>
      <c r="E1382" t="str">
        <f>IF(HLOOKUP("Category",'vInfo (Imported)'!$1:$5000,A1382,FALSE)&gt;0,
HLOOKUP("Category",'vInfo (Imported)'!$1:$5000,A1382,FALSE),
"")</f>
        <v/>
      </c>
      <c r="F1382" t="str">
        <f>IF(HLOOKUP("OS according to the configuration file",'vInfo (Imported)'!$1:$5000,A1382,FALSE)&gt;0,
HLOOKUP("OS according to the configuration file",'vInfo (Imported)'!$1:$5000,A1382,FALSE),
"")</f>
        <v/>
      </c>
      <c r="G1382" s="1" t="str">
        <f>IF(HLOOKUP("Cluster",'vInfo (Imported)'!$1:$5000,A1382,FALSE)&gt;0,
HLOOKUP("Cluster",'vInfo (Imported)'!$1:$5000,A1382,FALSE),
"")</f>
        <v/>
      </c>
      <c r="K1382" s="28">
        <f>'vCluster (Imported)'!A1382</f>
        <v>0</v>
      </c>
      <c r="L1382">
        <f t="shared" si="129"/>
        <v>0</v>
      </c>
      <c r="M1382">
        <f t="shared" si="130"/>
        <v>0</v>
      </c>
      <c r="N1382">
        <f t="shared" si="131"/>
        <v>0</v>
      </c>
      <c r="O1382" s="1">
        <f t="shared" si="132"/>
        <v>0</v>
      </c>
      <c r="P1382">
        <f>SUMIFS('vCluster (Imported)'!$G:$G,'vCluster (Imported)'!$A:$A,K1382)</f>
        <v>0</v>
      </c>
      <c r="Q1382">
        <f t="shared" si="133"/>
        <v>0</v>
      </c>
    </row>
    <row r="1383" spans="1:17" x14ac:dyDescent="0.3">
      <c r="A1383">
        <f t="shared" si="128"/>
        <v>1383</v>
      </c>
      <c r="B1383" t="str">
        <f>IF(HLOOKUP("Memory",'vInfo (Imported)'!$1:$5000,A1383,FALSE)&gt;0,HLOOKUP("Memory",'vInfo (Imported)'!$1:$5000,A1383,FALSE),"")</f>
        <v/>
      </c>
      <c r="C1383" t="str">
        <f>IF(HLOOKUP("CPUs",'vInfo (Imported)'!$1:$5000,A1383,FALSE)&gt;0,
HLOOKUP("CPUs",'vInfo (Imported)'!$1:$5000,A1383,FALSE),
"")</f>
        <v/>
      </c>
      <c r="D1383" t="str">
        <f>IF(HLOOKUP($D$1,'vInfo (Imported)'!$1:$5000,A1383,FALSE)&gt;0,
HLOOKUP($D$1,'vInfo (Imported)'!$1:$5000,A1383,FALSE),
"")</f>
        <v/>
      </c>
      <c r="E1383" t="str">
        <f>IF(HLOOKUP("Category",'vInfo (Imported)'!$1:$5000,A1383,FALSE)&gt;0,
HLOOKUP("Category",'vInfo (Imported)'!$1:$5000,A1383,FALSE),
"")</f>
        <v/>
      </c>
      <c r="F1383" t="str">
        <f>IF(HLOOKUP("OS according to the configuration file",'vInfo (Imported)'!$1:$5000,A1383,FALSE)&gt;0,
HLOOKUP("OS according to the configuration file",'vInfo (Imported)'!$1:$5000,A1383,FALSE),
"")</f>
        <v/>
      </c>
      <c r="G1383" s="1" t="str">
        <f>IF(HLOOKUP("Cluster",'vInfo (Imported)'!$1:$5000,A1383,FALSE)&gt;0,
HLOOKUP("Cluster",'vInfo (Imported)'!$1:$5000,A1383,FALSE),
"")</f>
        <v/>
      </c>
      <c r="K1383" s="28">
        <f>'vCluster (Imported)'!A1383</f>
        <v>0</v>
      </c>
      <c r="L1383">
        <f t="shared" si="129"/>
        <v>0</v>
      </c>
      <c r="M1383">
        <f t="shared" si="130"/>
        <v>0</v>
      </c>
      <c r="N1383">
        <f t="shared" si="131"/>
        <v>0</v>
      </c>
      <c r="O1383" s="1">
        <f t="shared" si="132"/>
        <v>0</v>
      </c>
      <c r="P1383">
        <f>SUMIFS('vCluster (Imported)'!$G:$G,'vCluster (Imported)'!$A:$A,K1383)</f>
        <v>0</v>
      </c>
      <c r="Q1383">
        <f t="shared" si="133"/>
        <v>0</v>
      </c>
    </row>
    <row r="1384" spans="1:17" x14ac:dyDescent="0.3">
      <c r="A1384">
        <f t="shared" si="128"/>
        <v>1384</v>
      </c>
      <c r="B1384" t="str">
        <f>IF(HLOOKUP("Memory",'vInfo (Imported)'!$1:$5000,A1384,FALSE)&gt;0,HLOOKUP("Memory",'vInfo (Imported)'!$1:$5000,A1384,FALSE),"")</f>
        <v/>
      </c>
      <c r="C1384" t="str">
        <f>IF(HLOOKUP("CPUs",'vInfo (Imported)'!$1:$5000,A1384,FALSE)&gt;0,
HLOOKUP("CPUs",'vInfo (Imported)'!$1:$5000,A1384,FALSE),
"")</f>
        <v/>
      </c>
      <c r="D1384" t="str">
        <f>IF(HLOOKUP($D$1,'vInfo (Imported)'!$1:$5000,A1384,FALSE)&gt;0,
HLOOKUP($D$1,'vInfo (Imported)'!$1:$5000,A1384,FALSE),
"")</f>
        <v/>
      </c>
      <c r="E1384" t="str">
        <f>IF(HLOOKUP("Category",'vInfo (Imported)'!$1:$5000,A1384,FALSE)&gt;0,
HLOOKUP("Category",'vInfo (Imported)'!$1:$5000,A1384,FALSE),
"")</f>
        <v/>
      </c>
      <c r="F1384" t="str">
        <f>IF(HLOOKUP("OS according to the configuration file",'vInfo (Imported)'!$1:$5000,A1384,FALSE)&gt;0,
HLOOKUP("OS according to the configuration file",'vInfo (Imported)'!$1:$5000,A1384,FALSE),
"")</f>
        <v/>
      </c>
      <c r="G1384" s="1" t="str">
        <f>IF(HLOOKUP("Cluster",'vInfo (Imported)'!$1:$5000,A1384,FALSE)&gt;0,
HLOOKUP("Cluster",'vInfo (Imported)'!$1:$5000,A1384,FALSE),
"")</f>
        <v/>
      </c>
      <c r="K1384" s="28">
        <f>'vCluster (Imported)'!A1384</f>
        <v>0</v>
      </c>
      <c r="L1384">
        <f t="shared" si="129"/>
        <v>0</v>
      </c>
      <c r="M1384">
        <f t="shared" si="130"/>
        <v>0</v>
      </c>
      <c r="N1384">
        <f t="shared" si="131"/>
        <v>0</v>
      </c>
      <c r="O1384" s="1">
        <f t="shared" si="132"/>
        <v>0</v>
      </c>
      <c r="P1384">
        <f>SUMIFS('vCluster (Imported)'!$G:$G,'vCluster (Imported)'!$A:$A,K1384)</f>
        <v>0</v>
      </c>
      <c r="Q1384">
        <f t="shared" si="133"/>
        <v>0</v>
      </c>
    </row>
    <row r="1385" spans="1:17" x14ac:dyDescent="0.3">
      <c r="A1385">
        <f t="shared" si="128"/>
        <v>1385</v>
      </c>
      <c r="B1385" t="str">
        <f>IF(HLOOKUP("Memory",'vInfo (Imported)'!$1:$5000,A1385,FALSE)&gt;0,HLOOKUP("Memory",'vInfo (Imported)'!$1:$5000,A1385,FALSE),"")</f>
        <v/>
      </c>
      <c r="C1385" t="str">
        <f>IF(HLOOKUP("CPUs",'vInfo (Imported)'!$1:$5000,A1385,FALSE)&gt;0,
HLOOKUP("CPUs",'vInfo (Imported)'!$1:$5000,A1385,FALSE),
"")</f>
        <v/>
      </c>
      <c r="D1385" t="str">
        <f>IF(HLOOKUP($D$1,'vInfo (Imported)'!$1:$5000,A1385,FALSE)&gt;0,
HLOOKUP($D$1,'vInfo (Imported)'!$1:$5000,A1385,FALSE),
"")</f>
        <v/>
      </c>
      <c r="E1385" t="str">
        <f>IF(HLOOKUP("Category",'vInfo (Imported)'!$1:$5000,A1385,FALSE)&gt;0,
HLOOKUP("Category",'vInfo (Imported)'!$1:$5000,A1385,FALSE),
"")</f>
        <v/>
      </c>
      <c r="F1385" t="str">
        <f>IF(HLOOKUP("OS according to the configuration file",'vInfo (Imported)'!$1:$5000,A1385,FALSE)&gt;0,
HLOOKUP("OS according to the configuration file",'vInfo (Imported)'!$1:$5000,A1385,FALSE),
"")</f>
        <v/>
      </c>
      <c r="G1385" s="1" t="str">
        <f>IF(HLOOKUP("Cluster",'vInfo (Imported)'!$1:$5000,A1385,FALSE)&gt;0,
HLOOKUP("Cluster",'vInfo (Imported)'!$1:$5000,A1385,FALSE),
"")</f>
        <v/>
      </c>
      <c r="K1385" s="28">
        <f>'vCluster (Imported)'!A1385</f>
        <v>0</v>
      </c>
      <c r="L1385">
        <f t="shared" si="129"/>
        <v>0</v>
      </c>
      <c r="M1385">
        <f t="shared" si="130"/>
        <v>0</v>
      </c>
      <c r="N1385">
        <f t="shared" si="131"/>
        <v>0</v>
      </c>
      <c r="O1385" s="1">
        <f t="shared" si="132"/>
        <v>0</v>
      </c>
      <c r="P1385">
        <f>SUMIFS('vCluster (Imported)'!$G:$G,'vCluster (Imported)'!$A:$A,K1385)</f>
        <v>0</v>
      </c>
      <c r="Q1385">
        <f t="shared" si="133"/>
        <v>0</v>
      </c>
    </row>
    <row r="1386" spans="1:17" x14ac:dyDescent="0.3">
      <c r="A1386">
        <f t="shared" si="128"/>
        <v>1386</v>
      </c>
      <c r="B1386" t="str">
        <f>IF(HLOOKUP("Memory",'vInfo (Imported)'!$1:$5000,A1386,FALSE)&gt;0,HLOOKUP("Memory",'vInfo (Imported)'!$1:$5000,A1386,FALSE),"")</f>
        <v/>
      </c>
      <c r="C1386" t="str">
        <f>IF(HLOOKUP("CPUs",'vInfo (Imported)'!$1:$5000,A1386,FALSE)&gt;0,
HLOOKUP("CPUs",'vInfo (Imported)'!$1:$5000,A1386,FALSE),
"")</f>
        <v/>
      </c>
      <c r="D1386" t="str">
        <f>IF(HLOOKUP($D$1,'vInfo (Imported)'!$1:$5000,A1386,FALSE)&gt;0,
HLOOKUP($D$1,'vInfo (Imported)'!$1:$5000,A1386,FALSE),
"")</f>
        <v/>
      </c>
      <c r="E1386" t="str">
        <f>IF(HLOOKUP("Category",'vInfo (Imported)'!$1:$5000,A1386,FALSE)&gt;0,
HLOOKUP("Category",'vInfo (Imported)'!$1:$5000,A1386,FALSE),
"")</f>
        <v/>
      </c>
      <c r="F1386" t="str">
        <f>IF(HLOOKUP("OS according to the configuration file",'vInfo (Imported)'!$1:$5000,A1386,FALSE)&gt;0,
HLOOKUP("OS according to the configuration file",'vInfo (Imported)'!$1:$5000,A1386,FALSE),
"")</f>
        <v/>
      </c>
      <c r="G1386" s="1" t="str">
        <f>IF(HLOOKUP("Cluster",'vInfo (Imported)'!$1:$5000,A1386,FALSE)&gt;0,
HLOOKUP("Cluster",'vInfo (Imported)'!$1:$5000,A1386,FALSE),
"")</f>
        <v/>
      </c>
      <c r="K1386" s="28">
        <f>'vCluster (Imported)'!A1386</f>
        <v>0</v>
      </c>
      <c r="L1386">
        <f t="shared" si="129"/>
        <v>0</v>
      </c>
      <c r="M1386">
        <f t="shared" si="130"/>
        <v>0</v>
      </c>
      <c r="N1386">
        <f t="shared" si="131"/>
        <v>0</v>
      </c>
      <c r="O1386" s="1">
        <f t="shared" si="132"/>
        <v>0</v>
      </c>
      <c r="P1386">
        <f>SUMIFS('vCluster (Imported)'!$G:$G,'vCluster (Imported)'!$A:$A,K1386)</f>
        <v>0</v>
      </c>
      <c r="Q1386">
        <f t="shared" si="133"/>
        <v>0</v>
      </c>
    </row>
    <row r="1387" spans="1:17" x14ac:dyDescent="0.3">
      <c r="A1387">
        <f t="shared" si="128"/>
        <v>1387</v>
      </c>
      <c r="B1387" t="str">
        <f>IF(HLOOKUP("Memory",'vInfo (Imported)'!$1:$5000,A1387,FALSE)&gt;0,HLOOKUP("Memory",'vInfo (Imported)'!$1:$5000,A1387,FALSE),"")</f>
        <v/>
      </c>
      <c r="C1387" t="str">
        <f>IF(HLOOKUP("CPUs",'vInfo (Imported)'!$1:$5000,A1387,FALSE)&gt;0,
HLOOKUP("CPUs",'vInfo (Imported)'!$1:$5000,A1387,FALSE),
"")</f>
        <v/>
      </c>
      <c r="D1387" t="str">
        <f>IF(HLOOKUP($D$1,'vInfo (Imported)'!$1:$5000,A1387,FALSE)&gt;0,
HLOOKUP($D$1,'vInfo (Imported)'!$1:$5000,A1387,FALSE),
"")</f>
        <v/>
      </c>
      <c r="E1387" t="str">
        <f>IF(HLOOKUP("Category",'vInfo (Imported)'!$1:$5000,A1387,FALSE)&gt;0,
HLOOKUP("Category",'vInfo (Imported)'!$1:$5000,A1387,FALSE),
"")</f>
        <v/>
      </c>
      <c r="F1387" t="str">
        <f>IF(HLOOKUP("OS according to the configuration file",'vInfo (Imported)'!$1:$5000,A1387,FALSE)&gt;0,
HLOOKUP("OS according to the configuration file",'vInfo (Imported)'!$1:$5000,A1387,FALSE),
"")</f>
        <v/>
      </c>
      <c r="G1387" s="1" t="str">
        <f>IF(HLOOKUP("Cluster",'vInfo (Imported)'!$1:$5000,A1387,FALSE)&gt;0,
HLOOKUP("Cluster",'vInfo (Imported)'!$1:$5000,A1387,FALSE),
"")</f>
        <v/>
      </c>
      <c r="K1387" s="28">
        <f>'vCluster (Imported)'!A1387</f>
        <v>0</v>
      </c>
      <c r="L1387">
        <f t="shared" si="129"/>
        <v>0</v>
      </c>
      <c r="M1387">
        <f t="shared" si="130"/>
        <v>0</v>
      </c>
      <c r="N1387">
        <f t="shared" si="131"/>
        <v>0</v>
      </c>
      <c r="O1387" s="1">
        <f t="shared" si="132"/>
        <v>0</v>
      </c>
      <c r="P1387">
        <f>SUMIFS('vCluster (Imported)'!$G:$G,'vCluster (Imported)'!$A:$A,K1387)</f>
        <v>0</v>
      </c>
      <c r="Q1387">
        <f t="shared" si="133"/>
        <v>0</v>
      </c>
    </row>
    <row r="1388" spans="1:17" x14ac:dyDescent="0.3">
      <c r="A1388">
        <f t="shared" si="128"/>
        <v>1388</v>
      </c>
      <c r="B1388" t="str">
        <f>IF(HLOOKUP("Memory",'vInfo (Imported)'!$1:$5000,A1388,FALSE)&gt;0,HLOOKUP("Memory",'vInfo (Imported)'!$1:$5000,A1388,FALSE),"")</f>
        <v/>
      </c>
      <c r="C1388" t="str">
        <f>IF(HLOOKUP("CPUs",'vInfo (Imported)'!$1:$5000,A1388,FALSE)&gt;0,
HLOOKUP("CPUs",'vInfo (Imported)'!$1:$5000,A1388,FALSE),
"")</f>
        <v/>
      </c>
      <c r="D1388" t="str">
        <f>IF(HLOOKUP($D$1,'vInfo (Imported)'!$1:$5000,A1388,FALSE)&gt;0,
HLOOKUP($D$1,'vInfo (Imported)'!$1:$5000,A1388,FALSE),
"")</f>
        <v/>
      </c>
      <c r="E1388" t="str">
        <f>IF(HLOOKUP("Category",'vInfo (Imported)'!$1:$5000,A1388,FALSE)&gt;0,
HLOOKUP("Category",'vInfo (Imported)'!$1:$5000,A1388,FALSE),
"")</f>
        <v/>
      </c>
      <c r="F1388" t="str">
        <f>IF(HLOOKUP("OS according to the configuration file",'vInfo (Imported)'!$1:$5000,A1388,FALSE)&gt;0,
HLOOKUP("OS according to the configuration file",'vInfo (Imported)'!$1:$5000,A1388,FALSE),
"")</f>
        <v/>
      </c>
      <c r="G1388" s="1" t="str">
        <f>IF(HLOOKUP("Cluster",'vInfo (Imported)'!$1:$5000,A1388,FALSE)&gt;0,
HLOOKUP("Cluster",'vInfo (Imported)'!$1:$5000,A1388,FALSE),
"")</f>
        <v/>
      </c>
      <c r="K1388" s="28">
        <f>'vCluster (Imported)'!A1388</f>
        <v>0</v>
      </c>
      <c r="L1388">
        <f t="shared" si="129"/>
        <v>0</v>
      </c>
      <c r="M1388">
        <f t="shared" si="130"/>
        <v>0</v>
      </c>
      <c r="N1388">
        <f t="shared" si="131"/>
        <v>0</v>
      </c>
      <c r="O1388" s="1">
        <f t="shared" si="132"/>
        <v>0</v>
      </c>
      <c r="P1388">
        <f>SUMIFS('vCluster (Imported)'!$G:$G,'vCluster (Imported)'!$A:$A,K1388)</f>
        <v>0</v>
      </c>
      <c r="Q1388">
        <f t="shared" si="133"/>
        <v>0</v>
      </c>
    </row>
    <row r="1389" spans="1:17" x14ac:dyDescent="0.3">
      <c r="A1389">
        <f t="shared" si="128"/>
        <v>1389</v>
      </c>
      <c r="B1389" t="str">
        <f>IF(HLOOKUP("Memory",'vInfo (Imported)'!$1:$5000,A1389,FALSE)&gt;0,HLOOKUP("Memory",'vInfo (Imported)'!$1:$5000,A1389,FALSE),"")</f>
        <v/>
      </c>
      <c r="C1389" t="str">
        <f>IF(HLOOKUP("CPUs",'vInfo (Imported)'!$1:$5000,A1389,FALSE)&gt;0,
HLOOKUP("CPUs",'vInfo (Imported)'!$1:$5000,A1389,FALSE),
"")</f>
        <v/>
      </c>
      <c r="D1389" t="str">
        <f>IF(HLOOKUP($D$1,'vInfo (Imported)'!$1:$5000,A1389,FALSE)&gt;0,
HLOOKUP($D$1,'vInfo (Imported)'!$1:$5000,A1389,FALSE),
"")</f>
        <v/>
      </c>
      <c r="E1389" t="str">
        <f>IF(HLOOKUP("Category",'vInfo (Imported)'!$1:$5000,A1389,FALSE)&gt;0,
HLOOKUP("Category",'vInfo (Imported)'!$1:$5000,A1389,FALSE),
"")</f>
        <v/>
      </c>
      <c r="F1389" t="str">
        <f>IF(HLOOKUP("OS according to the configuration file",'vInfo (Imported)'!$1:$5000,A1389,FALSE)&gt;0,
HLOOKUP("OS according to the configuration file",'vInfo (Imported)'!$1:$5000,A1389,FALSE),
"")</f>
        <v/>
      </c>
      <c r="G1389" s="1" t="str">
        <f>IF(HLOOKUP("Cluster",'vInfo (Imported)'!$1:$5000,A1389,FALSE)&gt;0,
HLOOKUP("Cluster",'vInfo (Imported)'!$1:$5000,A1389,FALSE),
"")</f>
        <v/>
      </c>
      <c r="K1389" s="28">
        <f>'vCluster (Imported)'!A1389</f>
        <v>0</v>
      </c>
      <c r="L1389">
        <f t="shared" si="129"/>
        <v>0</v>
      </c>
      <c r="M1389">
        <f t="shared" si="130"/>
        <v>0</v>
      </c>
      <c r="N1389">
        <f t="shared" si="131"/>
        <v>0</v>
      </c>
      <c r="O1389" s="1">
        <f t="shared" si="132"/>
        <v>0</v>
      </c>
      <c r="P1389">
        <f>SUMIFS('vCluster (Imported)'!$G:$G,'vCluster (Imported)'!$A:$A,K1389)</f>
        <v>0</v>
      </c>
      <c r="Q1389">
        <f t="shared" si="133"/>
        <v>0</v>
      </c>
    </row>
    <row r="1390" spans="1:17" x14ac:dyDescent="0.3">
      <c r="A1390">
        <f t="shared" si="128"/>
        <v>1390</v>
      </c>
      <c r="B1390" t="str">
        <f>IF(HLOOKUP("Memory",'vInfo (Imported)'!$1:$5000,A1390,FALSE)&gt;0,HLOOKUP("Memory",'vInfo (Imported)'!$1:$5000,A1390,FALSE),"")</f>
        <v/>
      </c>
      <c r="C1390" t="str">
        <f>IF(HLOOKUP("CPUs",'vInfo (Imported)'!$1:$5000,A1390,FALSE)&gt;0,
HLOOKUP("CPUs",'vInfo (Imported)'!$1:$5000,A1390,FALSE),
"")</f>
        <v/>
      </c>
      <c r="D1390" t="str">
        <f>IF(HLOOKUP($D$1,'vInfo (Imported)'!$1:$5000,A1390,FALSE)&gt;0,
HLOOKUP($D$1,'vInfo (Imported)'!$1:$5000,A1390,FALSE),
"")</f>
        <v/>
      </c>
      <c r="E1390" t="str">
        <f>IF(HLOOKUP("Category",'vInfo (Imported)'!$1:$5000,A1390,FALSE)&gt;0,
HLOOKUP("Category",'vInfo (Imported)'!$1:$5000,A1390,FALSE),
"")</f>
        <v/>
      </c>
      <c r="F1390" t="str">
        <f>IF(HLOOKUP("OS according to the configuration file",'vInfo (Imported)'!$1:$5000,A1390,FALSE)&gt;0,
HLOOKUP("OS according to the configuration file",'vInfo (Imported)'!$1:$5000,A1390,FALSE),
"")</f>
        <v/>
      </c>
      <c r="G1390" s="1" t="str">
        <f>IF(HLOOKUP("Cluster",'vInfo (Imported)'!$1:$5000,A1390,FALSE)&gt;0,
HLOOKUP("Cluster",'vInfo (Imported)'!$1:$5000,A1390,FALSE),
"")</f>
        <v/>
      </c>
      <c r="K1390" s="28">
        <f>'vCluster (Imported)'!A1390</f>
        <v>0</v>
      </c>
      <c r="L1390">
        <f t="shared" si="129"/>
        <v>0</v>
      </c>
      <c r="M1390">
        <f t="shared" si="130"/>
        <v>0</v>
      </c>
      <c r="N1390">
        <f t="shared" si="131"/>
        <v>0</v>
      </c>
      <c r="O1390" s="1">
        <f t="shared" si="132"/>
        <v>0</v>
      </c>
      <c r="P1390">
        <f>SUMIFS('vCluster (Imported)'!$G:$G,'vCluster (Imported)'!$A:$A,K1390)</f>
        <v>0</v>
      </c>
      <c r="Q1390">
        <f t="shared" si="133"/>
        <v>0</v>
      </c>
    </row>
    <row r="1391" spans="1:17" x14ac:dyDescent="0.3">
      <c r="A1391">
        <f t="shared" si="128"/>
        <v>1391</v>
      </c>
      <c r="B1391" t="str">
        <f>IF(HLOOKUP("Memory",'vInfo (Imported)'!$1:$5000,A1391,FALSE)&gt;0,HLOOKUP("Memory",'vInfo (Imported)'!$1:$5000,A1391,FALSE),"")</f>
        <v/>
      </c>
      <c r="C1391" t="str">
        <f>IF(HLOOKUP("CPUs",'vInfo (Imported)'!$1:$5000,A1391,FALSE)&gt;0,
HLOOKUP("CPUs",'vInfo (Imported)'!$1:$5000,A1391,FALSE),
"")</f>
        <v/>
      </c>
      <c r="D1391" t="str">
        <f>IF(HLOOKUP($D$1,'vInfo (Imported)'!$1:$5000,A1391,FALSE)&gt;0,
HLOOKUP($D$1,'vInfo (Imported)'!$1:$5000,A1391,FALSE),
"")</f>
        <v/>
      </c>
      <c r="E1391" t="str">
        <f>IF(HLOOKUP("Category",'vInfo (Imported)'!$1:$5000,A1391,FALSE)&gt;0,
HLOOKUP("Category",'vInfo (Imported)'!$1:$5000,A1391,FALSE),
"")</f>
        <v/>
      </c>
      <c r="F1391" t="str">
        <f>IF(HLOOKUP("OS according to the configuration file",'vInfo (Imported)'!$1:$5000,A1391,FALSE)&gt;0,
HLOOKUP("OS according to the configuration file",'vInfo (Imported)'!$1:$5000,A1391,FALSE),
"")</f>
        <v/>
      </c>
      <c r="G1391" s="1" t="str">
        <f>IF(HLOOKUP("Cluster",'vInfo (Imported)'!$1:$5000,A1391,FALSE)&gt;0,
HLOOKUP("Cluster",'vInfo (Imported)'!$1:$5000,A1391,FALSE),
"")</f>
        <v/>
      </c>
      <c r="K1391" s="28">
        <f>'vCluster (Imported)'!A1391</f>
        <v>0</v>
      </c>
      <c r="L1391">
        <f t="shared" si="129"/>
        <v>0</v>
      </c>
      <c r="M1391">
        <f t="shared" si="130"/>
        <v>0</v>
      </c>
      <c r="N1391">
        <f t="shared" si="131"/>
        <v>0</v>
      </c>
      <c r="O1391" s="1">
        <f t="shared" si="132"/>
        <v>0</v>
      </c>
      <c r="P1391">
        <f>SUMIFS('vCluster (Imported)'!$G:$G,'vCluster (Imported)'!$A:$A,K1391)</f>
        <v>0</v>
      </c>
      <c r="Q1391">
        <f t="shared" si="133"/>
        <v>0</v>
      </c>
    </row>
    <row r="1392" spans="1:17" x14ac:dyDescent="0.3">
      <c r="A1392">
        <f t="shared" si="128"/>
        <v>1392</v>
      </c>
      <c r="B1392" t="str">
        <f>IF(HLOOKUP("Memory",'vInfo (Imported)'!$1:$5000,A1392,FALSE)&gt;0,HLOOKUP("Memory",'vInfo (Imported)'!$1:$5000,A1392,FALSE),"")</f>
        <v/>
      </c>
      <c r="C1392" t="str">
        <f>IF(HLOOKUP("CPUs",'vInfo (Imported)'!$1:$5000,A1392,FALSE)&gt;0,
HLOOKUP("CPUs",'vInfo (Imported)'!$1:$5000,A1392,FALSE),
"")</f>
        <v/>
      </c>
      <c r="D1392" t="str">
        <f>IF(HLOOKUP($D$1,'vInfo (Imported)'!$1:$5000,A1392,FALSE)&gt;0,
HLOOKUP($D$1,'vInfo (Imported)'!$1:$5000,A1392,FALSE),
"")</f>
        <v/>
      </c>
      <c r="E1392" t="str">
        <f>IF(HLOOKUP("Category",'vInfo (Imported)'!$1:$5000,A1392,FALSE)&gt;0,
HLOOKUP("Category",'vInfo (Imported)'!$1:$5000,A1392,FALSE),
"")</f>
        <v/>
      </c>
      <c r="F1392" t="str">
        <f>IF(HLOOKUP("OS according to the configuration file",'vInfo (Imported)'!$1:$5000,A1392,FALSE)&gt;0,
HLOOKUP("OS according to the configuration file",'vInfo (Imported)'!$1:$5000,A1392,FALSE),
"")</f>
        <v/>
      </c>
      <c r="G1392" s="1" t="str">
        <f>IF(HLOOKUP("Cluster",'vInfo (Imported)'!$1:$5000,A1392,FALSE)&gt;0,
HLOOKUP("Cluster",'vInfo (Imported)'!$1:$5000,A1392,FALSE),
"")</f>
        <v/>
      </c>
      <c r="K1392" s="28">
        <f>'vCluster (Imported)'!A1392</f>
        <v>0</v>
      </c>
      <c r="L1392">
        <f t="shared" si="129"/>
        <v>0</v>
      </c>
      <c r="M1392">
        <f t="shared" si="130"/>
        <v>0</v>
      </c>
      <c r="N1392">
        <f t="shared" si="131"/>
        <v>0</v>
      </c>
      <c r="O1392" s="1">
        <f t="shared" si="132"/>
        <v>0</v>
      </c>
      <c r="P1392">
        <f>SUMIFS('vCluster (Imported)'!$G:$G,'vCluster (Imported)'!$A:$A,K1392)</f>
        <v>0</v>
      </c>
      <c r="Q1392">
        <f t="shared" si="133"/>
        <v>0</v>
      </c>
    </row>
    <row r="1393" spans="1:17" x14ac:dyDescent="0.3">
      <c r="A1393">
        <f t="shared" si="128"/>
        <v>1393</v>
      </c>
      <c r="B1393" t="str">
        <f>IF(HLOOKUP("Memory",'vInfo (Imported)'!$1:$5000,A1393,FALSE)&gt;0,HLOOKUP("Memory",'vInfo (Imported)'!$1:$5000,A1393,FALSE),"")</f>
        <v/>
      </c>
      <c r="C1393" t="str">
        <f>IF(HLOOKUP("CPUs",'vInfo (Imported)'!$1:$5000,A1393,FALSE)&gt;0,
HLOOKUP("CPUs",'vInfo (Imported)'!$1:$5000,A1393,FALSE),
"")</f>
        <v/>
      </c>
      <c r="D1393" t="str">
        <f>IF(HLOOKUP($D$1,'vInfo (Imported)'!$1:$5000,A1393,FALSE)&gt;0,
HLOOKUP($D$1,'vInfo (Imported)'!$1:$5000,A1393,FALSE),
"")</f>
        <v/>
      </c>
      <c r="E1393" t="str">
        <f>IF(HLOOKUP("Category",'vInfo (Imported)'!$1:$5000,A1393,FALSE)&gt;0,
HLOOKUP("Category",'vInfo (Imported)'!$1:$5000,A1393,FALSE),
"")</f>
        <v/>
      </c>
      <c r="F1393" t="str">
        <f>IF(HLOOKUP("OS according to the configuration file",'vInfo (Imported)'!$1:$5000,A1393,FALSE)&gt;0,
HLOOKUP("OS according to the configuration file",'vInfo (Imported)'!$1:$5000,A1393,FALSE),
"")</f>
        <v/>
      </c>
      <c r="G1393" s="1" t="str">
        <f>IF(HLOOKUP("Cluster",'vInfo (Imported)'!$1:$5000,A1393,FALSE)&gt;0,
HLOOKUP("Cluster",'vInfo (Imported)'!$1:$5000,A1393,FALSE),
"")</f>
        <v/>
      </c>
      <c r="K1393" s="28">
        <f>'vCluster (Imported)'!A1393</f>
        <v>0</v>
      </c>
      <c r="L1393">
        <f t="shared" si="129"/>
        <v>0</v>
      </c>
      <c r="M1393">
        <f t="shared" si="130"/>
        <v>0</v>
      </c>
      <c r="N1393">
        <f t="shared" si="131"/>
        <v>0</v>
      </c>
      <c r="O1393" s="1">
        <f t="shared" si="132"/>
        <v>0</v>
      </c>
      <c r="P1393">
        <f>SUMIFS('vCluster (Imported)'!$G:$G,'vCluster (Imported)'!$A:$A,K1393)</f>
        <v>0</v>
      </c>
      <c r="Q1393">
        <f t="shared" si="133"/>
        <v>0</v>
      </c>
    </row>
    <row r="1394" spans="1:17" x14ac:dyDescent="0.3">
      <c r="A1394">
        <f t="shared" si="128"/>
        <v>1394</v>
      </c>
      <c r="B1394" t="str">
        <f>IF(HLOOKUP("Memory",'vInfo (Imported)'!$1:$5000,A1394,FALSE)&gt;0,HLOOKUP("Memory",'vInfo (Imported)'!$1:$5000,A1394,FALSE),"")</f>
        <v/>
      </c>
      <c r="C1394" t="str">
        <f>IF(HLOOKUP("CPUs",'vInfo (Imported)'!$1:$5000,A1394,FALSE)&gt;0,
HLOOKUP("CPUs",'vInfo (Imported)'!$1:$5000,A1394,FALSE),
"")</f>
        <v/>
      </c>
      <c r="D1394" t="str">
        <f>IF(HLOOKUP($D$1,'vInfo (Imported)'!$1:$5000,A1394,FALSE)&gt;0,
HLOOKUP($D$1,'vInfo (Imported)'!$1:$5000,A1394,FALSE),
"")</f>
        <v/>
      </c>
      <c r="E1394" t="str">
        <f>IF(HLOOKUP("Category",'vInfo (Imported)'!$1:$5000,A1394,FALSE)&gt;0,
HLOOKUP("Category",'vInfo (Imported)'!$1:$5000,A1394,FALSE),
"")</f>
        <v/>
      </c>
      <c r="F1394" t="str">
        <f>IF(HLOOKUP("OS according to the configuration file",'vInfo (Imported)'!$1:$5000,A1394,FALSE)&gt;0,
HLOOKUP("OS according to the configuration file",'vInfo (Imported)'!$1:$5000,A1394,FALSE),
"")</f>
        <v/>
      </c>
      <c r="G1394" s="1" t="str">
        <f>IF(HLOOKUP("Cluster",'vInfo (Imported)'!$1:$5000,A1394,FALSE)&gt;0,
HLOOKUP("Cluster",'vInfo (Imported)'!$1:$5000,A1394,FALSE),
"")</f>
        <v/>
      </c>
      <c r="K1394" s="28">
        <f>'vCluster (Imported)'!A1394</f>
        <v>0</v>
      </c>
      <c r="L1394">
        <f t="shared" si="129"/>
        <v>0</v>
      </c>
      <c r="M1394">
        <f t="shared" si="130"/>
        <v>0</v>
      </c>
      <c r="N1394">
        <f t="shared" si="131"/>
        <v>0</v>
      </c>
      <c r="O1394" s="1">
        <f t="shared" si="132"/>
        <v>0</v>
      </c>
      <c r="P1394">
        <f>SUMIFS('vCluster (Imported)'!$G:$G,'vCluster (Imported)'!$A:$A,K1394)</f>
        <v>0</v>
      </c>
      <c r="Q1394">
        <f t="shared" si="133"/>
        <v>0</v>
      </c>
    </row>
    <row r="1395" spans="1:17" x14ac:dyDescent="0.3">
      <c r="A1395">
        <f t="shared" si="128"/>
        <v>1395</v>
      </c>
      <c r="B1395" t="str">
        <f>IF(HLOOKUP("Memory",'vInfo (Imported)'!$1:$5000,A1395,FALSE)&gt;0,HLOOKUP("Memory",'vInfo (Imported)'!$1:$5000,A1395,FALSE),"")</f>
        <v/>
      </c>
      <c r="C1395" t="str">
        <f>IF(HLOOKUP("CPUs",'vInfo (Imported)'!$1:$5000,A1395,FALSE)&gt;0,
HLOOKUP("CPUs",'vInfo (Imported)'!$1:$5000,A1395,FALSE),
"")</f>
        <v/>
      </c>
      <c r="D1395" t="str">
        <f>IF(HLOOKUP($D$1,'vInfo (Imported)'!$1:$5000,A1395,FALSE)&gt;0,
HLOOKUP($D$1,'vInfo (Imported)'!$1:$5000,A1395,FALSE),
"")</f>
        <v/>
      </c>
      <c r="E1395" t="str">
        <f>IF(HLOOKUP("Category",'vInfo (Imported)'!$1:$5000,A1395,FALSE)&gt;0,
HLOOKUP("Category",'vInfo (Imported)'!$1:$5000,A1395,FALSE),
"")</f>
        <v/>
      </c>
      <c r="F1395" t="str">
        <f>IF(HLOOKUP("OS according to the configuration file",'vInfo (Imported)'!$1:$5000,A1395,FALSE)&gt;0,
HLOOKUP("OS according to the configuration file",'vInfo (Imported)'!$1:$5000,A1395,FALSE),
"")</f>
        <v/>
      </c>
      <c r="G1395" s="1" t="str">
        <f>IF(HLOOKUP("Cluster",'vInfo (Imported)'!$1:$5000,A1395,FALSE)&gt;0,
HLOOKUP("Cluster",'vInfo (Imported)'!$1:$5000,A1395,FALSE),
"")</f>
        <v/>
      </c>
      <c r="K1395" s="28">
        <f>'vCluster (Imported)'!A1395</f>
        <v>0</v>
      </c>
      <c r="L1395">
        <f t="shared" si="129"/>
        <v>0</v>
      </c>
      <c r="M1395">
        <f t="shared" si="130"/>
        <v>0</v>
      </c>
      <c r="N1395">
        <f t="shared" si="131"/>
        <v>0</v>
      </c>
      <c r="O1395" s="1">
        <f t="shared" si="132"/>
        <v>0</v>
      </c>
      <c r="P1395">
        <f>SUMIFS('vCluster (Imported)'!$G:$G,'vCluster (Imported)'!$A:$A,K1395)</f>
        <v>0</v>
      </c>
      <c r="Q1395">
        <f t="shared" si="133"/>
        <v>0</v>
      </c>
    </row>
    <row r="1396" spans="1:17" x14ac:dyDescent="0.3">
      <c r="A1396">
        <f t="shared" si="128"/>
        <v>1396</v>
      </c>
      <c r="B1396" t="str">
        <f>IF(HLOOKUP("Memory",'vInfo (Imported)'!$1:$5000,A1396,FALSE)&gt;0,HLOOKUP("Memory",'vInfo (Imported)'!$1:$5000,A1396,FALSE),"")</f>
        <v/>
      </c>
      <c r="C1396" t="str">
        <f>IF(HLOOKUP("CPUs",'vInfo (Imported)'!$1:$5000,A1396,FALSE)&gt;0,
HLOOKUP("CPUs",'vInfo (Imported)'!$1:$5000,A1396,FALSE),
"")</f>
        <v/>
      </c>
      <c r="D1396" t="str">
        <f>IF(HLOOKUP($D$1,'vInfo (Imported)'!$1:$5000,A1396,FALSE)&gt;0,
HLOOKUP($D$1,'vInfo (Imported)'!$1:$5000,A1396,FALSE),
"")</f>
        <v/>
      </c>
      <c r="E1396" t="str">
        <f>IF(HLOOKUP("Category",'vInfo (Imported)'!$1:$5000,A1396,FALSE)&gt;0,
HLOOKUP("Category",'vInfo (Imported)'!$1:$5000,A1396,FALSE),
"")</f>
        <v/>
      </c>
      <c r="F1396" t="str">
        <f>IF(HLOOKUP("OS according to the configuration file",'vInfo (Imported)'!$1:$5000,A1396,FALSE)&gt;0,
HLOOKUP("OS according to the configuration file",'vInfo (Imported)'!$1:$5000,A1396,FALSE),
"")</f>
        <v/>
      </c>
      <c r="G1396" s="1" t="str">
        <f>IF(HLOOKUP("Cluster",'vInfo (Imported)'!$1:$5000,A1396,FALSE)&gt;0,
HLOOKUP("Cluster",'vInfo (Imported)'!$1:$5000,A1396,FALSE),
"")</f>
        <v/>
      </c>
      <c r="K1396" s="28">
        <f>'vCluster (Imported)'!A1396</f>
        <v>0</v>
      </c>
      <c r="L1396">
        <f t="shared" si="129"/>
        <v>0</v>
      </c>
      <c r="M1396">
        <f t="shared" si="130"/>
        <v>0</v>
      </c>
      <c r="N1396">
        <f t="shared" si="131"/>
        <v>0</v>
      </c>
      <c r="O1396" s="1">
        <f t="shared" si="132"/>
        <v>0</v>
      </c>
      <c r="P1396">
        <f>SUMIFS('vCluster (Imported)'!$G:$G,'vCluster (Imported)'!$A:$A,K1396)</f>
        <v>0</v>
      </c>
      <c r="Q1396">
        <f t="shared" si="133"/>
        <v>0</v>
      </c>
    </row>
    <row r="1397" spans="1:17" x14ac:dyDescent="0.3">
      <c r="A1397">
        <f t="shared" si="128"/>
        <v>1397</v>
      </c>
      <c r="B1397" t="str">
        <f>IF(HLOOKUP("Memory",'vInfo (Imported)'!$1:$5000,A1397,FALSE)&gt;0,HLOOKUP("Memory",'vInfo (Imported)'!$1:$5000,A1397,FALSE),"")</f>
        <v/>
      </c>
      <c r="C1397" t="str">
        <f>IF(HLOOKUP("CPUs",'vInfo (Imported)'!$1:$5000,A1397,FALSE)&gt;0,
HLOOKUP("CPUs",'vInfo (Imported)'!$1:$5000,A1397,FALSE),
"")</f>
        <v/>
      </c>
      <c r="D1397" t="str">
        <f>IF(HLOOKUP($D$1,'vInfo (Imported)'!$1:$5000,A1397,FALSE)&gt;0,
HLOOKUP($D$1,'vInfo (Imported)'!$1:$5000,A1397,FALSE),
"")</f>
        <v/>
      </c>
      <c r="E1397" t="str">
        <f>IF(HLOOKUP("Category",'vInfo (Imported)'!$1:$5000,A1397,FALSE)&gt;0,
HLOOKUP("Category",'vInfo (Imported)'!$1:$5000,A1397,FALSE),
"")</f>
        <v/>
      </c>
      <c r="F1397" t="str">
        <f>IF(HLOOKUP("OS according to the configuration file",'vInfo (Imported)'!$1:$5000,A1397,FALSE)&gt;0,
HLOOKUP("OS according to the configuration file",'vInfo (Imported)'!$1:$5000,A1397,FALSE),
"")</f>
        <v/>
      </c>
      <c r="G1397" s="1" t="str">
        <f>IF(HLOOKUP("Cluster",'vInfo (Imported)'!$1:$5000,A1397,FALSE)&gt;0,
HLOOKUP("Cluster",'vInfo (Imported)'!$1:$5000,A1397,FALSE),
"")</f>
        <v/>
      </c>
      <c r="K1397" s="28">
        <f>'vCluster (Imported)'!A1397</f>
        <v>0</v>
      </c>
      <c r="L1397">
        <f t="shared" si="129"/>
        <v>0</v>
      </c>
      <c r="M1397">
        <f t="shared" si="130"/>
        <v>0</v>
      </c>
      <c r="N1397">
        <f t="shared" si="131"/>
        <v>0</v>
      </c>
      <c r="O1397" s="1">
        <f t="shared" si="132"/>
        <v>0</v>
      </c>
      <c r="P1397">
        <f>SUMIFS('vCluster (Imported)'!$G:$G,'vCluster (Imported)'!$A:$A,K1397)</f>
        <v>0</v>
      </c>
      <c r="Q1397">
        <f t="shared" si="133"/>
        <v>0</v>
      </c>
    </row>
    <row r="1398" spans="1:17" x14ac:dyDescent="0.3">
      <c r="A1398">
        <f t="shared" si="128"/>
        <v>1398</v>
      </c>
      <c r="B1398" t="str">
        <f>IF(HLOOKUP("Memory",'vInfo (Imported)'!$1:$5000,A1398,FALSE)&gt;0,HLOOKUP("Memory",'vInfo (Imported)'!$1:$5000,A1398,FALSE),"")</f>
        <v/>
      </c>
      <c r="C1398" t="str">
        <f>IF(HLOOKUP("CPUs",'vInfo (Imported)'!$1:$5000,A1398,FALSE)&gt;0,
HLOOKUP("CPUs",'vInfo (Imported)'!$1:$5000,A1398,FALSE),
"")</f>
        <v/>
      </c>
      <c r="D1398" t="str">
        <f>IF(HLOOKUP($D$1,'vInfo (Imported)'!$1:$5000,A1398,FALSE)&gt;0,
HLOOKUP($D$1,'vInfo (Imported)'!$1:$5000,A1398,FALSE),
"")</f>
        <v/>
      </c>
      <c r="E1398" t="str">
        <f>IF(HLOOKUP("Category",'vInfo (Imported)'!$1:$5000,A1398,FALSE)&gt;0,
HLOOKUP("Category",'vInfo (Imported)'!$1:$5000,A1398,FALSE),
"")</f>
        <v/>
      </c>
      <c r="F1398" t="str">
        <f>IF(HLOOKUP("OS according to the configuration file",'vInfo (Imported)'!$1:$5000,A1398,FALSE)&gt;0,
HLOOKUP("OS according to the configuration file",'vInfo (Imported)'!$1:$5000,A1398,FALSE),
"")</f>
        <v/>
      </c>
      <c r="G1398" s="1" t="str">
        <f>IF(HLOOKUP("Cluster",'vInfo (Imported)'!$1:$5000,A1398,FALSE)&gt;0,
HLOOKUP("Cluster",'vInfo (Imported)'!$1:$5000,A1398,FALSE),
"")</f>
        <v/>
      </c>
      <c r="K1398" s="28">
        <f>'vCluster (Imported)'!A1398</f>
        <v>0</v>
      </c>
      <c r="L1398">
        <f t="shared" si="129"/>
        <v>0</v>
      </c>
      <c r="M1398">
        <f t="shared" si="130"/>
        <v>0</v>
      </c>
      <c r="N1398">
        <f t="shared" si="131"/>
        <v>0</v>
      </c>
      <c r="O1398" s="1">
        <f t="shared" si="132"/>
        <v>0</v>
      </c>
      <c r="P1398">
        <f>SUMIFS('vCluster (Imported)'!$G:$G,'vCluster (Imported)'!$A:$A,K1398)</f>
        <v>0</v>
      </c>
      <c r="Q1398">
        <f t="shared" si="133"/>
        <v>0</v>
      </c>
    </row>
    <row r="1399" spans="1:17" x14ac:dyDescent="0.3">
      <c r="A1399">
        <f t="shared" si="128"/>
        <v>1399</v>
      </c>
      <c r="B1399" t="str">
        <f>IF(HLOOKUP("Memory",'vInfo (Imported)'!$1:$5000,A1399,FALSE)&gt;0,HLOOKUP("Memory",'vInfo (Imported)'!$1:$5000,A1399,FALSE),"")</f>
        <v/>
      </c>
      <c r="C1399" t="str">
        <f>IF(HLOOKUP("CPUs",'vInfo (Imported)'!$1:$5000,A1399,FALSE)&gt;0,
HLOOKUP("CPUs",'vInfo (Imported)'!$1:$5000,A1399,FALSE),
"")</f>
        <v/>
      </c>
      <c r="D1399" t="str">
        <f>IF(HLOOKUP($D$1,'vInfo (Imported)'!$1:$5000,A1399,FALSE)&gt;0,
HLOOKUP($D$1,'vInfo (Imported)'!$1:$5000,A1399,FALSE),
"")</f>
        <v/>
      </c>
      <c r="E1399" t="str">
        <f>IF(HLOOKUP("Category",'vInfo (Imported)'!$1:$5000,A1399,FALSE)&gt;0,
HLOOKUP("Category",'vInfo (Imported)'!$1:$5000,A1399,FALSE),
"")</f>
        <v/>
      </c>
      <c r="F1399" t="str">
        <f>IF(HLOOKUP("OS according to the configuration file",'vInfo (Imported)'!$1:$5000,A1399,FALSE)&gt;0,
HLOOKUP("OS according to the configuration file",'vInfo (Imported)'!$1:$5000,A1399,FALSE),
"")</f>
        <v/>
      </c>
      <c r="G1399" s="1" t="str">
        <f>IF(HLOOKUP("Cluster",'vInfo (Imported)'!$1:$5000,A1399,FALSE)&gt;0,
HLOOKUP("Cluster",'vInfo (Imported)'!$1:$5000,A1399,FALSE),
"")</f>
        <v/>
      </c>
      <c r="K1399" s="28">
        <f>'vCluster (Imported)'!A1399</f>
        <v>0</v>
      </c>
      <c r="L1399">
        <f t="shared" si="129"/>
        <v>0</v>
      </c>
      <c r="M1399">
        <f t="shared" si="130"/>
        <v>0</v>
      </c>
      <c r="N1399">
        <f t="shared" si="131"/>
        <v>0</v>
      </c>
      <c r="O1399" s="1">
        <f t="shared" si="132"/>
        <v>0</v>
      </c>
      <c r="P1399">
        <f>SUMIFS('vCluster (Imported)'!$G:$G,'vCluster (Imported)'!$A:$A,K1399)</f>
        <v>0</v>
      </c>
      <c r="Q1399">
        <f t="shared" si="133"/>
        <v>0</v>
      </c>
    </row>
    <row r="1400" spans="1:17" x14ac:dyDescent="0.3">
      <c r="A1400">
        <f t="shared" si="128"/>
        <v>1400</v>
      </c>
      <c r="B1400" t="str">
        <f>IF(HLOOKUP("Memory",'vInfo (Imported)'!$1:$5000,A1400,FALSE)&gt;0,HLOOKUP("Memory",'vInfo (Imported)'!$1:$5000,A1400,FALSE),"")</f>
        <v/>
      </c>
      <c r="C1400" t="str">
        <f>IF(HLOOKUP("CPUs",'vInfo (Imported)'!$1:$5000,A1400,FALSE)&gt;0,
HLOOKUP("CPUs",'vInfo (Imported)'!$1:$5000,A1400,FALSE),
"")</f>
        <v/>
      </c>
      <c r="D1400" t="str">
        <f>IF(HLOOKUP($D$1,'vInfo (Imported)'!$1:$5000,A1400,FALSE)&gt;0,
HLOOKUP($D$1,'vInfo (Imported)'!$1:$5000,A1400,FALSE),
"")</f>
        <v/>
      </c>
      <c r="E1400" t="str">
        <f>IF(HLOOKUP("Category",'vInfo (Imported)'!$1:$5000,A1400,FALSE)&gt;0,
HLOOKUP("Category",'vInfo (Imported)'!$1:$5000,A1400,FALSE),
"")</f>
        <v/>
      </c>
      <c r="F1400" t="str">
        <f>IF(HLOOKUP("OS according to the configuration file",'vInfo (Imported)'!$1:$5000,A1400,FALSE)&gt;0,
HLOOKUP("OS according to the configuration file",'vInfo (Imported)'!$1:$5000,A1400,FALSE),
"")</f>
        <v/>
      </c>
      <c r="G1400" s="1" t="str">
        <f>IF(HLOOKUP("Cluster",'vInfo (Imported)'!$1:$5000,A1400,FALSE)&gt;0,
HLOOKUP("Cluster",'vInfo (Imported)'!$1:$5000,A1400,FALSE),
"")</f>
        <v/>
      </c>
      <c r="K1400" s="28">
        <f>'vCluster (Imported)'!A1400</f>
        <v>0</v>
      </c>
      <c r="L1400">
        <f t="shared" si="129"/>
        <v>0</v>
      </c>
      <c r="M1400">
        <f t="shared" si="130"/>
        <v>0</v>
      </c>
      <c r="N1400">
        <f t="shared" si="131"/>
        <v>0</v>
      </c>
      <c r="O1400" s="1">
        <f t="shared" si="132"/>
        <v>0</v>
      </c>
      <c r="P1400">
        <f>SUMIFS('vCluster (Imported)'!$G:$G,'vCluster (Imported)'!$A:$A,K1400)</f>
        <v>0</v>
      </c>
      <c r="Q1400">
        <f t="shared" si="133"/>
        <v>0</v>
      </c>
    </row>
    <row r="1401" spans="1:17" x14ac:dyDescent="0.3">
      <c r="A1401">
        <f t="shared" si="128"/>
        <v>1401</v>
      </c>
      <c r="B1401" t="str">
        <f>IF(HLOOKUP("Memory",'vInfo (Imported)'!$1:$5000,A1401,FALSE)&gt;0,HLOOKUP("Memory",'vInfo (Imported)'!$1:$5000,A1401,FALSE),"")</f>
        <v/>
      </c>
      <c r="C1401" t="str">
        <f>IF(HLOOKUP("CPUs",'vInfo (Imported)'!$1:$5000,A1401,FALSE)&gt;0,
HLOOKUP("CPUs",'vInfo (Imported)'!$1:$5000,A1401,FALSE),
"")</f>
        <v/>
      </c>
      <c r="D1401" t="str">
        <f>IF(HLOOKUP($D$1,'vInfo (Imported)'!$1:$5000,A1401,FALSE)&gt;0,
HLOOKUP($D$1,'vInfo (Imported)'!$1:$5000,A1401,FALSE),
"")</f>
        <v/>
      </c>
      <c r="E1401" t="str">
        <f>IF(HLOOKUP("Category",'vInfo (Imported)'!$1:$5000,A1401,FALSE)&gt;0,
HLOOKUP("Category",'vInfo (Imported)'!$1:$5000,A1401,FALSE),
"")</f>
        <v/>
      </c>
      <c r="F1401" t="str">
        <f>IF(HLOOKUP("OS according to the configuration file",'vInfo (Imported)'!$1:$5000,A1401,FALSE)&gt;0,
HLOOKUP("OS according to the configuration file",'vInfo (Imported)'!$1:$5000,A1401,FALSE),
"")</f>
        <v/>
      </c>
      <c r="G1401" s="1" t="str">
        <f>IF(HLOOKUP("Cluster",'vInfo (Imported)'!$1:$5000,A1401,FALSE)&gt;0,
HLOOKUP("Cluster",'vInfo (Imported)'!$1:$5000,A1401,FALSE),
"")</f>
        <v/>
      </c>
      <c r="K1401" s="28">
        <f>'vCluster (Imported)'!A1401</f>
        <v>0</v>
      </c>
      <c r="L1401">
        <f t="shared" si="129"/>
        <v>0</v>
      </c>
      <c r="M1401">
        <f t="shared" si="130"/>
        <v>0</v>
      </c>
      <c r="N1401">
        <f t="shared" si="131"/>
        <v>0</v>
      </c>
      <c r="O1401" s="1">
        <f t="shared" si="132"/>
        <v>0</v>
      </c>
      <c r="P1401">
        <f>SUMIFS('vCluster (Imported)'!$G:$G,'vCluster (Imported)'!$A:$A,K1401)</f>
        <v>0</v>
      </c>
      <c r="Q1401">
        <f t="shared" si="133"/>
        <v>0</v>
      </c>
    </row>
    <row r="1402" spans="1:17" x14ac:dyDescent="0.3">
      <c r="A1402">
        <f t="shared" si="128"/>
        <v>1402</v>
      </c>
      <c r="B1402" t="str">
        <f>IF(HLOOKUP("Memory",'vInfo (Imported)'!$1:$5000,A1402,FALSE)&gt;0,HLOOKUP("Memory",'vInfo (Imported)'!$1:$5000,A1402,FALSE),"")</f>
        <v/>
      </c>
      <c r="C1402" t="str">
        <f>IF(HLOOKUP("CPUs",'vInfo (Imported)'!$1:$5000,A1402,FALSE)&gt;0,
HLOOKUP("CPUs",'vInfo (Imported)'!$1:$5000,A1402,FALSE),
"")</f>
        <v/>
      </c>
      <c r="D1402" t="str">
        <f>IF(HLOOKUP($D$1,'vInfo (Imported)'!$1:$5000,A1402,FALSE)&gt;0,
HLOOKUP($D$1,'vInfo (Imported)'!$1:$5000,A1402,FALSE),
"")</f>
        <v/>
      </c>
      <c r="E1402" t="str">
        <f>IF(HLOOKUP("Category",'vInfo (Imported)'!$1:$5000,A1402,FALSE)&gt;0,
HLOOKUP("Category",'vInfo (Imported)'!$1:$5000,A1402,FALSE),
"")</f>
        <v/>
      </c>
      <c r="F1402" t="str">
        <f>IF(HLOOKUP("OS according to the configuration file",'vInfo (Imported)'!$1:$5000,A1402,FALSE)&gt;0,
HLOOKUP("OS according to the configuration file",'vInfo (Imported)'!$1:$5000,A1402,FALSE),
"")</f>
        <v/>
      </c>
      <c r="G1402" s="1" t="str">
        <f>IF(HLOOKUP("Cluster",'vInfo (Imported)'!$1:$5000,A1402,FALSE)&gt;0,
HLOOKUP("Cluster",'vInfo (Imported)'!$1:$5000,A1402,FALSE),
"")</f>
        <v/>
      </c>
      <c r="K1402" s="28">
        <f>'vCluster (Imported)'!A1402</f>
        <v>0</v>
      </c>
      <c r="L1402">
        <f t="shared" si="129"/>
        <v>0</v>
      </c>
      <c r="M1402">
        <f t="shared" si="130"/>
        <v>0</v>
      </c>
      <c r="N1402">
        <f t="shared" si="131"/>
        <v>0</v>
      </c>
      <c r="O1402" s="1">
        <f t="shared" si="132"/>
        <v>0</v>
      </c>
      <c r="P1402">
        <f>SUMIFS('vCluster (Imported)'!$G:$G,'vCluster (Imported)'!$A:$A,K1402)</f>
        <v>0</v>
      </c>
      <c r="Q1402">
        <f t="shared" si="133"/>
        <v>0</v>
      </c>
    </row>
    <row r="1403" spans="1:17" x14ac:dyDescent="0.3">
      <c r="A1403">
        <f t="shared" si="128"/>
        <v>1403</v>
      </c>
      <c r="B1403" t="str">
        <f>IF(HLOOKUP("Memory",'vInfo (Imported)'!$1:$5000,A1403,FALSE)&gt;0,HLOOKUP("Memory",'vInfo (Imported)'!$1:$5000,A1403,FALSE),"")</f>
        <v/>
      </c>
      <c r="C1403" t="str">
        <f>IF(HLOOKUP("CPUs",'vInfo (Imported)'!$1:$5000,A1403,FALSE)&gt;0,
HLOOKUP("CPUs",'vInfo (Imported)'!$1:$5000,A1403,FALSE),
"")</f>
        <v/>
      </c>
      <c r="D1403" t="str">
        <f>IF(HLOOKUP($D$1,'vInfo (Imported)'!$1:$5000,A1403,FALSE)&gt;0,
HLOOKUP($D$1,'vInfo (Imported)'!$1:$5000,A1403,FALSE),
"")</f>
        <v/>
      </c>
      <c r="E1403" t="str">
        <f>IF(HLOOKUP("Category",'vInfo (Imported)'!$1:$5000,A1403,FALSE)&gt;0,
HLOOKUP("Category",'vInfo (Imported)'!$1:$5000,A1403,FALSE),
"")</f>
        <v/>
      </c>
      <c r="F1403" t="str">
        <f>IF(HLOOKUP("OS according to the configuration file",'vInfo (Imported)'!$1:$5000,A1403,FALSE)&gt;0,
HLOOKUP("OS according to the configuration file",'vInfo (Imported)'!$1:$5000,A1403,FALSE),
"")</f>
        <v/>
      </c>
      <c r="G1403" s="1" t="str">
        <f>IF(HLOOKUP("Cluster",'vInfo (Imported)'!$1:$5000,A1403,FALSE)&gt;0,
HLOOKUP("Cluster",'vInfo (Imported)'!$1:$5000,A1403,FALSE),
"")</f>
        <v/>
      </c>
      <c r="K1403" s="28">
        <f>'vCluster (Imported)'!A1403</f>
        <v>0</v>
      </c>
      <c r="L1403">
        <f t="shared" si="129"/>
        <v>0</v>
      </c>
      <c r="M1403">
        <f t="shared" si="130"/>
        <v>0</v>
      </c>
      <c r="N1403">
        <f t="shared" si="131"/>
        <v>0</v>
      </c>
      <c r="O1403" s="1">
        <f t="shared" si="132"/>
        <v>0</v>
      </c>
      <c r="P1403">
        <f>SUMIFS('vCluster (Imported)'!$G:$G,'vCluster (Imported)'!$A:$A,K1403)</f>
        <v>0</v>
      </c>
      <c r="Q1403">
        <f t="shared" si="133"/>
        <v>0</v>
      </c>
    </row>
    <row r="1404" spans="1:17" x14ac:dyDescent="0.3">
      <c r="A1404">
        <f t="shared" si="128"/>
        <v>1404</v>
      </c>
      <c r="B1404" t="str">
        <f>IF(HLOOKUP("Memory",'vInfo (Imported)'!$1:$5000,A1404,FALSE)&gt;0,HLOOKUP("Memory",'vInfo (Imported)'!$1:$5000,A1404,FALSE),"")</f>
        <v/>
      </c>
      <c r="C1404" t="str">
        <f>IF(HLOOKUP("CPUs",'vInfo (Imported)'!$1:$5000,A1404,FALSE)&gt;0,
HLOOKUP("CPUs",'vInfo (Imported)'!$1:$5000,A1404,FALSE),
"")</f>
        <v/>
      </c>
      <c r="D1404" t="str">
        <f>IF(HLOOKUP($D$1,'vInfo (Imported)'!$1:$5000,A1404,FALSE)&gt;0,
HLOOKUP($D$1,'vInfo (Imported)'!$1:$5000,A1404,FALSE),
"")</f>
        <v/>
      </c>
      <c r="E1404" t="str">
        <f>IF(HLOOKUP("Category",'vInfo (Imported)'!$1:$5000,A1404,FALSE)&gt;0,
HLOOKUP("Category",'vInfo (Imported)'!$1:$5000,A1404,FALSE),
"")</f>
        <v/>
      </c>
      <c r="F1404" t="str">
        <f>IF(HLOOKUP("OS according to the configuration file",'vInfo (Imported)'!$1:$5000,A1404,FALSE)&gt;0,
HLOOKUP("OS according to the configuration file",'vInfo (Imported)'!$1:$5000,A1404,FALSE),
"")</f>
        <v/>
      </c>
      <c r="G1404" s="1" t="str">
        <f>IF(HLOOKUP("Cluster",'vInfo (Imported)'!$1:$5000,A1404,FALSE)&gt;0,
HLOOKUP("Cluster",'vInfo (Imported)'!$1:$5000,A1404,FALSE),
"")</f>
        <v/>
      </c>
      <c r="K1404" s="28">
        <f>'vCluster (Imported)'!A1404</f>
        <v>0</v>
      </c>
      <c r="L1404">
        <f t="shared" si="129"/>
        <v>0</v>
      </c>
      <c r="M1404">
        <f t="shared" si="130"/>
        <v>0</v>
      </c>
      <c r="N1404">
        <f t="shared" si="131"/>
        <v>0</v>
      </c>
      <c r="O1404" s="1">
        <f t="shared" si="132"/>
        <v>0</v>
      </c>
      <c r="P1404">
        <f>SUMIFS('vCluster (Imported)'!$G:$G,'vCluster (Imported)'!$A:$A,K1404)</f>
        <v>0</v>
      </c>
      <c r="Q1404">
        <f t="shared" si="133"/>
        <v>0</v>
      </c>
    </row>
    <row r="1405" spans="1:17" x14ac:dyDescent="0.3">
      <c r="A1405">
        <f t="shared" si="128"/>
        <v>1405</v>
      </c>
      <c r="B1405" t="str">
        <f>IF(HLOOKUP("Memory",'vInfo (Imported)'!$1:$5000,A1405,FALSE)&gt;0,HLOOKUP("Memory",'vInfo (Imported)'!$1:$5000,A1405,FALSE),"")</f>
        <v/>
      </c>
      <c r="C1405" t="str">
        <f>IF(HLOOKUP("CPUs",'vInfo (Imported)'!$1:$5000,A1405,FALSE)&gt;0,
HLOOKUP("CPUs",'vInfo (Imported)'!$1:$5000,A1405,FALSE),
"")</f>
        <v/>
      </c>
      <c r="D1405" t="str">
        <f>IF(HLOOKUP($D$1,'vInfo (Imported)'!$1:$5000,A1405,FALSE)&gt;0,
HLOOKUP($D$1,'vInfo (Imported)'!$1:$5000,A1405,FALSE),
"")</f>
        <v/>
      </c>
      <c r="E1405" t="str">
        <f>IF(HLOOKUP("Category",'vInfo (Imported)'!$1:$5000,A1405,FALSE)&gt;0,
HLOOKUP("Category",'vInfo (Imported)'!$1:$5000,A1405,FALSE),
"")</f>
        <v/>
      </c>
      <c r="F1405" t="str">
        <f>IF(HLOOKUP("OS according to the configuration file",'vInfo (Imported)'!$1:$5000,A1405,FALSE)&gt;0,
HLOOKUP("OS according to the configuration file",'vInfo (Imported)'!$1:$5000,A1405,FALSE),
"")</f>
        <v/>
      </c>
      <c r="G1405" s="1" t="str">
        <f>IF(HLOOKUP("Cluster",'vInfo (Imported)'!$1:$5000,A1405,FALSE)&gt;0,
HLOOKUP("Cluster",'vInfo (Imported)'!$1:$5000,A1405,FALSE),
"")</f>
        <v/>
      </c>
      <c r="K1405" s="28">
        <f>'vCluster (Imported)'!A1405</f>
        <v>0</v>
      </c>
      <c r="L1405">
        <f t="shared" si="129"/>
        <v>0</v>
      </c>
      <c r="M1405">
        <f t="shared" si="130"/>
        <v>0</v>
      </c>
      <c r="N1405">
        <f t="shared" si="131"/>
        <v>0</v>
      </c>
      <c r="O1405" s="1">
        <f t="shared" si="132"/>
        <v>0</v>
      </c>
      <c r="P1405">
        <f>SUMIFS('vCluster (Imported)'!$G:$G,'vCluster (Imported)'!$A:$A,K1405)</f>
        <v>0</v>
      </c>
      <c r="Q1405">
        <f t="shared" si="133"/>
        <v>0</v>
      </c>
    </row>
    <row r="1406" spans="1:17" x14ac:dyDescent="0.3">
      <c r="A1406">
        <f t="shared" si="128"/>
        <v>1406</v>
      </c>
      <c r="B1406" t="str">
        <f>IF(HLOOKUP("Memory",'vInfo (Imported)'!$1:$5000,A1406,FALSE)&gt;0,HLOOKUP("Memory",'vInfo (Imported)'!$1:$5000,A1406,FALSE),"")</f>
        <v/>
      </c>
      <c r="C1406" t="str">
        <f>IF(HLOOKUP("CPUs",'vInfo (Imported)'!$1:$5000,A1406,FALSE)&gt;0,
HLOOKUP("CPUs",'vInfo (Imported)'!$1:$5000,A1406,FALSE),
"")</f>
        <v/>
      </c>
      <c r="D1406" t="str">
        <f>IF(HLOOKUP($D$1,'vInfo (Imported)'!$1:$5000,A1406,FALSE)&gt;0,
HLOOKUP($D$1,'vInfo (Imported)'!$1:$5000,A1406,FALSE),
"")</f>
        <v/>
      </c>
      <c r="E1406" t="str">
        <f>IF(HLOOKUP("Category",'vInfo (Imported)'!$1:$5000,A1406,FALSE)&gt;0,
HLOOKUP("Category",'vInfo (Imported)'!$1:$5000,A1406,FALSE),
"")</f>
        <v/>
      </c>
      <c r="F1406" t="str">
        <f>IF(HLOOKUP("OS according to the configuration file",'vInfo (Imported)'!$1:$5000,A1406,FALSE)&gt;0,
HLOOKUP("OS according to the configuration file",'vInfo (Imported)'!$1:$5000,A1406,FALSE),
"")</f>
        <v/>
      </c>
      <c r="G1406" s="1" t="str">
        <f>IF(HLOOKUP("Cluster",'vInfo (Imported)'!$1:$5000,A1406,FALSE)&gt;0,
HLOOKUP("Cluster",'vInfo (Imported)'!$1:$5000,A1406,FALSE),
"")</f>
        <v/>
      </c>
      <c r="K1406" s="28">
        <f>'vCluster (Imported)'!A1406</f>
        <v>0</v>
      </c>
      <c r="L1406">
        <f t="shared" si="129"/>
        <v>0</v>
      </c>
      <c r="M1406">
        <f t="shared" si="130"/>
        <v>0</v>
      </c>
      <c r="N1406">
        <f t="shared" si="131"/>
        <v>0</v>
      </c>
      <c r="O1406" s="1">
        <f t="shared" si="132"/>
        <v>0</v>
      </c>
      <c r="P1406">
        <f>SUMIFS('vCluster (Imported)'!$G:$G,'vCluster (Imported)'!$A:$A,K1406)</f>
        <v>0</v>
      </c>
      <c r="Q1406">
        <f t="shared" si="133"/>
        <v>0</v>
      </c>
    </row>
    <row r="1407" spans="1:17" x14ac:dyDescent="0.3">
      <c r="A1407">
        <f t="shared" si="128"/>
        <v>1407</v>
      </c>
      <c r="B1407" t="str">
        <f>IF(HLOOKUP("Memory",'vInfo (Imported)'!$1:$5000,A1407,FALSE)&gt;0,HLOOKUP("Memory",'vInfo (Imported)'!$1:$5000,A1407,FALSE),"")</f>
        <v/>
      </c>
      <c r="C1407" t="str">
        <f>IF(HLOOKUP("CPUs",'vInfo (Imported)'!$1:$5000,A1407,FALSE)&gt;0,
HLOOKUP("CPUs",'vInfo (Imported)'!$1:$5000,A1407,FALSE),
"")</f>
        <v/>
      </c>
      <c r="D1407" t="str">
        <f>IF(HLOOKUP($D$1,'vInfo (Imported)'!$1:$5000,A1407,FALSE)&gt;0,
HLOOKUP($D$1,'vInfo (Imported)'!$1:$5000,A1407,FALSE),
"")</f>
        <v/>
      </c>
      <c r="E1407" t="str">
        <f>IF(HLOOKUP("Category",'vInfo (Imported)'!$1:$5000,A1407,FALSE)&gt;0,
HLOOKUP("Category",'vInfo (Imported)'!$1:$5000,A1407,FALSE),
"")</f>
        <v/>
      </c>
      <c r="F1407" t="str">
        <f>IF(HLOOKUP("OS according to the configuration file",'vInfo (Imported)'!$1:$5000,A1407,FALSE)&gt;0,
HLOOKUP("OS according to the configuration file",'vInfo (Imported)'!$1:$5000,A1407,FALSE),
"")</f>
        <v/>
      </c>
      <c r="G1407" s="1" t="str">
        <f>IF(HLOOKUP("Cluster",'vInfo (Imported)'!$1:$5000,A1407,FALSE)&gt;0,
HLOOKUP("Cluster",'vInfo (Imported)'!$1:$5000,A1407,FALSE),
"")</f>
        <v/>
      </c>
      <c r="K1407" s="28">
        <f>'vCluster (Imported)'!A1407</f>
        <v>0</v>
      </c>
      <c r="L1407">
        <f t="shared" si="129"/>
        <v>0</v>
      </c>
      <c r="M1407">
        <f t="shared" si="130"/>
        <v>0</v>
      </c>
      <c r="N1407">
        <f t="shared" si="131"/>
        <v>0</v>
      </c>
      <c r="O1407" s="1">
        <f t="shared" si="132"/>
        <v>0</v>
      </c>
      <c r="P1407">
        <f>SUMIFS('vCluster (Imported)'!$G:$G,'vCluster (Imported)'!$A:$A,K1407)</f>
        <v>0</v>
      </c>
      <c r="Q1407">
        <f t="shared" si="133"/>
        <v>0</v>
      </c>
    </row>
    <row r="1408" spans="1:17" x14ac:dyDescent="0.3">
      <c r="A1408">
        <f t="shared" si="128"/>
        <v>1408</v>
      </c>
      <c r="B1408" t="str">
        <f>IF(HLOOKUP("Memory",'vInfo (Imported)'!$1:$5000,A1408,FALSE)&gt;0,HLOOKUP("Memory",'vInfo (Imported)'!$1:$5000,A1408,FALSE),"")</f>
        <v/>
      </c>
      <c r="C1408" t="str">
        <f>IF(HLOOKUP("CPUs",'vInfo (Imported)'!$1:$5000,A1408,FALSE)&gt;0,
HLOOKUP("CPUs",'vInfo (Imported)'!$1:$5000,A1408,FALSE),
"")</f>
        <v/>
      </c>
      <c r="D1408" t="str">
        <f>IF(HLOOKUP($D$1,'vInfo (Imported)'!$1:$5000,A1408,FALSE)&gt;0,
HLOOKUP($D$1,'vInfo (Imported)'!$1:$5000,A1408,FALSE),
"")</f>
        <v/>
      </c>
      <c r="E1408" t="str">
        <f>IF(HLOOKUP("Category",'vInfo (Imported)'!$1:$5000,A1408,FALSE)&gt;0,
HLOOKUP("Category",'vInfo (Imported)'!$1:$5000,A1408,FALSE),
"")</f>
        <v/>
      </c>
      <c r="F1408" t="str">
        <f>IF(HLOOKUP("OS according to the configuration file",'vInfo (Imported)'!$1:$5000,A1408,FALSE)&gt;0,
HLOOKUP("OS according to the configuration file",'vInfo (Imported)'!$1:$5000,A1408,FALSE),
"")</f>
        <v/>
      </c>
      <c r="G1408" s="1" t="str">
        <f>IF(HLOOKUP("Cluster",'vInfo (Imported)'!$1:$5000,A1408,FALSE)&gt;0,
HLOOKUP("Cluster",'vInfo (Imported)'!$1:$5000,A1408,FALSE),
"")</f>
        <v/>
      </c>
      <c r="K1408" s="28">
        <f>'vCluster (Imported)'!A1408</f>
        <v>0</v>
      </c>
      <c r="L1408">
        <f t="shared" si="129"/>
        <v>0</v>
      </c>
      <c r="M1408">
        <f t="shared" si="130"/>
        <v>0</v>
      </c>
      <c r="N1408">
        <f t="shared" si="131"/>
        <v>0</v>
      </c>
      <c r="O1408" s="1">
        <f t="shared" si="132"/>
        <v>0</v>
      </c>
      <c r="P1408">
        <f>SUMIFS('vCluster (Imported)'!$G:$G,'vCluster (Imported)'!$A:$A,K1408)</f>
        <v>0</v>
      </c>
      <c r="Q1408">
        <f t="shared" si="133"/>
        <v>0</v>
      </c>
    </row>
    <row r="1409" spans="1:17" x14ac:dyDescent="0.3">
      <c r="A1409">
        <f t="shared" si="128"/>
        <v>1409</v>
      </c>
      <c r="B1409" t="str">
        <f>IF(HLOOKUP("Memory",'vInfo (Imported)'!$1:$5000,A1409,FALSE)&gt;0,HLOOKUP("Memory",'vInfo (Imported)'!$1:$5000,A1409,FALSE),"")</f>
        <v/>
      </c>
      <c r="C1409" t="str">
        <f>IF(HLOOKUP("CPUs",'vInfo (Imported)'!$1:$5000,A1409,FALSE)&gt;0,
HLOOKUP("CPUs",'vInfo (Imported)'!$1:$5000,A1409,FALSE),
"")</f>
        <v/>
      </c>
      <c r="D1409" t="str">
        <f>IF(HLOOKUP($D$1,'vInfo (Imported)'!$1:$5000,A1409,FALSE)&gt;0,
HLOOKUP($D$1,'vInfo (Imported)'!$1:$5000,A1409,FALSE),
"")</f>
        <v/>
      </c>
      <c r="E1409" t="str">
        <f>IF(HLOOKUP("Category",'vInfo (Imported)'!$1:$5000,A1409,FALSE)&gt;0,
HLOOKUP("Category",'vInfo (Imported)'!$1:$5000,A1409,FALSE),
"")</f>
        <v/>
      </c>
      <c r="F1409" t="str">
        <f>IF(HLOOKUP("OS according to the configuration file",'vInfo (Imported)'!$1:$5000,A1409,FALSE)&gt;0,
HLOOKUP("OS according to the configuration file",'vInfo (Imported)'!$1:$5000,A1409,FALSE),
"")</f>
        <v/>
      </c>
      <c r="G1409" s="1" t="str">
        <f>IF(HLOOKUP("Cluster",'vInfo (Imported)'!$1:$5000,A1409,FALSE)&gt;0,
HLOOKUP("Cluster",'vInfo (Imported)'!$1:$5000,A1409,FALSE),
"")</f>
        <v/>
      </c>
      <c r="K1409" s="28">
        <f>'vCluster (Imported)'!A1409</f>
        <v>0</v>
      </c>
      <c r="L1409">
        <f t="shared" si="129"/>
        <v>0</v>
      </c>
      <c r="M1409">
        <f t="shared" si="130"/>
        <v>0</v>
      </c>
      <c r="N1409">
        <f t="shared" si="131"/>
        <v>0</v>
      </c>
      <c r="O1409" s="1">
        <f t="shared" si="132"/>
        <v>0</v>
      </c>
      <c r="P1409">
        <f>SUMIFS('vCluster (Imported)'!$G:$G,'vCluster (Imported)'!$A:$A,K1409)</f>
        <v>0</v>
      </c>
      <c r="Q1409">
        <f t="shared" si="133"/>
        <v>0</v>
      </c>
    </row>
    <row r="1410" spans="1:17" x14ac:dyDescent="0.3">
      <c r="A1410">
        <f t="shared" ref="A1410:A1473" si="134">A1409+1</f>
        <v>1410</v>
      </c>
      <c r="B1410" t="str">
        <f>IF(HLOOKUP("Memory",'vInfo (Imported)'!$1:$5000,A1410,FALSE)&gt;0,HLOOKUP("Memory",'vInfo (Imported)'!$1:$5000,A1410,FALSE),"")</f>
        <v/>
      </c>
      <c r="C1410" t="str">
        <f>IF(HLOOKUP("CPUs",'vInfo (Imported)'!$1:$5000,A1410,FALSE)&gt;0,
HLOOKUP("CPUs",'vInfo (Imported)'!$1:$5000,A1410,FALSE),
"")</f>
        <v/>
      </c>
      <c r="D1410" t="str">
        <f>IF(HLOOKUP($D$1,'vInfo (Imported)'!$1:$5000,A1410,FALSE)&gt;0,
HLOOKUP($D$1,'vInfo (Imported)'!$1:$5000,A1410,FALSE),
"")</f>
        <v/>
      </c>
      <c r="E1410" t="str">
        <f>IF(HLOOKUP("Category",'vInfo (Imported)'!$1:$5000,A1410,FALSE)&gt;0,
HLOOKUP("Category",'vInfo (Imported)'!$1:$5000,A1410,FALSE),
"")</f>
        <v/>
      </c>
      <c r="F1410" t="str">
        <f>IF(HLOOKUP("OS according to the configuration file",'vInfo (Imported)'!$1:$5000,A1410,FALSE)&gt;0,
HLOOKUP("OS according to the configuration file",'vInfo (Imported)'!$1:$5000,A1410,FALSE),
"")</f>
        <v/>
      </c>
      <c r="G1410" s="1" t="str">
        <f>IF(HLOOKUP("Cluster",'vInfo (Imported)'!$1:$5000,A1410,FALSE)&gt;0,
HLOOKUP("Cluster",'vInfo (Imported)'!$1:$5000,A1410,FALSE),
"")</f>
        <v/>
      </c>
      <c r="K1410" s="28">
        <f>'vCluster (Imported)'!A1410</f>
        <v>0</v>
      </c>
      <c r="L1410">
        <f t="shared" ref="L1410:L1473" si="135">COUNTIFS(G:G,K1410,$E:$E,$L$1)</f>
        <v>0</v>
      </c>
      <c r="M1410">
        <f t="shared" ref="M1410:M1473" si="136">COUNTIFS(G:G,K1410,$E:$E,$M$1)</f>
        <v>0</v>
      </c>
      <c r="N1410">
        <f t="shared" ref="N1410:N1473" si="137">COUNTIFS(G:G,K1410,$E:$E,$N$1)</f>
        <v>0</v>
      </c>
      <c r="O1410" s="1">
        <f t="shared" ref="O1410:O1473" si="138">COUNTIFS(G:G,K1410,$E:$E,$O$1)</f>
        <v>0</v>
      </c>
      <c r="P1410">
        <f>SUMIFS('vCluster (Imported)'!$G:$G,'vCluster (Imported)'!$A:$A,K1410)</f>
        <v>0</v>
      </c>
      <c r="Q1410">
        <f t="shared" ref="Q1410:Q1473" si="139">IF(L1410&gt;0,P1410,0)</f>
        <v>0</v>
      </c>
    </row>
    <row r="1411" spans="1:17" x14ac:dyDescent="0.3">
      <c r="A1411">
        <f t="shared" si="134"/>
        <v>1411</v>
      </c>
      <c r="B1411" t="str">
        <f>IF(HLOOKUP("Memory",'vInfo (Imported)'!$1:$5000,A1411,FALSE)&gt;0,HLOOKUP("Memory",'vInfo (Imported)'!$1:$5000,A1411,FALSE),"")</f>
        <v/>
      </c>
      <c r="C1411" t="str">
        <f>IF(HLOOKUP("CPUs",'vInfo (Imported)'!$1:$5000,A1411,FALSE)&gt;0,
HLOOKUP("CPUs",'vInfo (Imported)'!$1:$5000,A1411,FALSE),
"")</f>
        <v/>
      </c>
      <c r="D1411" t="str">
        <f>IF(HLOOKUP($D$1,'vInfo (Imported)'!$1:$5000,A1411,FALSE)&gt;0,
HLOOKUP($D$1,'vInfo (Imported)'!$1:$5000,A1411,FALSE),
"")</f>
        <v/>
      </c>
      <c r="E1411" t="str">
        <f>IF(HLOOKUP("Category",'vInfo (Imported)'!$1:$5000,A1411,FALSE)&gt;0,
HLOOKUP("Category",'vInfo (Imported)'!$1:$5000,A1411,FALSE),
"")</f>
        <v/>
      </c>
      <c r="F1411" t="str">
        <f>IF(HLOOKUP("OS according to the configuration file",'vInfo (Imported)'!$1:$5000,A1411,FALSE)&gt;0,
HLOOKUP("OS according to the configuration file",'vInfo (Imported)'!$1:$5000,A1411,FALSE),
"")</f>
        <v/>
      </c>
      <c r="G1411" s="1" t="str">
        <f>IF(HLOOKUP("Cluster",'vInfo (Imported)'!$1:$5000,A1411,FALSE)&gt;0,
HLOOKUP("Cluster",'vInfo (Imported)'!$1:$5000,A1411,FALSE),
"")</f>
        <v/>
      </c>
      <c r="K1411" s="28">
        <f>'vCluster (Imported)'!A1411</f>
        <v>0</v>
      </c>
      <c r="L1411">
        <f t="shared" si="135"/>
        <v>0</v>
      </c>
      <c r="M1411">
        <f t="shared" si="136"/>
        <v>0</v>
      </c>
      <c r="N1411">
        <f t="shared" si="137"/>
        <v>0</v>
      </c>
      <c r="O1411" s="1">
        <f t="shared" si="138"/>
        <v>0</v>
      </c>
      <c r="P1411">
        <f>SUMIFS('vCluster (Imported)'!$G:$G,'vCluster (Imported)'!$A:$A,K1411)</f>
        <v>0</v>
      </c>
      <c r="Q1411">
        <f t="shared" si="139"/>
        <v>0</v>
      </c>
    </row>
    <row r="1412" spans="1:17" x14ac:dyDescent="0.3">
      <c r="A1412">
        <f t="shared" si="134"/>
        <v>1412</v>
      </c>
      <c r="B1412" t="str">
        <f>IF(HLOOKUP("Memory",'vInfo (Imported)'!$1:$5000,A1412,FALSE)&gt;0,HLOOKUP("Memory",'vInfo (Imported)'!$1:$5000,A1412,FALSE),"")</f>
        <v/>
      </c>
      <c r="C1412" t="str">
        <f>IF(HLOOKUP("CPUs",'vInfo (Imported)'!$1:$5000,A1412,FALSE)&gt;0,
HLOOKUP("CPUs",'vInfo (Imported)'!$1:$5000,A1412,FALSE),
"")</f>
        <v/>
      </c>
      <c r="D1412" t="str">
        <f>IF(HLOOKUP($D$1,'vInfo (Imported)'!$1:$5000,A1412,FALSE)&gt;0,
HLOOKUP($D$1,'vInfo (Imported)'!$1:$5000,A1412,FALSE),
"")</f>
        <v/>
      </c>
      <c r="E1412" t="str">
        <f>IF(HLOOKUP("Category",'vInfo (Imported)'!$1:$5000,A1412,FALSE)&gt;0,
HLOOKUP("Category",'vInfo (Imported)'!$1:$5000,A1412,FALSE),
"")</f>
        <v/>
      </c>
      <c r="F1412" t="str">
        <f>IF(HLOOKUP("OS according to the configuration file",'vInfo (Imported)'!$1:$5000,A1412,FALSE)&gt;0,
HLOOKUP("OS according to the configuration file",'vInfo (Imported)'!$1:$5000,A1412,FALSE),
"")</f>
        <v/>
      </c>
      <c r="G1412" s="1" t="str">
        <f>IF(HLOOKUP("Cluster",'vInfo (Imported)'!$1:$5000,A1412,FALSE)&gt;0,
HLOOKUP("Cluster",'vInfo (Imported)'!$1:$5000,A1412,FALSE),
"")</f>
        <v/>
      </c>
      <c r="K1412" s="28">
        <f>'vCluster (Imported)'!A1412</f>
        <v>0</v>
      </c>
      <c r="L1412">
        <f t="shared" si="135"/>
        <v>0</v>
      </c>
      <c r="M1412">
        <f t="shared" si="136"/>
        <v>0</v>
      </c>
      <c r="N1412">
        <f t="shared" si="137"/>
        <v>0</v>
      </c>
      <c r="O1412" s="1">
        <f t="shared" si="138"/>
        <v>0</v>
      </c>
      <c r="P1412">
        <f>SUMIFS('vCluster (Imported)'!$G:$G,'vCluster (Imported)'!$A:$A,K1412)</f>
        <v>0</v>
      </c>
      <c r="Q1412">
        <f t="shared" si="139"/>
        <v>0</v>
      </c>
    </row>
    <row r="1413" spans="1:17" x14ac:dyDescent="0.3">
      <c r="A1413">
        <f t="shared" si="134"/>
        <v>1413</v>
      </c>
      <c r="B1413" t="str">
        <f>IF(HLOOKUP("Memory",'vInfo (Imported)'!$1:$5000,A1413,FALSE)&gt;0,HLOOKUP("Memory",'vInfo (Imported)'!$1:$5000,A1413,FALSE),"")</f>
        <v/>
      </c>
      <c r="C1413" t="str">
        <f>IF(HLOOKUP("CPUs",'vInfo (Imported)'!$1:$5000,A1413,FALSE)&gt;0,
HLOOKUP("CPUs",'vInfo (Imported)'!$1:$5000,A1413,FALSE),
"")</f>
        <v/>
      </c>
      <c r="D1413" t="str">
        <f>IF(HLOOKUP($D$1,'vInfo (Imported)'!$1:$5000,A1413,FALSE)&gt;0,
HLOOKUP($D$1,'vInfo (Imported)'!$1:$5000,A1413,FALSE),
"")</f>
        <v/>
      </c>
      <c r="E1413" t="str">
        <f>IF(HLOOKUP("Category",'vInfo (Imported)'!$1:$5000,A1413,FALSE)&gt;0,
HLOOKUP("Category",'vInfo (Imported)'!$1:$5000,A1413,FALSE),
"")</f>
        <v/>
      </c>
      <c r="F1413" t="str">
        <f>IF(HLOOKUP("OS according to the configuration file",'vInfo (Imported)'!$1:$5000,A1413,FALSE)&gt;0,
HLOOKUP("OS according to the configuration file",'vInfo (Imported)'!$1:$5000,A1413,FALSE),
"")</f>
        <v/>
      </c>
      <c r="G1413" s="1" t="str">
        <f>IF(HLOOKUP("Cluster",'vInfo (Imported)'!$1:$5000,A1413,FALSE)&gt;0,
HLOOKUP("Cluster",'vInfo (Imported)'!$1:$5000,A1413,FALSE),
"")</f>
        <v/>
      </c>
      <c r="K1413" s="28">
        <f>'vCluster (Imported)'!A1413</f>
        <v>0</v>
      </c>
      <c r="L1413">
        <f t="shared" si="135"/>
        <v>0</v>
      </c>
      <c r="M1413">
        <f t="shared" si="136"/>
        <v>0</v>
      </c>
      <c r="N1413">
        <f t="shared" si="137"/>
        <v>0</v>
      </c>
      <c r="O1413" s="1">
        <f t="shared" si="138"/>
        <v>0</v>
      </c>
      <c r="P1413">
        <f>SUMIFS('vCluster (Imported)'!$G:$G,'vCluster (Imported)'!$A:$A,K1413)</f>
        <v>0</v>
      </c>
      <c r="Q1413">
        <f t="shared" si="139"/>
        <v>0</v>
      </c>
    </row>
    <row r="1414" spans="1:17" x14ac:dyDescent="0.3">
      <c r="A1414">
        <f t="shared" si="134"/>
        <v>1414</v>
      </c>
      <c r="B1414" t="str">
        <f>IF(HLOOKUP("Memory",'vInfo (Imported)'!$1:$5000,A1414,FALSE)&gt;0,HLOOKUP("Memory",'vInfo (Imported)'!$1:$5000,A1414,FALSE),"")</f>
        <v/>
      </c>
      <c r="C1414" t="str">
        <f>IF(HLOOKUP("CPUs",'vInfo (Imported)'!$1:$5000,A1414,FALSE)&gt;0,
HLOOKUP("CPUs",'vInfo (Imported)'!$1:$5000,A1414,FALSE),
"")</f>
        <v/>
      </c>
      <c r="D1414" t="str">
        <f>IF(HLOOKUP($D$1,'vInfo (Imported)'!$1:$5000,A1414,FALSE)&gt;0,
HLOOKUP($D$1,'vInfo (Imported)'!$1:$5000,A1414,FALSE),
"")</f>
        <v/>
      </c>
      <c r="E1414" t="str">
        <f>IF(HLOOKUP("Category",'vInfo (Imported)'!$1:$5000,A1414,FALSE)&gt;0,
HLOOKUP("Category",'vInfo (Imported)'!$1:$5000,A1414,FALSE),
"")</f>
        <v/>
      </c>
      <c r="F1414" t="str">
        <f>IF(HLOOKUP("OS according to the configuration file",'vInfo (Imported)'!$1:$5000,A1414,FALSE)&gt;0,
HLOOKUP("OS according to the configuration file",'vInfo (Imported)'!$1:$5000,A1414,FALSE),
"")</f>
        <v/>
      </c>
      <c r="G1414" s="1" t="str">
        <f>IF(HLOOKUP("Cluster",'vInfo (Imported)'!$1:$5000,A1414,FALSE)&gt;0,
HLOOKUP("Cluster",'vInfo (Imported)'!$1:$5000,A1414,FALSE),
"")</f>
        <v/>
      </c>
      <c r="K1414" s="28">
        <f>'vCluster (Imported)'!A1414</f>
        <v>0</v>
      </c>
      <c r="L1414">
        <f t="shared" si="135"/>
        <v>0</v>
      </c>
      <c r="M1414">
        <f t="shared" si="136"/>
        <v>0</v>
      </c>
      <c r="N1414">
        <f t="shared" si="137"/>
        <v>0</v>
      </c>
      <c r="O1414" s="1">
        <f t="shared" si="138"/>
        <v>0</v>
      </c>
      <c r="P1414">
        <f>SUMIFS('vCluster (Imported)'!$G:$G,'vCluster (Imported)'!$A:$A,K1414)</f>
        <v>0</v>
      </c>
      <c r="Q1414">
        <f t="shared" si="139"/>
        <v>0</v>
      </c>
    </row>
    <row r="1415" spans="1:17" x14ac:dyDescent="0.3">
      <c r="A1415">
        <f t="shared" si="134"/>
        <v>1415</v>
      </c>
      <c r="B1415" t="str">
        <f>IF(HLOOKUP("Memory",'vInfo (Imported)'!$1:$5000,A1415,FALSE)&gt;0,HLOOKUP("Memory",'vInfo (Imported)'!$1:$5000,A1415,FALSE),"")</f>
        <v/>
      </c>
      <c r="C1415" t="str">
        <f>IF(HLOOKUP("CPUs",'vInfo (Imported)'!$1:$5000,A1415,FALSE)&gt;0,
HLOOKUP("CPUs",'vInfo (Imported)'!$1:$5000,A1415,FALSE),
"")</f>
        <v/>
      </c>
      <c r="D1415" t="str">
        <f>IF(HLOOKUP($D$1,'vInfo (Imported)'!$1:$5000,A1415,FALSE)&gt;0,
HLOOKUP($D$1,'vInfo (Imported)'!$1:$5000,A1415,FALSE),
"")</f>
        <v/>
      </c>
      <c r="E1415" t="str">
        <f>IF(HLOOKUP("Category",'vInfo (Imported)'!$1:$5000,A1415,FALSE)&gt;0,
HLOOKUP("Category",'vInfo (Imported)'!$1:$5000,A1415,FALSE),
"")</f>
        <v/>
      </c>
      <c r="F1415" t="str">
        <f>IF(HLOOKUP("OS according to the configuration file",'vInfo (Imported)'!$1:$5000,A1415,FALSE)&gt;0,
HLOOKUP("OS according to the configuration file",'vInfo (Imported)'!$1:$5000,A1415,FALSE),
"")</f>
        <v/>
      </c>
      <c r="G1415" s="1" t="str">
        <f>IF(HLOOKUP("Cluster",'vInfo (Imported)'!$1:$5000,A1415,FALSE)&gt;0,
HLOOKUP("Cluster",'vInfo (Imported)'!$1:$5000,A1415,FALSE),
"")</f>
        <v/>
      </c>
      <c r="K1415" s="28">
        <f>'vCluster (Imported)'!A1415</f>
        <v>0</v>
      </c>
      <c r="L1415">
        <f t="shared" si="135"/>
        <v>0</v>
      </c>
      <c r="M1415">
        <f t="shared" si="136"/>
        <v>0</v>
      </c>
      <c r="N1415">
        <f t="shared" si="137"/>
        <v>0</v>
      </c>
      <c r="O1415" s="1">
        <f t="shared" si="138"/>
        <v>0</v>
      </c>
      <c r="P1415">
        <f>SUMIFS('vCluster (Imported)'!$G:$G,'vCluster (Imported)'!$A:$A,K1415)</f>
        <v>0</v>
      </c>
      <c r="Q1415">
        <f t="shared" si="139"/>
        <v>0</v>
      </c>
    </row>
    <row r="1416" spans="1:17" x14ac:dyDescent="0.3">
      <c r="A1416">
        <f t="shared" si="134"/>
        <v>1416</v>
      </c>
      <c r="B1416" t="str">
        <f>IF(HLOOKUP("Memory",'vInfo (Imported)'!$1:$5000,A1416,FALSE)&gt;0,HLOOKUP("Memory",'vInfo (Imported)'!$1:$5000,A1416,FALSE),"")</f>
        <v/>
      </c>
      <c r="C1416" t="str">
        <f>IF(HLOOKUP("CPUs",'vInfo (Imported)'!$1:$5000,A1416,FALSE)&gt;0,
HLOOKUP("CPUs",'vInfo (Imported)'!$1:$5000,A1416,FALSE),
"")</f>
        <v/>
      </c>
      <c r="D1416" t="str">
        <f>IF(HLOOKUP($D$1,'vInfo (Imported)'!$1:$5000,A1416,FALSE)&gt;0,
HLOOKUP($D$1,'vInfo (Imported)'!$1:$5000,A1416,FALSE),
"")</f>
        <v/>
      </c>
      <c r="E1416" t="str">
        <f>IF(HLOOKUP("Category",'vInfo (Imported)'!$1:$5000,A1416,FALSE)&gt;0,
HLOOKUP("Category",'vInfo (Imported)'!$1:$5000,A1416,FALSE),
"")</f>
        <v/>
      </c>
      <c r="F1416" t="str">
        <f>IF(HLOOKUP("OS according to the configuration file",'vInfo (Imported)'!$1:$5000,A1416,FALSE)&gt;0,
HLOOKUP("OS according to the configuration file",'vInfo (Imported)'!$1:$5000,A1416,FALSE),
"")</f>
        <v/>
      </c>
      <c r="G1416" s="1" t="str">
        <f>IF(HLOOKUP("Cluster",'vInfo (Imported)'!$1:$5000,A1416,FALSE)&gt;0,
HLOOKUP("Cluster",'vInfo (Imported)'!$1:$5000,A1416,FALSE),
"")</f>
        <v/>
      </c>
      <c r="K1416" s="28">
        <f>'vCluster (Imported)'!A1416</f>
        <v>0</v>
      </c>
      <c r="L1416">
        <f t="shared" si="135"/>
        <v>0</v>
      </c>
      <c r="M1416">
        <f t="shared" si="136"/>
        <v>0</v>
      </c>
      <c r="N1416">
        <f t="shared" si="137"/>
        <v>0</v>
      </c>
      <c r="O1416" s="1">
        <f t="shared" si="138"/>
        <v>0</v>
      </c>
      <c r="P1416">
        <f>SUMIFS('vCluster (Imported)'!$G:$G,'vCluster (Imported)'!$A:$A,K1416)</f>
        <v>0</v>
      </c>
      <c r="Q1416">
        <f t="shared" si="139"/>
        <v>0</v>
      </c>
    </row>
    <row r="1417" spans="1:17" x14ac:dyDescent="0.3">
      <c r="A1417">
        <f t="shared" si="134"/>
        <v>1417</v>
      </c>
      <c r="B1417" t="str">
        <f>IF(HLOOKUP("Memory",'vInfo (Imported)'!$1:$5000,A1417,FALSE)&gt;0,HLOOKUP("Memory",'vInfo (Imported)'!$1:$5000,A1417,FALSE),"")</f>
        <v/>
      </c>
      <c r="C1417" t="str">
        <f>IF(HLOOKUP("CPUs",'vInfo (Imported)'!$1:$5000,A1417,FALSE)&gt;0,
HLOOKUP("CPUs",'vInfo (Imported)'!$1:$5000,A1417,FALSE),
"")</f>
        <v/>
      </c>
      <c r="D1417" t="str">
        <f>IF(HLOOKUP($D$1,'vInfo (Imported)'!$1:$5000,A1417,FALSE)&gt;0,
HLOOKUP($D$1,'vInfo (Imported)'!$1:$5000,A1417,FALSE),
"")</f>
        <v/>
      </c>
      <c r="E1417" t="str">
        <f>IF(HLOOKUP("Category",'vInfo (Imported)'!$1:$5000,A1417,FALSE)&gt;0,
HLOOKUP("Category",'vInfo (Imported)'!$1:$5000,A1417,FALSE),
"")</f>
        <v/>
      </c>
      <c r="F1417" t="str">
        <f>IF(HLOOKUP("OS according to the configuration file",'vInfo (Imported)'!$1:$5000,A1417,FALSE)&gt;0,
HLOOKUP("OS according to the configuration file",'vInfo (Imported)'!$1:$5000,A1417,FALSE),
"")</f>
        <v/>
      </c>
      <c r="G1417" s="1" t="str">
        <f>IF(HLOOKUP("Cluster",'vInfo (Imported)'!$1:$5000,A1417,FALSE)&gt;0,
HLOOKUP("Cluster",'vInfo (Imported)'!$1:$5000,A1417,FALSE),
"")</f>
        <v/>
      </c>
      <c r="K1417" s="28">
        <f>'vCluster (Imported)'!A1417</f>
        <v>0</v>
      </c>
      <c r="L1417">
        <f t="shared" si="135"/>
        <v>0</v>
      </c>
      <c r="M1417">
        <f t="shared" si="136"/>
        <v>0</v>
      </c>
      <c r="N1417">
        <f t="shared" si="137"/>
        <v>0</v>
      </c>
      <c r="O1417" s="1">
        <f t="shared" si="138"/>
        <v>0</v>
      </c>
      <c r="P1417">
        <f>SUMIFS('vCluster (Imported)'!$G:$G,'vCluster (Imported)'!$A:$A,K1417)</f>
        <v>0</v>
      </c>
      <c r="Q1417">
        <f t="shared" si="139"/>
        <v>0</v>
      </c>
    </row>
    <row r="1418" spans="1:17" x14ac:dyDescent="0.3">
      <c r="A1418">
        <f t="shared" si="134"/>
        <v>1418</v>
      </c>
      <c r="B1418" t="str">
        <f>IF(HLOOKUP("Memory",'vInfo (Imported)'!$1:$5000,A1418,FALSE)&gt;0,HLOOKUP("Memory",'vInfo (Imported)'!$1:$5000,A1418,FALSE),"")</f>
        <v/>
      </c>
      <c r="C1418" t="str">
        <f>IF(HLOOKUP("CPUs",'vInfo (Imported)'!$1:$5000,A1418,FALSE)&gt;0,
HLOOKUP("CPUs",'vInfo (Imported)'!$1:$5000,A1418,FALSE),
"")</f>
        <v/>
      </c>
      <c r="D1418" t="str">
        <f>IF(HLOOKUP($D$1,'vInfo (Imported)'!$1:$5000,A1418,FALSE)&gt;0,
HLOOKUP($D$1,'vInfo (Imported)'!$1:$5000,A1418,FALSE),
"")</f>
        <v/>
      </c>
      <c r="E1418" t="str">
        <f>IF(HLOOKUP("Category",'vInfo (Imported)'!$1:$5000,A1418,FALSE)&gt;0,
HLOOKUP("Category",'vInfo (Imported)'!$1:$5000,A1418,FALSE),
"")</f>
        <v/>
      </c>
      <c r="F1418" t="str">
        <f>IF(HLOOKUP("OS according to the configuration file",'vInfo (Imported)'!$1:$5000,A1418,FALSE)&gt;0,
HLOOKUP("OS according to the configuration file",'vInfo (Imported)'!$1:$5000,A1418,FALSE),
"")</f>
        <v/>
      </c>
      <c r="G1418" s="1" t="str">
        <f>IF(HLOOKUP("Cluster",'vInfo (Imported)'!$1:$5000,A1418,FALSE)&gt;0,
HLOOKUP("Cluster",'vInfo (Imported)'!$1:$5000,A1418,FALSE),
"")</f>
        <v/>
      </c>
      <c r="K1418" s="28">
        <f>'vCluster (Imported)'!A1418</f>
        <v>0</v>
      </c>
      <c r="L1418">
        <f t="shared" si="135"/>
        <v>0</v>
      </c>
      <c r="M1418">
        <f t="shared" si="136"/>
        <v>0</v>
      </c>
      <c r="N1418">
        <f t="shared" si="137"/>
        <v>0</v>
      </c>
      <c r="O1418" s="1">
        <f t="shared" si="138"/>
        <v>0</v>
      </c>
      <c r="P1418">
        <f>SUMIFS('vCluster (Imported)'!$G:$G,'vCluster (Imported)'!$A:$A,K1418)</f>
        <v>0</v>
      </c>
      <c r="Q1418">
        <f t="shared" si="139"/>
        <v>0</v>
      </c>
    </row>
    <row r="1419" spans="1:17" x14ac:dyDescent="0.3">
      <c r="A1419">
        <f t="shared" si="134"/>
        <v>1419</v>
      </c>
      <c r="B1419" t="str">
        <f>IF(HLOOKUP("Memory",'vInfo (Imported)'!$1:$5000,A1419,FALSE)&gt;0,HLOOKUP("Memory",'vInfo (Imported)'!$1:$5000,A1419,FALSE),"")</f>
        <v/>
      </c>
      <c r="C1419" t="str">
        <f>IF(HLOOKUP("CPUs",'vInfo (Imported)'!$1:$5000,A1419,FALSE)&gt;0,
HLOOKUP("CPUs",'vInfo (Imported)'!$1:$5000,A1419,FALSE),
"")</f>
        <v/>
      </c>
      <c r="D1419" t="str">
        <f>IF(HLOOKUP($D$1,'vInfo (Imported)'!$1:$5000,A1419,FALSE)&gt;0,
HLOOKUP($D$1,'vInfo (Imported)'!$1:$5000,A1419,FALSE),
"")</f>
        <v/>
      </c>
      <c r="E1419" t="str">
        <f>IF(HLOOKUP("Category",'vInfo (Imported)'!$1:$5000,A1419,FALSE)&gt;0,
HLOOKUP("Category",'vInfo (Imported)'!$1:$5000,A1419,FALSE),
"")</f>
        <v/>
      </c>
      <c r="F1419" t="str">
        <f>IF(HLOOKUP("OS according to the configuration file",'vInfo (Imported)'!$1:$5000,A1419,FALSE)&gt;0,
HLOOKUP("OS according to the configuration file",'vInfo (Imported)'!$1:$5000,A1419,FALSE),
"")</f>
        <v/>
      </c>
      <c r="G1419" s="1" t="str">
        <f>IF(HLOOKUP("Cluster",'vInfo (Imported)'!$1:$5000,A1419,FALSE)&gt;0,
HLOOKUP("Cluster",'vInfo (Imported)'!$1:$5000,A1419,FALSE),
"")</f>
        <v/>
      </c>
      <c r="K1419" s="28">
        <f>'vCluster (Imported)'!A1419</f>
        <v>0</v>
      </c>
      <c r="L1419">
        <f t="shared" si="135"/>
        <v>0</v>
      </c>
      <c r="M1419">
        <f t="shared" si="136"/>
        <v>0</v>
      </c>
      <c r="N1419">
        <f t="shared" si="137"/>
        <v>0</v>
      </c>
      <c r="O1419" s="1">
        <f t="shared" si="138"/>
        <v>0</v>
      </c>
      <c r="P1419">
        <f>SUMIFS('vCluster (Imported)'!$G:$G,'vCluster (Imported)'!$A:$A,K1419)</f>
        <v>0</v>
      </c>
      <c r="Q1419">
        <f t="shared" si="139"/>
        <v>0</v>
      </c>
    </row>
    <row r="1420" spans="1:17" x14ac:dyDescent="0.3">
      <c r="A1420">
        <f t="shared" si="134"/>
        <v>1420</v>
      </c>
      <c r="B1420" t="str">
        <f>IF(HLOOKUP("Memory",'vInfo (Imported)'!$1:$5000,A1420,FALSE)&gt;0,HLOOKUP("Memory",'vInfo (Imported)'!$1:$5000,A1420,FALSE),"")</f>
        <v/>
      </c>
      <c r="C1420" t="str">
        <f>IF(HLOOKUP("CPUs",'vInfo (Imported)'!$1:$5000,A1420,FALSE)&gt;0,
HLOOKUP("CPUs",'vInfo (Imported)'!$1:$5000,A1420,FALSE),
"")</f>
        <v/>
      </c>
      <c r="D1420" t="str">
        <f>IF(HLOOKUP($D$1,'vInfo (Imported)'!$1:$5000,A1420,FALSE)&gt;0,
HLOOKUP($D$1,'vInfo (Imported)'!$1:$5000,A1420,FALSE),
"")</f>
        <v/>
      </c>
      <c r="E1420" t="str">
        <f>IF(HLOOKUP("Category",'vInfo (Imported)'!$1:$5000,A1420,FALSE)&gt;0,
HLOOKUP("Category",'vInfo (Imported)'!$1:$5000,A1420,FALSE),
"")</f>
        <v/>
      </c>
      <c r="F1420" t="str">
        <f>IF(HLOOKUP("OS according to the configuration file",'vInfo (Imported)'!$1:$5000,A1420,FALSE)&gt;0,
HLOOKUP("OS according to the configuration file",'vInfo (Imported)'!$1:$5000,A1420,FALSE),
"")</f>
        <v/>
      </c>
      <c r="G1420" s="1" t="str">
        <f>IF(HLOOKUP("Cluster",'vInfo (Imported)'!$1:$5000,A1420,FALSE)&gt;0,
HLOOKUP("Cluster",'vInfo (Imported)'!$1:$5000,A1420,FALSE),
"")</f>
        <v/>
      </c>
      <c r="K1420" s="28">
        <f>'vCluster (Imported)'!A1420</f>
        <v>0</v>
      </c>
      <c r="L1420">
        <f t="shared" si="135"/>
        <v>0</v>
      </c>
      <c r="M1420">
        <f t="shared" si="136"/>
        <v>0</v>
      </c>
      <c r="N1420">
        <f t="shared" si="137"/>
        <v>0</v>
      </c>
      <c r="O1420" s="1">
        <f t="shared" si="138"/>
        <v>0</v>
      </c>
      <c r="P1420">
        <f>SUMIFS('vCluster (Imported)'!$G:$G,'vCluster (Imported)'!$A:$A,K1420)</f>
        <v>0</v>
      </c>
      <c r="Q1420">
        <f t="shared" si="139"/>
        <v>0</v>
      </c>
    </row>
    <row r="1421" spans="1:17" x14ac:dyDescent="0.3">
      <c r="A1421">
        <f t="shared" si="134"/>
        <v>1421</v>
      </c>
      <c r="B1421" t="str">
        <f>IF(HLOOKUP("Memory",'vInfo (Imported)'!$1:$5000,A1421,FALSE)&gt;0,HLOOKUP("Memory",'vInfo (Imported)'!$1:$5000,A1421,FALSE),"")</f>
        <v/>
      </c>
      <c r="C1421" t="str">
        <f>IF(HLOOKUP("CPUs",'vInfo (Imported)'!$1:$5000,A1421,FALSE)&gt;0,
HLOOKUP("CPUs",'vInfo (Imported)'!$1:$5000,A1421,FALSE),
"")</f>
        <v/>
      </c>
      <c r="D1421" t="str">
        <f>IF(HLOOKUP($D$1,'vInfo (Imported)'!$1:$5000,A1421,FALSE)&gt;0,
HLOOKUP($D$1,'vInfo (Imported)'!$1:$5000,A1421,FALSE),
"")</f>
        <v/>
      </c>
      <c r="E1421" t="str">
        <f>IF(HLOOKUP("Category",'vInfo (Imported)'!$1:$5000,A1421,FALSE)&gt;0,
HLOOKUP("Category",'vInfo (Imported)'!$1:$5000,A1421,FALSE),
"")</f>
        <v/>
      </c>
      <c r="F1421" t="str">
        <f>IF(HLOOKUP("OS according to the configuration file",'vInfo (Imported)'!$1:$5000,A1421,FALSE)&gt;0,
HLOOKUP("OS according to the configuration file",'vInfo (Imported)'!$1:$5000,A1421,FALSE),
"")</f>
        <v/>
      </c>
      <c r="G1421" s="1" t="str">
        <f>IF(HLOOKUP("Cluster",'vInfo (Imported)'!$1:$5000,A1421,FALSE)&gt;0,
HLOOKUP("Cluster",'vInfo (Imported)'!$1:$5000,A1421,FALSE),
"")</f>
        <v/>
      </c>
      <c r="K1421" s="28">
        <f>'vCluster (Imported)'!A1421</f>
        <v>0</v>
      </c>
      <c r="L1421">
        <f t="shared" si="135"/>
        <v>0</v>
      </c>
      <c r="M1421">
        <f t="shared" si="136"/>
        <v>0</v>
      </c>
      <c r="N1421">
        <f t="shared" si="137"/>
        <v>0</v>
      </c>
      <c r="O1421" s="1">
        <f t="shared" si="138"/>
        <v>0</v>
      </c>
      <c r="P1421">
        <f>SUMIFS('vCluster (Imported)'!$G:$G,'vCluster (Imported)'!$A:$A,K1421)</f>
        <v>0</v>
      </c>
      <c r="Q1421">
        <f t="shared" si="139"/>
        <v>0</v>
      </c>
    </row>
    <row r="1422" spans="1:17" x14ac:dyDescent="0.3">
      <c r="A1422">
        <f t="shared" si="134"/>
        <v>1422</v>
      </c>
      <c r="B1422" t="str">
        <f>IF(HLOOKUP("Memory",'vInfo (Imported)'!$1:$5000,A1422,FALSE)&gt;0,HLOOKUP("Memory",'vInfo (Imported)'!$1:$5000,A1422,FALSE),"")</f>
        <v/>
      </c>
      <c r="C1422" t="str">
        <f>IF(HLOOKUP("CPUs",'vInfo (Imported)'!$1:$5000,A1422,FALSE)&gt;0,
HLOOKUP("CPUs",'vInfo (Imported)'!$1:$5000,A1422,FALSE),
"")</f>
        <v/>
      </c>
      <c r="D1422" t="str">
        <f>IF(HLOOKUP($D$1,'vInfo (Imported)'!$1:$5000,A1422,FALSE)&gt;0,
HLOOKUP($D$1,'vInfo (Imported)'!$1:$5000,A1422,FALSE),
"")</f>
        <v/>
      </c>
      <c r="E1422" t="str">
        <f>IF(HLOOKUP("Category",'vInfo (Imported)'!$1:$5000,A1422,FALSE)&gt;0,
HLOOKUP("Category",'vInfo (Imported)'!$1:$5000,A1422,FALSE),
"")</f>
        <v/>
      </c>
      <c r="F1422" t="str">
        <f>IF(HLOOKUP("OS according to the configuration file",'vInfo (Imported)'!$1:$5000,A1422,FALSE)&gt;0,
HLOOKUP("OS according to the configuration file",'vInfo (Imported)'!$1:$5000,A1422,FALSE),
"")</f>
        <v/>
      </c>
      <c r="G1422" s="1" t="str">
        <f>IF(HLOOKUP("Cluster",'vInfo (Imported)'!$1:$5000,A1422,FALSE)&gt;0,
HLOOKUP("Cluster",'vInfo (Imported)'!$1:$5000,A1422,FALSE),
"")</f>
        <v/>
      </c>
      <c r="K1422" s="28">
        <f>'vCluster (Imported)'!A1422</f>
        <v>0</v>
      </c>
      <c r="L1422">
        <f t="shared" si="135"/>
        <v>0</v>
      </c>
      <c r="M1422">
        <f t="shared" si="136"/>
        <v>0</v>
      </c>
      <c r="N1422">
        <f t="shared" si="137"/>
        <v>0</v>
      </c>
      <c r="O1422" s="1">
        <f t="shared" si="138"/>
        <v>0</v>
      </c>
      <c r="P1422">
        <f>SUMIFS('vCluster (Imported)'!$G:$G,'vCluster (Imported)'!$A:$A,K1422)</f>
        <v>0</v>
      </c>
      <c r="Q1422">
        <f t="shared" si="139"/>
        <v>0</v>
      </c>
    </row>
    <row r="1423" spans="1:17" x14ac:dyDescent="0.3">
      <c r="A1423">
        <f t="shared" si="134"/>
        <v>1423</v>
      </c>
      <c r="B1423" t="str">
        <f>IF(HLOOKUP("Memory",'vInfo (Imported)'!$1:$5000,A1423,FALSE)&gt;0,HLOOKUP("Memory",'vInfo (Imported)'!$1:$5000,A1423,FALSE),"")</f>
        <v/>
      </c>
      <c r="C1423" t="str">
        <f>IF(HLOOKUP("CPUs",'vInfo (Imported)'!$1:$5000,A1423,FALSE)&gt;0,
HLOOKUP("CPUs",'vInfo (Imported)'!$1:$5000,A1423,FALSE),
"")</f>
        <v/>
      </c>
      <c r="D1423" t="str">
        <f>IF(HLOOKUP($D$1,'vInfo (Imported)'!$1:$5000,A1423,FALSE)&gt;0,
HLOOKUP($D$1,'vInfo (Imported)'!$1:$5000,A1423,FALSE),
"")</f>
        <v/>
      </c>
      <c r="E1423" t="str">
        <f>IF(HLOOKUP("Category",'vInfo (Imported)'!$1:$5000,A1423,FALSE)&gt;0,
HLOOKUP("Category",'vInfo (Imported)'!$1:$5000,A1423,FALSE),
"")</f>
        <v/>
      </c>
      <c r="F1423" t="str">
        <f>IF(HLOOKUP("OS according to the configuration file",'vInfo (Imported)'!$1:$5000,A1423,FALSE)&gt;0,
HLOOKUP("OS according to the configuration file",'vInfo (Imported)'!$1:$5000,A1423,FALSE),
"")</f>
        <v/>
      </c>
      <c r="G1423" s="1" t="str">
        <f>IF(HLOOKUP("Cluster",'vInfo (Imported)'!$1:$5000,A1423,FALSE)&gt;0,
HLOOKUP("Cluster",'vInfo (Imported)'!$1:$5000,A1423,FALSE),
"")</f>
        <v/>
      </c>
      <c r="K1423" s="28">
        <f>'vCluster (Imported)'!A1423</f>
        <v>0</v>
      </c>
      <c r="L1423">
        <f t="shared" si="135"/>
        <v>0</v>
      </c>
      <c r="M1423">
        <f t="shared" si="136"/>
        <v>0</v>
      </c>
      <c r="N1423">
        <f t="shared" si="137"/>
        <v>0</v>
      </c>
      <c r="O1423" s="1">
        <f t="shared" si="138"/>
        <v>0</v>
      </c>
      <c r="P1423">
        <f>SUMIFS('vCluster (Imported)'!$G:$G,'vCluster (Imported)'!$A:$A,K1423)</f>
        <v>0</v>
      </c>
      <c r="Q1423">
        <f t="shared" si="139"/>
        <v>0</v>
      </c>
    </row>
    <row r="1424" spans="1:17" x14ac:dyDescent="0.3">
      <c r="A1424">
        <f t="shared" si="134"/>
        <v>1424</v>
      </c>
      <c r="B1424" t="str">
        <f>IF(HLOOKUP("Memory",'vInfo (Imported)'!$1:$5000,A1424,FALSE)&gt;0,HLOOKUP("Memory",'vInfo (Imported)'!$1:$5000,A1424,FALSE),"")</f>
        <v/>
      </c>
      <c r="C1424" t="str">
        <f>IF(HLOOKUP("CPUs",'vInfo (Imported)'!$1:$5000,A1424,FALSE)&gt;0,
HLOOKUP("CPUs",'vInfo (Imported)'!$1:$5000,A1424,FALSE),
"")</f>
        <v/>
      </c>
      <c r="D1424" t="str">
        <f>IF(HLOOKUP($D$1,'vInfo (Imported)'!$1:$5000,A1424,FALSE)&gt;0,
HLOOKUP($D$1,'vInfo (Imported)'!$1:$5000,A1424,FALSE),
"")</f>
        <v/>
      </c>
      <c r="E1424" t="str">
        <f>IF(HLOOKUP("Category",'vInfo (Imported)'!$1:$5000,A1424,FALSE)&gt;0,
HLOOKUP("Category",'vInfo (Imported)'!$1:$5000,A1424,FALSE),
"")</f>
        <v/>
      </c>
      <c r="F1424" t="str">
        <f>IF(HLOOKUP("OS according to the configuration file",'vInfo (Imported)'!$1:$5000,A1424,FALSE)&gt;0,
HLOOKUP("OS according to the configuration file",'vInfo (Imported)'!$1:$5000,A1424,FALSE),
"")</f>
        <v/>
      </c>
      <c r="G1424" s="1" t="str">
        <f>IF(HLOOKUP("Cluster",'vInfo (Imported)'!$1:$5000,A1424,FALSE)&gt;0,
HLOOKUP("Cluster",'vInfo (Imported)'!$1:$5000,A1424,FALSE),
"")</f>
        <v/>
      </c>
      <c r="K1424" s="28">
        <f>'vCluster (Imported)'!A1424</f>
        <v>0</v>
      </c>
      <c r="L1424">
        <f t="shared" si="135"/>
        <v>0</v>
      </c>
      <c r="M1424">
        <f t="shared" si="136"/>
        <v>0</v>
      </c>
      <c r="N1424">
        <f t="shared" si="137"/>
        <v>0</v>
      </c>
      <c r="O1424" s="1">
        <f t="shared" si="138"/>
        <v>0</v>
      </c>
      <c r="P1424">
        <f>SUMIFS('vCluster (Imported)'!$G:$G,'vCluster (Imported)'!$A:$A,K1424)</f>
        <v>0</v>
      </c>
      <c r="Q1424">
        <f t="shared" si="139"/>
        <v>0</v>
      </c>
    </row>
    <row r="1425" spans="1:17" x14ac:dyDescent="0.3">
      <c r="A1425">
        <f t="shared" si="134"/>
        <v>1425</v>
      </c>
      <c r="B1425" t="str">
        <f>IF(HLOOKUP("Memory",'vInfo (Imported)'!$1:$5000,A1425,FALSE)&gt;0,HLOOKUP("Memory",'vInfo (Imported)'!$1:$5000,A1425,FALSE),"")</f>
        <v/>
      </c>
      <c r="C1425" t="str">
        <f>IF(HLOOKUP("CPUs",'vInfo (Imported)'!$1:$5000,A1425,FALSE)&gt;0,
HLOOKUP("CPUs",'vInfo (Imported)'!$1:$5000,A1425,FALSE),
"")</f>
        <v/>
      </c>
      <c r="D1425" t="str">
        <f>IF(HLOOKUP($D$1,'vInfo (Imported)'!$1:$5000,A1425,FALSE)&gt;0,
HLOOKUP($D$1,'vInfo (Imported)'!$1:$5000,A1425,FALSE),
"")</f>
        <v/>
      </c>
      <c r="E1425" t="str">
        <f>IF(HLOOKUP("Category",'vInfo (Imported)'!$1:$5000,A1425,FALSE)&gt;0,
HLOOKUP("Category",'vInfo (Imported)'!$1:$5000,A1425,FALSE),
"")</f>
        <v/>
      </c>
      <c r="F1425" t="str">
        <f>IF(HLOOKUP("OS according to the configuration file",'vInfo (Imported)'!$1:$5000,A1425,FALSE)&gt;0,
HLOOKUP("OS according to the configuration file",'vInfo (Imported)'!$1:$5000,A1425,FALSE),
"")</f>
        <v/>
      </c>
      <c r="G1425" s="1" t="str">
        <f>IF(HLOOKUP("Cluster",'vInfo (Imported)'!$1:$5000,A1425,FALSE)&gt;0,
HLOOKUP("Cluster",'vInfo (Imported)'!$1:$5000,A1425,FALSE),
"")</f>
        <v/>
      </c>
      <c r="K1425" s="28">
        <f>'vCluster (Imported)'!A1425</f>
        <v>0</v>
      </c>
      <c r="L1425">
        <f t="shared" si="135"/>
        <v>0</v>
      </c>
      <c r="M1425">
        <f t="shared" si="136"/>
        <v>0</v>
      </c>
      <c r="N1425">
        <f t="shared" si="137"/>
        <v>0</v>
      </c>
      <c r="O1425" s="1">
        <f t="shared" si="138"/>
        <v>0</v>
      </c>
      <c r="P1425">
        <f>SUMIFS('vCluster (Imported)'!$G:$G,'vCluster (Imported)'!$A:$A,K1425)</f>
        <v>0</v>
      </c>
      <c r="Q1425">
        <f t="shared" si="139"/>
        <v>0</v>
      </c>
    </row>
    <row r="1426" spans="1:17" x14ac:dyDescent="0.3">
      <c r="A1426">
        <f t="shared" si="134"/>
        <v>1426</v>
      </c>
      <c r="B1426" t="str">
        <f>IF(HLOOKUP("Memory",'vInfo (Imported)'!$1:$5000,A1426,FALSE)&gt;0,HLOOKUP("Memory",'vInfo (Imported)'!$1:$5000,A1426,FALSE),"")</f>
        <v/>
      </c>
      <c r="C1426" t="str">
        <f>IF(HLOOKUP("CPUs",'vInfo (Imported)'!$1:$5000,A1426,FALSE)&gt;0,
HLOOKUP("CPUs",'vInfo (Imported)'!$1:$5000,A1426,FALSE),
"")</f>
        <v/>
      </c>
      <c r="D1426" t="str">
        <f>IF(HLOOKUP($D$1,'vInfo (Imported)'!$1:$5000,A1426,FALSE)&gt;0,
HLOOKUP($D$1,'vInfo (Imported)'!$1:$5000,A1426,FALSE),
"")</f>
        <v/>
      </c>
      <c r="E1426" t="str">
        <f>IF(HLOOKUP("Category",'vInfo (Imported)'!$1:$5000,A1426,FALSE)&gt;0,
HLOOKUP("Category",'vInfo (Imported)'!$1:$5000,A1426,FALSE),
"")</f>
        <v/>
      </c>
      <c r="F1426" t="str">
        <f>IF(HLOOKUP("OS according to the configuration file",'vInfo (Imported)'!$1:$5000,A1426,FALSE)&gt;0,
HLOOKUP("OS according to the configuration file",'vInfo (Imported)'!$1:$5000,A1426,FALSE),
"")</f>
        <v/>
      </c>
      <c r="G1426" s="1" t="str">
        <f>IF(HLOOKUP("Cluster",'vInfo (Imported)'!$1:$5000,A1426,FALSE)&gt;0,
HLOOKUP("Cluster",'vInfo (Imported)'!$1:$5000,A1426,FALSE),
"")</f>
        <v/>
      </c>
      <c r="K1426" s="28">
        <f>'vCluster (Imported)'!A1426</f>
        <v>0</v>
      </c>
      <c r="L1426">
        <f t="shared" si="135"/>
        <v>0</v>
      </c>
      <c r="M1426">
        <f t="shared" si="136"/>
        <v>0</v>
      </c>
      <c r="N1426">
        <f t="shared" si="137"/>
        <v>0</v>
      </c>
      <c r="O1426" s="1">
        <f t="shared" si="138"/>
        <v>0</v>
      </c>
      <c r="P1426">
        <f>SUMIFS('vCluster (Imported)'!$G:$G,'vCluster (Imported)'!$A:$A,K1426)</f>
        <v>0</v>
      </c>
      <c r="Q1426">
        <f t="shared" si="139"/>
        <v>0</v>
      </c>
    </row>
    <row r="1427" spans="1:17" x14ac:dyDescent="0.3">
      <c r="A1427">
        <f t="shared" si="134"/>
        <v>1427</v>
      </c>
      <c r="B1427" t="str">
        <f>IF(HLOOKUP("Memory",'vInfo (Imported)'!$1:$5000,A1427,FALSE)&gt;0,HLOOKUP("Memory",'vInfo (Imported)'!$1:$5000,A1427,FALSE),"")</f>
        <v/>
      </c>
      <c r="C1427" t="str">
        <f>IF(HLOOKUP("CPUs",'vInfo (Imported)'!$1:$5000,A1427,FALSE)&gt;0,
HLOOKUP("CPUs",'vInfo (Imported)'!$1:$5000,A1427,FALSE),
"")</f>
        <v/>
      </c>
      <c r="D1427" t="str">
        <f>IF(HLOOKUP($D$1,'vInfo (Imported)'!$1:$5000,A1427,FALSE)&gt;0,
HLOOKUP($D$1,'vInfo (Imported)'!$1:$5000,A1427,FALSE),
"")</f>
        <v/>
      </c>
      <c r="E1427" t="str">
        <f>IF(HLOOKUP("Category",'vInfo (Imported)'!$1:$5000,A1427,FALSE)&gt;0,
HLOOKUP("Category",'vInfo (Imported)'!$1:$5000,A1427,FALSE),
"")</f>
        <v/>
      </c>
      <c r="F1427" t="str">
        <f>IF(HLOOKUP("OS according to the configuration file",'vInfo (Imported)'!$1:$5000,A1427,FALSE)&gt;0,
HLOOKUP("OS according to the configuration file",'vInfo (Imported)'!$1:$5000,A1427,FALSE),
"")</f>
        <v/>
      </c>
      <c r="G1427" s="1" t="str">
        <f>IF(HLOOKUP("Cluster",'vInfo (Imported)'!$1:$5000,A1427,FALSE)&gt;0,
HLOOKUP("Cluster",'vInfo (Imported)'!$1:$5000,A1427,FALSE),
"")</f>
        <v/>
      </c>
      <c r="K1427" s="28">
        <f>'vCluster (Imported)'!A1427</f>
        <v>0</v>
      </c>
      <c r="L1427">
        <f t="shared" si="135"/>
        <v>0</v>
      </c>
      <c r="M1427">
        <f t="shared" si="136"/>
        <v>0</v>
      </c>
      <c r="N1427">
        <f t="shared" si="137"/>
        <v>0</v>
      </c>
      <c r="O1427" s="1">
        <f t="shared" si="138"/>
        <v>0</v>
      </c>
      <c r="P1427">
        <f>SUMIFS('vCluster (Imported)'!$G:$G,'vCluster (Imported)'!$A:$A,K1427)</f>
        <v>0</v>
      </c>
      <c r="Q1427">
        <f t="shared" si="139"/>
        <v>0</v>
      </c>
    </row>
    <row r="1428" spans="1:17" x14ac:dyDescent="0.3">
      <c r="A1428">
        <f t="shared" si="134"/>
        <v>1428</v>
      </c>
      <c r="B1428" t="str">
        <f>IF(HLOOKUP("Memory",'vInfo (Imported)'!$1:$5000,A1428,FALSE)&gt;0,HLOOKUP("Memory",'vInfo (Imported)'!$1:$5000,A1428,FALSE),"")</f>
        <v/>
      </c>
      <c r="C1428" t="str">
        <f>IF(HLOOKUP("CPUs",'vInfo (Imported)'!$1:$5000,A1428,FALSE)&gt;0,
HLOOKUP("CPUs",'vInfo (Imported)'!$1:$5000,A1428,FALSE),
"")</f>
        <v/>
      </c>
      <c r="D1428" t="str">
        <f>IF(HLOOKUP($D$1,'vInfo (Imported)'!$1:$5000,A1428,FALSE)&gt;0,
HLOOKUP($D$1,'vInfo (Imported)'!$1:$5000,A1428,FALSE),
"")</f>
        <v/>
      </c>
      <c r="E1428" t="str">
        <f>IF(HLOOKUP("Category",'vInfo (Imported)'!$1:$5000,A1428,FALSE)&gt;0,
HLOOKUP("Category",'vInfo (Imported)'!$1:$5000,A1428,FALSE),
"")</f>
        <v/>
      </c>
      <c r="F1428" t="str">
        <f>IF(HLOOKUP("OS according to the configuration file",'vInfo (Imported)'!$1:$5000,A1428,FALSE)&gt;0,
HLOOKUP("OS according to the configuration file",'vInfo (Imported)'!$1:$5000,A1428,FALSE),
"")</f>
        <v/>
      </c>
      <c r="G1428" s="1" t="str">
        <f>IF(HLOOKUP("Cluster",'vInfo (Imported)'!$1:$5000,A1428,FALSE)&gt;0,
HLOOKUP("Cluster",'vInfo (Imported)'!$1:$5000,A1428,FALSE),
"")</f>
        <v/>
      </c>
      <c r="K1428" s="28">
        <f>'vCluster (Imported)'!A1428</f>
        <v>0</v>
      </c>
      <c r="L1428">
        <f t="shared" si="135"/>
        <v>0</v>
      </c>
      <c r="M1428">
        <f t="shared" si="136"/>
        <v>0</v>
      </c>
      <c r="N1428">
        <f t="shared" si="137"/>
        <v>0</v>
      </c>
      <c r="O1428" s="1">
        <f t="shared" si="138"/>
        <v>0</v>
      </c>
      <c r="P1428">
        <f>SUMIFS('vCluster (Imported)'!$G:$G,'vCluster (Imported)'!$A:$A,K1428)</f>
        <v>0</v>
      </c>
      <c r="Q1428">
        <f t="shared" si="139"/>
        <v>0</v>
      </c>
    </row>
    <row r="1429" spans="1:17" x14ac:dyDescent="0.3">
      <c r="A1429">
        <f t="shared" si="134"/>
        <v>1429</v>
      </c>
      <c r="B1429" t="str">
        <f>IF(HLOOKUP("Memory",'vInfo (Imported)'!$1:$5000,A1429,FALSE)&gt;0,HLOOKUP("Memory",'vInfo (Imported)'!$1:$5000,A1429,FALSE),"")</f>
        <v/>
      </c>
      <c r="C1429" t="str">
        <f>IF(HLOOKUP("CPUs",'vInfo (Imported)'!$1:$5000,A1429,FALSE)&gt;0,
HLOOKUP("CPUs",'vInfo (Imported)'!$1:$5000,A1429,FALSE),
"")</f>
        <v/>
      </c>
      <c r="D1429" t="str">
        <f>IF(HLOOKUP($D$1,'vInfo (Imported)'!$1:$5000,A1429,FALSE)&gt;0,
HLOOKUP($D$1,'vInfo (Imported)'!$1:$5000,A1429,FALSE),
"")</f>
        <v/>
      </c>
      <c r="E1429" t="str">
        <f>IF(HLOOKUP("Category",'vInfo (Imported)'!$1:$5000,A1429,FALSE)&gt;0,
HLOOKUP("Category",'vInfo (Imported)'!$1:$5000,A1429,FALSE),
"")</f>
        <v/>
      </c>
      <c r="F1429" t="str">
        <f>IF(HLOOKUP("OS according to the configuration file",'vInfo (Imported)'!$1:$5000,A1429,FALSE)&gt;0,
HLOOKUP("OS according to the configuration file",'vInfo (Imported)'!$1:$5000,A1429,FALSE),
"")</f>
        <v/>
      </c>
      <c r="G1429" s="1" t="str">
        <f>IF(HLOOKUP("Cluster",'vInfo (Imported)'!$1:$5000,A1429,FALSE)&gt;0,
HLOOKUP("Cluster",'vInfo (Imported)'!$1:$5000,A1429,FALSE),
"")</f>
        <v/>
      </c>
      <c r="K1429" s="28">
        <f>'vCluster (Imported)'!A1429</f>
        <v>0</v>
      </c>
      <c r="L1429">
        <f t="shared" si="135"/>
        <v>0</v>
      </c>
      <c r="M1429">
        <f t="shared" si="136"/>
        <v>0</v>
      </c>
      <c r="N1429">
        <f t="shared" si="137"/>
        <v>0</v>
      </c>
      <c r="O1429" s="1">
        <f t="shared" si="138"/>
        <v>0</v>
      </c>
      <c r="P1429">
        <f>SUMIFS('vCluster (Imported)'!$G:$G,'vCluster (Imported)'!$A:$A,K1429)</f>
        <v>0</v>
      </c>
      <c r="Q1429">
        <f t="shared" si="139"/>
        <v>0</v>
      </c>
    </row>
    <row r="1430" spans="1:17" x14ac:dyDescent="0.3">
      <c r="A1430">
        <f t="shared" si="134"/>
        <v>1430</v>
      </c>
      <c r="B1430" t="str">
        <f>IF(HLOOKUP("Memory",'vInfo (Imported)'!$1:$5000,A1430,FALSE)&gt;0,HLOOKUP("Memory",'vInfo (Imported)'!$1:$5000,A1430,FALSE),"")</f>
        <v/>
      </c>
      <c r="C1430" t="str">
        <f>IF(HLOOKUP("CPUs",'vInfo (Imported)'!$1:$5000,A1430,FALSE)&gt;0,
HLOOKUP("CPUs",'vInfo (Imported)'!$1:$5000,A1430,FALSE),
"")</f>
        <v/>
      </c>
      <c r="D1430" t="str">
        <f>IF(HLOOKUP($D$1,'vInfo (Imported)'!$1:$5000,A1430,FALSE)&gt;0,
HLOOKUP($D$1,'vInfo (Imported)'!$1:$5000,A1430,FALSE),
"")</f>
        <v/>
      </c>
      <c r="E1430" t="str">
        <f>IF(HLOOKUP("Category",'vInfo (Imported)'!$1:$5000,A1430,FALSE)&gt;0,
HLOOKUP("Category",'vInfo (Imported)'!$1:$5000,A1430,FALSE),
"")</f>
        <v/>
      </c>
      <c r="F1430" t="str">
        <f>IF(HLOOKUP("OS according to the configuration file",'vInfo (Imported)'!$1:$5000,A1430,FALSE)&gt;0,
HLOOKUP("OS according to the configuration file",'vInfo (Imported)'!$1:$5000,A1430,FALSE),
"")</f>
        <v/>
      </c>
      <c r="G1430" s="1" t="str">
        <f>IF(HLOOKUP("Cluster",'vInfo (Imported)'!$1:$5000,A1430,FALSE)&gt;0,
HLOOKUP("Cluster",'vInfo (Imported)'!$1:$5000,A1430,FALSE),
"")</f>
        <v/>
      </c>
      <c r="K1430" s="28">
        <f>'vCluster (Imported)'!A1430</f>
        <v>0</v>
      </c>
      <c r="L1430">
        <f t="shared" si="135"/>
        <v>0</v>
      </c>
      <c r="M1430">
        <f t="shared" si="136"/>
        <v>0</v>
      </c>
      <c r="N1430">
        <f t="shared" si="137"/>
        <v>0</v>
      </c>
      <c r="O1430" s="1">
        <f t="shared" si="138"/>
        <v>0</v>
      </c>
      <c r="P1430">
        <f>SUMIFS('vCluster (Imported)'!$G:$G,'vCluster (Imported)'!$A:$A,K1430)</f>
        <v>0</v>
      </c>
      <c r="Q1430">
        <f t="shared" si="139"/>
        <v>0</v>
      </c>
    </row>
    <row r="1431" spans="1:17" x14ac:dyDescent="0.3">
      <c r="A1431">
        <f t="shared" si="134"/>
        <v>1431</v>
      </c>
      <c r="B1431" t="str">
        <f>IF(HLOOKUP("Memory",'vInfo (Imported)'!$1:$5000,A1431,FALSE)&gt;0,HLOOKUP("Memory",'vInfo (Imported)'!$1:$5000,A1431,FALSE),"")</f>
        <v/>
      </c>
      <c r="C1431" t="str">
        <f>IF(HLOOKUP("CPUs",'vInfo (Imported)'!$1:$5000,A1431,FALSE)&gt;0,
HLOOKUP("CPUs",'vInfo (Imported)'!$1:$5000,A1431,FALSE),
"")</f>
        <v/>
      </c>
      <c r="D1431" t="str">
        <f>IF(HLOOKUP($D$1,'vInfo (Imported)'!$1:$5000,A1431,FALSE)&gt;0,
HLOOKUP($D$1,'vInfo (Imported)'!$1:$5000,A1431,FALSE),
"")</f>
        <v/>
      </c>
      <c r="E1431" t="str">
        <f>IF(HLOOKUP("Category",'vInfo (Imported)'!$1:$5000,A1431,FALSE)&gt;0,
HLOOKUP("Category",'vInfo (Imported)'!$1:$5000,A1431,FALSE),
"")</f>
        <v/>
      </c>
      <c r="F1431" t="str">
        <f>IF(HLOOKUP("OS according to the configuration file",'vInfo (Imported)'!$1:$5000,A1431,FALSE)&gt;0,
HLOOKUP("OS according to the configuration file",'vInfo (Imported)'!$1:$5000,A1431,FALSE),
"")</f>
        <v/>
      </c>
      <c r="G1431" s="1" t="str">
        <f>IF(HLOOKUP("Cluster",'vInfo (Imported)'!$1:$5000,A1431,FALSE)&gt;0,
HLOOKUP("Cluster",'vInfo (Imported)'!$1:$5000,A1431,FALSE),
"")</f>
        <v/>
      </c>
      <c r="K1431" s="28">
        <f>'vCluster (Imported)'!A1431</f>
        <v>0</v>
      </c>
      <c r="L1431">
        <f t="shared" si="135"/>
        <v>0</v>
      </c>
      <c r="M1431">
        <f t="shared" si="136"/>
        <v>0</v>
      </c>
      <c r="N1431">
        <f t="shared" si="137"/>
        <v>0</v>
      </c>
      <c r="O1431" s="1">
        <f t="shared" si="138"/>
        <v>0</v>
      </c>
      <c r="P1431">
        <f>SUMIFS('vCluster (Imported)'!$G:$G,'vCluster (Imported)'!$A:$A,K1431)</f>
        <v>0</v>
      </c>
      <c r="Q1431">
        <f t="shared" si="139"/>
        <v>0</v>
      </c>
    </row>
    <row r="1432" spans="1:17" x14ac:dyDescent="0.3">
      <c r="A1432">
        <f t="shared" si="134"/>
        <v>1432</v>
      </c>
      <c r="B1432" t="str">
        <f>IF(HLOOKUP("Memory",'vInfo (Imported)'!$1:$5000,A1432,FALSE)&gt;0,HLOOKUP("Memory",'vInfo (Imported)'!$1:$5000,A1432,FALSE),"")</f>
        <v/>
      </c>
      <c r="C1432" t="str">
        <f>IF(HLOOKUP("CPUs",'vInfo (Imported)'!$1:$5000,A1432,FALSE)&gt;0,
HLOOKUP("CPUs",'vInfo (Imported)'!$1:$5000,A1432,FALSE),
"")</f>
        <v/>
      </c>
      <c r="D1432" t="str">
        <f>IF(HLOOKUP($D$1,'vInfo (Imported)'!$1:$5000,A1432,FALSE)&gt;0,
HLOOKUP($D$1,'vInfo (Imported)'!$1:$5000,A1432,FALSE),
"")</f>
        <v/>
      </c>
      <c r="E1432" t="str">
        <f>IF(HLOOKUP("Category",'vInfo (Imported)'!$1:$5000,A1432,FALSE)&gt;0,
HLOOKUP("Category",'vInfo (Imported)'!$1:$5000,A1432,FALSE),
"")</f>
        <v/>
      </c>
      <c r="F1432" t="str">
        <f>IF(HLOOKUP("OS according to the configuration file",'vInfo (Imported)'!$1:$5000,A1432,FALSE)&gt;0,
HLOOKUP("OS according to the configuration file",'vInfo (Imported)'!$1:$5000,A1432,FALSE),
"")</f>
        <v/>
      </c>
      <c r="G1432" s="1" t="str">
        <f>IF(HLOOKUP("Cluster",'vInfo (Imported)'!$1:$5000,A1432,FALSE)&gt;0,
HLOOKUP("Cluster",'vInfo (Imported)'!$1:$5000,A1432,FALSE),
"")</f>
        <v/>
      </c>
      <c r="K1432" s="28">
        <f>'vCluster (Imported)'!A1432</f>
        <v>0</v>
      </c>
      <c r="L1432">
        <f t="shared" si="135"/>
        <v>0</v>
      </c>
      <c r="M1432">
        <f t="shared" si="136"/>
        <v>0</v>
      </c>
      <c r="N1432">
        <f t="shared" si="137"/>
        <v>0</v>
      </c>
      <c r="O1432" s="1">
        <f t="shared" si="138"/>
        <v>0</v>
      </c>
      <c r="P1432">
        <f>SUMIFS('vCluster (Imported)'!$G:$G,'vCluster (Imported)'!$A:$A,K1432)</f>
        <v>0</v>
      </c>
      <c r="Q1432">
        <f t="shared" si="139"/>
        <v>0</v>
      </c>
    </row>
    <row r="1433" spans="1:17" x14ac:dyDescent="0.3">
      <c r="A1433">
        <f t="shared" si="134"/>
        <v>1433</v>
      </c>
      <c r="B1433" t="str">
        <f>IF(HLOOKUP("Memory",'vInfo (Imported)'!$1:$5000,A1433,FALSE)&gt;0,HLOOKUP("Memory",'vInfo (Imported)'!$1:$5000,A1433,FALSE),"")</f>
        <v/>
      </c>
      <c r="C1433" t="str">
        <f>IF(HLOOKUP("CPUs",'vInfo (Imported)'!$1:$5000,A1433,FALSE)&gt;0,
HLOOKUP("CPUs",'vInfo (Imported)'!$1:$5000,A1433,FALSE),
"")</f>
        <v/>
      </c>
      <c r="D1433" t="str">
        <f>IF(HLOOKUP($D$1,'vInfo (Imported)'!$1:$5000,A1433,FALSE)&gt;0,
HLOOKUP($D$1,'vInfo (Imported)'!$1:$5000,A1433,FALSE),
"")</f>
        <v/>
      </c>
      <c r="E1433" t="str">
        <f>IF(HLOOKUP("Category",'vInfo (Imported)'!$1:$5000,A1433,FALSE)&gt;0,
HLOOKUP("Category",'vInfo (Imported)'!$1:$5000,A1433,FALSE),
"")</f>
        <v/>
      </c>
      <c r="F1433" t="str">
        <f>IF(HLOOKUP("OS according to the configuration file",'vInfo (Imported)'!$1:$5000,A1433,FALSE)&gt;0,
HLOOKUP("OS according to the configuration file",'vInfo (Imported)'!$1:$5000,A1433,FALSE),
"")</f>
        <v/>
      </c>
      <c r="G1433" s="1" t="str">
        <f>IF(HLOOKUP("Cluster",'vInfo (Imported)'!$1:$5000,A1433,FALSE)&gt;0,
HLOOKUP("Cluster",'vInfo (Imported)'!$1:$5000,A1433,FALSE),
"")</f>
        <v/>
      </c>
      <c r="K1433" s="28">
        <f>'vCluster (Imported)'!A1433</f>
        <v>0</v>
      </c>
      <c r="L1433">
        <f t="shared" si="135"/>
        <v>0</v>
      </c>
      <c r="M1433">
        <f t="shared" si="136"/>
        <v>0</v>
      </c>
      <c r="N1433">
        <f t="shared" si="137"/>
        <v>0</v>
      </c>
      <c r="O1433" s="1">
        <f t="shared" si="138"/>
        <v>0</v>
      </c>
      <c r="P1433">
        <f>SUMIFS('vCluster (Imported)'!$G:$G,'vCluster (Imported)'!$A:$A,K1433)</f>
        <v>0</v>
      </c>
      <c r="Q1433">
        <f t="shared" si="139"/>
        <v>0</v>
      </c>
    </row>
    <row r="1434" spans="1:17" x14ac:dyDescent="0.3">
      <c r="A1434">
        <f t="shared" si="134"/>
        <v>1434</v>
      </c>
      <c r="B1434" t="str">
        <f>IF(HLOOKUP("Memory",'vInfo (Imported)'!$1:$5000,A1434,FALSE)&gt;0,HLOOKUP("Memory",'vInfo (Imported)'!$1:$5000,A1434,FALSE),"")</f>
        <v/>
      </c>
      <c r="C1434" t="str">
        <f>IF(HLOOKUP("CPUs",'vInfo (Imported)'!$1:$5000,A1434,FALSE)&gt;0,
HLOOKUP("CPUs",'vInfo (Imported)'!$1:$5000,A1434,FALSE),
"")</f>
        <v/>
      </c>
      <c r="D1434" t="str">
        <f>IF(HLOOKUP($D$1,'vInfo (Imported)'!$1:$5000,A1434,FALSE)&gt;0,
HLOOKUP($D$1,'vInfo (Imported)'!$1:$5000,A1434,FALSE),
"")</f>
        <v/>
      </c>
      <c r="E1434" t="str">
        <f>IF(HLOOKUP("Category",'vInfo (Imported)'!$1:$5000,A1434,FALSE)&gt;0,
HLOOKUP("Category",'vInfo (Imported)'!$1:$5000,A1434,FALSE),
"")</f>
        <v/>
      </c>
      <c r="F1434" t="str">
        <f>IF(HLOOKUP("OS according to the configuration file",'vInfo (Imported)'!$1:$5000,A1434,FALSE)&gt;0,
HLOOKUP("OS according to the configuration file",'vInfo (Imported)'!$1:$5000,A1434,FALSE),
"")</f>
        <v/>
      </c>
      <c r="G1434" s="1" t="str">
        <f>IF(HLOOKUP("Cluster",'vInfo (Imported)'!$1:$5000,A1434,FALSE)&gt;0,
HLOOKUP("Cluster",'vInfo (Imported)'!$1:$5000,A1434,FALSE),
"")</f>
        <v/>
      </c>
      <c r="K1434" s="28">
        <f>'vCluster (Imported)'!A1434</f>
        <v>0</v>
      </c>
      <c r="L1434">
        <f t="shared" si="135"/>
        <v>0</v>
      </c>
      <c r="M1434">
        <f t="shared" si="136"/>
        <v>0</v>
      </c>
      <c r="N1434">
        <f t="shared" si="137"/>
        <v>0</v>
      </c>
      <c r="O1434" s="1">
        <f t="shared" si="138"/>
        <v>0</v>
      </c>
      <c r="P1434">
        <f>SUMIFS('vCluster (Imported)'!$G:$G,'vCluster (Imported)'!$A:$A,K1434)</f>
        <v>0</v>
      </c>
      <c r="Q1434">
        <f t="shared" si="139"/>
        <v>0</v>
      </c>
    </row>
    <row r="1435" spans="1:17" x14ac:dyDescent="0.3">
      <c r="A1435">
        <f t="shared" si="134"/>
        <v>1435</v>
      </c>
      <c r="B1435" t="str">
        <f>IF(HLOOKUP("Memory",'vInfo (Imported)'!$1:$5000,A1435,FALSE)&gt;0,HLOOKUP("Memory",'vInfo (Imported)'!$1:$5000,A1435,FALSE),"")</f>
        <v/>
      </c>
      <c r="C1435" t="str">
        <f>IF(HLOOKUP("CPUs",'vInfo (Imported)'!$1:$5000,A1435,FALSE)&gt;0,
HLOOKUP("CPUs",'vInfo (Imported)'!$1:$5000,A1435,FALSE),
"")</f>
        <v/>
      </c>
      <c r="D1435" t="str">
        <f>IF(HLOOKUP($D$1,'vInfo (Imported)'!$1:$5000,A1435,FALSE)&gt;0,
HLOOKUP($D$1,'vInfo (Imported)'!$1:$5000,A1435,FALSE),
"")</f>
        <v/>
      </c>
      <c r="E1435" t="str">
        <f>IF(HLOOKUP("Category",'vInfo (Imported)'!$1:$5000,A1435,FALSE)&gt;0,
HLOOKUP("Category",'vInfo (Imported)'!$1:$5000,A1435,FALSE),
"")</f>
        <v/>
      </c>
      <c r="F1435" t="str">
        <f>IF(HLOOKUP("OS according to the configuration file",'vInfo (Imported)'!$1:$5000,A1435,FALSE)&gt;0,
HLOOKUP("OS according to the configuration file",'vInfo (Imported)'!$1:$5000,A1435,FALSE),
"")</f>
        <v/>
      </c>
      <c r="G1435" s="1" t="str">
        <f>IF(HLOOKUP("Cluster",'vInfo (Imported)'!$1:$5000,A1435,FALSE)&gt;0,
HLOOKUP("Cluster",'vInfo (Imported)'!$1:$5000,A1435,FALSE),
"")</f>
        <v/>
      </c>
      <c r="K1435" s="28">
        <f>'vCluster (Imported)'!A1435</f>
        <v>0</v>
      </c>
      <c r="L1435">
        <f t="shared" si="135"/>
        <v>0</v>
      </c>
      <c r="M1435">
        <f t="shared" si="136"/>
        <v>0</v>
      </c>
      <c r="N1435">
        <f t="shared" si="137"/>
        <v>0</v>
      </c>
      <c r="O1435" s="1">
        <f t="shared" si="138"/>
        <v>0</v>
      </c>
      <c r="P1435">
        <f>SUMIFS('vCluster (Imported)'!$G:$G,'vCluster (Imported)'!$A:$A,K1435)</f>
        <v>0</v>
      </c>
      <c r="Q1435">
        <f t="shared" si="139"/>
        <v>0</v>
      </c>
    </row>
    <row r="1436" spans="1:17" x14ac:dyDescent="0.3">
      <c r="A1436">
        <f t="shared" si="134"/>
        <v>1436</v>
      </c>
      <c r="B1436" t="str">
        <f>IF(HLOOKUP("Memory",'vInfo (Imported)'!$1:$5000,A1436,FALSE)&gt;0,HLOOKUP("Memory",'vInfo (Imported)'!$1:$5000,A1436,FALSE),"")</f>
        <v/>
      </c>
      <c r="C1436" t="str">
        <f>IF(HLOOKUP("CPUs",'vInfo (Imported)'!$1:$5000,A1436,FALSE)&gt;0,
HLOOKUP("CPUs",'vInfo (Imported)'!$1:$5000,A1436,FALSE),
"")</f>
        <v/>
      </c>
      <c r="D1436" t="str">
        <f>IF(HLOOKUP($D$1,'vInfo (Imported)'!$1:$5000,A1436,FALSE)&gt;0,
HLOOKUP($D$1,'vInfo (Imported)'!$1:$5000,A1436,FALSE),
"")</f>
        <v/>
      </c>
      <c r="E1436" t="str">
        <f>IF(HLOOKUP("Category",'vInfo (Imported)'!$1:$5000,A1436,FALSE)&gt;0,
HLOOKUP("Category",'vInfo (Imported)'!$1:$5000,A1436,FALSE),
"")</f>
        <v/>
      </c>
      <c r="F1436" t="str">
        <f>IF(HLOOKUP("OS according to the configuration file",'vInfo (Imported)'!$1:$5000,A1436,FALSE)&gt;0,
HLOOKUP("OS according to the configuration file",'vInfo (Imported)'!$1:$5000,A1436,FALSE),
"")</f>
        <v/>
      </c>
      <c r="G1436" s="1" t="str">
        <f>IF(HLOOKUP("Cluster",'vInfo (Imported)'!$1:$5000,A1436,FALSE)&gt;0,
HLOOKUP("Cluster",'vInfo (Imported)'!$1:$5000,A1436,FALSE),
"")</f>
        <v/>
      </c>
      <c r="K1436" s="28">
        <f>'vCluster (Imported)'!A1436</f>
        <v>0</v>
      </c>
      <c r="L1436">
        <f t="shared" si="135"/>
        <v>0</v>
      </c>
      <c r="M1436">
        <f t="shared" si="136"/>
        <v>0</v>
      </c>
      <c r="N1436">
        <f t="shared" si="137"/>
        <v>0</v>
      </c>
      <c r="O1436" s="1">
        <f t="shared" si="138"/>
        <v>0</v>
      </c>
      <c r="P1436">
        <f>SUMIFS('vCluster (Imported)'!$G:$G,'vCluster (Imported)'!$A:$A,K1436)</f>
        <v>0</v>
      </c>
      <c r="Q1436">
        <f t="shared" si="139"/>
        <v>0</v>
      </c>
    </row>
    <row r="1437" spans="1:17" x14ac:dyDescent="0.3">
      <c r="A1437">
        <f t="shared" si="134"/>
        <v>1437</v>
      </c>
      <c r="B1437" t="str">
        <f>IF(HLOOKUP("Memory",'vInfo (Imported)'!$1:$5000,A1437,FALSE)&gt;0,HLOOKUP("Memory",'vInfo (Imported)'!$1:$5000,A1437,FALSE),"")</f>
        <v/>
      </c>
      <c r="C1437" t="str">
        <f>IF(HLOOKUP("CPUs",'vInfo (Imported)'!$1:$5000,A1437,FALSE)&gt;0,
HLOOKUP("CPUs",'vInfo (Imported)'!$1:$5000,A1437,FALSE),
"")</f>
        <v/>
      </c>
      <c r="D1437" t="str">
        <f>IF(HLOOKUP($D$1,'vInfo (Imported)'!$1:$5000,A1437,FALSE)&gt;0,
HLOOKUP($D$1,'vInfo (Imported)'!$1:$5000,A1437,FALSE),
"")</f>
        <v/>
      </c>
      <c r="E1437" t="str">
        <f>IF(HLOOKUP("Category",'vInfo (Imported)'!$1:$5000,A1437,FALSE)&gt;0,
HLOOKUP("Category",'vInfo (Imported)'!$1:$5000,A1437,FALSE),
"")</f>
        <v/>
      </c>
      <c r="F1437" t="str">
        <f>IF(HLOOKUP("OS according to the configuration file",'vInfo (Imported)'!$1:$5000,A1437,FALSE)&gt;0,
HLOOKUP("OS according to the configuration file",'vInfo (Imported)'!$1:$5000,A1437,FALSE),
"")</f>
        <v/>
      </c>
      <c r="G1437" s="1" t="str">
        <f>IF(HLOOKUP("Cluster",'vInfo (Imported)'!$1:$5000,A1437,FALSE)&gt;0,
HLOOKUP("Cluster",'vInfo (Imported)'!$1:$5000,A1437,FALSE),
"")</f>
        <v/>
      </c>
      <c r="K1437" s="28">
        <f>'vCluster (Imported)'!A1437</f>
        <v>0</v>
      </c>
      <c r="L1437">
        <f t="shared" si="135"/>
        <v>0</v>
      </c>
      <c r="M1437">
        <f t="shared" si="136"/>
        <v>0</v>
      </c>
      <c r="N1437">
        <f t="shared" si="137"/>
        <v>0</v>
      </c>
      <c r="O1437" s="1">
        <f t="shared" si="138"/>
        <v>0</v>
      </c>
      <c r="P1437">
        <f>SUMIFS('vCluster (Imported)'!$G:$G,'vCluster (Imported)'!$A:$A,K1437)</f>
        <v>0</v>
      </c>
      <c r="Q1437">
        <f t="shared" si="139"/>
        <v>0</v>
      </c>
    </row>
    <row r="1438" spans="1:17" x14ac:dyDescent="0.3">
      <c r="A1438">
        <f t="shared" si="134"/>
        <v>1438</v>
      </c>
      <c r="B1438" t="str">
        <f>IF(HLOOKUP("Memory",'vInfo (Imported)'!$1:$5000,A1438,FALSE)&gt;0,HLOOKUP("Memory",'vInfo (Imported)'!$1:$5000,A1438,FALSE),"")</f>
        <v/>
      </c>
      <c r="C1438" t="str">
        <f>IF(HLOOKUP("CPUs",'vInfo (Imported)'!$1:$5000,A1438,FALSE)&gt;0,
HLOOKUP("CPUs",'vInfo (Imported)'!$1:$5000,A1438,FALSE),
"")</f>
        <v/>
      </c>
      <c r="D1438" t="str">
        <f>IF(HLOOKUP($D$1,'vInfo (Imported)'!$1:$5000,A1438,FALSE)&gt;0,
HLOOKUP($D$1,'vInfo (Imported)'!$1:$5000,A1438,FALSE),
"")</f>
        <v/>
      </c>
      <c r="E1438" t="str">
        <f>IF(HLOOKUP("Category",'vInfo (Imported)'!$1:$5000,A1438,FALSE)&gt;0,
HLOOKUP("Category",'vInfo (Imported)'!$1:$5000,A1438,FALSE),
"")</f>
        <v/>
      </c>
      <c r="F1438" t="str">
        <f>IF(HLOOKUP("OS according to the configuration file",'vInfo (Imported)'!$1:$5000,A1438,FALSE)&gt;0,
HLOOKUP("OS according to the configuration file",'vInfo (Imported)'!$1:$5000,A1438,FALSE),
"")</f>
        <v/>
      </c>
      <c r="G1438" s="1" t="str">
        <f>IF(HLOOKUP("Cluster",'vInfo (Imported)'!$1:$5000,A1438,FALSE)&gt;0,
HLOOKUP("Cluster",'vInfo (Imported)'!$1:$5000,A1438,FALSE),
"")</f>
        <v/>
      </c>
      <c r="K1438" s="28">
        <f>'vCluster (Imported)'!A1438</f>
        <v>0</v>
      </c>
      <c r="L1438">
        <f t="shared" si="135"/>
        <v>0</v>
      </c>
      <c r="M1438">
        <f t="shared" si="136"/>
        <v>0</v>
      </c>
      <c r="N1438">
        <f t="shared" si="137"/>
        <v>0</v>
      </c>
      <c r="O1438" s="1">
        <f t="shared" si="138"/>
        <v>0</v>
      </c>
      <c r="P1438">
        <f>SUMIFS('vCluster (Imported)'!$G:$G,'vCluster (Imported)'!$A:$A,K1438)</f>
        <v>0</v>
      </c>
      <c r="Q1438">
        <f t="shared" si="139"/>
        <v>0</v>
      </c>
    </row>
    <row r="1439" spans="1:17" x14ac:dyDescent="0.3">
      <c r="A1439">
        <f t="shared" si="134"/>
        <v>1439</v>
      </c>
      <c r="B1439" t="str">
        <f>IF(HLOOKUP("Memory",'vInfo (Imported)'!$1:$5000,A1439,FALSE)&gt;0,HLOOKUP("Memory",'vInfo (Imported)'!$1:$5000,A1439,FALSE),"")</f>
        <v/>
      </c>
      <c r="C1439" t="str">
        <f>IF(HLOOKUP("CPUs",'vInfo (Imported)'!$1:$5000,A1439,FALSE)&gt;0,
HLOOKUP("CPUs",'vInfo (Imported)'!$1:$5000,A1439,FALSE),
"")</f>
        <v/>
      </c>
      <c r="D1439" t="str">
        <f>IF(HLOOKUP($D$1,'vInfo (Imported)'!$1:$5000,A1439,FALSE)&gt;0,
HLOOKUP($D$1,'vInfo (Imported)'!$1:$5000,A1439,FALSE),
"")</f>
        <v/>
      </c>
      <c r="E1439" t="str">
        <f>IF(HLOOKUP("Category",'vInfo (Imported)'!$1:$5000,A1439,FALSE)&gt;0,
HLOOKUP("Category",'vInfo (Imported)'!$1:$5000,A1439,FALSE),
"")</f>
        <v/>
      </c>
      <c r="F1439" t="str">
        <f>IF(HLOOKUP("OS according to the configuration file",'vInfo (Imported)'!$1:$5000,A1439,FALSE)&gt;0,
HLOOKUP("OS according to the configuration file",'vInfo (Imported)'!$1:$5000,A1439,FALSE),
"")</f>
        <v/>
      </c>
      <c r="G1439" s="1" t="str">
        <f>IF(HLOOKUP("Cluster",'vInfo (Imported)'!$1:$5000,A1439,FALSE)&gt;0,
HLOOKUP("Cluster",'vInfo (Imported)'!$1:$5000,A1439,FALSE),
"")</f>
        <v/>
      </c>
      <c r="K1439" s="28">
        <f>'vCluster (Imported)'!A1439</f>
        <v>0</v>
      </c>
      <c r="L1439">
        <f t="shared" si="135"/>
        <v>0</v>
      </c>
      <c r="M1439">
        <f t="shared" si="136"/>
        <v>0</v>
      </c>
      <c r="N1439">
        <f t="shared" si="137"/>
        <v>0</v>
      </c>
      <c r="O1439" s="1">
        <f t="shared" si="138"/>
        <v>0</v>
      </c>
      <c r="P1439">
        <f>SUMIFS('vCluster (Imported)'!$G:$G,'vCluster (Imported)'!$A:$A,K1439)</f>
        <v>0</v>
      </c>
      <c r="Q1439">
        <f t="shared" si="139"/>
        <v>0</v>
      </c>
    </row>
    <row r="1440" spans="1:17" x14ac:dyDescent="0.3">
      <c r="A1440">
        <f t="shared" si="134"/>
        <v>1440</v>
      </c>
      <c r="B1440" t="str">
        <f>IF(HLOOKUP("Memory",'vInfo (Imported)'!$1:$5000,A1440,FALSE)&gt;0,HLOOKUP("Memory",'vInfo (Imported)'!$1:$5000,A1440,FALSE),"")</f>
        <v/>
      </c>
      <c r="C1440" t="str">
        <f>IF(HLOOKUP("CPUs",'vInfo (Imported)'!$1:$5000,A1440,FALSE)&gt;0,
HLOOKUP("CPUs",'vInfo (Imported)'!$1:$5000,A1440,FALSE),
"")</f>
        <v/>
      </c>
      <c r="D1440" t="str">
        <f>IF(HLOOKUP($D$1,'vInfo (Imported)'!$1:$5000,A1440,FALSE)&gt;0,
HLOOKUP($D$1,'vInfo (Imported)'!$1:$5000,A1440,FALSE),
"")</f>
        <v/>
      </c>
      <c r="E1440" t="str">
        <f>IF(HLOOKUP("Category",'vInfo (Imported)'!$1:$5000,A1440,FALSE)&gt;0,
HLOOKUP("Category",'vInfo (Imported)'!$1:$5000,A1440,FALSE),
"")</f>
        <v/>
      </c>
      <c r="F1440" t="str">
        <f>IF(HLOOKUP("OS according to the configuration file",'vInfo (Imported)'!$1:$5000,A1440,FALSE)&gt;0,
HLOOKUP("OS according to the configuration file",'vInfo (Imported)'!$1:$5000,A1440,FALSE),
"")</f>
        <v/>
      </c>
      <c r="G1440" s="1" t="str">
        <f>IF(HLOOKUP("Cluster",'vInfo (Imported)'!$1:$5000,A1440,FALSE)&gt;0,
HLOOKUP("Cluster",'vInfo (Imported)'!$1:$5000,A1440,FALSE),
"")</f>
        <v/>
      </c>
      <c r="K1440" s="28">
        <f>'vCluster (Imported)'!A1440</f>
        <v>0</v>
      </c>
      <c r="L1440">
        <f t="shared" si="135"/>
        <v>0</v>
      </c>
      <c r="M1440">
        <f t="shared" si="136"/>
        <v>0</v>
      </c>
      <c r="N1440">
        <f t="shared" si="137"/>
        <v>0</v>
      </c>
      <c r="O1440" s="1">
        <f t="shared" si="138"/>
        <v>0</v>
      </c>
      <c r="P1440">
        <f>SUMIFS('vCluster (Imported)'!$G:$G,'vCluster (Imported)'!$A:$A,K1440)</f>
        <v>0</v>
      </c>
      <c r="Q1440">
        <f t="shared" si="139"/>
        <v>0</v>
      </c>
    </row>
    <row r="1441" spans="1:17" x14ac:dyDescent="0.3">
      <c r="A1441">
        <f t="shared" si="134"/>
        <v>1441</v>
      </c>
      <c r="B1441" t="str">
        <f>IF(HLOOKUP("Memory",'vInfo (Imported)'!$1:$5000,A1441,FALSE)&gt;0,HLOOKUP("Memory",'vInfo (Imported)'!$1:$5000,A1441,FALSE),"")</f>
        <v/>
      </c>
      <c r="C1441" t="str">
        <f>IF(HLOOKUP("CPUs",'vInfo (Imported)'!$1:$5000,A1441,FALSE)&gt;0,
HLOOKUP("CPUs",'vInfo (Imported)'!$1:$5000,A1441,FALSE),
"")</f>
        <v/>
      </c>
      <c r="D1441" t="str">
        <f>IF(HLOOKUP($D$1,'vInfo (Imported)'!$1:$5000,A1441,FALSE)&gt;0,
HLOOKUP($D$1,'vInfo (Imported)'!$1:$5000,A1441,FALSE),
"")</f>
        <v/>
      </c>
      <c r="E1441" t="str">
        <f>IF(HLOOKUP("Category",'vInfo (Imported)'!$1:$5000,A1441,FALSE)&gt;0,
HLOOKUP("Category",'vInfo (Imported)'!$1:$5000,A1441,FALSE),
"")</f>
        <v/>
      </c>
      <c r="F1441" t="str">
        <f>IF(HLOOKUP("OS according to the configuration file",'vInfo (Imported)'!$1:$5000,A1441,FALSE)&gt;0,
HLOOKUP("OS according to the configuration file",'vInfo (Imported)'!$1:$5000,A1441,FALSE),
"")</f>
        <v/>
      </c>
      <c r="G1441" s="1" t="str">
        <f>IF(HLOOKUP("Cluster",'vInfo (Imported)'!$1:$5000,A1441,FALSE)&gt;0,
HLOOKUP("Cluster",'vInfo (Imported)'!$1:$5000,A1441,FALSE),
"")</f>
        <v/>
      </c>
      <c r="K1441" s="28">
        <f>'vCluster (Imported)'!A1441</f>
        <v>0</v>
      </c>
      <c r="L1441">
        <f t="shared" si="135"/>
        <v>0</v>
      </c>
      <c r="M1441">
        <f t="shared" si="136"/>
        <v>0</v>
      </c>
      <c r="N1441">
        <f t="shared" si="137"/>
        <v>0</v>
      </c>
      <c r="O1441" s="1">
        <f t="shared" si="138"/>
        <v>0</v>
      </c>
      <c r="P1441">
        <f>SUMIFS('vCluster (Imported)'!$G:$G,'vCluster (Imported)'!$A:$A,K1441)</f>
        <v>0</v>
      </c>
      <c r="Q1441">
        <f t="shared" si="139"/>
        <v>0</v>
      </c>
    </row>
    <row r="1442" spans="1:17" x14ac:dyDescent="0.3">
      <c r="A1442">
        <f t="shared" si="134"/>
        <v>1442</v>
      </c>
      <c r="B1442" t="str">
        <f>IF(HLOOKUP("Memory",'vInfo (Imported)'!$1:$5000,A1442,FALSE)&gt;0,HLOOKUP("Memory",'vInfo (Imported)'!$1:$5000,A1442,FALSE),"")</f>
        <v/>
      </c>
      <c r="C1442" t="str">
        <f>IF(HLOOKUP("CPUs",'vInfo (Imported)'!$1:$5000,A1442,FALSE)&gt;0,
HLOOKUP("CPUs",'vInfo (Imported)'!$1:$5000,A1442,FALSE),
"")</f>
        <v/>
      </c>
      <c r="D1442" t="str">
        <f>IF(HLOOKUP($D$1,'vInfo (Imported)'!$1:$5000,A1442,FALSE)&gt;0,
HLOOKUP($D$1,'vInfo (Imported)'!$1:$5000,A1442,FALSE),
"")</f>
        <v/>
      </c>
      <c r="E1442" t="str">
        <f>IF(HLOOKUP("Category",'vInfo (Imported)'!$1:$5000,A1442,FALSE)&gt;0,
HLOOKUP("Category",'vInfo (Imported)'!$1:$5000,A1442,FALSE),
"")</f>
        <v/>
      </c>
      <c r="F1442" t="str">
        <f>IF(HLOOKUP("OS according to the configuration file",'vInfo (Imported)'!$1:$5000,A1442,FALSE)&gt;0,
HLOOKUP("OS according to the configuration file",'vInfo (Imported)'!$1:$5000,A1442,FALSE),
"")</f>
        <v/>
      </c>
      <c r="G1442" s="1" t="str">
        <f>IF(HLOOKUP("Cluster",'vInfo (Imported)'!$1:$5000,A1442,FALSE)&gt;0,
HLOOKUP("Cluster",'vInfo (Imported)'!$1:$5000,A1442,FALSE),
"")</f>
        <v/>
      </c>
      <c r="K1442" s="28">
        <f>'vCluster (Imported)'!A1442</f>
        <v>0</v>
      </c>
      <c r="L1442">
        <f t="shared" si="135"/>
        <v>0</v>
      </c>
      <c r="M1442">
        <f t="shared" si="136"/>
        <v>0</v>
      </c>
      <c r="N1442">
        <f t="shared" si="137"/>
        <v>0</v>
      </c>
      <c r="O1442" s="1">
        <f t="shared" si="138"/>
        <v>0</v>
      </c>
      <c r="P1442">
        <f>SUMIFS('vCluster (Imported)'!$G:$G,'vCluster (Imported)'!$A:$A,K1442)</f>
        <v>0</v>
      </c>
      <c r="Q1442">
        <f t="shared" si="139"/>
        <v>0</v>
      </c>
    </row>
    <row r="1443" spans="1:17" x14ac:dyDescent="0.3">
      <c r="A1443">
        <f t="shared" si="134"/>
        <v>1443</v>
      </c>
      <c r="B1443" t="str">
        <f>IF(HLOOKUP("Memory",'vInfo (Imported)'!$1:$5000,A1443,FALSE)&gt;0,HLOOKUP("Memory",'vInfo (Imported)'!$1:$5000,A1443,FALSE),"")</f>
        <v/>
      </c>
      <c r="C1443" t="str">
        <f>IF(HLOOKUP("CPUs",'vInfo (Imported)'!$1:$5000,A1443,FALSE)&gt;0,
HLOOKUP("CPUs",'vInfo (Imported)'!$1:$5000,A1443,FALSE),
"")</f>
        <v/>
      </c>
      <c r="D1443" t="str">
        <f>IF(HLOOKUP($D$1,'vInfo (Imported)'!$1:$5000,A1443,FALSE)&gt;0,
HLOOKUP($D$1,'vInfo (Imported)'!$1:$5000,A1443,FALSE),
"")</f>
        <v/>
      </c>
      <c r="E1443" t="str">
        <f>IF(HLOOKUP("Category",'vInfo (Imported)'!$1:$5000,A1443,FALSE)&gt;0,
HLOOKUP("Category",'vInfo (Imported)'!$1:$5000,A1443,FALSE),
"")</f>
        <v/>
      </c>
      <c r="F1443" t="str">
        <f>IF(HLOOKUP("OS according to the configuration file",'vInfo (Imported)'!$1:$5000,A1443,FALSE)&gt;0,
HLOOKUP("OS according to the configuration file",'vInfo (Imported)'!$1:$5000,A1443,FALSE),
"")</f>
        <v/>
      </c>
      <c r="G1443" s="1" t="str">
        <f>IF(HLOOKUP("Cluster",'vInfo (Imported)'!$1:$5000,A1443,FALSE)&gt;0,
HLOOKUP("Cluster",'vInfo (Imported)'!$1:$5000,A1443,FALSE),
"")</f>
        <v/>
      </c>
      <c r="K1443" s="28">
        <f>'vCluster (Imported)'!A1443</f>
        <v>0</v>
      </c>
      <c r="L1443">
        <f t="shared" si="135"/>
        <v>0</v>
      </c>
      <c r="M1443">
        <f t="shared" si="136"/>
        <v>0</v>
      </c>
      <c r="N1443">
        <f t="shared" si="137"/>
        <v>0</v>
      </c>
      <c r="O1443" s="1">
        <f t="shared" si="138"/>
        <v>0</v>
      </c>
      <c r="P1443">
        <f>SUMIFS('vCluster (Imported)'!$G:$G,'vCluster (Imported)'!$A:$A,K1443)</f>
        <v>0</v>
      </c>
      <c r="Q1443">
        <f t="shared" si="139"/>
        <v>0</v>
      </c>
    </row>
    <row r="1444" spans="1:17" x14ac:dyDescent="0.3">
      <c r="A1444">
        <f t="shared" si="134"/>
        <v>1444</v>
      </c>
      <c r="B1444" t="str">
        <f>IF(HLOOKUP("Memory",'vInfo (Imported)'!$1:$5000,A1444,FALSE)&gt;0,HLOOKUP("Memory",'vInfo (Imported)'!$1:$5000,A1444,FALSE),"")</f>
        <v/>
      </c>
      <c r="C1444" t="str">
        <f>IF(HLOOKUP("CPUs",'vInfo (Imported)'!$1:$5000,A1444,FALSE)&gt;0,
HLOOKUP("CPUs",'vInfo (Imported)'!$1:$5000,A1444,FALSE),
"")</f>
        <v/>
      </c>
      <c r="D1444" t="str">
        <f>IF(HLOOKUP($D$1,'vInfo (Imported)'!$1:$5000,A1444,FALSE)&gt;0,
HLOOKUP($D$1,'vInfo (Imported)'!$1:$5000,A1444,FALSE),
"")</f>
        <v/>
      </c>
      <c r="E1444" t="str">
        <f>IF(HLOOKUP("Category",'vInfo (Imported)'!$1:$5000,A1444,FALSE)&gt;0,
HLOOKUP("Category",'vInfo (Imported)'!$1:$5000,A1444,FALSE),
"")</f>
        <v/>
      </c>
      <c r="F1444" t="str">
        <f>IF(HLOOKUP("OS according to the configuration file",'vInfo (Imported)'!$1:$5000,A1444,FALSE)&gt;0,
HLOOKUP("OS according to the configuration file",'vInfo (Imported)'!$1:$5000,A1444,FALSE),
"")</f>
        <v/>
      </c>
      <c r="G1444" s="1" t="str">
        <f>IF(HLOOKUP("Cluster",'vInfo (Imported)'!$1:$5000,A1444,FALSE)&gt;0,
HLOOKUP("Cluster",'vInfo (Imported)'!$1:$5000,A1444,FALSE),
"")</f>
        <v/>
      </c>
      <c r="K1444" s="28">
        <f>'vCluster (Imported)'!A1444</f>
        <v>0</v>
      </c>
      <c r="L1444">
        <f t="shared" si="135"/>
        <v>0</v>
      </c>
      <c r="M1444">
        <f t="shared" si="136"/>
        <v>0</v>
      </c>
      <c r="N1444">
        <f t="shared" si="137"/>
        <v>0</v>
      </c>
      <c r="O1444" s="1">
        <f t="shared" si="138"/>
        <v>0</v>
      </c>
      <c r="P1444">
        <f>SUMIFS('vCluster (Imported)'!$G:$G,'vCluster (Imported)'!$A:$A,K1444)</f>
        <v>0</v>
      </c>
      <c r="Q1444">
        <f t="shared" si="139"/>
        <v>0</v>
      </c>
    </row>
    <row r="1445" spans="1:17" x14ac:dyDescent="0.3">
      <c r="A1445">
        <f t="shared" si="134"/>
        <v>1445</v>
      </c>
      <c r="B1445" t="str">
        <f>IF(HLOOKUP("Memory",'vInfo (Imported)'!$1:$5000,A1445,FALSE)&gt;0,HLOOKUP("Memory",'vInfo (Imported)'!$1:$5000,A1445,FALSE),"")</f>
        <v/>
      </c>
      <c r="C1445" t="str">
        <f>IF(HLOOKUP("CPUs",'vInfo (Imported)'!$1:$5000,A1445,FALSE)&gt;0,
HLOOKUP("CPUs",'vInfo (Imported)'!$1:$5000,A1445,FALSE),
"")</f>
        <v/>
      </c>
      <c r="D1445" t="str">
        <f>IF(HLOOKUP($D$1,'vInfo (Imported)'!$1:$5000,A1445,FALSE)&gt;0,
HLOOKUP($D$1,'vInfo (Imported)'!$1:$5000,A1445,FALSE),
"")</f>
        <v/>
      </c>
      <c r="E1445" t="str">
        <f>IF(HLOOKUP("Category",'vInfo (Imported)'!$1:$5000,A1445,FALSE)&gt;0,
HLOOKUP("Category",'vInfo (Imported)'!$1:$5000,A1445,FALSE),
"")</f>
        <v/>
      </c>
      <c r="F1445" t="str">
        <f>IF(HLOOKUP("OS according to the configuration file",'vInfo (Imported)'!$1:$5000,A1445,FALSE)&gt;0,
HLOOKUP("OS according to the configuration file",'vInfo (Imported)'!$1:$5000,A1445,FALSE),
"")</f>
        <v/>
      </c>
      <c r="G1445" s="1" t="str">
        <f>IF(HLOOKUP("Cluster",'vInfo (Imported)'!$1:$5000,A1445,FALSE)&gt;0,
HLOOKUP("Cluster",'vInfo (Imported)'!$1:$5000,A1445,FALSE),
"")</f>
        <v/>
      </c>
      <c r="K1445" s="28">
        <f>'vCluster (Imported)'!A1445</f>
        <v>0</v>
      </c>
      <c r="L1445">
        <f t="shared" si="135"/>
        <v>0</v>
      </c>
      <c r="M1445">
        <f t="shared" si="136"/>
        <v>0</v>
      </c>
      <c r="N1445">
        <f t="shared" si="137"/>
        <v>0</v>
      </c>
      <c r="O1445" s="1">
        <f t="shared" si="138"/>
        <v>0</v>
      </c>
      <c r="P1445">
        <f>SUMIFS('vCluster (Imported)'!$G:$G,'vCluster (Imported)'!$A:$A,K1445)</f>
        <v>0</v>
      </c>
      <c r="Q1445">
        <f t="shared" si="139"/>
        <v>0</v>
      </c>
    </row>
    <row r="1446" spans="1:17" x14ac:dyDescent="0.3">
      <c r="A1446">
        <f t="shared" si="134"/>
        <v>1446</v>
      </c>
      <c r="B1446" t="str">
        <f>IF(HLOOKUP("Memory",'vInfo (Imported)'!$1:$5000,A1446,FALSE)&gt;0,HLOOKUP("Memory",'vInfo (Imported)'!$1:$5000,A1446,FALSE),"")</f>
        <v/>
      </c>
      <c r="C1446" t="str">
        <f>IF(HLOOKUP("CPUs",'vInfo (Imported)'!$1:$5000,A1446,FALSE)&gt;0,
HLOOKUP("CPUs",'vInfo (Imported)'!$1:$5000,A1446,FALSE),
"")</f>
        <v/>
      </c>
      <c r="D1446" t="str">
        <f>IF(HLOOKUP($D$1,'vInfo (Imported)'!$1:$5000,A1446,FALSE)&gt;0,
HLOOKUP($D$1,'vInfo (Imported)'!$1:$5000,A1446,FALSE),
"")</f>
        <v/>
      </c>
      <c r="E1446" t="str">
        <f>IF(HLOOKUP("Category",'vInfo (Imported)'!$1:$5000,A1446,FALSE)&gt;0,
HLOOKUP("Category",'vInfo (Imported)'!$1:$5000,A1446,FALSE),
"")</f>
        <v/>
      </c>
      <c r="F1446" t="str">
        <f>IF(HLOOKUP("OS according to the configuration file",'vInfo (Imported)'!$1:$5000,A1446,FALSE)&gt;0,
HLOOKUP("OS according to the configuration file",'vInfo (Imported)'!$1:$5000,A1446,FALSE),
"")</f>
        <v/>
      </c>
      <c r="G1446" s="1" t="str">
        <f>IF(HLOOKUP("Cluster",'vInfo (Imported)'!$1:$5000,A1446,FALSE)&gt;0,
HLOOKUP("Cluster",'vInfo (Imported)'!$1:$5000,A1446,FALSE),
"")</f>
        <v/>
      </c>
      <c r="K1446" s="28">
        <f>'vCluster (Imported)'!A1446</f>
        <v>0</v>
      </c>
      <c r="L1446">
        <f t="shared" si="135"/>
        <v>0</v>
      </c>
      <c r="M1446">
        <f t="shared" si="136"/>
        <v>0</v>
      </c>
      <c r="N1446">
        <f t="shared" si="137"/>
        <v>0</v>
      </c>
      <c r="O1446" s="1">
        <f t="shared" si="138"/>
        <v>0</v>
      </c>
      <c r="P1446">
        <f>SUMIFS('vCluster (Imported)'!$G:$G,'vCluster (Imported)'!$A:$A,K1446)</f>
        <v>0</v>
      </c>
      <c r="Q1446">
        <f t="shared" si="139"/>
        <v>0</v>
      </c>
    </row>
    <row r="1447" spans="1:17" x14ac:dyDescent="0.3">
      <c r="A1447">
        <f t="shared" si="134"/>
        <v>1447</v>
      </c>
      <c r="B1447" t="str">
        <f>IF(HLOOKUP("Memory",'vInfo (Imported)'!$1:$5000,A1447,FALSE)&gt;0,HLOOKUP("Memory",'vInfo (Imported)'!$1:$5000,A1447,FALSE),"")</f>
        <v/>
      </c>
      <c r="C1447" t="str">
        <f>IF(HLOOKUP("CPUs",'vInfo (Imported)'!$1:$5000,A1447,FALSE)&gt;0,
HLOOKUP("CPUs",'vInfo (Imported)'!$1:$5000,A1447,FALSE),
"")</f>
        <v/>
      </c>
      <c r="D1447" t="str">
        <f>IF(HLOOKUP($D$1,'vInfo (Imported)'!$1:$5000,A1447,FALSE)&gt;0,
HLOOKUP($D$1,'vInfo (Imported)'!$1:$5000,A1447,FALSE),
"")</f>
        <v/>
      </c>
      <c r="E1447" t="str">
        <f>IF(HLOOKUP("Category",'vInfo (Imported)'!$1:$5000,A1447,FALSE)&gt;0,
HLOOKUP("Category",'vInfo (Imported)'!$1:$5000,A1447,FALSE),
"")</f>
        <v/>
      </c>
      <c r="F1447" t="str">
        <f>IF(HLOOKUP("OS according to the configuration file",'vInfo (Imported)'!$1:$5000,A1447,FALSE)&gt;0,
HLOOKUP("OS according to the configuration file",'vInfo (Imported)'!$1:$5000,A1447,FALSE),
"")</f>
        <v/>
      </c>
      <c r="G1447" s="1" t="str">
        <f>IF(HLOOKUP("Cluster",'vInfo (Imported)'!$1:$5000,A1447,FALSE)&gt;0,
HLOOKUP("Cluster",'vInfo (Imported)'!$1:$5000,A1447,FALSE),
"")</f>
        <v/>
      </c>
      <c r="K1447" s="28">
        <f>'vCluster (Imported)'!A1447</f>
        <v>0</v>
      </c>
      <c r="L1447">
        <f t="shared" si="135"/>
        <v>0</v>
      </c>
      <c r="M1447">
        <f t="shared" si="136"/>
        <v>0</v>
      </c>
      <c r="N1447">
        <f t="shared" si="137"/>
        <v>0</v>
      </c>
      <c r="O1447" s="1">
        <f t="shared" si="138"/>
        <v>0</v>
      </c>
      <c r="P1447">
        <f>SUMIFS('vCluster (Imported)'!$G:$G,'vCluster (Imported)'!$A:$A,K1447)</f>
        <v>0</v>
      </c>
      <c r="Q1447">
        <f t="shared" si="139"/>
        <v>0</v>
      </c>
    </row>
    <row r="1448" spans="1:17" x14ac:dyDescent="0.3">
      <c r="A1448">
        <f t="shared" si="134"/>
        <v>1448</v>
      </c>
      <c r="B1448" t="str">
        <f>IF(HLOOKUP("Memory",'vInfo (Imported)'!$1:$5000,A1448,FALSE)&gt;0,HLOOKUP("Memory",'vInfo (Imported)'!$1:$5000,A1448,FALSE),"")</f>
        <v/>
      </c>
      <c r="C1448" t="str">
        <f>IF(HLOOKUP("CPUs",'vInfo (Imported)'!$1:$5000,A1448,FALSE)&gt;0,
HLOOKUP("CPUs",'vInfo (Imported)'!$1:$5000,A1448,FALSE),
"")</f>
        <v/>
      </c>
      <c r="D1448" t="str">
        <f>IF(HLOOKUP($D$1,'vInfo (Imported)'!$1:$5000,A1448,FALSE)&gt;0,
HLOOKUP($D$1,'vInfo (Imported)'!$1:$5000,A1448,FALSE),
"")</f>
        <v/>
      </c>
      <c r="E1448" t="str">
        <f>IF(HLOOKUP("Category",'vInfo (Imported)'!$1:$5000,A1448,FALSE)&gt;0,
HLOOKUP("Category",'vInfo (Imported)'!$1:$5000,A1448,FALSE),
"")</f>
        <v/>
      </c>
      <c r="F1448" t="str">
        <f>IF(HLOOKUP("OS according to the configuration file",'vInfo (Imported)'!$1:$5000,A1448,FALSE)&gt;0,
HLOOKUP("OS according to the configuration file",'vInfo (Imported)'!$1:$5000,A1448,FALSE),
"")</f>
        <v/>
      </c>
      <c r="G1448" s="1" t="str">
        <f>IF(HLOOKUP("Cluster",'vInfo (Imported)'!$1:$5000,A1448,FALSE)&gt;0,
HLOOKUP("Cluster",'vInfo (Imported)'!$1:$5000,A1448,FALSE),
"")</f>
        <v/>
      </c>
      <c r="K1448" s="28">
        <f>'vCluster (Imported)'!A1448</f>
        <v>0</v>
      </c>
      <c r="L1448">
        <f t="shared" si="135"/>
        <v>0</v>
      </c>
      <c r="M1448">
        <f t="shared" si="136"/>
        <v>0</v>
      </c>
      <c r="N1448">
        <f t="shared" si="137"/>
        <v>0</v>
      </c>
      <c r="O1448" s="1">
        <f t="shared" si="138"/>
        <v>0</v>
      </c>
      <c r="P1448">
        <f>SUMIFS('vCluster (Imported)'!$G:$G,'vCluster (Imported)'!$A:$A,K1448)</f>
        <v>0</v>
      </c>
      <c r="Q1448">
        <f t="shared" si="139"/>
        <v>0</v>
      </c>
    </row>
    <row r="1449" spans="1:17" x14ac:dyDescent="0.3">
      <c r="A1449">
        <f t="shared" si="134"/>
        <v>1449</v>
      </c>
      <c r="B1449" t="str">
        <f>IF(HLOOKUP("Memory",'vInfo (Imported)'!$1:$5000,A1449,FALSE)&gt;0,HLOOKUP("Memory",'vInfo (Imported)'!$1:$5000,A1449,FALSE),"")</f>
        <v/>
      </c>
      <c r="C1449" t="str">
        <f>IF(HLOOKUP("CPUs",'vInfo (Imported)'!$1:$5000,A1449,FALSE)&gt;0,
HLOOKUP("CPUs",'vInfo (Imported)'!$1:$5000,A1449,FALSE),
"")</f>
        <v/>
      </c>
      <c r="D1449" t="str">
        <f>IF(HLOOKUP($D$1,'vInfo (Imported)'!$1:$5000,A1449,FALSE)&gt;0,
HLOOKUP($D$1,'vInfo (Imported)'!$1:$5000,A1449,FALSE),
"")</f>
        <v/>
      </c>
      <c r="E1449" t="str">
        <f>IF(HLOOKUP("Category",'vInfo (Imported)'!$1:$5000,A1449,FALSE)&gt;0,
HLOOKUP("Category",'vInfo (Imported)'!$1:$5000,A1449,FALSE),
"")</f>
        <v/>
      </c>
      <c r="F1449" t="str">
        <f>IF(HLOOKUP("OS according to the configuration file",'vInfo (Imported)'!$1:$5000,A1449,FALSE)&gt;0,
HLOOKUP("OS according to the configuration file",'vInfo (Imported)'!$1:$5000,A1449,FALSE),
"")</f>
        <v/>
      </c>
      <c r="G1449" s="1" t="str">
        <f>IF(HLOOKUP("Cluster",'vInfo (Imported)'!$1:$5000,A1449,FALSE)&gt;0,
HLOOKUP("Cluster",'vInfo (Imported)'!$1:$5000,A1449,FALSE),
"")</f>
        <v/>
      </c>
      <c r="K1449" s="28">
        <f>'vCluster (Imported)'!A1449</f>
        <v>0</v>
      </c>
      <c r="L1449">
        <f t="shared" si="135"/>
        <v>0</v>
      </c>
      <c r="M1449">
        <f t="shared" si="136"/>
        <v>0</v>
      </c>
      <c r="N1449">
        <f t="shared" si="137"/>
        <v>0</v>
      </c>
      <c r="O1449" s="1">
        <f t="shared" si="138"/>
        <v>0</v>
      </c>
      <c r="P1449">
        <f>SUMIFS('vCluster (Imported)'!$G:$G,'vCluster (Imported)'!$A:$A,K1449)</f>
        <v>0</v>
      </c>
      <c r="Q1449">
        <f t="shared" si="139"/>
        <v>0</v>
      </c>
    </row>
    <row r="1450" spans="1:17" x14ac:dyDescent="0.3">
      <c r="A1450">
        <f t="shared" si="134"/>
        <v>1450</v>
      </c>
      <c r="B1450" t="str">
        <f>IF(HLOOKUP("Memory",'vInfo (Imported)'!$1:$5000,A1450,FALSE)&gt;0,HLOOKUP("Memory",'vInfo (Imported)'!$1:$5000,A1450,FALSE),"")</f>
        <v/>
      </c>
      <c r="C1450" t="str">
        <f>IF(HLOOKUP("CPUs",'vInfo (Imported)'!$1:$5000,A1450,FALSE)&gt;0,
HLOOKUP("CPUs",'vInfo (Imported)'!$1:$5000,A1450,FALSE),
"")</f>
        <v/>
      </c>
      <c r="D1450" t="str">
        <f>IF(HLOOKUP($D$1,'vInfo (Imported)'!$1:$5000,A1450,FALSE)&gt;0,
HLOOKUP($D$1,'vInfo (Imported)'!$1:$5000,A1450,FALSE),
"")</f>
        <v/>
      </c>
      <c r="E1450" t="str">
        <f>IF(HLOOKUP("Category",'vInfo (Imported)'!$1:$5000,A1450,FALSE)&gt;0,
HLOOKUP("Category",'vInfo (Imported)'!$1:$5000,A1450,FALSE),
"")</f>
        <v/>
      </c>
      <c r="F1450" t="str">
        <f>IF(HLOOKUP("OS according to the configuration file",'vInfo (Imported)'!$1:$5000,A1450,FALSE)&gt;0,
HLOOKUP("OS according to the configuration file",'vInfo (Imported)'!$1:$5000,A1450,FALSE),
"")</f>
        <v/>
      </c>
      <c r="G1450" s="1" t="str">
        <f>IF(HLOOKUP("Cluster",'vInfo (Imported)'!$1:$5000,A1450,FALSE)&gt;0,
HLOOKUP("Cluster",'vInfo (Imported)'!$1:$5000,A1450,FALSE),
"")</f>
        <v/>
      </c>
      <c r="K1450" s="28">
        <f>'vCluster (Imported)'!A1450</f>
        <v>0</v>
      </c>
      <c r="L1450">
        <f t="shared" si="135"/>
        <v>0</v>
      </c>
      <c r="M1450">
        <f t="shared" si="136"/>
        <v>0</v>
      </c>
      <c r="N1450">
        <f t="shared" si="137"/>
        <v>0</v>
      </c>
      <c r="O1450" s="1">
        <f t="shared" si="138"/>
        <v>0</v>
      </c>
      <c r="P1450">
        <f>SUMIFS('vCluster (Imported)'!$G:$G,'vCluster (Imported)'!$A:$A,K1450)</f>
        <v>0</v>
      </c>
      <c r="Q1450">
        <f t="shared" si="139"/>
        <v>0</v>
      </c>
    </row>
    <row r="1451" spans="1:17" x14ac:dyDescent="0.3">
      <c r="A1451">
        <f t="shared" si="134"/>
        <v>1451</v>
      </c>
      <c r="B1451" t="str">
        <f>IF(HLOOKUP("Memory",'vInfo (Imported)'!$1:$5000,A1451,FALSE)&gt;0,HLOOKUP("Memory",'vInfo (Imported)'!$1:$5000,A1451,FALSE),"")</f>
        <v/>
      </c>
      <c r="C1451" t="str">
        <f>IF(HLOOKUP("CPUs",'vInfo (Imported)'!$1:$5000,A1451,FALSE)&gt;0,
HLOOKUP("CPUs",'vInfo (Imported)'!$1:$5000,A1451,FALSE),
"")</f>
        <v/>
      </c>
      <c r="D1451" t="str">
        <f>IF(HLOOKUP($D$1,'vInfo (Imported)'!$1:$5000,A1451,FALSE)&gt;0,
HLOOKUP($D$1,'vInfo (Imported)'!$1:$5000,A1451,FALSE),
"")</f>
        <v/>
      </c>
      <c r="E1451" t="str">
        <f>IF(HLOOKUP("Category",'vInfo (Imported)'!$1:$5000,A1451,FALSE)&gt;0,
HLOOKUP("Category",'vInfo (Imported)'!$1:$5000,A1451,FALSE),
"")</f>
        <v/>
      </c>
      <c r="F1451" t="str">
        <f>IF(HLOOKUP("OS according to the configuration file",'vInfo (Imported)'!$1:$5000,A1451,FALSE)&gt;0,
HLOOKUP("OS according to the configuration file",'vInfo (Imported)'!$1:$5000,A1451,FALSE),
"")</f>
        <v/>
      </c>
      <c r="G1451" s="1" t="str">
        <f>IF(HLOOKUP("Cluster",'vInfo (Imported)'!$1:$5000,A1451,FALSE)&gt;0,
HLOOKUP("Cluster",'vInfo (Imported)'!$1:$5000,A1451,FALSE),
"")</f>
        <v/>
      </c>
      <c r="K1451" s="28">
        <f>'vCluster (Imported)'!A1451</f>
        <v>0</v>
      </c>
      <c r="L1451">
        <f t="shared" si="135"/>
        <v>0</v>
      </c>
      <c r="M1451">
        <f t="shared" si="136"/>
        <v>0</v>
      </c>
      <c r="N1451">
        <f t="shared" si="137"/>
        <v>0</v>
      </c>
      <c r="O1451" s="1">
        <f t="shared" si="138"/>
        <v>0</v>
      </c>
      <c r="P1451">
        <f>SUMIFS('vCluster (Imported)'!$G:$G,'vCluster (Imported)'!$A:$A,K1451)</f>
        <v>0</v>
      </c>
      <c r="Q1451">
        <f t="shared" si="139"/>
        <v>0</v>
      </c>
    </row>
    <row r="1452" spans="1:17" x14ac:dyDescent="0.3">
      <c r="A1452">
        <f t="shared" si="134"/>
        <v>1452</v>
      </c>
      <c r="B1452" t="str">
        <f>IF(HLOOKUP("Memory",'vInfo (Imported)'!$1:$5000,A1452,FALSE)&gt;0,HLOOKUP("Memory",'vInfo (Imported)'!$1:$5000,A1452,FALSE),"")</f>
        <v/>
      </c>
      <c r="C1452" t="str">
        <f>IF(HLOOKUP("CPUs",'vInfo (Imported)'!$1:$5000,A1452,FALSE)&gt;0,
HLOOKUP("CPUs",'vInfo (Imported)'!$1:$5000,A1452,FALSE),
"")</f>
        <v/>
      </c>
      <c r="D1452" t="str">
        <f>IF(HLOOKUP($D$1,'vInfo (Imported)'!$1:$5000,A1452,FALSE)&gt;0,
HLOOKUP($D$1,'vInfo (Imported)'!$1:$5000,A1452,FALSE),
"")</f>
        <v/>
      </c>
      <c r="E1452" t="str">
        <f>IF(HLOOKUP("Category",'vInfo (Imported)'!$1:$5000,A1452,FALSE)&gt;0,
HLOOKUP("Category",'vInfo (Imported)'!$1:$5000,A1452,FALSE),
"")</f>
        <v/>
      </c>
      <c r="F1452" t="str">
        <f>IF(HLOOKUP("OS according to the configuration file",'vInfo (Imported)'!$1:$5000,A1452,FALSE)&gt;0,
HLOOKUP("OS according to the configuration file",'vInfo (Imported)'!$1:$5000,A1452,FALSE),
"")</f>
        <v/>
      </c>
      <c r="G1452" s="1" t="str">
        <f>IF(HLOOKUP("Cluster",'vInfo (Imported)'!$1:$5000,A1452,FALSE)&gt;0,
HLOOKUP("Cluster",'vInfo (Imported)'!$1:$5000,A1452,FALSE),
"")</f>
        <v/>
      </c>
      <c r="K1452" s="28">
        <f>'vCluster (Imported)'!A1452</f>
        <v>0</v>
      </c>
      <c r="L1452">
        <f t="shared" si="135"/>
        <v>0</v>
      </c>
      <c r="M1452">
        <f t="shared" si="136"/>
        <v>0</v>
      </c>
      <c r="N1452">
        <f t="shared" si="137"/>
        <v>0</v>
      </c>
      <c r="O1452" s="1">
        <f t="shared" si="138"/>
        <v>0</v>
      </c>
      <c r="P1452">
        <f>SUMIFS('vCluster (Imported)'!$G:$G,'vCluster (Imported)'!$A:$A,K1452)</f>
        <v>0</v>
      </c>
      <c r="Q1452">
        <f t="shared" si="139"/>
        <v>0</v>
      </c>
    </row>
    <row r="1453" spans="1:17" x14ac:dyDescent="0.3">
      <c r="A1453">
        <f t="shared" si="134"/>
        <v>1453</v>
      </c>
      <c r="B1453" t="str">
        <f>IF(HLOOKUP("Memory",'vInfo (Imported)'!$1:$5000,A1453,FALSE)&gt;0,HLOOKUP("Memory",'vInfo (Imported)'!$1:$5000,A1453,FALSE),"")</f>
        <v/>
      </c>
      <c r="C1453" t="str">
        <f>IF(HLOOKUP("CPUs",'vInfo (Imported)'!$1:$5000,A1453,FALSE)&gt;0,
HLOOKUP("CPUs",'vInfo (Imported)'!$1:$5000,A1453,FALSE),
"")</f>
        <v/>
      </c>
      <c r="D1453" t="str">
        <f>IF(HLOOKUP($D$1,'vInfo (Imported)'!$1:$5000,A1453,FALSE)&gt;0,
HLOOKUP($D$1,'vInfo (Imported)'!$1:$5000,A1453,FALSE),
"")</f>
        <v/>
      </c>
      <c r="E1453" t="str">
        <f>IF(HLOOKUP("Category",'vInfo (Imported)'!$1:$5000,A1453,FALSE)&gt;0,
HLOOKUP("Category",'vInfo (Imported)'!$1:$5000,A1453,FALSE),
"")</f>
        <v/>
      </c>
      <c r="F1453" t="str">
        <f>IF(HLOOKUP("OS according to the configuration file",'vInfo (Imported)'!$1:$5000,A1453,FALSE)&gt;0,
HLOOKUP("OS according to the configuration file",'vInfo (Imported)'!$1:$5000,A1453,FALSE),
"")</f>
        <v/>
      </c>
      <c r="G1453" s="1" t="str">
        <f>IF(HLOOKUP("Cluster",'vInfo (Imported)'!$1:$5000,A1453,FALSE)&gt;0,
HLOOKUP("Cluster",'vInfo (Imported)'!$1:$5000,A1453,FALSE),
"")</f>
        <v/>
      </c>
      <c r="K1453" s="28">
        <f>'vCluster (Imported)'!A1453</f>
        <v>0</v>
      </c>
      <c r="L1453">
        <f t="shared" si="135"/>
        <v>0</v>
      </c>
      <c r="M1453">
        <f t="shared" si="136"/>
        <v>0</v>
      </c>
      <c r="N1453">
        <f t="shared" si="137"/>
        <v>0</v>
      </c>
      <c r="O1453" s="1">
        <f t="shared" si="138"/>
        <v>0</v>
      </c>
      <c r="P1453">
        <f>SUMIFS('vCluster (Imported)'!$G:$G,'vCluster (Imported)'!$A:$A,K1453)</f>
        <v>0</v>
      </c>
      <c r="Q1453">
        <f t="shared" si="139"/>
        <v>0</v>
      </c>
    </row>
    <row r="1454" spans="1:17" x14ac:dyDescent="0.3">
      <c r="A1454">
        <f t="shared" si="134"/>
        <v>1454</v>
      </c>
      <c r="B1454" t="str">
        <f>IF(HLOOKUP("Memory",'vInfo (Imported)'!$1:$5000,A1454,FALSE)&gt;0,HLOOKUP("Memory",'vInfo (Imported)'!$1:$5000,A1454,FALSE),"")</f>
        <v/>
      </c>
      <c r="C1454" t="str">
        <f>IF(HLOOKUP("CPUs",'vInfo (Imported)'!$1:$5000,A1454,FALSE)&gt;0,
HLOOKUP("CPUs",'vInfo (Imported)'!$1:$5000,A1454,FALSE),
"")</f>
        <v/>
      </c>
      <c r="D1454" t="str">
        <f>IF(HLOOKUP($D$1,'vInfo (Imported)'!$1:$5000,A1454,FALSE)&gt;0,
HLOOKUP($D$1,'vInfo (Imported)'!$1:$5000,A1454,FALSE),
"")</f>
        <v/>
      </c>
      <c r="E1454" t="str">
        <f>IF(HLOOKUP("Category",'vInfo (Imported)'!$1:$5000,A1454,FALSE)&gt;0,
HLOOKUP("Category",'vInfo (Imported)'!$1:$5000,A1454,FALSE),
"")</f>
        <v/>
      </c>
      <c r="F1454" t="str">
        <f>IF(HLOOKUP("OS according to the configuration file",'vInfo (Imported)'!$1:$5000,A1454,FALSE)&gt;0,
HLOOKUP("OS according to the configuration file",'vInfo (Imported)'!$1:$5000,A1454,FALSE),
"")</f>
        <v/>
      </c>
      <c r="G1454" s="1" t="str">
        <f>IF(HLOOKUP("Cluster",'vInfo (Imported)'!$1:$5000,A1454,FALSE)&gt;0,
HLOOKUP("Cluster",'vInfo (Imported)'!$1:$5000,A1454,FALSE),
"")</f>
        <v/>
      </c>
      <c r="K1454" s="28">
        <f>'vCluster (Imported)'!A1454</f>
        <v>0</v>
      </c>
      <c r="L1454">
        <f t="shared" si="135"/>
        <v>0</v>
      </c>
      <c r="M1454">
        <f t="shared" si="136"/>
        <v>0</v>
      </c>
      <c r="N1454">
        <f t="shared" si="137"/>
        <v>0</v>
      </c>
      <c r="O1454" s="1">
        <f t="shared" si="138"/>
        <v>0</v>
      </c>
      <c r="P1454">
        <f>SUMIFS('vCluster (Imported)'!$G:$G,'vCluster (Imported)'!$A:$A,K1454)</f>
        <v>0</v>
      </c>
      <c r="Q1454">
        <f t="shared" si="139"/>
        <v>0</v>
      </c>
    </row>
    <row r="1455" spans="1:17" x14ac:dyDescent="0.3">
      <c r="A1455">
        <f t="shared" si="134"/>
        <v>1455</v>
      </c>
      <c r="B1455" t="str">
        <f>IF(HLOOKUP("Memory",'vInfo (Imported)'!$1:$5000,A1455,FALSE)&gt;0,HLOOKUP("Memory",'vInfo (Imported)'!$1:$5000,A1455,FALSE),"")</f>
        <v/>
      </c>
      <c r="C1455" t="str">
        <f>IF(HLOOKUP("CPUs",'vInfo (Imported)'!$1:$5000,A1455,FALSE)&gt;0,
HLOOKUP("CPUs",'vInfo (Imported)'!$1:$5000,A1455,FALSE),
"")</f>
        <v/>
      </c>
      <c r="D1455" t="str">
        <f>IF(HLOOKUP($D$1,'vInfo (Imported)'!$1:$5000,A1455,FALSE)&gt;0,
HLOOKUP($D$1,'vInfo (Imported)'!$1:$5000,A1455,FALSE),
"")</f>
        <v/>
      </c>
      <c r="E1455" t="str">
        <f>IF(HLOOKUP("Category",'vInfo (Imported)'!$1:$5000,A1455,FALSE)&gt;0,
HLOOKUP("Category",'vInfo (Imported)'!$1:$5000,A1455,FALSE),
"")</f>
        <v/>
      </c>
      <c r="F1455" t="str">
        <f>IF(HLOOKUP("OS according to the configuration file",'vInfo (Imported)'!$1:$5000,A1455,FALSE)&gt;0,
HLOOKUP("OS according to the configuration file",'vInfo (Imported)'!$1:$5000,A1455,FALSE),
"")</f>
        <v/>
      </c>
      <c r="G1455" s="1" t="str">
        <f>IF(HLOOKUP("Cluster",'vInfo (Imported)'!$1:$5000,A1455,FALSE)&gt;0,
HLOOKUP("Cluster",'vInfo (Imported)'!$1:$5000,A1455,FALSE),
"")</f>
        <v/>
      </c>
      <c r="K1455" s="28">
        <f>'vCluster (Imported)'!A1455</f>
        <v>0</v>
      </c>
      <c r="L1455">
        <f t="shared" si="135"/>
        <v>0</v>
      </c>
      <c r="M1455">
        <f t="shared" si="136"/>
        <v>0</v>
      </c>
      <c r="N1455">
        <f t="shared" si="137"/>
        <v>0</v>
      </c>
      <c r="O1455" s="1">
        <f t="shared" si="138"/>
        <v>0</v>
      </c>
      <c r="P1455">
        <f>SUMIFS('vCluster (Imported)'!$G:$G,'vCluster (Imported)'!$A:$A,K1455)</f>
        <v>0</v>
      </c>
      <c r="Q1455">
        <f t="shared" si="139"/>
        <v>0</v>
      </c>
    </row>
    <row r="1456" spans="1:17" x14ac:dyDescent="0.3">
      <c r="A1456">
        <f t="shared" si="134"/>
        <v>1456</v>
      </c>
      <c r="B1456" t="str">
        <f>IF(HLOOKUP("Memory",'vInfo (Imported)'!$1:$5000,A1456,FALSE)&gt;0,HLOOKUP("Memory",'vInfo (Imported)'!$1:$5000,A1456,FALSE),"")</f>
        <v/>
      </c>
      <c r="C1456" t="str">
        <f>IF(HLOOKUP("CPUs",'vInfo (Imported)'!$1:$5000,A1456,FALSE)&gt;0,
HLOOKUP("CPUs",'vInfo (Imported)'!$1:$5000,A1456,FALSE),
"")</f>
        <v/>
      </c>
      <c r="D1456" t="str">
        <f>IF(HLOOKUP($D$1,'vInfo (Imported)'!$1:$5000,A1456,FALSE)&gt;0,
HLOOKUP($D$1,'vInfo (Imported)'!$1:$5000,A1456,FALSE),
"")</f>
        <v/>
      </c>
      <c r="E1456" t="str">
        <f>IF(HLOOKUP("Category",'vInfo (Imported)'!$1:$5000,A1456,FALSE)&gt;0,
HLOOKUP("Category",'vInfo (Imported)'!$1:$5000,A1456,FALSE),
"")</f>
        <v/>
      </c>
      <c r="F1456" t="str">
        <f>IF(HLOOKUP("OS according to the configuration file",'vInfo (Imported)'!$1:$5000,A1456,FALSE)&gt;0,
HLOOKUP("OS according to the configuration file",'vInfo (Imported)'!$1:$5000,A1456,FALSE),
"")</f>
        <v/>
      </c>
      <c r="G1456" s="1" t="str">
        <f>IF(HLOOKUP("Cluster",'vInfo (Imported)'!$1:$5000,A1456,FALSE)&gt;0,
HLOOKUP("Cluster",'vInfo (Imported)'!$1:$5000,A1456,FALSE),
"")</f>
        <v/>
      </c>
      <c r="K1456" s="28">
        <f>'vCluster (Imported)'!A1456</f>
        <v>0</v>
      </c>
      <c r="L1456">
        <f t="shared" si="135"/>
        <v>0</v>
      </c>
      <c r="M1456">
        <f t="shared" si="136"/>
        <v>0</v>
      </c>
      <c r="N1456">
        <f t="shared" si="137"/>
        <v>0</v>
      </c>
      <c r="O1456" s="1">
        <f t="shared" si="138"/>
        <v>0</v>
      </c>
      <c r="P1456">
        <f>SUMIFS('vCluster (Imported)'!$G:$G,'vCluster (Imported)'!$A:$A,K1456)</f>
        <v>0</v>
      </c>
      <c r="Q1456">
        <f t="shared" si="139"/>
        <v>0</v>
      </c>
    </row>
    <row r="1457" spans="1:17" x14ac:dyDescent="0.3">
      <c r="A1457">
        <f t="shared" si="134"/>
        <v>1457</v>
      </c>
      <c r="B1457" t="str">
        <f>IF(HLOOKUP("Memory",'vInfo (Imported)'!$1:$5000,A1457,FALSE)&gt;0,HLOOKUP("Memory",'vInfo (Imported)'!$1:$5000,A1457,FALSE),"")</f>
        <v/>
      </c>
      <c r="C1457" t="str">
        <f>IF(HLOOKUP("CPUs",'vInfo (Imported)'!$1:$5000,A1457,FALSE)&gt;0,
HLOOKUP("CPUs",'vInfo (Imported)'!$1:$5000,A1457,FALSE),
"")</f>
        <v/>
      </c>
      <c r="D1457" t="str">
        <f>IF(HLOOKUP($D$1,'vInfo (Imported)'!$1:$5000,A1457,FALSE)&gt;0,
HLOOKUP($D$1,'vInfo (Imported)'!$1:$5000,A1457,FALSE),
"")</f>
        <v/>
      </c>
      <c r="E1457" t="str">
        <f>IF(HLOOKUP("Category",'vInfo (Imported)'!$1:$5000,A1457,FALSE)&gt;0,
HLOOKUP("Category",'vInfo (Imported)'!$1:$5000,A1457,FALSE),
"")</f>
        <v/>
      </c>
      <c r="F1457" t="str">
        <f>IF(HLOOKUP("OS according to the configuration file",'vInfo (Imported)'!$1:$5000,A1457,FALSE)&gt;0,
HLOOKUP("OS according to the configuration file",'vInfo (Imported)'!$1:$5000,A1457,FALSE),
"")</f>
        <v/>
      </c>
      <c r="G1457" s="1" t="str">
        <f>IF(HLOOKUP("Cluster",'vInfo (Imported)'!$1:$5000,A1457,FALSE)&gt;0,
HLOOKUP("Cluster",'vInfo (Imported)'!$1:$5000,A1457,FALSE),
"")</f>
        <v/>
      </c>
      <c r="K1457" s="28">
        <f>'vCluster (Imported)'!A1457</f>
        <v>0</v>
      </c>
      <c r="L1457">
        <f t="shared" si="135"/>
        <v>0</v>
      </c>
      <c r="M1457">
        <f t="shared" si="136"/>
        <v>0</v>
      </c>
      <c r="N1457">
        <f t="shared" si="137"/>
        <v>0</v>
      </c>
      <c r="O1457" s="1">
        <f t="shared" si="138"/>
        <v>0</v>
      </c>
      <c r="P1457">
        <f>SUMIFS('vCluster (Imported)'!$G:$G,'vCluster (Imported)'!$A:$A,K1457)</f>
        <v>0</v>
      </c>
      <c r="Q1457">
        <f t="shared" si="139"/>
        <v>0</v>
      </c>
    </row>
    <row r="1458" spans="1:17" x14ac:dyDescent="0.3">
      <c r="A1458">
        <f t="shared" si="134"/>
        <v>1458</v>
      </c>
      <c r="B1458" t="str">
        <f>IF(HLOOKUP("Memory",'vInfo (Imported)'!$1:$5000,A1458,FALSE)&gt;0,HLOOKUP("Memory",'vInfo (Imported)'!$1:$5000,A1458,FALSE),"")</f>
        <v/>
      </c>
      <c r="C1458" t="str">
        <f>IF(HLOOKUP("CPUs",'vInfo (Imported)'!$1:$5000,A1458,FALSE)&gt;0,
HLOOKUP("CPUs",'vInfo (Imported)'!$1:$5000,A1458,FALSE),
"")</f>
        <v/>
      </c>
      <c r="D1458" t="str">
        <f>IF(HLOOKUP($D$1,'vInfo (Imported)'!$1:$5000,A1458,FALSE)&gt;0,
HLOOKUP($D$1,'vInfo (Imported)'!$1:$5000,A1458,FALSE),
"")</f>
        <v/>
      </c>
      <c r="E1458" t="str">
        <f>IF(HLOOKUP("Category",'vInfo (Imported)'!$1:$5000,A1458,FALSE)&gt;0,
HLOOKUP("Category",'vInfo (Imported)'!$1:$5000,A1458,FALSE),
"")</f>
        <v/>
      </c>
      <c r="F1458" t="str">
        <f>IF(HLOOKUP("OS according to the configuration file",'vInfo (Imported)'!$1:$5000,A1458,FALSE)&gt;0,
HLOOKUP("OS according to the configuration file",'vInfo (Imported)'!$1:$5000,A1458,FALSE),
"")</f>
        <v/>
      </c>
      <c r="G1458" s="1" t="str">
        <f>IF(HLOOKUP("Cluster",'vInfo (Imported)'!$1:$5000,A1458,FALSE)&gt;0,
HLOOKUP("Cluster",'vInfo (Imported)'!$1:$5000,A1458,FALSE),
"")</f>
        <v/>
      </c>
      <c r="K1458" s="28">
        <f>'vCluster (Imported)'!A1458</f>
        <v>0</v>
      </c>
      <c r="L1458">
        <f t="shared" si="135"/>
        <v>0</v>
      </c>
      <c r="M1458">
        <f t="shared" si="136"/>
        <v>0</v>
      </c>
      <c r="N1458">
        <f t="shared" si="137"/>
        <v>0</v>
      </c>
      <c r="O1458" s="1">
        <f t="shared" si="138"/>
        <v>0</v>
      </c>
      <c r="P1458">
        <f>SUMIFS('vCluster (Imported)'!$G:$G,'vCluster (Imported)'!$A:$A,K1458)</f>
        <v>0</v>
      </c>
      <c r="Q1458">
        <f t="shared" si="139"/>
        <v>0</v>
      </c>
    </row>
    <row r="1459" spans="1:17" x14ac:dyDescent="0.3">
      <c r="A1459">
        <f t="shared" si="134"/>
        <v>1459</v>
      </c>
      <c r="B1459" t="str">
        <f>IF(HLOOKUP("Memory",'vInfo (Imported)'!$1:$5000,A1459,FALSE)&gt;0,HLOOKUP("Memory",'vInfo (Imported)'!$1:$5000,A1459,FALSE),"")</f>
        <v/>
      </c>
      <c r="C1459" t="str">
        <f>IF(HLOOKUP("CPUs",'vInfo (Imported)'!$1:$5000,A1459,FALSE)&gt;0,
HLOOKUP("CPUs",'vInfo (Imported)'!$1:$5000,A1459,FALSE),
"")</f>
        <v/>
      </c>
      <c r="D1459" t="str">
        <f>IF(HLOOKUP($D$1,'vInfo (Imported)'!$1:$5000,A1459,FALSE)&gt;0,
HLOOKUP($D$1,'vInfo (Imported)'!$1:$5000,A1459,FALSE),
"")</f>
        <v/>
      </c>
      <c r="E1459" t="str">
        <f>IF(HLOOKUP("Category",'vInfo (Imported)'!$1:$5000,A1459,FALSE)&gt;0,
HLOOKUP("Category",'vInfo (Imported)'!$1:$5000,A1459,FALSE),
"")</f>
        <v/>
      </c>
      <c r="F1459" t="str">
        <f>IF(HLOOKUP("OS according to the configuration file",'vInfo (Imported)'!$1:$5000,A1459,FALSE)&gt;0,
HLOOKUP("OS according to the configuration file",'vInfo (Imported)'!$1:$5000,A1459,FALSE),
"")</f>
        <v/>
      </c>
      <c r="G1459" s="1" t="str">
        <f>IF(HLOOKUP("Cluster",'vInfo (Imported)'!$1:$5000,A1459,FALSE)&gt;0,
HLOOKUP("Cluster",'vInfo (Imported)'!$1:$5000,A1459,FALSE),
"")</f>
        <v/>
      </c>
      <c r="K1459" s="28">
        <f>'vCluster (Imported)'!A1459</f>
        <v>0</v>
      </c>
      <c r="L1459">
        <f t="shared" si="135"/>
        <v>0</v>
      </c>
      <c r="M1459">
        <f t="shared" si="136"/>
        <v>0</v>
      </c>
      <c r="N1459">
        <f t="shared" si="137"/>
        <v>0</v>
      </c>
      <c r="O1459" s="1">
        <f t="shared" si="138"/>
        <v>0</v>
      </c>
      <c r="P1459">
        <f>SUMIFS('vCluster (Imported)'!$G:$G,'vCluster (Imported)'!$A:$A,K1459)</f>
        <v>0</v>
      </c>
      <c r="Q1459">
        <f t="shared" si="139"/>
        <v>0</v>
      </c>
    </row>
    <row r="1460" spans="1:17" x14ac:dyDescent="0.3">
      <c r="A1460">
        <f t="shared" si="134"/>
        <v>1460</v>
      </c>
      <c r="B1460" t="str">
        <f>IF(HLOOKUP("Memory",'vInfo (Imported)'!$1:$5000,A1460,FALSE)&gt;0,HLOOKUP("Memory",'vInfo (Imported)'!$1:$5000,A1460,FALSE),"")</f>
        <v/>
      </c>
      <c r="C1460" t="str">
        <f>IF(HLOOKUP("CPUs",'vInfo (Imported)'!$1:$5000,A1460,FALSE)&gt;0,
HLOOKUP("CPUs",'vInfo (Imported)'!$1:$5000,A1460,FALSE),
"")</f>
        <v/>
      </c>
      <c r="D1460" t="str">
        <f>IF(HLOOKUP($D$1,'vInfo (Imported)'!$1:$5000,A1460,FALSE)&gt;0,
HLOOKUP($D$1,'vInfo (Imported)'!$1:$5000,A1460,FALSE),
"")</f>
        <v/>
      </c>
      <c r="E1460" t="str">
        <f>IF(HLOOKUP("Category",'vInfo (Imported)'!$1:$5000,A1460,FALSE)&gt;0,
HLOOKUP("Category",'vInfo (Imported)'!$1:$5000,A1460,FALSE),
"")</f>
        <v/>
      </c>
      <c r="F1460" t="str">
        <f>IF(HLOOKUP("OS according to the configuration file",'vInfo (Imported)'!$1:$5000,A1460,FALSE)&gt;0,
HLOOKUP("OS according to the configuration file",'vInfo (Imported)'!$1:$5000,A1460,FALSE),
"")</f>
        <v/>
      </c>
      <c r="G1460" s="1" t="str">
        <f>IF(HLOOKUP("Cluster",'vInfo (Imported)'!$1:$5000,A1460,FALSE)&gt;0,
HLOOKUP("Cluster",'vInfo (Imported)'!$1:$5000,A1460,FALSE),
"")</f>
        <v/>
      </c>
      <c r="K1460" s="28">
        <f>'vCluster (Imported)'!A1460</f>
        <v>0</v>
      </c>
      <c r="L1460">
        <f t="shared" si="135"/>
        <v>0</v>
      </c>
      <c r="M1460">
        <f t="shared" si="136"/>
        <v>0</v>
      </c>
      <c r="N1460">
        <f t="shared" si="137"/>
        <v>0</v>
      </c>
      <c r="O1460" s="1">
        <f t="shared" si="138"/>
        <v>0</v>
      </c>
      <c r="P1460">
        <f>SUMIFS('vCluster (Imported)'!$G:$G,'vCluster (Imported)'!$A:$A,K1460)</f>
        <v>0</v>
      </c>
      <c r="Q1460">
        <f t="shared" si="139"/>
        <v>0</v>
      </c>
    </row>
    <row r="1461" spans="1:17" x14ac:dyDescent="0.3">
      <c r="A1461">
        <f t="shared" si="134"/>
        <v>1461</v>
      </c>
      <c r="B1461" t="str">
        <f>IF(HLOOKUP("Memory",'vInfo (Imported)'!$1:$5000,A1461,FALSE)&gt;0,HLOOKUP("Memory",'vInfo (Imported)'!$1:$5000,A1461,FALSE),"")</f>
        <v/>
      </c>
      <c r="C1461" t="str">
        <f>IF(HLOOKUP("CPUs",'vInfo (Imported)'!$1:$5000,A1461,FALSE)&gt;0,
HLOOKUP("CPUs",'vInfo (Imported)'!$1:$5000,A1461,FALSE),
"")</f>
        <v/>
      </c>
      <c r="D1461" t="str">
        <f>IF(HLOOKUP($D$1,'vInfo (Imported)'!$1:$5000,A1461,FALSE)&gt;0,
HLOOKUP($D$1,'vInfo (Imported)'!$1:$5000,A1461,FALSE),
"")</f>
        <v/>
      </c>
      <c r="E1461" t="str">
        <f>IF(HLOOKUP("Category",'vInfo (Imported)'!$1:$5000,A1461,FALSE)&gt;0,
HLOOKUP("Category",'vInfo (Imported)'!$1:$5000,A1461,FALSE),
"")</f>
        <v/>
      </c>
      <c r="F1461" t="str">
        <f>IF(HLOOKUP("OS according to the configuration file",'vInfo (Imported)'!$1:$5000,A1461,FALSE)&gt;0,
HLOOKUP("OS according to the configuration file",'vInfo (Imported)'!$1:$5000,A1461,FALSE),
"")</f>
        <v/>
      </c>
      <c r="G1461" s="1" t="str">
        <f>IF(HLOOKUP("Cluster",'vInfo (Imported)'!$1:$5000,A1461,FALSE)&gt;0,
HLOOKUP("Cluster",'vInfo (Imported)'!$1:$5000,A1461,FALSE),
"")</f>
        <v/>
      </c>
      <c r="K1461" s="28">
        <f>'vCluster (Imported)'!A1461</f>
        <v>0</v>
      </c>
      <c r="L1461">
        <f t="shared" si="135"/>
        <v>0</v>
      </c>
      <c r="M1461">
        <f t="shared" si="136"/>
        <v>0</v>
      </c>
      <c r="N1461">
        <f t="shared" si="137"/>
        <v>0</v>
      </c>
      <c r="O1461" s="1">
        <f t="shared" si="138"/>
        <v>0</v>
      </c>
      <c r="P1461">
        <f>SUMIFS('vCluster (Imported)'!$G:$G,'vCluster (Imported)'!$A:$A,K1461)</f>
        <v>0</v>
      </c>
      <c r="Q1461">
        <f t="shared" si="139"/>
        <v>0</v>
      </c>
    </row>
    <row r="1462" spans="1:17" x14ac:dyDescent="0.3">
      <c r="A1462">
        <f t="shared" si="134"/>
        <v>1462</v>
      </c>
      <c r="B1462" t="str">
        <f>IF(HLOOKUP("Memory",'vInfo (Imported)'!$1:$5000,A1462,FALSE)&gt;0,HLOOKUP("Memory",'vInfo (Imported)'!$1:$5000,A1462,FALSE),"")</f>
        <v/>
      </c>
      <c r="C1462" t="str">
        <f>IF(HLOOKUP("CPUs",'vInfo (Imported)'!$1:$5000,A1462,FALSE)&gt;0,
HLOOKUP("CPUs",'vInfo (Imported)'!$1:$5000,A1462,FALSE),
"")</f>
        <v/>
      </c>
      <c r="D1462" t="str">
        <f>IF(HLOOKUP($D$1,'vInfo (Imported)'!$1:$5000,A1462,FALSE)&gt;0,
HLOOKUP($D$1,'vInfo (Imported)'!$1:$5000,A1462,FALSE),
"")</f>
        <v/>
      </c>
      <c r="E1462" t="str">
        <f>IF(HLOOKUP("Category",'vInfo (Imported)'!$1:$5000,A1462,FALSE)&gt;0,
HLOOKUP("Category",'vInfo (Imported)'!$1:$5000,A1462,FALSE),
"")</f>
        <v/>
      </c>
      <c r="F1462" t="str">
        <f>IF(HLOOKUP("OS according to the configuration file",'vInfo (Imported)'!$1:$5000,A1462,FALSE)&gt;0,
HLOOKUP("OS according to the configuration file",'vInfo (Imported)'!$1:$5000,A1462,FALSE),
"")</f>
        <v/>
      </c>
      <c r="G1462" s="1" t="str">
        <f>IF(HLOOKUP("Cluster",'vInfo (Imported)'!$1:$5000,A1462,FALSE)&gt;0,
HLOOKUP("Cluster",'vInfo (Imported)'!$1:$5000,A1462,FALSE),
"")</f>
        <v/>
      </c>
      <c r="K1462" s="28">
        <f>'vCluster (Imported)'!A1462</f>
        <v>0</v>
      </c>
      <c r="L1462">
        <f t="shared" si="135"/>
        <v>0</v>
      </c>
      <c r="M1462">
        <f t="shared" si="136"/>
        <v>0</v>
      </c>
      <c r="N1462">
        <f t="shared" si="137"/>
        <v>0</v>
      </c>
      <c r="O1462" s="1">
        <f t="shared" si="138"/>
        <v>0</v>
      </c>
      <c r="P1462">
        <f>SUMIFS('vCluster (Imported)'!$G:$G,'vCluster (Imported)'!$A:$A,K1462)</f>
        <v>0</v>
      </c>
      <c r="Q1462">
        <f t="shared" si="139"/>
        <v>0</v>
      </c>
    </row>
    <row r="1463" spans="1:17" x14ac:dyDescent="0.3">
      <c r="A1463">
        <f t="shared" si="134"/>
        <v>1463</v>
      </c>
      <c r="B1463" t="str">
        <f>IF(HLOOKUP("Memory",'vInfo (Imported)'!$1:$5000,A1463,FALSE)&gt;0,HLOOKUP("Memory",'vInfo (Imported)'!$1:$5000,A1463,FALSE),"")</f>
        <v/>
      </c>
      <c r="C1463" t="str">
        <f>IF(HLOOKUP("CPUs",'vInfo (Imported)'!$1:$5000,A1463,FALSE)&gt;0,
HLOOKUP("CPUs",'vInfo (Imported)'!$1:$5000,A1463,FALSE),
"")</f>
        <v/>
      </c>
      <c r="D1463" t="str">
        <f>IF(HLOOKUP($D$1,'vInfo (Imported)'!$1:$5000,A1463,FALSE)&gt;0,
HLOOKUP($D$1,'vInfo (Imported)'!$1:$5000,A1463,FALSE),
"")</f>
        <v/>
      </c>
      <c r="E1463" t="str">
        <f>IF(HLOOKUP("Category",'vInfo (Imported)'!$1:$5000,A1463,FALSE)&gt;0,
HLOOKUP("Category",'vInfo (Imported)'!$1:$5000,A1463,FALSE),
"")</f>
        <v/>
      </c>
      <c r="F1463" t="str">
        <f>IF(HLOOKUP("OS according to the configuration file",'vInfo (Imported)'!$1:$5000,A1463,FALSE)&gt;0,
HLOOKUP("OS according to the configuration file",'vInfo (Imported)'!$1:$5000,A1463,FALSE),
"")</f>
        <v/>
      </c>
      <c r="G1463" s="1" t="str">
        <f>IF(HLOOKUP("Cluster",'vInfo (Imported)'!$1:$5000,A1463,FALSE)&gt;0,
HLOOKUP("Cluster",'vInfo (Imported)'!$1:$5000,A1463,FALSE),
"")</f>
        <v/>
      </c>
      <c r="K1463" s="28">
        <f>'vCluster (Imported)'!A1463</f>
        <v>0</v>
      </c>
      <c r="L1463">
        <f t="shared" si="135"/>
        <v>0</v>
      </c>
      <c r="M1463">
        <f t="shared" si="136"/>
        <v>0</v>
      </c>
      <c r="N1463">
        <f t="shared" si="137"/>
        <v>0</v>
      </c>
      <c r="O1463" s="1">
        <f t="shared" si="138"/>
        <v>0</v>
      </c>
      <c r="P1463">
        <f>SUMIFS('vCluster (Imported)'!$G:$G,'vCluster (Imported)'!$A:$A,K1463)</f>
        <v>0</v>
      </c>
      <c r="Q1463">
        <f t="shared" si="139"/>
        <v>0</v>
      </c>
    </row>
    <row r="1464" spans="1:17" x14ac:dyDescent="0.3">
      <c r="A1464">
        <f t="shared" si="134"/>
        <v>1464</v>
      </c>
      <c r="B1464" t="str">
        <f>IF(HLOOKUP("Memory",'vInfo (Imported)'!$1:$5000,A1464,FALSE)&gt;0,HLOOKUP("Memory",'vInfo (Imported)'!$1:$5000,A1464,FALSE),"")</f>
        <v/>
      </c>
      <c r="C1464" t="str">
        <f>IF(HLOOKUP("CPUs",'vInfo (Imported)'!$1:$5000,A1464,FALSE)&gt;0,
HLOOKUP("CPUs",'vInfo (Imported)'!$1:$5000,A1464,FALSE),
"")</f>
        <v/>
      </c>
      <c r="D1464" t="str">
        <f>IF(HLOOKUP($D$1,'vInfo (Imported)'!$1:$5000,A1464,FALSE)&gt;0,
HLOOKUP($D$1,'vInfo (Imported)'!$1:$5000,A1464,FALSE),
"")</f>
        <v/>
      </c>
      <c r="E1464" t="str">
        <f>IF(HLOOKUP("Category",'vInfo (Imported)'!$1:$5000,A1464,FALSE)&gt;0,
HLOOKUP("Category",'vInfo (Imported)'!$1:$5000,A1464,FALSE),
"")</f>
        <v/>
      </c>
      <c r="F1464" t="str">
        <f>IF(HLOOKUP("OS according to the configuration file",'vInfo (Imported)'!$1:$5000,A1464,FALSE)&gt;0,
HLOOKUP("OS according to the configuration file",'vInfo (Imported)'!$1:$5000,A1464,FALSE),
"")</f>
        <v/>
      </c>
      <c r="G1464" s="1" t="str">
        <f>IF(HLOOKUP("Cluster",'vInfo (Imported)'!$1:$5000,A1464,FALSE)&gt;0,
HLOOKUP("Cluster",'vInfo (Imported)'!$1:$5000,A1464,FALSE),
"")</f>
        <v/>
      </c>
      <c r="K1464" s="28">
        <f>'vCluster (Imported)'!A1464</f>
        <v>0</v>
      </c>
      <c r="L1464">
        <f t="shared" si="135"/>
        <v>0</v>
      </c>
      <c r="M1464">
        <f t="shared" si="136"/>
        <v>0</v>
      </c>
      <c r="N1464">
        <f t="shared" si="137"/>
        <v>0</v>
      </c>
      <c r="O1464" s="1">
        <f t="shared" si="138"/>
        <v>0</v>
      </c>
      <c r="P1464">
        <f>SUMIFS('vCluster (Imported)'!$G:$G,'vCluster (Imported)'!$A:$A,K1464)</f>
        <v>0</v>
      </c>
      <c r="Q1464">
        <f t="shared" si="139"/>
        <v>0</v>
      </c>
    </row>
    <row r="1465" spans="1:17" x14ac:dyDescent="0.3">
      <c r="A1465">
        <f t="shared" si="134"/>
        <v>1465</v>
      </c>
      <c r="B1465" t="str">
        <f>IF(HLOOKUP("Memory",'vInfo (Imported)'!$1:$5000,A1465,FALSE)&gt;0,HLOOKUP("Memory",'vInfo (Imported)'!$1:$5000,A1465,FALSE),"")</f>
        <v/>
      </c>
      <c r="C1465" t="str">
        <f>IF(HLOOKUP("CPUs",'vInfo (Imported)'!$1:$5000,A1465,FALSE)&gt;0,
HLOOKUP("CPUs",'vInfo (Imported)'!$1:$5000,A1465,FALSE),
"")</f>
        <v/>
      </c>
      <c r="D1465" t="str">
        <f>IF(HLOOKUP($D$1,'vInfo (Imported)'!$1:$5000,A1465,FALSE)&gt;0,
HLOOKUP($D$1,'vInfo (Imported)'!$1:$5000,A1465,FALSE),
"")</f>
        <v/>
      </c>
      <c r="E1465" t="str">
        <f>IF(HLOOKUP("Category",'vInfo (Imported)'!$1:$5000,A1465,FALSE)&gt;0,
HLOOKUP("Category",'vInfo (Imported)'!$1:$5000,A1465,FALSE),
"")</f>
        <v/>
      </c>
      <c r="F1465" t="str">
        <f>IF(HLOOKUP("OS according to the configuration file",'vInfo (Imported)'!$1:$5000,A1465,FALSE)&gt;0,
HLOOKUP("OS according to the configuration file",'vInfo (Imported)'!$1:$5000,A1465,FALSE),
"")</f>
        <v/>
      </c>
      <c r="G1465" s="1" t="str">
        <f>IF(HLOOKUP("Cluster",'vInfo (Imported)'!$1:$5000,A1465,FALSE)&gt;0,
HLOOKUP("Cluster",'vInfo (Imported)'!$1:$5000,A1465,FALSE),
"")</f>
        <v/>
      </c>
      <c r="K1465" s="28">
        <f>'vCluster (Imported)'!A1465</f>
        <v>0</v>
      </c>
      <c r="L1465">
        <f t="shared" si="135"/>
        <v>0</v>
      </c>
      <c r="M1465">
        <f t="shared" si="136"/>
        <v>0</v>
      </c>
      <c r="N1465">
        <f t="shared" si="137"/>
        <v>0</v>
      </c>
      <c r="O1465" s="1">
        <f t="shared" si="138"/>
        <v>0</v>
      </c>
      <c r="P1465">
        <f>SUMIFS('vCluster (Imported)'!$G:$G,'vCluster (Imported)'!$A:$A,K1465)</f>
        <v>0</v>
      </c>
      <c r="Q1465">
        <f t="shared" si="139"/>
        <v>0</v>
      </c>
    </row>
    <row r="1466" spans="1:17" x14ac:dyDescent="0.3">
      <c r="A1466">
        <f t="shared" si="134"/>
        <v>1466</v>
      </c>
      <c r="B1466" t="str">
        <f>IF(HLOOKUP("Memory",'vInfo (Imported)'!$1:$5000,A1466,FALSE)&gt;0,HLOOKUP("Memory",'vInfo (Imported)'!$1:$5000,A1466,FALSE),"")</f>
        <v/>
      </c>
      <c r="C1466" t="str">
        <f>IF(HLOOKUP("CPUs",'vInfo (Imported)'!$1:$5000,A1466,FALSE)&gt;0,
HLOOKUP("CPUs",'vInfo (Imported)'!$1:$5000,A1466,FALSE),
"")</f>
        <v/>
      </c>
      <c r="D1466" t="str">
        <f>IF(HLOOKUP($D$1,'vInfo (Imported)'!$1:$5000,A1466,FALSE)&gt;0,
HLOOKUP($D$1,'vInfo (Imported)'!$1:$5000,A1466,FALSE),
"")</f>
        <v/>
      </c>
      <c r="E1466" t="str">
        <f>IF(HLOOKUP("Category",'vInfo (Imported)'!$1:$5000,A1466,FALSE)&gt;0,
HLOOKUP("Category",'vInfo (Imported)'!$1:$5000,A1466,FALSE),
"")</f>
        <v/>
      </c>
      <c r="F1466" t="str">
        <f>IF(HLOOKUP("OS according to the configuration file",'vInfo (Imported)'!$1:$5000,A1466,FALSE)&gt;0,
HLOOKUP("OS according to the configuration file",'vInfo (Imported)'!$1:$5000,A1466,FALSE),
"")</f>
        <v/>
      </c>
      <c r="G1466" s="1" t="str">
        <f>IF(HLOOKUP("Cluster",'vInfo (Imported)'!$1:$5000,A1466,FALSE)&gt;0,
HLOOKUP("Cluster",'vInfo (Imported)'!$1:$5000,A1466,FALSE),
"")</f>
        <v/>
      </c>
      <c r="K1466" s="28">
        <f>'vCluster (Imported)'!A1466</f>
        <v>0</v>
      </c>
      <c r="L1466">
        <f t="shared" si="135"/>
        <v>0</v>
      </c>
      <c r="M1466">
        <f t="shared" si="136"/>
        <v>0</v>
      </c>
      <c r="N1466">
        <f t="shared" si="137"/>
        <v>0</v>
      </c>
      <c r="O1466" s="1">
        <f t="shared" si="138"/>
        <v>0</v>
      </c>
      <c r="P1466">
        <f>SUMIFS('vCluster (Imported)'!$G:$G,'vCluster (Imported)'!$A:$A,K1466)</f>
        <v>0</v>
      </c>
      <c r="Q1466">
        <f t="shared" si="139"/>
        <v>0</v>
      </c>
    </row>
    <row r="1467" spans="1:17" x14ac:dyDescent="0.3">
      <c r="A1467">
        <f t="shared" si="134"/>
        <v>1467</v>
      </c>
      <c r="B1467" t="str">
        <f>IF(HLOOKUP("Memory",'vInfo (Imported)'!$1:$5000,A1467,FALSE)&gt;0,HLOOKUP("Memory",'vInfo (Imported)'!$1:$5000,A1467,FALSE),"")</f>
        <v/>
      </c>
      <c r="C1467" t="str">
        <f>IF(HLOOKUP("CPUs",'vInfo (Imported)'!$1:$5000,A1467,FALSE)&gt;0,
HLOOKUP("CPUs",'vInfo (Imported)'!$1:$5000,A1467,FALSE),
"")</f>
        <v/>
      </c>
      <c r="D1467" t="str">
        <f>IF(HLOOKUP($D$1,'vInfo (Imported)'!$1:$5000,A1467,FALSE)&gt;0,
HLOOKUP($D$1,'vInfo (Imported)'!$1:$5000,A1467,FALSE),
"")</f>
        <v/>
      </c>
      <c r="E1467" t="str">
        <f>IF(HLOOKUP("Category",'vInfo (Imported)'!$1:$5000,A1467,FALSE)&gt;0,
HLOOKUP("Category",'vInfo (Imported)'!$1:$5000,A1467,FALSE),
"")</f>
        <v/>
      </c>
      <c r="F1467" t="str">
        <f>IF(HLOOKUP("OS according to the configuration file",'vInfo (Imported)'!$1:$5000,A1467,FALSE)&gt;0,
HLOOKUP("OS according to the configuration file",'vInfo (Imported)'!$1:$5000,A1467,FALSE),
"")</f>
        <v/>
      </c>
      <c r="G1467" s="1" t="str">
        <f>IF(HLOOKUP("Cluster",'vInfo (Imported)'!$1:$5000,A1467,FALSE)&gt;0,
HLOOKUP("Cluster",'vInfo (Imported)'!$1:$5000,A1467,FALSE),
"")</f>
        <v/>
      </c>
      <c r="K1467" s="28">
        <f>'vCluster (Imported)'!A1467</f>
        <v>0</v>
      </c>
      <c r="L1467">
        <f t="shared" si="135"/>
        <v>0</v>
      </c>
      <c r="M1467">
        <f t="shared" si="136"/>
        <v>0</v>
      </c>
      <c r="N1467">
        <f t="shared" si="137"/>
        <v>0</v>
      </c>
      <c r="O1467" s="1">
        <f t="shared" si="138"/>
        <v>0</v>
      </c>
      <c r="P1467">
        <f>SUMIFS('vCluster (Imported)'!$G:$G,'vCluster (Imported)'!$A:$A,K1467)</f>
        <v>0</v>
      </c>
      <c r="Q1467">
        <f t="shared" si="139"/>
        <v>0</v>
      </c>
    </row>
    <row r="1468" spans="1:17" x14ac:dyDescent="0.3">
      <c r="A1468">
        <f t="shared" si="134"/>
        <v>1468</v>
      </c>
      <c r="B1468" t="str">
        <f>IF(HLOOKUP("Memory",'vInfo (Imported)'!$1:$5000,A1468,FALSE)&gt;0,HLOOKUP("Memory",'vInfo (Imported)'!$1:$5000,A1468,FALSE),"")</f>
        <v/>
      </c>
      <c r="C1468" t="str">
        <f>IF(HLOOKUP("CPUs",'vInfo (Imported)'!$1:$5000,A1468,FALSE)&gt;0,
HLOOKUP("CPUs",'vInfo (Imported)'!$1:$5000,A1468,FALSE),
"")</f>
        <v/>
      </c>
      <c r="D1468" t="str">
        <f>IF(HLOOKUP($D$1,'vInfo (Imported)'!$1:$5000,A1468,FALSE)&gt;0,
HLOOKUP($D$1,'vInfo (Imported)'!$1:$5000,A1468,FALSE),
"")</f>
        <v/>
      </c>
      <c r="E1468" t="str">
        <f>IF(HLOOKUP("Category",'vInfo (Imported)'!$1:$5000,A1468,FALSE)&gt;0,
HLOOKUP("Category",'vInfo (Imported)'!$1:$5000,A1468,FALSE),
"")</f>
        <v/>
      </c>
      <c r="F1468" t="str">
        <f>IF(HLOOKUP("OS according to the configuration file",'vInfo (Imported)'!$1:$5000,A1468,FALSE)&gt;0,
HLOOKUP("OS according to the configuration file",'vInfo (Imported)'!$1:$5000,A1468,FALSE),
"")</f>
        <v/>
      </c>
      <c r="G1468" s="1" t="str">
        <f>IF(HLOOKUP("Cluster",'vInfo (Imported)'!$1:$5000,A1468,FALSE)&gt;0,
HLOOKUP("Cluster",'vInfo (Imported)'!$1:$5000,A1468,FALSE),
"")</f>
        <v/>
      </c>
      <c r="K1468" s="28">
        <f>'vCluster (Imported)'!A1468</f>
        <v>0</v>
      </c>
      <c r="L1468">
        <f t="shared" si="135"/>
        <v>0</v>
      </c>
      <c r="M1468">
        <f t="shared" si="136"/>
        <v>0</v>
      </c>
      <c r="N1468">
        <f t="shared" si="137"/>
        <v>0</v>
      </c>
      <c r="O1468" s="1">
        <f t="shared" si="138"/>
        <v>0</v>
      </c>
      <c r="P1468">
        <f>SUMIFS('vCluster (Imported)'!$G:$G,'vCluster (Imported)'!$A:$A,K1468)</f>
        <v>0</v>
      </c>
      <c r="Q1468">
        <f t="shared" si="139"/>
        <v>0</v>
      </c>
    </row>
    <row r="1469" spans="1:17" x14ac:dyDescent="0.3">
      <c r="A1469">
        <f t="shared" si="134"/>
        <v>1469</v>
      </c>
      <c r="B1469" t="str">
        <f>IF(HLOOKUP("Memory",'vInfo (Imported)'!$1:$5000,A1469,FALSE)&gt;0,HLOOKUP("Memory",'vInfo (Imported)'!$1:$5000,A1469,FALSE),"")</f>
        <v/>
      </c>
      <c r="C1469" t="str">
        <f>IF(HLOOKUP("CPUs",'vInfo (Imported)'!$1:$5000,A1469,FALSE)&gt;0,
HLOOKUP("CPUs",'vInfo (Imported)'!$1:$5000,A1469,FALSE),
"")</f>
        <v/>
      </c>
      <c r="D1469" t="str">
        <f>IF(HLOOKUP($D$1,'vInfo (Imported)'!$1:$5000,A1469,FALSE)&gt;0,
HLOOKUP($D$1,'vInfo (Imported)'!$1:$5000,A1469,FALSE),
"")</f>
        <v/>
      </c>
      <c r="E1469" t="str">
        <f>IF(HLOOKUP("Category",'vInfo (Imported)'!$1:$5000,A1469,FALSE)&gt;0,
HLOOKUP("Category",'vInfo (Imported)'!$1:$5000,A1469,FALSE),
"")</f>
        <v/>
      </c>
      <c r="F1469" t="str">
        <f>IF(HLOOKUP("OS according to the configuration file",'vInfo (Imported)'!$1:$5000,A1469,FALSE)&gt;0,
HLOOKUP("OS according to the configuration file",'vInfo (Imported)'!$1:$5000,A1469,FALSE),
"")</f>
        <v/>
      </c>
      <c r="G1469" s="1" t="str">
        <f>IF(HLOOKUP("Cluster",'vInfo (Imported)'!$1:$5000,A1469,FALSE)&gt;0,
HLOOKUP("Cluster",'vInfo (Imported)'!$1:$5000,A1469,FALSE),
"")</f>
        <v/>
      </c>
      <c r="K1469" s="28">
        <f>'vCluster (Imported)'!A1469</f>
        <v>0</v>
      </c>
      <c r="L1469">
        <f t="shared" si="135"/>
        <v>0</v>
      </c>
      <c r="M1469">
        <f t="shared" si="136"/>
        <v>0</v>
      </c>
      <c r="N1469">
        <f t="shared" si="137"/>
        <v>0</v>
      </c>
      <c r="O1469" s="1">
        <f t="shared" si="138"/>
        <v>0</v>
      </c>
      <c r="P1469">
        <f>SUMIFS('vCluster (Imported)'!$G:$G,'vCluster (Imported)'!$A:$A,K1469)</f>
        <v>0</v>
      </c>
      <c r="Q1469">
        <f t="shared" si="139"/>
        <v>0</v>
      </c>
    </row>
    <row r="1470" spans="1:17" x14ac:dyDescent="0.3">
      <c r="A1470">
        <f t="shared" si="134"/>
        <v>1470</v>
      </c>
      <c r="B1470" t="str">
        <f>IF(HLOOKUP("Memory",'vInfo (Imported)'!$1:$5000,A1470,FALSE)&gt;0,HLOOKUP("Memory",'vInfo (Imported)'!$1:$5000,A1470,FALSE),"")</f>
        <v/>
      </c>
      <c r="C1470" t="str">
        <f>IF(HLOOKUP("CPUs",'vInfo (Imported)'!$1:$5000,A1470,FALSE)&gt;0,
HLOOKUP("CPUs",'vInfo (Imported)'!$1:$5000,A1470,FALSE),
"")</f>
        <v/>
      </c>
      <c r="D1470" t="str">
        <f>IF(HLOOKUP($D$1,'vInfo (Imported)'!$1:$5000,A1470,FALSE)&gt;0,
HLOOKUP($D$1,'vInfo (Imported)'!$1:$5000,A1470,FALSE),
"")</f>
        <v/>
      </c>
      <c r="E1470" t="str">
        <f>IF(HLOOKUP("Category",'vInfo (Imported)'!$1:$5000,A1470,FALSE)&gt;0,
HLOOKUP("Category",'vInfo (Imported)'!$1:$5000,A1470,FALSE),
"")</f>
        <v/>
      </c>
      <c r="F1470" t="str">
        <f>IF(HLOOKUP("OS according to the configuration file",'vInfo (Imported)'!$1:$5000,A1470,FALSE)&gt;0,
HLOOKUP("OS according to the configuration file",'vInfo (Imported)'!$1:$5000,A1470,FALSE),
"")</f>
        <v/>
      </c>
      <c r="G1470" s="1" t="str">
        <f>IF(HLOOKUP("Cluster",'vInfo (Imported)'!$1:$5000,A1470,FALSE)&gt;0,
HLOOKUP("Cluster",'vInfo (Imported)'!$1:$5000,A1470,FALSE),
"")</f>
        <v/>
      </c>
      <c r="K1470" s="28">
        <f>'vCluster (Imported)'!A1470</f>
        <v>0</v>
      </c>
      <c r="L1470">
        <f t="shared" si="135"/>
        <v>0</v>
      </c>
      <c r="M1470">
        <f t="shared" si="136"/>
        <v>0</v>
      </c>
      <c r="N1470">
        <f t="shared" si="137"/>
        <v>0</v>
      </c>
      <c r="O1470" s="1">
        <f t="shared" si="138"/>
        <v>0</v>
      </c>
      <c r="P1470">
        <f>SUMIFS('vCluster (Imported)'!$G:$G,'vCluster (Imported)'!$A:$A,K1470)</f>
        <v>0</v>
      </c>
      <c r="Q1470">
        <f t="shared" si="139"/>
        <v>0</v>
      </c>
    </row>
    <row r="1471" spans="1:17" x14ac:dyDescent="0.3">
      <c r="A1471">
        <f t="shared" si="134"/>
        <v>1471</v>
      </c>
      <c r="B1471" t="str">
        <f>IF(HLOOKUP("Memory",'vInfo (Imported)'!$1:$5000,A1471,FALSE)&gt;0,HLOOKUP("Memory",'vInfo (Imported)'!$1:$5000,A1471,FALSE),"")</f>
        <v/>
      </c>
      <c r="C1471" t="str">
        <f>IF(HLOOKUP("CPUs",'vInfo (Imported)'!$1:$5000,A1471,FALSE)&gt;0,
HLOOKUP("CPUs",'vInfo (Imported)'!$1:$5000,A1471,FALSE),
"")</f>
        <v/>
      </c>
      <c r="D1471" t="str">
        <f>IF(HLOOKUP($D$1,'vInfo (Imported)'!$1:$5000,A1471,FALSE)&gt;0,
HLOOKUP($D$1,'vInfo (Imported)'!$1:$5000,A1471,FALSE),
"")</f>
        <v/>
      </c>
      <c r="E1471" t="str">
        <f>IF(HLOOKUP("Category",'vInfo (Imported)'!$1:$5000,A1471,FALSE)&gt;0,
HLOOKUP("Category",'vInfo (Imported)'!$1:$5000,A1471,FALSE),
"")</f>
        <v/>
      </c>
      <c r="F1471" t="str">
        <f>IF(HLOOKUP("OS according to the configuration file",'vInfo (Imported)'!$1:$5000,A1471,FALSE)&gt;0,
HLOOKUP("OS according to the configuration file",'vInfo (Imported)'!$1:$5000,A1471,FALSE),
"")</f>
        <v/>
      </c>
      <c r="G1471" s="1" t="str">
        <f>IF(HLOOKUP("Cluster",'vInfo (Imported)'!$1:$5000,A1471,FALSE)&gt;0,
HLOOKUP("Cluster",'vInfo (Imported)'!$1:$5000,A1471,FALSE),
"")</f>
        <v/>
      </c>
      <c r="K1471" s="28">
        <f>'vCluster (Imported)'!A1471</f>
        <v>0</v>
      </c>
      <c r="L1471">
        <f t="shared" si="135"/>
        <v>0</v>
      </c>
      <c r="M1471">
        <f t="shared" si="136"/>
        <v>0</v>
      </c>
      <c r="N1471">
        <f t="shared" si="137"/>
        <v>0</v>
      </c>
      <c r="O1471" s="1">
        <f t="shared" si="138"/>
        <v>0</v>
      </c>
      <c r="P1471">
        <f>SUMIFS('vCluster (Imported)'!$G:$G,'vCluster (Imported)'!$A:$A,K1471)</f>
        <v>0</v>
      </c>
      <c r="Q1471">
        <f t="shared" si="139"/>
        <v>0</v>
      </c>
    </row>
    <row r="1472" spans="1:17" x14ac:dyDescent="0.3">
      <c r="A1472">
        <f t="shared" si="134"/>
        <v>1472</v>
      </c>
      <c r="B1472" t="str">
        <f>IF(HLOOKUP("Memory",'vInfo (Imported)'!$1:$5000,A1472,FALSE)&gt;0,HLOOKUP("Memory",'vInfo (Imported)'!$1:$5000,A1472,FALSE),"")</f>
        <v/>
      </c>
      <c r="C1472" t="str">
        <f>IF(HLOOKUP("CPUs",'vInfo (Imported)'!$1:$5000,A1472,FALSE)&gt;0,
HLOOKUP("CPUs",'vInfo (Imported)'!$1:$5000,A1472,FALSE),
"")</f>
        <v/>
      </c>
      <c r="D1472" t="str">
        <f>IF(HLOOKUP($D$1,'vInfo (Imported)'!$1:$5000,A1472,FALSE)&gt;0,
HLOOKUP($D$1,'vInfo (Imported)'!$1:$5000,A1472,FALSE),
"")</f>
        <v/>
      </c>
      <c r="E1472" t="str">
        <f>IF(HLOOKUP("Category",'vInfo (Imported)'!$1:$5000,A1472,FALSE)&gt;0,
HLOOKUP("Category",'vInfo (Imported)'!$1:$5000,A1472,FALSE),
"")</f>
        <v/>
      </c>
      <c r="F1472" t="str">
        <f>IF(HLOOKUP("OS according to the configuration file",'vInfo (Imported)'!$1:$5000,A1472,FALSE)&gt;0,
HLOOKUP("OS according to the configuration file",'vInfo (Imported)'!$1:$5000,A1472,FALSE),
"")</f>
        <v/>
      </c>
      <c r="G1472" s="1" t="str">
        <f>IF(HLOOKUP("Cluster",'vInfo (Imported)'!$1:$5000,A1472,FALSE)&gt;0,
HLOOKUP("Cluster",'vInfo (Imported)'!$1:$5000,A1472,FALSE),
"")</f>
        <v/>
      </c>
      <c r="K1472" s="28">
        <f>'vCluster (Imported)'!A1472</f>
        <v>0</v>
      </c>
      <c r="L1472">
        <f t="shared" si="135"/>
        <v>0</v>
      </c>
      <c r="M1472">
        <f t="shared" si="136"/>
        <v>0</v>
      </c>
      <c r="N1472">
        <f t="shared" si="137"/>
        <v>0</v>
      </c>
      <c r="O1472" s="1">
        <f t="shared" si="138"/>
        <v>0</v>
      </c>
      <c r="P1472">
        <f>SUMIFS('vCluster (Imported)'!$G:$G,'vCluster (Imported)'!$A:$A,K1472)</f>
        <v>0</v>
      </c>
      <c r="Q1472">
        <f t="shared" si="139"/>
        <v>0</v>
      </c>
    </row>
    <row r="1473" spans="1:17" x14ac:dyDescent="0.3">
      <c r="A1473">
        <f t="shared" si="134"/>
        <v>1473</v>
      </c>
      <c r="B1473" t="str">
        <f>IF(HLOOKUP("Memory",'vInfo (Imported)'!$1:$5000,A1473,FALSE)&gt;0,HLOOKUP("Memory",'vInfo (Imported)'!$1:$5000,A1473,FALSE),"")</f>
        <v/>
      </c>
      <c r="C1473" t="str">
        <f>IF(HLOOKUP("CPUs",'vInfo (Imported)'!$1:$5000,A1473,FALSE)&gt;0,
HLOOKUP("CPUs",'vInfo (Imported)'!$1:$5000,A1473,FALSE),
"")</f>
        <v/>
      </c>
      <c r="D1473" t="str">
        <f>IF(HLOOKUP($D$1,'vInfo (Imported)'!$1:$5000,A1473,FALSE)&gt;0,
HLOOKUP($D$1,'vInfo (Imported)'!$1:$5000,A1473,FALSE),
"")</f>
        <v/>
      </c>
      <c r="E1473" t="str">
        <f>IF(HLOOKUP("Category",'vInfo (Imported)'!$1:$5000,A1473,FALSE)&gt;0,
HLOOKUP("Category",'vInfo (Imported)'!$1:$5000,A1473,FALSE),
"")</f>
        <v/>
      </c>
      <c r="F1473" t="str">
        <f>IF(HLOOKUP("OS according to the configuration file",'vInfo (Imported)'!$1:$5000,A1473,FALSE)&gt;0,
HLOOKUP("OS according to the configuration file",'vInfo (Imported)'!$1:$5000,A1473,FALSE),
"")</f>
        <v/>
      </c>
      <c r="G1473" s="1" t="str">
        <f>IF(HLOOKUP("Cluster",'vInfo (Imported)'!$1:$5000,A1473,FALSE)&gt;0,
HLOOKUP("Cluster",'vInfo (Imported)'!$1:$5000,A1473,FALSE),
"")</f>
        <v/>
      </c>
      <c r="K1473" s="28">
        <f>'vCluster (Imported)'!A1473</f>
        <v>0</v>
      </c>
      <c r="L1473">
        <f t="shared" si="135"/>
        <v>0</v>
      </c>
      <c r="M1473">
        <f t="shared" si="136"/>
        <v>0</v>
      </c>
      <c r="N1473">
        <f t="shared" si="137"/>
        <v>0</v>
      </c>
      <c r="O1473" s="1">
        <f t="shared" si="138"/>
        <v>0</v>
      </c>
      <c r="P1473">
        <f>SUMIFS('vCluster (Imported)'!$G:$G,'vCluster (Imported)'!$A:$A,K1473)</f>
        <v>0</v>
      </c>
      <c r="Q1473">
        <f t="shared" si="139"/>
        <v>0</v>
      </c>
    </row>
    <row r="1474" spans="1:17" x14ac:dyDescent="0.3">
      <c r="A1474">
        <f t="shared" ref="A1474:A1537" si="140">A1473+1</f>
        <v>1474</v>
      </c>
      <c r="B1474" t="str">
        <f>IF(HLOOKUP("Memory",'vInfo (Imported)'!$1:$5000,A1474,FALSE)&gt;0,HLOOKUP("Memory",'vInfo (Imported)'!$1:$5000,A1474,FALSE),"")</f>
        <v/>
      </c>
      <c r="C1474" t="str">
        <f>IF(HLOOKUP("CPUs",'vInfo (Imported)'!$1:$5000,A1474,FALSE)&gt;0,
HLOOKUP("CPUs",'vInfo (Imported)'!$1:$5000,A1474,FALSE),
"")</f>
        <v/>
      </c>
      <c r="D1474" t="str">
        <f>IF(HLOOKUP($D$1,'vInfo (Imported)'!$1:$5000,A1474,FALSE)&gt;0,
HLOOKUP($D$1,'vInfo (Imported)'!$1:$5000,A1474,FALSE),
"")</f>
        <v/>
      </c>
      <c r="E1474" t="str">
        <f>IF(HLOOKUP("Category",'vInfo (Imported)'!$1:$5000,A1474,FALSE)&gt;0,
HLOOKUP("Category",'vInfo (Imported)'!$1:$5000,A1474,FALSE),
"")</f>
        <v/>
      </c>
      <c r="F1474" t="str">
        <f>IF(HLOOKUP("OS according to the configuration file",'vInfo (Imported)'!$1:$5000,A1474,FALSE)&gt;0,
HLOOKUP("OS according to the configuration file",'vInfo (Imported)'!$1:$5000,A1474,FALSE),
"")</f>
        <v/>
      </c>
      <c r="G1474" s="1" t="str">
        <f>IF(HLOOKUP("Cluster",'vInfo (Imported)'!$1:$5000,A1474,FALSE)&gt;0,
HLOOKUP("Cluster",'vInfo (Imported)'!$1:$5000,A1474,FALSE),
"")</f>
        <v/>
      </c>
      <c r="K1474" s="28">
        <f>'vCluster (Imported)'!A1474</f>
        <v>0</v>
      </c>
      <c r="L1474">
        <f t="shared" ref="L1474:L1537" si="141">COUNTIFS(G:G,K1474,$E:$E,$L$1)</f>
        <v>0</v>
      </c>
      <c r="M1474">
        <f t="shared" ref="M1474:M1537" si="142">COUNTIFS(G:G,K1474,$E:$E,$M$1)</f>
        <v>0</v>
      </c>
      <c r="N1474">
        <f t="shared" ref="N1474:N1537" si="143">COUNTIFS(G:G,K1474,$E:$E,$N$1)</f>
        <v>0</v>
      </c>
      <c r="O1474" s="1">
        <f t="shared" ref="O1474:O1537" si="144">COUNTIFS(G:G,K1474,$E:$E,$O$1)</f>
        <v>0</v>
      </c>
      <c r="P1474">
        <f>SUMIFS('vCluster (Imported)'!$G:$G,'vCluster (Imported)'!$A:$A,K1474)</f>
        <v>0</v>
      </c>
      <c r="Q1474">
        <f t="shared" ref="Q1474:Q1537" si="145">IF(L1474&gt;0,P1474,0)</f>
        <v>0</v>
      </c>
    </row>
    <row r="1475" spans="1:17" x14ac:dyDescent="0.3">
      <c r="A1475">
        <f t="shared" si="140"/>
        <v>1475</v>
      </c>
      <c r="B1475" t="str">
        <f>IF(HLOOKUP("Memory",'vInfo (Imported)'!$1:$5000,A1475,FALSE)&gt;0,HLOOKUP("Memory",'vInfo (Imported)'!$1:$5000,A1475,FALSE),"")</f>
        <v/>
      </c>
      <c r="C1475" t="str">
        <f>IF(HLOOKUP("CPUs",'vInfo (Imported)'!$1:$5000,A1475,FALSE)&gt;0,
HLOOKUP("CPUs",'vInfo (Imported)'!$1:$5000,A1475,FALSE),
"")</f>
        <v/>
      </c>
      <c r="D1475" t="str">
        <f>IF(HLOOKUP($D$1,'vInfo (Imported)'!$1:$5000,A1475,FALSE)&gt;0,
HLOOKUP($D$1,'vInfo (Imported)'!$1:$5000,A1475,FALSE),
"")</f>
        <v/>
      </c>
      <c r="E1475" t="str">
        <f>IF(HLOOKUP("Category",'vInfo (Imported)'!$1:$5000,A1475,FALSE)&gt;0,
HLOOKUP("Category",'vInfo (Imported)'!$1:$5000,A1475,FALSE),
"")</f>
        <v/>
      </c>
      <c r="F1475" t="str">
        <f>IF(HLOOKUP("OS according to the configuration file",'vInfo (Imported)'!$1:$5000,A1475,FALSE)&gt;0,
HLOOKUP("OS according to the configuration file",'vInfo (Imported)'!$1:$5000,A1475,FALSE),
"")</f>
        <v/>
      </c>
      <c r="G1475" s="1" t="str">
        <f>IF(HLOOKUP("Cluster",'vInfo (Imported)'!$1:$5000,A1475,FALSE)&gt;0,
HLOOKUP("Cluster",'vInfo (Imported)'!$1:$5000,A1475,FALSE),
"")</f>
        <v/>
      </c>
      <c r="K1475" s="28">
        <f>'vCluster (Imported)'!A1475</f>
        <v>0</v>
      </c>
      <c r="L1475">
        <f t="shared" si="141"/>
        <v>0</v>
      </c>
      <c r="M1475">
        <f t="shared" si="142"/>
        <v>0</v>
      </c>
      <c r="N1475">
        <f t="shared" si="143"/>
        <v>0</v>
      </c>
      <c r="O1475" s="1">
        <f t="shared" si="144"/>
        <v>0</v>
      </c>
      <c r="P1475">
        <f>SUMIFS('vCluster (Imported)'!$G:$G,'vCluster (Imported)'!$A:$A,K1475)</f>
        <v>0</v>
      </c>
      <c r="Q1475">
        <f t="shared" si="145"/>
        <v>0</v>
      </c>
    </row>
    <row r="1476" spans="1:17" x14ac:dyDescent="0.3">
      <c r="A1476">
        <f t="shared" si="140"/>
        <v>1476</v>
      </c>
      <c r="B1476" t="str">
        <f>IF(HLOOKUP("Memory",'vInfo (Imported)'!$1:$5000,A1476,FALSE)&gt;0,HLOOKUP("Memory",'vInfo (Imported)'!$1:$5000,A1476,FALSE),"")</f>
        <v/>
      </c>
      <c r="C1476" t="str">
        <f>IF(HLOOKUP("CPUs",'vInfo (Imported)'!$1:$5000,A1476,FALSE)&gt;0,
HLOOKUP("CPUs",'vInfo (Imported)'!$1:$5000,A1476,FALSE),
"")</f>
        <v/>
      </c>
      <c r="D1476" t="str">
        <f>IF(HLOOKUP($D$1,'vInfo (Imported)'!$1:$5000,A1476,FALSE)&gt;0,
HLOOKUP($D$1,'vInfo (Imported)'!$1:$5000,A1476,FALSE),
"")</f>
        <v/>
      </c>
      <c r="E1476" t="str">
        <f>IF(HLOOKUP("Category",'vInfo (Imported)'!$1:$5000,A1476,FALSE)&gt;0,
HLOOKUP("Category",'vInfo (Imported)'!$1:$5000,A1476,FALSE),
"")</f>
        <v/>
      </c>
      <c r="F1476" t="str">
        <f>IF(HLOOKUP("OS according to the configuration file",'vInfo (Imported)'!$1:$5000,A1476,FALSE)&gt;0,
HLOOKUP("OS according to the configuration file",'vInfo (Imported)'!$1:$5000,A1476,FALSE),
"")</f>
        <v/>
      </c>
      <c r="G1476" s="1" t="str">
        <f>IF(HLOOKUP("Cluster",'vInfo (Imported)'!$1:$5000,A1476,FALSE)&gt;0,
HLOOKUP("Cluster",'vInfo (Imported)'!$1:$5000,A1476,FALSE),
"")</f>
        <v/>
      </c>
      <c r="K1476" s="28">
        <f>'vCluster (Imported)'!A1476</f>
        <v>0</v>
      </c>
      <c r="L1476">
        <f t="shared" si="141"/>
        <v>0</v>
      </c>
      <c r="M1476">
        <f t="shared" si="142"/>
        <v>0</v>
      </c>
      <c r="N1476">
        <f t="shared" si="143"/>
        <v>0</v>
      </c>
      <c r="O1476" s="1">
        <f t="shared" si="144"/>
        <v>0</v>
      </c>
      <c r="P1476">
        <f>SUMIFS('vCluster (Imported)'!$G:$G,'vCluster (Imported)'!$A:$A,K1476)</f>
        <v>0</v>
      </c>
      <c r="Q1476">
        <f t="shared" si="145"/>
        <v>0</v>
      </c>
    </row>
    <row r="1477" spans="1:17" x14ac:dyDescent="0.3">
      <c r="A1477">
        <f t="shared" si="140"/>
        <v>1477</v>
      </c>
      <c r="B1477" t="str">
        <f>IF(HLOOKUP("Memory",'vInfo (Imported)'!$1:$5000,A1477,FALSE)&gt;0,HLOOKUP("Memory",'vInfo (Imported)'!$1:$5000,A1477,FALSE),"")</f>
        <v/>
      </c>
      <c r="C1477" t="str">
        <f>IF(HLOOKUP("CPUs",'vInfo (Imported)'!$1:$5000,A1477,FALSE)&gt;0,
HLOOKUP("CPUs",'vInfo (Imported)'!$1:$5000,A1477,FALSE),
"")</f>
        <v/>
      </c>
      <c r="D1477" t="str">
        <f>IF(HLOOKUP($D$1,'vInfo (Imported)'!$1:$5000,A1477,FALSE)&gt;0,
HLOOKUP($D$1,'vInfo (Imported)'!$1:$5000,A1477,FALSE),
"")</f>
        <v/>
      </c>
      <c r="E1477" t="str">
        <f>IF(HLOOKUP("Category",'vInfo (Imported)'!$1:$5000,A1477,FALSE)&gt;0,
HLOOKUP("Category",'vInfo (Imported)'!$1:$5000,A1477,FALSE),
"")</f>
        <v/>
      </c>
      <c r="F1477" t="str">
        <f>IF(HLOOKUP("OS according to the configuration file",'vInfo (Imported)'!$1:$5000,A1477,FALSE)&gt;0,
HLOOKUP("OS according to the configuration file",'vInfo (Imported)'!$1:$5000,A1477,FALSE),
"")</f>
        <v/>
      </c>
      <c r="G1477" s="1" t="str">
        <f>IF(HLOOKUP("Cluster",'vInfo (Imported)'!$1:$5000,A1477,FALSE)&gt;0,
HLOOKUP("Cluster",'vInfo (Imported)'!$1:$5000,A1477,FALSE),
"")</f>
        <v/>
      </c>
      <c r="K1477" s="28">
        <f>'vCluster (Imported)'!A1477</f>
        <v>0</v>
      </c>
      <c r="L1477">
        <f t="shared" si="141"/>
        <v>0</v>
      </c>
      <c r="M1477">
        <f t="shared" si="142"/>
        <v>0</v>
      </c>
      <c r="N1477">
        <f t="shared" si="143"/>
        <v>0</v>
      </c>
      <c r="O1477" s="1">
        <f t="shared" si="144"/>
        <v>0</v>
      </c>
      <c r="P1477">
        <f>SUMIFS('vCluster (Imported)'!$G:$G,'vCluster (Imported)'!$A:$A,K1477)</f>
        <v>0</v>
      </c>
      <c r="Q1477">
        <f t="shared" si="145"/>
        <v>0</v>
      </c>
    </row>
    <row r="1478" spans="1:17" x14ac:dyDescent="0.3">
      <c r="A1478">
        <f t="shared" si="140"/>
        <v>1478</v>
      </c>
      <c r="B1478" t="str">
        <f>IF(HLOOKUP("Memory",'vInfo (Imported)'!$1:$5000,A1478,FALSE)&gt;0,HLOOKUP("Memory",'vInfo (Imported)'!$1:$5000,A1478,FALSE),"")</f>
        <v/>
      </c>
      <c r="C1478" t="str">
        <f>IF(HLOOKUP("CPUs",'vInfo (Imported)'!$1:$5000,A1478,FALSE)&gt;0,
HLOOKUP("CPUs",'vInfo (Imported)'!$1:$5000,A1478,FALSE),
"")</f>
        <v/>
      </c>
      <c r="D1478" t="str">
        <f>IF(HLOOKUP($D$1,'vInfo (Imported)'!$1:$5000,A1478,FALSE)&gt;0,
HLOOKUP($D$1,'vInfo (Imported)'!$1:$5000,A1478,FALSE),
"")</f>
        <v/>
      </c>
      <c r="E1478" t="str">
        <f>IF(HLOOKUP("Category",'vInfo (Imported)'!$1:$5000,A1478,FALSE)&gt;0,
HLOOKUP("Category",'vInfo (Imported)'!$1:$5000,A1478,FALSE),
"")</f>
        <v/>
      </c>
      <c r="F1478" t="str">
        <f>IF(HLOOKUP("OS according to the configuration file",'vInfo (Imported)'!$1:$5000,A1478,FALSE)&gt;0,
HLOOKUP("OS according to the configuration file",'vInfo (Imported)'!$1:$5000,A1478,FALSE),
"")</f>
        <v/>
      </c>
      <c r="G1478" s="1" t="str">
        <f>IF(HLOOKUP("Cluster",'vInfo (Imported)'!$1:$5000,A1478,FALSE)&gt;0,
HLOOKUP("Cluster",'vInfo (Imported)'!$1:$5000,A1478,FALSE),
"")</f>
        <v/>
      </c>
      <c r="K1478" s="28">
        <f>'vCluster (Imported)'!A1478</f>
        <v>0</v>
      </c>
      <c r="L1478">
        <f t="shared" si="141"/>
        <v>0</v>
      </c>
      <c r="M1478">
        <f t="shared" si="142"/>
        <v>0</v>
      </c>
      <c r="N1478">
        <f t="shared" si="143"/>
        <v>0</v>
      </c>
      <c r="O1478" s="1">
        <f t="shared" si="144"/>
        <v>0</v>
      </c>
      <c r="P1478">
        <f>SUMIFS('vCluster (Imported)'!$G:$G,'vCluster (Imported)'!$A:$A,K1478)</f>
        <v>0</v>
      </c>
      <c r="Q1478">
        <f t="shared" si="145"/>
        <v>0</v>
      </c>
    </row>
    <row r="1479" spans="1:17" x14ac:dyDescent="0.3">
      <c r="A1479">
        <f t="shared" si="140"/>
        <v>1479</v>
      </c>
      <c r="B1479" t="str">
        <f>IF(HLOOKUP("Memory",'vInfo (Imported)'!$1:$5000,A1479,FALSE)&gt;0,HLOOKUP("Memory",'vInfo (Imported)'!$1:$5000,A1479,FALSE),"")</f>
        <v/>
      </c>
      <c r="C1479" t="str">
        <f>IF(HLOOKUP("CPUs",'vInfo (Imported)'!$1:$5000,A1479,FALSE)&gt;0,
HLOOKUP("CPUs",'vInfo (Imported)'!$1:$5000,A1479,FALSE),
"")</f>
        <v/>
      </c>
      <c r="D1479" t="str">
        <f>IF(HLOOKUP($D$1,'vInfo (Imported)'!$1:$5000,A1479,FALSE)&gt;0,
HLOOKUP($D$1,'vInfo (Imported)'!$1:$5000,A1479,FALSE),
"")</f>
        <v/>
      </c>
      <c r="E1479" t="str">
        <f>IF(HLOOKUP("Category",'vInfo (Imported)'!$1:$5000,A1479,FALSE)&gt;0,
HLOOKUP("Category",'vInfo (Imported)'!$1:$5000,A1479,FALSE),
"")</f>
        <v/>
      </c>
      <c r="F1479" t="str">
        <f>IF(HLOOKUP("OS according to the configuration file",'vInfo (Imported)'!$1:$5000,A1479,FALSE)&gt;0,
HLOOKUP("OS according to the configuration file",'vInfo (Imported)'!$1:$5000,A1479,FALSE),
"")</f>
        <v/>
      </c>
      <c r="G1479" s="1" t="str">
        <f>IF(HLOOKUP("Cluster",'vInfo (Imported)'!$1:$5000,A1479,FALSE)&gt;0,
HLOOKUP("Cluster",'vInfo (Imported)'!$1:$5000,A1479,FALSE),
"")</f>
        <v/>
      </c>
      <c r="K1479" s="28">
        <f>'vCluster (Imported)'!A1479</f>
        <v>0</v>
      </c>
      <c r="L1479">
        <f t="shared" si="141"/>
        <v>0</v>
      </c>
      <c r="M1479">
        <f t="shared" si="142"/>
        <v>0</v>
      </c>
      <c r="N1479">
        <f t="shared" si="143"/>
        <v>0</v>
      </c>
      <c r="O1479" s="1">
        <f t="shared" si="144"/>
        <v>0</v>
      </c>
      <c r="P1479">
        <f>SUMIFS('vCluster (Imported)'!$G:$G,'vCluster (Imported)'!$A:$A,K1479)</f>
        <v>0</v>
      </c>
      <c r="Q1479">
        <f t="shared" si="145"/>
        <v>0</v>
      </c>
    </row>
    <row r="1480" spans="1:17" x14ac:dyDescent="0.3">
      <c r="A1480">
        <f t="shared" si="140"/>
        <v>1480</v>
      </c>
      <c r="B1480" t="str">
        <f>IF(HLOOKUP("Memory",'vInfo (Imported)'!$1:$5000,A1480,FALSE)&gt;0,HLOOKUP("Memory",'vInfo (Imported)'!$1:$5000,A1480,FALSE),"")</f>
        <v/>
      </c>
      <c r="C1480" t="str">
        <f>IF(HLOOKUP("CPUs",'vInfo (Imported)'!$1:$5000,A1480,FALSE)&gt;0,
HLOOKUP("CPUs",'vInfo (Imported)'!$1:$5000,A1480,FALSE),
"")</f>
        <v/>
      </c>
      <c r="D1480" t="str">
        <f>IF(HLOOKUP($D$1,'vInfo (Imported)'!$1:$5000,A1480,FALSE)&gt;0,
HLOOKUP($D$1,'vInfo (Imported)'!$1:$5000,A1480,FALSE),
"")</f>
        <v/>
      </c>
      <c r="E1480" t="str">
        <f>IF(HLOOKUP("Category",'vInfo (Imported)'!$1:$5000,A1480,FALSE)&gt;0,
HLOOKUP("Category",'vInfo (Imported)'!$1:$5000,A1480,FALSE),
"")</f>
        <v/>
      </c>
      <c r="F1480" t="str">
        <f>IF(HLOOKUP("OS according to the configuration file",'vInfo (Imported)'!$1:$5000,A1480,FALSE)&gt;0,
HLOOKUP("OS according to the configuration file",'vInfo (Imported)'!$1:$5000,A1480,FALSE),
"")</f>
        <v/>
      </c>
      <c r="G1480" s="1" t="str">
        <f>IF(HLOOKUP("Cluster",'vInfo (Imported)'!$1:$5000,A1480,FALSE)&gt;0,
HLOOKUP("Cluster",'vInfo (Imported)'!$1:$5000,A1480,FALSE),
"")</f>
        <v/>
      </c>
      <c r="K1480" s="28">
        <f>'vCluster (Imported)'!A1480</f>
        <v>0</v>
      </c>
      <c r="L1480">
        <f t="shared" si="141"/>
        <v>0</v>
      </c>
      <c r="M1480">
        <f t="shared" si="142"/>
        <v>0</v>
      </c>
      <c r="N1480">
        <f t="shared" si="143"/>
        <v>0</v>
      </c>
      <c r="O1480" s="1">
        <f t="shared" si="144"/>
        <v>0</v>
      </c>
      <c r="P1480">
        <f>SUMIFS('vCluster (Imported)'!$G:$G,'vCluster (Imported)'!$A:$A,K1480)</f>
        <v>0</v>
      </c>
      <c r="Q1480">
        <f t="shared" si="145"/>
        <v>0</v>
      </c>
    </row>
    <row r="1481" spans="1:17" x14ac:dyDescent="0.3">
      <c r="A1481">
        <f t="shared" si="140"/>
        <v>1481</v>
      </c>
      <c r="B1481" t="str">
        <f>IF(HLOOKUP("Memory",'vInfo (Imported)'!$1:$5000,A1481,FALSE)&gt;0,HLOOKUP("Memory",'vInfo (Imported)'!$1:$5000,A1481,FALSE),"")</f>
        <v/>
      </c>
      <c r="C1481" t="str">
        <f>IF(HLOOKUP("CPUs",'vInfo (Imported)'!$1:$5000,A1481,FALSE)&gt;0,
HLOOKUP("CPUs",'vInfo (Imported)'!$1:$5000,A1481,FALSE),
"")</f>
        <v/>
      </c>
      <c r="D1481" t="str">
        <f>IF(HLOOKUP($D$1,'vInfo (Imported)'!$1:$5000,A1481,FALSE)&gt;0,
HLOOKUP($D$1,'vInfo (Imported)'!$1:$5000,A1481,FALSE),
"")</f>
        <v/>
      </c>
      <c r="E1481" t="str">
        <f>IF(HLOOKUP("Category",'vInfo (Imported)'!$1:$5000,A1481,FALSE)&gt;0,
HLOOKUP("Category",'vInfo (Imported)'!$1:$5000,A1481,FALSE),
"")</f>
        <v/>
      </c>
      <c r="F1481" t="str">
        <f>IF(HLOOKUP("OS according to the configuration file",'vInfo (Imported)'!$1:$5000,A1481,FALSE)&gt;0,
HLOOKUP("OS according to the configuration file",'vInfo (Imported)'!$1:$5000,A1481,FALSE),
"")</f>
        <v/>
      </c>
      <c r="G1481" s="1" t="str">
        <f>IF(HLOOKUP("Cluster",'vInfo (Imported)'!$1:$5000,A1481,FALSE)&gt;0,
HLOOKUP("Cluster",'vInfo (Imported)'!$1:$5000,A1481,FALSE),
"")</f>
        <v/>
      </c>
      <c r="K1481" s="28">
        <f>'vCluster (Imported)'!A1481</f>
        <v>0</v>
      </c>
      <c r="L1481">
        <f t="shared" si="141"/>
        <v>0</v>
      </c>
      <c r="M1481">
        <f t="shared" si="142"/>
        <v>0</v>
      </c>
      <c r="N1481">
        <f t="shared" si="143"/>
        <v>0</v>
      </c>
      <c r="O1481" s="1">
        <f t="shared" si="144"/>
        <v>0</v>
      </c>
      <c r="P1481">
        <f>SUMIFS('vCluster (Imported)'!$G:$G,'vCluster (Imported)'!$A:$A,K1481)</f>
        <v>0</v>
      </c>
      <c r="Q1481">
        <f t="shared" si="145"/>
        <v>0</v>
      </c>
    </row>
    <row r="1482" spans="1:17" x14ac:dyDescent="0.3">
      <c r="A1482">
        <f t="shared" si="140"/>
        <v>1482</v>
      </c>
      <c r="B1482" t="str">
        <f>IF(HLOOKUP("Memory",'vInfo (Imported)'!$1:$5000,A1482,FALSE)&gt;0,HLOOKUP("Memory",'vInfo (Imported)'!$1:$5000,A1482,FALSE),"")</f>
        <v/>
      </c>
      <c r="C1482" t="str">
        <f>IF(HLOOKUP("CPUs",'vInfo (Imported)'!$1:$5000,A1482,FALSE)&gt;0,
HLOOKUP("CPUs",'vInfo (Imported)'!$1:$5000,A1482,FALSE),
"")</f>
        <v/>
      </c>
      <c r="D1482" t="str">
        <f>IF(HLOOKUP($D$1,'vInfo (Imported)'!$1:$5000,A1482,FALSE)&gt;0,
HLOOKUP($D$1,'vInfo (Imported)'!$1:$5000,A1482,FALSE),
"")</f>
        <v/>
      </c>
      <c r="E1482" t="str">
        <f>IF(HLOOKUP("Category",'vInfo (Imported)'!$1:$5000,A1482,FALSE)&gt;0,
HLOOKUP("Category",'vInfo (Imported)'!$1:$5000,A1482,FALSE),
"")</f>
        <v/>
      </c>
      <c r="F1482" t="str">
        <f>IF(HLOOKUP("OS according to the configuration file",'vInfo (Imported)'!$1:$5000,A1482,FALSE)&gt;0,
HLOOKUP("OS according to the configuration file",'vInfo (Imported)'!$1:$5000,A1482,FALSE),
"")</f>
        <v/>
      </c>
      <c r="G1482" s="1" t="str">
        <f>IF(HLOOKUP("Cluster",'vInfo (Imported)'!$1:$5000,A1482,FALSE)&gt;0,
HLOOKUP("Cluster",'vInfo (Imported)'!$1:$5000,A1482,FALSE),
"")</f>
        <v/>
      </c>
      <c r="K1482" s="28">
        <f>'vCluster (Imported)'!A1482</f>
        <v>0</v>
      </c>
      <c r="L1482">
        <f t="shared" si="141"/>
        <v>0</v>
      </c>
      <c r="M1482">
        <f t="shared" si="142"/>
        <v>0</v>
      </c>
      <c r="N1482">
        <f t="shared" si="143"/>
        <v>0</v>
      </c>
      <c r="O1482" s="1">
        <f t="shared" si="144"/>
        <v>0</v>
      </c>
      <c r="P1482">
        <f>SUMIFS('vCluster (Imported)'!$G:$G,'vCluster (Imported)'!$A:$A,K1482)</f>
        <v>0</v>
      </c>
      <c r="Q1482">
        <f t="shared" si="145"/>
        <v>0</v>
      </c>
    </row>
    <row r="1483" spans="1:17" x14ac:dyDescent="0.3">
      <c r="A1483">
        <f t="shared" si="140"/>
        <v>1483</v>
      </c>
      <c r="B1483" t="str">
        <f>IF(HLOOKUP("Memory",'vInfo (Imported)'!$1:$5000,A1483,FALSE)&gt;0,HLOOKUP("Memory",'vInfo (Imported)'!$1:$5000,A1483,FALSE),"")</f>
        <v/>
      </c>
      <c r="C1483" t="str">
        <f>IF(HLOOKUP("CPUs",'vInfo (Imported)'!$1:$5000,A1483,FALSE)&gt;0,
HLOOKUP("CPUs",'vInfo (Imported)'!$1:$5000,A1483,FALSE),
"")</f>
        <v/>
      </c>
      <c r="D1483" t="str">
        <f>IF(HLOOKUP($D$1,'vInfo (Imported)'!$1:$5000,A1483,FALSE)&gt;0,
HLOOKUP($D$1,'vInfo (Imported)'!$1:$5000,A1483,FALSE),
"")</f>
        <v/>
      </c>
      <c r="E1483" t="str">
        <f>IF(HLOOKUP("Category",'vInfo (Imported)'!$1:$5000,A1483,FALSE)&gt;0,
HLOOKUP("Category",'vInfo (Imported)'!$1:$5000,A1483,FALSE),
"")</f>
        <v/>
      </c>
      <c r="F1483" t="str">
        <f>IF(HLOOKUP("OS according to the configuration file",'vInfo (Imported)'!$1:$5000,A1483,FALSE)&gt;0,
HLOOKUP("OS according to the configuration file",'vInfo (Imported)'!$1:$5000,A1483,FALSE),
"")</f>
        <v/>
      </c>
      <c r="G1483" s="1" t="str">
        <f>IF(HLOOKUP("Cluster",'vInfo (Imported)'!$1:$5000,A1483,FALSE)&gt;0,
HLOOKUP("Cluster",'vInfo (Imported)'!$1:$5000,A1483,FALSE),
"")</f>
        <v/>
      </c>
      <c r="K1483" s="28">
        <f>'vCluster (Imported)'!A1483</f>
        <v>0</v>
      </c>
      <c r="L1483">
        <f t="shared" si="141"/>
        <v>0</v>
      </c>
      <c r="M1483">
        <f t="shared" si="142"/>
        <v>0</v>
      </c>
      <c r="N1483">
        <f t="shared" si="143"/>
        <v>0</v>
      </c>
      <c r="O1483" s="1">
        <f t="shared" si="144"/>
        <v>0</v>
      </c>
      <c r="P1483">
        <f>SUMIFS('vCluster (Imported)'!$G:$G,'vCluster (Imported)'!$A:$A,K1483)</f>
        <v>0</v>
      </c>
      <c r="Q1483">
        <f t="shared" si="145"/>
        <v>0</v>
      </c>
    </row>
    <row r="1484" spans="1:17" x14ac:dyDescent="0.3">
      <c r="A1484">
        <f t="shared" si="140"/>
        <v>1484</v>
      </c>
      <c r="B1484" t="str">
        <f>IF(HLOOKUP("Memory",'vInfo (Imported)'!$1:$5000,A1484,FALSE)&gt;0,HLOOKUP("Memory",'vInfo (Imported)'!$1:$5000,A1484,FALSE),"")</f>
        <v/>
      </c>
      <c r="C1484" t="str">
        <f>IF(HLOOKUP("CPUs",'vInfo (Imported)'!$1:$5000,A1484,FALSE)&gt;0,
HLOOKUP("CPUs",'vInfo (Imported)'!$1:$5000,A1484,FALSE),
"")</f>
        <v/>
      </c>
      <c r="D1484" t="str">
        <f>IF(HLOOKUP($D$1,'vInfo (Imported)'!$1:$5000,A1484,FALSE)&gt;0,
HLOOKUP($D$1,'vInfo (Imported)'!$1:$5000,A1484,FALSE),
"")</f>
        <v/>
      </c>
      <c r="E1484" t="str">
        <f>IF(HLOOKUP("Category",'vInfo (Imported)'!$1:$5000,A1484,FALSE)&gt;0,
HLOOKUP("Category",'vInfo (Imported)'!$1:$5000,A1484,FALSE),
"")</f>
        <v/>
      </c>
      <c r="F1484" t="str">
        <f>IF(HLOOKUP("OS according to the configuration file",'vInfo (Imported)'!$1:$5000,A1484,FALSE)&gt;0,
HLOOKUP("OS according to the configuration file",'vInfo (Imported)'!$1:$5000,A1484,FALSE),
"")</f>
        <v/>
      </c>
      <c r="G1484" s="1" t="str">
        <f>IF(HLOOKUP("Cluster",'vInfo (Imported)'!$1:$5000,A1484,FALSE)&gt;0,
HLOOKUP("Cluster",'vInfo (Imported)'!$1:$5000,A1484,FALSE),
"")</f>
        <v/>
      </c>
      <c r="K1484" s="28">
        <f>'vCluster (Imported)'!A1484</f>
        <v>0</v>
      </c>
      <c r="L1484">
        <f t="shared" si="141"/>
        <v>0</v>
      </c>
      <c r="M1484">
        <f t="shared" si="142"/>
        <v>0</v>
      </c>
      <c r="N1484">
        <f t="shared" si="143"/>
        <v>0</v>
      </c>
      <c r="O1484" s="1">
        <f t="shared" si="144"/>
        <v>0</v>
      </c>
      <c r="P1484">
        <f>SUMIFS('vCluster (Imported)'!$G:$G,'vCluster (Imported)'!$A:$A,K1484)</f>
        <v>0</v>
      </c>
      <c r="Q1484">
        <f t="shared" si="145"/>
        <v>0</v>
      </c>
    </row>
    <row r="1485" spans="1:17" x14ac:dyDescent="0.3">
      <c r="A1485">
        <f t="shared" si="140"/>
        <v>1485</v>
      </c>
      <c r="B1485" t="str">
        <f>IF(HLOOKUP("Memory",'vInfo (Imported)'!$1:$5000,A1485,FALSE)&gt;0,HLOOKUP("Memory",'vInfo (Imported)'!$1:$5000,A1485,FALSE),"")</f>
        <v/>
      </c>
      <c r="C1485" t="str">
        <f>IF(HLOOKUP("CPUs",'vInfo (Imported)'!$1:$5000,A1485,FALSE)&gt;0,
HLOOKUP("CPUs",'vInfo (Imported)'!$1:$5000,A1485,FALSE),
"")</f>
        <v/>
      </c>
      <c r="D1485" t="str">
        <f>IF(HLOOKUP($D$1,'vInfo (Imported)'!$1:$5000,A1485,FALSE)&gt;0,
HLOOKUP($D$1,'vInfo (Imported)'!$1:$5000,A1485,FALSE),
"")</f>
        <v/>
      </c>
      <c r="E1485" t="str">
        <f>IF(HLOOKUP("Category",'vInfo (Imported)'!$1:$5000,A1485,FALSE)&gt;0,
HLOOKUP("Category",'vInfo (Imported)'!$1:$5000,A1485,FALSE),
"")</f>
        <v/>
      </c>
      <c r="F1485" t="str">
        <f>IF(HLOOKUP("OS according to the configuration file",'vInfo (Imported)'!$1:$5000,A1485,FALSE)&gt;0,
HLOOKUP("OS according to the configuration file",'vInfo (Imported)'!$1:$5000,A1485,FALSE),
"")</f>
        <v/>
      </c>
      <c r="G1485" s="1" t="str">
        <f>IF(HLOOKUP("Cluster",'vInfo (Imported)'!$1:$5000,A1485,FALSE)&gt;0,
HLOOKUP("Cluster",'vInfo (Imported)'!$1:$5000,A1485,FALSE),
"")</f>
        <v/>
      </c>
      <c r="K1485" s="28">
        <f>'vCluster (Imported)'!A1485</f>
        <v>0</v>
      </c>
      <c r="L1485">
        <f t="shared" si="141"/>
        <v>0</v>
      </c>
      <c r="M1485">
        <f t="shared" si="142"/>
        <v>0</v>
      </c>
      <c r="N1485">
        <f t="shared" si="143"/>
        <v>0</v>
      </c>
      <c r="O1485" s="1">
        <f t="shared" si="144"/>
        <v>0</v>
      </c>
      <c r="P1485">
        <f>SUMIFS('vCluster (Imported)'!$G:$G,'vCluster (Imported)'!$A:$A,K1485)</f>
        <v>0</v>
      </c>
      <c r="Q1485">
        <f t="shared" si="145"/>
        <v>0</v>
      </c>
    </row>
    <row r="1486" spans="1:17" x14ac:dyDescent="0.3">
      <c r="A1486">
        <f t="shared" si="140"/>
        <v>1486</v>
      </c>
      <c r="B1486" t="str">
        <f>IF(HLOOKUP("Memory",'vInfo (Imported)'!$1:$5000,A1486,FALSE)&gt;0,HLOOKUP("Memory",'vInfo (Imported)'!$1:$5000,A1486,FALSE),"")</f>
        <v/>
      </c>
      <c r="C1486" t="str">
        <f>IF(HLOOKUP("CPUs",'vInfo (Imported)'!$1:$5000,A1486,FALSE)&gt;0,
HLOOKUP("CPUs",'vInfo (Imported)'!$1:$5000,A1486,FALSE),
"")</f>
        <v/>
      </c>
      <c r="D1486" t="str">
        <f>IF(HLOOKUP($D$1,'vInfo (Imported)'!$1:$5000,A1486,FALSE)&gt;0,
HLOOKUP($D$1,'vInfo (Imported)'!$1:$5000,A1486,FALSE),
"")</f>
        <v/>
      </c>
      <c r="E1486" t="str">
        <f>IF(HLOOKUP("Category",'vInfo (Imported)'!$1:$5000,A1486,FALSE)&gt;0,
HLOOKUP("Category",'vInfo (Imported)'!$1:$5000,A1486,FALSE),
"")</f>
        <v/>
      </c>
      <c r="F1486" t="str">
        <f>IF(HLOOKUP("OS according to the configuration file",'vInfo (Imported)'!$1:$5000,A1486,FALSE)&gt;0,
HLOOKUP("OS according to the configuration file",'vInfo (Imported)'!$1:$5000,A1486,FALSE),
"")</f>
        <v/>
      </c>
      <c r="G1486" s="1" t="str">
        <f>IF(HLOOKUP("Cluster",'vInfo (Imported)'!$1:$5000,A1486,FALSE)&gt;0,
HLOOKUP("Cluster",'vInfo (Imported)'!$1:$5000,A1486,FALSE),
"")</f>
        <v/>
      </c>
      <c r="K1486" s="28">
        <f>'vCluster (Imported)'!A1486</f>
        <v>0</v>
      </c>
      <c r="L1486">
        <f t="shared" si="141"/>
        <v>0</v>
      </c>
      <c r="M1486">
        <f t="shared" si="142"/>
        <v>0</v>
      </c>
      <c r="N1486">
        <f t="shared" si="143"/>
        <v>0</v>
      </c>
      <c r="O1486" s="1">
        <f t="shared" si="144"/>
        <v>0</v>
      </c>
      <c r="P1486">
        <f>SUMIFS('vCluster (Imported)'!$G:$G,'vCluster (Imported)'!$A:$A,K1486)</f>
        <v>0</v>
      </c>
      <c r="Q1486">
        <f t="shared" si="145"/>
        <v>0</v>
      </c>
    </row>
    <row r="1487" spans="1:17" x14ac:dyDescent="0.3">
      <c r="A1487">
        <f t="shared" si="140"/>
        <v>1487</v>
      </c>
      <c r="B1487" t="str">
        <f>IF(HLOOKUP("Memory",'vInfo (Imported)'!$1:$5000,A1487,FALSE)&gt;0,HLOOKUP("Memory",'vInfo (Imported)'!$1:$5000,A1487,FALSE),"")</f>
        <v/>
      </c>
      <c r="C1487" t="str">
        <f>IF(HLOOKUP("CPUs",'vInfo (Imported)'!$1:$5000,A1487,FALSE)&gt;0,
HLOOKUP("CPUs",'vInfo (Imported)'!$1:$5000,A1487,FALSE),
"")</f>
        <v/>
      </c>
      <c r="D1487" t="str">
        <f>IF(HLOOKUP($D$1,'vInfo (Imported)'!$1:$5000,A1487,FALSE)&gt;0,
HLOOKUP($D$1,'vInfo (Imported)'!$1:$5000,A1487,FALSE),
"")</f>
        <v/>
      </c>
      <c r="E1487" t="str">
        <f>IF(HLOOKUP("Category",'vInfo (Imported)'!$1:$5000,A1487,FALSE)&gt;0,
HLOOKUP("Category",'vInfo (Imported)'!$1:$5000,A1487,FALSE),
"")</f>
        <v/>
      </c>
      <c r="F1487" t="str">
        <f>IF(HLOOKUP("OS according to the configuration file",'vInfo (Imported)'!$1:$5000,A1487,FALSE)&gt;0,
HLOOKUP("OS according to the configuration file",'vInfo (Imported)'!$1:$5000,A1487,FALSE),
"")</f>
        <v/>
      </c>
      <c r="G1487" s="1" t="str">
        <f>IF(HLOOKUP("Cluster",'vInfo (Imported)'!$1:$5000,A1487,FALSE)&gt;0,
HLOOKUP("Cluster",'vInfo (Imported)'!$1:$5000,A1487,FALSE),
"")</f>
        <v/>
      </c>
      <c r="K1487" s="28">
        <f>'vCluster (Imported)'!A1487</f>
        <v>0</v>
      </c>
      <c r="L1487">
        <f t="shared" si="141"/>
        <v>0</v>
      </c>
      <c r="M1487">
        <f t="shared" si="142"/>
        <v>0</v>
      </c>
      <c r="N1487">
        <f t="shared" si="143"/>
        <v>0</v>
      </c>
      <c r="O1487" s="1">
        <f t="shared" si="144"/>
        <v>0</v>
      </c>
      <c r="P1487">
        <f>SUMIFS('vCluster (Imported)'!$G:$G,'vCluster (Imported)'!$A:$A,K1487)</f>
        <v>0</v>
      </c>
      <c r="Q1487">
        <f t="shared" si="145"/>
        <v>0</v>
      </c>
    </row>
    <row r="1488" spans="1:17" x14ac:dyDescent="0.3">
      <c r="A1488">
        <f t="shared" si="140"/>
        <v>1488</v>
      </c>
      <c r="B1488" t="str">
        <f>IF(HLOOKUP("Memory",'vInfo (Imported)'!$1:$5000,A1488,FALSE)&gt;0,HLOOKUP("Memory",'vInfo (Imported)'!$1:$5000,A1488,FALSE),"")</f>
        <v/>
      </c>
      <c r="C1488" t="str">
        <f>IF(HLOOKUP("CPUs",'vInfo (Imported)'!$1:$5000,A1488,FALSE)&gt;0,
HLOOKUP("CPUs",'vInfo (Imported)'!$1:$5000,A1488,FALSE),
"")</f>
        <v/>
      </c>
      <c r="D1488" t="str">
        <f>IF(HLOOKUP($D$1,'vInfo (Imported)'!$1:$5000,A1488,FALSE)&gt;0,
HLOOKUP($D$1,'vInfo (Imported)'!$1:$5000,A1488,FALSE),
"")</f>
        <v/>
      </c>
      <c r="E1488" t="str">
        <f>IF(HLOOKUP("Category",'vInfo (Imported)'!$1:$5000,A1488,FALSE)&gt;0,
HLOOKUP("Category",'vInfo (Imported)'!$1:$5000,A1488,FALSE),
"")</f>
        <v/>
      </c>
      <c r="F1488" t="str">
        <f>IF(HLOOKUP("OS according to the configuration file",'vInfo (Imported)'!$1:$5000,A1488,FALSE)&gt;0,
HLOOKUP("OS according to the configuration file",'vInfo (Imported)'!$1:$5000,A1488,FALSE),
"")</f>
        <v/>
      </c>
      <c r="G1488" s="1" t="str">
        <f>IF(HLOOKUP("Cluster",'vInfo (Imported)'!$1:$5000,A1488,FALSE)&gt;0,
HLOOKUP("Cluster",'vInfo (Imported)'!$1:$5000,A1488,FALSE),
"")</f>
        <v/>
      </c>
      <c r="K1488" s="28">
        <f>'vCluster (Imported)'!A1488</f>
        <v>0</v>
      </c>
      <c r="L1488">
        <f t="shared" si="141"/>
        <v>0</v>
      </c>
      <c r="M1488">
        <f t="shared" si="142"/>
        <v>0</v>
      </c>
      <c r="N1488">
        <f t="shared" si="143"/>
        <v>0</v>
      </c>
      <c r="O1488" s="1">
        <f t="shared" si="144"/>
        <v>0</v>
      </c>
      <c r="P1488">
        <f>SUMIFS('vCluster (Imported)'!$G:$G,'vCluster (Imported)'!$A:$A,K1488)</f>
        <v>0</v>
      </c>
      <c r="Q1488">
        <f t="shared" si="145"/>
        <v>0</v>
      </c>
    </row>
    <row r="1489" spans="1:17" x14ac:dyDescent="0.3">
      <c r="A1489">
        <f t="shared" si="140"/>
        <v>1489</v>
      </c>
      <c r="B1489" t="str">
        <f>IF(HLOOKUP("Memory",'vInfo (Imported)'!$1:$5000,A1489,FALSE)&gt;0,HLOOKUP("Memory",'vInfo (Imported)'!$1:$5000,A1489,FALSE),"")</f>
        <v/>
      </c>
      <c r="C1489" t="str">
        <f>IF(HLOOKUP("CPUs",'vInfo (Imported)'!$1:$5000,A1489,FALSE)&gt;0,
HLOOKUP("CPUs",'vInfo (Imported)'!$1:$5000,A1489,FALSE),
"")</f>
        <v/>
      </c>
      <c r="D1489" t="str">
        <f>IF(HLOOKUP($D$1,'vInfo (Imported)'!$1:$5000,A1489,FALSE)&gt;0,
HLOOKUP($D$1,'vInfo (Imported)'!$1:$5000,A1489,FALSE),
"")</f>
        <v/>
      </c>
      <c r="E1489" t="str">
        <f>IF(HLOOKUP("Category",'vInfo (Imported)'!$1:$5000,A1489,FALSE)&gt;0,
HLOOKUP("Category",'vInfo (Imported)'!$1:$5000,A1489,FALSE),
"")</f>
        <v/>
      </c>
      <c r="F1489" t="str">
        <f>IF(HLOOKUP("OS according to the configuration file",'vInfo (Imported)'!$1:$5000,A1489,FALSE)&gt;0,
HLOOKUP("OS according to the configuration file",'vInfo (Imported)'!$1:$5000,A1489,FALSE),
"")</f>
        <v/>
      </c>
      <c r="G1489" s="1" t="str">
        <f>IF(HLOOKUP("Cluster",'vInfo (Imported)'!$1:$5000,A1489,FALSE)&gt;0,
HLOOKUP("Cluster",'vInfo (Imported)'!$1:$5000,A1489,FALSE),
"")</f>
        <v/>
      </c>
      <c r="K1489" s="28">
        <f>'vCluster (Imported)'!A1489</f>
        <v>0</v>
      </c>
      <c r="L1489">
        <f t="shared" si="141"/>
        <v>0</v>
      </c>
      <c r="M1489">
        <f t="shared" si="142"/>
        <v>0</v>
      </c>
      <c r="N1489">
        <f t="shared" si="143"/>
        <v>0</v>
      </c>
      <c r="O1489" s="1">
        <f t="shared" si="144"/>
        <v>0</v>
      </c>
      <c r="P1489">
        <f>SUMIFS('vCluster (Imported)'!$G:$G,'vCluster (Imported)'!$A:$A,K1489)</f>
        <v>0</v>
      </c>
      <c r="Q1489">
        <f t="shared" si="145"/>
        <v>0</v>
      </c>
    </row>
    <row r="1490" spans="1:17" x14ac:dyDescent="0.3">
      <c r="A1490">
        <f t="shared" si="140"/>
        <v>1490</v>
      </c>
      <c r="B1490" t="str">
        <f>IF(HLOOKUP("Memory",'vInfo (Imported)'!$1:$5000,A1490,FALSE)&gt;0,HLOOKUP("Memory",'vInfo (Imported)'!$1:$5000,A1490,FALSE),"")</f>
        <v/>
      </c>
      <c r="C1490" t="str">
        <f>IF(HLOOKUP("CPUs",'vInfo (Imported)'!$1:$5000,A1490,FALSE)&gt;0,
HLOOKUP("CPUs",'vInfo (Imported)'!$1:$5000,A1490,FALSE),
"")</f>
        <v/>
      </c>
      <c r="D1490" t="str">
        <f>IF(HLOOKUP($D$1,'vInfo (Imported)'!$1:$5000,A1490,FALSE)&gt;0,
HLOOKUP($D$1,'vInfo (Imported)'!$1:$5000,A1490,FALSE),
"")</f>
        <v/>
      </c>
      <c r="E1490" t="str">
        <f>IF(HLOOKUP("Category",'vInfo (Imported)'!$1:$5000,A1490,FALSE)&gt;0,
HLOOKUP("Category",'vInfo (Imported)'!$1:$5000,A1490,FALSE),
"")</f>
        <v/>
      </c>
      <c r="F1490" t="str">
        <f>IF(HLOOKUP("OS according to the configuration file",'vInfo (Imported)'!$1:$5000,A1490,FALSE)&gt;0,
HLOOKUP("OS according to the configuration file",'vInfo (Imported)'!$1:$5000,A1490,FALSE),
"")</f>
        <v/>
      </c>
      <c r="G1490" s="1" t="str">
        <f>IF(HLOOKUP("Cluster",'vInfo (Imported)'!$1:$5000,A1490,FALSE)&gt;0,
HLOOKUP("Cluster",'vInfo (Imported)'!$1:$5000,A1490,FALSE),
"")</f>
        <v/>
      </c>
      <c r="K1490" s="28">
        <f>'vCluster (Imported)'!A1490</f>
        <v>0</v>
      </c>
      <c r="L1490">
        <f t="shared" si="141"/>
        <v>0</v>
      </c>
      <c r="M1490">
        <f t="shared" si="142"/>
        <v>0</v>
      </c>
      <c r="N1490">
        <f t="shared" si="143"/>
        <v>0</v>
      </c>
      <c r="O1490" s="1">
        <f t="shared" si="144"/>
        <v>0</v>
      </c>
      <c r="P1490">
        <f>SUMIFS('vCluster (Imported)'!$G:$G,'vCluster (Imported)'!$A:$A,K1490)</f>
        <v>0</v>
      </c>
      <c r="Q1490">
        <f t="shared" si="145"/>
        <v>0</v>
      </c>
    </row>
    <row r="1491" spans="1:17" x14ac:dyDescent="0.3">
      <c r="A1491">
        <f t="shared" si="140"/>
        <v>1491</v>
      </c>
      <c r="B1491" t="str">
        <f>IF(HLOOKUP("Memory",'vInfo (Imported)'!$1:$5000,A1491,FALSE)&gt;0,HLOOKUP("Memory",'vInfo (Imported)'!$1:$5000,A1491,FALSE),"")</f>
        <v/>
      </c>
      <c r="C1491" t="str">
        <f>IF(HLOOKUP("CPUs",'vInfo (Imported)'!$1:$5000,A1491,FALSE)&gt;0,
HLOOKUP("CPUs",'vInfo (Imported)'!$1:$5000,A1491,FALSE),
"")</f>
        <v/>
      </c>
      <c r="D1491" t="str">
        <f>IF(HLOOKUP($D$1,'vInfo (Imported)'!$1:$5000,A1491,FALSE)&gt;0,
HLOOKUP($D$1,'vInfo (Imported)'!$1:$5000,A1491,FALSE),
"")</f>
        <v/>
      </c>
      <c r="E1491" t="str">
        <f>IF(HLOOKUP("Category",'vInfo (Imported)'!$1:$5000,A1491,FALSE)&gt;0,
HLOOKUP("Category",'vInfo (Imported)'!$1:$5000,A1491,FALSE),
"")</f>
        <v/>
      </c>
      <c r="F1491" t="str">
        <f>IF(HLOOKUP("OS according to the configuration file",'vInfo (Imported)'!$1:$5000,A1491,FALSE)&gt;0,
HLOOKUP("OS according to the configuration file",'vInfo (Imported)'!$1:$5000,A1491,FALSE),
"")</f>
        <v/>
      </c>
      <c r="G1491" s="1" t="str">
        <f>IF(HLOOKUP("Cluster",'vInfo (Imported)'!$1:$5000,A1491,FALSE)&gt;0,
HLOOKUP("Cluster",'vInfo (Imported)'!$1:$5000,A1491,FALSE),
"")</f>
        <v/>
      </c>
      <c r="K1491" s="28">
        <f>'vCluster (Imported)'!A1491</f>
        <v>0</v>
      </c>
      <c r="L1491">
        <f t="shared" si="141"/>
        <v>0</v>
      </c>
      <c r="M1491">
        <f t="shared" si="142"/>
        <v>0</v>
      </c>
      <c r="N1491">
        <f t="shared" si="143"/>
        <v>0</v>
      </c>
      <c r="O1491" s="1">
        <f t="shared" si="144"/>
        <v>0</v>
      </c>
      <c r="P1491">
        <f>SUMIFS('vCluster (Imported)'!$G:$G,'vCluster (Imported)'!$A:$A,K1491)</f>
        <v>0</v>
      </c>
      <c r="Q1491">
        <f t="shared" si="145"/>
        <v>0</v>
      </c>
    </row>
    <row r="1492" spans="1:17" x14ac:dyDescent="0.3">
      <c r="A1492">
        <f t="shared" si="140"/>
        <v>1492</v>
      </c>
      <c r="B1492" t="str">
        <f>IF(HLOOKUP("Memory",'vInfo (Imported)'!$1:$5000,A1492,FALSE)&gt;0,HLOOKUP("Memory",'vInfo (Imported)'!$1:$5000,A1492,FALSE),"")</f>
        <v/>
      </c>
      <c r="C1492" t="str">
        <f>IF(HLOOKUP("CPUs",'vInfo (Imported)'!$1:$5000,A1492,FALSE)&gt;0,
HLOOKUP("CPUs",'vInfo (Imported)'!$1:$5000,A1492,FALSE),
"")</f>
        <v/>
      </c>
      <c r="D1492" t="str">
        <f>IF(HLOOKUP($D$1,'vInfo (Imported)'!$1:$5000,A1492,FALSE)&gt;0,
HLOOKUP($D$1,'vInfo (Imported)'!$1:$5000,A1492,FALSE),
"")</f>
        <v/>
      </c>
      <c r="E1492" t="str">
        <f>IF(HLOOKUP("Category",'vInfo (Imported)'!$1:$5000,A1492,FALSE)&gt;0,
HLOOKUP("Category",'vInfo (Imported)'!$1:$5000,A1492,FALSE),
"")</f>
        <v/>
      </c>
      <c r="F1492" t="str">
        <f>IF(HLOOKUP("OS according to the configuration file",'vInfo (Imported)'!$1:$5000,A1492,FALSE)&gt;0,
HLOOKUP("OS according to the configuration file",'vInfo (Imported)'!$1:$5000,A1492,FALSE),
"")</f>
        <v/>
      </c>
      <c r="G1492" s="1" t="str">
        <f>IF(HLOOKUP("Cluster",'vInfo (Imported)'!$1:$5000,A1492,FALSE)&gt;0,
HLOOKUP("Cluster",'vInfo (Imported)'!$1:$5000,A1492,FALSE),
"")</f>
        <v/>
      </c>
      <c r="K1492" s="28">
        <f>'vCluster (Imported)'!A1492</f>
        <v>0</v>
      </c>
      <c r="L1492">
        <f t="shared" si="141"/>
        <v>0</v>
      </c>
      <c r="M1492">
        <f t="shared" si="142"/>
        <v>0</v>
      </c>
      <c r="N1492">
        <f t="shared" si="143"/>
        <v>0</v>
      </c>
      <c r="O1492" s="1">
        <f t="shared" si="144"/>
        <v>0</v>
      </c>
      <c r="P1492">
        <f>SUMIFS('vCluster (Imported)'!$G:$G,'vCluster (Imported)'!$A:$A,K1492)</f>
        <v>0</v>
      </c>
      <c r="Q1492">
        <f t="shared" si="145"/>
        <v>0</v>
      </c>
    </row>
    <row r="1493" spans="1:17" x14ac:dyDescent="0.3">
      <c r="A1493">
        <f t="shared" si="140"/>
        <v>1493</v>
      </c>
      <c r="B1493" t="str">
        <f>IF(HLOOKUP("Memory",'vInfo (Imported)'!$1:$5000,A1493,FALSE)&gt;0,HLOOKUP("Memory",'vInfo (Imported)'!$1:$5000,A1493,FALSE),"")</f>
        <v/>
      </c>
      <c r="C1493" t="str">
        <f>IF(HLOOKUP("CPUs",'vInfo (Imported)'!$1:$5000,A1493,FALSE)&gt;0,
HLOOKUP("CPUs",'vInfo (Imported)'!$1:$5000,A1493,FALSE),
"")</f>
        <v/>
      </c>
      <c r="D1493" t="str">
        <f>IF(HLOOKUP($D$1,'vInfo (Imported)'!$1:$5000,A1493,FALSE)&gt;0,
HLOOKUP($D$1,'vInfo (Imported)'!$1:$5000,A1493,FALSE),
"")</f>
        <v/>
      </c>
      <c r="E1493" t="str">
        <f>IF(HLOOKUP("Category",'vInfo (Imported)'!$1:$5000,A1493,FALSE)&gt;0,
HLOOKUP("Category",'vInfo (Imported)'!$1:$5000,A1493,FALSE),
"")</f>
        <v/>
      </c>
      <c r="F1493" t="str">
        <f>IF(HLOOKUP("OS according to the configuration file",'vInfo (Imported)'!$1:$5000,A1493,FALSE)&gt;0,
HLOOKUP("OS according to the configuration file",'vInfo (Imported)'!$1:$5000,A1493,FALSE),
"")</f>
        <v/>
      </c>
      <c r="G1493" s="1" t="str">
        <f>IF(HLOOKUP("Cluster",'vInfo (Imported)'!$1:$5000,A1493,FALSE)&gt;0,
HLOOKUP("Cluster",'vInfo (Imported)'!$1:$5000,A1493,FALSE),
"")</f>
        <v/>
      </c>
      <c r="K1493" s="28">
        <f>'vCluster (Imported)'!A1493</f>
        <v>0</v>
      </c>
      <c r="L1493">
        <f t="shared" si="141"/>
        <v>0</v>
      </c>
      <c r="M1493">
        <f t="shared" si="142"/>
        <v>0</v>
      </c>
      <c r="N1493">
        <f t="shared" si="143"/>
        <v>0</v>
      </c>
      <c r="O1493" s="1">
        <f t="shared" si="144"/>
        <v>0</v>
      </c>
      <c r="P1493">
        <f>SUMIFS('vCluster (Imported)'!$G:$G,'vCluster (Imported)'!$A:$A,K1493)</f>
        <v>0</v>
      </c>
      <c r="Q1493">
        <f t="shared" si="145"/>
        <v>0</v>
      </c>
    </row>
    <row r="1494" spans="1:17" x14ac:dyDescent="0.3">
      <c r="A1494">
        <f t="shared" si="140"/>
        <v>1494</v>
      </c>
      <c r="B1494" t="str">
        <f>IF(HLOOKUP("Memory",'vInfo (Imported)'!$1:$5000,A1494,FALSE)&gt;0,HLOOKUP("Memory",'vInfo (Imported)'!$1:$5000,A1494,FALSE),"")</f>
        <v/>
      </c>
      <c r="C1494" t="str">
        <f>IF(HLOOKUP("CPUs",'vInfo (Imported)'!$1:$5000,A1494,FALSE)&gt;0,
HLOOKUP("CPUs",'vInfo (Imported)'!$1:$5000,A1494,FALSE),
"")</f>
        <v/>
      </c>
      <c r="D1494" t="str">
        <f>IF(HLOOKUP($D$1,'vInfo (Imported)'!$1:$5000,A1494,FALSE)&gt;0,
HLOOKUP($D$1,'vInfo (Imported)'!$1:$5000,A1494,FALSE),
"")</f>
        <v/>
      </c>
      <c r="E1494" t="str">
        <f>IF(HLOOKUP("Category",'vInfo (Imported)'!$1:$5000,A1494,FALSE)&gt;0,
HLOOKUP("Category",'vInfo (Imported)'!$1:$5000,A1494,FALSE),
"")</f>
        <v/>
      </c>
      <c r="F1494" t="str">
        <f>IF(HLOOKUP("OS according to the configuration file",'vInfo (Imported)'!$1:$5000,A1494,FALSE)&gt;0,
HLOOKUP("OS according to the configuration file",'vInfo (Imported)'!$1:$5000,A1494,FALSE),
"")</f>
        <v/>
      </c>
      <c r="G1494" s="1" t="str">
        <f>IF(HLOOKUP("Cluster",'vInfo (Imported)'!$1:$5000,A1494,FALSE)&gt;0,
HLOOKUP("Cluster",'vInfo (Imported)'!$1:$5000,A1494,FALSE),
"")</f>
        <v/>
      </c>
      <c r="K1494" s="28">
        <f>'vCluster (Imported)'!A1494</f>
        <v>0</v>
      </c>
      <c r="L1494">
        <f t="shared" si="141"/>
        <v>0</v>
      </c>
      <c r="M1494">
        <f t="shared" si="142"/>
        <v>0</v>
      </c>
      <c r="N1494">
        <f t="shared" si="143"/>
        <v>0</v>
      </c>
      <c r="O1494" s="1">
        <f t="shared" si="144"/>
        <v>0</v>
      </c>
      <c r="P1494">
        <f>SUMIFS('vCluster (Imported)'!$G:$G,'vCluster (Imported)'!$A:$A,K1494)</f>
        <v>0</v>
      </c>
      <c r="Q1494">
        <f t="shared" si="145"/>
        <v>0</v>
      </c>
    </row>
    <row r="1495" spans="1:17" x14ac:dyDescent="0.3">
      <c r="A1495">
        <f t="shared" si="140"/>
        <v>1495</v>
      </c>
      <c r="B1495" t="str">
        <f>IF(HLOOKUP("Memory",'vInfo (Imported)'!$1:$5000,A1495,FALSE)&gt;0,HLOOKUP("Memory",'vInfo (Imported)'!$1:$5000,A1495,FALSE),"")</f>
        <v/>
      </c>
      <c r="C1495" t="str">
        <f>IF(HLOOKUP("CPUs",'vInfo (Imported)'!$1:$5000,A1495,FALSE)&gt;0,
HLOOKUP("CPUs",'vInfo (Imported)'!$1:$5000,A1495,FALSE),
"")</f>
        <v/>
      </c>
      <c r="D1495" t="str">
        <f>IF(HLOOKUP($D$1,'vInfo (Imported)'!$1:$5000,A1495,FALSE)&gt;0,
HLOOKUP($D$1,'vInfo (Imported)'!$1:$5000,A1495,FALSE),
"")</f>
        <v/>
      </c>
      <c r="E1495" t="str">
        <f>IF(HLOOKUP("Category",'vInfo (Imported)'!$1:$5000,A1495,FALSE)&gt;0,
HLOOKUP("Category",'vInfo (Imported)'!$1:$5000,A1495,FALSE),
"")</f>
        <v/>
      </c>
      <c r="F1495" t="str">
        <f>IF(HLOOKUP("OS according to the configuration file",'vInfo (Imported)'!$1:$5000,A1495,FALSE)&gt;0,
HLOOKUP("OS according to the configuration file",'vInfo (Imported)'!$1:$5000,A1495,FALSE),
"")</f>
        <v/>
      </c>
      <c r="G1495" s="1" t="str">
        <f>IF(HLOOKUP("Cluster",'vInfo (Imported)'!$1:$5000,A1495,FALSE)&gt;0,
HLOOKUP("Cluster",'vInfo (Imported)'!$1:$5000,A1495,FALSE),
"")</f>
        <v/>
      </c>
      <c r="K1495" s="28">
        <f>'vCluster (Imported)'!A1495</f>
        <v>0</v>
      </c>
      <c r="L1495">
        <f t="shared" si="141"/>
        <v>0</v>
      </c>
      <c r="M1495">
        <f t="shared" si="142"/>
        <v>0</v>
      </c>
      <c r="N1495">
        <f t="shared" si="143"/>
        <v>0</v>
      </c>
      <c r="O1495" s="1">
        <f t="shared" si="144"/>
        <v>0</v>
      </c>
      <c r="P1495">
        <f>SUMIFS('vCluster (Imported)'!$G:$G,'vCluster (Imported)'!$A:$A,K1495)</f>
        <v>0</v>
      </c>
      <c r="Q1495">
        <f t="shared" si="145"/>
        <v>0</v>
      </c>
    </row>
    <row r="1496" spans="1:17" x14ac:dyDescent="0.3">
      <c r="A1496">
        <f t="shared" si="140"/>
        <v>1496</v>
      </c>
      <c r="B1496" t="str">
        <f>IF(HLOOKUP("Memory",'vInfo (Imported)'!$1:$5000,A1496,FALSE)&gt;0,HLOOKUP("Memory",'vInfo (Imported)'!$1:$5000,A1496,FALSE),"")</f>
        <v/>
      </c>
      <c r="C1496" t="str">
        <f>IF(HLOOKUP("CPUs",'vInfo (Imported)'!$1:$5000,A1496,FALSE)&gt;0,
HLOOKUP("CPUs",'vInfo (Imported)'!$1:$5000,A1496,FALSE),
"")</f>
        <v/>
      </c>
      <c r="D1496" t="str">
        <f>IF(HLOOKUP($D$1,'vInfo (Imported)'!$1:$5000,A1496,FALSE)&gt;0,
HLOOKUP($D$1,'vInfo (Imported)'!$1:$5000,A1496,FALSE),
"")</f>
        <v/>
      </c>
      <c r="E1496" t="str">
        <f>IF(HLOOKUP("Category",'vInfo (Imported)'!$1:$5000,A1496,FALSE)&gt;0,
HLOOKUP("Category",'vInfo (Imported)'!$1:$5000,A1496,FALSE),
"")</f>
        <v/>
      </c>
      <c r="F1496" t="str">
        <f>IF(HLOOKUP("OS according to the configuration file",'vInfo (Imported)'!$1:$5000,A1496,FALSE)&gt;0,
HLOOKUP("OS according to the configuration file",'vInfo (Imported)'!$1:$5000,A1496,FALSE),
"")</f>
        <v/>
      </c>
      <c r="G1496" s="1" t="str">
        <f>IF(HLOOKUP("Cluster",'vInfo (Imported)'!$1:$5000,A1496,FALSE)&gt;0,
HLOOKUP("Cluster",'vInfo (Imported)'!$1:$5000,A1496,FALSE),
"")</f>
        <v/>
      </c>
      <c r="K1496" s="28">
        <f>'vCluster (Imported)'!A1496</f>
        <v>0</v>
      </c>
      <c r="L1496">
        <f t="shared" si="141"/>
        <v>0</v>
      </c>
      <c r="M1496">
        <f t="shared" si="142"/>
        <v>0</v>
      </c>
      <c r="N1496">
        <f t="shared" si="143"/>
        <v>0</v>
      </c>
      <c r="O1496" s="1">
        <f t="shared" si="144"/>
        <v>0</v>
      </c>
      <c r="P1496">
        <f>SUMIFS('vCluster (Imported)'!$G:$G,'vCluster (Imported)'!$A:$A,K1496)</f>
        <v>0</v>
      </c>
      <c r="Q1496">
        <f t="shared" si="145"/>
        <v>0</v>
      </c>
    </row>
    <row r="1497" spans="1:17" x14ac:dyDescent="0.3">
      <c r="A1497">
        <f t="shared" si="140"/>
        <v>1497</v>
      </c>
      <c r="B1497" t="str">
        <f>IF(HLOOKUP("Memory",'vInfo (Imported)'!$1:$5000,A1497,FALSE)&gt;0,HLOOKUP("Memory",'vInfo (Imported)'!$1:$5000,A1497,FALSE),"")</f>
        <v/>
      </c>
      <c r="C1497" t="str">
        <f>IF(HLOOKUP("CPUs",'vInfo (Imported)'!$1:$5000,A1497,FALSE)&gt;0,
HLOOKUP("CPUs",'vInfo (Imported)'!$1:$5000,A1497,FALSE),
"")</f>
        <v/>
      </c>
      <c r="D1497" t="str">
        <f>IF(HLOOKUP($D$1,'vInfo (Imported)'!$1:$5000,A1497,FALSE)&gt;0,
HLOOKUP($D$1,'vInfo (Imported)'!$1:$5000,A1497,FALSE),
"")</f>
        <v/>
      </c>
      <c r="E1497" t="str">
        <f>IF(HLOOKUP("Category",'vInfo (Imported)'!$1:$5000,A1497,FALSE)&gt;0,
HLOOKUP("Category",'vInfo (Imported)'!$1:$5000,A1497,FALSE),
"")</f>
        <v/>
      </c>
      <c r="F1497" t="str">
        <f>IF(HLOOKUP("OS according to the configuration file",'vInfo (Imported)'!$1:$5000,A1497,FALSE)&gt;0,
HLOOKUP("OS according to the configuration file",'vInfo (Imported)'!$1:$5000,A1497,FALSE),
"")</f>
        <v/>
      </c>
      <c r="G1497" s="1" t="str">
        <f>IF(HLOOKUP("Cluster",'vInfo (Imported)'!$1:$5000,A1497,FALSE)&gt;0,
HLOOKUP("Cluster",'vInfo (Imported)'!$1:$5000,A1497,FALSE),
"")</f>
        <v/>
      </c>
      <c r="K1497" s="28">
        <f>'vCluster (Imported)'!A1497</f>
        <v>0</v>
      </c>
      <c r="L1497">
        <f t="shared" si="141"/>
        <v>0</v>
      </c>
      <c r="M1497">
        <f t="shared" si="142"/>
        <v>0</v>
      </c>
      <c r="N1497">
        <f t="shared" si="143"/>
        <v>0</v>
      </c>
      <c r="O1497" s="1">
        <f t="shared" si="144"/>
        <v>0</v>
      </c>
      <c r="P1497">
        <f>SUMIFS('vCluster (Imported)'!$G:$G,'vCluster (Imported)'!$A:$A,K1497)</f>
        <v>0</v>
      </c>
      <c r="Q1497">
        <f t="shared" si="145"/>
        <v>0</v>
      </c>
    </row>
    <row r="1498" spans="1:17" x14ac:dyDescent="0.3">
      <c r="A1498">
        <f t="shared" si="140"/>
        <v>1498</v>
      </c>
      <c r="B1498" t="str">
        <f>IF(HLOOKUP("Memory",'vInfo (Imported)'!$1:$5000,A1498,FALSE)&gt;0,HLOOKUP("Memory",'vInfo (Imported)'!$1:$5000,A1498,FALSE),"")</f>
        <v/>
      </c>
      <c r="C1498" t="str">
        <f>IF(HLOOKUP("CPUs",'vInfo (Imported)'!$1:$5000,A1498,FALSE)&gt;0,
HLOOKUP("CPUs",'vInfo (Imported)'!$1:$5000,A1498,FALSE),
"")</f>
        <v/>
      </c>
      <c r="D1498" t="str">
        <f>IF(HLOOKUP($D$1,'vInfo (Imported)'!$1:$5000,A1498,FALSE)&gt;0,
HLOOKUP($D$1,'vInfo (Imported)'!$1:$5000,A1498,FALSE),
"")</f>
        <v/>
      </c>
      <c r="E1498" t="str">
        <f>IF(HLOOKUP("Category",'vInfo (Imported)'!$1:$5000,A1498,FALSE)&gt;0,
HLOOKUP("Category",'vInfo (Imported)'!$1:$5000,A1498,FALSE),
"")</f>
        <v/>
      </c>
      <c r="F1498" t="str">
        <f>IF(HLOOKUP("OS according to the configuration file",'vInfo (Imported)'!$1:$5000,A1498,FALSE)&gt;0,
HLOOKUP("OS according to the configuration file",'vInfo (Imported)'!$1:$5000,A1498,FALSE),
"")</f>
        <v/>
      </c>
      <c r="G1498" s="1" t="str">
        <f>IF(HLOOKUP("Cluster",'vInfo (Imported)'!$1:$5000,A1498,FALSE)&gt;0,
HLOOKUP("Cluster",'vInfo (Imported)'!$1:$5000,A1498,FALSE),
"")</f>
        <v/>
      </c>
      <c r="K1498" s="28">
        <f>'vCluster (Imported)'!A1498</f>
        <v>0</v>
      </c>
      <c r="L1498">
        <f t="shared" si="141"/>
        <v>0</v>
      </c>
      <c r="M1498">
        <f t="shared" si="142"/>
        <v>0</v>
      </c>
      <c r="N1498">
        <f t="shared" si="143"/>
        <v>0</v>
      </c>
      <c r="O1498" s="1">
        <f t="shared" si="144"/>
        <v>0</v>
      </c>
      <c r="P1498">
        <f>SUMIFS('vCluster (Imported)'!$G:$G,'vCluster (Imported)'!$A:$A,K1498)</f>
        <v>0</v>
      </c>
      <c r="Q1498">
        <f t="shared" si="145"/>
        <v>0</v>
      </c>
    </row>
    <row r="1499" spans="1:17" x14ac:dyDescent="0.3">
      <c r="A1499">
        <f t="shared" si="140"/>
        <v>1499</v>
      </c>
      <c r="B1499" t="str">
        <f>IF(HLOOKUP("Memory",'vInfo (Imported)'!$1:$5000,A1499,FALSE)&gt;0,HLOOKUP("Memory",'vInfo (Imported)'!$1:$5000,A1499,FALSE),"")</f>
        <v/>
      </c>
      <c r="C1499" t="str">
        <f>IF(HLOOKUP("CPUs",'vInfo (Imported)'!$1:$5000,A1499,FALSE)&gt;0,
HLOOKUP("CPUs",'vInfo (Imported)'!$1:$5000,A1499,FALSE),
"")</f>
        <v/>
      </c>
      <c r="D1499" t="str">
        <f>IF(HLOOKUP($D$1,'vInfo (Imported)'!$1:$5000,A1499,FALSE)&gt;0,
HLOOKUP($D$1,'vInfo (Imported)'!$1:$5000,A1499,FALSE),
"")</f>
        <v/>
      </c>
      <c r="E1499" t="str">
        <f>IF(HLOOKUP("Category",'vInfo (Imported)'!$1:$5000,A1499,FALSE)&gt;0,
HLOOKUP("Category",'vInfo (Imported)'!$1:$5000,A1499,FALSE),
"")</f>
        <v/>
      </c>
      <c r="F1499" t="str">
        <f>IF(HLOOKUP("OS according to the configuration file",'vInfo (Imported)'!$1:$5000,A1499,FALSE)&gt;0,
HLOOKUP("OS according to the configuration file",'vInfo (Imported)'!$1:$5000,A1499,FALSE),
"")</f>
        <v/>
      </c>
      <c r="G1499" s="1" t="str">
        <f>IF(HLOOKUP("Cluster",'vInfo (Imported)'!$1:$5000,A1499,FALSE)&gt;0,
HLOOKUP("Cluster",'vInfo (Imported)'!$1:$5000,A1499,FALSE),
"")</f>
        <v/>
      </c>
      <c r="K1499" s="28">
        <f>'vCluster (Imported)'!A1499</f>
        <v>0</v>
      </c>
      <c r="L1499">
        <f t="shared" si="141"/>
        <v>0</v>
      </c>
      <c r="M1499">
        <f t="shared" si="142"/>
        <v>0</v>
      </c>
      <c r="N1499">
        <f t="shared" si="143"/>
        <v>0</v>
      </c>
      <c r="O1499" s="1">
        <f t="shared" si="144"/>
        <v>0</v>
      </c>
      <c r="P1499">
        <f>SUMIFS('vCluster (Imported)'!$G:$G,'vCluster (Imported)'!$A:$A,K1499)</f>
        <v>0</v>
      </c>
      <c r="Q1499">
        <f t="shared" si="145"/>
        <v>0</v>
      </c>
    </row>
    <row r="1500" spans="1:17" x14ac:dyDescent="0.3">
      <c r="A1500">
        <f t="shared" si="140"/>
        <v>1500</v>
      </c>
      <c r="B1500" t="str">
        <f>IF(HLOOKUP("Memory",'vInfo (Imported)'!$1:$5000,A1500,FALSE)&gt;0,HLOOKUP("Memory",'vInfo (Imported)'!$1:$5000,A1500,FALSE),"")</f>
        <v/>
      </c>
      <c r="C1500" t="str">
        <f>IF(HLOOKUP("CPUs",'vInfo (Imported)'!$1:$5000,A1500,FALSE)&gt;0,
HLOOKUP("CPUs",'vInfo (Imported)'!$1:$5000,A1500,FALSE),
"")</f>
        <v/>
      </c>
      <c r="D1500" t="str">
        <f>IF(HLOOKUP($D$1,'vInfo (Imported)'!$1:$5000,A1500,FALSE)&gt;0,
HLOOKUP($D$1,'vInfo (Imported)'!$1:$5000,A1500,FALSE),
"")</f>
        <v/>
      </c>
      <c r="E1500" t="str">
        <f>IF(HLOOKUP("Category",'vInfo (Imported)'!$1:$5000,A1500,FALSE)&gt;0,
HLOOKUP("Category",'vInfo (Imported)'!$1:$5000,A1500,FALSE),
"")</f>
        <v/>
      </c>
      <c r="F1500" t="str">
        <f>IF(HLOOKUP("OS according to the configuration file",'vInfo (Imported)'!$1:$5000,A1500,FALSE)&gt;0,
HLOOKUP("OS according to the configuration file",'vInfo (Imported)'!$1:$5000,A1500,FALSE),
"")</f>
        <v/>
      </c>
      <c r="G1500" s="1" t="str">
        <f>IF(HLOOKUP("Cluster",'vInfo (Imported)'!$1:$5000,A1500,FALSE)&gt;0,
HLOOKUP("Cluster",'vInfo (Imported)'!$1:$5000,A1500,FALSE),
"")</f>
        <v/>
      </c>
      <c r="K1500" s="28">
        <f>'vCluster (Imported)'!A1500</f>
        <v>0</v>
      </c>
      <c r="L1500">
        <f t="shared" si="141"/>
        <v>0</v>
      </c>
      <c r="M1500">
        <f t="shared" si="142"/>
        <v>0</v>
      </c>
      <c r="N1500">
        <f t="shared" si="143"/>
        <v>0</v>
      </c>
      <c r="O1500" s="1">
        <f t="shared" si="144"/>
        <v>0</v>
      </c>
      <c r="P1500">
        <f>SUMIFS('vCluster (Imported)'!$G:$G,'vCluster (Imported)'!$A:$A,K1500)</f>
        <v>0</v>
      </c>
      <c r="Q1500">
        <f t="shared" si="145"/>
        <v>0</v>
      </c>
    </row>
    <row r="1501" spans="1:17" x14ac:dyDescent="0.3">
      <c r="A1501">
        <f t="shared" si="140"/>
        <v>1501</v>
      </c>
      <c r="B1501" t="str">
        <f>IF(HLOOKUP("Memory",'vInfo (Imported)'!$1:$5000,A1501,FALSE)&gt;0,HLOOKUP("Memory",'vInfo (Imported)'!$1:$5000,A1501,FALSE),"")</f>
        <v/>
      </c>
      <c r="C1501" t="str">
        <f>IF(HLOOKUP("CPUs",'vInfo (Imported)'!$1:$5000,A1501,FALSE)&gt;0,
HLOOKUP("CPUs",'vInfo (Imported)'!$1:$5000,A1501,FALSE),
"")</f>
        <v/>
      </c>
      <c r="D1501" t="str">
        <f>IF(HLOOKUP($D$1,'vInfo (Imported)'!$1:$5000,A1501,FALSE)&gt;0,
HLOOKUP($D$1,'vInfo (Imported)'!$1:$5000,A1501,FALSE),
"")</f>
        <v/>
      </c>
      <c r="E1501" t="str">
        <f>IF(HLOOKUP("Category",'vInfo (Imported)'!$1:$5000,A1501,FALSE)&gt;0,
HLOOKUP("Category",'vInfo (Imported)'!$1:$5000,A1501,FALSE),
"")</f>
        <v/>
      </c>
      <c r="F1501" t="str">
        <f>IF(HLOOKUP("OS according to the configuration file",'vInfo (Imported)'!$1:$5000,A1501,FALSE)&gt;0,
HLOOKUP("OS according to the configuration file",'vInfo (Imported)'!$1:$5000,A1501,FALSE),
"")</f>
        <v/>
      </c>
      <c r="G1501" s="1" t="str">
        <f>IF(HLOOKUP("Cluster",'vInfo (Imported)'!$1:$5000,A1501,FALSE)&gt;0,
HLOOKUP("Cluster",'vInfo (Imported)'!$1:$5000,A1501,FALSE),
"")</f>
        <v/>
      </c>
      <c r="K1501" s="28">
        <f>'vCluster (Imported)'!A1501</f>
        <v>0</v>
      </c>
      <c r="L1501">
        <f t="shared" si="141"/>
        <v>0</v>
      </c>
      <c r="M1501">
        <f t="shared" si="142"/>
        <v>0</v>
      </c>
      <c r="N1501">
        <f t="shared" si="143"/>
        <v>0</v>
      </c>
      <c r="O1501" s="1">
        <f t="shared" si="144"/>
        <v>0</v>
      </c>
      <c r="P1501">
        <f>SUMIFS('vCluster (Imported)'!$G:$G,'vCluster (Imported)'!$A:$A,K1501)</f>
        <v>0</v>
      </c>
      <c r="Q1501">
        <f t="shared" si="145"/>
        <v>0</v>
      </c>
    </row>
    <row r="1502" spans="1:17" x14ac:dyDescent="0.3">
      <c r="A1502">
        <f t="shared" si="140"/>
        <v>1502</v>
      </c>
      <c r="B1502" t="str">
        <f>IF(HLOOKUP("Memory",'vInfo (Imported)'!$1:$5000,A1502,FALSE)&gt;0,HLOOKUP("Memory",'vInfo (Imported)'!$1:$5000,A1502,FALSE),"")</f>
        <v/>
      </c>
      <c r="C1502" t="str">
        <f>IF(HLOOKUP("CPUs",'vInfo (Imported)'!$1:$5000,A1502,FALSE)&gt;0,
HLOOKUP("CPUs",'vInfo (Imported)'!$1:$5000,A1502,FALSE),
"")</f>
        <v/>
      </c>
      <c r="D1502" t="str">
        <f>IF(HLOOKUP($D$1,'vInfo (Imported)'!$1:$5000,A1502,FALSE)&gt;0,
HLOOKUP($D$1,'vInfo (Imported)'!$1:$5000,A1502,FALSE),
"")</f>
        <v/>
      </c>
      <c r="E1502" t="str">
        <f>IF(HLOOKUP("Category",'vInfo (Imported)'!$1:$5000,A1502,FALSE)&gt;0,
HLOOKUP("Category",'vInfo (Imported)'!$1:$5000,A1502,FALSE),
"")</f>
        <v/>
      </c>
      <c r="F1502" t="str">
        <f>IF(HLOOKUP("OS according to the configuration file",'vInfo (Imported)'!$1:$5000,A1502,FALSE)&gt;0,
HLOOKUP("OS according to the configuration file",'vInfo (Imported)'!$1:$5000,A1502,FALSE),
"")</f>
        <v/>
      </c>
      <c r="G1502" s="1" t="str">
        <f>IF(HLOOKUP("Cluster",'vInfo (Imported)'!$1:$5000,A1502,FALSE)&gt;0,
HLOOKUP("Cluster",'vInfo (Imported)'!$1:$5000,A1502,FALSE),
"")</f>
        <v/>
      </c>
      <c r="K1502" s="28">
        <f>'vCluster (Imported)'!A1502</f>
        <v>0</v>
      </c>
      <c r="L1502">
        <f t="shared" si="141"/>
        <v>0</v>
      </c>
      <c r="M1502">
        <f t="shared" si="142"/>
        <v>0</v>
      </c>
      <c r="N1502">
        <f t="shared" si="143"/>
        <v>0</v>
      </c>
      <c r="O1502" s="1">
        <f t="shared" si="144"/>
        <v>0</v>
      </c>
      <c r="P1502">
        <f>SUMIFS('vCluster (Imported)'!$G:$G,'vCluster (Imported)'!$A:$A,K1502)</f>
        <v>0</v>
      </c>
      <c r="Q1502">
        <f t="shared" si="145"/>
        <v>0</v>
      </c>
    </row>
    <row r="1503" spans="1:17" x14ac:dyDescent="0.3">
      <c r="A1503">
        <f t="shared" si="140"/>
        <v>1503</v>
      </c>
      <c r="B1503" t="str">
        <f>IF(HLOOKUP("Memory",'vInfo (Imported)'!$1:$5000,A1503,FALSE)&gt;0,HLOOKUP("Memory",'vInfo (Imported)'!$1:$5000,A1503,FALSE),"")</f>
        <v/>
      </c>
      <c r="C1503" t="str">
        <f>IF(HLOOKUP("CPUs",'vInfo (Imported)'!$1:$5000,A1503,FALSE)&gt;0,
HLOOKUP("CPUs",'vInfo (Imported)'!$1:$5000,A1503,FALSE),
"")</f>
        <v/>
      </c>
      <c r="D1503" t="str">
        <f>IF(HLOOKUP($D$1,'vInfo (Imported)'!$1:$5000,A1503,FALSE)&gt;0,
HLOOKUP($D$1,'vInfo (Imported)'!$1:$5000,A1503,FALSE),
"")</f>
        <v/>
      </c>
      <c r="E1503" t="str">
        <f>IF(HLOOKUP("Category",'vInfo (Imported)'!$1:$5000,A1503,FALSE)&gt;0,
HLOOKUP("Category",'vInfo (Imported)'!$1:$5000,A1503,FALSE),
"")</f>
        <v/>
      </c>
      <c r="F1503" t="str">
        <f>IF(HLOOKUP("OS according to the configuration file",'vInfo (Imported)'!$1:$5000,A1503,FALSE)&gt;0,
HLOOKUP("OS according to the configuration file",'vInfo (Imported)'!$1:$5000,A1503,FALSE),
"")</f>
        <v/>
      </c>
      <c r="G1503" s="1" t="str">
        <f>IF(HLOOKUP("Cluster",'vInfo (Imported)'!$1:$5000,A1503,FALSE)&gt;0,
HLOOKUP("Cluster",'vInfo (Imported)'!$1:$5000,A1503,FALSE),
"")</f>
        <v/>
      </c>
      <c r="K1503" s="28">
        <f>'vCluster (Imported)'!A1503</f>
        <v>0</v>
      </c>
      <c r="L1503">
        <f t="shared" si="141"/>
        <v>0</v>
      </c>
      <c r="M1503">
        <f t="shared" si="142"/>
        <v>0</v>
      </c>
      <c r="N1503">
        <f t="shared" si="143"/>
        <v>0</v>
      </c>
      <c r="O1503" s="1">
        <f t="shared" si="144"/>
        <v>0</v>
      </c>
      <c r="P1503">
        <f>SUMIFS('vCluster (Imported)'!$G:$G,'vCluster (Imported)'!$A:$A,K1503)</f>
        <v>0</v>
      </c>
      <c r="Q1503">
        <f t="shared" si="145"/>
        <v>0</v>
      </c>
    </row>
    <row r="1504" spans="1:17" x14ac:dyDescent="0.3">
      <c r="A1504">
        <f t="shared" si="140"/>
        <v>1504</v>
      </c>
      <c r="B1504" t="str">
        <f>IF(HLOOKUP("Memory",'vInfo (Imported)'!$1:$5000,A1504,FALSE)&gt;0,HLOOKUP("Memory",'vInfo (Imported)'!$1:$5000,A1504,FALSE),"")</f>
        <v/>
      </c>
      <c r="C1504" t="str">
        <f>IF(HLOOKUP("CPUs",'vInfo (Imported)'!$1:$5000,A1504,FALSE)&gt;0,
HLOOKUP("CPUs",'vInfo (Imported)'!$1:$5000,A1504,FALSE),
"")</f>
        <v/>
      </c>
      <c r="D1504" t="str">
        <f>IF(HLOOKUP($D$1,'vInfo (Imported)'!$1:$5000,A1504,FALSE)&gt;0,
HLOOKUP($D$1,'vInfo (Imported)'!$1:$5000,A1504,FALSE),
"")</f>
        <v/>
      </c>
      <c r="E1504" t="str">
        <f>IF(HLOOKUP("Category",'vInfo (Imported)'!$1:$5000,A1504,FALSE)&gt;0,
HLOOKUP("Category",'vInfo (Imported)'!$1:$5000,A1504,FALSE),
"")</f>
        <v/>
      </c>
      <c r="F1504" t="str">
        <f>IF(HLOOKUP("OS according to the configuration file",'vInfo (Imported)'!$1:$5000,A1504,FALSE)&gt;0,
HLOOKUP("OS according to the configuration file",'vInfo (Imported)'!$1:$5000,A1504,FALSE),
"")</f>
        <v/>
      </c>
      <c r="G1504" s="1" t="str">
        <f>IF(HLOOKUP("Cluster",'vInfo (Imported)'!$1:$5000,A1504,FALSE)&gt;0,
HLOOKUP("Cluster",'vInfo (Imported)'!$1:$5000,A1504,FALSE),
"")</f>
        <v/>
      </c>
      <c r="K1504" s="28">
        <f>'vCluster (Imported)'!A1504</f>
        <v>0</v>
      </c>
      <c r="L1504">
        <f t="shared" si="141"/>
        <v>0</v>
      </c>
      <c r="M1504">
        <f t="shared" si="142"/>
        <v>0</v>
      </c>
      <c r="N1504">
        <f t="shared" si="143"/>
        <v>0</v>
      </c>
      <c r="O1504" s="1">
        <f t="shared" si="144"/>
        <v>0</v>
      </c>
      <c r="P1504">
        <f>SUMIFS('vCluster (Imported)'!$G:$G,'vCluster (Imported)'!$A:$A,K1504)</f>
        <v>0</v>
      </c>
      <c r="Q1504">
        <f t="shared" si="145"/>
        <v>0</v>
      </c>
    </row>
    <row r="1505" spans="1:17" x14ac:dyDescent="0.3">
      <c r="A1505">
        <f t="shared" si="140"/>
        <v>1505</v>
      </c>
      <c r="B1505" t="str">
        <f>IF(HLOOKUP("Memory",'vInfo (Imported)'!$1:$5000,A1505,FALSE)&gt;0,HLOOKUP("Memory",'vInfo (Imported)'!$1:$5000,A1505,FALSE),"")</f>
        <v/>
      </c>
      <c r="C1505" t="str">
        <f>IF(HLOOKUP("CPUs",'vInfo (Imported)'!$1:$5000,A1505,FALSE)&gt;0,
HLOOKUP("CPUs",'vInfo (Imported)'!$1:$5000,A1505,FALSE),
"")</f>
        <v/>
      </c>
      <c r="D1505" t="str">
        <f>IF(HLOOKUP($D$1,'vInfo (Imported)'!$1:$5000,A1505,FALSE)&gt;0,
HLOOKUP($D$1,'vInfo (Imported)'!$1:$5000,A1505,FALSE),
"")</f>
        <v/>
      </c>
      <c r="E1505" t="str">
        <f>IF(HLOOKUP("Category",'vInfo (Imported)'!$1:$5000,A1505,FALSE)&gt;0,
HLOOKUP("Category",'vInfo (Imported)'!$1:$5000,A1505,FALSE),
"")</f>
        <v/>
      </c>
      <c r="F1505" t="str">
        <f>IF(HLOOKUP("OS according to the configuration file",'vInfo (Imported)'!$1:$5000,A1505,FALSE)&gt;0,
HLOOKUP("OS according to the configuration file",'vInfo (Imported)'!$1:$5000,A1505,FALSE),
"")</f>
        <v/>
      </c>
      <c r="G1505" s="1" t="str">
        <f>IF(HLOOKUP("Cluster",'vInfo (Imported)'!$1:$5000,A1505,FALSE)&gt;0,
HLOOKUP("Cluster",'vInfo (Imported)'!$1:$5000,A1505,FALSE),
"")</f>
        <v/>
      </c>
      <c r="K1505" s="28">
        <f>'vCluster (Imported)'!A1505</f>
        <v>0</v>
      </c>
      <c r="L1505">
        <f t="shared" si="141"/>
        <v>0</v>
      </c>
      <c r="M1505">
        <f t="shared" si="142"/>
        <v>0</v>
      </c>
      <c r="N1505">
        <f t="shared" si="143"/>
        <v>0</v>
      </c>
      <c r="O1505" s="1">
        <f t="shared" si="144"/>
        <v>0</v>
      </c>
      <c r="P1505">
        <f>SUMIFS('vCluster (Imported)'!$G:$G,'vCluster (Imported)'!$A:$A,K1505)</f>
        <v>0</v>
      </c>
      <c r="Q1505">
        <f t="shared" si="145"/>
        <v>0</v>
      </c>
    </row>
    <row r="1506" spans="1:17" x14ac:dyDescent="0.3">
      <c r="A1506">
        <f t="shared" si="140"/>
        <v>1506</v>
      </c>
      <c r="B1506" t="str">
        <f>IF(HLOOKUP("Memory",'vInfo (Imported)'!$1:$5000,A1506,FALSE)&gt;0,HLOOKUP("Memory",'vInfo (Imported)'!$1:$5000,A1506,FALSE),"")</f>
        <v/>
      </c>
      <c r="C1506" t="str">
        <f>IF(HLOOKUP("CPUs",'vInfo (Imported)'!$1:$5000,A1506,FALSE)&gt;0,
HLOOKUP("CPUs",'vInfo (Imported)'!$1:$5000,A1506,FALSE),
"")</f>
        <v/>
      </c>
      <c r="D1506" t="str">
        <f>IF(HLOOKUP($D$1,'vInfo (Imported)'!$1:$5000,A1506,FALSE)&gt;0,
HLOOKUP($D$1,'vInfo (Imported)'!$1:$5000,A1506,FALSE),
"")</f>
        <v/>
      </c>
      <c r="E1506" t="str">
        <f>IF(HLOOKUP("Category",'vInfo (Imported)'!$1:$5000,A1506,FALSE)&gt;0,
HLOOKUP("Category",'vInfo (Imported)'!$1:$5000,A1506,FALSE),
"")</f>
        <v/>
      </c>
      <c r="F1506" t="str">
        <f>IF(HLOOKUP("OS according to the configuration file",'vInfo (Imported)'!$1:$5000,A1506,FALSE)&gt;0,
HLOOKUP("OS according to the configuration file",'vInfo (Imported)'!$1:$5000,A1506,FALSE),
"")</f>
        <v/>
      </c>
      <c r="G1506" s="1" t="str">
        <f>IF(HLOOKUP("Cluster",'vInfo (Imported)'!$1:$5000,A1506,FALSE)&gt;0,
HLOOKUP("Cluster",'vInfo (Imported)'!$1:$5000,A1506,FALSE),
"")</f>
        <v/>
      </c>
      <c r="K1506" s="28">
        <f>'vCluster (Imported)'!A1506</f>
        <v>0</v>
      </c>
      <c r="L1506">
        <f t="shared" si="141"/>
        <v>0</v>
      </c>
      <c r="M1506">
        <f t="shared" si="142"/>
        <v>0</v>
      </c>
      <c r="N1506">
        <f t="shared" si="143"/>
        <v>0</v>
      </c>
      <c r="O1506" s="1">
        <f t="shared" si="144"/>
        <v>0</v>
      </c>
      <c r="P1506">
        <f>SUMIFS('vCluster (Imported)'!$G:$G,'vCluster (Imported)'!$A:$A,K1506)</f>
        <v>0</v>
      </c>
      <c r="Q1506">
        <f t="shared" si="145"/>
        <v>0</v>
      </c>
    </row>
    <row r="1507" spans="1:17" x14ac:dyDescent="0.3">
      <c r="A1507">
        <f t="shared" si="140"/>
        <v>1507</v>
      </c>
      <c r="B1507" t="str">
        <f>IF(HLOOKUP("Memory",'vInfo (Imported)'!$1:$5000,A1507,FALSE)&gt;0,HLOOKUP("Memory",'vInfo (Imported)'!$1:$5000,A1507,FALSE),"")</f>
        <v/>
      </c>
      <c r="C1507" t="str">
        <f>IF(HLOOKUP("CPUs",'vInfo (Imported)'!$1:$5000,A1507,FALSE)&gt;0,
HLOOKUP("CPUs",'vInfo (Imported)'!$1:$5000,A1507,FALSE),
"")</f>
        <v/>
      </c>
      <c r="D1507" t="str">
        <f>IF(HLOOKUP($D$1,'vInfo (Imported)'!$1:$5000,A1507,FALSE)&gt;0,
HLOOKUP($D$1,'vInfo (Imported)'!$1:$5000,A1507,FALSE),
"")</f>
        <v/>
      </c>
      <c r="E1507" t="str">
        <f>IF(HLOOKUP("Category",'vInfo (Imported)'!$1:$5000,A1507,FALSE)&gt;0,
HLOOKUP("Category",'vInfo (Imported)'!$1:$5000,A1507,FALSE),
"")</f>
        <v/>
      </c>
      <c r="F1507" t="str">
        <f>IF(HLOOKUP("OS according to the configuration file",'vInfo (Imported)'!$1:$5000,A1507,FALSE)&gt;0,
HLOOKUP("OS according to the configuration file",'vInfo (Imported)'!$1:$5000,A1507,FALSE),
"")</f>
        <v/>
      </c>
      <c r="G1507" s="1" t="str">
        <f>IF(HLOOKUP("Cluster",'vInfo (Imported)'!$1:$5000,A1507,FALSE)&gt;0,
HLOOKUP("Cluster",'vInfo (Imported)'!$1:$5000,A1507,FALSE),
"")</f>
        <v/>
      </c>
      <c r="K1507" s="28">
        <f>'vCluster (Imported)'!A1507</f>
        <v>0</v>
      </c>
      <c r="L1507">
        <f t="shared" si="141"/>
        <v>0</v>
      </c>
      <c r="M1507">
        <f t="shared" si="142"/>
        <v>0</v>
      </c>
      <c r="N1507">
        <f t="shared" si="143"/>
        <v>0</v>
      </c>
      <c r="O1507" s="1">
        <f t="shared" si="144"/>
        <v>0</v>
      </c>
      <c r="P1507">
        <f>SUMIFS('vCluster (Imported)'!$G:$G,'vCluster (Imported)'!$A:$A,K1507)</f>
        <v>0</v>
      </c>
      <c r="Q1507">
        <f t="shared" si="145"/>
        <v>0</v>
      </c>
    </row>
    <row r="1508" spans="1:17" x14ac:dyDescent="0.3">
      <c r="A1508">
        <f t="shared" si="140"/>
        <v>1508</v>
      </c>
      <c r="B1508" t="str">
        <f>IF(HLOOKUP("Memory",'vInfo (Imported)'!$1:$5000,A1508,FALSE)&gt;0,HLOOKUP("Memory",'vInfo (Imported)'!$1:$5000,A1508,FALSE),"")</f>
        <v/>
      </c>
      <c r="C1508" t="str">
        <f>IF(HLOOKUP("CPUs",'vInfo (Imported)'!$1:$5000,A1508,FALSE)&gt;0,
HLOOKUP("CPUs",'vInfo (Imported)'!$1:$5000,A1508,FALSE),
"")</f>
        <v/>
      </c>
      <c r="D1508" t="str">
        <f>IF(HLOOKUP($D$1,'vInfo (Imported)'!$1:$5000,A1508,FALSE)&gt;0,
HLOOKUP($D$1,'vInfo (Imported)'!$1:$5000,A1508,FALSE),
"")</f>
        <v/>
      </c>
      <c r="E1508" t="str">
        <f>IF(HLOOKUP("Category",'vInfo (Imported)'!$1:$5000,A1508,FALSE)&gt;0,
HLOOKUP("Category",'vInfo (Imported)'!$1:$5000,A1508,FALSE),
"")</f>
        <v/>
      </c>
      <c r="F1508" t="str">
        <f>IF(HLOOKUP("OS according to the configuration file",'vInfo (Imported)'!$1:$5000,A1508,FALSE)&gt;0,
HLOOKUP("OS according to the configuration file",'vInfo (Imported)'!$1:$5000,A1508,FALSE),
"")</f>
        <v/>
      </c>
      <c r="G1508" s="1" t="str">
        <f>IF(HLOOKUP("Cluster",'vInfo (Imported)'!$1:$5000,A1508,FALSE)&gt;0,
HLOOKUP("Cluster",'vInfo (Imported)'!$1:$5000,A1508,FALSE),
"")</f>
        <v/>
      </c>
      <c r="K1508" s="28">
        <f>'vCluster (Imported)'!A1508</f>
        <v>0</v>
      </c>
      <c r="L1508">
        <f t="shared" si="141"/>
        <v>0</v>
      </c>
      <c r="M1508">
        <f t="shared" si="142"/>
        <v>0</v>
      </c>
      <c r="N1508">
        <f t="shared" si="143"/>
        <v>0</v>
      </c>
      <c r="O1508" s="1">
        <f t="shared" si="144"/>
        <v>0</v>
      </c>
      <c r="P1508">
        <f>SUMIFS('vCluster (Imported)'!$G:$G,'vCluster (Imported)'!$A:$A,K1508)</f>
        <v>0</v>
      </c>
      <c r="Q1508">
        <f t="shared" si="145"/>
        <v>0</v>
      </c>
    </row>
    <row r="1509" spans="1:17" x14ac:dyDescent="0.3">
      <c r="A1509">
        <f t="shared" si="140"/>
        <v>1509</v>
      </c>
      <c r="B1509" t="str">
        <f>IF(HLOOKUP("Memory",'vInfo (Imported)'!$1:$5000,A1509,FALSE)&gt;0,HLOOKUP("Memory",'vInfo (Imported)'!$1:$5000,A1509,FALSE),"")</f>
        <v/>
      </c>
      <c r="C1509" t="str">
        <f>IF(HLOOKUP("CPUs",'vInfo (Imported)'!$1:$5000,A1509,FALSE)&gt;0,
HLOOKUP("CPUs",'vInfo (Imported)'!$1:$5000,A1509,FALSE),
"")</f>
        <v/>
      </c>
      <c r="D1509" t="str">
        <f>IF(HLOOKUP($D$1,'vInfo (Imported)'!$1:$5000,A1509,FALSE)&gt;0,
HLOOKUP($D$1,'vInfo (Imported)'!$1:$5000,A1509,FALSE),
"")</f>
        <v/>
      </c>
      <c r="E1509" t="str">
        <f>IF(HLOOKUP("Category",'vInfo (Imported)'!$1:$5000,A1509,FALSE)&gt;0,
HLOOKUP("Category",'vInfo (Imported)'!$1:$5000,A1509,FALSE),
"")</f>
        <v/>
      </c>
      <c r="F1509" t="str">
        <f>IF(HLOOKUP("OS according to the configuration file",'vInfo (Imported)'!$1:$5000,A1509,FALSE)&gt;0,
HLOOKUP("OS according to the configuration file",'vInfo (Imported)'!$1:$5000,A1509,FALSE),
"")</f>
        <v/>
      </c>
      <c r="G1509" s="1" t="str">
        <f>IF(HLOOKUP("Cluster",'vInfo (Imported)'!$1:$5000,A1509,FALSE)&gt;0,
HLOOKUP("Cluster",'vInfo (Imported)'!$1:$5000,A1509,FALSE),
"")</f>
        <v/>
      </c>
      <c r="K1509" s="28">
        <f>'vCluster (Imported)'!A1509</f>
        <v>0</v>
      </c>
      <c r="L1509">
        <f t="shared" si="141"/>
        <v>0</v>
      </c>
      <c r="M1509">
        <f t="shared" si="142"/>
        <v>0</v>
      </c>
      <c r="N1509">
        <f t="shared" si="143"/>
        <v>0</v>
      </c>
      <c r="O1509" s="1">
        <f t="shared" si="144"/>
        <v>0</v>
      </c>
      <c r="P1509">
        <f>SUMIFS('vCluster (Imported)'!$G:$G,'vCluster (Imported)'!$A:$A,K1509)</f>
        <v>0</v>
      </c>
      <c r="Q1509">
        <f t="shared" si="145"/>
        <v>0</v>
      </c>
    </row>
    <row r="1510" spans="1:17" x14ac:dyDescent="0.3">
      <c r="A1510">
        <f t="shared" si="140"/>
        <v>1510</v>
      </c>
      <c r="B1510" t="str">
        <f>IF(HLOOKUP("Memory",'vInfo (Imported)'!$1:$5000,A1510,FALSE)&gt;0,HLOOKUP("Memory",'vInfo (Imported)'!$1:$5000,A1510,FALSE),"")</f>
        <v/>
      </c>
      <c r="C1510" t="str">
        <f>IF(HLOOKUP("CPUs",'vInfo (Imported)'!$1:$5000,A1510,FALSE)&gt;0,
HLOOKUP("CPUs",'vInfo (Imported)'!$1:$5000,A1510,FALSE),
"")</f>
        <v/>
      </c>
      <c r="D1510" t="str">
        <f>IF(HLOOKUP($D$1,'vInfo (Imported)'!$1:$5000,A1510,FALSE)&gt;0,
HLOOKUP($D$1,'vInfo (Imported)'!$1:$5000,A1510,FALSE),
"")</f>
        <v/>
      </c>
      <c r="E1510" t="str">
        <f>IF(HLOOKUP("Category",'vInfo (Imported)'!$1:$5000,A1510,FALSE)&gt;0,
HLOOKUP("Category",'vInfo (Imported)'!$1:$5000,A1510,FALSE),
"")</f>
        <v/>
      </c>
      <c r="F1510" t="str">
        <f>IF(HLOOKUP("OS according to the configuration file",'vInfo (Imported)'!$1:$5000,A1510,FALSE)&gt;0,
HLOOKUP("OS according to the configuration file",'vInfo (Imported)'!$1:$5000,A1510,FALSE),
"")</f>
        <v/>
      </c>
      <c r="G1510" s="1" t="str">
        <f>IF(HLOOKUP("Cluster",'vInfo (Imported)'!$1:$5000,A1510,FALSE)&gt;0,
HLOOKUP("Cluster",'vInfo (Imported)'!$1:$5000,A1510,FALSE),
"")</f>
        <v/>
      </c>
      <c r="K1510" s="28">
        <f>'vCluster (Imported)'!A1510</f>
        <v>0</v>
      </c>
      <c r="L1510">
        <f t="shared" si="141"/>
        <v>0</v>
      </c>
      <c r="M1510">
        <f t="shared" si="142"/>
        <v>0</v>
      </c>
      <c r="N1510">
        <f t="shared" si="143"/>
        <v>0</v>
      </c>
      <c r="O1510" s="1">
        <f t="shared" si="144"/>
        <v>0</v>
      </c>
      <c r="P1510">
        <f>SUMIFS('vCluster (Imported)'!$G:$G,'vCluster (Imported)'!$A:$A,K1510)</f>
        <v>0</v>
      </c>
      <c r="Q1510">
        <f t="shared" si="145"/>
        <v>0</v>
      </c>
    </row>
    <row r="1511" spans="1:17" x14ac:dyDescent="0.3">
      <c r="A1511">
        <f t="shared" si="140"/>
        <v>1511</v>
      </c>
      <c r="B1511" t="str">
        <f>IF(HLOOKUP("Memory",'vInfo (Imported)'!$1:$5000,A1511,FALSE)&gt;0,HLOOKUP("Memory",'vInfo (Imported)'!$1:$5000,A1511,FALSE),"")</f>
        <v/>
      </c>
      <c r="C1511" t="str">
        <f>IF(HLOOKUP("CPUs",'vInfo (Imported)'!$1:$5000,A1511,FALSE)&gt;0,
HLOOKUP("CPUs",'vInfo (Imported)'!$1:$5000,A1511,FALSE),
"")</f>
        <v/>
      </c>
      <c r="D1511" t="str">
        <f>IF(HLOOKUP($D$1,'vInfo (Imported)'!$1:$5000,A1511,FALSE)&gt;0,
HLOOKUP($D$1,'vInfo (Imported)'!$1:$5000,A1511,FALSE),
"")</f>
        <v/>
      </c>
      <c r="E1511" t="str">
        <f>IF(HLOOKUP("Category",'vInfo (Imported)'!$1:$5000,A1511,FALSE)&gt;0,
HLOOKUP("Category",'vInfo (Imported)'!$1:$5000,A1511,FALSE),
"")</f>
        <v/>
      </c>
      <c r="F1511" t="str">
        <f>IF(HLOOKUP("OS according to the configuration file",'vInfo (Imported)'!$1:$5000,A1511,FALSE)&gt;0,
HLOOKUP("OS according to the configuration file",'vInfo (Imported)'!$1:$5000,A1511,FALSE),
"")</f>
        <v/>
      </c>
      <c r="G1511" s="1" t="str">
        <f>IF(HLOOKUP("Cluster",'vInfo (Imported)'!$1:$5000,A1511,FALSE)&gt;0,
HLOOKUP("Cluster",'vInfo (Imported)'!$1:$5000,A1511,FALSE),
"")</f>
        <v/>
      </c>
      <c r="K1511" s="28">
        <f>'vCluster (Imported)'!A1511</f>
        <v>0</v>
      </c>
      <c r="L1511">
        <f t="shared" si="141"/>
        <v>0</v>
      </c>
      <c r="M1511">
        <f t="shared" si="142"/>
        <v>0</v>
      </c>
      <c r="N1511">
        <f t="shared" si="143"/>
        <v>0</v>
      </c>
      <c r="O1511" s="1">
        <f t="shared" si="144"/>
        <v>0</v>
      </c>
      <c r="P1511">
        <f>SUMIFS('vCluster (Imported)'!$G:$G,'vCluster (Imported)'!$A:$A,K1511)</f>
        <v>0</v>
      </c>
      <c r="Q1511">
        <f t="shared" si="145"/>
        <v>0</v>
      </c>
    </row>
    <row r="1512" spans="1:17" x14ac:dyDescent="0.3">
      <c r="A1512">
        <f t="shared" si="140"/>
        <v>1512</v>
      </c>
      <c r="B1512" t="str">
        <f>IF(HLOOKUP("Memory",'vInfo (Imported)'!$1:$5000,A1512,FALSE)&gt;0,HLOOKUP("Memory",'vInfo (Imported)'!$1:$5000,A1512,FALSE),"")</f>
        <v/>
      </c>
      <c r="C1512" t="str">
        <f>IF(HLOOKUP("CPUs",'vInfo (Imported)'!$1:$5000,A1512,FALSE)&gt;0,
HLOOKUP("CPUs",'vInfo (Imported)'!$1:$5000,A1512,FALSE),
"")</f>
        <v/>
      </c>
      <c r="D1512" t="str">
        <f>IF(HLOOKUP($D$1,'vInfo (Imported)'!$1:$5000,A1512,FALSE)&gt;0,
HLOOKUP($D$1,'vInfo (Imported)'!$1:$5000,A1512,FALSE),
"")</f>
        <v/>
      </c>
      <c r="E1512" t="str">
        <f>IF(HLOOKUP("Category",'vInfo (Imported)'!$1:$5000,A1512,FALSE)&gt;0,
HLOOKUP("Category",'vInfo (Imported)'!$1:$5000,A1512,FALSE),
"")</f>
        <v/>
      </c>
      <c r="F1512" t="str">
        <f>IF(HLOOKUP("OS according to the configuration file",'vInfo (Imported)'!$1:$5000,A1512,FALSE)&gt;0,
HLOOKUP("OS according to the configuration file",'vInfo (Imported)'!$1:$5000,A1512,FALSE),
"")</f>
        <v/>
      </c>
      <c r="G1512" s="1" t="str">
        <f>IF(HLOOKUP("Cluster",'vInfo (Imported)'!$1:$5000,A1512,FALSE)&gt;0,
HLOOKUP("Cluster",'vInfo (Imported)'!$1:$5000,A1512,FALSE),
"")</f>
        <v/>
      </c>
      <c r="K1512" s="28">
        <f>'vCluster (Imported)'!A1512</f>
        <v>0</v>
      </c>
      <c r="L1512">
        <f t="shared" si="141"/>
        <v>0</v>
      </c>
      <c r="M1512">
        <f t="shared" si="142"/>
        <v>0</v>
      </c>
      <c r="N1512">
        <f t="shared" si="143"/>
        <v>0</v>
      </c>
      <c r="O1512" s="1">
        <f t="shared" si="144"/>
        <v>0</v>
      </c>
      <c r="P1512">
        <f>SUMIFS('vCluster (Imported)'!$G:$G,'vCluster (Imported)'!$A:$A,K1512)</f>
        <v>0</v>
      </c>
      <c r="Q1512">
        <f t="shared" si="145"/>
        <v>0</v>
      </c>
    </row>
    <row r="1513" spans="1:17" x14ac:dyDescent="0.3">
      <c r="A1513">
        <f t="shared" si="140"/>
        <v>1513</v>
      </c>
      <c r="B1513" t="str">
        <f>IF(HLOOKUP("Memory",'vInfo (Imported)'!$1:$5000,A1513,FALSE)&gt;0,HLOOKUP("Memory",'vInfo (Imported)'!$1:$5000,A1513,FALSE),"")</f>
        <v/>
      </c>
      <c r="C1513" t="str">
        <f>IF(HLOOKUP("CPUs",'vInfo (Imported)'!$1:$5000,A1513,FALSE)&gt;0,
HLOOKUP("CPUs",'vInfo (Imported)'!$1:$5000,A1513,FALSE),
"")</f>
        <v/>
      </c>
      <c r="D1513" t="str">
        <f>IF(HLOOKUP($D$1,'vInfo (Imported)'!$1:$5000,A1513,FALSE)&gt;0,
HLOOKUP($D$1,'vInfo (Imported)'!$1:$5000,A1513,FALSE),
"")</f>
        <v/>
      </c>
      <c r="E1513" t="str">
        <f>IF(HLOOKUP("Category",'vInfo (Imported)'!$1:$5000,A1513,FALSE)&gt;0,
HLOOKUP("Category",'vInfo (Imported)'!$1:$5000,A1513,FALSE),
"")</f>
        <v/>
      </c>
      <c r="F1513" t="str">
        <f>IF(HLOOKUP("OS according to the configuration file",'vInfo (Imported)'!$1:$5000,A1513,FALSE)&gt;0,
HLOOKUP("OS according to the configuration file",'vInfo (Imported)'!$1:$5000,A1513,FALSE),
"")</f>
        <v/>
      </c>
      <c r="G1513" s="1" t="str">
        <f>IF(HLOOKUP("Cluster",'vInfo (Imported)'!$1:$5000,A1513,FALSE)&gt;0,
HLOOKUP("Cluster",'vInfo (Imported)'!$1:$5000,A1513,FALSE),
"")</f>
        <v/>
      </c>
      <c r="K1513" s="28">
        <f>'vCluster (Imported)'!A1513</f>
        <v>0</v>
      </c>
      <c r="L1513">
        <f t="shared" si="141"/>
        <v>0</v>
      </c>
      <c r="M1513">
        <f t="shared" si="142"/>
        <v>0</v>
      </c>
      <c r="N1513">
        <f t="shared" si="143"/>
        <v>0</v>
      </c>
      <c r="O1513" s="1">
        <f t="shared" si="144"/>
        <v>0</v>
      </c>
      <c r="P1513">
        <f>SUMIFS('vCluster (Imported)'!$G:$G,'vCluster (Imported)'!$A:$A,K1513)</f>
        <v>0</v>
      </c>
      <c r="Q1513">
        <f t="shared" si="145"/>
        <v>0</v>
      </c>
    </row>
    <row r="1514" spans="1:17" x14ac:dyDescent="0.3">
      <c r="A1514">
        <f t="shared" si="140"/>
        <v>1514</v>
      </c>
      <c r="B1514" t="str">
        <f>IF(HLOOKUP("Memory",'vInfo (Imported)'!$1:$5000,A1514,FALSE)&gt;0,HLOOKUP("Memory",'vInfo (Imported)'!$1:$5000,A1514,FALSE),"")</f>
        <v/>
      </c>
      <c r="C1514" t="str">
        <f>IF(HLOOKUP("CPUs",'vInfo (Imported)'!$1:$5000,A1514,FALSE)&gt;0,
HLOOKUP("CPUs",'vInfo (Imported)'!$1:$5000,A1514,FALSE),
"")</f>
        <v/>
      </c>
      <c r="D1514" t="str">
        <f>IF(HLOOKUP($D$1,'vInfo (Imported)'!$1:$5000,A1514,FALSE)&gt;0,
HLOOKUP($D$1,'vInfo (Imported)'!$1:$5000,A1514,FALSE),
"")</f>
        <v/>
      </c>
      <c r="E1514" t="str">
        <f>IF(HLOOKUP("Category",'vInfo (Imported)'!$1:$5000,A1514,FALSE)&gt;0,
HLOOKUP("Category",'vInfo (Imported)'!$1:$5000,A1514,FALSE),
"")</f>
        <v/>
      </c>
      <c r="F1514" t="str">
        <f>IF(HLOOKUP("OS according to the configuration file",'vInfo (Imported)'!$1:$5000,A1514,FALSE)&gt;0,
HLOOKUP("OS according to the configuration file",'vInfo (Imported)'!$1:$5000,A1514,FALSE),
"")</f>
        <v/>
      </c>
      <c r="G1514" s="1" t="str">
        <f>IF(HLOOKUP("Cluster",'vInfo (Imported)'!$1:$5000,A1514,FALSE)&gt;0,
HLOOKUP("Cluster",'vInfo (Imported)'!$1:$5000,A1514,FALSE),
"")</f>
        <v/>
      </c>
      <c r="K1514" s="28">
        <f>'vCluster (Imported)'!A1514</f>
        <v>0</v>
      </c>
      <c r="L1514">
        <f t="shared" si="141"/>
        <v>0</v>
      </c>
      <c r="M1514">
        <f t="shared" si="142"/>
        <v>0</v>
      </c>
      <c r="N1514">
        <f t="shared" si="143"/>
        <v>0</v>
      </c>
      <c r="O1514" s="1">
        <f t="shared" si="144"/>
        <v>0</v>
      </c>
      <c r="P1514">
        <f>SUMIFS('vCluster (Imported)'!$G:$G,'vCluster (Imported)'!$A:$A,K1514)</f>
        <v>0</v>
      </c>
      <c r="Q1514">
        <f t="shared" si="145"/>
        <v>0</v>
      </c>
    </row>
    <row r="1515" spans="1:17" x14ac:dyDescent="0.3">
      <c r="A1515">
        <f t="shared" si="140"/>
        <v>1515</v>
      </c>
      <c r="B1515" t="str">
        <f>IF(HLOOKUP("Memory",'vInfo (Imported)'!$1:$5000,A1515,FALSE)&gt;0,HLOOKUP("Memory",'vInfo (Imported)'!$1:$5000,A1515,FALSE),"")</f>
        <v/>
      </c>
      <c r="C1515" t="str">
        <f>IF(HLOOKUP("CPUs",'vInfo (Imported)'!$1:$5000,A1515,FALSE)&gt;0,
HLOOKUP("CPUs",'vInfo (Imported)'!$1:$5000,A1515,FALSE),
"")</f>
        <v/>
      </c>
      <c r="D1515" t="str">
        <f>IF(HLOOKUP($D$1,'vInfo (Imported)'!$1:$5000,A1515,FALSE)&gt;0,
HLOOKUP($D$1,'vInfo (Imported)'!$1:$5000,A1515,FALSE),
"")</f>
        <v/>
      </c>
      <c r="E1515" t="str">
        <f>IF(HLOOKUP("Category",'vInfo (Imported)'!$1:$5000,A1515,FALSE)&gt;0,
HLOOKUP("Category",'vInfo (Imported)'!$1:$5000,A1515,FALSE),
"")</f>
        <v/>
      </c>
      <c r="F1515" t="str">
        <f>IF(HLOOKUP("OS according to the configuration file",'vInfo (Imported)'!$1:$5000,A1515,FALSE)&gt;0,
HLOOKUP("OS according to the configuration file",'vInfo (Imported)'!$1:$5000,A1515,FALSE),
"")</f>
        <v/>
      </c>
      <c r="G1515" s="1" t="str">
        <f>IF(HLOOKUP("Cluster",'vInfo (Imported)'!$1:$5000,A1515,FALSE)&gt;0,
HLOOKUP("Cluster",'vInfo (Imported)'!$1:$5000,A1515,FALSE),
"")</f>
        <v/>
      </c>
      <c r="K1515" s="28">
        <f>'vCluster (Imported)'!A1515</f>
        <v>0</v>
      </c>
      <c r="L1515">
        <f t="shared" si="141"/>
        <v>0</v>
      </c>
      <c r="M1515">
        <f t="shared" si="142"/>
        <v>0</v>
      </c>
      <c r="N1515">
        <f t="shared" si="143"/>
        <v>0</v>
      </c>
      <c r="O1515" s="1">
        <f t="shared" si="144"/>
        <v>0</v>
      </c>
      <c r="P1515">
        <f>SUMIFS('vCluster (Imported)'!$G:$G,'vCluster (Imported)'!$A:$A,K1515)</f>
        <v>0</v>
      </c>
      <c r="Q1515">
        <f t="shared" si="145"/>
        <v>0</v>
      </c>
    </row>
    <row r="1516" spans="1:17" x14ac:dyDescent="0.3">
      <c r="A1516">
        <f t="shared" si="140"/>
        <v>1516</v>
      </c>
      <c r="B1516" t="str">
        <f>IF(HLOOKUP("Memory",'vInfo (Imported)'!$1:$5000,A1516,FALSE)&gt;0,HLOOKUP("Memory",'vInfo (Imported)'!$1:$5000,A1516,FALSE),"")</f>
        <v/>
      </c>
      <c r="C1516" t="str">
        <f>IF(HLOOKUP("CPUs",'vInfo (Imported)'!$1:$5000,A1516,FALSE)&gt;0,
HLOOKUP("CPUs",'vInfo (Imported)'!$1:$5000,A1516,FALSE),
"")</f>
        <v/>
      </c>
      <c r="D1516" t="str">
        <f>IF(HLOOKUP($D$1,'vInfo (Imported)'!$1:$5000,A1516,FALSE)&gt;0,
HLOOKUP($D$1,'vInfo (Imported)'!$1:$5000,A1516,FALSE),
"")</f>
        <v/>
      </c>
      <c r="E1516" t="str">
        <f>IF(HLOOKUP("Category",'vInfo (Imported)'!$1:$5000,A1516,FALSE)&gt;0,
HLOOKUP("Category",'vInfo (Imported)'!$1:$5000,A1516,FALSE),
"")</f>
        <v/>
      </c>
      <c r="F1516" t="str">
        <f>IF(HLOOKUP("OS according to the configuration file",'vInfo (Imported)'!$1:$5000,A1516,FALSE)&gt;0,
HLOOKUP("OS according to the configuration file",'vInfo (Imported)'!$1:$5000,A1516,FALSE),
"")</f>
        <v/>
      </c>
      <c r="G1516" s="1" t="str">
        <f>IF(HLOOKUP("Cluster",'vInfo (Imported)'!$1:$5000,A1516,FALSE)&gt;0,
HLOOKUP("Cluster",'vInfo (Imported)'!$1:$5000,A1516,FALSE),
"")</f>
        <v/>
      </c>
      <c r="K1516" s="28">
        <f>'vCluster (Imported)'!A1516</f>
        <v>0</v>
      </c>
      <c r="L1516">
        <f t="shared" si="141"/>
        <v>0</v>
      </c>
      <c r="M1516">
        <f t="shared" si="142"/>
        <v>0</v>
      </c>
      <c r="N1516">
        <f t="shared" si="143"/>
        <v>0</v>
      </c>
      <c r="O1516" s="1">
        <f t="shared" si="144"/>
        <v>0</v>
      </c>
      <c r="P1516">
        <f>SUMIFS('vCluster (Imported)'!$G:$G,'vCluster (Imported)'!$A:$A,K1516)</f>
        <v>0</v>
      </c>
      <c r="Q1516">
        <f t="shared" si="145"/>
        <v>0</v>
      </c>
    </row>
    <row r="1517" spans="1:17" x14ac:dyDescent="0.3">
      <c r="A1517">
        <f t="shared" si="140"/>
        <v>1517</v>
      </c>
      <c r="B1517" t="str">
        <f>IF(HLOOKUP("Memory",'vInfo (Imported)'!$1:$5000,A1517,FALSE)&gt;0,HLOOKUP("Memory",'vInfo (Imported)'!$1:$5000,A1517,FALSE),"")</f>
        <v/>
      </c>
      <c r="C1517" t="str">
        <f>IF(HLOOKUP("CPUs",'vInfo (Imported)'!$1:$5000,A1517,FALSE)&gt;0,
HLOOKUP("CPUs",'vInfo (Imported)'!$1:$5000,A1517,FALSE),
"")</f>
        <v/>
      </c>
      <c r="D1517" t="str">
        <f>IF(HLOOKUP($D$1,'vInfo (Imported)'!$1:$5000,A1517,FALSE)&gt;0,
HLOOKUP($D$1,'vInfo (Imported)'!$1:$5000,A1517,FALSE),
"")</f>
        <v/>
      </c>
      <c r="E1517" t="str">
        <f>IF(HLOOKUP("Category",'vInfo (Imported)'!$1:$5000,A1517,FALSE)&gt;0,
HLOOKUP("Category",'vInfo (Imported)'!$1:$5000,A1517,FALSE),
"")</f>
        <v/>
      </c>
      <c r="F1517" t="str">
        <f>IF(HLOOKUP("OS according to the configuration file",'vInfo (Imported)'!$1:$5000,A1517,FALSE)&gt;0,
HLOOKUP("OS according to the configuration file",'vInfo (Imported)'!$1:$5000,A1517,FALSE),
"")</f>
        <v/>
      </c>
      <c r="G1517" s="1" t="str">
        <f>IF(HLOOKUP("Cluster",'vInfo (Imported)'!$1:$5000,A1517,FALSE)&gt;0,
HLOOKUP("Cluster",'vInfo (Imported)'!$1:$5000,A1517,FALSE),
"")</f>
        <v/>
      </c>
      <c r="K1517" s="28">
        <f>'vCluster (Imported)'!A1517</f>
        <v>0</v>
      </c>
      <c r="L1517">
        <f t="shared" si="141"/>
        <v>0</v>
      </c>
      <c r="M1517">
        <f t="shared" si="142"/>
        <v>0</v>
      </c>
      <c r="N1517">
        <f t="shared" si="143"/>
        <v>0</v>
      </c>
      <c r="O1517" s="1">
        <f t="shared" si="144"/>
        <v>0</v>
      </c>
      <c r="P1517">
        <f>SUMIFS('vCluster (Imported)'!$G:$G,'vCluster (Imported)'!$A:$A,K1517)</f>
        <v>0</v>
      </c>
      <c r="Q1517">
        <f t="shared" si="145"/>
        <v>0</v>
      </c>
    </row>
    <row r="1518" spans="1:17" x14ac:dyDescent="0.3">
      <c r="A1518">
        <f t="shared" si="140"/>
        <v>1518</v>
      </c>
      <c r="B1518" t="str">
        <f>IF(HLOOKUP("Memory",'vInfo (Imported)'!$1:$5000,A1518,FALSE)&gt;0,HLOOKUP("Memory",'vInfo (Imported)'!$1:$5000,A1518,FALSE),"")</f>
        <v/>
      </c>
      <c r="C1518" t="str">
        <f>IF(HLOOKUP("CPUs",'vInfo (Imported)'!$1:$5000,A1518,FALSE)&gt;0,
HLOOKUP("CPUs",'vInfo (Imported)'!$1:$5000,A1518,FALSE),
"")</f>
        <v/>
      </c>
      <c r="D1518" t="str">
        <f>IF(HLOOKUP($D$1,'vInfo (Imported)'!$1:$5000,A1518,FALSE)&gt;0,
HLOOKUP($D$1,'vInfo (Imported)'!$1:$5000,A1518,FALSE),
"")</f>
        <v/>
      </c>
      <c r="E1518" t="str">
        <f>IF(HLOOKUP("Category",'vInfo (Imported)'!$1:$5000,A1518,FALSE)&gt;0,
HLOOKUP("Category",'vInfo (Imported)'!$1:$5000,A1518,FALSE),
"")</f>
        <v/>
      </c>
      <c r="F1518" t="str">
        <f>IF(HLOOKUP("OS according to the configuration file",'vInfo (Imported)'!$1:$5000,A1518,FALSE)&gt;0,
HLOOKUP("OS according to the configuration file",'vInfo (Imported)'!$1:$5000,A1518,FALSE),
"")</f>
        <v/>
      </c>
      <c r="G1518" s="1" t="str">
        <f>IF(HLOOKUP("Cluster",'vInfo (Imported)'!$1:$5000,A1518,FALSE)&gt;0,
HLOOKUP("Cluster",'vInfo (Imported)'!$1:$5000,A1518,FALSE),
"")</f>
        <v/>
      </c>
      <c r="K1518" s="28">
        <f>'vCluster (Imported)'!A1518</f>
        <v>0</v>
      </c>
      <c r="L1518">
        <f t="shared" si="141"/>
        <v>0</v>
      </c>
      <c r="M1518">
        <f t="shared" si="142"/>
        <v>0</v>
      </c>
      <c r="N1518">
        <f t="shared" si="143"/>
        <v>0</v>
      </c>
      <c r="O1518" s="1">
        <f t="shared" si="144"/>
        <v>0</v>
      </c>
      <c r="P1518">
        <f>SUMIFS('vCluster (Imported)'!$G:$G,'vCluster (Imported)'!$A:$A,K1518)</f>
        <v>0</v>
      </c>
      <c r="Q1518">
        <f t="shared" si="145"/>
        <v>0</v>
      </c>
    </row>
    <row r="1519" spans="1:17" x14ac:dyDescent="0.3">
      <c r="A1519">
        <f t="shared" si="140"/>
        <v>1519</v>
      </c>
      <c r="B1519" t="str">
        <f>IF(HLOOKUP("Memory",'vInfo (Imported)'!$1:$5000,A1519,FALSE)&gt;0,HLOOKUP("Memory",'vInfo (Imported)'!$1:$5000,A1519,FALSE),"")</f>
        <v/>
      </c>
      <c r="C1519" t="str">
        <f>IF(HLOOKUP("CPUs",'vInfo (Imported)'!$1:$5000,A1519,FALSE)&gt;0,
HLOOKUP("CPUs",'vInfo (Imported)'!$1:$5000,A1519,FALSE),
"")</f>
        <v/>
      </c>
      <c r="D1519" t="str">
        <f>IF(HLOOKUP($D$1,'vInfo (Imported)'!$1:$5000,A1519,FALSE)&gt;0,
HLOOKUP($D$1,'vInfo (Imported)'!$1:$5000,A1519,FALSE),
"")</f>
        <v/>
      </c>
      <c r="E1519" t="str">
        <f>IF(HLOOKUP("Category",'vInfo (Imported)'!$1:$5000,A1519,FALSE)&gt;0,
HLOOKUP("Category",'vInfo (Imported)'!$1:$5000,A1519,FALSE),
"")</f>
        <v/>
      </c>
      <c r="F1519" t="str">
        <f>IF(HLOOKUP("OS according to the configuration file",'vInfo (Imported)'!$1:$5000,A1519,FALSE)&gt;0,
HLOOKUP("OS according to the configuration file",'vInfo (Imported)'!$1:$5000,A1519,FALSE),
"")</f>
        <v/>
      </c>
      <c r="G1519" s="1" t="str">
        <f>IF(HLOOKUP("Cluster",'vInfo (Imported)'!$1:$5000,A1519,FALSE)&gt;0,
HLOOKUP("Cluster",'vInfo (Imported)'!$1:$5000,A1519,FALSE),
"")</f>
        <v/>
      </c>
      <c r="K1519" s="28">
        <f>'vCluster (Imported)'!A1519</f>
        <v>0</v>
      </c>
      <c r="L1519">
        <f t="shared" si="141"/>
        <v>0</v>
      </c>
      <c r="M1519">
        <f t="shared" si="142"/>
        <v>0</v>
      </c>
      <c r="N1519">
        <f t="shared" si="143"/>
        <v>0</v>
      </c>
      <c r="O1519" s="1">
        <f t="shared" si="144"/>
        <v>0</v>
      </c>
      <c r="P1519">
        <f>SUMIFS('vCluster (Imported)'!$G:$G,'vCluster (Imported)'!$A:$A,K1519)</f>
        <v>0</v>
      </c>
      <c r="Q1519">
        <f t="shared" si="145"/>
        <v>0</v>
      </c>
    </row>
    <row r="1520" spans="1:17" x14ac:dyDescent="0.3">
      <c r="A1520">
        <f t="shared" si="140"/>
        <v>1520</v>
      </c>
      <c r="B1520" t="str">
        <f>IF(HLOOKUP("Memory",'vInfo (Imported)'!$1:$5000,A1520,FALSE)&gt;0,HLOOKUP("Memory",'vInfo (Imported)'!$1:$5000,A1520,FALSE),"")</f>
        <v/>
      </c>
      <c r="C1520" t="str">
        <f>IF(HLOOKUP("CPUs",'vInfo (Imported)'!$1:$5000,A1520,FALSE)&gt;0,
HLOOKUP("CPUs",'vInfo (Imported)'!$1:$5000,A1520,FALSE),
"")</f>
        <v/>
      </c>
      <c r="D1520" t="str">
        <f>IF(HLOOKUP($D$1,'vInfo (Imported)'!$1:$5000,A1520,FALSE)&gt;0,
HLOOKUP($D$1,'vInfo (Imported)'!$1:$5000,A1520,FALSE),
"")</f>
        <v/>
      </c>
      <c r="E1520" t="str">
        <f>IF(HLOOKUP("Category",'vInfo (Imported)'!$1:$5000,A1520,FALSE)&gt;0,
HLOOKUP("Category",'vInfo (Imported)'!$1:$5000,A1520,FALSE),
"")</f>
        <v/>
      </c>
      <c r="F1520" t="str">
        <f>IF(HLOOKUP("OS according to the configuration file",'vInfo (Imported)'!$1:$5000,A1520,FALSE)&gt;0,
HLOOKUP("OS according to the configuration file",'vInfo (Imported)'!$1:$5000,A1520,FALSE),
"")</f>
        <v/>
      </c>
      <c r="G1520" s="1" t="str">
        <f>IF(HLOOKUP("Cluster",'vInfo (Imported)'!$1:$5000,A1520,FALSE)&gt;0,
HLOOKUP("Cluster",'vInfo (Imported)'!$1:$5000,A1520,FALSE),
"")</f>
        <v/>
      </c>
      <c r="K1520" s="28">
        <f>'vCluster (Imported)'!A1520</f>
        <v>0</v>
      </c>
      <c r="L1520">
        <f t="shared" si="141"/>
        <v>0</v>
      </c>
      <c r="M1520">
        <f t="shared" si="142"/>
        <v>0</v>
      </c>
      <c r="N1520">
        <f t="shared" si="143"/>
        <v>0</v>
      </c>
      <c r="O1520" s="1">
        <f t="shared" si="144"/>
        <v>0</v>
      </c>
      <c r="P1520">
        <f>SUMIFS('vCluster (Imported)'!$G:$G,'vCluster (Imported)'!$A:$A,K1520)</f>
        <v>0</v>
      </c>
      <c r="Q1520">
        <f t="shared" si="145"/>
        <v>0</v>
      </c>
    </row>
    <row r="1521" spans="1:17" x14ac:dyDescent="0.3">
      <c r="A1521">
        <f t="shared" si="140"/>
        <v>1521</v>
      </c>
      <c r="B1521" t="str">
        <f>IF(HLOOKUP("Memory",'vInfo (Imported)'!$1:$5000,A1521,FALSE)&gt;0,HLOOKUP("Memory",'vInfo (Imported)'!$1:$5000,A1521,FALSE),"")</f>
        <v/>
      </c>
      <c r="C1521" t="str">
        <f>IF(HLOOKUP("CPUs",'vInfo (Imported)'!$1:$5000,A1521,FALSE)&gt;0,
HLOOKUP("CPUs",'vInfo (Imported)'!$1:$5000,A1521,FALSE),
"")</f>
        <v/>
      </c>
      <c r="D1521" t="str">
        <f>IF(HLOOKUP($D$1,'vInfo (Imported)'!$1:$5000,A1521,FALSE)&gt;0,
HLOOKUP($D$1,'vInfo (Imported)'!$1:$5000,A1521,FALSE),
"")</f>
        <v/>
      </c>
      <c r="E1521" t="str">
        <f>IF(HLOOKUP("Category",'vInfo (Imported)'!$1:$5000,A1521,FALSE)&gt;0,
HLOOKUP("Category",'vInfo (Imported)'!$1:$5000,A1521,FALSE),
"")</f>
        <v/>
      </c>
      <c r="F1521" t="str">
        <f>IF(HLOOKUP("OS according to the configuration file",'vInfo (Imported)'!$1:$5000,A1521,FALSE)&gt;0,
HLOOKUP("OS according to the configuration file",'vInfo (Imported)'!$1:$5000,A1521,FALSE),
"")</f>
        <v/>
      </c>
      <c r="G1521" s="1" t="str">
        <f>IF(HLOOKUP("Cluster",'vInfo (Imported)'!$1:$5000,A1521,FALSE)&gt;0,
HLOOKUP("Cluster",'vInfo (Imported)'!$1:$5000,A1521,FALSE),
"")</f>
        <v/>
      </c>
      <c r="K1521" s="28">
        <f>'vCluster (Imported)'!A1521</f>
        <v>0</v>
      </c>
      <c r="L1521">
        <f t="shared" si="141"/>
        <v>0</v>
      </c>
      <c r="M1521">
        <f t="shared" si="142"/>
        <v>0</v>
      </c>
      <c r="N1521">
        <f t="shared" si="143"/>
        <v>0</v>
      </c>
      <c r="O1521" s="1">
        <f t="shared" si="144"/>
        <v>0</v>
      </c>
      <c r="P1521">
        <f>SUMIFS('vCluster (Imported)'!$G:$G,'vCluster (Imported)'!$A:$A,K1521)</f>
        <v>0</v>
      </c>
      <c r="Q1521">
        <f t="shared" si="145"/>
        <v>0</v>
      </c>
    </row>
    <row r="1522" spans="1:17" x14ac:dyDescent="0.3">
      <c r="A1522">
        <f t="shared" si="140"/>
        <v>1522</v>
      </c>
      <c r="B1522" t="str">
        <f>IF(HLOOKUP("Memory",'vInfo (Imported)'!$1:$5000,A1522,FALSE)&gt;0,HLOOKUP("Memory",'vInfo (Imported)'!$1:$5000,A1522,FALSE),"")</f>
        <v/>
      </c>
      <c r="C1522" t="str">
        <f>IF(HLOOKUP("CPUs",'vInfo (Imported)'!$1:$5000,A1522,FALSE)&gt;0,
HLOOKUP("CPUs",'vInfo (Imported)'!$1:$5000,A1522,FALSE),
"")</f>
        <v/>
      </c>
      <c r="D1522" t="str">
        <f>IF(HLOOKUP($D$1,'vInfo (Imported)'!$1:$5000,A1522,FALSE)&gt;0,
HLOOKUP($D$1,'vInfo (Imported)'!$1:$5000,A1522,FALSE),
"")</f>
        <v/>
      </c>
      <c r="E1522" t="str">
        <f>IF(HLOOKUP("Category",'vInfo (Imported)'!$1:$5000,A1522,FALSE)&gt;0,
HLOOKUP("Category",'vInfo (Imported)'!$1:$5000,A1522,FALSE),
"")</f>
        <v/>
      </c>
      <c r="F1522" t="str">
        <f>IF(HLOOKUP("OS according to the configuration file",'vInfo (Imported)'!$1:$5000,A1522,FALSE)&gt;0,
HLOOKUP("OS according to the configuration file",'vInfo (Imported)'!$1:$5000,A1522,FALSE),
"")</f>
        <v/>
      </c>
      <c r="G1522" s="1" t="str">
        <f>IF(HLOOKUP("Cluster",'vInfo (Imported)'!$1:$5000,A1522,FALSE)&gt;0,
HLOOKUP("Cluster",'vInfo (Imported)'!$1:$5000,A1522,FALSE),
"")</f>
        <v/>
      </c>
      <c r="K1522" s="28">
        <f>'vCluster (Imported)'!A1522</f>
        <v>0</v>
      </c>
      <c r="L1522">
        <f t="shared" si="141"/>
        <v>0</v>
      </c>
      <c r="M1522">
        <f t="shared" si="142"/>
        <v>0</v>
      </c>
      <c r="N1522">
        <f t="shared" si="143"/>
        <v>0</v>
      </c>
      <c r="O1522" s="1">
        <f t="shared" si="144"/>
        <v>0</v>
      </c>
      <c r="P1522">
        <f>SUMIFS('vCluster (Imported)'!$G:$G,'vCluster (Imported)'!$A:$A,K1522)</f>
        <v>0</v>
      </c>
      <c r="Q1522">
        <f t="shared" si="145"/>
        <v>0</v>
      </c>
    </row>
    <row r="1523" spans="1:17" x14ac:dyDescent="0.3">
      <c r="A1523">
        <f t="shared" si="140"/>
        <v>1523</v>
      </c>
      <c r="B1523" t="str">
        <f>IF(HLOOKUP("Memory",'vInfo (Imported)'!$1:$5000,A1523,FALSE)&gt;0,HLOOKUP("Memory",'vInfo (Imported)'!$1:$5000,A1523,FALSE),"")</f>
        <v/>
      </c>
      <c r="C1523" t="str">
        <f>IF(HLOOKUP("CPUs",'vInfo (Imported)'!$1:$5000,A1523,FALSE)&gt;0,
HLOOKUP("CPUs",'vInfo (Imported)'!$1:$5000,A1523,FALSE),
"")</f>
        <v/>
      </c>
      <c r="D1523" t="str">
        <f>IF(HLOOKUP($D$1,'vInfo (Imported)'!$1:$5000,A1523,FALSE)&gt;0,
HLOOKUP($D$1,'vInfo (Imported)'!$1:$5000,A1523,FALSE),
"")</f>
        <v/>
      </c>
      <c r="E1523" t="str">
        <f>IF(HLOOKUP("Category",'vInfo (Imported)'!$1:$5000,A1523,FALSE)&gt;0,
HLOOKUP("Category",'vInfo (Imported)'!$1:$5000,A1523,FALSE),
"")</f>
        <v/>
      </c>
      <c r="F1523" t="str">
        <f>IF(HLOOKUP("OS according to the configuration file",'vInfo (Imported)'!$1:$5000,A1523,FALSE)&gt;0,
HLOOKUP("OS according to the configuration file",'vInfo (Imported)'!$1:$5000,A1523,FALSE),
"")</f>
        <v/>
      </c>
      <c r="G1523" s="1" t="str">
        <f>IF(HLOOKUP("Cluster",'vInfo (Imported)'!$1:$5000,A1523,FALSE)&gt;0,
HLOOKUP("Cluster",'vInfo (Imported)'!$1:$5000,A1523,FALSE),
"")</f>
        <v/>
      </c>
      <c r="K1523" s="28">
        <f>'vCluster (Imported)'!A1523</f>
        <v>0</v>
      </c>
      <c r="L1523">
        <f t="shared" si="141"/>
        <v>0</v>
      </c>
      <c r="M1523">
        <f t="shared" si="142"/>
        <v>0</v>
      </c>
      <c r="N1523">
        <f t="shared" si="143"/>
        <v>0</v>
      </c>
      <c r="O1523" s="1">
        <f t="shared" si="144"/>
        <v>0</v>
      </c>
      <c r="P1523">
        <f>SUMIFS('vCluster (Imported)'!$G:$G,'vCluster (Imported)'!$A:$A,K1523)</f>
        <v>0</v>
      </c>
      <c r="Q1523">
        <f t="shared" si="145"/>
        <v>0</v>
      </c>
    </row>
    <row r="1524" spans="1:17" x14ac:dyDescent="0.3">
      <c r="A1524">
        <f t="shared" si="140"/>
        <v>1524</v>
      </c>
      <c r="B1524" t="str">
        <f>IF(HLOOKUP("Memory",'vInfo (Imported)'!$1:$5000,A1524,FALSE)&gt;0,HLOOKUP("Memory",'vInfo (Imported)'!$1:$5000,A1524,FALSE),"")</f>
        <v/>
      </c>
      <c r="C1524" t="str">
        <f>IF(HLOOKUP("CPUs",'vInfo (Imported)'!$1:$5000,A1524,FALSE)&gt;0,
HLOOKUP("CPUs",'vInfo (Imported)'!$1:$5000,A1524,FALSE),
"")</f>
        <v/>
      </c>
      <c r="D1524" t="str">
        <f>IF(HLOOKUP($D$1,'vInfo (Imported)'!$1:$5000,A1524,FALSE)&gt;0,
HLOOKUP($D$1,'vInfo (Imported)'!$1:$5000,A1524,FALSE),
"")</f>
        <v/>
      </c>
      <c r="E1524" t="str">
        <f>IF(HLOOKUP("Category",'vInfo (Imported)'!$1:$5000,A1524,FALSE)&gt;0,
HLOOKUP("Category",'vInfo (Imported)'!$1:$5000,A1524,FALSE),
"")</f>
        <v/>
      </c>
      <c r="F1524" t="str">
        <f>IF(HLOOKUP("OS according to the configuration file",'vInfo (Imported)'!$1:$5000,A1524,FALSE)&gt;0,
HLOOKUP("OS according to the configuration file",'vInfo (Imported)'!$1:$5000,A1524,FALSE),
"")</f>
        <v/>
      </c>
      <c r="G1524" s="1" t="str">
        <f>IF(HLOOKUP("Cluster",'vInfo (Imported)'!$1:$5000,A1524,FALSE)&gt;0,
HLOOKUP("Cluster",'vInfo (Imported)'!$1:$5000,A1524,FALSE),
"")</f>
        <v/>
      </c>
      <c r="K1524" s="28">
        <f>'vCluster (Imported)'!A1524</f>
        <v>0</v>
      </c>
      <c r="L1524">
        <f t="shared" si="141"/>
        <v>0</v>
      </c>
      <c r="M1524">
        <f t="shared" si="142"/>
        <v>0</v>
      </c>
      <c r="N1524">
        <f t="shared" si="143"/>
        <v>0</v>
      </c>
      <c r="O1524" s="1">
        <f t="shared" si="144"/>
        <v>0</v>
      </c>
      <c r="P1524">
        <f>SUMIFS('vCluster (Imported)'!$G:$G,'vCluster (Imported)'!$A:$A,K1524)</f>
        <v>0</v>
      </c>
      <c r="Q1524">
        <f t="shared" si="145"/>
        <v>0</v>
      </c>
    </row>
    <row r="1525" spans="1:17" x14ac:dyDescent="0.3">
      <c r="A1525">
        <f t="shared" si="140"/>
        <v>1525</v>
      </c>
      <c r="B1525" t="str">
        <f>IF(HLOOKUP("Memory",'vInfo (Imported)'!$1:$5000,A1525,FALSE)&gt;0,HLOOKUP("Memory",'vInfo (Imported)'!$1:$5000,A1525,FALSE),"")</f>
        <v/>
      </c>
      <c r="C1525" t="str">
        <f>IF(HLOOKUP("CPUs",'vInfo (Imported)'!$1:$5000,A1525,FALSE)&gt;0,
HLOOKUP("CPUs",'vInfo (Imported)'!$1:$5000,A1525,FALSE),
"")</f>
        <v/>
      </c>
      <c r="D1525" t="str">
        <f>IF(HLOOKUP($D$1,'vInfo (Imported)'!$1:$5000,A1525,FALSE)&gt;0,
HLOOKUP($D$1,'vInfo (Imported)'!$1:$5000,A1525,FALSE),
"")</f>
        <v/>
      </c>
      <c r="E1525" t="str">
        <f>IF(HLOOKUP("Category",'vInfo (Imported)'!$1:$5000,A1525,FALSE)&gt;0,
HLOOKUP("Category",'vInfo (Imported)'!$1:$5000,A1525,FALSE),
"")</f>
        <v/>
      </c>
      <c r="F1525" t="str">
        <f>IF(HLOOKUP("OS according to the configuration file",'vInfo (Imported)'!$1:$5000,A1525,FALSE)&gt;0,
HLOOKUP("OS according to the configuration file",'vInfo (Imported)'!$1:$5000,A1525,FALSE),
"")</f>
        <v/>
      </c>
      <c r="G1525" s="1" t="str">
        <f>IF(HLOOKUP("Cluster",'vInfo (Imported)'!$1:$5000,A1525,FALSE)&gt;0,
HLOOKUP("Cluster",'vInfo (Imported)'!$1:$5000,A1525,FALSE),
"")</f>
        <v/>
      </c>
      <c r="K1525" s="28">
        <f>'vCluster (Imported)'!A1525</f>
        <v>0</v>
      </c>
      <c r="L1525">
        <f t="shared" si="141"/>
        <v>0</v>
      </c>
      <c r="M1525">
        <f t="shared" si="142"/>
        <v>0</v>
      </c>
      <c r="N1525">
        <f t="shared" si="143"/>
        <v>0</v>
      </c>
      <c r="O1525" s="1">
        <f t="shared" si="144"/>
        <v>0</v>
      </c>
      <c r="P1525">
        <f>SUMIFS('vCluster (Imported)'!$G:$G,'vCluster (Imported)'!$A:$A,K1525)</f>
        <v>0</v>
      </c>
      <c r="Q1525">
        <f t="shared" si="145"/>
        <v>0</v>
      </c>
    </row>
    <row r="1526" spans="1:17" x14ac:dyDescent="0.3">
      <c r="A1526">
        <f t="shared" si="140"/>
        <v>1526</v>
      </c>
      <c r="B1526" t="str">
        <f>IF(HLOOKUP("Memory",'vInfo (Imported)'!$1:$5000,A1526,FALSE)&gt;0,HLOOKUP("Memory",'vInfo (Imported)'!$1:$5000,A1526,FALSE),"")</f>
        <v/>
      </c>
      <c r="C1526" t="str">
        <f>IF(HLOOKUP("CPUs",'vInfo (Imported)'!$1:$5000,A1526,FALSE)&gt;0,
HLOOKUP("CPUs",'vInfo (Imported)'!$1:$5000,A1526,FALSE),
"")</f>
        <v/>
      </c>
      <c r="D1526" t="str">
        <f>IF(HLOOKUP($D$1,'vInfo (Imported)'!$1:$5000,A1526,FALSE)&gt;0,
HLOOKUP($D$1,'vInfo (Imported)'!$1:$5000,A1526,FALSE),
"")</f>
        <v/>
      </c>
      <c r="E1526" t="str">
        <f>IF(HLOOKUP("Category",'vInfo (Imported)'!$1:$5000,A1526,FALSE)&gt;0,
HLOOKUP("Category",'vInfo (Imported)'!$1:$5000,A1526,FALSE),
"")</f>
        <v/>
      </c>
      <c r="F1526" t="str">
        <f>IF(HLOOKUP("OS according to the configuration file",'vInfo (Imported)'!$1:$5000,A1526,FALSE)&gt;0,
HLOOKUP("OS according to the configuration file",'vInfo (Imported)'!$1:$5000,A1526,FALSE),
"")</f>
        <v/>
      </c>
      <c r="G1526" s="1" t="str">
        <f>IF(HLOOKUP("Cluster",'vInfo (Imported)'!$1:$5000,A1526,FALSE)&gt;0,
HLOOKUP("Cluster",'vInfo (Imported)'!$1:$5000,A1526,FALSE),
"")</f>
        <v/>
      </c>
      <c r="K1526" s="28">
        <f>'vCluster (Imported)'!A1526</f>
        <v>0</v>
      </c>
      <c r="L1526">
        <f t="shared" si="141"/>
        <v>0</v>
      </c>
      <c r="M1526">
        <f t="shared" si="142"/>
        <v>0</v>
      </c>
      <c r="N1526">
        <f t="shared" si="143"/>
        <v>0</v>
      </c>
      <c r="O1526" s="1">
        <f t="shared" si="144"/>
        <v>0</v>
      </c>
      <c r="P1526">
        <f>SUMIFS('vCluster (Imported)'!$G:$G,'vCluster (Imported)'!$A:$A,K1526)</f>
        <v>0</v>
      </c>
      <c r="Q1526">
        <f t="shared" si="145"/>
        <v>0</v>
      </c>
    </row>
    <row r="1527" spans="1:17" x14ac:dyDescent="0.3">
      <c r="A1527">
        <f t="shared" si="140"/>
        <v>1527</v>
      </c>
      <c r="B1527" t="str">
        <f>IF(HLOOKUP("Memory",'vInfo (Imported)'!$1:$5000,A1527,FALSE)&gt;0,HLOOKUP("Memory",'vInfo (Imported)'!$1:$5000,A1527,FALSE),"")</f>
        <v/>
      </c>
      <c r="C1527" t="str">
        <f>IF(HLOOKUP("CPUs",'vInfo (Imported)'!$1:$5000,A1527,FALSE)&gt;0,
HLOOKUP("CPUs",'vInfo (Imported)'!$1:$5000,A1527,FALSE),
"")</f>
        <v/>
      </c>
      <c r="D1527" t="str">
        <f>IF(HLOOKUP($D$1,'vInfo (Imported)'!$1:$5000,A1527,FALSE)&gt;0,
HLOOKUP($D$1,'vInfo (Imported)'!$1:$5000,A1527,FALSE),
"")</f>
        <v/>
      </c>
      <c r="E1527" t="str">
        <f>IF(HLOOKUP("Category",'vInfo (Imported)'!$1:$5000,A1527,FALSE)&gt;0,
HLOOKUP("Category",'vInfo (Imported)'!$1:$5000,A1527,FALSE),
"")</f>
        <v/>
      </c>
      <c r="F1527" t="str">
        <f>IF(HLOOKUP("OS according to the configuration file",'vInfo (Imported)'!$1:$5000,A1527,FALSE)&gt;0,
HLOOKUP("OS according to the configuration file",'vInfo (Imported)'!$1:$5000,A1527,FALSE),
"")</f>
        <v/>
      </c>
      <c r="G1527" s="1" t="str">
        <f>IF(HLOOKUP("Cluster",'vInfo (Imported)'!$1:$5000,A1527,FALSE)&gt;0,
HLOOKUP("Cluster",'vInfo (Imported)'!$1:$5000,A1527,FALSE),
"")</f>
        <v/>
      </c>
      <c r="K1527" s="28">
        <f>'vCluster (Imported)'!A1527</f>
        <v>0</v>
      </c>
      <c r="L1527">
        <f t="shared" si="141"/>
        <v>0</v>
      </c>
      <c r="M1527">
        <f t="shared" si="142"/>
        <v>0</v>
      </c>
      <c r="N1527">
        <f t="shared" si="143"/>
        <v>0</v>
      </c>
      <c r="O1527" s="1">
        <f t="shared" si="144"/>
        <v>0</v>
      </c>
      <c r="P1527">
        <f>SUMIFS('vCluster (Imported)'!$G:$G,'vCluster (Imported)'!$A:$A,K1527)</f>
        <v>0</v>
      </c>
      <c r="Q1527">
        <f t="shared" si="145"/>
        <v>0</v>
      </c>
    </row>
    <row r="1528" spans="1:17" x14ac:dyDescent="0.3">
      <c r="A1528">
        <f t="shared" si="140"/>
        <v>1528</v>
      </c>
      <c r="B1528" t="str">
        <f>IF(HLOOKUP("Memory",'vInfo (Imported)'!$1:$5000,A1528,FALSE)&gt;0,HLOOKUP("Memory",'vInfo (Imported)'!$1:$5000,A1528,FALSE),"")</f>
        <v/>
      </c>
      <c r="C1528" t="str">
        <f>IF(HLOOKUP("CPUs",'vInfo (Imported)'!$1:$5000,A1528,FALSE)&gt;0,
HLOOKUP("CPUs",'vInfo (Imported)'!$1:$5000,A1528,FALSE),
"")</f>
        <v/>
      </c>
      <c r="D1528" t="str">
        <f>IF(HLOOKUP($D$1,'vInfo (Imported)'!$1:$5000,A1528,FALSE)&gt;0,
HLOOKUP($D$1,'vInfo (Imported)'!$1:$5000,A1528,FALSE),
"")</f>
        <v/>
      </c>
      <c r="E1528" t="str">
        <f>IF(HLOOKUP("Category",'vInfo (Imported)'!$1:$5000,A1528,FALSE)&gt;0,
HLOOKUP("Category",'vInfo (Imported)'!$1:$5000,A1528,FALSE),
"")</f>
        <v/>
      </c>
      <c r="F1528" t="str">
        <f>IF(HLOOKUP("OS according to the configuration file",'vInfo (Imported)'!$1:$5000,A1528,FALSE)&gt;0,
HLOOKUP("OS according to the configuration file",'vInfo (Imported)'!$1:$5000,A1528,FALSE),
"")</f>
        <v/>
      </c>
      <c r="G1528" s="1" t="str">
        <f>IF(HLOOKUP("Cluster",'vInfo (Imported)'!$1:$5000,A1528,FALSE)&gt;0,
HLOOKUP("Cluster",'vInfo (Imported)'!$1:$5000,A1528,FALSE),
"")</f>
        <v/>
      </c>
      <c r="K1528" s="28">
        <f>'vCluster (Imported)'!A1528</f>
        <v>0</v>
      </c>
      <c r="L1528">
        <f t="shared" si="141"/>
        <v>0</v>
      </c>
      <c r="M1528">
        <f t="shared" si="142"/>
        <v>0</v>
      </c>
      <c r="N1528">
        <f t="shared" si="143"/>
        <v>0</v>
      </c>
      <c r="O1528" s="1">
        <f t="shared" si="144"/>
        <v>0</v>
      </c>
      <c r="P1528">
        <f>SUMIFS('vCluster (Imported)'!$G:$G,'vCluster (Imported)'!$A:$A,K1528)</f>
        <v>0</v>
      </c>
      <c r="Q1528">
        <f t="shared" si="145"/>
        <v>0</v>
      </c>
    </row>
    <row r="1529" spans="1:17" x14ac:dyDescent="0.3">
      <c r="A1529">
        <f t="shared" si="140"/>
        <v>1529</v>
      </c>
      <c r="B1529" t="str">
        <f>IF(HLOOKUP("Memory",'vInfo (Imported)'!$1:$5000,A1529,FALSE)&gt;0,HLOOKUP("Memory",'vInfo (Imported)'!$1:$5000,A1529,FALSE),"")</f>
        <v/>
      </c>
      <c r="C1529" t="str">
        <f>IF(HLOOKUP("CPUs",'vInfo (Imported)'!$1:$5000,A1529,FALSE)&gt;0,
HLOOKUP("CPUs",'vInfo (Imported)'!$1:$5000,A1529,FALSE),
"")</f>
        <v/>
      </c>
      <c r="D1529" t="str">
        <f>IF(HLOOKUP($D$1,'vInfo (Imported)'!$1:$5000,A1529,FALSE)&gt;0,
HLOOKUP($D$1,'vInfo (Imported)'!$1:$5000,A1529,FALSE),
"")</f>
        <v/>
      </c>
      <c r="E1529" t="str">
        <f>IF(HLOOKUP("Category",'vInfo (Imported)'!$1:$5000,A1529,FALSE)&gt;0,
HLOOKUP("Category",'vInfo (Imported)'!$1:$5000,A1529,FALSE),
"")</f>
        <v/>
      </c>
      <c r="F1529" t="str">
        <f>IF(HLOOKUP("OS according to the configuration file",'vInfo (Imported)'!$1:$5000,A1529,FALSE)&gt;0,
HLOOKUP("OS according to the configuration file",'vInfo (Imported)'!$1:$5000,A1529,FALSE),
"")</f>
        <v/>
      </c>
      <c r="G1529" s="1" t="str">
        <f>IF(HLOOKUP("Cluster",'vInfo (Imported)'!$1:$5000,A1529,FALSE)&gt;0,
HLOOKUP("Cluster",'vInfo (Imported)'!$1:$5000,A1529,FALSE),
"")</f>
        <v/>
      </c>
      <c r="K1529" s="28">
        <f>'vCluster (Imported)'!A1529</f>
        <v>0</v>
      </c>
      <c r="L1529">
        <f t="shared" si="141"/>
        <v>0</v>
      </c>
      <c r="M1529">
        <f t="shared" si="142"/>
        <v>0</v>
      </c>
      <c r="N1529">
        <f t="shared" si="143"/>
        <v>0</v>
      </c>
      <c r="O1529" s="1">
        <f t="shared" si="144"/>
        <v>0</v>
      </c>
      <c r="P1529">
        <f>SUMIFS('vCluster (Imported)'!$G:$G,'vCluster (Imported)'!$A:$A,K1529)</f>
        <v>0</v>
      </c>
      <c r="Q1529">
        <f t="shared" si="145"/>
        <v>0</v>
      </c>
    </row>
    <row r="1530" spans="1:17" x14ac:dyDescent="0.3">
      <c r="A1530">
        <f t="shared" si="140"/>
        <v>1530</v>
      </c>
      <c r="B1530" t="str">
        <f>IF(HLOOKUP("Memory",'vInfo (Imported)'!$1:$5000,A1530,FALSE)&gt;0,HLOOKUP("Memory",'vInfo (Imported)'!$1:$5000,A1530,FALSE),"")</f>
        <v/>
      </c>
      <c r="C1530" t="str">
        <f>IF(HLOOKUP("CPUs",'vInfo (Imported)'!$1:$5000,A1530,FALSE)&gt;0,
HLOOKUP("CPUs",'vInfo (Imported)'!$1:$5000,A1530,FALSE),
"")</f>
        <v/>
      </c>
      <c r="D1530" t="str">
        <f>IF(HLOOKUP($D$1,'vInfo (Imported)'!$1:$5000,A1530,FALSE)&gt;0,
HLOOKUP($D$1,'vInfo (Imported)'!$1:$5000,A1530,FALSE),
"")</f>
        <v/>
      </c>
      <c r="E1530" t="str">
        <f>IF(HLOOKUP("Category",'vInfo (Imported)'!$1:$5000,A1530,FALSE)&gt;0,
HLOOKUP("Category",'vInfo (Imported)'!$1:$5000,A1530,FALSE),
"")</f>
        <v/>
      </c>
      <c r="F1530" t="str">
        <f>IF(HLOOKUP("OS according to the configuration file",'vInfo (Imported)'!$1:$5000,A1530,FALSE)&gt;0,
HLOOKUP("OS according to the configuration file",'vInfo (Imported)'!$1:$5000,A1530,FALSE),
"")</f>
        <v/>
      </c>
      <c r="G1530" s="1" t="str">
        <f>IF(HLOOKUP("Cluster",'vInfo (Imported)'!$1:$5000,A1530,FALSE)&gt;0,
HLOOKUP("Cluster",'vInfo (Imported)'!$1:$5000,A1530,FALSE),
"")</f>
        <v/>
      </c>
      <c r="K1530" s="28">
        <f>'vCluster (Imported)'!A1530</f>
        <v>0</v>
      </c>
      <c r="L1530">
        <f t="shared" si="141"/>
        <v>0</v>
      </c>
      <c r="M1530">
        <f t="shared" si="142"/>
        <v>0</v>
      </c>
      <c r="N1530">
        <f t="shared" si="143"/>
        <v>0</v>
      </c>
      <c r="O1530" s="1">
        <f t="shared" si="144"/>
        <v>0</v>
      </c>
      <c r="P1530">
        <f>SUMIFS('vCluster (Imported)'!$G:$G,'vCluster (Imported)'!$A:$A,K1530)</f>
        <v>0</v>
      </c>
      <c r="Q1530">
        <f t="shared" si="145"/>
        <v>0</v>
      </c>
    </row>
    <row r="1531" spans="1:17" x14ac:dyDescent="0.3">
      <c r="A1531">
        <f t="shared" si="140"/>
        <v>1531</v>
      </c>
      <c r="B1531" t="str">
        <f>IF(HLOOKUP("Memory",'vInfo (Imported)'!$1:$5000,A1531,FALSE)&gt;0,HLOOKUP("Memory",'vInfo (Imported)'!$1:$5000,A1531,FALSE),"")</f>
        <v/>
      </c>
      <c r="C1531" t="str">
        <f>IF(HLOOKUP("CPUs",'vInfo (Imported)'!$1:$5000,A1531,FALSE)&gt;0,
HLOOKUP("CPUs",'vInfo (Imported)'!$1:$5000,A1531,FALSE),
"")</f>
        <v/>
      </c>
      <c r="D1531" t="str">
        <f>IF(HLOOKUP($D$1,'vInfo (Imported)'!$1:$5000,A1531,FALSE)&gt;0,
HLOOKUP($D$1,'vInfo (Imported)'!$1:$5000,A1531,FALSE),
"")</f>
        <v/>
      </c>
      <c r="E1531" t="str">
        <f>IF(HLOOKUP("Category",'vInfo (Imported)'!$1:$5000,A1531,FALSE)&gt;0,
HLOOKUP("Category",'vInfo (Imported)'!$1:$5000,A1531,FALSE),
"")</f>
        <v/>
      </c>
      <c r="F1531" t="str">
        <f>IF(HLOOKUP("OS according to the configuration file",'vInfo (Imported)'!$1:$5000,A1531,FALSE)&gt;0,
HLOOKUP("OS according to the configuration file",'vInfo (Imported)'!$1:$5000,A1531,FALSE),
"")</f>
        <v/>
      </c>
      <c r="G1531" s="1" t="str">
        <f>IF(HLOOKUP("Cluster",'vInfo (Imported)'!$1:$5000,A1531,FALSE)&gt;0,
HLOOKUP("Cluster",'vInfo (Imported)'!$1:$5000,A1531,FALSE),
"")</f>
        <v/>
      </c>
      <c r="K1531" s="28">
        <f>'vCluster (Imported)'!A1531</f>
        <v>0</v>
      </c>
      <c r="L1531">
        <f t="shared" si="141"/>
        <v>0</v>
      </c>
      <c r="M1531">
        <f t="shared" si="142"/>
        <v>0</v>
      </c>
      <c r="N1531">
        <f t="shared" si="143"/>
        <v>0</v>
      </c>
      <c r="O1531" s="1">
        <f t="shared" si="144"/>
        <v>0</v>
      </c>
      <c r="P1531">
        <f>SUMIFS('vCluster (Imported)'!$G:$G,'vCluster (Imported)'!$A:$A,K1531)</f>
        <v>0</v>
      </c>
      <c r="Q1531">
        <f t="shared" si="145"/>
        <v>0</v>
      </c>
    </row>
    <row r="1532" spans="1:17" x14ac:dyDescent="0.3">
      <c r="A1532">
        <f t="shared" si="140"/>
        <v>1532</v>
      </c>
      <c r="B1532" t="str">
        <f>IF(HLOOKUP("Memory",'vInfo (Imported)'!$1:$5000,A1532,FALSE)&gt;0,HLOOKUP("Memory",'vInfo (Imported)'!$1:$5000,A1532,FALSE),"")</f>
        <v/>
      </c>
      <c r="C1532" t="str">
        <f>IF(HLOOKUP("CPUs",'vInfo (Imported)'!$1:$5000,A1532,FALSE)&gt;0,
HLOOKUP("CPUs",'vInfo (Imported)'!$1:$5000,A1532,FALSE),
"")</f>
        <v/>
      </c>
      <c r="D1532" t="str">
        <f>IF(HLOOKUP($D$1,'vInfo (Imported)'!$1:$5000,A1532,FALSE)&gt;0,
HLOOKUP($D$1,'vInfo (Imported)'!$1:$5000,A1532,FALSE),
"")</f>
        <v/>
      </c>
      <c r="E1532" t="str">
        <f>IF(HLOOKUP("Category",'vInfo (Imported)'!$1:$5000,A1532,FALSE)&gt;0,
HLOOKUP("Category",'vInfo (Imported)'!$1:$5000,A1532,FALSE),
"")</f>
        <v/>
      </c>
      <c r="F1532" t="str">
        <f>IF(HLOOKUP("OS according to the configuration file",'vInfo (Imported)'!$1:$5000,A1532,FALSE)&gt;0,
HLOOKUP("OS according to the configuration file",'vInfo (Imported)'!$1:$5000,A1532,FALSE),
"")</f>
        <v/>
      </c>
      <c r="G1532" s="1" t="str">
        <f>IF(HLOOKUP("Cluster",'vInfo (Imported)'!$1:$5000,A1532,FALSE)&gt;0,
HLOOKUP("Cluster",'vInfo (Imported)'!$1:$5000,A1532,FALSE),
"")</f>
        <v/>
      </c>
      <c r="K1532" s="28">
        <f>'vCluster (Imported)'!A1532</f>
        <v>0</v>
      </c>
      <c r="L1532">
        <f t="shared" si="141"/>
        <v>0</v>
      </c>
      <c r="M1532">
        <f t="shared" si="142"/>
        <v>0</v>
      </c>
      <c r="N1532">
        <f t="shared" si="143"/>
        <v>0</v>
      </c>
      <c r="O1532" s="1">
        <f t="shared" si="144"/>
        <v>0</v>
      </c>
      <c r="P1532">
        <f>SUMIFS('vCluster (Imported)'!$G:$G,'vCluster (Imported)'!$A:$A,K1532)</f>
        <v>0</v>
      </c>
      <c r="Q1532">
        <f t="shared" si="145"/>
        <v>0</v>
      </c>
    </row>
    <row r="1533" spans="1:17" x14ac:dyDescent="0.3">
      <c r="A1533">
        <f t="shared" si="140"/>
        <v>1533</v>
      </c>
      <c r="B1533" t="str">
        <f>IF(HLOOKUP("Memory",'vInfo (Imported)'!$1:$5000,A1533,FALSE)&gt;0,HLOOKUP("Memory",'vInfo (Imported)'!$1:$5000,A1533,FALSE),"")</f>
        <v/>
      </c>
      <c r="C1533" t="str">
        <f>IF(HLOOKUP("CPUs",'vInfo (Imported)'!$1:$5000,A1533,FALSE)&gt;0,
HLOOKUP("CPUs",'vInfo (Imported)'!$1:$5000,A1533,FALSE),
"")</f>
        <v/>
      </c>
      <c r="D1533" t="str">
        <f>IF(HLOOKUP($D$1,'vInfo (Imported)'!$1:$5000,A1533,FALSE)&gt;0,
HLOOKUP($D$1,'vInfo (Imported)'!$1:$5000,A1533,FALSE),
"")</f>
        <v/>
      </c>
      <c r="E1533" t="str">
        <f>IF(HLOOKUP("Category",'vInfo (Imported)'!$1:$5000,A1533,FALSE)&gt;0,
HLOOKUP("Category",'vInfo (Imported)'!$1:$5000,A1533,FALSE),
"")</f>
        <v/>
      </c>
      <c r="F1533" t="str">
        <f>IF(HLOOKUP("OS according to the configuration file",'vInfo (Imported)'!$1:$5000,A1533,FALSE)&gt;0,
HLOOKUP("OS according to the configuration file",'vInfo (Imported)'!$1:$5000,A1533,FALSE),
"")</f>
        <v/>
      </c>
      <c r="G1533" s="1" t="str">
        <f>IF(HLOOKUP("Cluster",'vInfo (Imported)'!$1:$5000,A1533,FALSE)&gt;0,
HLOOKUP("Cluster",'vInfo (Imported)'!$1:$5000,A1533,FALSE),
"")</f>
        <v/>
      </c>
      <c r="K1533" s="28">
        <f>'vCluster (Imported)'!A1533</f>
        <v>0</v>
      </c>
      <c r="L1533">
        <f t="shared" si="141"/>
        <v>0</v>
      </c>
      <c r="M1533">
        <f t="shared" si="142"/>
        <v>0</v>
      </c>
      <c r="N1533">
        <f t="shared" si="143"/>
        <v>0</v>
      </c>
      <c r="O1533" s="1">
        <f t="shared" si="144"/>
        <v>0</v>
      </c>
      <c r="P1533">
        <f>SUMIFS('vCluster (Imported)'!$G:$G,'vCluster (Imported)'!$A:$A,K1533)</f>
        <v>0</v>
      </c>
      <c r="Q1533">
        <f t="shared" si="145"/>
        <v>0</v>
      </c>
    </row>
    <row r="1534" spans="1:17" x14ac:dyDescent="0.3">
      <c r="A1534">
        <f t="shared" si="140"/>
        <v>1534</v>
      </c>
      <c r="B1534" t="str">
        <f>IF(HLOOKUP("Memory",'vInfo (Imported)'!$1:$5000,A1534,FALSE)&gt;0,HLOOKUP("Memory",'vInfo (Imported)'!$1:$5000,A1534,FALSE),"")</f>
        <v/>
      </c>
      <c r="C1534" t="str">
        <f>IF(HLOOKUP("CPUs",'vInfo (Imported)'!$1:$5000,A1534,FALSE)&gt;0,
HLOOKUP("CPUs",'vInfo (Imported)'!$1:$5000,A1534,FALSE),
"")</f>
        <v/>
      </c>
      <c r="D1534" t="str">
        <f>IF(HLOOKUP($D$1,'vInfo (Imported)'!$1:$5000,A1534,FALSE)&gt;0,
HLOOKUP($D$1,'vInfo (Imported)'!$1:$5000,A1534,FALSE),
"")</f>
        <v/>
      </c>
      <c r="E1534" t="str">
        <f>IF(HLOOKUP("Category",'vInfo (Imported)'!$1:$5000,A1534,FALSE)&gt;0,
HLOOKUP("Category",'vInfo (Imported)'!$1:$5000,A1534,FALSE),
"")</f>
        <v/>
      </c>
      <c r="F1534" t="str">
        <f>IF(HLOOKUP("OS according to the configuration file",'vInfo (Imported)'!$1:$5000,A1534,FALSE)&gt;0,
HLOOKUP("OS according to the configuration file",'vInfo (Imported)'!$1:$5000,A1534,FALSE),
"")</f>
        <v/>
      </c>
      <c r="G1534" s="1" t="str">
        <f>IF(HLOOKUP("Cluster",'vInfo (Imported)'!$1:$5000,A1534,FALSE)&gt;0,
HLOOKUP("Cluster",'vInfo (Imported)'!$1:$5000,A1534,FALSE),
"")</f>
        <v/>
      </c>
      <c r="K1534" s="28">
        <f>'vCluster (Imported)'!A1534</f>
        <v>0</v>
      </c>
      <c r="L1534">
        <f t="shared" si="141"/>
        <v>0</v>
      </c>
      <c r="M1534">
        <f t="shared" si="142"/>
        <v>0</v>
      </c>
      <c r="N1534">
        <f t="shared" si="143"/>
        <v>0</v>
      </c>
      <c r="O1534" s="1">
        <f t="shared" si="144"/>
        <v>0</v>
      </c>
      <c r="P1534">
        <f>SUMIFS('vCluster (Imported)'!$G:$G,'vCluster (Imported)'!$A:$A,K1534)</f>
        <v>0</v>
      </c>
      <c r="Q1534">
        <f t="shared" si="145"/>
        <v>0</v>
      </c>
    </row>
    <row r="1535" spans="1:17" x14ac:dyDescent="0.3">
      <c r="A1535">
        <f t="shared" si="140"/>
        <v>1535</v>
      </c>
      <c r="B1535" t="str">
        <f>IF(HLOOKUP("Memory",'vInfo (Imported)'!$1:$5000,A1535,FALSE)&gt;0,HLOOKUP("Memory",'vInfo (Imported)'!$1:$5000,A1535,FALSE),"")</f>
        <v/>
      </c>
      <c r="C1535" t="str">
        <f>IF(HLOOKUP("CPUs",'vInfo (Imported)'!$1:$5000,A1535,FALSE)&gt;0,
HLOOKUP("CPUs",'vInfo (Imported)'!$1:$5000,A1535,FALSE),
"")</f>
        <v/>
      </c>
      <c r="D1535" t="str">
        <f>IF(HLOOKUP($D$1,'vInfo (Imported)'!$1:$5000,A1535,FALSE)&gt;0,
HLOOKUP($D$1,'vInfo (Imported)'!$1:$5000,A1535,FALSE),
"")</f>
        <v/>
      </c>
      <c r="E1535" t="str">
        <f>IF(HLOOKUP("Category",'vInfo (Imported)'!$1:$5000,A1535,FALSE)&gt;0,
HLOOKUP("Category",'vInfo (Imported)'!$1:$5000,A1535,FALSE),
"")</f>
        <v/>
      </c>
      <c r="F1535" t="str">
        <f>IF(HLOOKUP("OS according to the configuration file",'vInfo (Imported)'!$1:$5000,A1535,FALSE)&gt;0,
HLOOKUP("OS according to the configuration file",'vInfo (Imported)'!$1:$5000,A1535,FALSE),
"")</f>
        <v/>
      </c>
      <c r="G1535" s="1" t="str">
        <f>IF(HLOOKUP("Cluster",'vInfo (Imported)'!$1:$5000,A1535,FALSE)&gt;0,
HLOOKUP("Cluster",'vInfo (Imported)'!$1:$5000,A1535,FALSE),
"")</f>
        <v/>
      </c>
      <c r="K1535" s="28">
        <f>'vCluster (Imported)'!A1535</f>
        <v>0</v>
      </c>
      <c r="L1535">
        <f t="shared" si="141"/>
        <v>0</v>
      </c>
      <c r="M1535">
        <f t="shared" si="142"/>
        <v>0</v>
      </c>
      <c r="N1535">
        <f t="shared" si="143"/>
        <v>0</v>
      </c>
      <c r="O1535" s="1">
        <f t="shared" si="144"/>
        <v>0</v>
      </c>
      <c r="P1535">
        <f>SUMIFS('vCluster (Imported)'!$G:$G,'vCluster (Imported)'!$A:$A,K1535)</f>
        <v>0</v>
      </c>
      <c r="Q1535">
        <f t="shared" si="145"/>
        <v>0</v>
      </c>
    </row>
    <row r="1536" spans="1:17" x14ac:dyDescent="0.3">
      <c r="A1536">
        <f t="shared" si="140"/>
        <v>1536</v>
      </c>
      <c r="B1536" t="str">
        <f>IF(HLOOKUP("Memory",'vInfo (Imported)'!$1:$5000,A1536,FALSE)&gt;0,HLOOKUP("Memory",'vInfo (Imported)'!$1:$5000,A1536,FALSE),"")</f>
        <v/>
      </c>
      <c r="C1536" t="str">
        <f>IF(HLOOKUP("CPUs",'vInfo (Imported)'!$1:$5000,A1536,FALSE)&gt;0,
HLOOKUP("CPUs",'vInfo (Imported)'!$1:$5000,A1536,FALSE),
"")</f>
        <v/>
      </c>
      <c r="D1536" t="str">
        <f>IF(HLOOKUP($D$1,'vInfo (Imported)'!$1:$5000,A1536,FALSE)&gt;0,
HLOOKUP($D$1,'vInfo (Imported)'!$1:$5000,A1536,FALSE),
"")</f>
        <v/>
      </c>
      <c r="E1536" t="str">
        <f>IF(HLOOKUP("Category",'vInfo (Imported)'!$1:$5000,A1536,FALSE)&gt;0,
HLOOKUP("Category",'vInfo (Imported)'!$1:$5000,A1536,FALSE),
"")</f>
        <v/>
      </c>
      <c r="F1536" t="str">
        <f>IF(HLOOKUP("OS according to the configuration file",'vInfo (Imported)'!$1:$5000,A1536,FALSE)&gt;0,
HLOOKUP("OS according to the configuration file",'vInfo (Imported)'!$1:$5000,A1536,FALSE),
"")</f>
        <v/>
      </c>
      <c r="G1536" s="1" t="str">
        <f>IF(HLOOKUP("Cluster",'vInfo (Imported)'!$1:$5000,A1536,FALSE)&gt;0,
HLOOKUP("Cluster",'vInfo (Imported)'!$1:$5000,A1536,FALSE),
"")</f>
        <v/>
      </c>
      <c r="K1536" s="28">
        <f>'vCluster (Imported)'!A1536</f>
        <v>0</v>
      </c>
      <c r="L1536">
        <f t="shared" si="141"/>
        <v>0</v>
      </c>
      <c r="M1536">
        <f t="shared" si="142"/>
        <v>0</v>
      </c>
      <c r="N1536">
        <f t="shared" si="143"/>
        <v>0</v>
      </c>
      <c r="O1536" s="1">
        <f t="shared" si="144"/>
        <v>0</v>
      </c>
      <c r="P1536">
        <f>SUMIFS('vCluster (Imported)'!$G:$G,'vCluster (Imported)'!$A:$A,K1536)</f>
        <v>0</v>
      </c>
      <c r="Q1536">
        <f t="shared" si="145"/>
        <v>0</v>
      </c>
    </row>
    <row r="1537" spans="1:17" x14ac:dyDescent="0.3">
      <c r="A1537">
        <f t="shared" si="140"/>
        <v>1537</v>
      </c>
      <c r="B1537" t="str">
        <f>IF(HLOOKUP("Memory",'vInfo (Imported)'!$1:$5000,A1537,FALSE)&gt;0,HLOOKUP("Memory",'vInfo (Imported)'!$1:$5000,A1537,FALSE),"")</f>
        <v/>
      </c>
      <c r="C1537" t="str">
        <f>IF(HLOOKUP("CPUs",'vInfo (Imported)'!$1:$5000,A1537,FALSE)&gt;0,
HLOOKUP("CPUs",'vInfo (Imported)'!$1:$5000,A1537,FALSE),
"")</f>
        <v/>
      </c>
      <c r="D1537" t="str">
        <f>IF(HLOOKUP($D$1,'vInfo (Imported)'!$1:$5000,A1537,FALSE)&gt;0,
HLOOKUP($D$1,'vInfo (Imported)'!$1:$5000,A1537,FALSE),
"")</f>
        <v/>
      </c>
      <c r="E1537" t="str">
        <f>IF(HLOOKUP("Category",'vInfo (Imported)'!$1:$5000,A1537,FALSE)&gt;0,
HLOOKUP("Category",'vInfo (Imported)'!$1:$5000,A1537,FALSE),
"")</f>
        <v/>
      </c>
      <c r="F1537" t="str">
        <f>IF(HLOOKUP("OS according to the configuration file",'vInfo (Imported)'!$1:$5000,A1537,FALSE)&gt;0,
HLOOKUP("OS according to the configuration file",'vInfo (Imported)'!$1:$5000,A1537,FALSE),
"")</f>
        <v/>
      </c>
      <c r="G1537" s="1" t="str">
        <f>IF(HLOOKUP("Cluster",'vInfo (Imported)'!$1:$5000,A1537,FALSE)&gt;0,
HLOOKUP("Cluster",'vInfo (Imported)'!$1:$5000,A1537,FALSE),
"")</f>
        <v/>
      </c>
      <c r="K1537" s="28">
        <f>'vCluster (Imported)'!A1537</f>
        <v>0</v>
      </c>
      <c r="L1537">
        <f t="shared" si="141"/>
        <v>0</v>
      </c>
      <c r="M1537">
        <f t="shared" si="142"/>
        <v>0</v>
      </c>
      <c r="N1537">
        <f t="shared" si="143"/>
        <v>0</v>
      </c>
      <c r="O1537" s="1">
        <f t="shared" si="144"/>
        <v>0</v>
      </c>
      <c r="P1537">
        <f>SUMIFS('vCluster (Imported)'!$G:$G,'vCluster (Imported)'!$A:$A,K1537)</f>
        <v>0</v>
      </c>
      <c r="Q1537">
        <f t="shared" si="145"/>
        <v>0</v>
      </c>
    </row>
    <row r="1538" spans="1:17" x14ac:dyDescent="0.3">
      <c r="A1538">
        <f t="shared" ref="A1538:A1601" si="146">A1537+1</f>
        <v>1538</v>
      </c>
      <c r="B1538" t="str">
        <f>IF(HLOOKUP("Memory",'vInfo (Imported)'!$1:$5000,A1538,FALSE)&gt;0,HLOOKUP("Memory",'vInfo (Imported)'!$1:$5000,A1538,FALSE),"")</f>
        <v/>
      </c>
      <c r="C1538" t="str">
        <f>IF(HLOOKUP("CPUs",'vInfo (Imported)'!$1:$5000,A1538,FALSE)&gt;0,
HLOOKUP("CPUs",'vInfo (Imported)'!$1:$5000,A1538,FALSE),
"")</f>
        <v/>
      </c>
      <c r="D1538" t="str">
        <f>IF(HLOOKUP($D$1,'vInfo (Imported)'!$1:$5000,A1538,FALSE)&gt;0,
HLOOKUP($D$1,'vInfo (Imported)'!$1:$5000,A1538,FALSE),
"")</f>
        <v/>
      </c>
      <c r="E1538" t="str">
        <f>IF(HLOOKUP("Category",'vInfo (Imported)'!$1:$5000,A1538,FALSE)&gt;0,
HLOOKUP("Category",'vInfo (Imported)'!$1:$5000,A1538,FALSE),
"")</f>
        <v/>
      </c>
      <c r="F1538" t="str">
        <f>IF(HLOOKUP("OS according to the configuration file",'vInfo (Imported)'!$1:$5000,A1538,FALSE)&gt;0,
HLOOKUP("OS according to the configuration file",'vInfo (Imported)'!$1:$5000,A1538,FALSE),
"")</f>
        <v/>
      </c>
      <c r="G1538" s="1" t="str">
        <f>IF(HLOOKUP("Cluster",'vInfo (Imported)'!$1:$5000,A1538,FALSE)&gt;0,
HLOOKUP("Cluster",'vInfo (Imported)'!$1:$5000,A1538,FALSE),
"")</f>
        <v/>
      </c>
      <c r="K1538" s="28">
        <f>'vCluster (Imported)'!A1538</f>
        <v>0</v>
      </c>
      <c r="L1538">
        <f t="shared" ref="L1538:L1601" si="147">COUNTIFS(G:G,K1538,$E:$E,$L$1)</f>
        <v>0</v>
      </c>
      <c r="M1538">
        <f t="shared" ref="M1538:M1601" si="148">COUNTIFS(G:G,K1538,$E:$E,$M$1)</f>
        <v>0</v>
      </c>
      <c r="N1538">
        <f t="shared" ref="N1538:N1601" si="149">COUNTIFS(G:G,K1538,$E:$E,$N$1)</f>
        <v>0</v>
      </c>
      <c r="O1538" s="1">
        <f t="shared" ref="O1538:O1601" si="150">COUNTIFS(G:G,K1538,$E:$E,$O$1)</f>
        <v>0</v>
      </c>
      <c r="P1538">
        <f>SUMIFS('vCluster (Imported)'!$G:$G,'vCluster (Imported)'!$A:$A,K1538)</f>
        <v>0</v>
      </c>
      <c r="Q1538">
        <f t="shared" ref="Q1538:Q1601" si="151">IF(L1538&gt;0,P1538,0)</f>
        <v>0</v>
      </c>
    </row>
    <row r="1539" spans="1:17" x14ac:dyDescent="0.3">
      <c r="A1539">
        <f t="shared" si="146"/>
        <v>1539</v>
      </c>
      <c r="B1539" t="str">
        <f>IF(HLOOKUP("Memory",'vInfo (Imported)'!$1:$5000,A1539,FALSE)&gt;0,HLOOKUP("Memory",'vInfo (Imported)'!$1:$5000,A1539,FALSE),"")</f>
        <v/>
      </c>
      <c r="C1539" t="str">
        <f>IF(HLOOKUP("CPUs",'vInfo (Imported)'!$1:$5000,A1539,FALSE)&gt;0,
HLOOKUP("CPUs",'vInfo (Imported)'!$1:$5000,A1539,FALSE),
"")</f>
        <v/>
      </c>
      <c r="D1539" t="str">
        <f>IF(HLOOKUP($D$1,'vInfo (Imported)'!$1:$5000,A1539,FALSE)&gt;0,
HLOOKUP($D$1,'vInfo (Imported)'!$1:$5000,A1539,FALSE),
"")</f>
        <v/>
      </c>
      <c r="E1539" t="str">
        <f>IF(HLOOKUP("Category",'vInfo (Imported)'!$1:$5000,A1539,FALSE)&gt;0,
HLOOKUP("Category",'vInfo (Imported)'!$1:$5000,A1539,FALSE),
"")</f>
        <v/>
      </c>
      <c r="F1539" t="str">
        <f>IF(HLOOKUP("OS according to the configuration file",'vInfo (Imported)'!$1:$5000,A1539,FALSE)&gt;0,
HLOOKUP("OS according to the configuration file",'vInfo (Imported)'!$1:$5000,A1539,FALSE),
"")</f>
        <v/>
      </c>
      <c r="G1539" s="1" t="str">
        <f>IF(HLOOKUP("Cluster",'vInfo (Imported)'!$1:$5000,A1539,FALSE)&gt;0,
HLOOKUP("Cluster",'vInfo (Imported)'!$1:$5000,A1539,FALSE),
"")</f>
        <v/>
      </c>
      <c r="K1539" s="28">
        <f>'vCluster (Imported)'!A1539</f>
        <v>0</v>
      </c>
      <c r="L1539">
        <f t="shared" si="147"/>
        <v>0</v>
      </c>
      <c r="M1539">
        <f t="shared" si="148"/>
        <v>0</v>
      </c>
      <c r="N1539">
        <f t="shared" si="149"/>
        <v>0</v>
      </c>
      <c r="O1539" s="1">
        <f t="shared" si="150"/>
        <v>0</v>
      </c>
      <c r="P1539">
        <f>SUMIFS('vCluster (Imported)'!$G:$G,'vCluster (Imported)'!$A:$A,K1539)</f>
        <v>0</v>
      </c>
      <c r="Q1539">
        <f t="shared" si="151"/>
        <v>0</v>
      </c>
    </row>
    <row r="1540" spans="1:17" x14ac:dyDescent="0.3">
      <c r="A1540">
        <f t="shared" si="146"/>
        <v>1540</v>
      </c>
      <c r="B1540" t="str">
        <f>IF(HLOOKUP("Memory",'vInfo (Imported)'!$1:$5000,A1540,FALSE)&gt;0,HLOOKUP("Memory",'vInfo (Imported)'!$1:$5000,A1540,FALSE),"")</f>
        <v/>
      </c>
      <c r="C1540" t="str">
        <f>IF(HLOOKUP("CPUs",'vInfo (Imported)'!$1:$5000,A1540,FALSE)&gt;0,
HLOOKUP("CPUs",'vInfo (Imported)'!$1:$5000,A1540,FALSE),
"")</f>
        <v/>
      </c>
      <c r="D1540" t="str">
        <f>IF(HLOOKUP($D$1,'vInfo (Imported)'!$1:$5000,A1540,FALSE)&gt;0,
HLOOKUP($D$1,'vInfo (Imported)'!$1:$5000,A1540,FALSE),
"")</f>
        <v/>
      </c>
      <c r="E1540" t="str">
        <f>IF(HLOOKUP("Category",'vInfo (Imported)'!$1:$5000,A1540,FALSE)&gt;0,
HLOOKUP("Category",'vInfo (Imported)'!$1:$5000,A1540,FALSE),
"")</f>
        <v/>
      </c>
      <c r="F1540" t="str">
        <f>IF(HLOOKUP("OS according to the configuration file",'vInfo (Imported)'!$1:$5000,A1540,FALSE)&gt;0,
HLOOKUP("OS according to the configuration file",'vInfo (Imported)'!$1:$5000,A1540,FALSE),
"")</f>
        <v/>
      </c>
      <c r="G1540" s="1" t="str">
        <f>IF(HLOOKUP("Cluster",'vInfo (Imported)'!$1:$5000,A1540,FALSE)&gt;0,
HLOOKUP("Cluster",'vInfo (Imported)'!$1:$5000,A1540,FALSE),
"")</f>
        <v/>
      </c>
      <c r="K1540" s="28">
        <f>'vCluster (Imported)'!A1540</f>
        <v>0</v>
      </c>
      <c r="L1540">
        <f t="shared" si="147"/>
        <v>0</v>
      </c>
      <c r="M1540">
        <f t="shared" si="148"/>
        <v>0</v>
      </c>
      <c r="N1540">
        <f t="shared" si="149"/>
        <v>0</v>
      </c>
      <c r="O1540" s="1">
        <f t="shared" si="150"/>
        <v>0</v>
      </c>
      <c r="P1540">
        <f>SUMIFS('vCluster (Imported)'!$G:$G,'vCluster (Imported)'!$A:$A,K1540)</f>
        <v>0</v>
      </c>
      <c r="Q1540">
        <f t="shared" si="151"/>
        <v>0</v>
      </c>
    </row>
    <row r="1541" spans="1:17" x14ac:dyDescent="0.3">
      <c r="A1541">
        <f t="shared" si="146"/>
        <v>1541</v>
      </c>
      <c r="B1541" t="str">
        <f>IF(HLOOKUP("Memory",'vInfo (Imported)'!$1:$5000,A1541,FALSE)&gt;0,HLOOKUP("Memory",'vInfo (Imported)'!$1:$5000,A1541,FALSE),"")</f>
        <v/>
      </c>
      <c r="C1541" t="str">
        <f>IF(HLOOKUP("CPUs",'vInfo (Imported)'!$1:$5000,A1541,FALSE)&gt;0,
HLOOKUP("CPUs",'vInfo (Imported)'!$1:$5000,A1541,FALSE),
"")</f>
        <v/>
      </c>
      <c r="D1541" t="str">
        <f>IF(HLOOKUP($D$1,'vInfo (Imported)'!$1:$5000,A1541,FALSE)&gt;0,
HLOOKUP($D$1,'vInfo (Imported)'!$1:$5000,A1541,FALSE),
"")</f>
        <v/>
      </c>
      <c r="E1541" t="str">
        <f>IF(HLOOKUP("Category",'vInfo (Imported)'!$1:$5000,A1541,FALSE)&gt;0,
HLOOKUP("Category",'vInfo (Imported)'!$1:$5000,A1541,FALSE),
"")</f>
        <v/>
      </c>
      <c r="F1541" t="str">
        <f>IF(HLOOKUP("OS according to the configuration file",'vInfo (Imported)'!$1:$5000,A1541,FALSE)&gt;0,
HLOOKUP("OS according to the configuration file",'vInfo (Imported)'!$1:$5000,A1541,FALSE),
"")</f>
        <v/>
      </c>
      <c r="G1541" s="1" t="str">
        <f>IF(HLOOKUP("Cluster",'vInfo (Imported)'!$1:$5000,A1541,FALSE)&gt;0,
HLOOKUP("Cluster",'vInfo (Imported)'!$1:$5000,A1541,FALSE),
"")</f>
        <v/>
      </c>
      <c r="K1541" s="28">
        <f>'vCluster (Imported)'!A1541</f>
        <v>0</v>
      </c>
      <c r="L1541">
        <f t="shared" si="147"/>
        <v>0</v>
      </c>
      <c r="M1541">
        <f t="shared" si="148"/>
        <v>0</v>
      </c>
      <c r="N1541">
        <f t="shared" si="149"/>
        <v>0</v>
      </c>
      <c r="O1541" s="1">
        <f t="shared" si="150"/>
        <v>0</v>
      </c>
      <c r="P1541">
        <f>SUMIFS('vCluster (Imported)'!$G:$G,'vCluster (Imported)'!$A:$A,K1541)</f>
        <v>0</v>
      </c>
      <c r="Q1541">
        <f t="shared" si="151"/>
        <v>0</v>
      </c>
    </row>
    <row r="1542" spans="1:17" x14ac:dyDescent="0.3">
      <c r="A1542">
        <f t="shared" si="146"/>
        <v>1542</v>
      </c>
      <c r="B1542" t="str">
        <f>IF(HLOOKUP("Memory",'vInfo (Imported)'!$1:$5000,A1542,FALSE)&gt;0,HLOOKUP("Memory",'vInfo (Imported)'!$1:$5000,A1542,FALSE),"")</f>
        <v/>
      </c>
      <c r="C1542" t="str">
        <f>IF(HLOOKUP("CPUs",'vInfo (Imported)'!$1:$5000,A1542,FALSE)&gt;0,
HLOOKUP("CPUs",'vInfo (Imported)'!$1:$5000,A1542,FALSE),
"")</f>
        <v/>
      </c>
      <c r="D1542" t="str">
        <f>IF(HLOOKUP($D$1,'vInfo (Imported)'!$1:$5000,A1542,FALSE)&gt;0,
HLOOKUP($D$1,'vInfo (Imported)'!$1:$5000,A1542,FALSE),
"")</f>
        <v/>
      </c>
      <c r="E1542" t="str">
        <f>IF(HLOOKUP("Category",'vInfo (Imported)'!$1:$5000,A1542,FALSE)&gt;0,
HLOOKUP("Category",'vInfo (Imported)'!$1:$5000,A1542,FALSE),
"")</f>
        <v/>
      </c>
      <c r="F1542" t="str">
        <f>IF(HLOOKUP("OS according to the configuration file",'vInfo (Imported)'!$1:$5000,A1542,FALSE)&gt;0,
HLOOKUP("OS according to the configuration file",'vInfo (Imported)'!$1:$5000,A1542,FALSE),
"")</f>
        <v/>
      </c>
      <c r="G1542" s="1" t="str">
        <f>IF(HLOOKUP("Cluster",'vInfo (Imported)'!$1:$5000,A1542,FALSE)&gt;0,
HLOOKUP("Cluster",'vInfo (Imported)'!$1:$5000,A1542,FALSE),
"")</f>
        <v/>
      </c>
      <c r="K1542" s="28">
        <f>'vCluster (Imported)'!A1542</f>
        <v>0</v>
      </c>
      <c r="L1542">
        <f t="shared" si="147"/>
        <v>0</v>
      </c>
      <c r="M1542">
        <f t="shared" si="148"/>
        <v>0</v>
      </c>
      <c r="N1542">
        <f t="shared" si="149"/>
        <v>0</v>
      </c>
      <c r="O1542" s="1">
        <f t="shared" si="150"/>
        <v>0</v>
      </c>
      <c r="P1542">
        <f>SUMIFS('vCluster (Imported)'!$G:$G,'vCluster (Imported)'!$A:$A,K1542)</f>
        <v>0</v>
      </c>
      <c r="Q1542">
        <f t="shared" si="151"/>
        <v>0</v>
      </c>
    </row>
    <row r="1543" spans="1:17" x14ac:dyDescent="0.3">
      <c r="A1543">
        <f t="shared" si="146"/>
        <v>1543</v>
      </c>
      <c r="B1543" t="str">
        <f>IF(HLOOKUP("Memory",'vInfo (Imported)'!$1:$5000,A1543,FALSE)&gt;0,HLOOKUP("Memory",'vInfo (Imported)'!$1:$5000,A1543,FALSE),"")</f>
        <v/>
      </c>
      <c r="C1543" t="str">
        <f>IF(HLOOKUP("CPUs",'vInfo (Imported)'!$1:$5000,A1543,FALSE)&gt;0,
HLOOKUP("CPUs",'vInfo (Imported)'!$1:$5000,A1543,FALSE),
"")</f>
        <v/>
      </c>
      <c r="D1543" t="str">
        <f>IF(HLOOKUP($D$1,'vInfo (Imported)'!$1:$5000,A1543,FALSE)&gt;0,
HLOOKUP($D$1,'vInfo (Imported)'!$1:$5000,A1543,FALSE),
"")</f>
        <v/>
      </c>
      <c r="E1543" t="str">
        <f>IF(HLOOKUP("Category",'vInfo (Imported)'!$1:$5000,A1543,FALSE)&gt;0,
HLOOKUP("Category",'vInfo (Imported)'!$1:$5000,A1543,FALSE),
"")</f>
        <v/>
      </c>
      <c r="F1543" t="str">
        <f>IF(HLOOKUP("OS according to the configuration file",'vInfo (Imported)'!$1:$5000,A1543,FALSE)&gt;0,
HLOOKUP("OS according to the configuration file",'vInfo (Imported)'!$1:$5000,A1543,FALSE),
"")</f>
        <v/>
      </c>
      <c r="G1543" s="1" t="str">
        <f>IF(HLOOKUP("Cluster",'vInfo (Imported)'!$1:$5000,A1543,FALSE)&gt;0,
HLOOKUP("Cluster",'vInfo (Imported)'!$1:$5000,A1543,FALSE),
"")</f>
        <v/>
      </c>
      <c r="K1543" s="28">
        <f>'vCluster (Imported)'!A1543</f>
        <v>0</v>
      </c>
      <c r="L1543">
        <f t="shared" si="147"/>
        <v>0</v>
      </c>
      <c r="M1543">
        <f t="shared" si="148"/>
        <v>0</v>
      </c>
      <c r="N1543">
        <f t="shared" si="149"/>
        <v>0</v>
      </c>
      <c r="O1543" s="1">
        <f t="shared" si="150"/>
        <v>0</v>
      </c>
      <c r="P1543">
        <f>SUMIFS('vCluster (Imported)'!$G:$G,'vCluster (Imported)'!$A:$A,K1543)</f>
        <v>0</v>
      </c>
      <c r="Q1543">
        <f t="shared" si="151"/>
        <v>0</v>
      </c>
    </row>
    <row r="1544" spans="1:17" x14ac:dyDescent="0.3">
      <c r="A1544">
        <f t="shared" si="146"/>
        <v>1544</v>
      </c>
      <c r="B1544" t="str">
        <f>IF(HLOOKUP("Memory",'vInfo (Imported)'!$1:$5000,A1544,FALSE)&gt;0,HLOOKUP("Memory",'vInfo (Imported)'!$1:$5000,A1544,FALSE),"")</f>
        <v/>
      </c>
      <c r="C1544" t="str">
        <f>IF(HLOOKUP("CPUs",'vInfo (Imported)'!$1:$5000,A1544,FALSE)&gt;0,
HLOOKUP("CPUs",'vInfo (Imported)'!$1:$5000,A1544,FALSE),
"")</f>
        <v/>
      </c>
      <c r="D1544" t="str">
        <f>IF(HLOOKUP($D$1,'vInfo (Imported)'!$1:$5000,A1544,FALSE)&gt;0,
HLOOKUP($D$1,'vInfo (Imported)'!$1:$5000,A1544,FALSE),
"")</f>
        <v/>
      </c>
      <c r="E1544" t="str">
        <f>IF(HLOOKUP("Category",'vInfo (Imported)'!$1:$5000,A1544,FALSE)&gt;0,
HLOOKUP("Category",'vInfo (Imported)'!$1:$5000,A1544,FALSE),
"")</f>
        <v/>
      </c>
      <c r="F1544" t="str">
        <f>IF(HLOOKUP("OS according to the configuration file",'vInfo (Imported)'!$1:$5000,A1544,FALSE)&gt;0,
HLOOKUP("OS according to the configuration file",'vInfo (Imported)'!$1:$5000,A1544,FALSE),
"")</f>
        <v/>
      </c>
      <c r="G1544" s="1" t="str">
        <f>IF(HLOOKUP("Cluster",'vInfo (Imported)'!$1:$5000,A1544,FALSE)&gt;0,
HLOOKUP("Cluster",'vInfo (Imported)'!$1:$5000,A1544,FALSE),
"")</f>
        <v/>
      </c>
      <c r="K1544" s="28">
        <f>'vCluster (Imported)'!A1544</f>
        <v>0</v>
      </c>
      <c r="L1544">
        <f t="shared" si="147"/>
        <v>0</v>
      </c>
      <c r="M1544">
        <f t="shared" si="148"/>
        <v>0</v>
      </c>
      <c r="N1544">
        <f t="shared" si="149"/>
        <v>0</v>
      </c>
      <c r="O1544" s="1">
        <f t="shared" si="150"/>
        <v>0</v>
      </c>
      <c r="P1544">
        <f>SUMIFS('vCluster (Imported)'!$G:$G,'vCluster (Imported)'!$A:$A,K1544)</f>
        <v>0</v>
      </c>
      <c r="Q1544">
        <f t="shared" si="151"/>
        <v>0</v>
      </c>
    </row>
    <row r="1545" spans="1:17" x14ac:dyDescent="0.3">
      <c r="A1545">
        <f t="shared" si="146"/>
        <v>1545</v>
      </c>
      <c r="B1545" t="str">
        <f>IF(HLOOKUP("Memory",'vInfo (Imported)'!$1:$5000,A1545,FALSE)&gt;0,HLOOKUP("Memory",'vInfo (Imported)'!$1:$5000,A1545,FALSE),"")</f>
        <v/>
      </c>
      <c r="C1545" t="str">
        <f>IF(HLOOKUP("CPUs",'vInfo (Imported)'!$1:$5000,A1545,FALSE)&gt;0,
HLOOKUP("CPUs",'vInfo (Imported)'!$1:$5000,A1545,FALSE),
"")</f>
        <v/>
      </c>
      <c r="D1545" t="str">
        <f>IF(HLOOKUP($D$1,'vInfo (Imported)'!$1:$5000,A1545,FALSE)&gt;0,
HLOOKUP($D$1,'vInfo (Imported)'!$1:$5000,A1545,FALSE),
"")</f>
        <v/>
      </c>
      <c r="E1545" t="str">
        <f>IF(HLOOKUP("Category",'vInfo (Imported)'!$1:$5000,A1545,FALSE)&gt;0,
HLOOKUP("Category",'vInfo (Imported)'!$1:$5000,A1545,FALSE),
"")</f>
        <v/>
      </c>
      <c r="F1545" t="str">
        <f>IF(HLOOKUP("OS according to the configuration file",'vInfo (Imported)'!$1:$5000,A1545,FALSE)&gt;0,
HLOOKUP("OS according to the configuration file",'vInfo (Imported)'!$1:$5000,A1545,FALSE),
"")</f>
        <v/>
      </c>
      <c r="G1545" s="1" t="str">
        <f>IF(HLOOKUP("Cluster",'vInfo (Imported)'!$1:$5000,A1545,FALSE)&gt;0,
HLOOKUP("Cluster",'vInfo (Imported)'!$1:$5000,A1545,FALSE),
"")</f>
        <v/>
      </c>
      <c r="K1545" s="28">
        <f>'vCluster (Imported)'!A1545</f>
        <v>0</v>
      </c>
      <c r="L1545">
        <f t="shared" si="147"/>
        <v>0</v>
      </c>
      <c r="M1545">
        <f t="shared" si="148"/>
        <v>0</v>
      </c>
      <c r="N1545">
        <f t="shared" si="149"/>
        <v>0</v>
      </c>
      <c r="O1545" s="1">
        <f t="shared" si="150"/>
        <v>0</v>
      </c>
      <c r="P1545">
        <f>SUMIFS('vCluster (Imported)'!$G:$G,'vCluster (Imported)'!$A:$A,K1545)</f>
        <v>0</v>
      </c>
      <c r="Q1545">
        <f t="shared" si="151"/>
        <v>0</v>
      </c>
    </row>
    <row r="1546" spans="1:17" x14ac:dyDescent="0.3">
      <c r="A1546">
        <f t="shared" si="146"/>
        <v>1546</v>
      </c>
      <c r="B1546" t="str">
        <f>IF(HLOOKUP("Memory",'vInfo (Imported)'!$1:$5000,A1546,FALSE)&gt;0,HLOOKUP("Memory",'vInfo (Imported)'!$1:$5000,A1546,FALSE),"")</f>
        <v/>
      </c>
      <c r="C1546" t="str">
        <f>IF(HLOOKUP("CPUs",'vInfo (Imported)'!$1:$5000,A1546,FALSE)&gt;0,
HLOOKUP("CPUs",'vInfo (Imported)'!$1:$5000,A1546,FALSE),
"")</f>
        <v/>
      </c>
      <c r="D1546" t="str">
        <f>IF(HLOOKUP($D$1,'vInfo (Imported)'!$1:$5000,A1546,FALSE)&gt;0,
HLOOKUP($D$1,'vInfo (Imported)'!$1:$5000,A1546,FALSE),
"")</f>
        <v/>
      </c>
      <c r="E1546" t="str">
        <f>IF(HLOOKUP("Category",'vInfo (Imported)'!$1:$5000,A1546,FALSE)&gt;0,
HLOOKUP("Category",'vInfo (Imported)'!$1:$5000,A1546,FALSE),
"")</f>
        <v/>
      </c>
      <c r="F1546" t="str">
        <f>IF(HLOOKUP("OS according to the configuration file",'vInfo (Imported)'!$1:$5000,A1546,FALSE)&gt;0,
HLOOKUP("OS according to the configuration file",'vInfo (Imported)'!$1:$5000,A1546,FALSE),
"")</f>
        <v/>
      </c>
      <c r="G1546" s="1" t="str">
        <f>IF(HLOOKUP("Cluster",'vInfo (Imported)'!$1:$5000,A1546,FALSE)&gt;0,
HLOOKUP("Cluster",'vInfo (Imported)'!$1:$5000,A1546,FALSE),
"")</f>
        <v/>
      </c>
      <c r="K1546" s="28">
        <f>'vCluster (Imported)'!A1546</f>
        <v>0</v>
      </c>
      <c r="L1546">
        <f t="shared" si="147"/>
        <v>0</v>
      </c>
      <c r="M1546">
        <f t="shared" si="148"/>
        <v>0</v>
      </c>
      <c r="N1546">
        <f t="shared" si="149"/>
        <v>0</v>
      </c>
      <c r="O1546" s="1">
        <f t="shared" si="150"/>
        <v>0</v>
      </c>
      <c r="P1546">
        <f>SUMIFS('vCluster (Imported)'!$G:$G,'vCluster (Imported)'!$A:$A,K1546)</f>
        <v>0</v>
      </c>
      <c r="Q1546">
        <f t="shared" si="151"/>
        <v>0</v>
      </c>
    </row>
    <row r="1547" spans="1:17" x14ac:dyDescent="0.3">
      <c r="A1547">
        <f t="shared" si="146"/>
        <v>1547</v>
      </c>
      <c r="B1547" t="str">
        <f>IF(HLOOKUP("Memory",'vInfo (Imported)'!$1:$5000,A1547,FALSE)&gt;0,HLOOKUP("Memory",'vInfo (Imported)'!$1:$5000,A1547,FALSE),"")</f>
        <v/>
      </c>
      <c r="C1547" t="str">
        <f>IF(HLOOKUP("CPUs",'vInfo (Imported)'!$1:$5000,A1547,FALSE)&gt;0,
HLOOKUP("CPUs",'vInfo (Imported)'!$1:$5000,A1547,FALSE),
"")</f>
        <v/>
      </c>
      <c r="D1547" t="str">
        <f>IF(HLOOKUP($D$1,'vInfo (Imported)'!$1:$5000,A1547,FALSE)&gt;0,
HLOOKUP($D$1,'vInfo (Imported)'!$1:$5000,A1547,FALSE),
"")</f>
        <v/>
      </c>
      <c r="E1547" t="str">
        <f>IF(HLOOKUP("Category",'vInfo (Imported)'!$1:$5000,A1547,FALSE)&gt;0,
HLOOKUP("Category",'vInfo (Imported)'!$1:$5000,A1547,FALSE),
"")</f>
        <v/>
      </c>
      <c r="F1547" t="str">
        <f>IF(HLOOKUP("OS according to the configuration file",'vInfo (Imported)'!$1:$5000,A1547,FALSE)&gt;0,
HLOOKUP("OS according to the configuration file",'vInfo (Imported)'!$1:$5000,A1547,FALSE),
"")</f>
        <v/>
      </c>
      <c r="G1547" s="1" t="str">
        <f>IF(HLOOKUP("Cluster",'vInfo (Imported)'!$1:$5000,A1547,FALSE)&gt;0,
HLOOKUP("Cluster",'vInfo (Imported)'!$1:$5000,A1547,FALSE),
"")</f>
        <v/>
      </c>
      <c r="K1547" s="28">
        <f>'vCluster (Imported)'!A1547</f>
        <v>0</v>
      </c>
      <c r="L1547">
        <f t="shared" si="147"/>
        <v>0</v>
      </c>
      <c r="M1547">
        <f t="shared" si="148"/>
        <v>0</v>
      </c>
      <c r="N1547">
        <f t="shared" si="149"/>
        <v>0</v>
      </c>
      <c r="O1547" s="1">
        <f t="shared" si="150"/>
        <v>0</v>
      </c>
      <c r="P1547">
        <f>SUMIFS('vCluster (Imported)'!$G:$G,'vCluster (Imported)'!$A:$A,K1547)</f>
        <v>0</v>
      </c>
      <c r="Q1547">
        <f t="shared" si="151"/>
        <v>0</v>
      </c>
    </row>
    <row r="1548" spans="1:17" x14ac:dyDescent="0.3">
      <c r="A1548">
        <f t="shared" si="146"/>
        <v>1548</v>
      </c>
      <c r="B1548" t="str">
        <f>IF(HLOOKUP("Memory",'vInfo (Imported)'!$1:$5000,A1548,FALSE)&gt;0,HLOOKUP("Memory",'vInfo (Imported)'!$1:$5000,A1548,FALSE),"")</f>
        <v/>
      </c>
      <c r="C1548" t="str">
        <f>IF(HLOOKUP("CPUs",'vInfo (Imported)'!$1:$5000,A1548,FALSE)&gt;0,
HLOOKUP("CPUs",'vInfo (Imported)'!$1:$5000,A1548,FALSE),
"")</f>
        <v/>
      </c>
      <c r="D1548" t="str">
        <f>IF(HLOOKUP($D$1,'vInfo (Imported)'!$1:$5000,A1548,FALSE)&gt;0,
HLOOKUP($D$1,'vInfo (Imported)'!$1:$5000,A1548,FALSE),
"")</f>
        <v/>
      </c>
      <c r="E1548" t="str">
        <f>IF(HLOOKUP("Category",'vInfo (Imported)'!$1:$5000,A1548,FALSE)&gt;0,
HLOOKUP("Category",'vInfo (Imported)'!$1:$5000,A1548,FALSE),
"")</f>
        <v/>
      </c>
      <c r="F1548" t="str">
        <f>IF(HLOOKUP("OS according to the configuration file",'vInfo (Imported)'!$1:$5000,A1548,FALSE)&gt;0,
HLOOKUP("OS according to the configuration file",'vInfo (Imported)'!$1:$5000,A1548,FALSE),
"")</f>
        <v/>
      </c>
      <c r="G1548" s="1" t="str">
        <f>IF(HLOOKUP("Cluster",'vInfo (Imported)'!$1:$5000,A1548,FALSE)&gt;0,
HLOOKUP("Cluster",'vInfo (Imported)'!$1:$5000,A1548,FALSE),
"")</f>
        <v/>
      </c>
      <c r="K1548" s="28">
        <f>'vCluster (Imported)'!A1548</f>
        <v>0</v>
      </c>
      <c r="L1548">
        <f t="shared" si="147"/>
        <v>0</v>
      </c>
      <c r="M1548">
        <f t="shared" si="148"/>
        <v>0</v>
      </c>
      <c r="N1548">
        <f t="shared" si="149"/>
        <v>0</v>
      </c>
      <c r="O1548" s="1">
        <f t="shared" si="150"/>
        <v>0</v>
      </c>
      <c r="P1548">
        <f>SUMIFS('vCluster (Imported)'!$G:$G,'vCluster (Imported)'!$A:$A,K1548)</f>
        <v>0</v>
      </c>
      <c r="Q1548">
        <f t="shared" si="151"/>
        <v>0</v>
      </c>
    </row>
    <row r="1549" spans="1:17" x14ac:dyDescent="0.3">
      <c r="A1549">
        <f t="shared" si="146"/>
        <v>1549</v>
      </c>
      <c r="B1549" t="str">
        <f>IF(HLOOKUP("Memory",'vInfo (Imported)'!$1:$5000,A1549,FALSE)&gt;0,HLOOKUP("Memory",'vInfo (Imported)'!$1:$5000,A1549,FALSE),"")</f>
        <v/>
      </c>
      <c r="C1549" t="str">
        <f>IF(HLOOKUP("CPUs",'vInfo (Imported)'!$1:$5000,A1549,FALSE)&gt;0,
HLOOKUP("CPUs",'vInfo (Imported)'!$1:$5000,A1549,FALSE),
"")</f>
        <v/>
      </c>
      <c r="D1549" t="str">
        <f>IF(HLOOKUP($D$1,'vInfo (Imported)'!$1:$5000,A1549,FALSE)&gt;0,
HLOOKUP($D$1,'vInfo (Imported)'!$1:$5000,A1549,FALSE),
"")</f>
        <v/>
      </c>
      <c r="E1549" t="str">
        <f>IF(HLOOKUP("Category",'vInfo (Imported)'!$1:$5000,A1549,FALSE)&gt;0,
HLOOKUP("Category",'vInfo (Imported)'!$1:$5000,A1549,FALSE),
"")</f>
        <v/>
      </c>
      <c r="F1549" t="str">
        <f>IF(HLOOKUP("OS according to the configuration file",'vInfo (Imported)'!$1:$5000,A1549,FALSE)&gt;0,
HLOOKUP("OS according to the configuration file",'vInfo (Imported)'!$1:$5000,A1549,FALSE),
"")</f>
        <v/>
      </c>
      <c r="G1549" s="1" t="str">
        <f>IF(HLOOKUP("Cluster",'vInfo (Imported)'!$1:$5000,A1549,FALSE)&gt;0,
HLOOKUP("Cluster",'vInfo (Imported)'!$1:$5000,A1549,FALSE),
"")</f>
        <v/>
      </c>
      <c r="K1549" s="28">
        <f>'vCluster (Imported)'!A1549</f>
        <v>0</v>
      </c>
      <c r="L1549">
        <f t="shared" si="147"/>
        <v>0</v>
      </c>
      <c r="M1549">
        <f t="shared" si="148"/>
        <v>0</v>
      </c>
      <c r="N1549">
        <f t="shared" si="149"/>
        <v>0</v>
      </c>
      <c r="O1549" s="1">
        <f t="shared" si="150"/>
        <v>0</v>
      </c>
      <c r="P1549">
        <f>SUMIFS('vCluster (Imported)'!$G:$G,'vCluster (Imported)'!$A:$A,K1549)</f>
        <v>0</v>
      </c>
      <c r="Q1549">
        <f t="shared" si="151"/>
        <v>0</v>
      </c>
    </row>
    <row r="1550" spans="1:17" x14ac:dyDescent="0.3">
      <c r="A1550">
        <f t="shared" si="146"/>
        <v>1550</v>
      </c>
      <c r="B1550" t="str">
        <f>IF(HLOOKUP("Memory",'vInfo (Imported)'!$1:$5000,A1550,FALSE)&gt;0,HLOOKUP("Memory",'vInfo (Imported)'!$1:$5000,A1550,FALSE),"")</f>
        <v/>
      </c>
      <c r="C1550" t="str">
        <f>IF(HLOOKUP("CPUs",'vInfo (Imported)'!$1:$5000,A1550,FALSE)&gt;0,
HLOOKUP("CPUs",'vInfo (Imported)'!$1:$5000,A1550,FALSE),
"")</f>
        <v/>
      </c>
      <c r="D1550" t="str">
        <f>IF(HLOOKUP($D$1,'vInfo (Imported)'!$1:$5000,A1550,FALSE)&gt;0,
HLOOKUP($D$1,'vInfo (Imported)'!$1:$5000,A1550,FALSE),
"")</f>
        <v/>
      </c>
      <c r="E1550" t="str">
        <f>IF(HLOOKUP("Category",'vInfo (Imported)'!$1:$5000,A1550,FALSE)&gt;0,
HLOOKUP("Category",'vInfo (Imported)'!$1:$5000,A1550,FALSE),
"")</f>
        <v/>
      </c>
      <c r="F1550" t="str">
        <f>IF(HLOOKUP("OS according to the configuration file",'vInfo (Imported)'!$1:$5000,A1550,FALSE)&gt;0,
HLOOKUP("OS according to the configuration file",'vInfo (Imported)'!$1:$5000,A1550,FALSE),
"")</f>
        <v/>
      </c>
      <c r="G1550" s="1" t="str">
        <f>IF(HLOOKUP("Cluster",'vInfo (Imported)'!$1:$5000,A1550,FALSE)&gt;0,
HLOOKUP("Cluster",'vInfo (Imported)'!$1:$5000,A1550,FALSE),
"")</f>
        <v/>
      </c>
      <c r="K1550" s="28">
        <f>'vCluster (Imported)'!A1550</f>
        <v>0</v>
      </c>
      <c r="L1550">
        <f t="shared" si="147"/>
        <v>0</v>
      </c>
      <c r="M1550">
        <f t="shared" si="148"/>
        <v>0</v>
      </c>
      <c r="N1550">
        <f t="shared" si="149"/>
        <v>0</v>
      </c>
      <c r="O1550" s="1">
        <f t="shared" si="150"/>
        <v>0</v>
      </c>
      <c r="P1550">
        <f>SUMIFS('vCluster (Imported)'!$G:$G,'vCluster (Imported)'!$A:$A,K1550)</f>
        <v>0</v>
      </c>
      <c r="Q1550">
        <f t="shared" si="151"/>
        <v>0</v>
      </c>
    </row>
    <row r="1551" spans="1:17" x14ac:dyDescent="0.3">
      <c r="A1551">
        <f t="shared" si="146"/>
        <v>1551</v>
      </c>
      <c r="B1551" t="str">
        <f>IF(HLOOKUP("Memory",'vInfo (Imported)'!$1:$5000,A1551,FALSE)&gt;0,HLOOKUP("Memory",'vInfo (Imported)'!$1:$5000,A1551,FALSE),"")</f>
        <v/>
      </c>
      <c r="C1551" t="str">
        <f>IF(HLOOKUP("CPUs",'vInfo (Imported)'!$1:$5000,A1551,FALSE)&gt;0,
HLOOKUP("CPUs",'vInfo (Imported)'!$1:$5000,A1551,FALSE),
"")</f>
        <v/>
      </c>
      <c r="D1551" t="str">
        <f>IF(HLOOKUP($D$1,'vInfo (Imported)'!$1:$5000,A1551,FALSE)&gt;0,
HLOOKUP($D$1,'vInfo (Imported)'!$1:$5000,A1551,FALSE),
"")</f>
        <v/>
      </c>
      <c r="E1551" t="str">
        <f>IF(HLOOKUP("Category",'vInfo (Imported)'!$1:$5000,A1551,FALSE)&gt;0,
HLOOKUP("Category",'vInfo (Imported)'!$1:$5000,A1551,FALSE),
"")</f>
        <v/>
      </c>
      <c r="F1551" t="str">
        <f>IF(HLOOKUP("OS according to the configuration file",'vInfo (Imported)'!$1:$5000,A1551,FALSE)&gt;0,
HLOOKUP("OS according to the configuration file",'vInfo (Imported)'!$1:$5000,A1551,FALSE),
"")</f>
        <v/>
      </c>
      <c r="G1551" s="1" t="str">
        <f>IF(HLOOKUP("Cluster",'vInfo (Imported)'!$1:$5000,A1551,FALSE)&gt;0,
HLOOKUP("Cluster",'vInfo (Imported)'!$1:$5000,A1551,FALSE),
"")</f>
        <v/>
      </c>
      <c r="K1551" s="28">
        <f>'vCluster (Imported)'!A1551</f>
        <v>0</v>
      </c>
      <c r="L1551">
        <f t="shared" si="147"/>
        <v>0</v>
      </c>
      <c r="M1551">
        <f t="shared" si="148"/>
        <v>0</v>
      </c>
      <c r="N1551">
        <f t="shared" si="149"/>
        <v>0</v>
      </c>
      <c r="O1551" s="1">
        <f t="shared" si="150"/>
        <v>0</v>
      </c>
      <c r="P1551">
        <f>SUMIFS('vCluster (Imported)'!$G:$G,'vCluster (Imported)'!$A:$A,K1551)</f>
        <v>0</v>
      </c>
      <c r="Q1551">
        <f t="shared" si="151"/>
        <v>0</v>
      </c>
    </row>
    <row r="1552" spans="1:17" x14ac:dyDescent="0.3">
      <c r="A1552">
        <f t="shared" si="146"/>
        <v>1552</v>
      </c>
      <c r="B1552" t="str">
        <f>IF(HLOOKUP("Memory",'vInfo (Imported)'!$1:$5000,A1552,FALSE)&gt;0,HLOOKUP("Memory",'vInfo (Imported)'!$1:$5000,A1552,FALSE),"")</f>
        <v/>
      </c>
      <c r="C1552" t="str">
        <f>IF(HLOOKUP("CPUs",'vInfo (Imported)'!$1:$5000,A1552,FALSE)&gt;0,
HLOOKUP("CPUs",'vInfo (Imported)'!$1:$5000,A1552,FALSE),
"")</f>
        <v/>
      </c>
      <c r="D1552" t="str">
        <f>IF(HLOOKUP($D$1,'vInfo (Imported)'!$1:$5000,A1552,FALSE)&gt;0,
HLOOKUP($D$1,'vInfo (Imported)'!$1:$5000,A1552,FALSE),
"")</f>
        <v/>
      </c>
      <c r="E1552" t="str">
        <f>IF(HLOOKUP("Category",'vInfo (Imported)'!$1:$5000,A1552,FALSE)&gt;0,
HLOOKUP("Category",'vInfo (Imported)'!$1:$5000,A1552,FALSE),
"")</f>
        <v/>
      </c>
      <c r="F1552" t="str">
        <f>IF(HLOOKUP("OS according to the configuration file",'vInfo (Imported)'!$1:$5000,A1552,FALSE)&gt;0,
HLOOKUP("OS according to the configuration file",'vInfo (Imported)'!$1:$5000,A1552,FALSE),
"")</f>
        <v/>
      </c>
      <c r="G1552" s="1" t="str">
        <f>IF(HLOOKUP("Cluster",'vInfo (Imported)'!$1:$5000,A1552,FALSE)&gt;0,
HLOOKUP("Cluster",'vInfo (Imported)'!$1:$5000,A1552,FALSE),
"")</f>
        <v/>
      </c>
      <c r="K1552" s="28">
        <f>'vCluster (Imported)'!A1552</f>
        <v>0</v>
      </c>
      <c r="L1552">
        <f t="shared" si="147"/>
        <v>0</v>
      </c>
      <c r="M1552">
        <f t="shared" si="148"/>
        <v>0</v>
      </c>
      <c r="N1552">
        <f t="shared" si="149"/>
        <v>0</v>
      </c>
      <c r="O1552" s="1">
        <f t="shared" si="150"/>
        <v>0</v>
      </c>
      <c r="P1552">
        <f>SUMIFS('vCluster (Imported)'!$G:$G,'vCluster (Imported)'!$A:$A,K1552)</f>
        <v>0</v>
      </c>
      <c r="Q1552">
        <f t="shared" si="151"/>
        <v>0</v>
      </c>
    </row>
    <row r="1553" spans="1:17" x14ac:dyDescent="0.3">
      <c r="A1553">
        <f t="shared" si="146"/>
        <v>1553</v>
      </c>
      <c r="B1553" t="str">
        <f>IF(HLOOKUP("Memory",'vInfo (Imported)'!$1:$5000,A1553,FALSE)&gt;0,HLOOKUP("Memory",'vInfo (Imported)'!$1:$5000,A1553,FALSE),"")</f>
        <v/>
      </c>
      <c r="C1553" t="str">
        <f>IF(HLOOKUP("CPUs",'vInfo (Imported)'!$1:$5000,A1553,FALSE)&gt;0,
HLOOKUP("CPUs",'vInfo (Imported)'!$1:$5000,A1553,FALSE),
"")</f>
        <v/>
      </c>
      <c r="D1553" t="str">
        <f>IF(HLOOKUP($D$1,'vInfo (Imported)'!$1:$5000,A1553,FALSE)&gt;0,
HLOOKUP($D$1,'vInfo (Imported)'!$1:$5000,A1553,FALSE),
"")</f>
        <v/>
      </c>
      <c r="E1553" t="str">
        <f>IF(HLOOKUP("Category",'vInfo (Imported)'!$1:$5000,A1553,FALSE)&gt;0,
HLOOKUP("Category",'vInfo (Imported)'!$1:$5000,A1553,FALSE),
"")</f>
        <v/>
      </c>
      <c r="F1553" t="str">
        <f>IF(HLOOKUP("OS according to the configuration file",'vInfo (Imported)'!$1:$5000,A1553,FALSE)&gt;0,
HLOOKUP("OS according to the configuration file",'vInfo (Imported)'!$1:$5000,A1553,FALSE),
"")</f>
        <v/>
      </c>
      <c r="G1553" s="1" t="str">
        <f>IF(HLOOKUP("Cluster",'vInfo (Imported)'!$1:$5000,A1553,FALSE)&gt;0,
HLOOKUP("Cluster",'vInfo (Imported)'!$1:$5000,A1553,FALSE),
"")</f>
        <v/>
      </c>
      <c r="K1553" s="28">
        <f>'vCluster (Imported)'!A1553</f>
        <v>0</v>
      </c>
      <c r="L1553">
        <f t="shared" si="147"/>
        <v>0</v>
      </c>
      <c r="M1553">
        <f t="shared" si="148"/>
        <v>0</v>
      </c>
      <c r="N1553">
        <f t="shared" si="149"/>
        <v>0</v>
      </c>
      <c r="O1553" s="1">
        <f t="shared" si="150"/>
        <v>0</v>
      </c>
      <c r="P1553">
        <f>SUMIFS('vCluster (Imported)'!$G:$G,'vCluster (Imported)'!$A:$A,K1553)</f>
        <v>0</v>
      </c>
      <c r="Q1553">
        <f t="shared" si="151"/>
        <v>0</v>
      </c>
    </row>
    <row r="1554" spans="1:17" x14ac:dyDescent="0.3">
      <c r="A1554">
        <f t="shared" si="146"/>
        <v>1554</v>
      </c>
      <c r="B1554" t="str">
        <f>IF(HLOOKUP("Memory",'vInfo (Imported)'!$1:$5000,A1554,FALSE)&gt;0,HLOOKUP("Memory",'vInfo (Imported)'!$1:$5000,A1554,FALSE),"")</f>
        <v/>
      </c>
      <c r="C1554" t="str">
        <f>IF(HLOOKUP("CPUs",'vInfo (Imported)'!$1:$5000,A1554,FALSE)&gt;0,
HLOOKUP("CPUs",'vInfo (Imported)'!$1:$5000,A1554,FALSE),
"")</f>
        <v/>
      </c>
      <c r="D1554" t="str">
        <f>IF(HLOOKUP($D$1,'vInfo (Imported)'!$1:$5000,A1554,FALSE)&gt;0,
HLOOKUP($D$1,'vInfo (Imported)'!$1:$5000,A1554,FALSE),
"")</f>
        <v/>
      </c>
      <c r="E1554" t="str">
        <f>IF(HLOOKUP("Category",'vInfo (Imported)'!$1:$5000,A1554,FALSE)&gt;0,
HLOOKUP("Category",'vInfo (Imported)'!$1:$5000,A1554,FALSE),
"")</f>
        <v/>
      </c>
      <c r="F1554" t="str">
        <f>IF(HLOOKUP("OS according to the configuration file",'vInfo (Imported)'!$1:$5000,A1554,FALSE)&gt;0,
HLOOKUP("OS according to the configuration file",'vInfo (Imported)'!$1:$5000,A1554,FALSE),
"")</f>
        <v/>
      </c>
      <c r="G1554" s="1" t="str">
        <f>IF(HLOOKUP("Cluster",'vInfo (Imported)'!$1:$5000,A1554,FALSE)&gt;0,
HLOOKUP("Cluster",'vInfo (Imported)'!$1:$5000,A1554,FALSE),
"")</f>
        <v/>
      </c>
      <c r="K1554" s="28">
        <f>'vCluster (Imported)'!A1554</f>
        <v>0</v>
      </c>
      <c r="L1554">
        <f t="shared" si="147"/>
        <v>0</v>
      </c>
      <c r="M1554">
        <f t="shared" si="148"/>
        <v>0</v>
      </c>
      <c r="N1554">
        <f t="shared" si="149"/>
        <v>0</v>
      </c>
      <c r="O1554" s="1">
        <f t="shared" si="150"/>
        <v>0</v>
      </c>
      <c r="P1554">
        <f>SUMIFS('vCluster (Imported)'!$G:$G,'vCluster (Imported)'!$A:$A,K1554)</f>
        <v>0</v>
      </c>
      <c r="Q1554">
        <f t="shared" si="151"/>
        <v>0</v>
      </c>
    </row>
    <row r="1555" spans="1:17" x14ac:dyDescent="0.3">
      <c r="A1555">
        <f t="shared" si="146"/>
        <v>1555</v>
      </c>
      <c r="B1555" t="str">
        <f>IF(HLOOKUP("Memory",'vInfo (Imported)'!$1:$5000,A1555,FALSE)&gt;0,HLOOKUP("Memory",'vInfo (Imported)'!$1:$5000,A1555,FALSE),"")</f>
        <v/>
      </c>
      <c r="C1555" t="str">
        <f>IF(HLOOKUP("CPUs",'vInfo (Imported)'!$1:$5000,A1555,FALSE)&gt;0,
HLOOKUP("CPUs",'vInfo (Imported)'!$1:$5000,A1555,FALSE),
"")</f>
        <v/>
      </c>
      <c r="D1555" t="str">
        <f>IF(HLOOKUP($D$1,'vInfo (Imported)'!$1:$5000,A1555,FALSE)&gt;0,
HLOOKUP($D$1,'vInfo (Imported)'!$1:$5000,A1555,FALSE),
"")</f>
        <v/>
      </c>
      <c r="E1555" t="str">
        <f>IF(HLOOKUP("Category",'vInfo (Imported)'!$1:$5000,A1555,FALSE)&gt;0,
HLOOKUP("Category",'vInfo (Imported)'!$1:$5000,A1555,FALSE),
"")</f>
        <v/>
      </c>
      <c r="F1555" t="str">
        <f>IF(HLOOKUP("OS according to the configuration file",'vInfo (Imported)'!$1:$5000,A1555,FALSE)&gt;0,
HLOOKUP("OS according to the configuration file",'vInfo (Imported)'!$1:$5000,A1555,FALSE),
"")</f>
        <v/>
      </c>
      <c r="G1555" s="1" t="str">
        <f>IF(HLOOKUP("Cluster",'vInfo (Imported)'!$1:$5000,A1555,FALSE)&gt;0,
HLOOKUP("Cluster",'vInfo (Imported)'!$1:$5000,A1555,FALSE),
"")</f>
        <v/>
      </c>
      <c r="K1555" s="28">
        <f>'vCluster (Imported)'!A1555</f>
        <v>0</v>
      </c>
      <c r="L1555">
        <f t="shared" si="147"/>
        <v>0</v>
      </c>
      <c r="M1555">
        <f t="shared" si="148"/>
        <v>0</v>
      </c>
      <c r="N1555">
        <f t="shared" si="149"/>
        <v>0</v>
      </c>
      <c r="O1555" s="1">
        <f t="shared" si="150"/>
        <v>0</v>
      </c>
      <c r="P1555">
        <f>SUMIFS('vCluster (Imported)'!$G:$G,'vCluster (Imported)'!$A:$A,K1555)</f>
        <v>0</v>
      </c>
      <c r="Q1555">
        <f t="shared" si="151"/>
        <v>0</v>
      </c>
    </row>
    <row r="1556" spans="1:17" x14ac:dyDescent="0.3">
      <c r="A1556">
        <f t="shared" si="146"/>
        <v>1556</v>
      </c>
      <c r="B1556" t="str">
        <f>IF(HLOOKUP("Memory",'vInfo (Imported)'!$1:$5000,A1556,FALSE)&gt;0,HLOOKUP("Memory",'vInfo (Imported)'!$1:$5000,A1556,FALSE),"")</f>
        <v/>
      </c>
      <c r="C1556" t="str">
        <f>IF(HLOOKUP("CPUs",'vInfo (Imported)'!$1:$5000,A1556,FALSE)&gt;0,
HLOOKUP("CPUs",'vInfo (Imported)'!$1:$5000,A1556,FALSE),
"")</f>
        <v/>
      </c>
      <c r="D1556" t="str">
        <f>IF(HLOOKUP($D$1,'vInfo (Imported)'!$1:$5000,A1556,FALSE)&gt;0,
HLOOKUP($D$1,'vInfo (Imported)'!$1:$5000,A1556,FALSE),
"")</f>
        <v/>
      </c>
      <c r="E1556" t="str">
        <f>IF(HLOOKUP("Category",'vInfo (Imported)'!$1:$5000,A1556,FALSE)&gt;0,
HLOOKUP("Category",'vInfo (Imported)'!$1:$5000,A1556,FALSE),
"")</f>
        <v/>
      </c>
      <c r="F1556" t="str">
        <f>IF(HLOOKUP("OS according to the configuration file",'vInfo (Imported)'!$1:$5000,A1556,FALSE)&gt;0,
HLOOKUP("OS according to the configuration file",'vInfo (Imported)'!$1:$5000,A1556,FALSE),
"")</f>
        <v/>
      </c>
      <c r="G1556" s="1" t="str">
        <f>IF(HLOOKUP("Cluster",'vInfo (Imported)'!$1:$5000,A1556,FALSE)&gt;0,
HLOOKUP("Cluster",'vInfo (Imported)'!$1:$5000,A1556,FALSE),
"")</f>
        <v/>
      </c>
      <c r="K1556" s="28">
        <f>'vCluster (Imported)'!A1556</f>
        <v>0</v>
      </c>
      <c r="L1556">
        <f t="shared" si="147"/>
        <v>0</v>
      </c>
      <c r="M1556">
        <f t="shared" si="148"/>
        <v>0</v>
      </c>
      <c r="N1556">
        <f t="shared" si="149"/>
        <v>0</v>
      </c>
      <c r="O1556" s="1">
        <f t="shared" si="150"/>
        <v>0</v>
      </c>
      <c r="P1556">
        <f>SUMIFS('vCluster (Imported)'!$G:$G,'vCluster (Imported)'!$A:$A,K1556)</f>
        <v>0</v>
      </c>
      <c r="Q1556">
        <f t="shared" si="151"/>
        <v>0</v>
      </c>
    </row>
    <row r="1557" spans="1:17" x14ac:dyDescent="0.3">
      <c r="A1557">
        <f t="shared" si="146"/>
        <v>1557</v>
      </c>
      <c r="B1557" t="str">
        <f>IF(HLOOKUP("Memory",'vInfo (Imported)'!$1:$5000,A1557,FALSE)&gt;0,HLOOKUP("Memory",'vInfo (Imported)'!$1:$5000,A1557,FALSE),"")</f>
        <v/>
      </c>
      <c r="C1557" t="str">
        <f>IF(HLOOKUP("CPUs",'vInfo (Imported)'!$1:$5000,A1557,FALSE)&gt;0,
HLOOKUP("CPUs",'vInfo (Imported)'!$1:$5000,A1557,FALSE),
"")</f>
        <v/>
      </c>
      <c r="D1557" t="str">
        <f>IF(HLOOKUP($D$1,'vInfo (Imported)'!$1:$5000,A1557,FALSE)&gt;0,
HLOOKUP($D$1,'vInfo (Imported)'!$1:$5000,A1557,FALSE),
"")</f>
        <v/>
      </c>
      <c r="E1557" t="str">
        <f>IF(HLOOKUP("Category",'vInfo (Imported)'!$1:$5000,A1557,FALSE)&gt;0,
HLOOKUP("Category",'vInfo (Imported)'!$1:$5000,A1557,FALSE),
"")</f>
        <v/>
      </c>
      <c r="F1557" t="str">
        <f>IF(HLOOKUP("OS according to the configuration file",'vInfo (Imported)'!$1:$5000,A1557,FALSE)&gt;0,
HLOOKUP("OS according to the configuration file",'vInfo (Imported)'!$1:$5000,A1557,FALSE),
"")</f>
        <v/>
      </c>
      <c r="G1557" s="1" t="str">
        <f>IF(HLOOKUP("Cluster",'vInfo (Imported)'!$1:$5000,A1557,FALSE)&gt;0,
HLOOKUP("Cluster",'vInfo (Imported)'!$1:$5000,A1557,FALSE),
"")</f>
        <v/>
      </c>
      <c r="K1557" s="28">
        <f>'vCluster (Imported)'!A1557</f>
        <v>0</v>
      </c>
      <c r="L1557">
        <f t="shared" si="147"/>
        <v>0</v>
      </c>
      <c r="M1557">
        <f t="shared" si="148"/>
        <v>0</v>
      </c>
      <c r="N1557">
        <f t="shared" si="149"/>
        <v>0</v>
      </c>
      <c r="O1557" s="1">
        <f t="shared" si="150"/>
        <v>0</v>
      </c>
      <c r="P1557">
        <f>SUMIFS('vCluster (Imported)'!$G:$G,'vCluster (Imported)'!$A:$A,K1557)</f>
        <v>0</v>
      </c>
      <c r="Q1557">
        <f t="shared" si="151"/>
        <v>0</v>
      </c>
    </row>
    <row r="1558" spans="1:17" x14ac:dyDescent="0.3">
      <c r="A1558">
        <f t="shared" si="146"/>
        <v>1558</v>
      </c>
      <c r="B1558" t="str">
        <f>IF(HLOOKUP("Memory",'vInfo (Imported)'!$1:$5000,A1558,FALSE)&gt;0,HLOOKUP("Memory",'vInfo (Imported)'!$1:$5000,A1558,FALSE),"")</f>
        <v/>
      </c>
      <c r="C1558" t="str">
        <f>IF(HLOOKUP("CPUs",'vInfo (Imported)'!$1:$5000,A1558,FALSE)&gt;0,
HLOOKUP("CPUs",'vInfo (Imported)'!$1:$5000,A1558,FALSE),
"")</f>
        <v/>
      </c>
      <c r="D1558" t="str">
        <f>IF(HLOOKUP($D$1,'vInfo (Imported)'!$1:$5000,A1558,FALSE)&gt;0,
HLOOKUP($D$1,'vInfo (Imported)'!$1:$5000,A1558,FALSE),
"")</f>
        <v/>
      </c>
      <c r="E1558" t="str">
        <f>IF(HLOOKUP("Category",'vInfo (Imported)'!$1:$5000,A1558,FALSE)&gt;0,
HLOOKUP("Category",'vInfo (Imported)'!$1:$5000,A1558,FALSE),
"")</f>
        <v/>
      </c>
      <c r="F1558" t="str">
        <f>IF(HLOOKUP("OS according to the configuration file",'vInfo (Imported)'!$1:$5000,A1558,FALSE)&gt;0,
HLOOKUP("OS according to the configuration file",'vInfo (Imported)'!$1:$5000,A1558,FALSE),
"")</f>
        <v/>
      </c>
      <c r="G1558" s="1" t="str">
        <f>IF(HLOOKUP("Cluster",'vInfo (Imported)'!$1:$5000,A1558,FALSE)&gt;0,
HLOOKUP("Cluster",'vInfo (Imported)'!$1:$5000,A1558,FALSE),
"")</f>
        <v/>
      </c>
      <c r="K1558" s="28">
        <f>'vCluster (Imported)'!A1558</f>
        <v>0</v>
      </c>
      <c r="L1558">
        <f t="shared" si="147"/>
        <v>0</v>
      </c>
      <c r="M1558">
        <f t="shared" si="148"/>
        <v>0</v>
      </c>
      <c r="N1558">
        <f t="shared" si="149"/>
        <v>0</v>
      </c>
      <c r="O1558" s="1">
        <f t="shared" si="150"/>
        <v>0</v>
      </c>
      <c r="P1558">
        <f>SUMIFS('vCluster (Imported)'!$G:$G,'vCluster (Imported)'!$A:$A,K1558)</f>
        <v>0</v>
      </c>
      <c r="Q1558">
        <f t="shared" si="151"/>
        <v>0</v>
      </c>
    </row>
    <row r="1559" spans="1:17" x14ac:dyDescent="0.3">
      <c r="A1559">
        <f t="shared" si="146"/>
        <v>1559</v>
      </c>
      <c r="B1559" t="str">
        <f>IF(HLOOKUP("Memory",'vInfo (Imported)'!$1:$5000,A1559,FALSE)&gt;0,HLOOKUP("Memory",'vInfo (Imported)'!$1:$5000,A1559,FALSE),"")</f>
        <v/>
      </c>
      <c r="C1559" t="str">
        <f>IF(HLOOKUP("CPUs",'vInfo (Imported)'!$1:$5000,A1559,FALSE)&gt;0,
HLOOKUP("CPUs",'vInfo (Imported)'!$1:$5000,A1559,FALSE),
"")</f>
        <v/>
      </c>
      <c r="D1559" t="str">
        <f>IF(HLOOKUP($D$1,'vInfo (Imported)'!$1:$5000,A1559,FALSE)&gt;0,
HLOOKUP($D$1,'vInfo (Imported)'!$1:$5000,A1559,FALSE),
"")</f>
        <v/>
      </c>
      <c r="E1559" t="str">
        <f>IF(HLOOKUP("Category",'vInfo (Imported)'!$1:$5000,A1559,FALSE)&gt;0,
HLOOKUP("Category",'vInfo (Imported)'!$1:$5000,A1559,FALSE),
"")</f>
        <v/>
      </c>
      <c r="F1559" t="str">
        <f>IF(HLOOKUP("OS according to the configuration file",'vInfo (Imported)'!$1:$5000,A1559,FALSE)&gt;0,
HLOOKUP("OS according to the configuration file",'vInfo (Imported)'!$1:$5000,A1559,FALSE),
"")</f>
        <v/>
      </c>
      <c r="G1559" s="1" t="str">
        <f>IF(HLOOKUP("Cluster",'vInfo (Imported)'!$1:$5000,A1559,FALSE)&gt;0,
HLOOKUP("Cluster",'vInfo (Imported)'!$1:$5000,A1559,FALSE),
"")</f>
        <v/>
      </c>
      <c r="K1559" s="28">
        <f>'vCluster (Imported)'!A1559</f>
        <v>0</v>
      </c>
      <c r="L1559">
        <f t="shared" si="147"/>
        <v>0</v>
      </c>
      <c r="M1559">
        <f t="shared" si="148"/>
        <v>0</v>
      </c>
      <c r="N1559">
        <f t="shared" si="149"/>
        <v>0</v>
      </c>
      <c r="O1559" s="1">
        <f t="shared" si="150"/>
        <v>0</v>
      </c>
      <c r="P1559">
        <f>SUMIFS('vCluster (Imported)'!$G:$G,'vCluster (Imported)'!$A:$A,K1559)</f>
        <v>0</v>
      </c>
      <c r="Q1559">
        <f t="shared" si="151"/>
        <v>0</v>
      </c>
    </row>
    <row r="1560" spans="1:17" x14ac:dyDescent="0.3">
      <c r="A1560">
        <f t="shared" si="146"/>
        <v>1560</v>
      </c>
      <c r="B1560" t="str">
        <f>IF(HLOOKUP("Memory",'vInfo (Imported)'!$1:$5000,A1560,FALSE)&gt;0,HLOOKUP("Memory",'vInfo (Imported)'!$1:$5000,A1560,FALSE),"")</f>
        <v/>
      </c>
      <c r="C1560" t="str">
        <f>IF(HLOOKUP("CPUs",'vInfo (Imported)'!$1:$5000,A1560,FALSE)&gt;0,
HLOOKUP("CPUs",'vInfo (Imported)'!$1:$5000,A1560,FALSE),
"")</f>
        <v/>
      </c>
      <c r="D1560" t="str">
        <f>IF(HLOOKUP($D$1,'vInfo (Imported)'!$1:$5000,A1560,FALSE)&gt;0,
HLOOKUP($D$1,'vInfo (Imported)'!$1:$5000,A1560,FALSE),
"")</f>
        <v/>
      </c>
      <c r="E1560" t="str">
        <f>IF(HLOOKUP("Category",'vInfo (Imported)'!$1:$5000,A1560,FALSE)&gt;0,
HLOOKUP("Category",'vInfo (Imported)'!$1:$5000,A1560,FALSE),
"")</f>
        <v/>
      </c>
      <c r="F1560" t="str">
        <f>IF(HLOOKUP("OS according to the configuration file",'vInfo (Imported)'!$1:$5000,A1560,FALSE)&gt;0,
HLOOKUP("OS according to the configuration file",'vInfo (Imported)'!$1:$5000,A1560,FALSE),
"")</f>
        <v/>
      </c>
      <c r="G1560" s="1" t="str">
        <f>IF(HLOOKUP("Cluster",'vInfo (Imported)'!$1:$5000,A1560,FALSE)&gt;0,
HLOOKUP("Cluster",'vInfo (Imported)'!$1:$5000,A1560,FALSE),
"")</f>
        <v/>
      </c>
      <c r="K1560" s="28">
        <f>'vCluster (Imported)'!A1560</f>
        <v>0</v>
      </c>
      <c r="L1560">
        <f t="shared" si="147"/>
        <v>0</v>
      </c>
      <c r="M1560">
        <f t="shared" si="148"/>
        <v>0</v>
      </c>
      <c r="N1560">
        <f t="shared" si="149"/>
        <v>0</v>
      </c>
      <c r="O1560" s="1">
        <f t="shared" si="150"/>
        <v>0</v>
      </c>
      <c r="P1560">
        <f>SUMIFS('vCluster (Imported)'!$G:$G,'vCluster (Imported)'!$A:$A,K1560)</f>
        <v>0</v>
      </c>
      <c r="Q1560">
        <f t="shared" si="151"/>
        <v>0</v>
      </c>
    </row>
    <row r="1561" spans="1:17" x14ac:dyDescent="0.3">
      <c r="A1561">
        <f t="shared" si="146"/>
        <v>1561</v>
      </c>
      <c r="B1561" t="str">
        <f>IF(HLOOKUP("Memory",'vInfo (Imported)'!$1:$5000,A1561,FALSE)&gt;0,HLOOKUP("Memory",'vInfo (Imported)'!$1:$5000,A1561,FALSE),"")</f>
        <v/>
      </c>
      <c r="C1561" t="str">
        <f>IF(HLOOKUP("CPUs",'vInfo (Imported)'!$1:$5000,A1561,FALSE)&gt;0,
HLOOKUP("CPUs",'vInfo (Imported)'!$1:$5000,A1561,FALSE),
"")</f>
        <v/>
      </c>
      <c r="D1561" t="str">
        <f>IF(HLOOKUP($D$1,'vInfo (Imported)'!$1:$5000,A1561,FALSE)&gt;0,
HLOOKUP($D$1,'vInfo (Imported)'!$1:$5000,A1561,FALSE),
"")</f>
        <v/>
      </c>
      <c r="E1561" t="str">
        <f>IF(HLOOKUP("Category",'vInfo (Imported)'!$1:$5000,A1561,FALSE)&gt;0,
HLOOKUP("Category",'vInfo (Imported)'!$1:$5000,A1561,FALSE),
"")</f>
        <v/>
      </c>
      <c r="F1561" t="str">
        <f>IF(HLOOKUP("OS according to the configuration file",'vInfo (Imported)'!$1:$5000,A1561,FALSE)&gt;0,
HLOOKUP("OS according to the configuration file",'vInfo (Imported)'!$1:$5000,A1561,FALSE),
"")</f>
        <v/>
      </c>
      <c r="G1561" s="1" t="str">
        <f>IF(HLOOKUP("Cluster",'vInfo (Imported)'!$1:$5000,A1561,FALSE)&gt;0,
HLOOKUP("Cluster",'vInfo (Imported)'!$1:$5000,A1561,FALSE),
"")</f>
        <v/>
      </c>
      <c r="K1561" s="28">
        <f>'vCluster (Imported)'!A1561</f>
        <v>0</v>
      </c>
      <c r="L1561">
        <f t="shared" si="147"/>
        <v>0</v>
      </c>
      <c r="M1561">
        <f t="shared" si="148"/>
        <v>0</v>
      </c>
      <c r="N1561">
        <f t="shared" si="149"/>
        <v>0</v>
      </c>
      <c r="O1561" s="1">
        <f t="shared" si="150"/>
        <v>0</v>
      </c>
      <c r="P1561">
        <f>SUMIFS('vCluster (Imported)'!$G:$G,'vCluster (Imported)'!$A:$A,K1561)</f>
        <v>0</v>
      </c>
      <c r="Q1561">
        <f t="shared" si="151"/>
        <v>0</v>
      </c>
    </row>
    <row r="1562" spans="1:17" x14ac:dyDescent="0.3">
      <c r="A1562">
        <f t="shared" si="146"/>
        <v>1562</v>
      </c>
      <c r="B1562" t="str">
        <f>IF(HLOOKUP("Memory",'vInfo (Imported)'!$1:$5000,A1562,FALSE)&gt;0,HLOOKUP("Memory",'vInfo (Imported)'!$1:$5000,A1562,FALSE),"")</f>
        <v/>
      </c>
      <c r="C1562" t="str">
        <f>IF(HLOOKUP("CPUs",'vInfo (Imported)'!$1:$5000,A1562,FALSE)&gt;0,
HLOOKUP("CPUs",'vInfo (Imported)'!$1:$5000,A1562,FALSE),
"")</f>
        <v/>
      </c>
      <c r="D1562" t="str">
        <f>IF(HLOOKUP($D$1,'vInfo (Imported)'!$1:$5000,A1562,FALSE)&gt;0,
HLOOKUP($D$1,'vInfo (Imported)'!$1:$5000,A1562,FALSE),
"")</f>
        <v/>
      </c>
      <c r="E1562" t="str">
        <f>IF(HLOOKUP("Category",'vInfo (Imported)'!$1:$5000,A1562,FALSE)&gt;0,
HLOOKUP("Category",'vInfo (Imported)'!$1:$5000,A1562,FALSE),
"")</f>
        <v/>
      </c>
      <c r="F1562" t="str">
        <f>IF(HLOOKUP("OS according to the configuration file",'vInfo (Imported)'!$1:$5000,A1562,FALSE)&gt;0,
HLOOKUP("OS according to the configuration file",'vInfo (Imported)'!$1:$5000,A1562,FALSE),
"")</f>
        <v/>
      </c>
      <c r="G1562" s="1" t="str">
        <f>IF(HLOOKUP("Cluster",'vInfo (Imported)'!$1:$5000,A1562,FALSE)&gt;0,
HLOOKUP("Cluster",'vInfo (Imported)'!$1:$5000,A1562,FALSE),
"")</f>
        <v/>
      </c>
      <c r="K1562" s="28">
        <f>'vCluster (Imported)'!A1562</f>
        <v>0</v>
      </c>
      <c r="L1562">
        <f t="shared" si="147"/>
        <v>0</v>
      </c>
      <c r="M1562">
        <f t="shared" si="148"/>
        <v>0</v>
      </c>
      <c r="N1562">
        <f t="shared" si="149"/>
        <v>0</v>
      </c>
      <c r="O1562" s="1">
        <f t="shared" si="150"/>
        <v>0</v>
      </c>
      <c r="P1562">
        <f>SUMIFS('vCluster (Imported)'!$G:$G,'vCluster (Imported)'!$A:$A,K1562)</f>
        <v>0</v>
      </c>
      <c r="Q1562">
        <f t="shared" si="151"/>
        <v>0</v>
      </c>
    </row>
    <row r="1563" spans="1:17" x14ac:dyDescent="0.3">
      <c r="A1563">
        <f t="shared" si="146"/>
        <v>1563</v>
      </c>
      <c r="B1563" t="str">
        <f>IF(HLOOKUP("Memory",'vInfo (Imported)'!$1:$5000,A1563,FALSE)&gt;0,HLOOKUP("Memory",'vInfo (Imported)'!$1:$5000,A1563,FALSE),"")</f>
        <v/>
      </c>
      <c r="C1563" t="str">
        <f>IF(HLOOKUP("CPUs",'vInfo (Imported)'!$1:$5000,A1563,FALSE)&gt;0,
HLOOKUP("CPUs",'vInfo (Imported)'!$1:$5000,A1563,FALSE),
"")</f>
        <v/>
      </c>
      <c r="D1563" t="str">
        <f>IF(HLOOKUP($D$1,'vInfo (Imported)'!$1:$5000,A1563,FALSE)&gt;0,
HLOOKUP($D$1,'vInfo (Imported)'!$1:$5000,A1563,FALSE),
"")</f>
        <v/>
      </c>
      <c r="E1563" t="str">
        <f>IF(HLOOKUP("Category",'vInfo (Imported)'!$1:$5000,A1563,FALSE)&gt;0,
HLOOKUP("Category",'vInfo (Imported)'!$1:$5000,A1563,FALSE),
"")</f>
        <v/>
      </c>
      <c r="F1563" t="str">
        <f>IF(HLOOKUP("OS according to the configuration file",'vInfo (Imported)'!$1:$5000,A1563,FALSE)&gt;0,
HLOOKUP("OS according to the configuration file",'vInfo (Imported)'!$1:$5000,A1563,FALSE),
"")</f>
        <v/>
      </c>
      <c r="G1563" s="1" t="str">
        <f>IF(HLOOKUP("Cluster",'vInfo (Imported)'!$1:$5000,A1563,FALSE)&gt;0,
HLOOKUP("Cluster",'vInfo (Imported)'!$1:$5000,A1563,FALSE),
"")</f>
        <v/>
      </c>
      <c r="K1563" s="28">
        <f>'vCluster (Imported)'!A1563</f>
        <v>0</v>
      </c>
      <c r="L1563">
        <f t="shared" si="147"/>
        <v>0</v>
      </c>
      <c r="M1563">
        <f t="shared" si="148"/>
        <v>0</v>
      </c>
      <c r="N1563">
        <f t="shared" si="149"/>
        <v>0</v>
      </c>
      <c r="O1563" s="1">
        <f t="shared" si="150"/>
        <v>0</v>
      </c>
      <c r="P1563">
        <f>SUMIFS('vCluster (Imported)'!$G:$G,'vCluster (Imported)'!$A:$A,K1563)</f>
        <v>0</v>
      </c>
      <c r="Q1563">
        <f t="shared" si="151"/>
        <v>0</v>
      </c>
    </row>
    <row r="1564" spans="1:17" x14ac:dyDescent="0.3">
      <c r="A1564">
        <f t="shared" si="146"/>
        <v>1564</v>
      </c>
      <c r="B1564" t="str">
        <f>IF(HLOOKUP("Memory",'vInfo (Imported)'!$1:$5000,A1564,FALSE)&gt;0,HLOOKUP("Memory",'vInfo (Imported)'!$1:$5000,A1564,FALSE),"")</f>
        <v/>
      </c>
      <c r="C1564" t="str">
        <f>IF(HLOOKUP("CPUs",'vInfo (Imported)'!$1:$5000,A1564,FALSE)&gt;0,
HLOOKUP("CPUs",'vInfo (Imported)'!$1:$5000,A1564,FALSE),
"")</f>
        <v/>
      </c>
      <c r="D1564" t="str">
        <f>IF(HLOOKUP($D$1,'vInfo (Imported)'!$1:$5000,A1564,FALSE)&gt;0,
HLOOKUP($D$1,'vInfo (Imported)'!$1:$5000,A1564,FALSE),
"")</f>
        <v/>
      </c>
      <c r="E1564" t="str">
        <f>IF(HLOOKUP("Category",'vInfo (Imported)'!$1:$5000,A1564,FALSE)&gt;0,
HLOOKUP("Category",'vInfo (Imported)'!$1:$5000,A1564,FALSE),
"")</f>
        <v/>
      </c>
      <c r="F1564" t="str">
        <f>IF(HLOOKUP("OS according to the configuration file",'vInfo (Imported)'!$1:$5000,A1564,FALSE)&gt;0,
HLOOKUP("OS according to the configuration file",'vInfo (Imported)'!$1:$5000,A1564,FALSE),
"")</f>
        <v/>
      </c>
      <c r="G1564" s="1" t="str">
        <f>IF(HLOOKUP("Cluster",'vInfo (Imported)'!$1:$5000,A1564,FALSE)&gt;0,
HLOOKUP("Cluster",'vInfo (Imported)'!$1:$5000,A1564,FALSE),
"")</f>
        <v/>
      </c>
      <c r="K1564" s="28">
        <f>'vCluster (Imported)'!A1564</f>
        <v>0</v>
      </c>
      <c r="L1564">
        <f t="shared" si="147"/>
        <v>0</v>
      </c>
      <c r="M1564">
        <f t="shared" si="148"/>
        <v>0</v>
      </c>
      <c r="N1564">
        <f t="shared" si="149"/>
        <v>0</v>
      </c>
      <c r="O1564" s="1">
        <f t="shared" si="150"/>
        <v>0</v>
      </c>
      <c r="P1564">
        <f>SUMIFS('vCluster (Imported)'!$G:$G,'vCluster (Imported)'!$A:$A,K1564)</f>
        <v>0</v>
      </c>
      <c r="Q1564">
        <f t="shared" si="151"/>
        <v>0</v>
      </c>
    </row>
    <row r="1565" spans="1:17" x14ac:dyDescent="0.3">
      <c r="A1565">
        <f t="shared" si="146"/>
        <v>1565</v>
      </c>
      <c r="B1565" t="str">
        <f>IF(HLOOKUP("Memory",'vInfo (Imported)'!$1:$5000,A1565,FALSE)&gt;0,HLOOKUP("Memory",'vInfo (Imported)'!$1:$5000,A1565,FALSE),"")</f>
        <v/>
      </c>
      <c r="C1565" t="str">
        <f>IF(HLOOKUP("CPUs",'vInfo (Imported)'!$1:$5000,A1565,FALSE)&gt;0,
HLOOKUP("CPUs",'vInfo (Imported)'!$1:$5000,A1565,FALSE),
"")</f>
        <v/>
      </c>
      <c r="D1565" t="str">
        <f>IF(HLOOKUP($D$1,'vInfo (Imported)'!$1:$5000,A1565,FALSE)&gt;0,
HLOOKUP($D$1,'vInfo (Imported)'!$1:$5000,A1565,FALSE),
"")</f>
        <v/>
      </c>
      <c r="E1565" t="str">
        <f>IF(HLOOKUP("Category",'vInfo (Imported)'!$1:$5000,A1565,FALSE)&gt;0,
HLOOKUP("Category",'vInfo (Imported)'!$1:$5000,A1565,FALSE),
"")</f>
        <v/>
      </c>
      <c r="F1565" t="str">
        <f>IF(HLOOKUP("OS according to the configuration file",'vInfo (Imported)'!$1:$5000,A1565,FALSE)&gt;0,
HLOOKUP("OS according to the configuration file",'vInfo (Imported)'!$1:$5000,A1565,FALSE),
"")</f>
        <v/>
      </c>
      <c r="G1565" s="1" t="str">
        <f>IF(HLOOKUP("Cluster",'vInfo (Imported)'!$1:$5000,A1565,FALSE)&gt;0,
HLOOKUP("Cluster",'vInfo (Imported)'!$1:$5000,A1565,FALSE),
"")</f>
        <v/>
      </c>
      <c r="K1565" s="28">
        <f>'vCluster (Imported)'!A1565</f>
        <v>0</v>
      </c>
      <c r="L1565">
        <f t="shared" si="147"/>
        <v>0</v>
      </c>
      <c r="M1565">
        <f t="shared" si="148"/>
        <v>0</v>
      </c>
      <c r="N1565">
        <f t="shared" si="149"/>
        <v>0</v>
      </c>
      <c r="O1565" s="1">
        <f t="shared" si="150"/>
        <v>0</v>
      </c>
      <c r="P1565">
        <f>SUMIFS('vCluster (Imported)'!$G:$G,'vCluster (Imported)'!$A:$A,K1565)</f>
        <v>0</v>
      </c>
      <c r="Q1565">
        <f t="shared" si="151"/>
        <v>0</v>
      </c>
    </row>
    <row r="1566" spans="1:17" x14ac:dyDescent="0.3">
      <c r="A1566">
        <f t="shared" si="146"/>
        <v>1566</v>
      </c>
      <c r="B1566" t="str">
        <f>IF(HLOOKUP("Memory",'vInfo (Imported)'!$1:$5000,A1566,FALSE)&gt;0,HLOOKUP("Memory",'vInfo (Imported)'!$1:$5000,A1566,FALSE),"")</f>
        <v/>
      </c>
      <c r="C1566" t="str">
        <f>IF(HLOOKUP("CPUs",'vInfo (Imported)'!$1:$5000,A1566,FALSE)&gt;0,
HLOOKUP("CPUs",'vInfo (Imported)'!$1:$5000,A1566,FALSE),
"")</f>
        <v/>
      </c>
      <c r="D1566" t="str">
        <f>IF(HLOOKUP($D$1,'vInfo (Imported)'!$1:$5000,A1566,FALSE)&gt;0,
HLOOKUP($D$1,'vInfo (Imported)'!$1:$5000,A1566,FALSE),
"")</f>
        <v/>
      </c>
      <c r="E1566" t="str">
        <f>IF(HLOOKUP("Category",'vInfo (Imported)'!$1:$5000,A1566,FALSE)&gt;0,
HLOOKUP("Category",'vInfo (Imported)'!$1:$5000,A1566,FALSE),
"")</f>
        <v/>
      </c>
      <c r="F1566" t="str">
        <f>IF(HLOOKUP("OS according to the configuration file",'vInfo (Imported)'!$1:$5000,A1566,FALSE)&gt;0,
HLOOKUP("OS according to the configuration file",'vInfo (Imported)'!$1:$5000,A1566,FALSE),
"")</f>
        <v/>
      </c>
      <c r="G1566" s="1" t="str">
        <f>IF(HLOOKUP("Cluster",'vInfo (Imported)'!$1:$5000,A1566,FALSE)&gt;0,
HLOOKUP("Cluster",'vInfo (Imported)'!$1:$5000,A1566,FALSE),
"")</f>
        <v/>
      </c>
      <c r="K1566" s="28">
        <f>'vCluster (Imported)'!A1566</f>
        <v>0</v>
      </c>
      <c r="L1566">
        <f t="shared" si="147"/>
        <v>0</v>
      </c>
      <c r="M1566">
        <f t="shared" si="148"/>
        <v>0</v>
      </c>
      <c r="N1566">
        <f t="shared" si="149"/>
        <v>0</v>
      </c>
      <c r="O1566" s="1">
        <f t="shared" si="150"/>
        <v>0</v>
      </c>
      <c r="P1566">
        <f>SUMIFS('vCluster (Imported)'!$G:$G,'vCluster (Imported)'!$A:$A,K1566)</f>
        <v>0</v>
      </c>
      <c r="Q1566">
        <f t="shared" si="151"/>
        <v>0</v>
      </c>
    </row>
    <row r="1567" spans="1:17" x14ac:dyDescent="0.3">
      <c r="A1567">
        <f t="shared" si="146"/>
        <v>1567</v>
      </c>
      <c r="B1567" t="str">
        <f>IF(HLOOKUP("Memory",'vInfo (Imported)'!$1:$5000,A1567,FALSE)&gt;0,HLOOKUP("Memory",'vInfo (Imported)'!$1:$5000,A1567,FALSE),"")</f>
        <v/>
      </c>
      <c r="C1567" t="str">
        <f>IF(HLOOKUP("CPUs",'vInfo (Imported)'!$1:$5000,A1567,FALSE)&gt;0,
HLOOKUP("CPUs",'vInfo (Imported)'!$1:$5000,A1567,FALSE),
"")</f>
        <v/>
      </c>
      <c r="D1567" t="str">
        <f>IF(HLOOKUP($D$1,'vInfo (Imported)'!$1:$5000,A1567,FALSE)&gt;0,
HLOOKUP($D$1,'vInfo (Imported)'!$1:$5000,A1567,FALSE),
"")</f>
        <v/>
      </c>
      <c r="E1567" t="str">
        <f>IF(HLOOKUP("Category",'vInfo (Imported)'!$1:$5000,A1567,FALSE)&gt;0,
HLOOKUP("Category",'vInfo (Imported)'!$1:$5000,A1567,FALSE),
"")</f>
        <v/>
      </c>
      <c r="F1567" t="str">
        <f>IF(HLOOKUP("OS according to the configuration file",'vInfo (Imported)'!$1:$5000,A1567,FALSE)&gt;0,
HLOOKUP("OS according to the configuration file",'vInfo (Imported)'!$1:$5000,A1567,FALSE),
"")</f>
        <v/>
      </c>
      <c r="G1567" s="1" t="str">
        <f>IF(HLOOKUP("Cluster",'vInfo (Imported)'!$1:$5000,A1567,FALSE)&gt;0,
HLOOKUP("Cluster",'vInfo (Imported)'!$1:$5000,A1567,FALSE),
"")</f>
        <v/>
      </c>
      <c r="K1567" s="28">
        <f>'vCluster (Imported)'!A1567</f>
        <v>0</v>
      </c>
      <c r="L1567">
        <f t="shared" si="147"/>
        <v>0</v>
      </c>
      <c r="M1567">
        <f t="shared" si="148"/>
        <v>0</v>
      </c>
      <c r="N1567">
        <f t="shared" si="149"/>
        <v>0</v>
      </c>
      <c r="O1567" s="1">
        <f t="shared" si="150"/>
        <v>0</v>
      </c>
      <c r="P1567">
        <f>SUMIFS('vCluster (Imported)'!$G:$G,'vCluster (Imported)'!$A:$A,K1567)</f>
        <v>0</v>
      </c>
      <c r="Q1567">
        <f t="shared" si="151"/>
        <v>0</v>
      </c>
    </row>
    <row r="1568" spans="1:17" x14ac:dyDescent="0.3">
      <c r="A1568">
        <f t="shared" si="146"/>
        <v>1568</v>
      </c>
      <c r="B1568" t="str">
        <f>IF(HLOOKUP("Memory",'vInfo (Imported)'!$1:$5000,A1568,FALSE)&gt;0,HLOOKUP("Memory",'vInfo (Imported)'!$1:$5000,A1568,FALSE),"")</f>
        <v/>
      </c>
      <c r="C1568" t="str">
        <f>IF(HLOOKUP("CPUs",'vInfo (Imported)'!$1:$5000,A1568,FALSE)&gt;0,
HLOOKUP("CPUs",'vInfo (Imported)'!$1:$5000,A1568,FALSE),
"")</f>
        <v/>
      </c>
      <c r="D1568" t="str">
        <f>IF(HLOOKUP($D$1,'vInfo (Imported)'!$1:$5000,A1568,FALSE)&gt;0,
HLOOKUP($D$1,'vInfo (Imported)'!$1:$5000,A1568,FALSE),
"")</f>
        <v/>
      </c>
      <c r="E1568" t="str">
        <f>IF(HLOOKUP("Category",'vInfo (Imported)'!$1:$5000,A1568,FALSE)&gt;0,
HLOOKUP("Category",'vInfo (Imported)'!$1:$5000,A1568,FALSE),
"")</f>
        <v/>
      </c>
      <c r="F1568" t="str">
        <f>IF(HLOOKUP("OS according to the configuration file",'vInfo (Imported)'!$1:$5000,A1568,FALSE)&gt;0,
HLOOKUP("OS according to the configuration file",'vInfo (Imported)'!$1:$5000,A1568,FALSE),
"")</f>
        <v/>
      </c>
      <c r="G1568" s="1" t="str">
        <f>IF(HLOOKUP("Cluster",'vInfo (Imported)'!$1:$5000,A1568,FALSE)&gt;0,
HLOOKUP("Cluster",'vInfo (Imported)'!$1:$5000,A1568,FALSE),
"")</f>
        <v/>
      </c>
      <c r="K1568" s="28">
        <f>'vCluster (Imported)'!A1568</f>
        <v>0</v>
      </c>
      <c r="L1568">
        <f t="shared" si="147"/>
        <v>0</v>
      </c>
      <c r="M1568">
        <f t="shared" si="148"/>
        <v>0</v>
      </c>
      <c r="N1568">
        <f t="shared" si="149"/>
        <v>0</v>
      </c>
      <c r="O1568" s="1">
        <f t="shared" si="150"/>
        <v>0</v>
      </c>
      <c r="P1568">
        <f>SUMIFS('vCluster (Imported)'!$G:$G,'vCluster (Imported)'!$A:$A,K1568)</f>
        <v>0</v>
      </c>
      <c r="Q1568">
        <f t="shared" si="151"/>
        <v>0</v>
      </c>
    </row>
    <row r="1569" spans="1:17" x14ac:dyDescent="0.3">
      <c r="A1569">
        <f t="shared" si="146"/>
        <v>1569</v>
      </c>
      <c r="B1569" t="str">
        <f>IF(HLOOKUP("Memory",'vInfo (Imported)'!$1:$5000,A1569,FALSE)&gt;0,HLOOKUP("Memory",'vInfo (Imported)'!$1:$5000,A1569,FALSE),"")</f>
        <v/>
      </c>
      <c r="C1569" t="str">
        <f>IF(HLOOKUP("CPUs",'vInfo (Imported)'!$1:$5000,A1569,FALSE)&gt;0,
HLOOKUP("CPUs",'vInfo (Imported)'!$1:$5000,A1569,FALSE),
"")</f>
        <v/>
      </c>
      <c r="D1569" t="str">
        <f>IF(HLOOKUP($D$1,'vInfo (Imported)'!$1:$5000,A1569,FALSE)&gt;0,
HLOOKUP($D$1,'vInfo (Imported)'!$1:$5000,A1569,FALSE),
"")</f>
        <v/>
      </c>
      <c r="E1569" t="str">
        <f>IF(HLOOKUP("Category",'vInfo (Imported)'!$1:$5000,A1569,FALSE)&gt;0,
HLOOKUP("Category",'vInfo (Imported)'!$1:$5000,A1569,FALSE),
"")</f>
        <v/>
      </c>
      <c r="F1569" t="str">
        <f>IF(HLOOKUP("OS according to the configuration file",'vInfo (Imported)'!$1:$5000,A1569,FALSE)&gt;0,
HLOOKUP("OS according to the configuration file",'vInfo (Imported)'!$1:$5000,A1569,FALSE),
"")</f>
        <v/>
      </c>
      <c r="G1569" s="1" t="str">
        <f>IF(HLOOKUP("Cluster",'vInfo (Imported)'!$1:$5000,A1569,FALSE)&gt;0,
HLOOKUP("Cluster",'vInfo (Imported)'!$1:$5000,A1569,FALSE),
"")</f>
        <v/>
      </c>
      <c r="K1569" s="28">
        <f>'vCluster (Imported)'!A1569</f>
        <v>0</v>
      </c>
      <c r="L1569">
        <f t="shared" si="147"/>
        <v>0</v>
      </c>
      <c r="M1569">
        <f t="shared" si="148"/>
        <v>0</v>
      </c>
      <c r="N1569">
        <f t="shared" si="149"/>
        <v>0</v>
      </c>
      <c r="O1569" s="1">
        <f t="shared" si="150"/>
        <v>0</v>
      </c>
      <c r="P1569">
        <f>SUMIFS('vCluster (Imported)'!$G:$G,'vCluster (Imported)'!$A:$A,K1569)</f>
        <v>0</v>
      </c>
      <c r="Q1569">
        <f t="shared" si="151"/>
        <v>0</v>
      </c>
    </row>
    <row r="1570" spans="1:17" x14ac:dyDescent="0.3">
      <c r="A1570">
        <f t="shared" si="146"/>
        <v>1570</v>
      </c>
      <c r="B1570" t="str">
        <f>IF(HLOOKUP("Memory",'vInfo (Imported)'!$1:$5000,A1570,FALSE)&gt;0,HLOOKUP("Memory",'vInfo (Imported)'!$1:$5000,A1570,FALSE),"")</f>
        <v/>
      </c>
      <c r="C1570" t="str">
        <f>IF(HLOOKUP("CPUs",'vInfo (Imported)'!$1:$5000,A1570,FALSE)&gt;0,
HLOOKUP("CPUs",'vInfo (Imported)'!$1:$5000,A1570,FALSE),
"")</f>
        <v/>
      </c>
      <c r="D1570" t="str">
        <f>IF(HLOOKUP($D$1,'vInfo (Imported)'!$1:$5000,A1570,FALSE)&gt;0,
HLOOKUP($D$1,'vInfo (Imported)'!$1:$5000,A1570,FALSE),
"")</f>
        <v/>
      </c>
      <c r="E1570" t="str">
        <f>IF(HLOOKUP("Category",'vInfo (Imported)'!$1:$5000,A1570,FALSE)&gt;0,
HLOOKUP("Category",'vInfo (Imported)'!$1:$5000,A1570,FALSE),
"")</f>
        <v/>
      </c>
      <c r="F1570" t="str">
        <f>IF(HLOOKUP("OS according to the configuration file",'vInfo (Imported)'!$1:$5000,A1570,FALSE)&gt;0,
HLOOKUP("OS according to the configuration file",'vInfo (Imported)'!$1:$5000,A1570,FALSE),
"")</f>
        <v/>
      </c>
      <c r="G1570" s="1" t="str">
        <f>IF(HLOOKUP("Cluster",'vInfo (Imported)'!$1:$5000,A1570,FALSE)&gt;0,
HLOOKUP("Cluster",'vInfo (Imported)'!$1:$5000,A1570,FALSE),
"")</f>
        <v/>
      </c>
      <c r="K1570" s="28">
        <f>'vCluster (Imported)'!A1570</f>
        <v>0</v>
      </c>
      <c r="L1570">
        <f t="shared" si="147"/>
        <v>0</v>
      </c>
      <c r="M1570">
        <f t="shared" si="148"/>
        <v>0</v>
      </c>
      <c r="N1570">
        <f t="shared" si="149"/>
        <v>0</v>
      </c>
      <c r="O1570" s="1">
        <f t="shared" si="150"/>
        <v>0</v>
      </c>
      <c r="P1570">
        <f>SUMIFS('vCluster (Imported)'!$G:$G,'vCluster (Imported)'!$A:$A,K1570)</f>
        <v>0</v>
      </c>
      <c r="Q1570">
        <f t="shared" si="151"/>
        <v>0</v>
      </c>
    </row>
    <row r="1571" spans="1:17" x14ac:dyDescent="0.3">
      <c r="A1571">
        <f t="shared" si="146"/>
        <v>1571</v>
      </c>
      <c r="B1571" t="str">
        <f>IF(HLOOKUP("Memory",'vInfo (Imported)'!$1:$5000,A1571,FALSE)&gt;0,HLOOKUP("Memory",'vInfo (Imported)'!$1:$5000,A1571,FALSE),"")</f>
        <v/>
      </c>
      <c r="C1571" t="str">
        <f>IF(HLOOKUP("CPUs",'vInfo (Imported)'!$1:$5000,A1571,FALSE)&gt;0,
HLOOKUP("CPUs",'vInfo (Imported)'!$1:$5000,A1571,FALSE),
"")</f>
        <v/>
      </c>
      <c r="D1571" t="str">
        <f>IF(HLOOKUP($D$1,'vInfo (Imported)'!$1:$5000,A1571,FALSE)&gt;0,
HLOOKUP($D$1,'vInfo (Imported)'!$1:$5000,A1571,FALSE),
"")</f>
        <v/>
      </c>
      <c r="E1571" t="str">
        <f>IF(HLOOKUP("Category",'vInfo (Imported)'!$1:$5000,A1571,FALSE)&gt;0,
HLOOKUP("Category",'vInfo (Imported)'!$1:$5000,A1571,FALSE),
"")</f>
        <v/>
      </c>
      <c r="F1571" t="str">
        <f>IF(HLOOKUP("OS according to the configuration file",'vInfo (Imported)'!$1:$5000,A1571,FALSE)&gt;0,
HLOOKUP("OS according to the configuration file",'vInfo (Imported)'!$1:$5000,A1571,FALSE),
"")</f>
        <v/>
      </c>
      <c r="G1571" s="1" t="str">
        <f>IF(HLOOKUP("Cluster",'vInfo (Imported)'!$1:$5000,A1571,FALSE)&gt;0,
HLOOKUP("Cluster",'vInfo (Imported)'!$1:$5000,A1571,FALSE),
"")</f>
        <v/>
      </c>
      <c r="K1571" s="28">
        <f>'vCluster (Imported)'!A1571</f>
        <v>0</v>
      </c>
      <c r="L1571">
        <f t="shared" si="147"/>
        <v>0</v>
      </c>
      <c r="M1571">
        <f t="shared" si="148"/>
        <v>0</v>
      </c>
      <c r="N1571">
        <f t="shared" si="149"/>
        <v>0</v>
      </c>
      <c r="O1571" s="1">
        <f t="shared" si="150"/>
        <v>0</v>
      </c>
      <c r="P1571">
        <f>SUMIFS('vCluster (Imported)'!$G:$G,'vCluster (Imported)'!$A:$A,K1571)</f>
        <v>0</v>
      </c>
      <c r="Q1571">
        <f t="shared" si="151"/>
        <v>0</v>
      </c>
    </row>
    <row r="1572" spans="1:17" x14ac:dyDescent="0.3">
      <c r="A1572">
        <f t="shared" si="146"/>
        <v>1572</v>
      </c>
      <c r="B1572" t="str">
        <f>IF(HLOOKUP("Memory",'vInfo (Imported)'!$1:$5000,A1572,FALSE)&gt;0,HLOOKUP("Memory",'vInfo (Imported)'!$1:$5000,A1572,FALSE),"")</f>
        <v/>
      </c>
      <c r="C1572" t="str">
        <f>IF(HLOOKUP("CPUs",'vInfo (Imported)'!$1:$5000,A1572,FALSE)&gt;0,
HLOOKUP("CPUs",'vInfo (Imported)'!$1:$5000,A1572,FALSE),
"")</f>
        <v/>
      </c>
      <c r="D1572" t="str">
        <f>IF(HLOOKUP($D$1,'vInfo (Imported)'!$1:$5000,A1572,FALSE)&gt;0,
HLOOKUP($D$1,'vInfo (Imported)'!$1:$5000,A1572,FALSE),
"")</f>
        <v/>
      </c>
      <c r="E1572" t="str">
        <f>IF(HLOOKUP("Category",'vInfo (Imported)'!$1:$5000,A1572,FALSE)&gt;0,
HLOOKUP("Category",'vInfo (Imported)'!$1:$5000,A1572,FALSE),
"")</f>
        <v/>
      </c>
      <c r="F1572" t="str">
        <f>IF(HLOOKUP("OS according to the configuration file",'vInfo (Imported)'!$1:$5000,A1572,FALSE)&gt;0,
HLOOKUP("OS according to the configuration file",'vInfo (Imported)'!$1:$5000,A1572,FALSE),
"")</f>
        <v/>
      </c>
      <c r="G1572" s="1" t="str">
        <f>IF(HLOOKUP("Cluster",'vInfo (Imported)'!$1:$5000,A1572,FALSE)&gt;0,
HLOOKUP("Cluster",'vInfo (Imported)'!$1:$5000,A1572,FALSE),
"")</f>
        <v/>
      </c>
      <c r="K1572" s="28">
        <f>'vCluster (Imported)'!A1572</f>
        <v>0</v>
      </c>
      <c r="L1572">
        <f t="shared" si="147"/>
        <v>0</v>
      </c>
      <c r="M1572">
        <f t="shared" si="148"/>
        <v>0</v>
      </c>
      <c r="N1572">
        <f t="shared" si="149"/>
        <v>0</v>
      </c>
      <c r="O1572" s="1">
        <f t="shared" si="150"/>
        <v>0</v>
      </c>
      <c r="P1572">
        <f>SUMIFS('vCluster (Imported)'!$G:$G,'vCluster (Imported)'!$A:$A,K1572)</f>
        <v>0</v>
      </c>
      <c r="Q1572">
        <f t="shared" si="151"/>
        <v>0</v>
      </c>
    </row>
    <row r="1573" spans="1:17" x14ac:dyDescent="0.3">
      <c r="A1573">
        <f t="shared" si="146"/>
        <v>1573</v>
      </c>
      <c r="B1573" t="str">
        <f>IF(HLOOKUP("Memory",'vInfo (Imported)'!$1:$5000,A1573,FALSE)&gt;0,HLOOKUP("Memory",'vInfo (Imported)'!$1:$5000,A1573,FALSE),"")</f>
        <v/>
      </c>
      <c r="C1573" t="str">
        <f>IF(HLOOKUP("CPUs",'vInfo (Imported)'!$1:$5000,A1573,FALSE)&gt;0,
HLOOKUP("CPUs",'vInfo (Imported)'!$1:$5000,A1573,FALSE),
"")</f>
        <v/>
      </c>
      <c r="D1573" t="str">
        <f>IF(HLOOKUP($D$1,'vInfo (Imported)'!$1:$5000,A1573,FALSE)&gt;0,
HLOOKUP($D$1,'vInfo (Imported)'!$1:$5000,A1573,FALSE),
"")</f>
        <v/>
      </c>
      <c r="E1573" t="str">
        <f>IF(HLOOKUP("Category",'vInfo (Imported)'!$1:$5000,A1573,FALSE)&gt;0,
HLOOKUP("Category",'vInfo (Imported)'!$1:$5000,A1573,FALSE),
"")</f>
        <v/>
      </c>
      <c r="F1573" t="str">
        <f>IF(HLOOKUP("OS according to the configuration file",'vInfo (Imported)'!$1:$5000,A1573,FALSE)&gt;0,
HLOOKUP("OS according to the configuration file",'vInfo (Imported)'!$1:$5000,A1573,FALSE),
"")</f>
        <v/>
      </c>
      <c r="G1573" s="1" t="str">
        <f>IF(HLOOKUP("Cluster",'vInfo (Imported)'!$1:$5000,A1573,FALSE)&gt;0,
HLOOKUP("Cluster",'vInfo (Imported)'!$1:$5000,A1573,FALSE),
"")</f>
        <v/>
      </c>
      <c r="K1573" s="28">
        <f>'vCluster (Imported)'!A1573</f>
        <v>0</v>
      </c>
      <c r="L1573">
        <f t="shared" si="147"/>
        <v>0</v>
      </c>
      <c r="M1573">
        <f t="shared" si="148"/>
        <v>0</v>
      </c>
      <c r="N1573">
        <f t="shared" si="149"/>
        <v>0</v>
      </c>
      <c r="O1573" s="1">
        <f t="shared" si="150"/>
        <v>0</v>
      </c>
      <c r="P1573">
        <f>SUMIFS('vCluster (Imported)'!$G:$G,'vCluster (Imported)'!$A:$A,K1573)</f>
        <v>0</v>
      </c>
      <c r="Q1573">
        <f t="shared" si="151"/>
        <v>0</v>
      </c>
    </row>
    <row r="1574" spans="1:17" x14ac:dyDescent="0.3">
      <c r="A1574">
        <f t="shared" si="146"/>
        <v>1574</v>
      </c>
      <c r="B1574" t="str">
        <f>IF(HLOOKUP("Memory",'vInfo (Imported)'!$1:$5000,A1574,FALSE)&gt;0,HLOOKUP("Memory",'vInfo (Imported)'!$1:$5000,A1574,FALSE),"")</f>
        <v/>
      </c>
      <c r="C1574" t="str">
        <f>IF(HLOOKUP("CPUs",'vInfo (Imported)'!$1:$5000,A1574,FALSE)&gt;0,
HLOOKUP("CPUs",'vInfo (Imported)'!$1:$5000,A1574,FALSE),
"")</f>
        <v/>
      </c>
      <c r="D1574" t="str">
        <f>IF(HLOOKUP($D$1,'vInfo (Imported)'!$1:$5000,A1574,FALSE)&gt;0,
HLOOKUP($D$1,'vInfo (Imported)'!$1:$5000,A1574,FALSE),
"")</f>
        <v/>
      </c>
      <c r="E1574" t="str">
        <f>IF(HLOOKUP("Category",'vInfo (Imported)'!$1:$5000,A1574,FALSE)&gt;0,
HLOOKUP("Category",'vInfo (Imported)'!$1:$5000,A1574,FALSE),
"")</f>
        <v/>
      </c>
      <c r="F1574" t="str">
        <f>IF(HLOOKUP("OS according to the configuration file",'vInfo (Imported)'!$1:$5000,A1574,FALSE)&gt;0,
HLOOKUP("OS according to the configuration file",'vInfo (Imported)'!$1:$5000,A1574,FALSE),
"")</f>
        <v/>
      </c>
      <c r="G1574" s="1" t="str">
        <f>IF(HLOOKUP("Cluster",'vInfo (Imported)'!$1:$5000,A1574,FALSE)&gt;0,
HLOOKUP("Cluster",'vInfo (Imported)'!$1:$5000,A1574,FALSE),
"")</f>
        <v/>
      </c>
      <c r="K1574" s="28">
        <f>'vCluster (Imported)'!A1574</f>
        <v>0</v>
      </c>
      <c r="L1574">
        <f t="shared" si="147"/>
        <v>0</v>
      </c>
      <c r="M1574">
        <f t="shared" si="148"/>
        <v>0</v>
      </c>
      <c r="N1574">
        <f t="shared" si="149"/>
        <v>0</v>
      </c>
      <c r="O1574" s="1">
        <f t="shared" si="150"/>
        <v>0</v>
      </c>
      <c r="P1574">
        <f>SUMIFS('vCluster (Imported)'!$G:$G,'vCluster (Imported)'!$A:$A,K1574)</f>
        <v>0</v>
      </c>
      <c r="Q1574">
        <f t="shared" si="151"/>
        <v>0</v>
      </c>
    </row>
    <row r="1575" spans="1:17" x14ac:dyDescent="0.3">
      <c r="A1575">
        <f t="shared" si="146"/>
        <v>1575</v>
      </c>
      <c r="B1575" t="str">
        <f>IF(HLOOKUP("Memory",'vInfo (Imported)'!$1:$5000,A1575,FALSE)&gt;0,HLOOKUP("Memory",'vInfo (Imported)'!$1:$5000,A1575,FALSE),"")</f>
        <v/>
      </c>
      <c r="C1575" t="str">
        <f>IF(HLOOKUP("CPUs",'vInfo (Imported)'!$1:$5000,A1575,FALSE)&gt;0,
HLOOKUP("CPUs",'vInfo (Imported)'!$1:$5000,A1575,FALSE),
"")</f>
        <v/>
      </c>
      <c r="D1575" t="str">
        <f>IF(HLOOKUP($D$1,'vInfo (Imported)'!$1:$5000,A1575,FALSE)&gt;0,
HLOOKUP($D$1,'vInfo (Imported)'!$1:$5000,A1575,FALSE),
"")</f>
        <v/>
      </c>
      <c r="E1575" t="str">
        <f>IF(HLOOKUP("Category",'vInfo (Imported)'!$1:$5000,A1575,FALSE)&gt;0,
HLOOKUP("Category",'vInfo (Imported)'!$1:$5000,A1575,FALSE),
"")</f>
        <v/>
      </c>
      <c r="F1575" t="str">
        <f>IF(HLOOKUP("OS according to the configuration file",'vInfo (Imported)'!$1:$5000,A1575,FALSE)&gt;0,
HLOOKUP("OS according to the configuration file",'vInfo (Imported)'!$1:$5000,A1575,FALSE),
"")</f>
        <v/>
      </c>
      <c r="G1575" s="1" t="str">
        <f>IF(HLOOKUP("Cluster",'vInfo (Imported)'!$1:$5000,A1575,FALSE)&gt;0,
HLOOKUP("Cluster",'vInfo (Imported)'!$1:$5000,A1575,FALSE),
"")</f>
        <v/>
      </c>
      <c r="K1575" s="28">
        <f>'vCluster (Imported)'!A1575</f>
        <v>0</v>
      </c>
      <c r="L1575">
        <f t="shared" si="147"/>
        <v>0</v>
      </c>
      <c r="M1575">
        <f t="shared" si="148"/>
        <v>0</v>
      </c>
      <c r="N1575">
        <f t="shared" si="149"/>
        <v>0</v>
      </c>
      <c r="O1575" s="1">
        <f t="shared" si="150"/>
        <v>0</v>
      </c>
      <c r="P1575">
        <f>SUMIFS('vCluster (Imported)'!$G:$G,'vCluster (Imported)'!$A:$A,K1575)</f>
        <v>0</v>
      </c>
      <c r="Q1575">
        <f t="shared" si="151"/>
        <v>0</v>
      </c>
    </row>
    <row r="1576" spans="1:17" x14ac:dyDescent="0.3">
      <c r="A1576">
        <f t="shared" si="146"/>
        <v>1576</v>
      </c>
      <c r="B1576" t="str">
        <f>IF(HLOOKUP("Memory",'vInfo (Imported)'!$1:$5000,A1576,FALSE)&gt;0,HLOOKUP("Memory",'vInfo (Imported)'!$1:$5000,A1576,FALSE),"")</f>
        <v/>
      </c>
      <c r="C1576" t="str">
        <f>IF(HLOOKUP("CPUs",'vInfo (Imported)'!$1:$5000,A1576,FALSE)&gt;0,
HLOOKUP("CPUs",'vInfo (Imported)'!$1:$5000,A1576,FALSE),
"")</f>
        <v/>
      </c>
      <c r="D1576" t="str">
        <f>IF(HLOOKUP($D$1,'vInfo (Imported)'!$1:$5000,A1576,FALSE)&gt;0,
HLOOKUP($D$1,'vInfo (Imported)'!$1:$5000,A1576,FALSE),
"")</f>
        <v/>
      </c>
      <c r="E1576" t="str">
        <f>IF(HLOOKUP("Category",'vInfo (Imported)'!$1:$5000,A1576,FALSE)&gt;0,
HLOOKUP("Category",'vInfo (Imported)'!$1:$5000,A1576,FALSE),
"")</f>
        <v/>
      </c>
      <c r="F1576" t="str">
        <f>IF(HLOOKUP("OS according to the configuration file",'vInfo (Imported)'!$1:$5000,A1576,FALSE)&gt;0,
HLOOKUP("OS according to the configuration file",'vInfo (Imported)'!$1:$5000,A1576,FALSE),
"")</f>
        <v/>
      </c>
      <c r="G1576" s="1" t="str">
        <f>IF(HLOOKUP("Cluster",'vInfo (Imported)'!$1:$5000,A1576,FALSE)&gt;0,
HLOOKUP("Cluster",'vInfo (Imported)'!$1:$5000,A1576,FALSE),
"")</f>
        <v/>
      </c>
      <c r="K1576" s="28">
        <f>'vCluster (Imported)'!A1576</f>
        <v>0</v>
      </c>
      <c r="L1576">
        <f t="shared" si="147"/>
        <v>0</v>
      </c>
      <c r="M1576">
        <f t="shared" si="148"/>
        <v>0</v>
      </c>
      <c r="N1576">
        <f t="shared" si="149"/>
        <v>0</v>
      </c>
      <c r="O1576" s="1">
        <f t="shared" si="150"/>
        <v>0</v>
      </c>
      <c r="P1576">
        <f>SUMIFS('vCluster (Imported)'!$G:$G,'vCluster (Imported)'!$A:$A,K1576)</f>
        <v>0</v>
      </c>
      <c r="Q1576">
        <f t="shared" si="151"/>
        <v>0</v>
      </c>
    </row>
    <row r="1577" spans="1:17" x14ac:dyDescent="0.3">
      <c r="A1577">
        <f t="shared" si="146"/>
        <v>1577</v>
      </c>
      <c r="B1577" t="str">
        <f>IF(HLOOKUP("Memory",'vInfo (Imported)'!$1:$5000,A1577,FALSE)&gt;0,HLOOKUP("Memory",'vInfo (Imported)'!$1:$5000,A1577,FALSE),"")</f>
        <v/>
      </c>
      <c r="C1577" t="str">
        <f>IF(HLOOKUP("CPUs",'vInfo (Imported)'!$1:$5000,A1577,FALSE)&gt;0,
HLOOKUP("CPUs",'vInfo (Imported)'!$1:$5000,A1577,FALSE),
"")</f>
        <v/>
      </c>
      <c r="D1577" t="str">
        <f>IF(HLOOKUP($D$1,'vInfo (Imported)'!$1:$5000,A1577,FALSE)&gt;0,
HLOOKUP($D$1,'vInfo (Imported)'!$1:$5000,A1577,FALSE),
"")</f>
        <v/>
      </c>
      <c r="E1577" t="str">
        <f>IF(HLOOKUP("Category",'vInfo (Imported)'!$1:$5000,A1577,FALSE)&gt;0,
HLOOKUP("Category",'vInfo (Imported)'!$1:$5000,A1577,FALSE),
"")</f>
        <v/>
      </c>
      <c r="F1577" t="str">
        <f>IF(HLOOKUP("OS according to the configuration file",'vInfo (Imported)'!$1:$5000,A1577,FALSE)&gt;0,
HLOOKUP("OS according to the configuration file",'vInfo (Imported)'!$1:$5000,A1577,FALSE),
"")</f>
        <v/>
      </c>
      <c r="G1577" s="1" t="str">
        <f>IF(HLOOKUP("Cluster",'vInfo (Imported)'!$1:$5000,A1577,FALSE)&gt;0,
HLOOKUP("Cluster",'vInfo (Imported)'!$1:$5000,A1577,FALSE),
"")</f>
        <v/>
      </c>
      <c r="K1577" s="28">
        <f>'vCluster (Imported)'!A1577</f>
        <v>0</v>
      </c>
      <c r="L1577">
        <f t="shared" si="147"/>
        <v>0</v>
      </c>
      <c r="M1577">
        <f t="shared" si="148"/>
        <v>0</v>
      </c>
      <c r="N1577">
        <f t="shared" si="149"/>
        <v>0</v>
      </c>
      <c r="O1577" s="1">
        <f t="shared" si="150"/>
        <v>0</v>
      </c>
      <c r="P1577">
        <f>SUMIFS('vCluster (Imported)'!$G:$G,'vCluster (Imported)'!$A:$A,K1577)</f>
        <v>0</v>
      </c>
      <c r="Q1577">
        <f t="shared" si="151"/>
        <v>0</v>
      </c>
    </row>
    <row r="1578" spans="1:17" x14ac:dyDescent="0.3">
      <c r="A1578">
        <f t="shared" si="146"/>
        <v>1578</v>
      </c>
      <c r="B1578" t="str">
        <f>IF(HLOOKUP("Memory",'vInfo (Imported)'!$1:$5000,A1578,FALSE)&gt;0,HLOOKUP("Memory",'vInfo (Imported)'!$1:$5000,A1578,FALSE),"")</f>
        <v/>
      </c>
      <c r="C1578" t="str">
        <f>IF(HLOOKUP("CPUs",'vInfo (Imported)'!$1:$5000,A1578,FALSE)&gt;0,
HLOOKUP("CPUs",'vInfo (Imported)'!$1:$5000,A1578,FALSE),
"")</f>
        <v/>
      </c>
      <c r="D1578" t="str">
        <f>IF(HLOOKUP($D$1,'vInfo (Imported)'!$1:$5000,A1578,FALSE)&gt;0,
HLOOKUP($D$1,'vInfo (Imported)'!$1:$5000,A1578,FALSE),
"")</f>
        <v/>
      </c>
      <c r="E1578" t="str">
        <f>IF(HLOOKUP("Category",'vInfo (Imported)'!$1:$5000,A1578,FALSE)&gt;0,
HLOOKUP("Category",'vInfo (Imported)'!$1:$5000,A1578,FALSE),
"")</f>
        <v/>
      </c>
      <c r="F1578" t="str">
        <f>IF(HLOOKUP("OS according to the configuration file",'vInfo (Imported)'!$1:$5000,A1578,FALSE)&gt;0,
HLOOKUP("OS according to the configuration file",'vInfo (Imported)'!$1:$5000,A1578,FALSE),
"")</f>
        <v/>
      </c>
      <c r="G1578" s="1" t="str">
        <f>IF(HLOOKUP("Cluster",'vInfo (Imported)'!$1:$5000,A1578,FALSE)&gt;0,
HLOOKUP("Cluster",'vInfo (Imported)'!$1:$5000,A1578,FALSE),
"")</f>
        <v/>
      </c>
      <c r="K1578" s="28">
        <f>'vCluster (Imported)'!A1578</f>
        <v>0</v>
      </c>
      <c r="L1578">
        <f t="shared" si="147"/>
        <v>0</v>
      </c>
      <c r="M1578">
        <f t="shared" si="148"/>
        <v>0</v>
      </c>
      <c r="N1578">
        <f t="shared" si="149"/>
        <v>0</v>
      </c>
      <c r="O1578" s="1">
        <f t="shared" si="150"/>
        <v>0</v>
      </c>
      <c r="P1578">
        <f>SUMIFS('vCluster (Imported)'!$G:$G,'vCluster (Imported)'!$A:$A,K1578)</f>
        <v>0</v>
      </c>
      <c r="Q1578">
        <f t="shared" si="151"/>
        <v>0</v>
      </c>
    </row>
    <row r="1579" spans="1:17" x14ac:dyDescent="0.3">
      <c r="A1579">
        <f t="shared" si="146"/>
        <v>1579</v>
      </c>
      <c r="B1579" t="str">
        <f>IF(HLOOKUP("Memory",'vInfo (Imported)'!$1:$5000,A1579,FALSE)&gt;0,HLOOKUP("Memory",'vInfo (Imported)'!$1:$5000,A1579,FALSE),"")</f>
        <v/>
      </c>
      <c r="C1579" t="str">
        <f>IF(HLOOKUP("CPUs",'vInfo (Imported)'!$1:$5000,A1579,FALSE)&gt;0,
HLOOKUP("CPUs",'vInfo (Imported)'!$1:$5000,A1579,FALSE),
"")</f>
        <v/>
      </c>
      <c r="D1579" t="str">
        <f>IF(HLOOKUP($D$1,'vInfo (Imported)'!$1:$5000,A1579,FALSE)&gt;0,
HLOOKUP($D$1,'vInfo (Imported)'!$1:$5000,A1579,FALSE),
"")</f>
        <v/>
      </c>
      <c r="E1579" t="str">
        <f>IF(HLOOKUP("Category",'vInfo (Imported)'!$1:$5000,A1579,FALSE)&gt;0,
HLOOKUP("Category",'vInfo (Imported)'!$1:$5000,A1579,FALSE),
"")</f>
        <v/>
      </c>
      <c r="F1579" t="str">
        <f>IF(HLOOKUP("OS according to the configuration file",'vInfo (Imported)'!$1:$5000,A1579,FALSE)&gt;0,
HLOOKUP("OS according to the configuration file",'vInfo (Imported)'!$1:$5000,A1579,FALSE),
"")</f>
        <v/>
      </c>
      <c r="G1579" s="1" t="str">
        <f>IF(HLOOKUP("Cluster",'vInfo (Imported)'!$1:$5000,A1579,FALSE)&gt;0,
HLOOKUP("Cluster",'vInfo (Imported)'!$1:$5000,A1579,FALSE),
"")</f>
        <v/>
      </c>
      <c r="K1579" s="28">
        <f>'vCluster (Imported)'!A1579</f>
        <v>0</v>
      </c>
      <c r="L1579">
        <f t="shared" si="147"/>
        <v>0</v>
      </c>
      <c r="M1579">
        <f t="shared" si="148"/>
        <v>0</v>
      </c>
      <c r="N1579">
        <f t="shared" si="149"/>
        <v>0</v>
      </c>
      <c r="O1579" s="1">
        <f t="shared" si="150"/>
        <v>0</v>
      </c>
      <c r="P1579">
        <f>SUMIFS('vCluster (Imported)'!$G:$G,'vCluster (Imported)'!$A:$A,K1579)</f>
        <v>0</v>
      </c>
      <c r="Q1579">
        <f t="shared" si="151"/>
        <v>0</v>
      </c>
    </row>
    <row r="1580" spans="1:17" x14ac:dyDescent="0.3">
      <c r="A1580">
        <f t="shared" si="146"/>
        <v>1580</v>
      </c>
      <c r="B1580" t="str">
        <f>IF(HLOOKUP("Memory",'vInfo (Imported)'!$1:$5000,A1580,FALSE)&gt;0,HLOOKUP("Memory",'vInfo (Imported)'!$1:$5000,A1580,FALSE),"")</f>
        <v/>
      </c>
      <c r="C1580" t="str">
        <f>IF(HLOOKUP("CPUs",'vInfo (Imported)'!$1:$5000,A1580,FALSE)&gt;0,
HLOOKUP("CPUs",'vInfo (Imported)'!$1:$5000,A1580,FALSE),
"")</f>
        <v/>
      </c>
      <c r="D1580" t="str">
        <f>IF(HLOOKUP($D$1,'vInfo (Imported)'!$1:$5000,A1580,FALSE)&gt;0,
HLOOKUP($D$1,'vInfo (Imported)'!$1:$5000,A1580,FALSE),
"")</f>
        <v/>
      </c>
      <c r="E1580" t="str">
        <f>IF(HLOOKUP("Category",'vInfo (Imported)'!$1:$5000,A1580,FALSE)&gt;0,
HLOOKUP("Category",'vInfo (Imported)'!$1:$5000,A1580,FALSE),
"")</f>
        <v/>
      </c>
      <c r="F1580" t="str">
        <f>IF(HLOOKUP("OS according to the configuration file",'vInfo (Imported)'!$1:$5000,A1580,FALSE)&gt;0,
HLOOKUP("OS according to the configuration file",'vInfo (Imported)'!$1:$5000,A1580,FALSE),
"")</f>
        <v/>
      </c>
      <c r="G1580" s="1" t="str">
        <f>IF(HLOOKUP("Cluster",'vInfo (Imported)'!$1:$5000,A1580,FALSE)&gt;0,
HLOOKUP("Cluster",'vInfo (Imported)'!$1:$5000,A1580,FALSE),
"")</f>
        <v/>
      </c>
      <c r="K1580" s="28">
        <f>'vCluster (Imported)'!A1580</f>
        <v>0</v>
      </c>
      <c r="L1580">
        <f t="shared" si="147"/>
        <v>0</v>
      </c>
      <c r="M1580">
        <f t="shared" si="148"/>
        <v>0</v>
      </c>
      <c r="N1580">
        <f t="shared" si="149"/>
        <v>0</v>
      </c>
      <c r="O1580" s="1">
        <f t="shared" si="150"/>
        <v>0</v>
      </c>
      <c r="P1580">
        <f>SUMIFS('vCluster (Imported)'!$G:$G,'vCluster (Imported)'!$A:$A,K1580)</f>
        <v>0</v>
      </c>
      <c r="Q1580">
        <f t="shared" si="151"/>
        <v>0</v>
      </c>
    </row>
    <row r="1581" spans="1:17" x14ac:dyDescent="0.3">
      <c r="A1581">
        <f t="shared" si="146"/>
        <v>1581</v>
      </c>
      <c r="B1581" t="str">
        <f>IF(HLOOKUP("Memory",'vInfo (Imported)'!$1:$5000,A1581,FALSE)&gt;0,HLOOKUP("Memory",'vInfo (Imported)'!$1:$5000,A1581,FALSE),"")</f>
        <v/>
      </c>
      <c r="C1581" t="str">
        <f>IF(HLOOKUP("CPUs",'vInfo (Imported)'!$1:$5000,A1581,FALSE)&gt;0,
HLOOKUP("CPUs",'vInfo (Imported)'!$1:$5000,A1581,FALSE),
"")</f>
        <v/>
      </c>
      <c r="D1581" t="str">
        <f>IF(HLOOKUP($D$1,'vInfo (Imported)'!$1:$5000,A1581,FALSE)&gt;0,
HLOOKUP($D$1,'vInfo (Imported)'!$1:$5000,A1581,FALSE),
"")</f>
        <v/>
      </c>
      <c r="E1581" t="str">
        <f>IF(HLOOKUP("Category",'vInfo (Imported)'!$1:$5000,A1581,FALSE)&gt;0,
HLOOKUP("Category",'vInfo (Imported)'!$1:$5000,A1581,FALSE),
"")</f>
        <v/>
      </c>
      <c r="F1581" t="str">
        <f>IF(HLOOKUP("OS according to the configuration file",'vInfo (Imported)'!$1:$5000,A1581,FALSE)&gt;0,
HLOOKUP("OS according to the configuration file",'vInfo (Imported)'!$1:$5000,A1581,FALSE),
"")</f>
        <v/>
      </c>
      <c r="G1581" s="1" t="str">
        <f>IF(HLOOKUP("Cluster",'vInfo (Imported)'!$1:$5000,A1581,FALSE)&gt;0,
HLOOKUP("Cluster",'vInfo (Imported)'!$1:$5000,A1581,FALSE),
"")</f>
        <v/>
      </c>
      <c r="K1581" s="28">
        <f>'vCluster (Imported)'!A1581</f>
        <v>0</v>
      </c>
      <c r="L1581">
        <f t="shared" si="147"/>
        <v>0</v>
      </c>
      <c r="M1581">
        <f t="shared" si="148"/>
        <v>0</v>
      </c>
      <c r="N1581">
        <f t="shared" si="149"/>
        <v>0</v>
      </c>
      <c r="O1581" s="1">
        <f t="shared" si="150"/>
        <v>0</v>
      </c>
      <c r="P1581">
        <f>SUMIFS('vCluster (Imported)'!$G:$G,'vCluster (Imported)'!$A:$A,K1581)</f>
        <v>0</v>
      </c>
      <c r="Q1581">
        <f t="shared" si="151"/>
        <v>0</v>
      </c>
    </row>
    <row r="1582" spans="1:17" x14ac:dyDescent="0.3">
      <c r="A1582">
        <f t="shared" si="146"/>
        <v>1582</v>
      </c>
      <c r="B1582" t="str">
        <f>IF(HLOOKUP("Memory",'vInfo (Imported)'!$1:$5000,A1582,FALSE)&gt;0,HLOOKUP("Memory",'vInfo (Imported)'!$1:$5000,A1582,FALSE),"")</f>
        <v/>
      </c>
      <c r="C1582" t="str">
        <f>IF(HLOOKUP("CPUs",'vInfo (Imported)'!$1:$5000,A1582,FALSE)&gt;0,
HLOOKUP("CPUs",'vInfo (Imported)'!$1:$5000,A1582,FALSE),
"")</f>
        <v/>
      </c>
      <c r="D1582" t="str">
        <f>IF(HLOOKUP($D$1,'vInfo (Imported)'!$1:$5000,A1582,FALSE)&gt;0,
HLOOKUP($D$1,'vInfo (Imported)'!$1:$5000,A1582,FALSE),
"")</f>
        <v/>
      </c>
      <c r="E1582" t="str">
        <f>IF(HLOOKUP("Category",'vInfo (Imported)'!$1:$5000,A1582,FALSE)&gt;0,
HLOOKUP("Category",'vInfo (Imported)'!$1:$5000,A1582,FALSE),
"")</f>
        <v/>
      </c>
      <c r="F1582" t="str">
        <f>IF(HLOOKUP("OS according to the configuration file",'vInfo (Imported)'!$1:$5000,A1582,FALSE)&gt;0,
HLOOKUP("OS according to the configuration file",'vInfo (Imported)'!$1:$5000,A1582,FALSE),
"")</f>
        <v/>
      </c>
      <c r="G1582" s="1" t="str">
        <f>IF(HLOOKUP("Cluster",'vInfo (Imported)'!$1:$5000,A1582,FALSE)&gt;0,
HLOOKUP("Cluster",'vInfo (Imported)'!$1:$5000,A1582,FALSE),
"")</f>
        <v/>
      </c>
      <c r="K1582" s="28">
        <f>'vCluster (Imported)'!A1582</f>
        <v>0</v>
      </c>
      <c r="L1582">
        <f t="shared" si="147"/>
        <v>0</v>
      </c>
      <c r="M1582">
        <f t="shared" si="148"/>
        <v>0</v>
      </c>
      <c r="N1582">
        <f t="shared" si="149"/>
        <v>0</v>
      </c>
      <c r="O1582" s="1">
        <f t="shared" si="150"/>
        <v>0</v>
      </c>
      <c r="P1582">
        <f>SUMIFS('vCluster (Imported)'!$G:$G,'vCluster (Imported)'!$A:$A,K1582)</f>
        <v>0</v>
      </c>
      <c r="Q1582">
        <f t="shared" si="151"/>
        <v>0</v>
      </c>
    </row>
    <row r="1583" spans="1:17" x14ac:dyDescent="0.3">
      <c r="A1583">
        <f t="shared" si="146"/>
        <v>1583</v>
      </c>
      <c r="B1583" t="str">
        <f>IF(HLOOKUP("Memory",'vInfo (Imported)'!$1:$5000,A1583,FALSE)&gt;0,HLOOKUP("Memory",'vInfo (Imported)'!$1:$5000,A1583,FALSE),"")</f>
        <v/>
      </c>
      <c r="C1583" t="str">
        <f>IF(HLOOKUP("CPUs",'vInfo (Imported)'!$1:$5000,A1583,FALSE)&gt;0,
HLOOKUP("CPUs",'vInfo (Imported)'!$1:$5000,A1583,FALSE),
"")</f>
        <v/>
      </c>
      <c r="D1583" t="str">
        <f>IF(HLOOKUP($D$1,'vInfo (Imported)'!$1:$5000,A1583,FALSE)&gt;0,
HLOOKUP($D$1,'vInfo (Imported)'!$1:$5000,A1583,FALSE),
"")</f>
        <v/>
      </c>
      <c r="E1583" t="str">
        <f>IF(HLOOKUP("Category",'vInfo (Imported)'!$1:$5000,A1583,FALSE)&gt;0,
HLOOKUP("Category",'vInfo (Imported)'!$1:$5000,A1583,FALSE),
"")</f>
        <v/>
      </c>
      <c r="F1583" t="str">
        <f>IF(HLOOKUP("OS according to the configuration file",'vInfo (Imported)'!$1:$5000,A1583,FALSE)&gt;0,
HLOOKUP("OS according to the configuration file",'vInfo (Imported)'!$1:$5000,A1583,FALSE),
"")</f>
        <v/>
      </c>
      <c r="G1583" s="1" t="str">
        <f>IF(HLOOKUP("Cluster",'vInfo (Imported)'!$1:$5000,A1583,FALSE)&gt;0,
HLOOKUP("Cluster",'vInfo (Imported)'!$1:$5000,A1583,FALSE),
"")</f>
        <v/>
      </c>
      <c r="K1583" s="28">
        <f>'vCluster (Imported)'!A1583</f>
        <v>0</v>
      </c>
      <c r="L1583">
        <f t="shared" si="147"/>
        <v>0</v>
      </c>
      <c r="M1583">
        <f t="shared" si="148"/>
        <v>0</v>
      </c>
      <c r="N1583">
        <f t="shared" si="149"/>
        <v>0</v>
      </c>
      <c r="O1583" s="1">
        <f t="shared" si="150"/>
        <v>0</v>
      </c>
      <c r="P1583">
        <f>SUMIFS('vCluster (Imported)'!$G:$G,'vCluster (Imported)'!$A:$A,K1583)</f>
        <v>0</v>
      </c>
      <c r="Q1583">
        <f t="shared" si="151"/>
        <v>0</v>
      </c>
    </row>
    <row r="1584" spans="1:17" x14ac:dyDescent="0.3">
      <c r="A1584">
        <f t="shared" si="146"/>
        <v>1584</v>
      </c>
      <c r="B1584" t="str">
        <f>IF(HLOOKUP("Memory",'vInfo (Imported)'!$1:$5000,A1584,FALSE)&gt;0,HLOOKUP("Memory",'vInfo (Imported)'!$1:$5000,A1584,FALSE),"")</f>
        <v/>
      </c>
      <c r="C1584" t="str">
        <f>IF(HLOOKUP("CPUs",'vInfo (Imported)'!$1:$5000,A1584,FALSE)&gt;0,
HLOOKUP("CPUs",'vInfo (Imported)'!$1:$5000,A1584,FALSE),
"")</f>
        <v/>
      </c>
      <c r="D1584" t="str">
        <f>IF(HLOOKUP($D$1,'vInfo (Imported)'!$1:$5000,A1584,FALSE)&gt;0,
HLOOKUP($D$1,'vInfo (Imported)'!$1:$5000,A1584,FALSE),
"")</f>
        <v/>
      </c>
      <c r="E1584" t="str">
        <f>IF(HLOOKUP("Category",'vInfo (Imported)'!$1:$5000,A1584,FALSE)&gt;0,
HLOOKUP("Category",'vInfo (Imported)'!$1:$5000,A1584,FALSE),
"")</f>
        <v/>
      </c>
      <c r="F1584" t="str">
        <f>IF(HLOOKUP("OS according to the configuration file",'vInfo (Imported)'!$1:$5000,A1584,FALSE)&gt;0,
HLOOKUP("OS according to the configuration file",'vInfo (Imported)'!$1:$5000,A1584,FALSE),
"")</f>
        <v/>
      </c>
      <c r="G1584" s="1" t="str">
        <f>IF(HLOOKUP("Cluster",'vInfo (Imported)'!$1:$5000,A1584,FALSE)&gt;0,
HLOOKUP("Cluster",'vInfo (Imported)'!$1:$5000,A1584,FALSE),
"")</f>
        <v/>
      </c>
      <c r="K1584" s="28">
        <f>'vCluster (Imported)'!A1584</f>
        <v>0</v>
      </c>
      <c r="L1584">
        <f t="shared" si="147"/>
        <v>0</v>
      </c>
      <c r="M1584">
        <f t="shared" si="148"/>
        <v>0</v>
      </c>
      <c r="N1584">
        <f t="shared" si="149"/>
        <v>0</v>
      </c>
      <c r="O1584" s="1">
        <f t="shared" si="150"/>
        <v>0</v>
      </c>
      <c r="P1584">
        <f>SUMIFS('vCluster (Imported)'!$G:$G,'vCluster (Imported)'!$A:$A,K1584)</f>
        <v>0</v>
      </c>
      <c r="Q1584">
        <f t="shared" si="151"/>
        <v>0</v>
      </c>
    </row>
    <row r="1585" spans="1:17" x14ac:dyDescent="0.3">
      <c r="A1585">
        <f t="shared" si="146"/>
        <v>1585</v>
      </c>
      <c r="B1585" t="str">
        <f>IF(HLOOKUP("Memory",'vInfo (Imported)'!$1:$5000,A1585,FALSE)&gt;0,HLOOKUP("Memory",'vInfo (Imported)'!$1:$5000,A1585,FALSE),"")</f>
        <v/>
      </c>
      <c r="C1585" t="str">
        <f>IF(HLOOKUP("CPUs",'vInfo (Imported)'!$1:$5000,A1585,FALSE)&gt;0,
HLOOKUP("CPUs",'vInfo (Imported)'!$1:$5000,A1585,FALSE),
"")</f>
        <v/>
      </c>
      <c r="D1585" t="str">
        <f>IF(HLOOKUP($D$1,'vInfo (Imported)'!$1:$5000,A1585,FALSE)&gt;0,
HLOOKUP($D$1,'vInfo (Imported)'!$1:$5000,A1585,FALSE),
"")</f>
        <v/>
      </c>
      <c r="E1585" t="str">
        <f>IF(HLOOKUP("Category",'vInfo (Imported)'!$1:$5000,A1585,FALSE)&gt;0,
HLOOKUP("Category",'vInfo (Imported)'!$1:$5000,A1585,FALSE),
"")</f>
        <v/>
      </c>
      <c r="F1585" t="str">
        <f>IF(HLOOKUP("OS according to the configuration file",'vInfo (Imported)'!$1:$5000,A1585,FALSE)&gt;0,
HLOOKUP("OS according to the configuration file",'vInfo (Imported)'!$1:$5000,A1585,FALSE),
"")</f>
        <v/>
      </c>
      <c r="G1585" s="1" t="str">
        <f>IF(HLOOKUP("Cluster",'vInfo (Imported)'!$1:$5000,A1585,FALSE)&gt;0,
HLOOKUP("Cluster",'vInfo (Imported)'!$1:$5000,A1585,FALSE),
"")</f>
        <v/>
      </c>
      <c r="K1585" s="28">
        <f>'vCluster (Imported)'!A1585</f>
        <v>0</v>
      </c>
      <c r="L1585">
        <f t="shared" si="147"/>
        <v>0</v>
      </c>
      <c r="M1585">
        <f t="shared" si="148"/>
        <v>0</v>
      </c>
      <c r="N1585">
        <f t="shared" si="149"/>
        <v>0</v>
      </c>
      <c r="O1585" s="1">
        <f t="shared" si="150"/>
        <v>0</v>
      </c>
      <c r="P1585">
        <f>SUMIFS('vCluster (Imported)'!$G:$G,'vCluster (Imported)'!$A:$A,K1585)</f>
        <v>0</v>
      </c>
      <c r="Q1585">
        <f t="shared" si="151"/>
        <v>0</v>
      </c>
    </row>
    <row r="1586" spans="1:17" x14ac:dyDescent="0.3">
      <c r="A1586">
        <f t="shared" si="146"/>
        <v>1586</v>
      </c>
      <c r="B1586" t="str">
        <f>IF(HLOOKUP("Memory",'vInfo (Imported)'!$1:$5000,A1586,FALSE)&gt;0,HLOOKUP("Memory",'vInfo (Imported)'!$1:$5000,A1586,FALSE),"")</f>
        <v/>
      </c>
      <c r="C1586" t="str">
        <f>IF(HLOOKUP("CPUs",'vInfo (Imported)'!$1:$5000,A1586,FALSE)&gt;0,
HLOOKUP("CPUs",'vInfo (Imported)'!$1:$5000,A1586,FALSE),
"")</f>
        <v/>
      </c>
      <c r="D1586" t="str">
        <f>IF(HLOOKUP($D$1,'vInfo (Imported)'!$1:$5000,A1586,FALSE)&gt;0,
HLOOKUP($D$1,'vInfo (Imported)'!$1:$5000,A1586,FALSE),
"")</f>
        <v/>
      </c>
      <c r="E1586" t="str">
        <f>IF(HLOOKUP("Category",'vInfo (Imported)'!$1:$5000,A1586,FALSE)&gt;0,
HLOOKUP("Category",'vInfo (Imported)'!$1:$5000,A1586,FALSE),
"")</f>
        <v/>
      </c>
      <c r="F1586" t="str">
        <f>IF(HLOOKUP("OS according to the configuration file",'vInfo (Imported)'!$1:$5000,A1586,FALSE)&gt;0,
HLOOKUP("OS according to the configuration file",'vInfo (Imported)'!$1:$5000,A1586,FALSE),
"")</f>
        <v/>
      </c>
      <c r="G1586" s="1" t="str">
        <f>IF(HLOOKUP("Cluster",'vInfo (Imported)'!$1:$5000,A1586,FALSE)&gt;0,
HLOOKUP("Cluster",'vInfo (Imported)'!$1:$5000,A1586,FALSE),
"")</f>
        <v/>
      </c>
      <c r="K1586" s="28">
        <f>'vCluster (Imported)'!A1586</f>
        <v>0</v>
      </c>
      <c r="L1586">
        <f t="shared" si="147"/>
        <v>0</v>
      </c>
      <c r="M1586">
        <f t="shared" si="148"/>
        <v>0</v>
      </c>
      <c r="N1586">
        <f t="shared" si="149"/>
        <v>0</v>
      </c>
      <c r="O1586" s="1">
        <f t="shared" si="150"/>
        <v>0</v>
      </c>
      <c r="P1586">
        <f>SUMIFS('vCluster (Imported)'!$G:$G,'vCluster (Imported)'!$A:$A,K1586)</f>
        <v>0</v>
      </c>
      <c r="Q1586">
        <f t="shared" si="151"/>
        <v>0</v>
      </c>
    </row>
    <row r="1587" spans="1:17" x14ac:dyDescent="0.3">
      <c r="A1587">
        <f t="shared" si="146"/>
        <v>1587</v>
      </c>
      <c r="B1587" t="str">
        <f>IF(HLOOKUP("Memory",'vInfo (Imported)'!$1:$5000,A1587,FALSE)&gt;0,HLOOKUP("Memory",'vInfo (Imported)'!$1:$5000,A1587,FALSE),"")</f>
        <v/>
      </c>
      <c r="C1587" t="str">
        <f>IF(HLOOKUP("CPUs",'vInfo (Imported)'!$1:$5000,A1587,FALSE)&gt;0,
HLOOKUP("CPUs",'vInfo (Imported)'!$1:$5000,A1587,FALSE),
"")</f>
        <v/>
      </c>
      <c r="D1587" t="str">
        <f>IF(HLOOKUP($D$1,'vInfo (Imported)'!$1:$5000,A1587,FALSE)&gt;0,
HLOOKUP($D$1,'vInfo (Imported)'!$1:$5000,A1587,FALSE),
"")</f>
        <v/>
      </c>
      <c r="E1587" t="str">
        <f>IF(HLOOKUP("Category",'vInfo (Imported)'!$1:$5000,A1587,FALSE)&gt;0,
HLOOKUP("Category",'vInfo (Imported)'!$1:$5000,A1587,FALSE),
"")</f>
        <v/>
      </c>
      <c r="F1587" t="str">
        <f>IF(HLOOKUP("OS according to the configuration file",'vInfo (Imported)'!$1:$5000,A1587,FALSE)&gt;0,
HLOOKUP("OS according to the configuration file",'vInfo (Imported)'!$1:$5000,A1587,FALSE),
"")</f>
        <v/>
      </c>
      <c r="G1587" s="1" t="str">
        <f>IF(HLOOKUP("Cluster",'vInfo (Imported)'!$1:$5000,A1587,FALSE)&gt;0,
HLOOKUP("Cluster",'vInfo (Imported)'!$1:$5000,A1587,FALSE),
"")</f>
        <v/>
      </c>
      <c r="K1587" s="28">
        <f>'vCluster (Imported)'!A1587</f>
        <v>0</v>
      </c>
      <c r="L1587">
        <f t="shared" si="147"/>
        <v>0</v>
      </c>
      <c r="M1587">
        <f t="shared" si="148"/>
        <v>0</v>
      </c>
      <c r="N1587">
        <f t="shared" si="149"/>
        <v>0</v>
      </c>
      <c r="O1587" s="1">
        <f t="shared" si="150"/>
        <v>0</v>
      </c>
      <c r="P1587">
        <f>SUMIFS('vCluster (Imported)'!$G:$G,'vCluster (Imported)'!$A:$A,K1587)</f>
        <v>0</v>
      </c>
      <c r="Q1587">
        <f t="shared" si="151"/>
        <v>0</v>
      </c>
    </row>
    <row r="1588" spans="1:17" x14ac:dyDescent="0.3">
      <c r="A1588">
        <f t="shared" si="146"/>
        <v>1588</v>
      </c>
      <c r="B1588" t="str">
        <f>IF(HLOOKUP("Memory",'vInfo (Imported)'!$1:$5000,A1588,FALSE)&gt;0,HLOOKUP("Memory",'vInfo (Imported)'!$1:$5000,A1588,FALSE),"")</f>
        <v/>
      </c>
      <c r="C1588" t="str">
        <f>IF(HLOOKUP("CPUs",'vInfo (Imported)'!$1:$5000,A1588,FALSE)&gt;0,
HLOOKUP("CPUs",'vInfo (Imported)'!$1:$5000,A1588,FALSE),
"")</f>
        <v/>
      </c>
      <c r="D1588" t="str">
        <f>IF(HLOOKUP($D$1,'vInfo (Imported)'!$1:$5000,A1588,FALSE)&gt;0,
HLOOKUP($D$1,'vInfo (Imported)'!$1:$5000,A1588,FALSE),
"")</f>
        <v/>
      </c>
      <c r="E1588" t="str">
        <f>IF(HLOOKUP("Category",'vInfo (Imported)'!$1:$5000,A1588,FALSE)&gt;0,
HLOOKUP("Category",'vInfo (Imported)'!$1:$5000,A1588,FALSE),
"")</f>
        <v/>
      </c>
      <c r="F1588" t="str">
        <f>IF(HLOOKUP("OS according to the configuration file",'vInfo (Imported)'!$1:$5000,A1588,FALSE)&gt;0,
HLOOKUP("OS according to the configuration file",'vInfo (Imported)'!$1:$5000,A1588,FALSE),
"")</f>
        <v/>
      </c>
      <c r="G1588" s="1" t="str">
        <f>IF(HLOOKUP("Cluster",'vInfo (Imported)'!$1:$5000,A1588,FALSE)&gt;0,
HLOOKUP("Cluster",'vInfo (Imported)'!$1:$5000,A1588,FALSE),
"")</f>
        <v/>
      </c>
      <c r="K1588" s="28">
        <f>'vCluster (Imported)'!A1588</f>
        <v>0</v>
      </c>
      <c r="L1588">
        <f t="shared" si="147"/>
        <v>0</v>
      </c>
      <c r="M1588">
        <f t="shared" si="148"/>
        <v>0</v>
      </c>
      <c r="N1588">
        <f t="shared" si="149"/>
        <v>0</v>
      </c>
      <c r="O1588" s="1">
        <f t="shared" si="150"/>
        <v>0</v>
      </c>
      <c r="P1588">
        <f>SUMIFS('vCluster (Imported)'!$G:$G,'vCluster (Imported)'!$A:$A,K1588)</f>
        <v>0</v>
      </c>
      <c r="Q1588">
        <f t="shared" si="151"/>
        <v>0</v>
      </c>
    </row>
    <row r="1589" spans="1:17" x14ac:dyDescent="0.3">
      <c r="A1589">
        <f t="shared" si="146"/>
        <v>1589</v>
      </c>
      <c r="B1589" t="str">
        <f>IF(HLOOKUP("Memory",'vInfo (Imported)'!$1:$5000,A1589,FALSE)&gt;0,HLOOKUP("Memory",'vInfo (Imported)'!$1:$5000,A1589,FALSE),"")</f>
        <v/>
      </c>
      <c r="C1589" t="str">
        <f>IF(HLOOKUP("CPUs",'vInfo (Imported)'!$1:$5000,A1589,FALSE)&gt;0,
HLOOKUP("CPUs",'vInfo (Imported)'!$1:$5000,A1589,FALSE),
"")</f>
        <v/>
      </c>
      <c r="D1589" t="str">
        <f>IF(HLOOKUP($D$1,'vInfo (Imported)'!$1:$5000,A1589,FALSE)&gt;0,
HLOOKUP($D$1,'vInfo (Imported)'!$1:$5000,A1589,FALSE),
"")</f>
        <v/>
      </c>
      <c r="E1589" t="str">
        <f>IF(HLOOKUP("Category",'vInfo (Imported)'!$1:$5000,A1589,FALSE)&gt;0,
HLOOKUP("Category",'vInfo (Imported)'!$1:$5000,A1589,FALSE),
"")</f>
        <v/>
      </c>
      <c r="F1589" t="str">
        <f>IF(HLOOKUP("OS according to the configuration file",'vInfo (Imported)'!$1:$5000,A1589,FALSE)&gt;0,
HLOOKUP("OS according to the configuration file",'vInfo (Imported)'!$1:$5000,A1589,FALSE),
"")</f>
        <v/>
      </c>
      <c r="G1589" s="1" t="str">
        <f>IF(HLOOKUP("Cluster",'vInfo (Imported)'!$1:$5000,A1589,FALSE)&gt;0,
HLOOKUP("Cluster",'vInfo (Imported)'!$1:$5000,A1589,FALSE),
"")</f>
        <v/>
      </c>
      <c r="K1589" s="28">
        <f>'vCluster (Imported)'!A1589</f>
        <v>0</v>
      </c>
      <c r="L1589">
        <f t="shared" si="147"/>
        <v>0</v>
      </c>
      <c r="M1589">
        <f t="shared" si="148"/>
        <v>0</v>
      </c>
      <c r="N1589">
        <f t="shared" si="149"/>
        <v>0</v>
      </c>
      <c r="O1589" s="1">
        <f t="shared" si="150"/>
        <v>0</v>
      </c>
      <c r="P1589">
        <f>SUMIFS('vCluster (Imported)'!$G:$G,'vCluster (Imported)'!$A:$A,K1589)</f>
        <v>0</v>
      </c>
      <c r="Q1589">
        <f t="shared" si="151"/>
        <v>0</v>
      </c>
    </row>
    <row r="1590" spans="1:17" x14ac:dyDescent="0.3">
      <c r="A1590">
        <f t="shared" si="146"/>
        <v>1590</v>
      </c>
      <c r="B1590" t="str">
        <f>IF(HLOOKUP("Memory",'vInfo (Imported)'!$1:$5000,A1590,FALSE)&gt;0,HLOOKUP("Memory",'vInfo (Imported)'!$1:$5000,A1590,FALSE),"")</f>
        <v/>
      </c>
      <c r="C1590" t="str">
        <f>IF(HLOOKUP("CPUs",'vInfo (Imported)'!$1:$5000,A1590,FALSE)&gt;0,
HLOOKUP("CPUs",'vInfo (Imported)'!$1:$5000,A1590,FALSE),
"")</f>
        <v/>
      </c>
      <c r="D1590" t="str">
        <f>IF(HLOOKUP($D$1,'vInfo (Imported)'!$1:$5000,A1590,FALSE)&gt;0,
HLOOKUP($D$1,'vInfo (Imported)'!$1:$5000,A1590,FALSE),
"")</f>
        <v/>
      </c>
      <c r="E1590" t="str">
        <f>IF(HLOOKUP("Category",'vInfo (Imported)'!$1:$5000,A1590,FALSE)&gt;0,
HLOOKUP("Category",'vInfo (Imported)'!$1:$5000,A1590,FALSE),
"")</f>
        <v/>
      </c>
      <c r="F1590" t="str">
        <f>IF(HLOOKUP("OS according to the configuration file",'vInfo (Imported)'!$1:$5000,A1590,FALSE)&gt;0,
HLOOKUP("OS according to the configuration file",'vInfo (Imported)'!$1:$5000,A1590,FALSE),
"")</f>
        <v/>
      </c>
      <c r="G1590" s="1" t="str">
        <f>IF(HLOOKUP("Cluster",'vInfo (Imported)'!$1:$5000,A1590,FALSE)&gt;0,
HLOOKUP("Cluster",'vInfo (Imported)'!$1:$5000,A1590,FALSE),
"")</f>
        <v/>
      </c>
      <c r="K1590" s="28">
        <f>'vCluster (Imported)'!A1590</f>
        <v>0</v>
      </c>
      <c r="L1590">
        <f t="shared" si="147"/>
        <v>0</v>
      </c>
      <c r="M1590">
        <f t="shared" si="148"/>
        <v>0</v>
      </c>
      <c r="N1590">
        <f t="shared" si="149"/>
        <v>0</v>
      </c>
      <c r="O1590" s="1">
        <f t="shared" si="150"/>
        <v>0</v>
      </c>
      <c r="P1590">
        <f>SUMIFS('vCluster (Imported)'!$G:$G,'vCluster (Imported)'!$A:$A,K1590)</f>
        <v>0</v>
      </c>
      <c r="Q1590">
        <f t="shared" si="151"/>
        <v>0</v>
      </c>
    </row>
    <row r="1591" spans="1:17" x14ac:dyDescent="0.3">
      <c r="A1591">
        <f t="shared" si="146"/>
        <v>1591</v>
      </c>
      <c r="B1591" t="str">
        <f>IF(HLOOKUP("Memory",'vInfo (Imported)'!$1:$5000,A1591,FALSE)&gt;0,HLOOKUP("Memory",'vInfo (Imported)'!$1:$5000,A1591,FALSE),"")</f>
        <v/>
      </c>
      <c r="C1591" t="str">
        <f>IF(HLOOKUP("CPUs",'vInfo (Imported)'!$1:$5000,A1591,FALSE)&gt;0,
HLOOKUP("CPUs",'vInfo (Imported)'!$1:$5000,A1591,FALSE),
"")</f>
        <v/>
      </c>
      <c r="D1591" t="str">
        <f>IF(HLOOKUP($D$1,'vInfo (Imported)'!$1:$5000,A1591,FALSE)&gt;0,
HLOOKUP($D$1,'vInfo (Imported)'!$1:$5000,A1591,FALSE),
"")</f>
        <v/>
      </c>
      <c r="E1591" t="str">
        <f>IF(HLOOKUP("Category",'vInfo (Imported)'!$1:$5000,A1591,FALSE)&gt;0,
HLOOKUP("Category",'vInfo (Imported)'!$1:$5000,A1591,FALSE),
"")</f>
        <v/>
      </c>
      <c r="F1591" t="str">
        <f>IF(HLOOKUP("OS according to the configuration file",'vInfo (Imported)'!$1:$5000,A1591,FALSE)&gt;0,
HLOOKUP("OS according to the configuration file",'vInfo (Imported)'!$1:$5000,A1591,FALSE),
"")</f>
        <v/>
      </c>
      <c r="G1591" s="1" t="str">
        <f>IF(HLOOKUP("Cluster",'vInfo (Imported)'!$1:$5000,A1591,FALSE)&gt;0,
HLOOKUP("Cluster",'vInfo (Imported)'!$1:$5000,A1591,FALSE),
"")</f>
        <v/>
      </c>
      <c r="K1591" s="28">
        <f>'vCluster (Imported)'!A1591</f>
        <v>0</v>
      </c>
      <c r="L1591">
        <f t="shared" si="147"/>
        <v>0</v>
      </c>
      <c r="M1591">
        <f t="shared" si="148"/>
        <v>0</v>
      </c>
      <c r="N1591">
        <f t="shared" si="149"/>
        <v>0</v>
      </c>
      <c r="O1591" s="1">
        <f t="shared" si="150"/>
        <v>0</v>
      </c>
      <c r="P1591">
        <f>SUMIFS('vCluster (Imported)'!$G:$G,'vCluster (Imported)'!$A:$A,K1591)</f>
        <v>0</v>
      </c>
      <c r="Q1591">
        <f t="shared" si="151"/>
        <v>0</v>
      </c>
    </row>
    <row r="1592" spans="1:17" x14ac:dyDescent="0.3">
      <c r="A1592">
        <f t="shared" si="146"/>
        <v>1592</v>
      </c>
      <c r="B1592" t="str">
        <f>IF(HLOOKUP("Memory",'vInfo (Imported)'!$1:$5000,A1592,FALSE)&gt;0,HLOOKUP("Memory",'vInfo (Imported)'!$1:$5000,A1592,FALSE),"")</f>
        <v/>
      </c>
      <c r="C1592" t="str">
        <f>IF(HLOOKUP("CPUs",'vInfo (Imported)'!$1:$5000,A1592,FALSE)&gt;0,
HLOOKUP("CPUs",'vInfo (Imported)'!$1:$5000,A1592,FALSE),
"")</f>
        <v/>
      </c>
      <c r="D1592" t="str">
        <f>IF(HLOOKUP($D$1,'vInfo (Imported)'!$1:$5000,A1592,FALSE)&gt;0,
HLOOKUP($D$1,'vInfo (Imported)'!$1:$5000,A1592,FALSE),
"")</f>
        <v/>
      </c>
      <c r="E1592" t="str">
        <f>IF(HLOOKUP("Category",'vInfo (Imported)'!$1:$5000,A1592,FALSE)&gt;0,
HLOOKUP("Category",'vInfo (Imported)'!$1:$5000,A1592,FALSE),
"")</f>
        <v/>
      </c>
      <c r="F1592" t="str">
        <f>IF(HLOOKUP("OS according to the configuration file",'vInfo (Imported)'!$1:$5000,A1592,FALSE)&gt;0,
HLOOKUP("OS according to the configuration file",'vInfo (Imported)'!$1:$5000,A1592,FALSE),
"")</f>
        <v/>
      </c>
      <c r="G1592" s="1" t="str">
        <f>IF(HLOOKUP("Cluster",'vInfo (Imported)'!$1:$5000,A1592,FALSE)&gt;0,
HLOOKUP("Cluster",'vInfo (Imported)'!$1:$5000,A1592,FALSE),
"")</f>
        <v/>
      </c>
      <c r="K1592" s="28">
        <f>'vCluster (Imported)'!A1592</f>
        <v>0</v>
      </c>
      <c r="L1592">
        <f t="shared" si="147"/>
        <v>0</v>
      </c>
      <c r="M1592">
        <f t="shared" si="148"/>
        <v>0</v>
      </c>
      <c r="N1592">
        <f t="shared" si="149"/>
        <v>0</v>
      </c>
      <c r="O1592" s="1">
        <f t="shared" si="150"/>
        <v>0</v>
      </c>
      <c r="P1592">
        <f>SUMIFS('vCluster (Imported)'!$G:$G,'vCluster (Imported)'!$A:$A,K1592)</f>
        <v>0</v>
      </c>
      <c r="Q1592">
        <f t="shared" si="151"/>
        <v>0</v>
      </c>
    </row>
    <row r="1593" spans="1:17" x14ac:dyDescent="0.3">
      <c r="A1593">
        <f t="shared" si="146"/>
        <v>1593</v>
      </c>
      <c r="B1593" t="str">
        <f>IF(HLOOKUP("Memory",'vInfo (Imported)'!$1:$5000,A1593,FALSE)&gt;0,HLOOKUP("Memory",'vInfo (Imported)'!$1:$5000,A1593,FALSE),"")</f>
        <v/>
      </c>
      <c r="C1593" t="str">
        <f>IF(HLOOKUP("CPUs",'vInfo (Imported)'!$1:$5000,A1593,FALSE)&gt;0,
HLOOKUP("CPUs",'vInfo (Imported)'!$1:$5000,A1593,FALSE),
"")</f>
        <v/>
      </c>
      <c r="D1593" t="str">
        <f>IF(HLOOKUP($D$1,'vInfo (Imported)'!$1:$5000,A1593,FALSE)&gt;0,
HLOOKUP($D$1,'vInfo (Imported)'!$1:$5000,A1593,FALSE),
"")</f>
        <v/>
      </c>
      <c r="E1593" t="str">
        <f>IF(HLOOKUP("Category",'vInfo (Imported)'!$1:$5000,A1593,FALSE)&gt;0,
HLOOKUP("Category",'vInfo (Imported)'!$1:$5000,A1593,FALSE),
"")</f>
        <v/>
      </c>
      <c r="F1593" t="str">
        <f>IF(HLOOKUP("OS according to the configuration file",'vInfo (Imported)'!$1:$5000,A1593,FALSE)&gt;0,
HLOOKUP("OS according to the configuration file",'vInfo (Imported)'!$1:$5000,A1593,FALSE),
"")</f>
        <v/>
      </c>
      <c r="G1593" s="1" t="str">
        <f>IF(HLOOKUP("Cluster",'vInfo (Imported)'!$1:$5000,A1593,FALSE)&gt;0,
HLOOKUP("Cluster",'vInfo (Imported)'!$1:$5000,A1593,FALSE),
"")</f>
        <v/>
      </c>
      <c r="K1593" s="28">
        <f>'vCluster (Imported)'!A1593</f>
        <v>0</v>
      </c>
      <c r="L1593">
        <f t="shared" si="147"/>
        <v>0</v>
      </c>
      <c r="M1593">
        <f t="shared" si="148"/>
        <v>0</v>
      </c>
      <c r="N1593">
        <f t="shared" si="149"/>
        <v>0</v>
      </c>
      <c r="O1593" s="1">
        <f t="shared" si="150"/>
        <v>0</v>
      </c>
      <c r="P1593">
        <f>SUMIFS('vCluster (Imported)'!$G:$G,'vCluster (Imported)'!$A:$A,K1593)</f>
        <v>0</v>
      </c>
      <c r="Q1593">
        <f t="shared" si="151"/>
        <v>0</v>
      </c>
    </row>
    <row r="1594" spans="1:17" x14ac:dyDescent="0.3">
      <c r="A1594">
        <f t="shared" si="146"/>
        <v>1594</v>
      </c>
      <c r="B1594" t="str">
        <f>IF(HLOOKUP("Memory",'vInfo (Imported)'!$1:$5000,A1594,FALSE)&gt;0,HLOOKUP("Memory",'vInfo (Imported)'!$1:$5000,A1594,FALSE),"")</f>
        <v/>
      </c>
      <c r="C1594" t="str">
        <f>IF(HLOOKUP("CPUs",'vInfo (Imported)'!$1:$5000,A1594,FALSE)&gt;0,
HLOOKUP("CPUs",'vInfo (Imported)'!$1:$5000,A1594,FALSE),
"")</f>
        <v/>
      </c>
      <c r="D1594" t="str">
        <f>IF(HLOOKUP($D$1,'vInfo (Imported)'!$1:$5000,A1594,FALSE)&gt;0,
HLOOKUP($D$1,'vInfo (Imported)'!$1:$5000,A1594,FALSE),
"")</f>
        <v/>
      </c>
      <c r="E1594" t="str">
        <f>IF(HLOOKUP("Category",'vInfo (Imported)'!$1:$5000,A1594,FALSE)&gt;0,
HLOOKUP("Category",'vInfo (Imported)'!$1:$5000,A1594,FALSE),
"")</f>
        <v/>
      </c>
      <c r="F1594" t="str">
        <f>IF(HLOOKUP("OS according to the configuration file",'vInfo (Imported)'!$1:$5000,A1594,FALSE)&gt;0,
HLOOKUP("OS according to the configuration file",'vInfo (Imported)'!$1:$5000,A1594,FALSE),
"")</f>
        <v/>
      </c>
      <c r="G1594" s="1" t="str">
        <f>IF(HLOOKUP("Cluster",'vInfo (Imported)'!$1:$5000,A1594,FALSE)&gt;0,
HLOOKUP("Cluster",'vInfo (Imported)'!$1:$5000,A1594,FALSE),
"")</f>
        <v/>
      </c>
      <c r="K1594" s="28">
        <f>'vCluster (Imported)'!A1594</f>
        <v>0</v>
      </c>
      <c r="L1594">
        <f t="shared" si="147"/>
        <v>0</v>
      </c>
      <c r="M1594">
        <f t="shared" si="148"/>
        <v>0</v>
      </c>
      <c r="N1594">
        <f t="shared" si="149"/>
        <v>0</v>
      </c>
      <c r="O1594" s="1">
        <f t="shared" si="150"/>
        <v>0</v>
      </c>
      <c r="P1594">
        <f>SUMIFS('vCluster (Imported)'!$G:$G,'vCluster (Imported)'!$A:$A,K1594)</f>
        <v>0</v>
      </c>
      <c r="Q1594">
        <f t="shared" si="151"/>
        <v>0</v>
      </c>
    </row>
    <row r="1595" spans="1:17" x14ac:dyDescent="0.3">
      <c r="A1595">
        <f t="shared" si="146"/>
        <v>1595</v>
      </c>
      <c r="B1595" t="str">
        <f>IF(HLOOKUP("Memory",'vInfo (Imported)'!$1:$5000,A1595,FALSE)&gt;0,HLOOKUP("Memory",'vInfo (Imported)'!$1:$5000,A1595,FALSE),"")</f>
        <v/>
      </c>
      <c r="C1595" t="str">
        <f>IF(HLOOKUP("CPUs",'vInfo (Imported)'!$1:$5000,A1595,FALSE)&gt;0,
HLOOKUP("CPUs",'vInfo (Imported)'!$1:$5000,A1595,FALSE),
"")</f>
        <v/>
      </c>
      <c r="D1595" t="str">
        <f>IF(HLOOKUP($D$1,'vInfo (Imported)'!$1:$5000,A1595,FALSE)&gt;0,
HLOOKUP($D$1,'vInfo (Imported)'!$1:$5000,A1595,FALSE),
"")</f>
        <v/>
      </c>
      <c r="E1595" t="str">
        <f>IF(HLOOKUP("Category",'vInfo (Imported)'!$1:$5000,A1595,FALSE)&gt;0,
HLOOKUP("Category",'vInfo (Imported)'!$1:$5000,A1595,FALSE),
"")</f>
        <v/>
      </c>
      <c r="F1595" t="str">
        <f>IF(HLOOKUP("OS according to the configuration file",'vInfo (Imported)'!$1:$5000,A1595,FALSE)&gt;0,
HLOOKUP("OS according to the configuration file",'vInfo (Imported)'!$1:$5000,A1595,FALSE),
"")</f>
        <v/>
      </c>
      <c r="G1595" s="1" t="str">
        <f>IF(HLOOKUP("Cluster",'vInfo (Imported)'!$1:$5000,A1595,FALSE)&gt;0,
HLOOKUP("Cluster",'vInfo (Imported)'!$1:$5000,A1595,FALSE),
"")</f>
        <v/>
      </c>
      <c r="K1595" s="28">
        <f>'vCluster (Imported)'!A1595</f>
        <v>0</v>
      </c>
      <c r="L1595">
        <f t="shared" si="147"/>
        <v>0</v>
      </c>
      <c r="M1595">
        <f t="shared" si="148"/>
        <v>0</v>
      </c>
      <c r="N1595">
        <f t="shared" si="149"/>
        <v>0</v>
      </c>
      <c r="O1595" s="1">
        <f t="shared" si="150"/>
        <v>0</v>
      </c>
      <c r="P1595">
        <f>SUMIFS('vCluster (Imported)'!$G:$G,'vCluster (Imported)'!$A:$A,K1595)</f>
        <v>0</v>
      </c>
      <c r="Q1595">
        <f t="shared" si="151"/>
        <v>0</v>
      </c>
    </row>
    <row r="1596" spans="1:17" x14ac:dyDescent="0.3">
      <c r="A1596">
        <f t="shared" si="146"/>
        <v>1596</v>
      </c>
      <c r="B1596" t="str">
        <f>IF(HLOOKUP("Memory",'vInfo (Imported)'!$1:$5000,A1596,FALSE)&gt;0,HLOOKUP("Memory",'vInfo (Imported)'!$1:$5000,A1596,FALSE),"")</f>
        <v/>
      </c>
      <c r="C1596" t="str">
        <f>IF(HLOOKUP("CPUs",'vInfo (Imported)'!$1:$5000,A1596,FALSE)&gt;0,
HLOOKUP("CPUs",'vInfo (Imported)'!$1:$5000,A1596,FALSE),
"")</f>
        <v/>
      </c>
      <c r="D1596" t="str">
        <f>IF(HLOOKUP($D$1,'vInfo (Imported)'!$1:$5000,A1596,FALSE)&gt;0,
HLOOKUP($D$1,'vInfo (Imported)'!$1:$5000,A1596,FALSE),
"")</f>
        <v/>
      </c>
      <c r="E1596" t="str">
        <f>IF(HLOOKUP("Category",'vInfo (Imported)'!$1:$5000,A1596,FALSE)&gt;0,
HLOOKUP("Category",'vInfo (Imported)'!$1:$5000,A1596,FALSE),
"")</f>
        <v/>
      </c>
      <c r="F1596" t="str">
        <f>IF(HLOOKUP("OS according to the configuration file",'vInfo (Imported)'!$1:$5000,A1596,FALSE)&gt;0,
HLOOKUP("OS according to the configuration file",'vInfo (Imported)'!$1:$5000,A1596,FALSE),
"")</f>
        <v/>
      </c>
      <c r="G1596" s="1" t="str">
        <f>IF(HLOOKUP("Cluster",'vInfo (Imported)'!$1:$5000,A1596,FALSE)&gt;0,
HLOOKUP("Cluster",'vInfo (Imported)'!$1:$5000,A1596,FALSE),
"")</f>
        <v/>
      </c>
      <c r="K1596" s="28">
        <f>'vCluster (Imported)'!A1596</f>
        <v>0</v>
      </c>
      <c r="L1596">
        <f t="shared" si="147"/>
        <v>0</v>
      </c>
      <c r="M1596">
        <f t="shared" si="148"/>
        <v>0</v>
      </c>
      <c r="N1596">
        <f t="shared" si="149"/>
        <v>0</v>
      </c>
      <c r="O1596" s="1">
        <f t="shared" si="150"/>
        <v>0</v>
      </c>
      <c r="P1596">
        <f>SUMIFS('vCluster (Imported)'!$G:$G,'vCluster (Imported)'!$A:$A,K1596)</f>
        <v>0</v>
      </c>
      <c r="Q1596">
        <f t="shared" si="151"/>
        <v>0</v>
      </c>
    </row>
    <row r="1597" spans="1:17" x14ac:dyDescent="0.3">
      <c r="A1597">
        <f t="shared" si="146"/>
        <v>1597</v>
      </c>
      <c r="B1597" t="str">
        <f>IF(HLOOKUP("Memory",'vInfo (Imported)'!$1:$5000,A1597,FALSE)&gt;0,HLOOKUP("Memory",'vInfo (Imported)'!$1:$5000,A1597,FALSE),"")</f>
        <v/>
      </c>
      <c r="C1597" t="str">
        <f>IF(HLOOKUP("CPUs",'vInfo (Imported)'!$1:$5000,A1597,FALSE)&gt;0,
HLOOKUP("CPUs",'vInfo (Imported)'!$1:$5000,A1597,FALSE),
"")</f>
        <v/>
      </c>
      <c r="D1597" t="str">
        <f>IF(HLOOKUP($D$1,'vInfo (Imported)'!$1:$5000,A1597,FALSE)&gt;0,
HLOOKUP($D$1,'vInfo (Imported)'!$1:$5000,A1597,FALSE),
"")</f>
        <v/>
      </c>
      <c r="E1597" t="str">
        <f>IF(HLOOKUP("Category",'vInfo (Imported)'!$1:$5000,A1597,FALSE)&gt;0,
HLOOKUP("Category",'vInfo (Imported)'!$1:$5000,A1597,FALSE),
"")</f>
        <v/>
      </c>
      <c r="F1597" t="str">
        <f>IF(HLOOKUP("OS according to the configuration file",'vInfo (Imported)'!$1:$5000,A1597,FALSE)&gt;0,
HLOOKUP("OS according to the configuration file",'vInfo (Imported)'!$1:$5000,A1597,FALSE),
"")</f>
        <v/>
      </c>
      <c r="G1597" s="1" t="str">
        <f>IF(HLOOKUP("Cluster",'vInfo (Imported)'!$1:$5000,A1597,FALSE)&gt;0,
HLOOKUP("Cluster",'vInfo (Imported)'!$1:$5000,A1597,FALSE),
"")</f>
        <v/>
      </c>
      <c r="K1597" s="28">
        <f>'vCluster (Imported)'!A1597</f>
        <v>0</v>
      </c>
      <c r="L1597">
        <f t="shared" si="147"/>
        <v>0</v>
      </c>
      <c r="M1597">
        <f t="shared" si="148"/>
        <v>0</v>
      </c>
      <c r="N1597">
        <f t="shared" si="149"/>
        <v>0</v>
      </c>
      <c r="O1597" s="1">
        <f t="shared" si="150"/>
        <v>0</v>
      </c>
      <c r="P1597">
        <f>SUMIFS('vCluster (Imported)'!$G:$G,'vCluster (Imported)'!$A:$A,K1597)</f>
        <v>0</v>
      </c>
      <c r="Q1597">
        <f t="shared" si="151"/>
        <v>0</v>
      </c>
    </row>
    <row r="1598" spans="1:17" x14ac:dyDescent="0.3">
      <c r="A1598">
        <f t="shared" si="146"/>
        <v>1598</v>
      </c>
      <c r="B1598" t="str">
        <f>IF(HLOOKUP("Memory",'vInfo (Imported)'!$1:$5000,A1598,FALSE)&gt;0,HLOOKUP("Memory",'vInfo (Imported)'!$1:$5000,A1598,FALSE),"")</f>
        <v/>
      </c>
      <c r="C1598" t="str">
        <f>IF(HLOOKUP("CPUs",'vInfo (Imported)'!$1:$5000,A1598,FALSE)&gt;0,
HLOOKUP("CPUs",'vInfo (Imported)'!$1:$5000,A1598,FALSE),
"")</f>
        <v/>
      </c>
      <c r="D1598" t="str">
        <f>IF(HLOOKUP($D$1,'vInfo (Imported)'!$1:$5000,A1598,FALSE)&gt;0,
HLOOKUP($D$1,'vInfo (Imported)'!$1:$5000,A1598,FALSE),
"")</f>
        <v/>
      </c>
      <c r="E1598" t="str">
        <f>IF(HLOOKUP("Category",'vInfo (Imported)'!$1:$5000,A1598,FALSE)&gt;0,
HLOOKUP("Category",'vInfo (Imported)'!$1:$5000,A1598,FALSE),
"")</f>
        <v/>
      </c>
      <c r="F1598" t="str">
        <f>IF(HLOOKUP("OS according to the configuration file",'vInfo (Imported)'!$1:$5000,A1598,FALSE)&gt;0,
HLOOKUP("OS according to the configuration file",'vInfo (Imported)'!$1:$5000,A1598,FALSE),
"")</f>
        <v/>
      </c>
      <c r="G1598" s="1" t="str">
        <f>IF(HLOOKUP("Cluster",'vInfo (Imported)'!$1:$5000,A1598,FALSE)&gt;0,
HLOOKUP("Cluster",'vInfo (Imported)'!$1:$5000,A1598,FALSE),
"")</f>
        <v/>
      </c>
      <c r="K1598" s="28">
        <f>'vCluster (Imported)'!A1598</f>
        <v>0</v>
      </c>
      <c r="L1598">
        <f t="shared" si="147"/>
        <v>0</v>
      </c>
      <c r="M1598">
        <f t="shared" si="148"/>
        <v>0</v>
      </c>
      <c r="N1598">
        <f t="shared" si="149"/>
        <v>0</v>
      </c>
      <c r="O1598" s="1">
        <f t="shared" si="150"/>
        <v>0</v>
      </c>
      <c r="P1598">
        <f>SUMIFS('vCluster (Imported)'!$G:$G,'vCluster (Imported)'!$A:$A,K1598)</f>
        <v>0</v>
      </c>
      <c r="Q1598">
        <f t="shared" si="151"/>
        <v>0</v>
      </c>
    </row>
    <row r="1599" spans="1:17" x14ac:dyDescent="0.3">
      <c r="A1599">
        <f t="shared" si="146"/>
        <v>1599</v>
      </c>
      <c r="B1599" t="str">
        <f>IF(HLOOKUP("Memory",'vInfo (Imported)'!$1:$5000,A1599,FALSE)&gt;0,HLOOKUP("Memory",'vInfo (Imported)'!$1:$5000,A1599,FALSE),"")</f>
        <v/>
      </c>
      <c r="C1599" t="str">
        <f>IF(HLOOKUP("CPUs",'vInfo (Imported)'!$1:$5000,A1599,FALSE)&gt;0,
HLOOKUP("CPUs",'vInfo (Imported)'!$1:$5000,A1599,FALSE),
"")</f>
        <v/>
      </c>
      <c r="D1599" t="str">
        <f>IF(HLOOKUP($D$1,'vInfo (Imported)'!$1:$5000,A1599,FALSE)&gt;0,
HLOOKUP($D$1,'vInfo (Imported)'!$1:$5000,A1599,FALSE),
"")</f>
        <v/>
      </c>
      <c r="E1599" t="str">
        <f>IF(HLOOKUP("Category",'vInfo (Imported)'!$1:$5000,A1599,FALSE)&gt;0,
HLOOKUP("Category",'vInfo (Imported)'!$1:$5000,A1599,FALSE),
"")</f>
        <v/>
      </c>
      <c r="F1599" t="str">
        <f>IF(HLOOKUP("OS according to the configuration file",'vInfo (Imported)'!$1:$5000,A1599,FALSE)&gt;0,
HLOOKUP("OS according to the configuration file",'vInfo (Imported)'!$1:$5000,A1599,FALSE),
"")</f>
        <v/>
      </c>
      <c r="G1599" s="1" t="str">
        <f>IF(HLOOKUP("Cluster",'vInfo (Imported)'!$1:$5000,A1599,FALSE)&gt;0,
HLOOKUP("Cluster",'vInfo (Imported)'!$1:$5000,A1599,FALSE),
"")</f>
        <v/>
      </c>
      <c r="K1599" s="28">
        <f>'vCluster (Imported)'!A1599</f>
        <v>0</v>
      </c>
      <c r="L1599">
        <f t="shared" si="147"/>
        <v>0</v>
      </c>
      <c r="M1599">
        <f t="shared" si="148"/>
        <v>0</v>
      </c>
      <c r="N1599">
        <f t="shared" si="149"/>
        <v>0</v>
      </c>
      <c r="O1599" s="1">
        <f t="shared" si="150"/>
        <v>0</v>
      </c>
      <c r="P1599">
        <f>SUMIFS('vCluster (Imported)'!$G:$G,'vCluster (Imported)'!$A:$A,K1599)</f>
        <v>0</v>
      </c>
      <c r="Q1599">
        <f t="shared" si="151"/>
        <v>0</v>
      </c>
    </row>
    <row r="1600" spans="1:17" x14ac:dyDescent="0.3">
      <c r="A1600">
        <f t="shared" si="146"/>
        <v>1600</v>
      </c>
      <c r="B1600" t="str">
        <f>IF(HLOOKUP("Memory",'vInfo (Imported)'!$1:$5000,A1600,FALSE)&gt;0,HLOOKUP("Memory",'vInfo (Imported)'!$1:$5000,A1600,FALSE),"")</f>
        <v/>
      </c>
      <c r="C1600" t="str">
        <f>IF(HLOOKUP("CPUs",'vInfo (Imported)'!$1:$5000,A1600,FALSE)&gt;0,
HLOOKUP("CPUs",'vInfo (Imported)'!$1:$5000,A1600,FALSE),
"")</f>
        <v/>
      </c>
      <c r="D1600" t="str">
        <f>IF(HLOOKUP($D$1,'vInfo (Imported)'!$1:$5000,A1600,FALSE)&gt;0,
HLOOKUP($D$1,'vInfo (Imported)'!$1:$5000,A1600,FALSE),
"")</f>
        <v/>
      </c>
      <c r="E1600" t="str">
        <f>IF(HLOOKUP("Category",'vInfo (Imported)'!$1:$5000,A1600,FALSE)&gt;0,
HLOOKUP("Category",'vInfo (Imported)'!$1:$5000,A1600,FALSE),
"")</f>
        <v/>
      </c>
      <c r="F1600" t="str">
        <f>IF(HLOOKUP("OS according to the configuration file",'vInfo (Imported)'!$1:$5000,A1600,FALSE)&gt;0,
HLOOKUP("OS according to the configuration file",'vInfo (Imported)'!$1:$5000,A1600,FALSE),
"")</f>
        <v/>
      </c>
      <c r="G1600" s="1" t="str">
        <f>IF(HLOOKUP("Cluster",'vInfo (Imported)'!$1:$5000,A1600,FALSE)&gt;0,
HLOOKUP("Cluster",'vInfo (Imported)'!$1:$5000,A1600,FALSE),
"")</f>
        <v/>
      </c>
      <c r="K1600" s="28">
        <f>'vCluster (Imported)'!A1600</f>
        <v>0</v>
      </c>
      <c r="L1600">
        <f t="shared" si="147"/>
        <v>0</v>
      </c>
      <c r="M1600">
        <f t="shared" si="148"/>
        <v>0</v>
      </c>
      <c r="N1600">
        <f t="shared" si="149"/>
        <v>0</v>
      </c>
      <c r="O1600" s="1">
        <f t="shared" si="150"/>
        <v>0</v>
      </c>
      <c r="P1600">
        <f>SUMIFS('vCluster (Imported)'!$G:$G,'vCluster (Imported)'!$A:$A,K1600)</f>
        <v>0</v>
      </c>
      <c r="Q1600">
        <f t="shared" si="151"/>
        <v>0</v>
      </c>
    </row>
    <row r="1601" spans="1:17" x14ac:dyDescent="0.3">
      <c r="A1601">
        <f t="shared" si="146"/>
        <v>1601</v>
      </c>
      <c r="B1601" t="str">
        <f>IF(HLOOKUP("Memory",'vInfo (Imported)'!$1:$5000,A1601,FALSE)&gt;0,HLOOKUP("Memory",'vInfo (Imported)'!$1:$5000,A1601,FALSE),"")</f>
        <v/>
      </c>
      <c r="C1601" t="str">
        <f>IF(HLOOKUP("CPUs",'vInfo (Imported)'!$1:$5000,A1601,FALSE)&gt;0,
HLOOKUP("CPUs",'vInfo (Imported)'!$1:$5000,A1601,FALSE),
"")</f>
        <v/>
      </c>
      <c r="D1601" t="str">
        <f>IF(HLOOKUP($D$1,'vInfo (Imported)'!$1:$5000,A1601,FALSE)&gt;0,
HLOOKUP($D$1,'vInfo (Imported)'!$1:$5000,A1601,FALSE),
"")</f>
        <v/>
      </c>
      <c r="E1601" t="str">
        <f>IF(HLOOKUP("Category",'vInfo (Imported)'!$1:$5000,A1601,FALSE)&gt;0,
HLOOKUP("Category",'vInfo (Imported)'!$1:$5000,A1601,FALSE),
"")</f>
        <v/>
      </c>
      <c r="F1601" t="str">
        <f>IF(HLOOKUP("OS according to the configuration file",'vInfo (Imported)'!$1:$5000,A1601,FALSE)&gt;0,
HLOOKUP("OS according to the configuration file",'vInfo (Imported)'!$1:$5000,A1601,FALSE),
"")</f>
        <v/>
      </c>
      <c r="G1601" s="1" t="str">
        <f>IF(HLOOKUP("Cluster",'vInfo (Imported)'!$1:$5000,A1601,FALSE)&gt;0,
HLOOKUP("Cluster",'vInfo (Imported)'!$1:$5000,A1601,FALSE),
"")</f>
        <v/>
      </c>
      <c r="K1601" s="28">
        <f>'vCluster (Imported)'!A1601</f>
        <v>0</v>
      </c>
      <c r="L1601">
        <f t="shared" si="147"/>
        <v>0</v>
      </c>
      <c r="M1601">
        <f t="shared" si="148"/>
        <v>0</v>
      </c>
      <c r="N1601">
        <f t="shared" si="149"/>
        <v>0</v>
      </c>
      <c r="O1601" s="1">
        <f t="shared" si="150"/>
        <v>0</v>
      </c>
      <c r="P1601">
        <f>SUMIFS('vCluster (Imported)'!$G:$G,'vCluster (Imported)'!$A:$A,K1601)</f>
        <v>0</v>
      </c>
      <c r="Q1601">
        <f t="shared" si="151"/>
        <v>0</v>
      </c>
    </row>
    <row r="1602" spans="1:17" x14ac:dyDescent="0.3">
      <c r="A1602">
        <f t="shared" ref="A1602:A1665" si="152">A1601+1</f>
        <v>1602</v>
      </c>
      <c r="B1602" t="str">
        <f>IF(HLOOKUP("Memory",'vInfo (Imported)'!$1:$5000,A1602,FALSE)&gt;0,HLOOKUP("Memory",'vInfo (Imported)'!$1:$5000,A1602,FALSE),"")</f>
        <v/>
      </c>
      <c r="C1602" t="str">
        <f>IF(HLOOKUP("CPUs",'vInfo (Imported)'!$1:$5000,A1602,FALSE)&gt;0,
HLOOKUP("CPUs",'vInfo (Imported)'!$1:$5000,A1602,FALSE),
"")</f>
        <v/>
      </c>
      <c r="D1602" t="str">
        <f>IF(HLOOKUP($D$1,'vInfo (Imported)'!$1:$5000,A1602,FALSE)&gt;0,
HLOOKUP($D$1,'vInfo (Imported)'!$1:$5000,A1602,FALSE),
"")</f>
        <v/>
      </c>
      <c r="E1602" t="str">
        <f>IF(HLOOKUP("Category",'vInfo (Imported)'!$1:$5000,A1602,FALSE)&gt;0,
HLOOKUP("Category",'vInfo (Imported)'!$1:$5000,A1602,FALSE),
"")</f>
        <v/>
      </c>
      <c r="F1602" t="str">
        <f>IF(HLOOKUP("OS according to the configuration file",'vInfo (Imported)'!$1:$5000,A1602,FALSE)&gt;0,
HLOOKUP("OS according to the configuration file",'vInfo (Imported)'!$1:$5000,A1602,FALSE),
"")</f>
        <v/>
      </c>
      <c r="G1602" s="1" t="str">
        <f>IF(HLOOKUP("Cluster",'vInfo (Imported)'!$1:$5000,A1602,FALSE)&gt;0,
HLOOKUP("Cluster",'vInfo (Imported)'!$1:$5000,A1602,FALSE),
"")</f>
        <v/>
      </c>
      <c r="K1602" s="28">
        <f>'vCluster (Imported)'!A1602</f>
        <v>0</v>
      </c>
      <c r="L1602">
        <f t="shared" ref="L1602:L1665" si="153">COUNTIFS(G:G,K1602,$E:$E,$L$1)</f>
        <v>0</v>
      </c>
      <c r="M1602">
        <f t="shared" ref="M1602:M1665" si="154">COUNTIFS(G:G,K1602,$E:$E,$M$1)</f>
        <v>0</v>
      </c>
      <c r="N1602">
        <f t="shared" ref="N1602:N1665" si="155">COUNTIFS(G:G,K1602,$E:$E,$N$1)</f>
        <v>0</v>
      </c>
      <c r="O1602" s="1">
        <f t="shared" ref="O1602:O1665" si="156">COUNTIFS(G:G,K1602,$E:$E,$O$1)</f>
        <v>0</v>
      </c>
      <c r="P1602">
        <f>SUMIFS('vCluster (Imported)'!$G:$G,'vCluster (Imported)'!$A:$A,K1602)</f>
        <v>0</v>
      </c>
      <c r="Q1602">
        <f t="shared" ref="Q1602:Q1665" si="157">IF(L1602&gt;0,P1602,0)</f>
        <v>0</v>
      </c>
    </row>
    <row r="1603" spans="1:17" x14ac:dyDescent="0.3">
      <c r="A1603">
        <f t="shared" si="152"/>
        <v>1603</v>
      </c>
      <c r="B1603" t="str">
        <f>IF(HLOOKUP("Memory",'vInfo (Imported)'!$1:$5000,A1603,FALSE)&gt;0,HLOOKUP("Memory",'vInfo (Imported)'!$1:$5000,A1603,FALSE),"")</f>
        <v/>
      </c>
      <c r="C1603" t="str">
        <f>IF(HLOOKUP("CPUs",'vInfo (Imported)'!$1:$5000,A1603,FALSE)&gt;0,
HLOOKUP("CPUs",'vInfo (Imported)'!$1:$5000,A1603,FALSE),
"")</f>
        <v/>
      </c>
      <c r="D1603" t="str">
        <f>IF(HLOOKUP($D$1,'vInfo (Imported)'!$1:$5000,A1603,FALSE)&gt;0,
HLOOKUP($D$1,'vInfo (Imported)'!$1:$5000,A1603,FALSE),
"")</f>
        <v/>
      </c>
      <c r="E1603" t="str">
        <f>IF(HLOOKUP("Category",'vInfo (Imported)'!$1:$5000,A1603,FALSE)&gt;0,
HLOOKUP("Category",'vInfo (Imported)'!$1:$5000,A1603,FALSE),
"")</f>
        <v/>
      </c>
      <c r="F1603" t="str">
        <f>IF(HLOOKUP("OS according to the configuration file",'vInfo (Imported)'!$1:$5000,A1603,FALSE)&gt;0,
HLOOKUP("OS according to the configuration file",'vInfo (Imported)'!$1:$5000,A1603,FALSE),
"")</f>
        <v/>
      </c>
      <c r="G1603" s="1" t="str">
        <f>IF(HLOOKUP("Cluster",'vInfo (Imported)'!$1:$5000,A1603,FALSE)&gt;0,
HLOOKUP("Cluster",'vInfo (Imported)'!$1:$5000,A1603,FALSE),
"")</f>
        <v/>
      </c>
      <c r="K1603" s="28">
        <f>'vCluster (Imported)'!A1603</f>
        <v>0</v>
      </c>
      <c r="L1603">
        <f t="shared" si="153"/>
        <v>0</v>
      </c>
      <c r="M1603">
        <f t="shared" si="154"/>
        <v>0</v>
      </c>
      <c r="N1603">
        <f t="shared" si="155"/>
        <v>0</v>
      </c>
      <c r="O1603" s="1">
        <f t="shared" si="156"/>
        <v>0</v>
      </c>
      <c r="P1603">
        <f>SUMIFS('vCluster (Imported)'!$G:$G,'vCluster (Imported)'!$A:$A,K1603)</f>
        <v>0</v>
      </c>
      <c r="Q1603">
        <f t="shared" si="157"/>
        <v>0</v>
      </c>
    </row>
    <row r="1604" spans="1:17" x14ac:dyDescent="0.3">
      <c r="A1604">
        <f t="shared" si="152"/>
        <v>1604</v>
      </c>
      <c r="B1604" t="str">
        <f>IF(HLOOKUP("Memory",'vInfo (Imported)'!$1:$5000,A1604,FALSE)&gt;0,HLOOKUP("Memory",'vInfo (Imported)'!$1:$5000,A1604,FALSE),"")</f>
        <v/>
      </c>
      <c r="C1604" t="str">
        <f>IF(HLOOKUP("CPUs",'vInfo (Imported)'!$1:$5000,A1604,FALSE)&gt;0,
HLOOKUP("CPUs",'vInfo (Imported)'!$1:$5000,A1604,FALSE),
"")</f>
        <v/>
      </c>
      <c r="D1604" t="str">
        <f>IF(HLOOKUP($D$1,'vInfo (Imported)'!$1:$5000,A1604,FALSE)&gt;0,
HLOOKUP($D$1,'vInfo (Imported)'!$1:$5000,A1604,FALSE),
"")</f>
        <v/>
      </c>
      <c r="E1604" t="str">
        <f>IF(HLOOKUP("Category",'vInfo (Imported)'!$1:$5000,A1604,FALSE)&gt;0,
HLOOKUP("Category",'vInfo (Imported)'!$1:$5000,A1604,FALSE),
"")</f>
        <v/>
      </c>
      <c r="F1604" t="str">
        <f>IF(HLOOKUP("OS according to the configuration file",'vInfo (Imported)'!$1:$5000,A1604,FALSE)&gt;0,
HLOOKUP("OS according to the configuration file",'vInfo (Imported)'!$1:$5000,A1604,FALSE),
"")</f>
        <v/>
      </c>
      <c r="G1604" s="1" t="str">
        <f>IF(HLOOKUP("Cluster",'vInfo (Imported)'!$1:$5000,A1604,FALSE)&gt;0,
HLOOKUP("Cluster",'vInfo (Imported)'!$1:$5000,A1604,FALSE),
"")</f>
        <v/>
      </c>
      <c r="K1604" s="28">
        <f>'vCluster (Imported)'!A1604</f>
        <v>0</v>
      </c>
      <c r="L1604">
        <f t="shared" si="153"/>
        <v>0</v>
      </c>
      <c r="M1604">
        <f t="shared" si="154"/>
        <v>0</v>
      </c>
      <c r="N1604">
        <f t="shared" si="155"/>
        <v>0</v>
      </c>
      <c r="O1604" s="1">
        <f t="shared" si="156"/>
        <v>0</v>
      </c>
      <c r="P1604">
        <f>SUMIFS('vCluster (Imported)'!$G:$G,'vCluster (Imported)'!$A:$A,K1604)</f>
        <v>0</v>
      </c>
      <c r="Q1604">
        <f t="shared" si="157"/>
        <v>0</v>
      </c>
    </row>
    <row r="1605" spans="1:17" x14ac:dyDescent="0.3">
      <c r="A1605">
        <f t="shared" si="152"/>
        <v>1605</v>
      </c>
      <c r="B1605" t="str">
        <f>IF(HLOOKUP("Memory",'vInfo (Imported)'!$1:$5000,A1605,FALSE)&gt;0,HLOOKUP("Memory",'vInfo (Imported)'!$1:$5000,A1605,FALSE),"")</f>
        <v/>
      </c>
      <c r="C1605" t="str">
        <f>IF(HLOOKUP("CPUs",'vInfo (Imported)'!$1:$5000,A1605,FALSE)&gt;0,
HLOOKUP("CPUs",'vInfo (Imported)'!$1:$5000,A1605,FALSE),
"")</f>
        <v/>
      </c>
      <c r="D1605" t="str">
        <f>IF(HLOOKUP($D$1,'vInfo (Imported)'!$1:$5000,A1605,FALSE)&gt;0,
HLOOKUP($D$1,'vInfo (Imported)'!$1:$5000,A1605,FALSE),
"")</f>
        <v/>
      </c>
      <c r="E1605" t="str">
        <f>IF(HLOOKUP("Category",'vInfo (Imported)'!$1:$5000,A1605,FALSE)&gt;0,
HLOOKUP("Category",'vInfo (Imported)'!$1:$5000,A1605,FALSE),
"")</f>
        <v/>
      </c>
      <c r="F1605" t="str">
        <f>IF(HLOOKUP("OS according to the configuration file",'vInfo (Imported)'!$1:$5000,A1605,FALSE)&gt;0,
HLOOKUP("OS according to the configuration file",'vInfo (Imported)'!$1:$5000,A1605,FALSE),
"")</f>
        <v/>
      </c>
      <c r="G1605" s="1" t="str">
        <f>IF(HLOOKUP("Cluster",'vInfo (Imported)'!$1:$5000,A1605,FALSE)&gt;0,
HLOOKUP("Cluster",'vInfo (Imported)'!$1:$5000,A1605,FALSE),
"")</f>
        <v/>
      </c>
      <c r="K1605" s="28">
        <f>'vCluster (Imported)'!A1605</f>
        <v>0</v>
      </c>
      <c r="L1605">
        <f t="shared" si="153"/>
        <v>0</v>
      </c>
      <c r="M1605">
        <f t="shared" si="154"/>
        <v>0</v>
      </c>
      <c r="N1605">
        <f t="shared" si="155"/>
        <v>0</v>
      </c>
      <c r="O1605" s="1">
        <f t="shared" si="156"/>
        <v>0</v>
      </c>
      <c r="P1605">
        <f>SUMIFS('vCluster (Imported)'!$G:$G,'vCluster (Imported)'!$A:$A,K1605)</f>
        <v>0</v>
      </c>
      <c r="Q1605">
        <f t="shared" si="157"/>
        <v>0</v>
      </c>
    </row>
    <row r="1606" spans="1:17" x14ac:dyDescent="0.3">
      <c r="A1606">
        <f t="shared" si="152"/>
        <v>1606</v>
      </c>
      <c r="B1606" t="str">
        <f>IF(HLOOKUP("Memory",'vInfo (Imported)'!$1:$5000,A1606,FALSE)&gt;0,HLOOKUP("Memory",'vInfo (Imported)'!$1:$5000,A1606,FALSE),"")</f>
        <v/>
      </c>
      <c r="C1606" t="str">
        <f>IF(HLOOKUP("CPUs",'vInfo (Imported)'!$1:$5000,A1606,FALSE)&gt;0,
HLOOKUP("CPUs",'vInfo (Imported)'!$1:$5000,A1606,FALSE),
"")</f>
        <v/>
      </c>
      <c r="D1606" t="str">
        <f>IF(HLOOKUP($D$1,'vInfo (Imported)'!$1:$5000,A1606,FALSE)&gt;0,
HLOOKUP($D$1,'vInfo (Imported)'!$1:$5000,A1606,FALSE),
"")</f>
        <v/>
      </c>
      <c r="E1606" t="str">
        <f>IF(HLOOKUP("Category",'vInfo (Imported)'!$1:$5000,A1606,FALSE)&gt;0,
HLOOKUP("Category",'vInfo (Imported)'!$1:$5000,A1606,FALSE),
"")</f>
        <v/>
      </c>
      <c r="F1606" t="str">
        <f>IF(HLOOKUP("OS according to the configuration file",'vInfo (Imported)'!$1:$5000,A1606,FALSE)&gt;0,
HLOOKUP("OS according to the configuration file",'vInfo (Imported)'!$1:$5000,A1606,FALSE),
"")</f>
        <v/>
      </c>
      <c r="G1606" s="1" t="str">
        <f>IF(HLOOKUP("Cluster",'vInfo (Imported)'!$1:$5000,A1606,FALSE)&gt;0,
HLOOKUP("Cluster",'vInfo (Imported)'!$1:$5000,A1606,FALSE),
"")</f>
        <v/>
      </c>
      <c r="K1606" s="28">
        <f>'vCluster (Imported)'!A1606</f>
        <v>0</v>
      </c>
      <c r="L1606">
        <f t="shared" si="153"/>
        <v>0</v>
      </c>
      <c r="M1606">
        <f t="shared" si="154"/>
        <v>0</v>
      </c>
      <c r="N1606">
        <f t="shared" si="155"/>
        <v>0</v>
      </c>
      <c r="O1606" s="1">
        <f t="shared" si="156"/>
        <v>0</v>
      </c>
      <c r="P1606">
        <f>SUMIFS('vCluster (Imported)'!$G:$G,'vCluster (Imported)'!$A:$A,K1606)</f>
        <v>0</v>
      </c>
      <c r="Q1606">
        <f t="shared" si="157"/>
        <v>0</v>
      </c>
    </row>
    <row r="1607" spans="1:17" x14ac:dyDescent="0.3">
      <c r="A1607">
        <f t="shared" si="152"/>
        <v>1607</v>
      </c>
      <c r="B1607" t="str">
        <f>IF(HLOOKUP("Memory",'vInfo (Imported)'!$1:$5000,A1607,FALSE)&gt;0,HLOOKUP("Memory",'vInfo (Imported)'!$1:$5000,A1607,FALSE),"")</f>
        <v/>
      </c>
      <c r="C1607" t="str">
        <f>IF(HLOOKUP("CPUs",'vInfo (Imported)'!$1:$5000,A1607,FALSE)&gt;0,
HLOOKUP("CPUs",'vInfo (Imported)'!$1:$5000,A1607,FALSE),
"")</f>
        <v/>
      </c>
      <c r="D1607" t="str">
        <f>IF(HLOOKUP($D$1,'vInfo (Imported)'!$1:$5000,A1607,FALSE)&gt;0,
HLOOKUP($D$1,'vInfo (Imported)'!$1:$5000,A1607,FALSE),
"")</f>
        <v/>
      </c>
      <c r="E1607" t="str">
        <f>IF(HLOOKUP("Category",'vInfo (Imported)'!$1:$5000,A1607,FALSE)&gt;0,
HLOOKUP("Category",'vInfo (Imported)'!$1:$5000,A1607,FALSE),
"")</f>
        <v/>
      </c>
      <c r="F1607" t="str">
        <f>IF(HLOOKUP("OS according to the configuration file",'vInfo (Imported)'!$1:$5000,A1607,FALSE)&gt;0,
HLOOKUP("OS according to the configuration file",'vInfo (Imported)'!$1:$5000,A1607,FALSE),
"")</f>
        <v/>
      </c>
      <c r="G1607" s="1" t="str">
        <f>IF(HLOOKUP("Cluster",'vInfo (Imported)'!$1:$5000,A1607,FALSE)&gt;0,
HLOOKUP("Cluster",'vInfo (Imported)'!$1:$5000,A1607,FALSE),
"")</f>
        <v/>
      </c>
      <c r="K1607" s="28">
        <f>'vCluster (Imported)'!A1607</f>
        <v>0</v>
      </c>
      <c r="L1607">
        <f t="shared" si="153"/>
        <v>0</v>
      </c>
      <c r="M1607">
        <f t="shared" si="154"/>
        <v>0</v>
      </c>
      <c r="N1607">
        <f t="shared" si="155"/>
        <v>0</v>
      </c>
      <c r="O1607" s="1">
        <f t="shared" si="156"/>
        <v>0</v>
      </c>
      <c r="P1607">
        <f>SUMIFS('vCluster (Imported)'!$G:$G,'vCluster (Imported)'!$A:$A,K1607)</f>
        <v>0</v>
      </c>
      <c r="Q1607">
        <f t="shared" si="157"/>
        <v>0</v>
      </c>
    </row>
    <row r="1608" spans="1:17" x14ac:dyDescent="0.3">
      <c r="A1608">
        <f t="shared" si="152"/>
        <v>1608</v>
      </c>
      <c r="B1608" t="str">
        <f>IF(HLOOKUP("Memory",'vInfo (Imported)'!$1:$5000,A1608,FALSE)&gt;0,HLOOKUP("Memory",'vInfo (Imported)'!$1:$5000,A1608,FALSE),"")</f>
        <v/>
      </c>
      <c r="C1608" t="str">
        <f>IF(HLOOKUP("CPUs",'vInfo (Imported)'!$1:$5000,A1608,FALSE)&gt;0,
HLOOKUP("CPUs",'vInfo (Imported)'!$1:$5000,A1608,FALSE),
"")</f>
        <v/>
      </c>
      <c r="D1608" t="str">
        <f>IF(HLOOKUP($D$1,'vInfo (Imported)'!$1:$5000,A1608,FALSE)&gt;0,
HLOOKUP($D$1,'vInfo (Imported)'!$1:$5000,A1608,FALSE),
"")</f>
        <v/>
      </c>
      <c r="E1608" t="str">
        <f>IF(HLOOKUP("Category",'vInfo (Imported)'!$1:$5000,A1608,FALSE)&gt;0,
HLOOKUP("Category",'vInfo (Imported)'!$1:$5000,A1608,FALSE),
"")</f>
        <v/>
      </c>
      <c r="F1608" t="str">
        <f>IF(HLOOKUP("OS according to the configuration file",'vInfo (Imported)'!$1:$5000,A1608,FALSE)&gt;0,
HLOOKUP("OS according to the configuration file",'vInfo (Imported)'!$1:$5000,A1608,FALSE),
"")</f>
        <v/>
      </c>
      <c r="G1608" s="1" t="str">
        <f>IF(HLOOKUP("Cluster",'vInfo (Imported)'!$1:$5000,A1608,FALSE)&gt;0,
HLOOKUP("Cluster",'vInfo (Imported)'!$1:$5000,A1608,FALSE),
"")</f>
        <v/>
      </c>
      <c r="K1608" s="28">
        <f>'vCluster (Imported)'!A1608</f>
        <v>0</v>
      </c>
      <c r="L1608">
        <f t="shared" si="153"/>
        <v>0</v>
      </c>
      <c r="M1608">
        <f t="shared" si="154"/>
        <v>0</v>
      </c>
      <c r="N1608">
        <f t="shared" si="155"/>
        <v>0</v>
      </c>
      <c r="O1608" s="1">
        <f t="shared" si="156"/>
        <v>0</v>
      </c>
      <c r="P1608">
        <f>SUMIFS('vCluster (Imported)'!$G:$G,'vCluster (Imported)'!$A:$A,K1608)</f>
        <v>0</v>
      </c>
      <c r="Q1608">
        <f t="shared" si="157"/>
        <v>0</v>
      </c>
    </row>
    <row r="1609" spans="1:17" x14ac:dyDescent="0.3">
      <c r="A1609">
        <f t="shared" si="152"/>
        <v>1609</v>
      </c>
      <c r="B1609" t="str">
        <f>IF(HLOOKUP("Memory",'vInfo (Imported)'!$1:$5000,A1609,FALSE)&gt;0,HLOOKUP("Memory",'vInfo (Imported)'!$1:$5000,A1609,FALSE),"")</f>
        <v/>
      </c>
      <c r="C1609" t="str">
        <f>IF(HLOOKUP("CPUs",'vInfo (Imported)'!$1:$5000,A1609,FALSE)&gt;0,
HLOOKUP("CPUs",'vInfo (Imported)'!$1:$5000,A1609,FALSE),
"")</f>
        <v/>
      </c>
      <c r="D1609" t="str">
        <f>IF(HLOOKUP($D$1,'vInfo (Imported)'!$1:$5000,A1609,FALSE)&gt;0,
HLOOKUP($D$1,'vInfo (Imported)'!$1:$5000,A1609,FALSE),
"")</f>
        <v/>
      </c>
      <c r="E1609" t="str">
        <f>IF(HLOOKUP("Category",'vInfo (Imported)'!$1:$5000,A1609,FALSE)&gt;0,
HLOOKUP("Category",'vInfo (Imported)'!$1:$5000,A1609,FALSE),
"")</f>
        <v/>
      </c>
      <c r="F1609" t="str">
        <f>IF(HLOOKUP("OS according to the configuration file",'vInfo (Imported)'!$1:$5000,A1609,FALSE)&gt;0,
HLOOKUP("OS according to the configuration file",'vInfo (Imported)'!$1:$5000,A1609,FALSE),
"")</f>
        <v/>
      </c>
      <c r="G1609" s="1" t="str">
        <f>IF(HLOOKUP("Cluster",'vInfo (Imported)'!$1:$5000,A1609,FALSE)&gt;0,
HLOOKUP("Cluster",'vInfo (Imported)'!$1:$5000,A1609,FALSE),
"")</f>
        <v/>
      </c>
      <c r="K1609" s="28">
        <f>'vCluster (Imported)'!A1609</f>
        <v>0</v>
      </c>
      <c r="L1609">
        <f t="shared" si="153"/>
        <v>0</v>
      </c>
      <c r="M1609">
        <f t="shared" si="154"/>
        <v>0</v>
      </c>
      <c r="N1609">
        <f t="shared" si="155"/>
        <v>0</v>
      </c>
      <c r="O1609" s="1">
        <f t="shared" si="156"/>
        <v>0</v>
      </c>
      <c r="P1609">
        <f>SUMIFS('vCluster (Imported)'!$G:$G,'vCluster (Imported)'!$A:$A,K1609)</f>
        <v>0</v>
      </c>
      <c r="Q1609">
        <f t="shared" si="157"/>
        <v>0</v>
      </c>
    </row>
    <row r="1610" spans="1:17" x14ac:dyDescent="0.3">
      <c r="A1610">
        <f t="shared" si="152"/>
        <v>1610</v>
      </c>
      <c r="B1610" t="str">
        <f>IF(HLOOKUP("Memory",'vInfo (Imported)'!$1:$5000,A1610,FALSE)&gt;0,HLOOKUP("Memory",'vInfo (Imported)'!$1:$5000,A1610,FALSE),"")</f>
        <v/>
      </c>
      <c r="C1610" t="str">
        <f>IF(HLOOKUP("CPUs",'vInfo (Imported)'!$1:$5000,A1610,FALSE)&gt;0,
HLOOKUP("CPUs",'vInfo (Imported)'!$1:$5000,A1610,FALSE),
"")</f>
        <v/>
      </c>
      <c r="D1610" t="str">
        <f>IF(HLOOKUP($D$1,'vInfo (Imported)'!$1:$5000,A1610,FALSE)&gt;0,
HLOOKUP($D$1,'vInfo (Imported)'!$1:$5000,A1610,FALSE),
"")</f>
        <v/>
      </c>
      <c r="E1610" t="str">
        <f>IF(HLOOKUP("Category",'vInfo (Imported)'!$1:$5000,A1610,FALSE)&gt;0,
HLOOKUP("Category",'vInfo (Imported)'!$1:$5000,A1610,FALSE),
"")</f>
        <v/>
      </c>
      <c r="F1610" t="str">
        <f>IF(HLOOKUP("OS according to the configuration file",'vInfo (Imported)'!$1:$5000,A1610,FALSE)&gt;0,
HLOOKUP("OS according to the configuration file",'vInfo (Imported)'!$1:$5000,A1610,FALSE),
"")</f>
        <v/>
      </c>
      <c r="G1610" s="1" t="str">
        <f>IF(HLOOKUP("Cluster",'vInfo (Imported)'!$1:$5000,A1610,FALSE)&gt;0,
HLOOKUP("Cluster",'vInfo (Imported)'!$1:$5000,A1610,FALSE),
"")</f>
        <v/>
      </c>
      <c r="K1610" s="28">
        <f>'vCluster (Imported)'!A1610</f>
        <v>0</v>
      </c>
      <c r="L1610">
        <f t="shared" si="153"/>
        <v>0</v>
      </c>
      <c r="M1610">
        <f t="shared" si="154"/>
        <v>0</v>
      </c>
      <c r="N1610">
        <f t="shared" si="155"/>
        <v>0</v>
      </c>
      <c r="O1610" s="1">
        <f t="shared" si="156"/>
        <v>0</v>
      </c>
      <c r="P1610">
        <f>SUMIFS('vCluster (Imported)'!$G:$G,'vCluster (Imported)'!$A:$A,K1610)</f>
        <v>0</v>
      </c>
      <c r="Q1610">
        <f t="shared" si="157"/>
        <v>0</v>
      </c>
    </row>
    <row r="1611" spans="1:17" x14ac:dyDescent="0.3">
      <c r="A1611">
        <f t="shared" si="152"/>
        <v>1611</v>
      </c>
      <c r="B1611" t="str">
        <f>IF(HLOOKUP("Memory",'vInfo (Imported)'!$1:$5000,A1611,FALSE)&gt;0,HLOOKUP("Memory",'vInfo (Imported)'!$1:$5000,A1611,FALSE),"")</f>
        <v/>
      </c>
      <c r="C1611" t="str">
        <f>IF(HLOOKUP("CPUs",'vInfo (Imported)'!$1:$5000,A1611,FALSE)&gt;0,
HLOOKUP("CPUs",'vInfo (Imported)'!$1:$5000,A1611,FALSE),
"")</f>
        <v/>
      </c>
      <c r="D1611" t="str">
        <f>IF(HLOOKUP($D$1,'vInfo (Imported)'!$1:$5000,A1611,FALSE)&gt;0,
HLOOKUP($D$1,'vInfo (Imported)'!$1:$5000,A1611,FALSE),
"")</f>
        <v/>
      </c>
      <c r="E1611" t="str">
        <f>IF(HLOOKUP("Category",'vInfo (Imported)'!$1:$5000,A1611,FALSE)&gt;0,
HLOOKUP("Category",'vInfo (Imported)'!$1:$5000,A1611,FALSE),
"")</f>
        <v/>
      </c>
      <c r="F1611" t="str">
        <f>IF(HLOOKUP("OS according to the configuration file",'vInfo (Imported)'!$1:$5000,A1611,FALSE)&gt;0,
HLOOKUP("OS according to the configuration file",'vInfo (Imported)'!$1:$5000,A1611,FALSE),
"")</f>
        <v/>
      </c>
      <c r="G1611" s="1" t="str">
        <f>IF(HLOOKUP("Cluster",'vInfo (Imported)'!$1:$5000,A1611,FALSE)&gt;0,
HLOOKUP("Cluster",'vInfo (Imported)'!$1:$5000,A1611,FALSE),
"")</f>
        <v/>
      </c>
      <c r="K1611" s="28">
        <f>'vCluster (Imported)'!A1611</f>
        <v>0</v>
      </c>
      <c r="L1611">
        <f t="shared" si="153"/>
        <v>0</v>
      </c>
      <c r="M1611">
        <f t="shared" si="154"/>
        <v>0</v>
      </c>
      <c r="N1611">
        <f t="shared" si="155"/>
        <v>0</v>
      </c>
      <c r="O1611" s="1">
        <f t="shared" si="156"/>
        <v>0</v>
      </c>
      <c r="P1611">
        <f>SUMIFS('vCluster (Imported)'!$G:$G,'vCluster (Imported)'!$A:$A,K1611)</f>
        <v>0</v>
      </c>
      <c r="Q1611">
        <f t="shared" si="157"/>
        <v>0</v>
      </c>
    </row>
    <row r="1612" spans="1:17" x14ac:dyDescent="0.3">
      <c r="A1612">
        <f t="shared" si="152"/>
        <v>1612</v>
      </c>
      <c r="B1612" t="str">
        <f>IF(HLOOKUP("Memory",'vInfo (Imported)'!$1:$5000,A1612,FALSE)&gt;0,HLOOKUP("Memory",'vInfo (Imported)'!$1:$5000,A1612,FALSE),"")</f>
        <v/>
      </c>
      <c r="C1612" t="str">
        <f>IF(HLOOKUP("CPUs",'vInfo (Imported)'!$1:$5000,A1612,FALSE)&gt;0,
HLOOKUP("CPUs",'vInfo (Imported)'!$1:$5000,A1612,FALSE),
"")</f>
        <v/>
      </c>
      <c r="D1612" t="str">
        <f>IF(HLOOKUP($D$1,'vInfo (Imported)'!$1:$5000,A1612,FALSE)&gt;0,
HLOOKUP($D$1,'vInfo (Imported)'!$1:$5000,A1612,FALSE),
"")</f>
        <v/>
      </c>
      <c r="E1612" t="str">
        <f>IF(HLOOKUP("Category",'vInfo (Imported)'!$1:$5000,A1612,FALSE)&gt;0,
HLOOKUP("Category",'vInfo (Imported)'!$1:$5000,A1612,FALSE),
"")</f>
        <v/>
      </c>
      <c r="F1612" t="str">
        <f>IF(HLOOKUP("OS according to the configuration file",'vInfo (Imported)'!$1:$5000,A1612,FALSE)&gt;0,
HLOOKUP("OS according to the configuration file",'vInfo (Imported)'!$1:$5000,A1612,FALSE),
"")</f>
        <v/>
      </c>
      <c r="G1612" s="1" t="str">
        <f>IF(HLOOKUP("Cluster",'vInfo (Imported)'!$1:$5000,A1612,FALSE)&gt;0,
HLOOKUP("Cluster",'vInfo (Imported)'!$1:$5000,A1612,FALSE),
"")</f>
        <v/>
      </c>
      <c r="K1612" s="28">
        <f>'vCluster (Imported)'!A1612</f>
        <v>0</v>
      </c>
      <c r="L1612">
        <f t="shared" si="153"/>
        <v>0</v>
      </c>
      <c r="M1612">
        <f t="shared" si="154"/>
        <v>0</v>
      </c>
      <c r="N1612">
        <f t="shared" si="155"/>
        <v>0</v>
      </c>
      <c r="O1612" s="1">
        <f t="shared" si="156"/>
        <v>0</v>
      </c>
      <c r="P1612">
        <f>SUMIFS('vCluster (Imported)'!$G:$G,'vCluster (Imported)'!$A:$A,K1612)</f>
        <v>0</v>
      </c>
      <c r="Q1612">
        <f t="shared" si="157"/>
        <v>0</v>
      </c>
    </row>
    <row r="1613" spans="1:17" x14ac:dyDescent="0.3">
      <c r="A1613">
        <f t="shared" si="152"/>
        <v>1613</v>
      </c>
      <c r="B1613" t="str">
        <f>IF(HLOOKUP("Memory",'vInfo (Imported)'!$1:$5000,A1613,FALSE)&gt;0,HLOOKUP("Memory",'vInfo (Imported)'!$1:$5000,A1613,FALSE),"")</f>
        <v/>
      </c>
      <c r="C1613" t="str">
        <f>IF(HLOOKUP("CPUs",'vInfo (Imported)'!$1:$5000,A1613,FALSE)&gt;0,
HLOOKUP("CPUs",'vInfo (Imported)'!$1:$5000,A1613,FALSE),
"")</f>
        <v/>
      </c>
      <c r="D1613" t="str">
        <f>IF(HLOOKUP($D$1,'vInfo (Imported)'!$1:$5000,A1613,FALSE)&gt;0,
HLOOKUP($D$1,'vInfo (Imported)'!$1:$5000,A1613,FALSE),
"")</f>
        <v/>
      </c>
      <c r="E1613" t="str">
        <f>IF(HLOOKUP("Category",'vInfo (Imported)'!$1:$5000,A1613,FALSE)&gt;0,
HLOOKUP("Category",'vInfo (Imported)'!$1:$5000,A1613,FALSE),
"")</f>
        <v/>
      </c>
      <c r="F1613" t="str">
        <f>IF(HLOOKUP("OS according to the configuration file",'vInfo (Imported)'!$1:$5000,A1613,FALSE)&gt;0,
HLOOKUP("OS according to the configuration file",'vInfo (Imported)'!$1:$5000,A1613,FALSE),
"")</f>
        <v/>
      </c>
      <c r="G1613" s="1" t="str">
        <f>IF(HLOOKUP("Cluster",'vInfo (Imported)'!$1:$5000,A1613,FALSE)&gt;0,
HLOOKUP("Cluster",'vInfo (Imported)'!$1:$5000,A1613,FALSE),
"")</f>
        <v/>
      </c>
      <c r="K1613" s="28">
        <f>'vCluster (Imported)'!A1613</f>
        <v>0</v>
      </c>
      <c r="L1613">
        <f t="shared" si="153"/>
        <v>0</v>
      </c>
      <c r="M1613">
        <f t="shared" si="154"/>
        <v>0</v>
      </c>
      <c r="N1613">
        <f t="shared" si="155"/>
        <v>0</v>
      </c>
      <c r="O1613" s="1">
        <f t="shared" si="156"/>
        <v>0</v>
      </c>
      <c r="P1613">
        <f>SUMIFS('vCluster (Imported)'!$G:$G,'vCluster (Imported)'!$A:$A,K1613)</f>
        <v>0</v>
      </c>
      <c r="Q1613">
        <f t="shared" si="157"/>
        <v>0</v>
      </c>
    </row>
    <row r="1614" spans="1:17" x14ac:dyDescent="0.3">
      <c r="A1614">
        <f t="shared" si="152"/>
        <v>1614</v>
      </c>
      <c r="B1614" t="str">
        <f>IF(HLOOKUP("Memory",'vInfo (Imported)'!$1:$5000,A1614,FALSE)&gt;0,HLOOKUP("Memory",'vInfo (Imported)'!$1:$5000,A1614,FALSE),"")</f>
        <v/>
      </c>
      <c r="C1614" t="str">
        <f>IF(HLOOKUP("CPUs",'vInfo (Imported)'!$1:$5000,A1614,FALSE)&gt;0,
HLOOKUP("CPUs",'vInfo (Imported)'!$1:$5000,A1614,FALSE),
"")</f>
        <v/>
      </c>
      <c r="D1614" t="str">
        <f>IF(HLOOKUP($D$1,'vInfo (Imported)'!$1:$5000,A1614,FALSE)&gt;0,
HLOOKUP($D$1,'vInfo (Imported)'!$1:$5000,A1614,FALSE),
"")</f>
        <v/>
      </c>
      <c r="E1614" t="str">
        <f>IF(HLOOKUP("Category",'vInfo (Imported)'!$1:$5000,A1614,FALSE)&gt;0,
HLOOKUP("Category",'vInfo (Imported)'!$1:$5000,A1614,FALSE),
"")</f>
        <v/>
      </c>
      <c r="F1614" t="str">
        <f>IF(HLOOKUP("OS according to the configuration file",'vInfo (Imported)'!$1:$5000,A1614,FALSE)&gt;0,
HLOOKUP("OS according to the configuration file",'vInfo (Imported)'!$1:$5000,A1614,FALSE),
"")</f>
        <v/>
      </c>
      <c r="G1614" s="1" t="str">
        <f>IF(HLOOKUP("Cluster",'vInfo (Imported)'!$1:$5000,A1614,FALSE)&gt;0,
HLOOKUP("Cluster",'vInfo (Imported)'!$1:$5000,A1614,FALSE),
"")</f>
        <v/>
      </c>
      <c r="K1614" s="28">
        <f>'vCluster (Imported)'!A1614</f>
        <v>0</v>
      </c>
      <c r="L1614">
        <f t="shared" si="153"/>
        <v>0</v>
      </c>
      <c r="M1614">
        <f t="shared" si="154"/>
        <v>0</v>
      </c>
      <c r="N1614">
        <f t="shared" si="155"/>
        <v>0</v>
      </c>
      <c r="O1614" s="1">
        <f t="shared" si="156"/>
        <v>0</v>
      </c>
      <c r="P1614">
        <f>SUMIFS('vCluster (Imported)'!$G:$G,'vCluster (Imported)'!$A:$A,K1614)</f>
        <v>0</v>
      </c>
      <c r="Q1614">
        <f t="shared" si="157"/>
        <v>0</v>
      </c>
    </row>
    <row r="1615" spans="1:17" x14ac:dyDescent="0.3">
      <c r="A1615">
        <f t="shared" si="152"/>
        <v>1615</v>
      </c>
      <c r="B1615" t="str">
        <f>IF(HLOOKUP("Memory",'vInfo (Imported)'!$1:$5000,A1615,FALSE)&gt;0,HLOOKUP("Memory",'vInfo (Imported)'!$1:$5000,A1615,FALSE),"")</f>
        <v/>
      </c>
      <c r="C1615" t="str">
        <f>IF(HLOOKUP("CPUs",'vInfo (Imported)'!$1:$5000,A1615,FALSE)&gt;0,
HLOOKUP("CPUs",'vInfo (Imported)'!$1:$5000,A1615,FALSE),
"")</f>
        <v/>
      </c>
      <c r="D1615" t="str">
        <f>IF(HLOOKUP($D$1,'vInfo (Imported)'!$1:$5000,A1615,FALSE)&gt;0,
HLOOKUP($D$1,'vInfo (Imported)'!$1:$5000,A1615,FALSE),
"")</f>
        <v/>
      </c>
      <c r="E1615" t="str">
        <f>IF(HLOOKUP("Category",'vInfo (Imported)'!$1:$5000,A1615,FALSE)&gt;0,
HLOOKUP("Category",'vInfo (Imported)'!$1:$5000,A1615,FALSE),
"")</f>
        <v/>
      </c>
      <c r="F1615" t="str">
        <f>IF(HLOOKUP("OS according to the configuration file",'vInfo (Imported)'!$1:$5000,A1615,FALSE)&gt;0,
HLOOKUP("OS according to the configuration file",'vInfo (Imported)'!$1:$5000,A1615,FALSE),
"")</f>
        <v/>
      </c>
      <c r="G1615" s="1" t="str">
        <f>IF(HLOOKUP("Cluster",'vInfo (Imported)'!$1:$5000,A1615,FALSE)&gt;0,
HLOOKUP("Cluster",'vInfo (Imported)'!$1:$5000,A1615,FALSE),
"")</f>
        <v/>
      </c>
      <c r="K1615" s="28">
        <f>'vCluster (Imported)'!A1615</f>
        <v>0</v>
      </c>
      <c r="L1615">
        <f t="shared" si="153"/>
        <v>0</v>
      </c>
      <c r="M1615">
        <f t="shared" si="154"/>
        <v>0</v>
      </c>
      <c r="N1615">
        <f t="shared" si="155"/>
        <v>0</v>
      </c>
      <c r="O1615" s="1">
        <f t="shared" si="156"/>
        <v>0</v>
      </c>
      <c r="P1615">
        <f>SUMIFS('vCluster (Imported)'!$G:$G,'vCluster (Imported)'!$A:$A,K1615)</f>
        <v>0</v>
      </c>
      <c r="Q1615">
        <f t="shared" si="157"/>
        <v>0</v>
      </c>
    </row>
    <row r="1616" spans="1:17" x14ac:dyDescent="0.3">
      <c r="A1616">
        <f t="shared" si="152"/>
        <v>1616</v>
      </c>
      <c r="B1616" t="str">
        <f>IF(HLOOKUP("Memory",'vInfo (Imported)'!$1:$5000,A1616,FALSE)&gt;0,HLOOKUP("Memory",'vInfo (Imported)'!$1:$5000,A1616,FALSE),"")</f>
        <v/>
      </c>
      <c r="C1616" t="str">
        <f>IF(HLOOKUP("CPUs",'vInfo (Imported)'!$1:$5000,A1616,FALSE)&gt;0,
HLOOKUP("CPUs",'vInfo (Imported)'!$1:$5000,A1616,FALSE),
"")</f>
        <v/>
      </c>
      <c r="D1616" t="str">
        <f>IF(HLOOKUP($D$1,'vInfo (Imported)'!$1:$5000,A1616,FALSE)&gt;0,
HLOOKUP($D$1,'vInfo (Imported)'!$1:$5000,A1616,FALSE),
"")</f>
        <v/>
      </c>
      <c r="E1616" t="str">
        <f>IF(HLOOKUP("Category",'vInfo (Imported)'!$1:$5000,A1616,FALSE)&gt;0,
HLOOKUP("Category",'vInfo (Imported)'!$1:$5000,A1616,FALSE),
"")</f>
        <v/>
      </c>
      <c r="F1616" t="str">
        <f>IF(HLOOKUP("OS according to the configuration file",'vInfo (Imported)'!$1:$5000,A1616,FALSE)&gt;0,
HLOOKUP("OS according to the configuration file",'vInfo (Imported)'!$1:$5000,A1616,FALSE),
"")</f>
        <v/>
      </c>
      <c r="G1616" s="1" t="str">
        <f>IF(HLOOKUP("Cluster",'vInfo (Imported)'!$1:$5000,A1616,FALSE)&gt;0,
HLOOKUP("Cluster",'vInfo (Imported)'!$1:$5000,A1616,FALSE),
"")</f>
        <v/>
      </c>
      <c r="K1616" s="28">
        <f>'vCluster (Imported)'!A1616</f>
        <v>0</v>
      </c>
      <c r="L1616">
        <f t="shared" si="153"/>
        <v>0</v>
      </c>
      <c r="M1616">
        <f t="shared" si="154"/>
        <v>0</v>
      </c>
      <c r="N1616">
        <f t="shared" si="155"/>
        <v>0</v>
      </c>
      <c r="O1616" s="1">
        <f t="shared" si="156"/>
        <v>0</v>
      </c>
      <c r="P1616">
        <f>SUMIFS('vCluster (Imported)'!$G:$G,'vCluster (Imported)'!$A:$A,K1616)</f>
        <v>0</v>
      </c>
      <c r="Q1616">
        <f t="shared" si="157"/>
        <v>0</v>
      </c>
    </row>
    <row r="1617" spans="1:17" x14ac:dyDescent="0.3">
      <c r="A1617">
        <f t="shared" si="152"/>
        <v>1617</v>
      </c>
      <c r="B1617" t="str">
        <f>IF(HLOOKUP("Memory",'vInfo (Imported)'!$1:$5000,A1617,FALSE)&gt;0,HLOOKUP("Memory",'vInfo (Imported)'!$1:$5000,A1617,FALSE),"")</f>
        <v/>
      </c>
      <c r="C1617" t="str">
        <f>IF(HLOOKUP("CPUs",'vInfo (Imported)'!$1:$5000,A1617,FALSE)&gt;0,
HLOOKUP("CPUs",'vInfo (Imported)'!$1:$5000,A1617,FALSE),
"")</f>
        <v/>
      </c>
      <c r="D1617" t="str">
        <f>IF(HLOOKUP($D$1,'vInfo (Imported)'!$1:$5000,A1617,FALSE)&gt;0,
HLOOKUP($D$1,'vInfo (Imported)'!$1:$5000,A1617,FALSE),
"")</f>
        <v/>
      </c>
      <c r="E1617" t="str">
        <f>IF(HLOOKUP("Category",'vInfo (Imported)'!$1:$5000,A1617,FALSE)&gt;0,
HLOOKUP("Category",'vInfo (Imported)'!$1:$5000,A1617,FALSE),
"")</f>
        <v/>
      </c>
      <c r="F1617" t="str">
        <f>IF(HLOOKUP("OS according to the configuration file",'vInfo (Imported)'!$1:$5000,A1617,FALSE)&gt;0,
HLOOKUP("OS according to the configuration file",'vInfo (Imported)'!$1:$5000,A1617,FALSE),
"")</f>
        <v/>
      </c>
      <c r="G1617" s="1" t="str">
        <f>IF(HLOOKUP("Cluster",'vInfo (Imported)'!$1:$5000,A1617,FALSE)&gt;0,
HLOOKUP("Cluster",'vInfo (Imported)'!$1:$5000,A1617,FALSE),
"")</f>
        <v/>
      </c>
      <c r="K1617" s="28">
        <f>'vCluster (Imported)'!A1617</f>
        <v>0</v>
      </c>
      <c r="L1617">
        <f t="shared" si="153"/>
        <v>0</v>
      </c>
      <c r="M1617">
        <f t="shared" si="154"/>
        <v>0</v>
      </c>
      <c r="N1617">
        <f t="shared" si="155"/>
        <v>0</v>
      </c>
      <c r="O1617" s="1">
        <f t="shared" si="156"/>
        <v>0</v>
      </c>
      <c r="P1617">
        <f>SUMIFS('vCluster (Imported)'!$G:$G,'vCluster (Imported)'!$A:$A,K1617)</f>
        <v>0</v>
      </c>
      <c r="Q1617">
        <f t="shared" si="157"/>
        <v>0</v>
      </c>
    </row>
    <row r="1618" spans="1:17" x14ac:dyDescent="0.3">
      <c r="A1618">
        <f t="shared" si="152"/>
        <v>1618</v>
      </c>
      <c r="B1618" t="str">
        <f>IF(HLOOKUP("Memory",'vInfo (Imported)'!$1:$5000,A1618,FALSE)&gt;0,HLOOKUP("Memory",'vInfo (Imported)'!$1:$5000,A1618,FALSE),"")</f>
        <v/>
      </c>
      <c r="C1618" t="str">
        <f>IF(HLOOKUP("CPUs",'vInfo (Imported)'!$1:$5000,A1618,FALSE)&gt;0,
HLOOKUP("CPUs",'vInfo (Imported)'!$1:$5000,A1618,FALSE),
"")</f>
        <v/>
      </c>
      <c r="D1618" t="str">
        <f>IF(HLOOKUP($D$1,'vInfo (Imported)'!$1:$5000,A1618,FALSE)&gt;0,
HLOOKUP($D$1,'vInfo (Imported)'!$1:$5000,A1618,FALSE),
"")</f>
        <v/>
      </c>
      <c r="E1618" t="str">
        <f>IF(HLOOKUP("Category",'vInfo (Imported)'!$1:$5000,A1618,FALSE)&gt;0,
HLOOKUP("Category",'vInfo (Imported)'!$1:$5000,A1618,FALSE),
"")</f>
        <v/>
      </c>
      <c r="F1618" t="str">
        <f>IF(HLOOKUP("OS according to the configuration file",'vInfo (Imported)'!$1:$5000,A1618,FALSE)&gt;0,
HLOOKUP("OS according to the configuration file",'vInfo (Imported)'!$1:$5000,A1618,FALSE),
"")</f>
        <v/>
      </c>
      <c r="G1618" s="1" t="str">
        <f>IF(HLOOKUP("Cluster",'vInfo (Imported)'!$1:$5000,A1618,FALSE)&gt;0,
HLOOKUP("Cluster",'vInfo (Imported)'!$1:$5000,A1618,FALSE),
"")</f>
        <v/>
      </c>
      <c r="K1618" s="28">
        <f>'vCluster (Imported)'!A1618</f>
        <v>0</v>
      </c>
      <c r="L1618">
        <f t="shared" si="153"/>
        <v>0</v>
      </c>
      <c r="M1618">
        <f t="shared" si="154"/>
        <v>0</v>
      </c>
      <c r="N1618">
        <f t="shared" si="155"/>
        <v>0</v>
      </c>
      <c r="O1618" s="1">
        <f t="shared" si="156"/>
        <v>0</v>
      </c>
      <c r="P1618">
        <f>SUMIFS('vCluster (Imported)'!$G:$G,'vCluster (Imported)'!$A:$A,K1618)</f>
        <v>0</v>
      </c>
      <c r="Q1618">
        <f t="shared" si="157"/>
        <v>0</v>
      </c>
    </row>
    <row r="1619" spans="1:17" x14ac:dyDescent="0.3">
      <c r="A1619">
        <f t="shared" si="152"/>
        <v>1619</v>
      </c>
      <c r="B1619" t="str">
        <f>IF(HLOOKUP("Memory",'vInfo (Imported)'!$1:$5000,A1619,FALSE)&gt;0,HLOOKUP("Memory",'vInfo (Imported)'!$1:$5000,A1619,FALSE),"")</f>
        <v/>
      </c>
      <c r="C1619" t="str">
        <f>IF(HLOOKUP("CPUs",'vInfo (Imported)'!$1:$5000,A1619,FALSE)&gt;0,
HLOOKUP("CPUs",'vInfo (Imported)'!$1:$5000,A1619,FALSE),
"")</f>
        <v/>
      </c>
      <c r="D1619" t="str">
        <f>IF(HLOOKUP($D$1,'vInfo (Imported)'!$1:$5000,A1619,FALSE)&gt;0,
HLOOKUP($D$1,'vInfo (Imported)'!$1:$5000,A1619,FALSE),
"")</f>
        <v/>
      </c>
      <c r="E1619" t="str">
        <f>IF(HLOOKUP("Category",'vInfo (Imported)'!$1:$5000,A1619,FALSE)&gt;0,
HLOOKUP("Category",'vInfo (Imported)'!$1:$5000,A1619,FALSE),
"")</f>
        <v/>
      </c>
      <c r="F1619" t="str">
        <f>IF(HLOOKUP("OS according to the configuration file",'vInfo (Imported)'!$1:$5000,A1619,FALSE)&gt;0,
HLOOKUP("OS according to the configuration file",'vInfo (Imported)'!$1:$5000,A1619,FALSE),
"")</f>
        <v/>
      </c>
      <c r="G1619" s="1" t="str">
        <f>IF(HLOOKUP("Cluster",'vInfo (Imported)'!$1:$5000,A1619,FALSE)&gt;0,
HLOOKUP("Cluster",'vInfo (Imported)'!$1:$5000,A1619,FALSE),
"")</f>
        <v/>
      </c>
      <c r="K1619" s="28">
        <f>'vCluster (Imported)'!A1619</f>
        <v>0</v>
      </c>
      <c r="L1619">
        <f t="shared" si="153"/>
        <v>0</v>
      </c>
      <c r="M1619">
        <f t="shared" si="154"/>
        <v>0</v>
      </c>
      <c r="N1619">
        <f t="shared" si="155"/>
        <v>0</v>
      </c>
      <c r="O1619" s="1">
        <f t="shared" si="156"/>
        <v>0</v>
      </c>
      <c r="P1619">
        <f>SUMIFS('vCluster (Imported)'!$G:$G,'vCluster (Imported)'!$A:$A,K1619)</f>
        <v>0</v>
      </c>
      <c r="Q1619">
        <f t="shared" si="157"/>
        <v>0</v>
      </c>
    </row>
    <row r="1620" spans="1:17" x14ac:dyDescent="0.3">
      <c r="A1620">
        <f t="shared" si="152"/>
        <v>1620</v>
      </c>
      <c r="B1620" t="str">
        <f>IF(HLOOKUP("Memory",'vInfo (Imported)'!$1:$5000,A1620,FALSE)&gt;0,HLOOKUP("Memory",'vInfo (Imported)'!$1:$5000,A1620,FALSE),"")</f>
        <v/>
      </c>
      <c r="C1620" t="str">
        <f>IF(HLOOKUP("CPUs",'vInfo (Imported)'!$1:$5000,A1620,FALSE)&gt;0,
HLOOKUP("CPUs",'vInfo (Imported)'!$1:$5000,A1620,FALSE),
"")</f>
        <v/>
      </c>
      <c r="D1620" t="str">
        <f>IF(HLOOKUP($D$1,'vInfo (Imported)'!$1:$5000,A1620,FALSE)&gt;0,
HLOOKUP($D$1,'vInfo (Imported)'!$1:$5000,A1620,FALSE),
"")</f>
        <v/>
      </c>
      <c r="E1620" t="str">
        <f>IF(HLOOKUP("Category",'vInfo (Imported)'!$1:$5000,A1620,FALSE)&gt;0,
HLOOKUP("Category",'vInfo (Imported)'!$1:$5000,A1620,FALSE),
"")</f>
        <v/>
      </c>
      <c r="F1620" t="str">
        <f>IF(HLOOKUP("OS according to the configuration file",'vInfo (Imported)'!$1:$5000,A1620,FALSE)&gt;0,
HLOOKUP("OS according to the configuration file",'vInfo (Imported)'!$1:$5000,A1620,FALSE),
"")</f>
        <v/>
      </c>
      <c r="G1620" s="1" t="str">
        <f>IF(HLOOKUP("Cluster",'vInfo (Imported)'!$1:$5000,A1620,FALSE)&gt;0,
HLOOKUP("Cluster",'vInfo (Imported)'!$1:$5000,A1620,FALSE),
"")</f>
        <v/>
      </c>
      <c r="K1620" s="28">
        <f>'vCluster (Imported)'!A1620</f>
        <v>0</v>
      </c>
      <c r="L1620">
        <f t="shared" si="153"/>
        <v>0</v>
      </c>
      <c r="M1620">
        <f t="shared" si="154"/>
        <v>0</v>
      </c>
      <c r="N1620">
        <f t="shared" si="155"/>
        <v>0</v>
      </c>
      <c r="O1620" s="1">
        <f t="shared" si="156"/>
        <v>0</v>
      </c>
      <c r="P1620">
        <f>SUMIFS('vCluster (Imported)'!$G:$G,'vCluster (Imported)'!$A:$A,K1620)</f>
        <v>0</v>
      </c>
      <c r="Q1620">
        <f t="shared" si="157"/>
        <v>0</v>
      </c>
    </row>
    <row r="1621" spans="1:17" x14ac:dyDescent="0.3">
      <c r="A1621">
        <f t="shared" si="152"/>
        <v>1621</v>
      </c>
      <c r="B1621" t="str">
        <f>IF(HLOOKUP("Memory",'vInfo (Imported)'!$1:$5000,A1621,FALSE)&gt;0,HLOOKUP("Memory",'vInfo (Imported)'!$1:$5000,A1621,FALSE),"")</f>
        <v/>
      </c>
      <c r="C1621" t="str">
        <f>IF(HLOOKUP("CPUs",'vInfo (Imported)'!$1:$5000,A1621,FALSE)&gt;0,
HLOOKUP("CPUs",'vInfo (Imported)'!$1:$5000,A1621,FALSE),
"")</f>
        <v/>
      </c>
      <c r="D1621" t="str">
        <f>IF(HLOOKUP($D$1,'vInfo (Imported)'!$1:$5000,A1621,FALSE)&gt;0,
HLOOKUP($D$1,'vInfo (Imported)'!$1:$5000,A1621,FALSE),
"")</f>
        <v/>
      </c>
      <c r="E1621" t="str">
        <f>IF(HLOOKUP("Category",'vInfo (Imported)'!$1:$5000,A1621,FALSE)&gt;0,
HLOOKUP("Category",'vInfo (Imported)'!$1:$5000,A1621,FALSE),
"")</f>
        <v/>
      </c>
      <c r="F1621" t="str">
        <f>IF(HLOOKUP("OS according to the configuration file",'vInfo (Imported)'!$1:$5000,A1621,FALSE)&gt;0,
HLOOKUP("OS according to the configuration file",'vInfo (Imported)'!$1:$5000,A1621,FALSE),
"")</f>
        <v/>
      </c>
      <c r="G1621" s="1" t="str">
        <f>IF(HLOOKUP("Cluster",'vInfo (Imported)'!$1:$5000,A1621,FALSE)&gt;0,
HLOOKUP("Cluster",'vInfo (Imported)'!$1:$5000,A1621,FALSE),
"")</f>
        <v/>
      </c>
      <c r="K1621" s="28">
        <f>'vCluster (Imported)'!A1621</f>
        <v>0</v>
      </c>
      <c r="L1621">
        <f t="shared" si="153"/>
        <v>0</v>
      </c>
      <c r="M1621">
        <f t="shared" si="154"/>
        <v>0</v>
      </c>
      <c r="N1621">
        <f t="shared" si="155"/>
        <v>0</v>
      </c>
      <c r="O1621" s="1">
        <f t="shared" si="156"/>
        <v>0</v>
      </c>
      <c r="P1621">
        <f>SUMIFS('vCluster (Imported)'!$G:$G,'vCluster (Imported)'!$A:$A,K1621)</f>
        <v>0</v>
      </c>
      <c r="Q1621">
        <f t="shared" si="157"/>
        <v>0</v>
      </c>
    </row>
    <row r="1622" spans="1:17" x14ac:dyDescent="0.3">
      <c r="A1622">
        <f t="shared" si="152"/>
        <v>1622</v>
      </c>
      <c r="B1622" t="str">
        <f>IF(HLOOKUP("Memory",'vInfo (Imported)'!$1:$5000,A1622,FALSE)&gt;0,HLOOKUP("Memory",'vInfo (Imported)'!$1:$5000,A1622,FALSE),"")</f>
        <v/>
      </c>
      <c r="C1622" t="str">
        <f>IF(HLOOKUP("CPUs",'vInfo (Imported)'!$1:$5000,A1622,FALSE)&gt;0,
HLOOKUP("CPUs",'vInfo (Imported)'!$1:$5000,A1622,FALSE),
"")</f>
        <v/>
      </c>
      <c r="D1622" t="str">
        <f>IF(HLOOKUP($D$1,'vInfo (Imported)'!$1:$5000,A1622,FALSE)&gt;0,
HLOOKUP($D$1,'vInfo (Imported)'!$1:$5000,A1622,FALSE),
"")</f>
        <v/>
      </c>
      <c r="E1622" t="str">
        <f>IF(HLOOKUP("Category",'vInfo (Imported)'!$1:$5000,A1622,FALSE)&gt;0,
HLOOKUP("Category",'vInfo (Imported)'!$1:$5000,A1622,FALSE),
"")</f>
        <v/>
      </c>
      <c r="F1622" t="str">
        <f>IF(HLOOKUP("OS according to the configuration file",'vInfo (Imported)'!$1:$5000,A1622,FALSE)&gt;0,
HLOOKUP("OS according to the configuration file",'vInfo (Imported)'!$1:$5000,A1622,FALSE),
"")</f>
        <v/>
      </c>
      <c r="G1622" s="1" t="str">
        <f>IF(HLOOKUP("Cluster",'vInfo (Imported)'!$1:$5000,A1622,FALSE)&gt;0,
HLOOKUP("Cluster",'vInfo (Imported)'!$1:$5000,A1622,FALSE),
"")</f>
        <v/>
      </c>
      <c r="K1622" s="28">
        <f>'vCluster (Imported)'!A1622</f>
        <v>0</v>
      </c>
      <c r="L1622">
        <f t="shared" si="153"/>
        <v>0</v>
      </c>
      <c r="M1622">
        <f t="shared" si="154"/>
        <v>0</v>
      </c>
      <c r="N1622">
        <f t="shared" si="155"/>
        <v>0</v>
      </c>
      <c r="O1622" s="1">
        <f t="shared" si="156"/>
        <v>0</v>
      </c>
      <c r="P1622">
        <f>SUMIFS('vCluster (Imported)'!$G:$G,'vCluster (Imported)'!$A:$A,K1622)</f>
        <v>0</v>
      </c>
      <c r="Q1622">
        <f t="shared" si="157"/>
        <v>0</v>
      </c>
    </row>
    <row r="1623" spans="1:17" x14ac:dyDescent="0.3">
      <c r="A1623">
        <f t="shared" si="152"/>
        <v>1623</v>
      </c>
      <c r="B1623" t="str">
        <f>IF(HLOOKUP("Memory",'vInfo (Imported)'!$1:$5000,A1623,FALSE)&gt;0,HLOOKUP("Memory",'vInfo (Imported)'!$1:$5000,A1623,FALSE),"")</f>
        <v/>
      </c>
      <c r="C1623" t="str">
        <f>IF(HLOOKUP("CPUs",'vInfo (Imported)'!$1:$5000,A1623,FALSE)&gt;0,
HLOOKUP("CPUs",'vInfo (Imported)'!$1:$5000,A1623,FALSE),
"")</f>
        <v/>
      </c>
      <c r="D1623" t="str">
        <f>IF(HLOOKUP($D$1,'vInfo (Imported)'!$1:$5000,A1623,FALSE)&gt;0,
HLOOKUP($D$1,'vInfo (Imported)'!$1:$5000,A1623,FALSE),
"")</f>
        <v/>
      </c>
      <c r="E1623" t="str">
        <f>IF(HLOOKUP("Category",'vInfo (Imported)'!$1:$5000,A1623,FALSE)&gt;0,
HLOOKUP("Category",'vInfo (Imported)'!$1:$5000,A1623,FALSE),
"")</f>
        <v/>
      </c>
      <c r="F1623" t="str">
        <f>IF(HLOOKUP("OS according to the configuration file",'vInfo (Imported)'!$1:$5000,A1623,FALSE)&gt;0,
HLOOKUP("OS according to the configuration file",'vInfo (Imported)'!$1:$5000,A1623,FALSE),
"")</f>
        <v/>
      </c>
      <c r="G1623" s="1" t="str">
        <f>IF(HLOOKUP("Cluster",'vInfo (Imported)'!$1:$5000,A1623,FALSE)&gt;0,
HLOOKUP("Cluster",'vInfo (Imported)'!$1:$5000,A1623,FALSE),
"")</f>
        <v/>
      </c>
      <c r="K1623" s="28">
        <f>'vCluster (Imported)'!A1623</f>
        <v>0</v>
      </c>
      <c r="L1623">
        <f t="shared" si="153"/>
        <v>0</v>
      </c>
      <c r="M1623">
        <f t="shared" si="154"/>
        <v>0</v>
      </c>
      <c r="N1623">
        <f t="shared" si="155"/>
        <v>0</v>
      </c>
      <c r="O1623" s="1">
        <f t="shared" si="156"/>
        <v>0</v>
      </c>
      <c r="P1623">
        <f>SUMIFS('vCluster (Imported)'!$G:$G,'vCluster (Imported)'!$A:$A,K1623)</f>
        <v>0</v>
      </c>
      <c r="Q1623">
        <f t="shared" si="157"/>
        <v>0</v>
      </c>
    </row>
    <row r="1624" spans="1:17" x14ac:dyDescent="0.3">
      <c r="A1624">
        <f t="shared" si="152"/>
        <v>1624</v>
      </c>
      <c r="B1624" t="str">
        <f>IF(HLOOKUP("Memory",'vInfo (Imported)'!$1:$5000,A1624,FALSE)&gt;0,HLOOKUP("Memory",'vInfo (Imported)'!$1:$5000,A1624,FALSE),"")</f>
        <v/>
      </c>
      <c r="C1624" t="str">
        <f>IF(HLOOKUP("CPUs",'vInfo (Imported)'!$1:$5000,A1624,FALSE)&gt;0,
HLOOKUP("CPUs",'vInfo (Imported)'!$1:$5000,A1624,FALSE),
"")</f>
        <v/>
      </c>
      <c r="D1624" t="str">
        <f>IF(HLOOKUP($D$1,'vInfo (Imported)'!$1:$5000,A1624,FALSE)&gt;0,
HLOOKUP($D$1,'vInfo (Imported)'!$1:$5000,A1624,FALSE),
"")</f>
        <v/>
      </c>
      <c r="E1624" t="str">
        <f>IF(HLOOKUP("Category",'vInfo (Imported)'!$1:$5000,A1624,FALSE)&gt;0,
HLOOKUP("Category",'vInfo (Imported)'!$1:$5000,A1624,FALSE),
"")</f>
        <v/>
      </c>
      <c r="F1624" t="str">
        <f>IF(HLOOKUP("OS according to the configuration file",'vInfo (Imported)'!$1:$5000,A1624,FALSE)&gt;0,
HLOOKUP("OS according to the configuration file",'vInfo (Imported)'!$1:$5000,A1624,FALSE),
"")</f>
        <v/>
      </c>
      <c r="G1624" s="1" t="str">
        <f>IF(HLOOKUP("Cluster",'vInfo (Imported)'!$1:$5000,A1624,FALSE)&gt;0,
HLOOKUP("Cluster",'vInfo (Imported)'!$1:$5000,A1624,FALSE),
"")</f>
        <v/>
      </c>
      <c r="K1624" s="28">
        <f>'vCluster (Imported)'!A1624</f>
        <v>0</v>
      </c>
      <c r="L1624">
        <f t="shared" si="153"/>
        <v>0</v>
      </c>
      <c r="M1624">
        <f t="shared" si="154"/>
        <v>0</v>
      </c>
      <c r="N1624">
        <f t="shared" si="155"/>
        <v>0</v>
      </c>
      <c r="O1624" s="1">
        <f t="shared" si="156"/>
        <v>0</v>
      </c>
      <c r="P1624">
        <f>SUMIFS('vCluster (Imported)'!$G:$G,'vCluster (Imported)'!$A:$A,K1624)</f>
        <v>0</v>
      </c>
      <c r="Q1624">
        <f t="shared" si="157"/>
        <v>0</v>
      </c>
    </row>
    <row r="1625" spans="1:17" x14ac:dyDescent="0.3">
      <c r="A1625">
        <f t="shared" si="152"/>
        <v>1625</v>
      </c>
      <c r="B1625" t="str">
        <f>IF(HLOOKUP("Memory",'vInfo (Imported)'!$1:$5000,A1625,FALSE)&gt;0,HLOOKUP("Memory",'vInfo (Imported)'!$1:$5000,A1625,FALSE),"")</f>
        <v/>
      </c>
      <c r="C1625" t="str">
        <f>IF(HLOOKUP("CPUs",'vInfo (Imported)'!$1:$5000,A1625,FALSE)&gt;0,
HLOOKUP("CPUs",'vInfo (Imported)'!$1:$5000,A1625,FALSE),
"")</f>
        <v/>
      </c>
      <c r="D1625" t="str">
        <f>IF(HLOOKUP($D$1,'vInfo (Imported)'!$1:$5000,A1625,FALSE)&gt;0,
HLOOKUP($D$1,'vInfo (Imported)'!$1:$5000,A1625,FALSE),
"")</f>
        <v/>
      </c>
      <c r="E1625" t="str">
        <f>IF(HLOOKUP("Category",'vInfo (Imported)'!$1:$5000,A1625,FALSE)&gt;0,
HLOOKUP("Category",'vInfo (Imported)'!$1:$5000,A1625,FALSE),
"")</f>
        <v/>
      </c>
      <c r="F1625" t="str">
        <f>IF(HLOOKUP("OS according to the configuration file",'vInfo (Imported)'!$1:$5000,A1625,FALSE)&gt;0,
HLOOKUP("OS according to the configuration file",'vInfo (Imported)'!$1:$5000,A1625,FALSE),
"")</f>
        <v/>
      </c>
      <c r="G1625" s="1" t="str">
        <f>IF(HLOOKUP("Cluster",'vInfo (Imported)'!$1:$5000,A1625,FALSE)&gt;0,
HLOOKUP("Cluster",'vInfo (Imported)'!$1:$5000,A1625,FALSE),
"")</f>
        <v/>
      </c>
      <c r="K1625" s="28">
        <f>'vCluster (Imported)'!A1625</f>
        <v>0</v>
      </c>
      <c r="L1625">
        <f t="shared" si="153"/>
        <v>0</v>
      </c>
      <c r="M1625">
        <f t="shared" si="154"/>
        <v>0</v>
      </c>
      <c r="N1625">
        <f t="shared" si="155"/>
        <v>0</v>
      </c>
      <c r="O1625" s="1">
        <f t="shared" si="156"/>
        <v>0</v>
      </c>
      <c r="P1625">
        <f>SUMIFS('vCluster (Imported)'!$G:$G,'vCluster (Imported)'!$A:$A,K1625)</f>
        <v>0</v>
      </c>
      <c r="Q1625">
        <f t="shared" si="157"/>
        <v>0</v>
      </c>
    </row>
    <row r="1626" spans="1:17" x14ac:dyDescent="0.3">
      <c r="A1626">
        <f t="shared" si="152"/>
        <v>1626</v>
      </c>
      <c r="B1626" t="str">
        <f>IF(HLOOKUP("Memory",'vInfo (Imported)'!$1:$5000,A1626,FALSE)&gt;0,HLOOKUP("Memory",'vInfo (Imported)'!$1:$5000,A1626,FALSE),"")</f>
        <v/>
      </c>
      <c r="C1626" t="str">
        <f>IF(HLOOKUP("CPUs",'vInfo (Imported)'!$1:$5000,A1626,FALSE)&gt;0,
HLOOKUP("CPUs",'vInfo (Imported)'!$1:$5000,A1626,FALSE),
"")</f>
        <v/>
      </c>
      <c r="D1626" t="str">
        <f>IF(HLOOKUP($D$1,'vInfo (Imported)'!$1:$5000,A1626,FALSE)&gt;0,
HLOOKUP($D$1,'vInfo (Imported)'!$1:$5000,A1626,FALSE),
"")</f>
        <v/>
      </c>
      <c r="E1626" t="str">
        <f>IF(HLOOKUP("Category",'vInfo (Imported)'!$1:$5000,A1626,FALSE)&gt;0,
HLOOKUP("Category",'vInfo (Imported)'!$1:$5000,A1626,FALSE),
"")</f>
        <v/>
      </c>
      <c r="F1626" t="str">
        <f>IF(HLOOKUP("OS according to the configuration file",'vInfo (Imported)'!$1:$5000,A1626,FALSE)&gt;0,
HLOOKUP("OS according to the configuration file",'vInfo (Imported)'!$1:$5000,A1626,FALSE),
"")</f>
        <v/>
      </c>
      <c r="G1626" s="1" t="str">
        <f>IF(HLOOKUP("Cluster",'vInfo (Imported)'!$1:$5000,A1626,FALSE)&gt;0,
HLOOKUP("Cluster",'vInfo (Imported)'!$1:$5000,A1626,FALSE),
"")</f>
        <v/>
      </c>
      <c r="K1626" s="28">
        <f>'vCluster (Imported)'!A1626</f>
        <v>0</v>
      </c>
      <c r="L1626">
        <f t="shared" si="153"/>
        <v>0</v>
      </c>
      <c r="M1626">
        <f t="shared" si="154"/>
        <v>0</v>
      </c>
      <c r="N1626">
        <f t="shared" si="155"/>
        <v>0</v>
      </c>
      <c r="O1626" s="1">
        <f t="shared" si="156"/>
        <v>0</v>
      </c>
      <c r="P1626">
        <f>SUMIFS('vCluster (Imported)'!$G:$G,'vCluster (Imported)'!$A:$A,K1626)</f>
        <v>0</v>
      </c>
      <c r="Q1626">
        <f t="shared" si="157"/>
        <v>0</v>
      </c>
    </row>
    <row r="1627" spans="1:17" x14ac:dyDescent="0.3">
      <c r="A1627">
        <f t="shared" si="152"/>
        <v>1627</v>
      </c>
      <c r="B1627" t="str">
        <f>IF(HLOOKUP("Memory",'vInfo (Imported)'!$1:$5000,A1627,FALSE)&gt;0,HLOOKUP("Memory",'vInfo (Imported)'!$1:$5000,A1627,FALSE),"")</f>
        <v/>
      </c>
      <c r="C1627" t="str">
        <f>IF(HLOOKUP("CPUs",'vInfo (Imported)'!$1:$5000,A1627,FALSE)&gt;0,
HLOOKUP("CPUs",'vInfo (Imported)'!$1:$5000,A1627,FALSE),
"")</f>
        <v/>
      </c>
      <c r="D1627" t="str">
        <f>IF(HLOOKUP($D$1,'vInfo (Imported)'!$1:$5000,A1627,FALSE)&gt;0,
HLOOKUP($D$1,'vInfo (Imported)'!$1:$5000,A1627,FALSE),
"")</f>
        <v/>
      </c>
      <c r="E1627" t="str">
        <f>IF(HLOOKUP("Category",'vInfo (Imported)'!$1:$5000,A1627,FALSE)&gt;0,
HLOOKUP("Category",'vInfo (Imported)'!$1:$5000,A1627,FALSE),
"")</f>
        <v/>
      </c>
      <c r="F1627" t="str">
        <f>IF(HLOOKUP("OS according to the configuration file",'vInfo (Imported)'!$1:$5000,A1627,FALSE)&gt;0,
HLOOKUP("OS according to the configuration file",'vInfo (Imported)'!$1:$5000,A1627,FALSE),
"")</f>
        <v/>
      </c>
      <c r="G1627" s="1" t="str">
        <f>IF(HLOOKUP("Cluster",'vInfo (Imported)'!$1:$5000,A1627,FALSE)&gt;0,
HLOOKUP("Cluster",'vInfo (Imported)'!$1:$5000,A1627,FALSE),
"")</f>
        <v/>
      </c>
      <c r="K1627" s="28">
        <f>'vCluster (Imported)'!A1627</f>
        <v>0</v>
      </c>
      <c r="L1627">
        <f t="shared" si="153"/>
        <v>0</v>
      </c>
      <c r="M1627">
        <f t="shared" si="154"/>
        <v>0</v>
      </c>
      <c r="N1627">
        <f t="shared" si="155"/>
        <v>0</v>
      </c>
      <c r="O1627" s="1">
        <f t="shared" si="156"/>
        <v>0</v>
      </c>
      <c r="P1627">
        <f>SUMIFS('vCluster (Imported)'!$G:$G,'vCluster (Imported)'!$A:$A,K1627)</f>
        <v>0</v>
      </c>
      <c r="Q1627">
        <f t="shared" si="157"/>
        <v>0</v>
      </c>
    </row>
    <row r="1628" spans="1:17" x14ac:dyDescent="0.3">
      <c r="A1628">
        <f t="shared" si="152"/>
        <v>1628</v>
      </c>
      <c r="B1628" t="str">
        <f>IF(HLOOKUP("Memory",'vInfo (Imported)'!$1:$5000,A1628,FALSE)&gt;0,HLOOKUP("Memory",'vInfo (Imported)'!$1:$5000,A1628,FALSE),"")</f>
        <v/>
      </c>
      <c r="C1628" t="str">
        <f>IF(HLOOKUP("CPUs",'vInfo (Imported)'!$1:$5000,A1628,FALSE)&gt;0,
HLOOKUP("CPUs",'vInfo (Imported)'!$1:$5000,A1628,FALSE),
"")</f>
        <v/>
      </c>
      <c r="D1628" t="str">
        <f>IF(HLOOKUP($D$1,'vInfo (Imported)'!$1:$5000,A1628,FALSE)&gt;0,
HLOOKUP($D$1,'vInfo (Imported)'!$1:$5000,A1628,FALSE),
"")</f>
        <v/>
      </c>
      <c r="E1628" t="str">
        <f>IF(HLOOKUP("Category",'vInfo (Imported)'!$1:$5000,A1628,FALSE)&gt;0,
HLOOKUP("Category",'vInfo (Imported)'!$1:$5000,A1628,FALSE),
"")</f>
        <v/>
      </c>
      <c r="F1628" t="str">
        <f>IF(HLOOKUP("OS according to the configuration file",'vInfo (Imported)'!$1:$5000,A1628,FALSE)&gt;0,
HLOOKUP("OS according to the configuration file",'vInfo (Imported)'!$1:$5000,A1628,FALSE),
"")</f>
        <v/>
      </c>
      <c r="G1628" s="1" t="str">
        <f>IF(HLOOKUP("Cluster",'vInfo (Imported)'!$1:$5000,A1628,FALSE)&gt;0,
HLOOKUP("Cluster",'vInfo (Imported)'!$1:$5000,A1628,FALSE),
"")</f>
        <v/>
      </c>
      <c r="K1628" s="28">
        <f>'vCluster (Imported)'!A1628</f>
        <v>0</v>
      </c>
      <c r="L1628">
        <f t="shared" si="153"/>
        <v>0</v>
      </c>
      <c r="M1628">
        <f t="shared" si="154"/>
        <v>0</v>
      </c>
      <c r="N1628">
        <f t="shared" si="155"/>
        <v>0</v>
      </c>
      <c r="O1628" s="1">
        <f t="shared" si="156"/>
        <v>0</v>
      </c>
      <c r="P1628">
        <f>SUMIFS('vCluster (Imported)'!$G:$G,'vCluster (Imported)'!$A:$A,K1628)</f>
        <v>0</v>
      </c>
      <c r="Q1628">
        <f t="shared" si="157"/>
        <v>0</v>
      </c>
    </row>
    <row r="1629" spans="1:17" x14ac:dyDescent="0.3">
      <c r="A1629">
        <f t="shared" si="152"/>
        <v>1629</v>
      </c>
      <c r="B1629" t="str">
        <f>IF(HLOOKUP("Memory",'vInfo (Imported)'!$1:$5000,A1629,FALSE)&gt;0,HLOOKUP("Memory",'vInfo (Imported)'!$1:$5000,A1629,FALSE),"")</f>
        <v/>
      </c>
      <c r="C1629" t="str">
        <f>IF(HLOOKUP("CPUs",'vInfo (Imported)'!$1:$5000,A1629,FALSE)&gt;0,
HLOOKUP("CPUs",'vInfo (Imported)'!$1:$5000,A1629,FALSE),
"")</f>
        <v/>
      </c>
      <c r="D1629" t="str">
        <f>IF(HLOOKUP($D$1,'vInfo (Imported)'!$1:$5000,A1629,FALSE)&gt;0,
HLOOKUP($D$1,'vInfo (Imported)'!$1:$5000,A1629,FALSE),
"")</f>
        <v/>
      </c>
      <c r="E1629" t="str">
        <f>IF(HLOOKUP("Category",'vInfo (Imported)'!$1:$5000,A1629,FALSE)&gt;0,
HLOOKUP("Category",'vInfo (Imported)'!$1:$5000,A1629,FALSE),
"")</f>
        <v/>
      </c>
      <c r="F1629" t="str">
        <f>IF(HLOOKUP("OS according to the configuration file",'vInfo (Imported)'!$1:$5000,A1629,FALSE)&gt;0,
HLOOKUP("OS according to the configuration file",'vInfo (Imported)'!$1:$5000,A1629,FALSE),
"")</f>
        <v/>
      </c>
      <c r="G1629" s="1" t="str">
        <f>IF(HLOOKUP("Cluster",'vInfo (Imported)'!$1:$5000,A1629,FALSE)&gt;0,
HLOOKUP("Cluster",'vInfo (Imported)'!$1:$5000,A1629,FALSE),
"")</f>
        <v/>
      </c>
      <c r="K1629" s="28">
        <f>'vCluster (Imported)'!A1629</f>
        <v>0</v>
      </c>
      <c r="L1629">
        <f t="shared" si="153"/>
        <v>0</v>
      </c>
      <c r="M1629">
        <f t="shared" si="154"/>
        <v>0</v>
      </c>
      <c r="N1629">
        <f t="shared" si="155"/>
        <v>0</v>
      </c>
      <c r="O1629" s="1">
        <f t="shared" si="156"/>
        <v>0</v>
      </c>
      <c r="P1629">
        <f>SUMIFS('vCluster (Imported)'!$G:$G,'vCluster (Imported)'!$A:$A,K1629)</f>
        <v>0</v>
      </c>
      <c r="Q1629">
        <f t="shared" si="157"/>
        <v>0</v>
      </c>
    </row>
    <row r="1630" spans="1:17" x14ac:dyDescent="0.3">
      <c r="A1630">
        <f t="shared" si="152"/>
        <v>1630</v>
      </c>
      <c r="B1630" t="str">
        <f>IF(HLOOKUP("Memory",'vInfo (Imported)'!$1:$5000,A1630,FALSE)&gt;0,HLOOKUP("Memory",'vInfo (Imported)'!$1:$5000,A1630,FALSE),"")</f>
        <v/>
      </c>
      <c r="C1630" t="str">
        <f>IF(HLOOKUP("CPUs",'vInfo (Imported)'!$1:$5000,A1630,FALSE)&gt;0,
HLOOKUP("CPUs",'vInfo (Imported)'!$1:$5000,A1630,FALSE),
"")</f>
        <v/>
      </c>
      <c r="D1630" t="str">
        <f>IF(HLOOKUP($D$1,'vInfo (Imported)'!$1:$5000,A1630,FALSE)&gt;0,
HLOOKUP($D$1,'vInfo (Imported)'!$1:$5000,A1630,FALSE),
"")</f>
        <v/>
      </c>
      <c r="E1630" t="str">
        <f>IF(HLOOKUP("Category",'vInfo (Imported)'!$1:$5000,A1630,FALSE)&gt;0,
HLOOKUP("Category",'vInfo (Imported)'!$1:$5000,A1630,FALSE),
"")</f>
        <v/>
      </c>
      <c r="F1630" t="str">
        <f>IF(HLOOKUP("OS according to the configuration file",'vInfo (Imported)'!$1:$5000,A1630,FALSE)&gt;0,
HLOOKUP("OS according to the configuration file",'vInfo (Imported)'!$1:$5000,A1630,FALSE),
"")</f>
        <v/>
      </c>
      <c r="G1630" s="1" t="str">
        <f>IF(HLOOKUP("Cluster",'vInfo (Imported)'!$1:$5000,A1630,FALSE)&gt;0,
HLOOKUP("Cluster",'vInfo (Imported)'!$1:$5000,A1630,FALSE),
"")</f>
        <v/>
      </c>
      <c r="K1630" s="28">
        <f>'vCluster (Imported)'!A1630</f>
        <v>0</v>
      </c>
      <c r="L1630">
        <f t="shared" si="153"/>
        <v>0</v>
      </c>
      <c r="M1630">
        <f t="shared" si="154"/>
        <v>0</v>
      </c>
      <c r="N1630">
        <f t="shared" si="155"/>
        <v>0</v>
      </c>
      <c r="O1630" s="1">
        <f t="shared" si="156"/>
        <v>0</v>
      </c>
      <c r="P1630">
        <f>SUMIFS('vCluster (Imported)'!$G:$G,'vCluster (Imported)'!$A:$A,K1630)</f>
        <v>0</v>
      </c>
      <c r="Q1630">
        <f t="shared" si="157"/>
        <v>0</v>
      </c>
    </row>
    <row r="1631" spans="1:17" x14ac:dyDescent="0.3">
      <c r="A1631">
        <f t="shared" si="152"/>
        <v>1631</v>
      </c>
      <c r="B1631" t="str">
        <f>IF(HLOOKUP("Memory",'vInfo (Imported)'!$1:$5000,A1631,FALSE)&gt;0,HLOOKUP("Memory",'vInfo (Imported)'!$1:$5000,A1631,FALSE),"")</f>
        <v/>
      </c>
      <c r="C1631" t="str">
        <f>IF(HLOOKUP("CPUs",'vInfo (Imported)'!$1:$5000,A1631,FALSE)&gt;0,
HLOOKUP("CPUs",'vInfo (Imported)'!$1:$5000,A1631,FALSE),
"")</f>
        <v/>
      </c>
      <c r="D1631" t="str">
        <f>IF(HLOOKUP($D$1,'vInfo (Imported)'!$1:$5000,A1631,FALSE)&gt;0,
HLOOKUP($D$1,'vInfo (Imported)'!$1:$5000,A1631,FALSE),
"")</f>
        <v/>
      </c>
      <c r="E1631" t="str">
        <f>IF(HLOOKUP("Category",'vInfo (Imported)'!$1:$5000,A1631,FALSE)&gt;0,
HLOOKUP("Category",'vInfo (Imported)'!$1:$5000,A1631,FALSE),
"")</f>
        <v/>
      </c>
      <c r="F1631" t="str">
        <f>IF(HLOOKUP("OS according to the configuration file",'vInfo (Imported)'!$1:$5000,A1631,FALSE)&gt;0,
HLOOKUP("OS according to the configuration file",'vInfo (Imported)'!$1:$5000,A1631,FALSE),
"")</f>
        <v/>
      </c>
      <c r="G1631" s="1" t="str">
        <f>IF(HLOOKUP("Cluster",'vInfo (Imported)'!$1:$5000,A1631,FALSE)&gt;0,
HLOOKUP("Cluster",'vInfo (Imported)'!$1:$5000,A1631,FALSE),
"")</f>
        <v/>
      </c>
      <c r="K1631" s="28">
        <f>'vCluster (Imported)'!A1631</f>
        <v>0</v>
      </c>
      <c r="L1631">
        <f t="shared" si="153"/>
        <v>0</v>
      </c>
      <c r="M1631">
        <f t="shared" si="154"/>
        <v>0</v>
      </c>
      <c r="N1631">
        <f t="shared" si="155"/>
        <v>0</v>
      </c>
      <c r="O1631" s="1">
        <f t="shared" si="156"/>
        <v>0</v>
      </c>
      <c r="P1631">
        <f>SUMIFS('vCluster (Imported)'!$G:$G,'vCluster (Imported)'!$A:$A,K1631)</f>
        <v>0</v>
      </c>
      <c r="Q1631">
        <f t="shared" si="157"/>
        <v>0</v>
      </c>
    </row>
    <row r="1632" spans="1:17" x14ac:dyDescent="0.3">
      <c r="A1632">
        <f t="shared" si="152"/>
        <v>1632</v>
      </c>
      <c r="B1632" t="str">
        <f>IF(HLOOKUP("Memory",'vInfo (Imported)'!$1:$5000,A1632,FALSE)&gt;0,HLOOKUP("Memory",'vInfo (Imported)'!$1:$5000,A1632,FALSE),"")</f>
        <v/>
      </c>
      <c r="C1632" t="str">
        <f>IF(HLOOKUP("CPUs",'vInfo (Imported)'!$1:$5000,A1632,FALSE)&gt;0,
HLOOKUP("CPUs",'vInfo (Imported)'!$1:$5000,A1632,FALSE),
"")</f>
        <v/>
      </c>
      <c r="D1632" t="str">
        <f>IF(HLOOKUP($D$1,'vInfo (Imported)'!$1:$5000,A1632,FALSE)&gt;0,
HLOOKUP($D$1,'vInfo (Imported)'!$1:$5000,A1632,FALSE),
"")</f>
        <v/>
      </c>
      <c r="E1632" t="str">
        <f>IF(HLOOKUP("Category",'vInfo (Imported)'!$1:$5000,A1632,FALSE)&gt;0,
HLOOKUP("Category",'vInfo (Imported)'!$1:$5000,A1632,FALSE),
"")</f>
        <v/>
      </c>
      <c r="F1632" t="str">
        <f>IF(HLOOKUP("OS according to the configuration file",'vInfo (Imported)'!$1:$5000,A1632,FALSE)&gt;0,
HLOOKUP("OS according to the configuration file",'vInfo (Imported)'!$1:$5000,A1632,FALSE),
"")</f>
        <v/>
      </c>
      <c r="G1632" s="1" t="str">
        <f>IF(HLOOKUP("Cluster",'vInfo (Imported)'!$1:$5000,A1632,FALSE)&gt;0,
HLOOKUP("Cluster",'vInfo (Imported)'!$1:$5000,A1632,FALSE),
"")</f>
        <v/>
      </c>
      <c r="K1632" s="28">
        <f>'vCluster (Imported)'!A1632</f>
        <v>0</v>
      </c>
      <c r="L1632">
        <f t="shared" si="153"/>
        <v>0</v>
      </c>
      <c r="M1632">
        <f t="shared" si="154"/>
        <v>0</v>
      </c>
      <c r="N1632">
        <f t="shared" si="155"/>
        <v>0</v>
      </c>
      <c r="O1632" s="1">
        <f t="shared" si="156"/>
        <v>0</v>
      </c>
      <c r="P1632">
        <f>SUMIFS('vCluster (Imported)'!$G:$G,'vCluster (Imported)'!$A:$A,K1632)</f>
        <v>0</v>
      </c>
      <c r="Q1632">
        <f t="shared" si="157"/>
        <v>0</v>
      </c>
    </row>
    <row r="1633" spans="1:17" x14ac:dyDescent="0.3">
      <c r="A1633">
        <f t="shared" si="152"/>
        <v>1633</v>
      </c>
      <c r="B1633" t="str">
        <f>IF(HLOOKUP("Memory",'vInfo (Imported)'!$1:$5000,A1633,FALSE)&gt;0,HLOOKUP("Memory",'vInfo (Imported)'!$1:$5000,A1633,FALSE),"")</f>
        <v/>
      </c>
      <c r="C1633" t="str">
        <f>IF(HLOOKUP("CPUs",'vInfo (Imported)'!$1:$5000,A1633,FALSE)&gt;0,
HLOOKUP("CPUs",'vInfo (Imported)'!$1:$5000,A1633,FALSE),
"")</f>
        <v/>
      </c>
      <c r="D1633" t="str">
        <f>IF(HLOOKUP($D$1,'vInfo (Imported)'!$1:$5000,A1633,FALSE)&gt;0,
HLOOKUP($D$1,'vInfo (Imported)'!$1:$5000,A1633,FALSE),
"")</f>
        <v/>
      </c>
      <c r="E1633" t="str">
        <f>IF(HLOOKUP("Category",'vInfo (Imported)'!$1:$5000,A1633,FALSE)&gt;0,
HLOOKUP("Category",'vInfo (Imported)'!$1:$5000,A1633,FALSE),
"")</f>
        <v/>
      </c>
      <c r="F1633" t="str">
        <f>IF(HLOOKUP("OS according to the configuration file",'vInfo (Imported)'!$1:$5000,A1633,FALSE)&gt;0,
HLOOKUP("OS according to the configuration file",'vInfo (Imported)'!$1:$5000,A1633,FALSE),
"")</f>
        <v/>
      </c>
      <c r="G1633" s="1" t="str">
        <f>IF(HLOOKUP("Cluster",'vInfo (Imported)'!$1:$5000,A1633,FALSE)&gt;0,
HLOOKUP("Cluster",'vInfo (Imported)'!$1:$5000,A1633,FALSE),
"")</f>
        <v/>
      </c>
      <c r="K1633" s="28">
        <f>'vCluster (Imported)'!A1633</f>
        <v>0</v>
      </c>
      <c r="L1633">
        <f t="shared" si="153"/>
        <v>0</v>
      </c>
      <c r="M1633">
        <f t="shared" si="154"/>
        <v>0</v>
      </c>
      <c r="N1633">
        <f t="shared" si="155"/>
        <v>0</v>
      </c>
      <c r="O1633" s="1">
        <f t="shared" si="156"/>
        <v>0</v>
      </c>
      <c r="P1633">
        <f>SUMIFS('vCluster (Imported)'!$G:$G,'vCluster (Imported)'!$A:$A,K1633)</f>
        <v>0</v>
      </c>
      <c r="Q1633">
        <f t="shared" si="157"/>
        <v>0</v>
      </c>
    </row>
    <row r="1634" spans="1:17" x14ac:dyDescent="0.3">
      <c r="A1634">
        <f t="shared" si="152"/>
        <v>1634</v>
      </c>
      <c r="B1634" t="str">
        <f>IF(HLOOKUP("Memory",'vInfo (Imported)'!$1:$5000,A1634,FALSE)&gt;0,HLOOKUP("Memory",'vInfo (Imported)'!$1:$5000,A1634,FALSE),"")</f>
        <v/>
      </c>
      <c r="C1634" t="str">
        <f>IF(HLOOKUP("CPUs",'vInfo (Imported)'!$1:$5000,A1634,FALSE)&gt;0,
HLOOKUP("CPUs",'vInfo (Imported)'!$1:$5000,A1634,FALSE),
"")</f>
        <v/>
      </c>
      <c r="D1634" t="str">
        <f>IF(HLOOKUP($D$1,'vInfo (Imported)'!$1:$5000,A1634,FALSE)&gt;0,
HLOOKUP($D$1,'vInfo (Imported)'!$1:$5000,A1634,FALSE),
"")</f>
        <v/>
      </c>
      <c r="E1634" t="str">
        <f>IF(HLOOKUP("Category",'vInfo (Imported)'!$1:$5000,A1634,FALSE)&gt;0,
HLOOKUP("Category",'vInfo (Imported)'!$1:$5000,A1634,FALSE),
"")</f>
        <v/>
      </c>
      <c r="F1634" t="str">
        <f>IF(HLOOKUP("OS according to the configuration file",'vInfo (Imported)'!$1:$5000,A1634,FALSE)&gt;0,
HLOOKUP("OS according to the configuration file",'vInfo (Imported)'!$1:$5000,A1634,FALSE),
"")</f>
        <v/>
      </c>
      <c r="G1634" s="1" t="str">
        <f>IF(HLOOKUP("Cluster",'vInfo (Imported)'!$1:$5000,A1634,FALSE)&gt;0,
HLOOKUP("Cluster",'vInfo (Imported)'!$1:$5000,A1634,FALSE),
"")</f>
        <v/>
      </c>
      <c r="K1634" s="28">
        <f>'vCluster (Imported)'!A1634</f>
        <v>0</v>
      </c>
      <c r="L1634">
        <f t="shared" si="153"/>
        <v>0</v>
      </c>
      <c r="M1634">
        <f t="shared" si="154"/>
        <v>0</v>
      </c>
      <c r="N1634">
        <f t="shared" si="155"/>
        <v>0</v>
      </c>
      <c r="O1634" s="1">
        <f t="shared" si="156"/>
        <v>0</v>
      </c>
      <c r="P1634">
        <f>SUMIFS('vCluster (Imported)'!$G:$G,'vCluster (Imported)'!$A:$A,K1634)</f>
        <v>0</v>
      </c>
      <c r="Q1634">
        <f t="shared" si="157"/>
        <v>0</v>
      </c>
    </row>
    <row r="1635" spans="1:17" x14ac:dyDescent="0.3">
      <c r="A1635">
        <f t="shared" si="152"/>
        <v>1635</v>
      </c>
      <c r="B1635" t="str">
        <f>IF(HLOOKUP("Memory",'vInfo (Imported)'!$1:$5000,A1635,FALSE)&gt;0,HLOOKUP("Memory",'vInfo (Imported)'!$1:$5000,A1635,FALSE),"")</f>
        <v/>
      </c>
      <c r="C1635" t="str">
        <f>IF(HLOOKUP("CPUs",'vInfo (Imported)'!$1:$5000,A1635,FALSE)&gt;0,
HLOOKUP("CPUs",'vInfo (Imported)'!$1:$5000,A1635,FALSE),
"")</f>
        <v/>
      </c>
      <c r="D1635" t="str">
        <f>IF(HLOOKUP($D$1,'vInfo (Imported)'!$1:$5000,A1635,FALSE)&gt;0,
HLOOKUP($D$1,'vInfo (Imported)'!$1:$5000,A1635,FALSE),
"")</f>
        <v/>
      </c>
      <c r="E1635" t="str">
        <f>IF(HLOOKUP("Category",'vInfo (Imported)'!$1:$5000,A1635,FALSE)&gt;0,
HLOOKUP("Category",'vInfo (Imported)'!$1:$5000,A1635,FALSE),
"")</f>
        <v/>
      </c>
      <c r="F1635" t="str">
        <f>IF(HLOOKUP("OS according to the configuration file",'vInfo (Imported)'!$1:$5000,A1635,FALSE)&gt;0,
HLOOKUP("OS according to the configuration file",'vInfo (Imported)'!$1:$5000,A1635,FALSE),
"")</f>
        <v/>
      </c>
      <c r="G1635" s="1" t="str">
        <f>IF(HLOOKUP("Cluster",'vInfo (Imported)'!$1:$5000,A1635,FALSE)&gt;0,
HLOOKUP("Cluster",'vInfo (Imported)'!$1:$5000,A1635,FALSE),
"")</f>
        <v/>
      </c>
      <c r="K1635" s="28">
        <f>'vCluster (Imported)'!A1635</f>
        <v>0</v>
      </c>
      <c r="L1635">
        <f t="shared" si="153"/>
        <v>0</v>
      </c>
      <c r="M1635">
        <f t="shared" si="154"/>
        <v>0</v>
      </c>
      <c r="N1635">
        <f t="shared" si="155"/>
        <v>0</v>
      </c>
      <c r="O1635" s="1">
        <f t="shared" si="156"/>
        <v>0</v>
      </c>
      <c r="P1635">
        <f>SUMIFS('vCluster (Imported)'!$G:$G,'vCluster (Imported)'!$A:$A,K1635)</f>
        <v>0</v>
      </c>
      <c r="Q1635">
        <f t="shared" si="157"/>
        <v>0</v>
      </c>
    </row>
    <row r="1636" spans="1:17" x14ac:dyDescent="0.3">
      <c r="A1636">
        <f t="shared" si="152"/>
        <v>1636</v>
      </c>
      <c r="B1636" t="str">
        <f>IF(HLOOKUP("Memory",'vInfo (Imported)'!$1:$5000,A1636,FALSE)&gt;0,HLOOKUP("Memory",'vInfo (Imported)'!$1:$5000,A1636,FALSE),"")</f>
        <v/>
      </c>
      <c r="C1636" t="str">
        <f>IF(HLOOKUP("CPUs",'vInfo (Imported)'!$1:$5000,A1636,FALSE)&gt;0,
HLOOKUP("CPUs",'vInfo (Imported)'!$1:$5000,A1636,FALSE),
"")</f>
        <v/>
      </c>
      <c r="D1636" t="str">
        <f>IF(HLOOKUP($D$1,'vInfo (Imported)'!$1:$5000,A1636,FALSE)&gt;0,
HLOOKUP($D$1,'vInfo (Imported)'!$1:$5000,A1636,FALSE),
"")</f>
        <v/>
      </c>
      <c r="E1636" t="str">
        <f>IF(HLOOKUP("Category",'vInfo (Imported)'!$1:$5000,A1636,FALSE)&gt;0,
HLOOKUP("Category",'vInfo (Imported)'!$1:$5000,A1636,FALSE),
"")</f>
        <v/>
      </c>
      <c r="F1636" t="str">
        <f>IF(HLOOKUP("OS according to the configuration file",'vInfo (Imported)'!$1:$5000,A1636,FALSE)&gt;0,
HLOOKUP("OS according to the configuration file",'vInfo (Imported)'!$1:$5000,A1636,FALSE),
"")</f>
        <v/>
      </c>
      <c r="G1636" s="1" t="str">
        <f>IF(HLOOKUP("Cluster",'vInfo (Imported)'!$1:$5000,A1636,FALSE)&gt;0,
HLOOKUP("Cluster",'vInfo (Imported)'!$1:$5000,A1636,FALSE),
"")</f>
        <v/>
      </c>
      <c r="K1636" s="28">
        <f>'vCluster (Imported)'!A1636</f>
        <v>0</v>
      </c>
      <c r="L1636">
        <f t="shared" si="153"/>
        <v>0</v>
      </c>
      <c r="M1636">
        <f t="shared" si="154"/>
        <v>0</v>
      </c>
      <c r="N1636">
        <f t="shared" si="155"/>
        <v>0</v>
      </c>
      <c r="O1636" s="1">
        <f t="shared" si="156"/>
        <v>0</v>
      </c>
      <c r="P1636">
        <f>SUMIFS('vCluster (Imported)'!$G:$G,'vCluster (Imported)'!$A:$A,K1636)</f>
        <v>0</v>
      </c>
      <c r="Q1636">
        <f t="shared" si="157"/>
        <v>0</v>
      </c>
    </row>
    <row r="1637" spans="1:17" x14ac:dyDescent="0.3">
      <c r="A1637">
        <f t="shared" si="152"/>
        <v>1637</v>
      </c>
      <c r="B1637" t="str">
        <f>IF(HLOOKUP("Memory",'vInfo (Imported)'!$1:$5000,A1637,FALSE)&gt;0,HLOOKUP("Memory",'vInfo (Imported)'!$1:$5000,A1637,FALSE),"")</f>
        <v/>
      </c>
      <c r="C1637" t="str">
        <f>IF(HLOOKUP("CPUs",'vInfo (Imported)'!$1:$5000,A1637,FALSE)&gt;0,
HLOOKUP("CPUs",'vInfo (Imported)'!$1:$5000,A1637,FALSE),
"")</f>
        <v/>
      </c>
      <c r="D1637" t="str">
        <f>IF(HLOOKUP($D$1,'vInfo (Imported)'!$1:$5000,A1637,FALSE)&gt;0,
HLOOKUP($D$1,'vInfo (Imported)'!$1:$5000,A1637,FALSE),
"")</f>
        <v/>
      </c>
      <c r="E1637" t="str">
        <f>IF(HLOOKUP("Category",'vInfo (Imported)'!$1:$5000,A1637,FALSE)&gt;0,
HLOOKUP("Category",'vInfo (Imported)'!$1:$5000,A1637,FALSE),
"")</f>
        <v/>
      </c>
      <c r="F1637" t="str">
        <f>IF(HLOOKUP("OS according to the configuration file",'vInfo (Imported)'!$1:$5000,A1637,FALSE)&gt;0,
HLOOKUP("OS according to the configuration file",'vInfo (Imported)'!$1:$5000,A1637,FALSE),
"")</f>
        <v/>
      </c>
      <c r="G1637" s="1" t="str">
        <f>IF(HLOOKUP("Cluster",'vInfo (Imported)'!$1:$5000,A1637,FALSE)&gt;0,
HLOOKUP("Cluster",'vInfo (Imported)'!$1:$5000,A1637,FALSE),
"")</f>
        <v/>
      </c>
      <c r="K1637" s="28">
        <f>'vCluster (Imported)'!A1637</f>
        <v>0</v>
      </c>
      <c r="L1637">
        <f t="shared" si="153"/>
        <v>0</v>
      </c>
      <c r="M1637">
        <f t="shared" si="154"/>
        <v>0</v>
      </c>
      <c r="N1637">
        <f t="shared" si="155"/>
        <v>0</v>
      </c>
      <c r="O1637" s="1">
        <f t="shared" si="156"/>
        <v>0</v>
      </c>
      <c r="P1637">
        <f>SUMIFS('vCluster (Imported)'!$G:$G,'vCluster (Imported)'!$A:$A,K1637)</f>
        <v>0</v>
      </c>
      <c r="Q1637">
        <f t="shared" si="157"/>
        <v>0</v>
      </c>
    </row>
    <row r="1638" spans="1:17" x14ac:dyDescent="0.3">
      <c r="A1638">
        <f t="shared" si="152"/>
        <v>1638</v>
      </c>
      <c r="B1638" t="str">
        <f>IF(HLOOKUP("Memory",'vInfo (Imported)'!$1:$5000,A1638,FALSE)&gt;0,HLOOKUP("Memory",'vInfo (Imported)'!$1:$5000,A1638,FALSE),"")</f>
        <v/>
      </c>
      <c r="C1638" t="str">
        <f>IF(HLOOKUP("CPUs",'vInfo (Imported)'!$1:$5000,A1638,FALSE)&gt;0,
HLOOKUP("CPUs",'vInfo (Imported)'!$1:$5000,A1638,FALSE),
"")</f>
        <v/>
      </c>
      <c r="D1638" t="str">
        <f>IF(HLOOKUP($D$1,'vInfo (Imported)'!$1:$5000,A1638,FALSE)&gt;0,
HLOOKUP($D$1,'vInfo (Imported)'!$1:$5000,A1638,FALSE),
"")</f>
        <v/>
      </c>
      <c r="E1638" t="str">
        <f>IF(HLOOKUP("Category",'vInfo (Imported)'!$1:$5000,A1638,FALSE)&gt;0,
HLOOKUP("Category",'vInfo (Imported)'!$1:$5000,A1638,FALSE),
"")</f>
        <v/>
      </c>
      <c r="F1638" t="str">
        <f>IF(HLOOKUP("OS according to the configuration file",'vInfo (Imported)'!$1:$5000,A1638,FALSE)&gt;0,
HLOOKUP("OS according to the configuration file",'vInfo (Imported)'!$1:$5000,A1638,FALSE),
"")</f>
        <v/>
      </c>
      <c r="G1638" s="1" t="str">
        <f>IF(HLOOKUP("Cluster",'vInfo (Imported)'!$1:$5000,A1638,FALSE)&gt;0,
HLOOKUP("Cluster",'vInfo (Imported)'!$1:$5000,A1638,FALSE),
"")</f>
        <v/>
      </c>
      <c r="K1638" s="28">
        <f>'vCluster (Imported)'!A1638</f>
        <v>0</v>
      </c>
      <c r="L1638">
        <f t="shared" si="153"/>
        <v>0</v>
      </c>
      <c r="M1638">
        <f t="shared" si="154"/>
        <v>0</v>
      </c>
      <c r="N1638">
        <f t="shared" si="155"/>
        <v>0</v>
      </c>
      <c r="O1638" s="1">
        <f t="shared" si="156"/>
        <v>0</v>
      </c>
      <c r="P1638">
        <f>SUMIFS('vCluster (Imported)'!$G:$G,'vCluster (Imported)'!$A:$A,K1638)</f>
        <v>0</v>
      </c>
      <c r="Q1638">
        <f t="shared" si="157"/>
        <v>0</v>
      </c>
    </row>
    <row r="1639" spans="1:17" x14ac:dyDescent="0.3">
      <c r="A1639">
        <f t="shared" si="152"/>
        <v>1639</v>
      </c>
      <c r="B1639" t="str">
        <f>IF(HLOOKUP("Memory",'vInfo (Imported)'!$1:$5000,A1639,FALSE)&gt;0,HLOOKUP("Memory",'vInfo (Imported)'!$1:$5000,A1639,FALSE),"")</f>
        <v/>
      </c>
      <c r="C1639" t="str">
        <f>IF(HLOOKUP("CPUs",'vInfo (Imported)'!$1:$5000,A1639,FALSE)&gt;0,
HLOOKUP("CPUs",'vInfo (Imported)'!$1:$5000,A1639,FALSE),
"")</f>
        <v/>
      </c>
      <c r="D1639" t="str">
        <f>IF(HLOOKUP($D$1,'vInfo (Imported)'!$1:$5000,A1639,FALSE)&gt;0,
HLOOKUP($D$1,'vInfo (Imported)'!$1:$5000,A1639,FALSE),
"")</f>
        <v/>
      </c>
      <c r="E1639" t="str">
        <f>IF(HLOOKUP("Category",'vInfo (Imported)'!$1:$5000,A1639,FALSE)&gt;0,
HLOOKUP("Category",'vInfo (Imported)'!$1:$5000,A1639,FALSE),
"")</f>
        <v/>
      </c>
      <c r="F1639" t="str">
        <f>IF(HLOOKUP("OS according to the configuration file",'vInfo (Imported)'!$1:$5000,A1639,FALSE)&gt;0,
HLOOKUP("OS according to the configuration file",'vInfo (Imported)'!$1:$5000,A1639,FALSE),
"")</f>
        <v/>
      </c>
      <c r="G1639" s="1" t="str">
        <f>IF(HLOOKUP("Cluster",'vInfo (Imported)'!$1:$5000,A1639,FALSE)&gt;0,
HLOOKUP("Cluster",'vInfo (Imported)'!$1:$5000,A1639,FALSE),
"")</f>
        <v/>
      </c>
      <c r="K1639" s="28">
        <f>'vCluster (Imported)'!A1639</f>
        <v>0</v>
      </c>
      <c r="L1639">
        <f t="shared" si="153"/>
        <v>0</v>
      </c>
      <c r="M1639">
        <f t="shared" si="154"/>
        <v>0</v>
      </c>
      <c r="N1639">
        <f t="shared" si="155"/>
        <v>0</v>
      </c>
      <c r="O1639" s="1">
        <f t="shared" si="156"/>
        <v>0</v>
      </c>
      <c r="P1639">
        <f>SUMIFS('vCluster (Imported)'!$G:$G,'vCluster (Imported)'!$A:$A,K1639)</f>
        <v>0</v>
      </c>
      <c r="Q1639">
        <f t="shared" si="157"/>
        <v>0</v>
      </c>
    </row>
    <row r="1640" spans="1:17" x14ac:dyDescent="0.3">
      <c r="A1640">
        <f t="shared" si="152"/>
        <v>1640</v>
      </c>
      <c r="B1640" t="str">
        <f>IF(HLOOKUP("Memory",'vInfo (Imported)'!$1:$5000,A1640,FALSE)&gt;0,HLOOKUP("Memory",'vInfo (Imported)'!$1:$5000,A1640,FALSE),"")</f>
        <v/>
      </c>
      <c r="C1640" t="str">
        <f>IF(HLOOKUP("CPUs",'vInfo (Imported)'!$1:$5000,A1640,FALSE)&gt;0,
HLOOKUP("CPUs",'vInfo (Imported)'!$1:$5000,A1640,FALSE),
"")</f>
        <v/>
      </c>
      <c r="D1640" t="str">
        <f>IF(HLOOKUP($D$1,'vInfo (Imported)'!$1:$5000,A1640,FALSE)&gt;0,
HLOOKUP($D$1,'vInfo (Imported)'!$1:$5000,A1640,FALSE),
"")</f>
        <v/>
      </c>
      <c r="E1640" t="str">
        <f>IF(HLOOKUP("Category",'vInfo (Imported)'!$1:$5000,A1640,FALSE)&gt;0,
HLOOKUP("Category",'vInfo (Imported)'!$1:$5000,A1640,FALSE),
"")</f>
        <v/>
      </c>
      <c r="F1640" t="str">
        <f>IF(HLOOKUP("OS according to the configuration file",'vInfo (Imported)'!$1:$5000,A1640,FALSE)&gt;0,
HLOOKUP("OS according to the configuration file",'vInfo (Imported)'!$1:$5000,A1640,FALSE),
"")</f>
        <v/>
      </c>
      <c r="G1640" s="1" t="str">
        <f>IF(HLOOKUP("Cluster",'vInfo (Imported)'!$1:$5000,A1640,FALSE)&gt;0,
HLOOKUP("Cluster",'vInfo (Imported)'!$1:$5000,A1640,FALSE),
"")</f>
        <v/>
      </c>
      <c r="K1640" s="28">
        <f>'vCluster (Imported)'!A1640</f>
        <v>0</v>
      </c>
      <c r="L1640">
        <f t="shared" si="153"/>
        <v>0</v>
      </c>
      <c r="M1640">
        <f t="shared" si="154"/>
        <v>0</v>
      </c>
      <c r="N1640">
        <f t="shared" si="155"/>
        <v>0</v>
      </c>
      <c r="O1640" s="1">
        <f t="shared" si="156"/>
        <v>0</v>
      </c>
      <c r="P1640">
        <f>SUMIFS('vCluster (Imported)'!$G:$G,'vCluster (Imported)'!$A:$A,K1640)</f>
        <v>0</v>
      </c>
      <c r="Q1640">
        <f t="shared" si="157"/>
        <v>0</v>
      </c>
    </row>
    <row r="1641" spans="1:17" x14ac:dyDescent="0.3">
      <c r="A1641">
        <f t="shared" si="152"/>
        <v>1641</v>
      </c>
      <c r="B1641" t="str">
        <f>IF(HLOOKUP("Memory",'vInfo (Imported)'!$1:$5000,A1641,FALSE)&gt;0,HLOOKUP("Memory",'vInfo (Imported)'!$1:$5000,A1641,FALSE),"")</f>
        <v/>
      </c>
      <c r="C1641" t="str">
        <f>IF(HLOOKUP("CPUs",'vInfo (Imported)'!$1:$5000,A1641,FALSE)&gt;0,
HLOOKUP("CPUs",'vInfo (Imported)'!$1:$5000,A1641,FALSE),
"")</f>
        <v/>
      </c>
      <c r="D1641" t="str">
        <f>IF(HLOOKUP($D$1,'vInfo (Imported)'!$1:$5000,A1641,FALSE)&gt;0,
HLOOKUP($D$1,'vInfo (Imported)'!$1:$5000,A1641,FALSE),
"")</f>
        <v/>
      </c>
      <c r="E1641" t="str">
        <f>IF(HLOOKUP("Category",'vInfo (Imported)'!$1:$5000,A1641,FALSE)&gt;0,
HLOOKUP("Category",'vInfo (Imported)'!$1:$5000,A1641,FALSE),
"")</f>
        <v/>
      </c>
      <c r="F1641" t="str">
        <f>IF(HLOOKUP("OS according to the configuration file",'vInfo (Imported)'!$1:$5000,A1641,FALSE)&gt;0,
HLOOKUP("OS according to the configuration file",'vInfo (Imported)'!$1:$5000,A1641,FALSE),
"")</f>
        <v/>
      </c>
      <c r="G1641" s="1" t="str">
        <f>IF(HLOOKUP("Cluster",'vInfo (Imported)'!$1:$5000,A1641,FALSE)&gt;0,
HLOOKUP("Cluster",'vInfo (Imported)'!$1:$5000,A1641,FALSE),
"")</f>
        <v/>
      </c>
      <c r="K1641" s="28">
        <f>'vCluster (Imported)'!A1641</f>
        <v>0</v>
      </c>
      <c r="L1641">
        <f t="shared" si="153"/>
        <v>0</v>
      </c>
      <c r="M1641">
        <f t="shared" si="154"/>
        <v>0</v>
      </c>
      <c r="N1641">
        <f t="shared" si="155"/>
        <v>0</v>
      </c>
      <c r="O1641" s="1">
        <f t="shared" si="156"/>
        <v>0</v>
      </c>
      <c r="P1641">
        <f>SUMIFS('vCluster (Imported)'!$G:$G,'vCluster (Imported)'!$A:$A,K1641)</f>
        <v>0</v>
      </c>
      <c r="Q1641">
        <f t="shared" si="157"/>
        <v>0</v>
      </c>
    </row>
    <row r="1642" spans="1:17" x14ac:dyDescent="0.3">
      <c r="A1642">
        <f t="shared" si="152"/>
        <v>1642</v>
      </c>
      <c r="B1642" t="str">
        <f>IF(HLOOKUP("Memory",'vInfo (Imported)'!$1:$5000,A1642,FALSE)&gt;0,HLOOKUP("Memory",'vInfo (Imported)'!$1:$5000,A1642,FALSE),"")</f>
        <v/>
      </c>
      <c r="C1642" t="str">
        <f>IF(HLOOKUP("CPUs",'vInfo (Imported)'!$1:$5000,A1642,FALSE)&gt;0,
HLOOKUP("CPUs",'vInfo (Imported)'!$1:$5000,A1642,FALSE),
"")</f>
        <v/>
      </c>
      <c r="D1642" t="str">
        <f>IF(HLOOKUP($D$1,'vInfo (Imported)'!$1:$5000,A1642,FALSE)&gt;0,
HLOOKUP($D$1,'vInfo (Imported)'!$1:$5000,A1642,FALSE),
"")</f>
        <v/>
      </c>
      <c r="E1642" t="str">
        <f>IF(HLOOKUP("Category",'vInfo (Imported)'!$1:$5000,A1642,FALSE)&gt;0,
HLOOKUP("Category",'vInfo (Imported)'!$1:$5000,A1642,FALSE),
"")</f>
        <v/>
      </c>
      <c r="F1642" t="str">
        <f>IF(HLOOKUP("OS according to the configuration file",'vInfo (Imported)'!$1:$5000,A1642,FALSE)&gt;0,
HLOOKUP("OS according to the configuration file",'vInfo (Imported)'!$1:$5000,A1642,FALSE),
"")</f>
        <v/>
      </c>
      <c r="G1642" s="1" t="str">
        <f>IF(HLOOKUP("Cluster",'vInfo (Imported)'!$1:$5000,A1642,FALSE)&gt;0,
HLOOKUP("Cluster",'vInfo (Imported)'!$1:$5000,A1642,FALSE),
"")</f>
        <v/>
      </c>
      <c r="K1642" s="28">
        <f>'vCluster (Imported)'!A1642</f>
        <v>0</v>
      </c>
      <c r="L1642">
        <f t="shared" si="153"/>
        <v>0</v>
      </c>
      <c r="M1642">
        <f t="shared" si="154"/>
        <v>0</v>
      </c>
      <c r="N1642">
        <f t="shared" si="155"/>
        <v>0</v>
      </c>
      <c r="O1642" s="1">
        <f t="shared" si="156"/>
        <v>0</v>
      </c>
      <c r="P1642">
        <f>SUMIFS('vCluster (Imported)'!$G:$G,'vCluster (Imported)'!$A:$A,K1642)</f>
        <v>0</v>
      </c>
      <c r="Q1642">
        <f t="shared" si="157"/>
        <v>0</v>
      </c>
    </row>
    <row r="1643" spans="1:17" x14ac:dyDescent="0.3">
      <c r="A1643">
        <f t="shared" si="152"/>
        <v>1643</v>
      </c>
      <c r="B1643" t="str">
        <f>IF(HLOOKUP("Memory",'vInfo (Imported)'!$1:$5000,A1643,FALSE)&gt;0,HLOOKUP("Memory",'vInfo (Imported)'!$1:$5000,A1643,FALSE),"")</f>
        <v/>
      </c>
      <c r="C1643" t="str">
        <f>IF(HLOOKUP("CPUs",'vInfo (Imported)'!$1:$5000,A1643,FALSE)&gt;0,
HLOOKUP("CPUs",'vInfo (Imported)'!$1:$5000,A1643,FALSE),
"")</f>
        <v/>
      </c>
      <c r="D1643" t="str">
        <f>IF(HLOOKUP($D$1,'vInfo (Imported)'!$1:$5000,A1643,FALSE)&gt;0,
HLOOKUP($D$1,'vInfo (Imported)'!$1:$5000,A1643,FALSE),
"")</f>
        <v/>
      </c>
      <c r="E1643" t="str">
        <f>IF(HLOOKUP("Category",'vInfo (Imported)'!$1:$5000,A1643,FALSE)&gt;0,
HLOOKUP("Category",'vInfo (Imported)'!$1:$5000,A1643,FALSE),
"")</f>
        <v/>
      </c>
      <c r="F1643" t="str">
        <f>IF(HLOOKUP("OS according to the configuration file",'vInfo (Imported)'!$1:$5000,A1643,FALSE)&gt;0,
HLOOKUP("OS according to the configuration file",'vInfo (Imported)'!$1:$5000,A1643,FALSE),
"")</f>
        <v/>
      </c>
      <c r="G1643" s="1" t="str">
        <f>IF(HLOOKUP("Cluster",'vInfo (Imported)'!$1:$5000,A1643,FALSE)&gt;0,
HLOOKUP("Cluster",'vInfo (Imported)'!$1:$5000,A1643,FALSE),
"")</f>
        <v/>
      </c>
      <c r="K1643" s="28">
        <f>'vCluster (Imported)'!A1643</f>
        <v>0</v>
      </c>
      <c r="L1643">
        <f t="shared" si="153"/>
        <v>0</v>
      </c>
      <c r="M1643">
        <f t="shared" si="154"/>
        <v>0</v>
      </c>
      <c r="N1643">
        <f t="shared" si="155"/>
        <v>0</v>
      </c>
      <c r="O1643" s="1">
        <f t="shared" si="156"/>
        <v>0</v>
      </c>
      <c r="P1643">
        <f>SUMIFS('vCluster (Imported)'!$G:$G,'vCluster (Imported)'!$A:$A,K1643)</f>
        <v>0</v>
      </c>
      <c r="Q1643">
        <f t="shared" si="157"/>
        <v>0</v>
      </c>
    </row>
    <row r="1644" spans="1:17" x14ac:dyDescent="0.3">
      <c r="A1644">
        <f t="shared" si="152"/>
        <v>1644</v>
      </c>
      <c r="B1644" t="str">
        <f>IF(HLOOKUP("Memory",'vInfo (Imported)'!$1:$5000,A1644,FALSE)&gt;0,HLOOKUP("Memory",'vInfo (Imported)'!$1:$5000,A1644,FALSE),"")</f>
        <v/>
      </c>
      <c r="C1644" t="str">
        <f>IF(HLOOKUP("CPUs",'vInfo (Imported)'!$1:$5000,A1644,FALSE)&gt;0,
HLOOKUP("CPUs",'vInfo (Imported)'!$1:$5000,A1644,FALSE),
"")</f>
        <v/>
      </c>
      <c r="D1644" t="str">
        <f>IF(HLOOKUP($D$1,'vInfo (Imported)'!$1:$5000,A1644,FALSE)&gt;0,
HLOOKUP($D$1,'vInfo (Imported)'!$1:$5000,A1644,FALSE),
"")</f>
        <v/>
      </c>
      <c r="E1644" t="str">
        <f>IF(HLOOKUP("Category",'vInfo (Imported)'!$1:$5000,A1644,FALSE)&gt;0,
HLOOKUP("Category",'vInfo (Imported)'!$1:$5000,A1644,FALSE),
"")</f>
        <v/>
      </c>
      <c r="F1644" t="str">
        <f>IF(HLOOKUP("OS according to the configuration file",'vInfo (Imported)'!$1:$5000,A1644,FALSE)&gt;0,
HLOOKUP("OS according to the configuration file",'vInfo (Imported)'!$1:$5000,A1644,FALSE),
"")</f>
        <v/>
      </c>
      <c r="G1644" s="1" t="str">
        <f>IF(HLOOKUP("Cluster",'vInfo (Imported)'!$1:$5000,A1644,FALSE)&gt;0,
HLOOKUP("Cluster",'vInfo (Imported)'!$1:$5000,A1644,FALSE),
"")</f>
        <v/>
      </c>
      <c r="K1644" s="28">
        <f>'vCluster (Imported)'!A1644</f>
        <v>0</v>
      </c>
      <c r="L1644">
        <f t="shared" si="153"/>
        <v>0</v>
      </c>
      <c r="M1644">
        <f t="shared" si="154"/>
        <v>0</v>
      </c>
      <c r="N1644">
        <f t="shared" si="155"/>
        <v>0</v>
      </c>
      <c r="O1644" s="1">
        <f t="shared" si="156"/>
        <v>0</v>
      </c>
      <c r="P1644">
        <f>SUMIFS('vCluster (Imported)'!$G:$G,'vCluster (Imported)'!$A:$A,K1644)</f>
        <v>0</v>
      </c>
      <c r="Q1644">
        <f t="shared" si="157"/>
        <v>0</v>
      </c>
    </row>
    <row r="1645" spans="1:17" x14ac:dyDescent="0.3">
      <c r="A1645">
        <f t="shared" si="152"/>
        <v>1645</v>
      </c>
      <c r="B1645" t="str">
        <f>IF(HLOOKUP("Memory",'vInfo (Imported)'!$1:$5000,A1645,FALSE)&gt;0,HLOOKUP("Memory",'vInfo (Imported)'!$1:$5000,A1645,FALSE),"")</f>
        <v/>
      </c>
      <c r="C1645" t="str">
        <f>IF(HLOOKUP("CPUs",'vInfo (Imported)'!$1:$5000,A1645,FALSE)&gt;0,
HLOOKUP("CPUs",'vInfo (Imported)'!$1:$5000,A1645,FALSE),
"")</f>
        <v/>
      </c>
      <c r="D1645" t="str">
        <f>IF(HLOOKUP($D$1,'vInfo (Imported)'!$1:$5000,A1645,FALSE)&gt;0,
HLOOKUP($D$1,'vInfo (Imported)'!$1:$5000,A1645,FALSE),
"")</f>
        <v/>
      </c>
      <c r="E1645" t="str">
        <f>IF(HLOOKUP("Category",'vInfo (Imported)'!$1:$5000,A1645,FALSE)&gt;0,
HLOOKUP("Category",'vInfo (Imported)'!$1:$5000,A1645,FALSE),
"")</f>
        <v/>
      </c>
      <c r="F1645" t="str">
        <f>IF(HLOOKUP("OS according to the configuration file",'vInfo (Imported)'!$1:$5000,A1645,FALSE)&gt;0,
HLOOKUP("OS according to the configuration file",'vInfo (Imported)'!$1:$5000,A1645,FALSE),
"")</f>
        <v/>
      </c>
      <c r="G1645" s="1" t="str">
        <f>IF(HLOOKUP("Cluster",'vInfo (Imported)'!$1:$5000,A1645,FALSE)&gt;0,
HLOOKUP("Cluster",'vInfo (Imported)'!$1:$5000,A1645,FALSE),
"")</f>
        <v/>
      </c>
      <c r="K1645" s="28">
        <f>'vCluster (Imported)'!A1645</f>
        <v>0</v>
      </c>
      <c r="L1645">
        <f t="shared" si="153"/>
        <v>0</v>
      </c>
      <c r="M1645">
        <f t="shared" si="154"/>
        <v>0</v>
      </c>
      <c r="N1645">
        <f t="shared" si="155"/>
        <v>0</v>
      </c>
      <c r="O1645" s="1">
        <f t="shared" si="156"/>
        <v>0</v>
      </c>
      <c r="P1645">
        <f>SUMIFS('vCluster (Imported)'!$G:$G,'vCluster (Imported)'!$A:$A,K1645)</f>
        <v>0</v>
      </c>
      <c r="Q1645">
        <f t="shared" si="157"/>
        <v>0</v>
      </c>
    </row>
    <row r="1646" spans="1:17" x14ac:dyDescent="0.3">
      <c r="A1646">
        <f t="shared" si="152"/>
        <v>1646</v>
      </c>
      <c r="B1646" t="str">
        <f>IF(HLOOKUP("Memory",'vInfo (Imported)'!$1:$5000,A1646,FALSE)&gt;0,HLOOKUP("Memory",'vInfo (Imported)'!$1:$5000,A1646,FALSE),"")</f>
        <v/>
      </c>
      <c r="C1646" t="str">
        <f>IF(HLOOKUP("CPUs",'vInfo (Imported)'!$1:$5000,A1646,FALSE)&gt;0,
HLOOKUP("CPUs",'vInfo (Imported)'!$1:$5000,A1646,FALSE),
"")</f>
        <v/>
      </c>
      <c r="D1646" t="str">
        <f>IF(HLOOKUP($D$1,'vInfo (Imported)'!$1:$5000,A1646,FALSE)&gt;0,
HLOOKUP($D$1,'vInfo (Imported)'!$1:$5000,A1646,FALSE),
"")</f>
        <v/>
      </c>
      <c r="E1646" t="str">
        <f>IF(HLOOKUP("Category",'vInfo (Imported)'!$1:$5000,A1646,FALSE)&gt;0,
HLOOKUP("Category",'vInfo (Imported)'!$1:$5000,A1646,FALSE),
"")</f>
        <v/>
      </c>
      <c r="F1646" t="str">
        <f>IF(HLOOKUP("OS according to the configuration file",'vInfo (Imported)'!$1:$5000,A1646,FALSE)&gt;0,
HLOOKUP("OS according to the configuration file",'vInfo (Imported)'!$1:$5000,A1646,FALSE),
"")</f>
        <v/>
      </c>
      <c r="G1646" s="1" t="str">
        <f>IF(HLOOKUP("Cluster",'vInfo (Imported)'!$1:$5000,A1646,FALSE)&gt;0,
HLOOKUP("Cluster",'vInfo (Imported)'!$1:$5000,A1646,FALSE),
"")</f>
        <v/>
      </c>
      <c r="K1646" s="28">
        <f>'vCluster (Imported)'!A1646</f>
        <v>0</v>
      </c>
      <c r="L1646">
        <f t="shared" si="153"/>
        <v>0</v>
      </c>
      <c r="M1646">
        <f t="shared" si="154"/>
        <v>0</v>
      </c>
      <c r="N1646">
        <f t="shared" si="155"/>
        <v>0</v>
      </c>
      <c r="O1646" s="1">
        <f t="shared" si="156"/>
        <v>0</v>
      </c>
      <c r="P1646">
        <f>SUMIFS('vCluster (Imported)'!$G:$G,'vCluster (Imported)'!$A:$A,K1646)</f>
        <v>0</v>
      </c>
      <c r="Q1646">
        <f t="shared" si="157"/>
        <v>0</v>
      </c>
    </row>
    <row r="1647" spans="1:17" x14ac:dyDescent="0.3">
      <c r="A1647">
        <f t="shared" si="152"/>
        <v>1647</v>
      </c>
      <c r="B1647" t="str">
        <f>IF(HLOOKUP("Memory",'vInfo (Imported)'!$1:$5000,A1647,FALSE)&gt;0,HLOOKUP("Memory",'vInfo (Imported)'!$1:$5000,A1647,FALSE),"")</f>
        <v/>
      </c>
      <c r="C1647" t="str">
        <f>IF(HLOOKUP("CPUs",'vInfo (Imported)'!$1:$5000,A1647,FALSE)&gt;0,
HLOOKUP("CPUs",'vInfo (Imported)'!$1:$5000,A1647,FALSE),
"")</f>
        <v/>
      </c>
      <c r="D1647" t="str">
        <f>IF(HLOOKUP($D$1,'vInfo (Imported)'!$1:$5000,A1647,FALSE)&gt;0,
HLOOKUP($D$1,'vInfo (Imported)'!$1:$5000,A1647,FALSE),
"")</f>
        <v/>
      </c>
      <c r="E1647" t="str">
        <f>IF(HLOOKUP("Category",'vInfo (Imported)'!$1:$5000,A1647,FALSE)&gt;0,
HLOOKUP("Category",'vInfo (Imported)'!$1:$5000,A1647,FALSE),
"")</f>
        <v/>
      </c>
      <c r="F1647" t="str">
        <f>IF(HLOOKUP("OS according to the configuration file",'vInfo (Imported)'!$1:$5000,A1647,FALSE)&gt;0,
HLOOKUP("OS according to the configuration file",'vInfo (Imported)'!$1:$5000,A1647,FALSE),
"")</f>
        <v/>
      </c>
      <c r="G1647" s="1" t="str">
        <f>IF(HLOOKUP("Cluster",'vInfo (Imported)'!$1:$5000,A1647,FALSE)&gt;0,
HLOOKUP("Cluster",'vInfo (Imported)'!$1:$5000,A1647,FALSE),
"")</f>
        <v/>
      </c>
      <c r="K1647" s="28">
        <f>'vCluster (Imported)'!A1647</f>
        <v>0</v>
      </c>
      <c r="L1647">
        <f t="shared" si="153"/>
        <v>0</v>
      </c>
      <c r="M1647">
        <f t="shared" si="154"/>
        <v>0</v>
      </c>
      <c r="N1647">
        <f t="shared" si="155"/>
        <v>0</v>
      </c>
      <c r="O1647" s="1">
        <f t="shared" si="156"/>
        <v>0</v>
      </c>
      <c r="P1647">
        <f>SUMIFS('vCluster (Imported)'!$G:$G,'vCluster (Imported)'!$A:$A,K1647)</f>
        <v>0</v>
      </c>
      <c r="Q1647">
        <f t="shared" si="157"/>
        <v>0</v>
      </c>
    </row>
    <row r="1648" spans="1:17" x14ac:dyDescent="0.3">
      <c r="A1648">
        <f t="shared" si="152"/>
        <v>1648</v>
      </c>
      <c r="B1648" t="str">
        <f>IF(HLOOKUP("Memory",'vInfo (Imported)'!$1:$5000,A1648,FALSE)&gt;0,HLOOKUP("Memory",'vInfo (Imported)'!$1:$5000,A1648,FALSE),"")</f>
        <v/>
      </c>
      <c r="C1648" t="str">
        <f>IF(HLOOKUP("CPUs",'vInfo (Imported)'!$1:$5000,A1648,FALSE)&gt;0,
HLOOKUP("CPUs",'vInfo (Imported)'!$1:$5000,A1648,FALSE),
"")</f>
        <v/>
      </c>
      <c r="D1648" t="str">
        <f>IF(HLOOKUP($D$1,'vInfo (Imported)'!$1:$5000,A1648,FALSE)&gt;0,
HLOOKUP($D$1,'vInfo (Imported)'!$1:$5000,A1648,FALSE),
"")</f>
        <v/>
      </c>
      <c r="E1648" t="str">
        <f>IF(HLOOKUP("Category",'vInfo (Imported)'!$1:$5000,A1648,FALSE)&gt;0,
HLOOKUP("Category",'vInfo (Imported)'!$1:$5000,A1648,FALSE),
"")</f>
        <v/>
      </c>
      <c r="F1648" t="str">
        <f>IF(HLOOKUP("OS according to the configuration file",'vInfo (Imported)'!$1:$5000,A1648,FALSE)&gt;0,
HLOOKUP("OS according to the configuration file",'vInfo (Imported)'!$1:$5000,A1648,FALSE),
"")</f>
        <v/>
      </c>
      <c r="G1648" s="1" t="str">
        <f>IF(HLOOKUP("Cluster",'vInfo (Imported)'!$1:$5000,A1648,FALSE)&gt;0,
HLOOKUP("Cluster",'vInfo (Imported)'!$1:$5000,A1648,FALSE),
"")</f>
        <v/>
      </c>
      <c r="K1648" s="28">
        <f>'vCluster (Imported)'!A1648</f>
        <v>0</v>
      </c>
      <c r="L1648">
        <f t="shared" si="153"/>
        <v>0</v>
      </c>
      <c r="M1648">
        <f t="shared" si="154"/>
        <v>0</v>
      </c>
      <c r="N1648">
        <f t="shared" si="155"/>
        <v>0</v>
      </c>
      <c r="O1648" s="1">
        <f t="shared" si="156"/>
        <v>0</v>
      </c>
      <c r="P1648">
        <f>SUMIFS('vCluster (Imported)'!$G:$G,'vCluster (Imported)'!$A:$A,K1648)</f>
        <v>0</v>
      </c>
      <c r="Q1648">
        <f t="shared" si="157"/>
        <v>0</v>
      </c>
    </row>
    <row r="1649" spans="1:17" x14ac:dyDescent="0.3">
      <c r="A1649">
        <f t="shared" si="152"/>
        <v>1649</v>
      </c>
      <c r="B1649" t="str">
        <f>IF(HLOOKUP("Memory",'vInfo (Imported)'!$1:$5000,A1649,FALSE)&gt;0,HLOOKUP("Memory",'vInfo (Imported)'!$1:$5000,A1649,FALSE),"")</f>
        <v/>
      </c>
      <c r="C1649" t="str">
        <f>IF(HLOOKUP("CPUs",'vInfo (Imported)'!$1:$5000,A1649,FALSE)&gt;0,
HLOOKUP("CPUs",'vInfo (Imported)'!$1:$5000,A1649,FALSE),
"")</f>
        <v/>
      </c>
      <c r="D1649" t="str">
        <f>IF(HLOOKUP($D$1,'vInfo (Imported)'!$1:$5000,A1649,FALSE)&gt;0,
HLOOKUP($D$1,'vInfo (Imported)'!$1:$5000,A1649,FALSE),
"")</f>
        <v/>
      </c>
      <c r="E1649" t="str">
        <f>IF(HLOOKUP("Category",'vInfo (Imported)'!$1:$5000,A1649,FALSE)&gt;0,
HLOOKUP("Category",'vInfo (Imported)'!$1:$5000,A1649,FALSE),
"")</f>
        <v/>
      </c>
      <c r="F1649" t="str">
        <f>IF(HLOOKUP("OS according to the configuration file",'vInfo (Imported)'!$1:$5000,A1649,FALSE)&gt;0,
HLOOKUP("OS according to the configuration file",'vInfo (Imported)'!$1:$5000,A1649,FALSE),
"")</f>
        <v/>
      </c>
      <c r="G1649" s="1" t="str">
        <f>IF(HLOOKUP("Cluster",'vInfo (Imported)'!$1:$5000,A1649,FALSE)&gt;0,
HLOOKUP("Cluster",'vInfo (Imported)'!$1:$5000,A1649,FALSE),
"")</f>
        <v/>
      </c>
      <c r="K1649" s="28">
        <f>'vCluster (Imported)'!A1649</f>
        <v>0</v>
      </c>
      <c r="L1649">
        <f t="shared" si="153"/>
        <v>0</v>
      </c>
      <c r="M1649">
        <f t="shared" si="154"/>
        <v>0</v>
      </c>
      <c r="N1649">
        <f t="shared" si="155"/>
        <v>0</v>
      </c>
      <c r="O1649" s="1">
        <f t="shared" si="156"/>
        <v>0</v>
      </c>
      <c r="P1649">
        <f>SUMIFS('vCluster (Imported)'!$G:$G,'vCluster (Imported)'!$A:$A,K1649)</f>
        <v>0</v>
      </c>
      <c r="Q1649">
        <f t="shared" si="157"/>
        <v>0</v>
      </c>
    </row>
    <row r="1650" spans="1:17" x14ac:dyDescent="0.3">
      <c r="A1650">
        <f t="shared" si="152"/>
        <v>1650</v>
      </c>
      <c r="B1650" t="str">
        <f>IF(HLOOKUP("Memory",'vInfo (Imported)'!$1:$5000,A1650,FALSE)&gt;0,HLOOKUP("Memory",'vInfo (Imported)'!$1:$5000,A1650,FALSE),"")</f>
        <v/>
      </c>
      <c r="C1650" t="str">
        <f>IF(HLOOKUP("CPUs",'vInfo (Imported)'!$1:$5000,A1650,FALSE)&gt;0,
HLOOKUP("CPUs",'vInfo (Imported)'!$1:$5000,A1650,FALSE),
"")</f>
        <v/>
      </c>
      <c r="D1650" t="str">
        <f>IF(HLOOKUP($D$1,'vInfo (Imported)'!$1:$5000,A1650,FALSE)&gt;0,
HLOOKUP($D$1,'vInfo (Imported)'!$1:$5000,A1650,FALSE),
"")</f>
        <v/>
      </c>
      <c r="E1650" t="str">
        <f>IF(HLOOKUP("Category",'vInfo (Imported)'!$1:$5000,A1650,FALSE)&gt;0,
HLOOKUP("Category",'vInfo (Imported)'!$1:$5000,A1650,FALSE),
"")</f>
        <v/>
      </c>
      <c r="F1650" t="str">
        <f>IF(HLOOKUP("OS according to the configuration file",'vInfo (Imported)'!$1:$5000,A1650,FALSE)&gt;0,
HLOOKUP("OS according to the configuration file",'vInfo (Imported)'!$1:$5000,A1650,FALSE),
"")</f>
        <v/>
      </c>
      <c r="G1650" s="1" t="str">
        <f>IF(HLOOKUP("Cluster",'vInfo (Imported)'!$1:$5000,A1650,FALSE)&gt;0,
HLOOKUP("Cluster",'vInfo (Imported)'!$1:$5000,A1650,FALSE),
"")</f>
        <v/>
      </c>
      <c r="K1650" s="28">
        <f>'vCluster (Imported)'!A1650</f>
        <v>0</v>
      </c>
      <c r="L1650">
        <f t="shared" si="153"/>
        <v>0</v>
      </c>
      <c r="M1650">
        <f t="shared" si="154"/>
        <v>0</v>
      </c>
      <c r="N1650">
        <f t="shared" si="155"/>
        <v>0</v>
      </c>
      <c r="O1650" s="1">
        <f t="shared" si="156"/>
        <v>0</v>
      </c>
      <c r="P1650">
        <f>SUMIFS('vCluster (Imported)'!$G:$G,'vCluster (Imported)'!$A:$A,K1650)</f>
        <v>0</v>
      </c>
      <c r="Q1650">
        <f t="shared" si="157"/>
        <v>0</v>
      </c>
    </row>
    <row r="1651" spans="1:17" x14ac:dyDescent="0.3">
      <c r="A1651">
        <f t="shared" si="152"/>
        <v>1651</v>
      </c>
      <c r="B1651" t="str">
        <f>IF(HLOOKUP("Memory",'vInfo (Imported)'!$1:$5000,A1651,FALSE)&gt;0,HLOOKUP("Memory",'vInfo (Imported)'!$1:$5000,A1651,FALSE),"")</f>
        <v/>
      </c>
      <c r="C1651" t="str">
        <f>IF(HLOOKUP("CPUs",'vInfo (Imported)'!$1:$5000,A1651,FALSE)&gt;0,
HLOOKUP("CPUs",'vInfo (Imported)'!$1:$5000,A1651,FALSE),
"")</f>
        <v/>
      </c>
      <c r="D1651" t="str">
        <f>IF(HLOOKUP($D$1,'vInfo (Imported)'!$1:$5000,A1651,FALSE)&gt;0,
HLOOKUP($D$1,'vInfo (Imported)'!$1:$5000,A1651,FALSE),
"")</f>
        <v/>
      </c>
      <c r="E1651" t="str">
        <f>IF(HLOOKUP("Category",'vInfo (Imported)'!$1:$5000,A1651,FALSE)&gt;0,
HLOOKUP("Category",'vInfo (Imported)'!$1:$5000,A1651,FALSE),
"")</f>
        <v/>
      </c>
      <c r="F1651" t="str">
        <f>IF(HLOOKUP("OS according to the configuration file",'vInfo (Imported)'!$1:$5000,A1651,FALSE)&gt;0,
HLOOKUP("OS according to the configuration file",'vInfo (Imported)'!$1:$5000,A1651,FALSE),
"")</f>
        <v/>
      </c>
      <c r="G1651" s="1" t="str">
        <f>IF(HLOOKUP("Cluster",'vInfo (Imported)'!$1:$5000,A1651,FALSE)&gt;0,
HLOOKUP("Cluster",'vInfo (Imported)'!$1:$5000,A1651,FALSE),
"")</f>
        <v/>
      </c>
      <c r="K1651" s="28">
        <f>'vCluster (Imported)'!A1651</f>
        <v>0</v>
      </c>
      <c r="L1651">
        <f t="shared" si="153"/>
        <v>0</v>
      </c>
      <c r="M1651">
        <f t="shared" si="154"/>
        <v>0</v>
      </c>
      <c r="N1651">
        <f t="shared" si="155"/>
        <v>0</v>
      </c>
      <c r="O1651" s="1">
        <f t="shared" si="156"/>
        <v>0</v>
      </c>
      <c r="P1651">
        <f>SUMIFS('vCluster (Imported)'!$G:$G,'vCluster (Imported)'!$A:$A,K1651)</f>
        <v>0</v>
      </c>
      <c r="Q1651">
        <f t="shared" si="157"/>
        <v>0</v>
      </c>
    </row>
    <row r="1652" spans="1:17" x14ac:dyDescent="0.3">
      <c r="A1652">
        <f t="shared" si="152"/>
        <v>1652</v>
      </c>
      <c r="B1652" t="str">
        <f>IF(HLOOKUP("Memory",'vInfo (Imported)'!$1:$5000,A1652,FALSE)&gt;0,HLOOKUP("Memory",'vInfo (Imported)'!$1:$5000,A1652,FALSE),"")</f>
        <v/>
      </c>
      <c r="C1652" t="str">
        <f>IF(HLOOKUP("CPUs",'vInfo (Imported)'!$1:$5000,A1652,FALSE)&gt;0,
HLOOKUP("CPUs",'vInfo (Imported)'!$1:$5000,A1652,FALSE),
"")</f>
        <v/>
      </c>
      <c r="D1652" t="str">
        <f>IF(HLOOKUP($D$1,'vInfo (Imported)'!$1:$5000,A1652,FALSE)&gt;0,
HLOOKUP($D$1,'vInfo (Imported)'!$1:$5000,A1652,FALSE),
"")</f>
        <v/>
      </c>
      <c r="E1652" t="str">
        <f>IF(HLOOKUP("Category",'vInfo (Imported)'!$1:$5000,A1652,FALSE)&gt;0,
HLOOKUP("Category",'vInfo (Imported)'!$1:$5000,A1652,FALSE),
"")</f>
        <v/>
      </c>
      <c r="F1652" t="str">
        <f>IF(HLOOKUP("OS according to the configuration file",'vInfo (Imported)'!$1:$5000,A1652,FALSE)&gt;0,
HLOOKUP("OS according to the configuration file",'vInfo (Imported)'!$1:$5000,A1652,FALSE),
"")</f>
        <v/>
      </c>
      <c r="G1652" s="1" t="str">
        <f>IF(HLOOKUP("Cluster",'vInfo (Imported)'!$1:$5000,A1652,FALSE)&gt;0,
HLOOKUP("Cluster",'vInfo (Imported)'!$1:$5000,A1652,FALSE),
"")</f>
        <v/>
      </c>
      <c r="K1652" s="28">
        <f>'vCluster (Imported)'!A1652</f>
        <v>0</v>
      </c>
      <c r="L1652">
        <f t="shared" si="153"/>
        <v>0</v>
      </c>
      <c r="M1652">
        <f t="shared" si="154"/>
        <v>0</v>
      </c>
      <c r="N1652">
        <f t="shared" si="155"/>
        <v>0</v>
      </c>
      <c r="O1652" s="1">
        <f t="shared" si="156"/>
        <v>0</v>
      </c>
      <c r="P1652">
        <f>SUMIFS('vCluster (Imported)'!$G:$G,'vCluster (Imported)'!$A:$A,K1652)</f>
        <v>0</v>
      </c>
      <c r="Q1652">
        <f t="shared" si="157"/>
        <v>0</v>
      </c>
    </row>
    <row r="1653" spans="1:17" x14ac:dyDescent="0.3">
      <c r="A1653">
        <f t="shared" si="152"/>
        <v>1653</v>
      </c>
      <c r="B1653" t="str">
        <f>IF(HLOOKUP("Memory",'vInfo (Imported)'!$1:$5000,A1653,FALSE)&gt;0,HLOOKUP("Memory",'vInfo (Imported)'!$1:$5000,A1653,FALSE),"")</f>
        <v/>
      </c>
      <c r="C1653" t="str">
        <f>IF(HLOOKUP("CPUs",'vInfo (Imported)'!$1:$5000,A1653,FALSE)&gt;0,
HLOOKUP("CPUs",'vInfo (Imported)'!$1:$5000,A1653,FALSE),
"")</f>
        <v/>
      </c>
      <c r="D1653" t="str">
        <f>IF(HLOOKUP($D$1,'vInfo (Imported)'!$1:$5000,A1653,FALSE)&gt;0,
HLOOKUP($D$1,'vInfo (Imported)'!$1:$5000,A1653,FALSE),
"")</f>
        <v/>
      </c>
      <c r="E1653" t="str">
        <f>IF(HLOOKUP("Category",'vInfo (Imported)'!$1:$5000,A1653,FALSE)&gt;0,
HLOOKUP("Category",'vInfo (Imported)'!$1:$5000,A1653,FALSE),
"")</f>
        <v/>
      </c>
      <c r="F1653" t="str">
        <f>IF(HLOOKUP("OS according to the configuration file",'vInfo (Imported)'!$1:$5000,A1653,FALSE)&gt;0,
HLOOKUP("OS according to the configuration file",'vInfo (Imported)'!$1:$5000,A1653,FALSE),
"")</f>
        <v/>
      </c>
      <c r="G1653" s="1" t="str">
        <f>IF(HLOOKUP("Cluster",'vInfo (Imported)'!$1:$5000,A1653,FALSE)&gt;0,
HLOOKUP("Cluster",'vInfo (Imported)'!$1:$5000,A1653,FALSE),
"")</f>
        <v/>
      </c>
      <c r="K1653" s="28">
        <f>'vCluster (Imported)'!A1653</f>
        <v>0</v>
      </c>
      <c r="L1653">
        <f t="shared" si="153"/>
        <v>0</v>
      </c>
      <c r="M1653">
        <f t="shared" si="154"/>
        <v>0</v>
      </c>
      <c r="N1653">
        <f t="shared" si="155"/>
        <v>0</v>
      </c>
      <c r="O1653" s="1">
        <f t="shared" si="156"/>
        <v>0</v>
      </c>
      <c r="P1653">
        <f>SUMIFS('vCluster (Imported)'!$G:$G,'vCluster (Imported)'!$A:$A,K1653)</f>
        <v>0</v>
      </c>
      <c r="Q1653">
        <f t="shared" si="157"/>
        <v>0</v>
      </c>
    </row>
    <row r="1654" spans="1:17" x14ac:dyDescent="0.3">
      <c r="A1654">
        <f t="shared" si="152"/>
        <v>1654</v>
      </c>
      <c r="B1654" t="str">
        <f>IF(HLOOKUP("Memory",'vInfo (Imported)'!$1:$5000,A1654,FALSE)&gt;0,HLOOKUP("Memory",'vInfo (Imported)'!$1:$5000,A1654,FALSE),"")</f>
        <v/>
      </c>
      <c r="C1654" t="str">
        <f>IF(HLOOKUP("CPUs",'vInfo (Imported)'!$1:$5000,A1654,FALSE)&gt;0,
HLOOKUP("CPUs",'vInfo (Imported)'!$1:$5000,A1654,FALSE),
"")</f>
        <v/>
      </c>
      <c r="D1654" t="str">
        <f>IF(HLOOKUP($D$1,'vInfo (Imported)'!$1:$5000,A1654,FALSE)&gt;0,
HLOOKUP($D$1,'vInfo (Imported)'!$1:$5000,A1654,FALSE),
"")</f>
        <v/>
      </c>
      <c r="E1654" t="str">
        <f>IF(HLOOKUP("Category",'vInfo (Imported)'!$1:$5000,A1654,FALSE)&gt;0,
HLOOKUP("Category",'vInfo (Imported)'!$1:$5000,A1654,FALSE),
"")</f>
        <v/>
      </c>
      <c r="F1654" t="str">
        <f>IF(HLOOKUP("OS according to the configuration file",'vInfo (Imported)'!$1:$5000,A1654,FALSE)&gt;0,
HLOOKUP("OS according to the configuration file",'vInfo (Imported)'!$1:$5000,A1654,FALSE),
"")</f>
        <v/>
      </c>
      <c r="G1654" s="1" t="str">
        <f>IF(HLOOKUP("Cluster",'vInfo (Imported)'!$1:$5000,A1654,FALSE)&gt;0,
HLOOKUP("Cluster",'vInfo (Imported)'!$1:$5000,A1654,FALSE),
"")</f>
        <v/>
      </c>
      <c r="K1654" s="28">
        <f>'vCluster (Imported)'!A1654</f>
        <v>0</v>
      </c>
      <c r="L1654">
        <f t="shared" si="153"/>
        <v>0</v>
      </c>
      <c r="M1654">
        <f t="shared" si="154"/>
        <v>0</v>
      </c>
      <c r="N1654">
        <f t="shared" si="155"/>
        <v>0</v>
      </c>
      <c r="O1654" s="1">
        <f t="shared" si="156"/>
        <v>0</v>
      </c>
      <c r="P1654">
        <f>SUMIFS('vCluster (Imported)'!$G:$G,'vCluster (Imported)'!$A:$A,K1654)</f>
        <v>0</v>
      </c>
      <c r="Q1654">
        <f t="shared" si="157"/>
        <v>0</v>
      </c>
    </row>
    <row r="1655" spans="1:17" x14ac:dyDescent="0.3">
      <c r="A1655">
        <f t="shared" si="152"/>
        <v>1655</v>
      </c>
      <c r="B1655" t="str">
        <f>IF(HLOOKUP("Memory",'vInfo (Imported)'!$1:$5000,A1655,FALSE)&gt;0,HLOOKUP("Memory",'vInfo (Imported)'!$1:$5000,A1655,FALSE),"")</f>
        <v/>
      </c>
      <c r="C1655" t="str">
        <f>IF(HLOOKUP("CPUs",'vInfo (Imported)'!$1:$5000,A1655,FALSE)&gt;0,
HLOOKUP("CPUs",'vInfo (Imported)'!$1:$5000,A1655,FALSE),
"")</f>
        <v/>
      </c>
      <c r="D1655" t="str">
        <f>IF(HLOOKUP($D$1,'vInfo (Imported)'!$1:$5000,A1655,FALSE)&gt;0,
HLOOKUP($D$1,'vInfo (Imported)'!$1:$5000,A1655,FALSE),
"")</f>
        <v/>
      </c>
      <c r="E1655" t="str">
        <f>IF(HLOOKUP("Category",'vInfo (Imported)'!$1:$5000,A1655,FALSE)&gt;0,
HLOOKUP("Category",'vInfo (Imported)'!$1:$5000,A1655,FALSE),
"")</f>
        <v/>
      </c>
      <c r="F1655" t="str">
        <f>IF(HLOOKUP("OS according to the configuration file",'vInfo (Imported)'!$1:$5000,A1655,FALSE)&gt;0,
HLOOKUP("OS according to the configuration file",'vInfo (Imported)'!$1:$5000,A1655,FALSE),
"")</f>
        <v/>
      </c>
      <c r="G1655" s="1" t="str">
        <f>IF(HLOOKUP("Cluster",'vInfo (Imported)'!$1:$5000,A1655,FALSE)&gt;0,
HLOOKUP("Cluster",'vInfo (Imported)'!$1:$5000,A1655,FALSE),
"")</f>
        <v/>
      </c>
      <c r="K1655" s="28">
        <f>'vCluster (Imported)'!A1655</f>
        <v>0</v>
      </c>
      <c r="L1655">
        <f t="shared" si="153"/>
        <v>0</v>
      </c>
      <c r="M1655">
        <f t="shared" si="154"/>
        <v>0</v>
      </c>
      <c r="N1655">
        <f t="shared" si="155"/>
        <v>0</v>
      </c>
      <c r="O1655" s="1">
        <f t="shared" si="156"/>
        <v>0</v>
      </c>
      <c r="P1655">
        <f>SUMIFS('vCluster (Imported)'!$G:$G,'vCluster (Imported)'!$A:$A,K1655)</f>
        <v>0</v>
      </c>
      <c r="Q1655">
        <f t="shared" si="157"/>
        <v>0</v>
      </c>
    </row>
    <row r="1656" spans="1:17" x14ac:dyDescent="0.3">
      <c r="A1656">
        <f t="shared" si="152"/>
        <v>1656</v>
      </c>
      <c r="B1656" t="str">
        <f>IF(HLOOKUP("Memory",'vInfo (Imported)'!$1:$5000,A1656,FALSE)&gt;0,HLOOKUP("Memory",'vInfo (Imported)'!$1:$5000,A1656,FALSE),"")</f>
        <v/>
      </c>
      <c r="C1656" t="str">
        <f>IF(HLOOKUP("CPUs",'vInfo (Imported)'!$1:$5000,A1656,FALSE)&gt;0,
HLOOKUP("CPUs",'vInfo (Imported)'!$1:$5000,A1656,FALSE),
"")</f>
        <v/>
      </c>
      <c r="D1656" t="str">
        <f>IF(HLOOKUP($D$1,'vInfo (Imported)'!$1:$5000,A1656,FALSE)&gt;0,
HLOOKUP($D$1,'vInfo (Imported)'!$1:$5000,A1656,FALSE),
"")</f>
        <v/>
      </c>
      <c r="E1656" t="str">
        <f>IF(HLOOKUP("Category",'vInfo (Imported)'!$1:$5000,A1656,FALSE)&gt;0,
HLOOKUP("Category",'vInfo (Imported)'!$1:$5000,A1656,FALSE),
"")</f>
        <v/>
      </c>
      <c r="F1656" t="str">
        <f>IF(HLOOKUP("OS according to the configuration file",'vInfo (Imported)'!$1:$5000,A1656,FALSE)&gt;0,
HLOOKUP("OS according to the configuration file",'vInfo (Imported)'!$1:$5000,A1656,FALSE),
"")</f>
        <v/>
      </c>
      <c r="G1656" s="1" t="str">
        <f>IF(HLOOKUP("Cluster",'vInfo (Imported)'!$1:$5000,A1656,FALSE)&gt;0,
HLOOKUP("Cluster",'vInfo (Imported)'!$1:$5000,A1656,FALSE),
"")</f>
        <v/>
      </c>
      <c r="K1656" s="28">
        <f>'vCluster (Imported)'!A1656</f>
        <v>0</v>
      </c>
      <c r="L1656">
        <f t="shared" si="153"/>
        <v>0</v>
      </c>
      <c r="M1656">
        <f t="shared" si="154"/>
        <v>0</v>
      </c>
      <c r="N1656">
        <f t="shared" si="155"/>
        <v>0</v>
      </c>
      <c r="O1656" s="1">
        <f t="shared" si="156"/>
        <v>0</v>
      </c>
      <c r="P1656">
        <f>SUMIFS('vCluster (Imported)'!$G:$G,'vCluster (Imported)'!$A:$A,K1656)</f>
        <v>0</v>
      </c>
      <c r="Q1656">
        <f t="shared" si="157"/>
        <v>0</v>
      </c>
    </row>
    <row r="1657" spans="1:17" x14ac:dyDescent="0.3">
      <c r="A1657">
        <f t="shared" si="152"/>
        <v>1657</v>
      </c>
      <c r="B1657" t="str">
        <f>IF(HLOOKUP("Memory",'vInfo (Imported)'!$1:$5000,A1657,FALSE)&gt;0,HLOOKUP("Memory",'vInfo (Imported)'!$1:$5000,A1657,FALSE),"")</f>
        <v/>
      </c>
      <c r="C1657" t="str">
        <f>IF(HLOOKUP("CPUs",'vInfo (Imported)'!$1:$5000,A1657,FALSE)&gt;0,
HLOOKUP("CPUs",'vInfo (Imported)'!$1:$5000,A1657,FALSE),
"")</f>
        <v/>
      </c>
      <c r="D1657" t="str">
        <f>IF(HLOOKUP($D$1,'vInfo (Imported)'!$1:$5000,A1657,FALSE)&gt;0,
HLOOKUP($D$1,'vInfo (Imported)'!$1:$5000,A1657,FALSE),
"")</f>
        <v/>
      </c>
      <c r="E1657" t="str">
        <f>IF(HLOOKUP("Category",'vInfo (Imported)'!$1:$5000,A1657,FALSE)&gt;0,
HLOOKUP("Category",'vInfo (Imported)'!$1:$5000,A1657,FALSE),
"")</f>
        <v/>
      </c>
      <c r="F1657" t="str">
        <f>IF(HLOOKUP("OS according to the configuration file",'vInfo (Imported)'!$1:$5000,A1657,FALSE)&gt;0,
HLOOKUP("OS according to the configuration file",'vInfo (Imported)'!$1:$5000,A1657,FALSE),
"")</f>
        <v/>
      </c>
      <c r="G1657" s="1" t="str">
        <f>IF(HLOOKUP("Cluster",'vInfo (Imported)'!$1:$5000,A1657,FALSE)&gt;0,
HLOOKUP("Cluster",'vInfo (Imported)'!$1:$5000,A1657,FALSE),
"")</f>
        <v/>
      </c>
      <c r="K1657" s="28">
        <f>'vCluster (Imported)'!A1657</f>
        <v>0</v>
      </c>
      <c r="L1657">
        <f t="shared" si="153"/>
        <v>0</v>
      </c>
      <c r="M1657">
        <f t="shared" si="154"/>
        <v>0</v>
      </c>
      <c r="N1657">
        <f t="shared" si="155"/>
        <v>0</v>
      </c>
      <c r="O1657" s="1">
        <f t="shared" si="156"/>
        <v>0</v>
      </c>
      <c r="P1657">
        <f>SUMIFS('vCluster (Imported)'!$G:$G,'vCluster (Imported)'!$A:$A,K1657)</f>
        <v>0</v>
      </c>
      <c r="Q1657">
        <f t="shared" si="157"/>
        <v>0</v>
      </c>
    </row>
    <row r="1658" spans="1:17" x14ac:dyDescent="0.3">
      <c r="A1658">
        <f t="shared" si="152"/>
        <v>1658</v>
      </c>
      <c r="B1658" t="str">
        <f>IF(HLOOKUP("Memory",'vInfo (Imported)'!$1:$5000,A1658,FALSE)&gt;0,HLOOKUP("Memory",'vInfo (Imported)'!$1:$5000,A1658,FALSE),"")</f>
        <v/>
      </c>
      <c r="C1658" t="str">
        <f>IF(HLOOKUP("CPUs",'vInfo (Imported)'!$1:$5000,A1658,FALSE)&gt;0,
HLOOKUP("CPUs",'vInfo (Imported)'!$1:$5000,A1658,FALSE),
"")</f>
        <v/>
      </c>
      <c r="D1658" t="str">
        <f>IF(HLOOKUP($D$1,'vInfo (Imported)'!$1:$5000,A1658,FALSE)&gt;0,
HLOOKUP($D$1,'vInfo (Imported)'!$1:$5000,A1658,FALSE),
"")</f>
        <v/>
      </c>
      <c r="E1658" t="str">
        <f>IF(HLOOKUP("Category",'vInfo (Imported)'!$1:$5000,A1658,FALSE)&gt;0,
HLOOKUP("Category",'vInfo (Imported)'!$1:$5000,A1658,FALSE),
"")</f>
        <v/>
      </c>
      <c r="F1658" t="str">
        <f>IF(HLOOKUP("OS according to the configuration file",'vInfo (Imported)'!$1:$5000,A1658,FALSE)&gt;0,
HLOOKUP("OS according to the configuration file",'vInfo (Imported)'!$1:$5000,A1658,FALSE),
"")</f>
        <v/>
      </c>
      <c r="G1658" s="1" t="str">
        <f>IF(HLOOKUP("Cluster",'vInfo (Imported)'!$1:$5000,A1658,FALSE)&gt;0,
HLOOKUP("Cluster",'vInfo (Imported)'!$1:$5000,A1658,FALSE),
"")</f>
        <v/>
      </c>
      <c r="K1658" s="28">
        <f>'vCluster (Imported)'!A1658</f>
        <v>0</v>
      </c>
      <c r="L1658">
        <f t="shared" si="153"/>
        <v>0</v>
      </c>
      <c r="M1658">
        <f t="shared" si="154"/>
        <v>0</v>
      </c>
      <c r="N1658">
        <f t="shared" si="155"/>
        <v>0</v>
      </c>
      <c r="O1658" s="1">
        <f t="shared" si="156"/>
        <v>0</v>
      </c>
      <c r="P1658">
        <f>SUMIFS('vCluster (Imported)'!$G:$G,'vCluster (Imported)'!$A:$A,K1658)</f>
        <v>0</v>
      </c>
      <c r="Q1658">
        <f t="shared" si="157"/>
        <v>0</v>
      </c>
    </row>
    <row r="1659" spans="1:17" x14ac:dyDescent="0.3">
      <c r="A1659">
        <f t="shared" si="152"/>
        <v>1659</v>
      </c>
      <c r="B1659" t="str">
        <f>IF(HLOOKUP("Memory",'vInfo (Imported)'!$1:$5000,A1659,FALSE)&gt;0,HLOOKUP("Memory",'vInfo (Imported)'!$1:$5000,A1659,FALSE),"")</f>
        <v/>
      </c>
      <c r="C1659" t="str">
        <f>IF(HLOOKUP("CPUs",'vInfo (Imported)'!$1:$5000,A1659,FALSE)&gt;0,
HLOOKUP("CPUs",'vInfo (Imported)'!$1:$5000,A1659,FALSE),
"")</f>
        <v/>
      </c>
      <c r="D1659" t="str">
        <f>IF(HLOOKUP($D$1,'vInfo (Imported)'!$1:$5000,A1659,FALSE)&gt;0,
HLOOKUP($D$1,'vInfo (Imported)'!$1:$5000,A1659,FALSE),
"")</f>
        <v/>
      </c>
      <c r="E1659" t="str">
        <f>IF(HLOOKUP("Category",'vInfo (Imported)'!$1:$5000,A1659,FALSE)&gt;0,
HLOOKUP("Category",'vInfo (Imported)'!$1:$5000,A1659,FALSE),
"")</f>
        <v/>
      </c>
      <c r="F1659" t="str">
        <f>IF(HLOOKUP("OS according to the configuration file",'vInfo (Imported)'!$1:$5000,A1659,FALSE)&gt;0,
HLOOKUP("OS according to the configuration file",'vInfo (Imported)'!$1:$5000,A1659,FALSE),
"")</f>
        <v/>
      </c>
      <c r="G1659" s="1" t="str">
        <f>IF(HLOOKUP("Cluster",'vInfo (Imported)'!$1:$5000,A1659,FALSE)&gt;0,
HLOOKUP("Cluster",'vInfo (Imported)'!$1:$5000,A1659,FALSE),
"")</f>
        <v/>
      </c>
      <c r="K1659" s="28">
        <f>'vCluster (Imported)'!A1659</f>
        <v>0</v>
      </c>
      <c r="L1659">
        <f t="shared" si="153"/>
        <v>0</v>
      </c>
      <c r="M1659">
        <f t="shared" si="154"/>
        <v>0</v>
      </c>
      <c r="N1659">
        <f t="shared" si="155"/>
        <v>0</v>
      </c>
      <c r="O1659" s="1">
        <f t="shared" si="156"/>
        <v>0</v>
      </c>
      <c r="P1659">
        <f>SUMIFS('vCluster (Imported)'!$G:$G,'vCluster (Imported)'!$A:$A,K1659)</f>
        <v>0</v>
      </c>
      <c r="Q1659">
        <f t="shared" si="157"/>
        <v>0</v>
      </c>
    </row>
    <row r="1660" spans="1:17" x14ac:dyDescent="0.3">
      <c r="A1660">
        <f t="shared" si="152"/>
        <v>1660</v>
      </c>
      <c r="B1660" t="str">
        <f>IF(HLOOKUP("Memory",'vInfo (Imported)'!$1:$5000,A1660,FALSE)&gt;0,HLOOKUP("Memory",'vInfo (Imported)'!$1:$5000,A1660,FALSE),"")</f>
        <v/>
      </c>
      <c r="C1660" t="str">
        <f>IF(HLOOKUP("CPUs",'vInfo (Imported)'!$1:$5000,A1660,FALSE)&gt;0,
HLOOKUP("CPUs",'vInfo (Imported)'!$1:$5000,A1660,FALSE),
"")</f>
        <v/>
      </c>
      <c r="D1660" t="str">
        <f>IF(HLOOKUP($D$1,'vInfo (Imported)'!$1:$5000,A1660,FALSE)&gt;0,
HLOOKUP($D$1,'vInfo (Imported)'!$1:$5000,A1660,FALSE),
"")</f>
        <v/>
      </c>
      <c r="E1660" t="str">
        <f>IF(HLOOKUP("Category",'vInfo (Imported)'!$1:$5000,A1660,FALSE)&gt;0,
HLOOKUP("Category",'vInfo (Imported)'!$1:$5000,A1660,FALSE),
"")</f>
        <v/>
      </c>
      <c r="F1660" t="str">
        <f>IF(HLOOKUP("OS according to the configuration file",'vInfo (Imported)'!$1:$5000,A1660,FALSE)&gt;0,
HLOOKUP("OS according to the configuration file",'vInfo (Imported)'!$1:$5000,A1660,FALSE),
"")</f>
        <v/>
      </c>
      <c r="G1660" s="1" t="str">
        <f>IF(HLOOKUP("Cluster",'vInfo (Imported)'!$1:$5000,A1660,FALSE)&gt;0,
HLOOKUP("Cluster",'vInfo (Imported)'!$1:$5000,A1660,FALSE),
"")</f>
        <v/>
      </c>
      <c r="K1660" s="28">
        <f>'vCluster (Imported)'!A1660</f>
        <v>0</v>
      </c>
      <c r="L1660">
        <f t="shared" si="153"/>
        <v>0</v>
      </c>
      <c r="M1660">
        <f t="shared" si="154"/>
        <v>0</v>
      </c>
      <c r="N1660">
        <f t="shared" si="155"/>
        <v>0</v>
      </c>
      <c r="O1660" s="1">
        <f t="shared" si="156"/>
        <v>0</v>
      </c>
      <c r="P1660">
        <f>SUMIFS('vCluster (Imported)'!$G:$G,'vCluster (Imported)'!$A:$A,K1660)</f>
        <v>0</v>
      </c>
      <c r="Q1660">
        <f t="shared" si="157"/>
        <v>0</v>
      </c>
    </row>
    <row r="1661" spans="1:17" x14ac:dyDescent="0.3">
      <c r="A1661">
        <f t="shared" si="152"/>
        <v>1661</v>
      </c>
      <c r="B1661" t="str">
        <f>IF(HLOOKUP("Memory",'vInfo (Imported)'!$1:$5000,A1661,FALSE)&gt;0,HLOOKUP("Memory",'vInfo (Imported)'!$1:$5000,A1661,FALSE),"")</f>
        <v/>
      </c>
      <c r="C1661" t="str">
        <f>IF(HLOOKUP("CPUs",'vInfo (Imported)'!$1:$5000,A1661,FALSE)&gt;0,
HLOOKUP("CPUs",'vInfo (Imported)'!$1:$5000,A1661,FALSE),
"")</f>
        <v/>
      </c>
      <c r="D1661" t="str">
        <f>IF(HLOOKUP($D$1,'vInfo (Imported)'!$1:$5000,A1661,FALSE)&gt;0,
HLOOKUP($D$1,'vInfo (Imported)'!$1:$5000,A1661,FALSE),
"")</f>
        <v/>
      </c>
      <c r="E1661" t="str">
        <f>IF(HLOOKUP("Category",'vInfo (Imported)'!$1:$5000,A1661,FALSE)&gt;0,
HLOOKUP("Category",'vInfo (Imported)'!$1:$5000,A1661,FALSE),
"")</f>
        <v/>
      </c>
      <c r="F1661" t="str">
        <f>IF(HLOOKUP("OS according to the configuration file",'vInfo (Imported)'!$1:$5000,A1661,FALSE)&gt;0,
HLOOKUP("OS according to the configuration file",'vInfo (Imported)'!$1:$5000,A1661,FALSE),
"")</f>
        <v/>
      </c>
      <c r="G1661" s="1" t="str">
        <f>IF(HLOOKUP("Cluster",'vInfo (Imported)'!$1:$5000,A1661,FALSE)&gt;0,
HLOOKUP("Cluster",'vInfo (Imported)'!$1:$5000,A1661,FALSE),
"")</f>
        <v/>
      </c>
      <c r="K1661" s="28">
        <f>'vCluster (Imported)'!A1661</f>
        <v>0</v>
      </c>
      <c r="L1661">
        <f t="shared" si="153"/>
        <v>0</v>
      </c>
      <c r="M1661">
        <f t="shared" si="154"/>
        <v>0</v>
      </c>
      <c r="N1661">
        <f t="shared" si="155"/>
        <v>0</v>
      </c>
      <c r="O1661" s="1">
        <f t="shared" si="156"/>
        <v>0</v>
      </c>
      <c r="P1661">
        <f>SUMIFS('vCluster (Imported)'!$G:$G,'vCluster (Imported)'!$A:$A,K1661)</f>
        <v>0</v>
      </c>
      <c r="Q1661">
        <f t="shared" si="157"/>
        <v>0</v>
      </c>
    </row>
    <row r="1662" spans="1:17" x14ac:dyDescent="0.3">
      <c r="A1662">
        <f t="shared" si="152"/>
        <v>1662</v>
      </c>
      <c r="B1662" t="str">
        <f>IF(HLOOKUP("Memory",'vInfo (Imported)'!$1:$5000,A1662,FALSE)&gt;0,HLOOKUP("Memory",'vInfo (Imported)'!$1:$5000,A1662,FALSE),"")</f>
        <v/>
      </c>
      <c r="C1662" t="str">
        <f>IF(HLOOKUP("CPUs",'vInfo (Imported)'!$1:$5000,A1662,FALSE)&gt;0,
HLOOKUP("CPUs",'vInfo (Imported)'!$1:$5000,A1662,FALSE),
"")</f>
        <v/>
      </c>
      <c r="D1662" t="str">
        <f>IF(HLOOKUP($D$1,'vInfo (Imported)'!$1:$5000,A1662,FALSE)&gt;0,
HLOOKUP($D$1,'vInfo (Imported)'!$1:$5000,A1662,FALSE),
"")</f>
        <v/>
      </c>
      <c r="E1662" t="str">
        <f>IF(HLOOKUP("Category",'vInfo (Imported)'!$1:$5000,A1662,FALSE)&gt;0,
HLOOKUP("Category",'vInfo (Imported)'!$1:$5000,A1662,FALSE),
"")</f>
        <v/>
      </c>
      <c r="F1662" t="str">
        <f>IF(HLOOKUP("OS according to the configuration file",'vInfo (Imported)'!$1:$5000,A1662,FALSE)&gt;0,
HLOOKUP("OS according to the configuration file",'vInfo (Imported)'!$1:$5000,A1662,FALSE),
"")</f>
        <v/>
      </c>
      <c r="G1662" s="1" t="str">
        <f>IF(HLOOKUP("Cluster",'vInfo (Imported)'!$1:$5000,A1662,FALSE)&gt;0,
HLOOKUP("Cluster",'vInfo (Imported)'!$1:$5000,A1662,FALSE),
"")</f>
        <v/>
      </c>
      <c r="K1662" s="28">
        <f>'vCluster (Imported)'!A1662</f>
        <v>0</v>
      </c>
      <c r="L1662">
        <f t="shared" si="153"/>
        <v>0</v>
      </c>
      <c r="M1662">
        <f t="shared" si="154"/>
        <v>0</v>
      </c>
      <c r="N1662">
        <f t="shared" si="155"/>
        <v>0</v>
      </c>
      <c r="O1662" s="1">
        <f t="shared" si="156"/>
        <v>0</v>
      </c>
      <c r="P1662">
        <f>SUMIFS('vCluster (Imported)'!$G:$G,'vCluster (Imported)'!$A:$A,K1662)</f>
        <v>0</v>
      </c>
      <c r="Q1662">
        <f t="shared" si="157"/>
        <v>0</v>
      </c>
    </row>
    <row r="1663" spans="1:17" x14ac:dyDescent="0.3">
      <c r="A1663">
        <f t="shared" si="152"/>
        <v>1663</v>
      </c>
      <c r="B1663" t="str">
        <f>IF(HLOOKUP("Memory",'vInfo (Imported)'!$1:$5000,A1663,FALSE)&gt;0,HLOOKUP("Memory",'vInfo (Imported)'!$1:$5000,A1663,FALSE),"")</f>
        <v/>
      </c>
      <c r="C1663" t="str">
        <f>IF(HLOOKUP("CPUs",'vInfo (Imported)'!$1:$5000,A1663,FALSE)&gt;0,
HLOOKUP("CPUs",'vInfo (Imported)'!$1:$5000,A1663,FALSE),
"")</f>
        <v/>
      </c>
      <c r="D1663" t="str">
        <f>IF(HLOOKUP($D$1,'vInfo (Imported)'!$1:$5000,A1663,FALSE)&gt;0,
HLOOKUP($D$1,'vInfo (Imported)'!$1:$5000,A1663,FALSE),
"")</f>
        <v/>
      </c>
      <c r="E1663" t="str">
        <f>IF(HLOOKUP("Category",'vInfo (Imported)'!$1:$5000,A1663,FALSE)&gt;0,
HLOOKUP("Category",'vInfo (Imported)'!$1:$5000,A1663,FALSE),
"")</f>
        <v/>
      </c>
      <c r="F1663" t="str">
        <f>IF(HLOOKUP("OS according to the configuration file",'vInfo (Imported)'!$1:$5000,A1663,FALSE)&gt;0,
HLOOKUP("OS according to the configuration file",'vInfo (Imported)'!$1:$5000,A1663,FALSE),
"")</f>
        <v/>
      </c>
      <c r="G1663" s="1" t="str">
        <f>IF(HLOOKUP("Cluster",'vInfo (Imported)'!$1:$5000,A1663,FALSE)&gt;0,
HLOOKUP("Cluster",'vInfo (Imported)'!$1:$5000,A1663,FALSE),
"")</f>
        <v/>
      </c>
      <c r="K1663" s="28">
        <f>'vCluster (Imported)'!A1663</f>
        <v>0</v>
      </c>
      <c r="L1663">
        <f t="shared" si="153"/>
        <v>0</v>
      </c>
      <c r="M1663">
        <f t="shared" si="154"/>
        <v>0</v>
      </c>
      <c r="N1663">
        <f t="shared" si="155"/>
        <v>0</v>
      </c>
      <c r="O1663" s="1">
        <f t="shared" si="156"/>
        <v>0</v>
      </c>
      <c r="P1663">
        <f>SUMIFS('vCluster (Imported)'!$G:$G,'vCluster (Imported)'!$A:$A,K1663)</f>
        <v>0</v>
      </c>
      <c r="Q1663">
        <f t="shared" si="157"/>
        <v>0</v>
      </c>
    </row>
    <row r="1664" spans="1:17" x14ac:dyDescent="0.3">
      <c r="A1664">
        <f t="shared" si="152"/>
        <v>1664</v>
      </c>
      <c r="B1664" t="str">
        <f>IF(HLOOKUP("Memory",'vInfo (Imported)'!$1:$5000,A1664,FALSE)&gt;0,HLOOKUP("Memory",'vInfo (Imported)'!$1:$5000,A1664,FALSE),"")</f>
        <v/>
      </c>
      <c r="C1664" t="str">
        <f>IF(HLOOKUP("CPUs",'vInfo (Imported)'!$1:$5000,A1664,FALSE)&gt;0,
HLOOKUP("CPUs",'vInfo (Imported)'!$1:$5000,A1664,FALSE),
"")</f>
        <v/>
      </c>
      <c r="D1664" t="str">
        <f>IF(HLOOKUP($D$1,'vInfo (Imported)'!$1:$5000,A1664,FALSE)&gt;0,
HLOOKUP($D$1,'vInfo (Imported)'!$1:$5000,A1664,FALSE),
"")</f>
        <v/>
      </c>
      <c r="E1664" t="str">
        <f>IF(HLOOKUP("Category",'vInfo (Imported)'!$1:$5000,A1664,FALSE)&gt;0,
HLOOKUP("Category",'vInfo (Imported)'!$1:$5000,A1664,FALSE),
"")</f>
        <v/>
      </c>
      <c r="F1664" t="str">
        <f>IF(HLOOKUP("OS according to the configuration file",'vInfo (Imported)'!$1:$5000,A1664,FALSE)&gt;0,
HLOOKUP("OS according to the configuration file",'vInfo (Imported)'!$1:$5000,A1664,FALSE),
"")</f>
        <v/>
      </c>
      <c r="G1664" s="1" t="str">
        <f>IF(HLOOKUP("Cluster",'vInfo (Imported)'!$1:$5000,A1664,FALSE)&gt;0,
HLOOKUP("Cluster",'vInfo (Imported)'!$1:$5000,A1664,FALSE),
"")</f>
        <v/>
      </c>
      <c r="K1664" s="28">
        <f>'vCluster (Imported)'!A1664</f>
        <v>0</v>
      </c>
      <c r="L1664">
        <f t="shared" si="153"/>
        <v>0</v>
      </c>
      <c r="M1664">
        <f t="shared" si="154"/>
        <v>0</v>
      </c>
      <c r="N1664">
        <f t="shared" si="155"/>
        <v>0</v>
      </c>
      <c r="O1664" s="1">
        <f t="shared" si="156"/>
        <v>0</v>
      </c>
      <c r="P1664">
        <f>SUMIFS('vCluster (Imported)'!$G:$G,'vCluster (Imported)'!$A:$A,K1664)</f>
        <v>0</v>
      </c>
      <c r="Q1664">
        <f t="shared" si="157"/>
        <v>0</v>
      </c>
    </row>
    <row r="1665" spans="1:17" x14ac:dyDescent="0.3">
      <c r="A1665">
        <f t="shared" si="152"/>
        <v>1665</v>
      </c>
      <c r="B1665" t="str">
        <f>IF(HLOOKUP("Memory",'vInfo (Imported)'!$1:$5000,A1665,FALSE)&gt;0,HLOOKUP("Memory",'vInfo (Imported)'!$1:$5000,A1665,FALSE),"")</f>
        <v/>
      </c>
      <c r="C1665" t="str">
        <f>IF(HLOOKUP("CPUs",'vInfo (Imported)'!$1:$5000,A1665,FALSE)&gt;0,
HLOOKUP("CPUs",'vInfo (Imported)'!$1:$5000,A1665,FALSE),
"")</f>
        <v/>
      </c>
      <c r="D1665" t="str">
        <f>IF(HLOOKUP($D$1,'vInfo (Imported)'!$1:$5000,A1665,FALSE)&gt;0,
HLOOKUP($D$1,'vInfo (Imported)'!$1:$5000,A1665,FALSE),
"")</f>
        <v/>
      </c>
      <c r="E1665" t="str">
        <f>IF(HLOOKUP("Category",'vInfo (Imported)'!$1:$5000,A1665,FALSE)&gt;0,
HLOOKUP("Category",'vInfo (Imported)'!$1:$5000,A1665,FALSE),
"")</f>
        <v/>
      </c>
      <c r="F1665" t="str">
        <f>IF(HLOOKUP("OS according to the configuration file",'vInfo (Imported)'!$1:$5000,A1665,FALSE)&gt;0,
HLOOKUP("OS according to the configuration file",'vInfo (Imported)'!$1:$5000,A1665,FALSE),
"")</f>
        <v/>
      </c>
      <c r="G1665" s="1" t="str">
        <f>IF(HLOOKUP("Cluster",'vInfo (Imported)'!$1:$5000,A1665,FALSE)&gt;0,
HLOOKUP("Cluster",'vInfo (Imported)'!$1:$5000,A1665,FALSE),
"")</f>
        <v/>
      </c>
      <c r="K1665" s="28">
        <f>'vCluster (Imported)'!A1665</f>
        <v>0</v>
      </c>
      <c r="L1665">
        <f t="shared" si="153"/>
        <v>0</v>
      </c>
      <c r="M1665">
        <f t="shared" si="154"/>
        <v>0</v>
      </c>
      <c r="N1665">
        <f t="shared" si="155"/>
        <v>0</v>
      </c>
      <c r="O1665" s="1">
        <f t="shared" si="156"/>
        <v>0</v>
      </c>
      <c r="P1665">
        <f>SUMIFS('vCluster (Imported)'!$G:$G,'vCluster (Imported)'!$A:$A,K1665)</f>
        <v>0</v>
      </c>
      <c r="Q1665">
        <f t="shared" si="157"/>
        <v>0</v>
      </c>
    </row>
    <row r="1666" spans="1:17" x14ac:dyDescent="0.3">
      <c r="A1666">
        <f t="shared" ref="A1666:A1729" si="158">A1665+1</f>
        <v>1666</v>
      </c>
      <c r="B1666" t="str">
        <f>IF(HLOOKUP("Memory",'vInfo (Imported)'!$1:$5000,A1666,FALSE)&gt;0,HLOOKUP("Memory",'vInfo (Imported)'!$1:$5000,A1666,FALSE),"")</f>
        <v/>
      </c>
      <c r="C1666" t="str">
        <f>IF(HLOOKUP("CPUs",'vInfo (Imported)'!$1:$5000,A1666,FALSE)&gt;0,
HLOOKUP("CPUs",'vInfo (Imported)'!$1:$5000,A1666,FALSE),
"")</f>
        <v/>
      </c>
      <c r="D1666" t="str">
        <f>IF(HLOOKUP($D$1,'vInfo (Imported)'!$1:$5000,A1666,FALSE)&gt;0,
HLOOKUP($D$1,'vInfo (Imported)'!$1:$5000,A1666,FALSE),
"")</f>
        <v/>
      </c>
      <c r="E1666" t="str">
        <f>IF(HLOOKUP("Category",'vInfo (Imported)'!$1:$5000,A1666,FALSE)&gt;0,
HLOOKUP("Category",'vInfo (Imported)'!$1:$5000,A1666,FALSE),
"")</f>
        <v/>
      </c>
      <c r="F1666" t="str">
        <f>IF(HLOOKUP("OS according to the configuration file",'vInfo (Imported)'!$1:$5000,A1666,FALSE)&gt;0,
HLOOKUP("OS according to the configuration file",'vInfo (Imported)'!$1:$5000,A1666,FALSE),
"")</f>
        <v/>
      </c>
      <c r="G1666" s="1" t="str">
        <f>IF(HLOOKUP("Cluster",'vInfo (Imported)'!$1:$5000,A1666,FALSE)&gt;0,
HLOOKUP("Cluster",'vInfo (Imported)'!$1:$5000,A1666,FALSE),
"")</f>
        <v/>
      </c>
      <c r="K1666" s="28">
        <f>'vCluster (Imported)'!A1666</f>
        <v>0</v>
      </c>
      <c r="L1666">
        <f t="shared" ref="L1666:L1729" si="159">COUNTIFS(G:G,K1666,$E:$E,$L$1)</f>
        <v>0</v>
      </c>
      <c r="M1666">
        <f t="shared" ref="M1666:M1729" si="160">COUNTIFS(G:G,K1666,$E:$E,$M$1)</f>
        <v>0</v>
      </c>
      <c r="N1666">
        <f t="shared" ref="N1666:N1729" si="161">COUNTIFS(G:G,K1666,$E:$E,$N$1)</f>
        <v>0</v>
      </c>
      <c r="O1666" s="1">
        <f t="shared" ref="O1666:O1729" si="162">COUNTIFS(G:G,K1666,$E:$E,$O$1)</f>
        <v>0</v>
      </c>
      <c r="P1666">
        <f>SUMIFS('vCluster (Imported)'!$G:$G,'vCluster (Imported)'!$A:$A,K1666)</f>
        <v>0</v>
      </c>
      <c r="Q1666">
        <f t="shared" ref="Q1666:Q1729" si="163">IF(L1666&gt;0,P1666,0)</f>
        <v>0</v>
      </c>
    </row>
    <row r="1667" spans="1:17" x14ac:dyDescent="0.3">
      <c r="A1667">
        <f t="shared" si="158"/>
        <v>1667</v>
      </c>
      <c r="B1667" t="str">
        <f>IF(HLOOKUP("Memory",'vInfo (Imported)'!$1:$5000,A1667,FALSE)&gt;0,HLOOKUP("Memory",'vInfo (Imported)'!$1:$5000,A1667,FALSE),"")</f>
        <v/>
      </c>
      <c r="C1667" t="str">
        <f>IF(HLOOKUP("CPUs",'vInfo (Imported)'!$1:$5000,A1667,FALSE)&gt;0,
HLOOKUP("CPUs",'vInfo (Imported)'!$1:$5000,A1667,FALSE),
"")</f>
        <v/>
      </c>
      <c r="D1667" t="str">
        <f>IF(HLOOKUP($D$1,'vInfo (Imported)'!$1:$5000,A1667,FALSE)&gt;0,
HLOOKUP($D$1,'vInfo (Imported)'!$1:$5000,A1667,FALSE),
"")</f>
        <v/>
      </c>
      <c r="E1667" t="str">
        <f>IF(HLOOKUP("Category",'vInfo (Imported)'!$1:$5000,A1667,FALSE)&gt;0,
HLOOKUP("Category",'vInfo (Imported)'!$1:$5000,A1667,FALSE),
"")</f>
        <v/>
      </c>
      <c r="F1667" t="str">
        <f>IF(HLOOKUP("OS according to the configuration file",'vInfo (Imported)'!$1:$5000,A1667,FALSE)&gt;0,
HLOOKUP("OS according to the configuration file",'vInfo (Imported)'!$1:$5000,A1667,FALSE),
"")</f>
        <v/>
      </c>
      <c r="G1667" s="1" t="str">
        <f>IF(HLOOKUP("Cluster",'vInfo (Imported)'!$1:$5000,A1667,FALSE)&gt;0,
HLOOKUP("Cluster",'vInfo (Imported)'!$1:$5000,A1667,FALSE),
"")</f>
        <v/>
      </c>
      <c r="K1667" s="28">
        <f>'vCluster (Imported)'!A1667</f>
        <v>0</v>
      </c>
      <c r="L1667">
        <f t="shared" si="159"/>
        <v>0</v>
      </c>
      <c r="M1667">
        <f t="shared" si="160"/>
        <v>0</v>
      </c>
      <c r="N1667">
        <f t="shared" si="161"/>
        <v>0</v>
      </c>
      <c r="O1667" s="1">
        <f t="shared" si="162"/>
        <v>0</v>
      </c>
      <c r="P1667">
        <f>SUMIFS('vCluster (Imported)'!$G:$G,'vCluster (Imported)'!$A:$A,K1667)</f>
        <v>0</v>
      </c>
      <c r="Q1667">
        <f t="shared" si="163"/>
        <v>0</v>
      </c>
    </row>
    <row r="1668" spans="1:17" x14ac:dyDescent="0.3">
      <c r="A1668">
        <f t="shared" si="158"/>
        <v>1668</v>
      </c>
      <c r="B1668" t="str">
        <f>IF(HLOOKUP("Memory",'vInfo (Imported)'!$1:$5000,A1668,FALSE)&gt;0,HLOOKUP("Memory",'vInfo (Imported)'!$1:$5000,A1668,FALSE),"")</f>
        <v/>
      </c>
      <c r="C1668" t="str">
        <f>IF(HLOOKUP("CPUs",'vInfo (Imported)'!$1:$5000,A1668,FALSE)&gt;0,
HLOOKUP("CPUs",'vInfo (Imported)'!$1:$5000,A1668,FALSE),
"")</f>
        <v/>
      </c>
      <c r="D1668" t="str">
        <f>IF(HLOOKUP($D$1,'vInfo (Imported)'!$1:$5000,A1668,FALSE)&gt;0,
HLOOKUP($D$1,'vInfo (Imported)'!$1:$5000,A1668,FALSE),
"")</f>
        <v/>
      </c>
      <c r="E1668" t="str">
        <f>IF(HLOOKUP("Category",'vInfo (Imported)'!$1:$5000,A1668,FALSE)&gt;0,
HLOOKUP("Category",'vInfo (Imported)'!$1:$5000,A1668,FALSE),
"")</f>
        <v/>
      </c>
      <c r="F1668" t="str">
        <f>IF(HLOOKUP("OS according to the configuration file",'vInfo (Imported)'!$1:$5000,A1668,FALSE)&gt;0,
HLOOKUP("OS according to the configuration file",'vInfo (Imported)'!$1:$5000,A1668,FALSE),
"")</f>
        <v/>
      </c>
      <c r="G1668" s="1" t="str">
        <f>IF(HLOOKUP("Cluster",'vInfo (Imported)'!$1:$5000,A1668,FALSE)&gt;0,
HLOOKUP("Cluster",'vInfo (Imported)'!$1:$5000,A1668,FALSE),
"")</f>
        <v/>
      </c>
      <c r="K1668" s="28">
        <f>'vCluster (Imported)'!A1668</f>
        <v>0</v>
      </c>
      <c r="L1668">
        <f t="shared" si="159"/>
        <v>0</v>
      </c>
      <c r="M1668">
        <f t="shared" si="160"/>
        <v>0</v>
      </c>
      <c r="N1668">
        <f t="shared" si="161"/>
        <v>0</v>
      </c>
      <c r="O1668" s="1">
        <f t="shared" si="162"/>
        <v>0</v>
      </c>
      <c r="P1668">
        <f>SUMIFS('vCluster (Imported)'!$G:$G,'vCluster (Imported)'!$A:$A,K1668)</f>
        <v>0</v>
      </c>
      <c r="Q1668">
        <f t="shared" si="163"/>
        <v>0</v>
      </c>
    </row>
    <row r="1669" spans="1:17" x14ac:dyDescent="0.3">
      <c r="A1669">
        <f t="shared" si="158"/>
        <v>1669</v>
      </c>
      <c r="B1669" t="str">
        <f>IF(HLOOKUP("Memory",'vInfo (Imported)'!$1:$5000,A1669,FALSE)&gt;0,HLOOKUP("Memory",'vInfo (Imported)'!$1:$5000,A1669,FALSE),"")</f>
        <v/>
      </c>
      <c r="C1669" t="str">
        <f>IF(HLOOKUP("CPUs",'vInfo (Imported)'!$1:$5000,A1669,FALSE)&gt;0,
HLOOKUP("CPUs",'vInfo (Imported)'!$1:$5000,A1669,FALSE),
"")</f>
        <v/>
      </c>
      <c r="D1669" t="str">
        <f>IF(HLOOKUP($D$1,'vInfo (Imported)'!$1:$5000,A1669,FALSE)&gt;0,
HLOOKUP($D$1,'vInfo (Imported)'!$1:$5000,A1669,FALSE),
"")</f>
        <v/>
      </c>
      <c r="E1669" t="str">
        <f>IF(HLOOKUP("Category",'vInfo (Imported)'!$1:$5000,A1669,FALSE)&gt;0,
HLOOKUP("Category",'vInfo (Imported)'!$1:$5000,A1669,FALSE),
"")</f>
        <v/>
      </c>
      <c r="F1669" t="str">
        <f>IF(HLOOKUP("OS according to the configuration file",'vInfo (Imported)'!$1:$5000,A1669,FALSE)&gt;0,
HLOOKUP("OS according to the configuration file",'vInfo (Imported)'!$1:$5000,A1669,FALSE),
"")</f>
        <v/>
      </c>
      <c r="G1669" s="1" t="str">
        <f>IF(HLOOKUP("Cluster",'vInfo (Imported)'!$1:$5000,A1669,FALSE)&gt;0,
HLOOKUP("Cluster",'vInfo (Imported)'!$1:$5000,A1669,FALSE),
"")</f>
        <v/>
      </c>
      <c r="K1669" s="28">
        <f>'vCluster (Imported)'!A1669</f>
        <v>0</v>
      </c>
      <c r="L1669">
        <f t="shared" si="159"/>
        <v>0</v>
      </c>
      <c r="M1669">
        <f t="shared" si="160"/>
        <v>0</v>
      </c>
      <c r="N1669">
        <f t="shared" si="161"/>
        <v>0</v>
      </c>
      <c r="O1669" s="1">
        <f t="shared" si="162"/>
        <v>0</v>
      </c>
      <c r="P1669">
        <f>SUMIFS('vCluster (Imported)'!$G:$G,'vCluster (Imported)'!$A:$A,K1669)</f>
        <v>0</v>
      </c>
      <c r="Q1669">
        <f t="shared" si="163"/>
        <v>0</v>
      </c>
    </row>
    <row r="1670" spans="1:17" x14ac:dyDescent="0.3">
      <c r="A1670">
        <f t="shared" si="158"/>
        <v>1670</v>
      </c>
      <c r="B1670" t="str">
        <f>IF(HLOOKUP("Memory",'vInfo (Imported)'!$1:$5000,A1670,FALSE)&gt;0,HLOOKUP("Memory",'vInfo (Imported)'!$1:$5000,A1670,FALSE),"")</f>
        <v/>
      </c>
      <c r="C1670" t="str">
        <f>IF(HLOOKUP("CPUs",'vInfo (Imported)'!$1:$5000,A1670,FALSE)&gt;0,
HLOOKUP("CPUs",'vInfo (Imported)'!$1:$5000,A1670,FALSE),
"")</f>
        <v/>
      </c>
      <c r="D1670" t="str">
        <f>IF(HLOOKUP($D$1,'vInfo (Imported)'!$1:$5000,A1670,FALSE)&gt;0,
HLOOKUP($D$1,'vInfo (Imported)'!$1:$5000,A1670,FALSE),
"")</f>
        <v/>
      </c>
      <c r="E1670" t="str">
        <f>IF(HLOOKUP("Category",'vInfo (Imported)'!$1:$5000,A1670,FALSE)&gt;0,
HLOOKUP("Category",'vInfo (Imported)'!$1:$5000,A1670,FALSE),
"")</f>
        <v/>
      </c>
      <c r="F1670" t="str">
        <f>IF(HLOOKUP("OS according to the configuration file",'vInfo (Imported)'!$1:$5000,A1670,FALSE)&gt;0,
HLOOKUP("OS according to the configuration file",'vInfo (Imported)'!$1:$5000,A1670,FALSE),
"")</f>
        <v/>
      </c>
      <c r="G1670" s="1" t="str">
        <f>IF(HLOOKUP("Cluster",'vInfo (Imported)'!$1:$5000,A1670,FALSE)&gt;0,
HLOOKUP("Cluster",'vInfo (Imported)'!$1:$5000,A1670,FALSE),
"")</f>
        <v/>
      </c>
      <c r="K1670" s="28">
        <f>'vCluster (Imported)'!A1670</f>
        <v>0</v>
      </c>
      <c r="L1670">
        <f t="shared" si="159"/>
        <v>0</v>
      </c>
      <c r="M1670">
        <f t="shared" si="160"/>
        <v>0</v>
      </c>
      <c r="N1670">
        <f t="shared" si="161"/>
        <v>0</v>
      </c>
      <c r="O1670" s="1">
        <f t="shared" si="162"/>
        <v>0</v>
      </c>
      <c r="P1670">
        <f>SUMIFS('vCluster (Imported)'!$G:$G,'vCluster (Imported)'!$A:$A,K1670)</f>
        <v>0</v>
      </c>
      <c r="Q1670">
        <f t="shared" si="163"/>
        <v>0</v>
      </c>
    </row>
    <row r="1671" spans="1:17" x14ac:dyDescent="0.3">
      <c r="A1671">
        <f t="shared" si="158"/>
        <v>1671</v>
      </c>
      <c r="B1671" t="str">
        <f>IF(HLOOKUP("Memory",'vInfo (Imported)'!$1:$5000,A1671,FALSE)&gt;0,HLOOKUP("Memory",'vInfo (Imported)'!$1:$5000,A1671,FALSE),"")</f>
        <v/>
      </c>
      <c r="C1671" t="str">
        <f>IF(HLOOKUP("CPUs",'vInfo (Imported)'!$1:$5000,A1671,FALSE)&gt;0,
HLOOKUP("CPUs",'vInfo (Imported)'!$1:$5000,A1671,FALSE),
"")</f>
        <v/>
      </c>
      <c r="D1671" t="str">
        <f>IF(HLOOKUP($D$1,'vInfo (Imported)'!$1:$5000,A1671,FALSE)&gt;0,
HLOOKUP($D$1,'vInfo (Imported)'!$1:$5000,A1671,FALSE),
"")</f>
        <v/>
      </c>
      <c r="E1671" t="str">
        <f>IF(HLOOKUP("Category",'vInfo (Imported)'!$1:$5000,A1671,FALSE)&gt;0,
HLOOKUP("Category",'vInfo (Imported)'!$1:$5000,A1671,FALSE),
"")</f>
        <v/>
      </c>
      <c r="F1671" t="str">
        <f>IF(HLOOKUP("OS according to the configuration file",'vInfo (Imported)'!$1:$5000,A1671,FALSE)&gt;0,
HLOOKUP("OS according to the configuration file",'vInfo (Imported)'!$1:$5000,A1671,FALSE),
"")</f>
        <v/>
      </c>
      <c r="G1671" s="1" t="str">
        <f>IF(HLOOKUP("Cluster",'vInfo (Imported)'!$1:$5000,A1671,FALSE)&gt;0,
HLOOKUP("Cluster",'vInfo (Imported)'!$1:$5000,A1671,FALSE),
"")</f>
        <v/>
      </c>
      <c r="K1671" s="28">
        <f>'vCluster (Imported)'!A1671</f>
        <v>0</v>
      </c>
      <c r="L1671">
        <f t="shared" si="159"/>
        <v>0</v>
      </c>
      <c r="M1671">
        <f t="shared" si="160"/>
        <v>0</v>
      </c>
      <c r="N1671">
        <f t="shared" si="161"/>
        <v>0</v>
      </c>
      <c r="O1671" s="1">
        <f t="shared" si="162"/>
        <v>0</v>
      </c>
      <c r="P1671">
        <f>SUMIFS('vCluster (Imported)'!$G:$G,'vCluster (Imported)'!$A:$A,K1671)</f>
        <v>0</v>
      </c>
      <c r="Q1671">
        <f t="shared" si="163"/>
        <v>0</v>
      </c>
    </row>
    <row r="1672" spans="1:17" x14ac:dyDescent="0.3">
      <c r="A1672">
        <f t="shared" si="158"/>
        <v>1672</v>
      </c>
      <c r="B1672" t="str">
        <f>IF(HLOOKUP("Memory",'vInfo (Imported)'!$1:$5000,A1672,FALSE)&gt;0,HLOOKUP("Memory",'vInfo (Imported)'!$1:$5000,A1672,FALSE),"")</f>
        <v/>
      </c>
      <c r="C1672" t="str">
        <f>IF(HLOOKUP("CPUs",'vInfo (Imported)'!$1:$5000,A1672,FALSE)&gt;0,
HLOOKUP("CPUs",'vInfo (Imported)'!$1:$5000,A1672,FALSE),
"")</f>
        <v/>
      </c>
      <c r="D1672" t="str">
        <f>IF(HLOOKUP($D$1,'vInfo (Imported)'!$1:$5000,A1672,FALSE)&gt;0,
HLOOKUP($D$1,'vInfo (Imported)'!$1:$5000,A1672,FALSE),
"")</f>
        <v/>
      </c>
      <c r="E1672" t="str">
        <f>IF(HLOOKUP("Category",'vInfo (Imported)'!$1:$5000,A1672,FALSE)&gt;0,
HLOOKUP("Category",'vInfo (Imported)'!$1:$5000,A1672,FALSE),
"")</f>
        <v/>
      </c>
      <c r="F1672" t="str">
        <f>IF(HLOOKUP("OS according to the configuration file",'vInfo (Imported)'!$1:$5000,A1672,FALSE)&gt;0,
HLOOKUP("OS according to the configuration file",'vInfo (Imported)'!$1:$5000,A1672,FALSE),
"")</f>
        <v/>
      </c>
      <c r="G1672" s="1" t="str">
        <f>IF(HLOOKUP("Cluster",'vInfo (Imported)'!$1:$5000,A1672,FALSE)&gt;0,
HLOOKUP("Cluster",'vInfo (Imported)'!$1:$5000,A1672,FALSE),
"")</f>
        <v/>
      </c>
      <c r="K1672" s="28">
        <f>'vCluster (Imported)'!A1672</f>
        <v>0</v>
      </c>
      <c r="L1672">
        <f t="shared" si="159"/>
        <v>0</v>
      </c>
      <c r="M1672">
        <f t="shared" si="160"/>
        <v>0</v>
      </c>
      <c r="N1672">
        <f t="shared" si="161"/>
        <v>0</v>
      </c>
      <c r="O1672" s="1">
        <f t="shared" si="162"/>
        <v>0</v>
      </c>
      <c r="P1672">
        <f>SUMIFS('vCluster (Imported)'!$G:$G,'vCluster (Imported)'!$A:$A,K1672)</f>
        <v>0</v>
      </c>
      <c r="Q1672">
        <f t="shared" si="163"/>
        <v>0</v>
      </c>
    </row>
    <row r="1673" spans="1:17" x14ac:dyDescent="0.3">
      <c r="A1673">
        <f t="shared" si="158"/>
        <v>1673</v>
      </c>
      <c r="B1673" t="str">
        <f>IF(HLOOKUP("Memory",'vInfo (Imported)'!$1:$5000,A1673,FALSE)&gt;0,HLOOKUP("Memory",'vInfo (Imported)'!$1:$5000,A1673,FALSE),"")</f>
        <v/>
      </c>
      <c r="C1673" t="str">
        <f>IF(HLOOKUP("CPUs",'vInfo (Imported)'!$1:$5000,A1673,FALSE)&gt;0,
HLOOKUP("CPUs",'vInfo (Imported)'!$1:$5000,A1673,FALSE),
"")</f>
        <v/>
      </c>
      <c r="D1673" t="str">
        <f>IF(HLOOKUP($D$1,'vInfo (Imported)'!$1:$5000,A1673,FALSE)&gt;0,
HLOOKUP($D$1,'vInfo (Imported)'!$1:$5000,A1673,FALSE),
"")</f>
        <v/>
      </c>
      <c r="E1673" t="str">
        <f>IF(HLOOKUP("Category",'vInfo (Imported)'!$1:$5000,A1673,FALSE)&gt;0,
HLOOKUP("Category",'vInfo (Imported)'!$1:$5000,A1673,FALSE),
"")</f>
        <v/>
      </c>
      <c r="F1673" t="str">
        <f>IF(HLOOKUP("OS according to the configuration file",'vInfo (Imported)'!$1:$5000,A1673,FALSE)&gt;0,
HLOOKUP("OS according to the configuration file",'vInfo (Imported)'!$1:$5000,A1673,FALSE),
"")</f>
        <v/>
      </c>
      <c r="G1673" s="1" t="str">
        <f>IF(HLOOKUP("Cluster",'vInfo (Imported)'!$1:$5000,A1673,FALSE)&gt;0,
HLOOKUP("Cluster",'vInfo (Imported)'!$1:$5000,A1673,FALSE),
"")</f>
        <v/>
      </c>
      <c r="K1673" s="28">
        <f>'vCluster (Imported)'!A1673</f>
        <v>0</v>
      </c>
      <c r="L1673">
        <f t="shared" si="159"/>
        <v>0</v>
      </c>
      <c r="M1673">
        <f t="shared" si="160"/>
        <v>0</v>
      </c>
      <c r="N1673">
        <f t="shared" si="161"/>
        <v>0</v>
      </c>
      <c r="O1673" s="1">
        <f t="shared" si="162"/>
        <v>0</v>
      </c>
      <c r="P1673">
        <f>SUMIFS('vCluster (Imported)'!$G:$G,'vCluster (Imported)'!$A:$A,K1673)</f>
        <v>0</v>
      </c>
      <c r="Q1673">
        <f t="shared" si="163"/>
        <v>0</v>
      </c>
    </row>
    <row r="1674" spans="1:17" x14ac:dyDescent="0.3">
      <c r="A1674">
        <f t="shared" si="158"/>
        <v>1674</v>
      </c>
      <c r="B1674" t="str">
        <f>IF(HLOOKUP("Memory",'vInfo (Imported)'!$1:$5000,A1674,FALSE)&gt;0,HLOOKUP("Memory",'vInfo (Imported)'!$1:$5000,A1674,FALSE),"")</f>
        <v/>
      </c>
      <c r="C1674" t="str">
        <f>IF(HLOOKUP("CPUs",'vInfo (Imported)'!$1:$5000,A1674,FALSE)&gt;0,
HLOOKUP("CPUs",'vInfo (Imported)'!$1:$5000,A1674,FALSE),
"")</f>
        <v/>
      </c>
      <c r="D1674" t="str">
        <f>IF(HLOOKUP($D$1,'vInfo (Imported)'!$1:$5000,A1674,FALSE)&gt;0,
HLOOKUP($D$1,'vInfo (Imported)'!$1:$5000,A1674,FALSE),
"")</f>
        <v/>
      </c>
      <c r="E1674" t="str">
        <f>IF(HLOOKUP("Category",'vInfo (Imported)'!$1:$5000,A1674,FALSE)&gt;0,
HLOOKUP("Category",'vInfo (Imported)'!$1:$5000,A1674,FALSE),
"")</f>
        <v/>
      </c>
      <c r="F1674" t="str">
        <f>IF(HLOOKUP("OS according to the configuration file",'vInfo (Imported)'!$1:$5000,A1674,FALSE)&gt;0,
HLOOKUP("OS according to the configuration file",'vInfo (Imported)'!$1:$5000,A1674,FALSE),
"")</f>
        <v/>
      </c>
      <c r="G1674" s="1" t="str">
        <f>IF(HLOOKUP("Cluster",'vInfo (Imported)'!$1:$5000,A1674,FALSE)&gt;0,
HLOOKUP("Cluster",'vInfo (Imported)'!$1:$5000,A1674,FALSE),
"")</f>
        <v/>
      </c>
      <c r="K1674" s="28">
        <f>'vCluster (Imported)'!A1674</f>
        <v>0</v>
      </c>
      <c r="L1674">
        <f t="shared" si="159"/>
        <v>0</v>
      </c>
      <c r="M1674">
        <f t="shared" si="160"/>
        <v>0</v>
      </c>
      <c r="N1674">
        <f t="shared" si="161"/>
        <v>0</v>
      </c>
      <c r="O1674" s="1">
        <f t="shared" si="162"/>
        <v>0</v>
      </c>
      <c r="P1674">
        <f>SUMIFS('vCluster (Imported)'!$G:$G,'vCluster (Imported)'!$A:$A,K1674)</f>
        <v>0</v>
      </c>
      <c r="Q1674">
        <f t="shared" si="163"/>
        <v>0</v>
      </c>
    </row>
    <row r="1675" spans="1:17" x14ac:dyDescent="0.3">
      <c r="A1675">
        <f t="shared" si="158"/>
        <v>1675</v>
      </c>
      <c r="B1675" t="str">
        <f>IF(HLOOKUP("Memory",'vInfo (Imported)'!$1:$5000,A1675,FALSE)&gt;0,HLOOKUP("Memory",'vInfo (Imported)'!$1:$5000,A1675,FALSE),"")</f>
        <v/>
      </c>
      <c r="C1675" t="str">
        <f>IF(HLOOKUP("CPUs",'vInfo (Imported)'!$1:$5000,A1675,FALSE)&gt;0,
HLOOKUP("CPUs",'vInfo (Imported)'!$1:$5000,A1675,FALSE),
"")</f>
        <v/>
      </c>
      <c r="D1675" t="str">
        <f>IF(HLOOKUP($D$1,'vInfo (Imported)'!$1:$5000,A1675,FALSE)&gt;0,
HLOOKUP($D$1,'vInfo (Imported)'!$1:$5000,A1675,FALSE),
"")</f>
        <v/>
      </c>
      <c r="E1675" t="str">
        <f>IF(HLOOKUP("Category",'vInfo (Imported)'!$1:$5000,A1675,FALSE)&gt;0,
HLOOKUP("Category",'vInfo (Imported)'!$1:$5000,A1675,FALSE),
"")</f>
        <v/>
      </c>
      <c r="F1675" t="str">
        <f>IF(HLOOKUP("OS according to the configuration file",'vInfo (Imported)'!$1:$5000,A1675,FALSE)&gt;0,
HLOOKUP("OS according to the configuration file",'vInfo (Imported)'!$1:$5000,A1675,FALSE),
"")</f>
        <v/>
      </c>
      <c r="G1675" s="1" t="str">
        <f>IF(HLOOKUP("Cluster",'vInfo (Imported)'!$1:$5000,A1675,FALSE)&gt;0,
HLOOKUP("Cluster",'vInfo (Imported)'!$1:$5000,A1675,FALSE),
"")</f>
        <v/>
      </c>
      <c r="K1675" s="28">
        <f>'vCluster (Imported)'!A1675</f>
        <v>0</v>
      </c>
      <c r="L1675">
        <f t="shared" si="159"/>
        <v>0</v>
      </c>
      <c r="M1675">
        <f t="shared" si="160"/>
        <v>0</v>
      </c>
      <c r="N1675">
        <f t="shared" si="161"/>
        <v>0</v>
      </c>
      <c r="O1675" s="1">
        <f t="shared" si="162"/>
        <v>0</v>
      </c>
      <c r="P1675">
        <f>SUMIFS('vCluster (Imported)'!$G:$G,'vCluster (Imported)'!$A:$A,K1675)</f>
        <v>0</v>
      </c>
      <c r="Q1675">
        <f t="shared" si="163"/>
        <v>0</v>
      </c>
    </row>
    <row r="1676" spans="1:17" x14ac:dyDescent="0.3">
      <c r="A1676">
        <f t="shared" si="158"/>
        <v>1676</v>
      </c>
      <c r="B1676" t="str">
        <f>IF(HLOOKUP("Memory",'vInfo (Imported)'!$1:$5000,A1676,FALSE)&gt;0,HLOOKUP("Memory",'vInfo (Imported)'!$1:$5000,A1676,FALSE),"")</f>
        <v/>
      </c>
      <c r="C1676" t="str">
        <f>IF(HLOOKUP("CPUs",'vInfo (Imported)'!$1:$5000,A1676,FALSE)&gt;0,
HLOOKUP("CPUs",'vInfo (Imported)'!$1:$5000,A1676,FALSE),
"")</f>
        <v/>
      </c>
      <c r="D1676" t="str">
        <f>IF(HLOOKUP($D$1,'vInfo (Imported)'!$1:$5000,A1676,FALSE)&gt;0,
HLOOKUP($D$1,'vInfo (Imported)'!$1:$5000,A1676,FALSE),
"")</f>
        <v/>
      </c>
      <c r="E1676" t="str">
        <f>IF(HLOOKUP("Category",'vInfo (Imported)'!$1:$5000,A1676,FALSE)&gt;0,
HLOOKUP("Category",'vInfo (Imported)'!$1:$5000,A1676,FALSE),
"")</f>
        <v/>
      </c>
      <c r="F1676" t="str">
        <f>IF(HLOOKUP("OS according to the configuration file",'vInfo (Imported)'!$1:$5000,A1676,FALSE)&gt;0,
HLOOKUP("OS according to the configuration file",'vInfo (Imported)'!$1:$5000,A1676,FALSE),
"")</f>
        <v/>
      </c>
      <c r="G1676" s="1" t="str">
        <f>IF(HLOOKUP("Cluster",'vInfo (Imported)'!$1:$5000,A1676,FALSE)&gt;0,
HLOOKUP("Cluster",'vInfo (Imported)'!$1:$5000,A1676,FALSE),
"")</f>
        <v/>
      </c>
      <c r="K1676" s="28">
        <f>'vCluster (Imported)'!A1676</f>
        <v>0</v>
      </c>
      <c r="L1676">
        <f t="shared" si="159"/>
        <v>0</v>
      </c>
      <c r="M1676">
        <f t="shared" si="160"/>
        <v>0</v>
      </c>
      <c r="N1676">
        <f t="shared" si="161"/>
        <v>0</v>
      </c>
      <c r="O1676" s="1">
        <f t="shared" si="162"/>
        <v>0</v>
      </c>
      <c r="P1676">
        <f>SUMIFS('vCluster (Imported)'!$G:$G,'vCluster (Imported)'!$A:$A,K1676)</f>
        <v>0</v>
      </c>
      <c r="Q1676">
        <f t="shared" si="163"/>
        <v>0</v>
      </c>
    </row>
    <row r="1677" spans="1:17" x14ac:dyDescent="0.3">
      <c r="A1677">
        <f t="shared" si="158"/>
        <v>1677</v>
      </c>
      <c r="B1677" t="str">
        <f>IF(HLOOKUP("Memory",'vInfo (Imported)'!$1:$5000,A1677,FALSE)&gt;0,HLOOKUP("Memory",'vInfo (Imported)'!$1:$5000,A1677,FALSE),"")</f>
        <v/>
      </c>
      <c r="C1677" t="str">
        <f>IF(HLOOKUP("CPUs",'vInfo (Imported)'!$1:$5000,A1677,FALSE)&gt;0,
HLOOKUP("CPUs",'vInfo (Imported)'!$1:$5000,A1677,FALSE),
"")</f>
        <v/>
      </c>
      <c r="D1677" t="str">
        <f>IF(HLOOKUP($D$1,'vInfo (Imported)'!$1:$5000,A1677,FALSE)&gt;0,
HLOOKUP($D$1,'vInfo (Imported)'!$1:$5000,A1677,FALSE),
"")</f>
        <v/>
      </c>
      <c r="E1677" t="str">
        <f>IF(HLOOKUP("Category",'vInfo (Imported)'!$1:$5000,A1677,FALSE)&gt;0,
HLOOKUP("Category",'vInfo (Imported)'!$1:$5000,A1677,FALSE),
"")</f>
        <v/>
      </c>
      <c r="F1677" t="str">
        <f>IF(HLOOKUP("OS according to the configuration file",'vInfo (Imported)'!$1:$5000,A1677,FALSE)&gt;0,
HLOOKUP("OS according to the configuration file",'vInfo (Imported)'!$1:$5000,A1677,FALSE),
"")</f>
        <v/>
      </c>
      <c r="G1677" s="1" t="str">
        <f>IF(HLOOKUP("Cluster",'vInfo (Imported)'!$1:$5000,A1677,FALSE)&gt;0,
HLOOKUP("Cluster",'vInfo (Imported)'!$1:$5000,A1677,FALSE),
"")</f>
        <v/>
      </c>
      <c r="K1677" s="28">
        <f>'vCluster (Imported)'!A1677</f>
        <v>0</v>
      </c>
      <c r="L1677">
        <f t="shared" si="159"/>
        <v>0</v>
      </c>
      <c r="M1677">
        <f t="shared" si="160"/>
        <v>0</v>
      </c>
      <c r="N1677">
        <f t="shared" si="161"/>
        <v>0</v>
      </c>
      <c r="O1677" s="1">
        <f t="shared" si="162"/>
        <v>0</v>
      </c>
      <c r="P1677">
        <f>SUMIFS('vCluster (Imported)'!$G:$G,'vCluster (Imported)'!$A:$A,K1677)</f>
        <v>0</v>
      </c>
      <c r="Q1677">
        <f t="shared" si="163"/>
        <v>0</v>
      </c>
    </row>
    <row r="1678" spans="1:17" x14ac:dyDescent="0.3">
      <c r="A1678">
        <f t="shared" si="158"/>
        <v>1678</v>
      </c>
      <c r="B1678" t="str">
        <f>IF(HLOOKUP("Memory",'vInfo (Imported)'!$1:$5000,A1678,FALSE)&gt;0,HLOOKUP("Memory",'vInfo (Imported)'!$1:$5000,A1678,FALSE),"")</f>
        <v/>
      </c>
      <c r="C1678" t="str">
        <f>IF(HLOOKUP("CPUs",'vInfo (Imported)'!$1:$5000,A1678,FALSE)&gt;0,
HLOOKUP("CPUs",'vInfo (Imported)'!$1:$5000,A1678,FALSE),
"")</f>
        <v/>
      </c>
      <c r="D1678" t="str">
        <f>IF(HLOOKUP($D$1,'vInfo (Imported)'!$1:$5000,A1678,FALSE)&gt;0,
HLOOKUP($D$1,'vInfo (Imported)'!$1:$5000,A1678,FALSE),
"")</f>
        <v/>
      </c>
      <c r="E1678" t="str">
        <f>IF(HLOOKUP("Category",'vInfo (Imported)'!$1:$5000,A1678,FALSE)&gt;0,
HLOOKUP("Category",'vInfo (Imported)'!$1:$5000,A1678,FALSE),
"")</f>
        <v/>
      </c>
      <c r="F1678" t="str">
        <f>IF(HLOOKUP("OS according to the configuration file",'vInfo (Imported)'!$1:$5000,A1678,FALSE)&gt;0,
HLOOKUP("OS according to the configuration file",'vInfo (Imported)'!$1:$5000,A1678,FALSE),
"")</f>
        <v/>
      </c>
      <c r="G1678" s="1" t="str">
        <f>IF(HLOOKUP("Cluster",'vInfo (Imported)'!$1:$5000,A1678,FALSE)&gt;0,
HLOOKUP("Cluster",'vInfo (Imported)'!$1:$5000,A1678,FALSE),
"")</f>
        <v/>
      </c>
      <c r="K1678" s="28">
        <f>'vCluster (Imported)'!A1678</f>
        <v>0</v>
      </c>
      <c r="L1678">
        <f t="shared" si="159"/>
        <v>0</v>
      </c>
      <c r="M1678">
        <f t="shared" si="160"/>
        <v>0</v>
      </c>
      <c r="N1678">
        <f t="shared" si="161"/>
        <v>0</v>
      </c>
      <c r="O1678" s="1">
        <f t="shared" si="162"/>
        <v>0</v>
      </c>
      <c r="P1678">
        <f>SUMIFS('vCluster (Imported)'!$G:$G,'vCluster (Imported)'!$A:$A,K1678)</f>
        <v>0</v>
      </c>
      <c r="Q1678">
        <f t="shared" si="163"/>
        <v>0</v>
      </c>
    </row>
    <row r="1679" spans="1:17" x14ac:dyDescent="0.3">
      <c r="A1679">
        <f t="shared" si="158"/>
        <v>1679</v>
      </c>
      <c r="B1679" t="str">
        <f>IF(HLOOKUP("Memory",'vInfo (Imported)'!$1:$5000,A1679,FALSE)&gt;0,HLOOKUP("Memory",'vInfo (Imported)'!$1:$5000,A1679,FALSE),"")</f>
        <v/>
      </c>
      <c r="C1679" t="str">
        <f>IF(HLOOKUP("CPUs",'vInfo (Imported)'!$1:$5000,A1679,FALSE)&gt;0,
HLOOKUP("CPUs",'vInfo (Imported)'!$1:$5000,A1679,FALSE),
"")</f>
        <v/>
      </c>
      <c r="D1679" t="str">
        <f>IF(HLOOKUP($D$1,'vInfo (Imported)'!$1:$5000,A1679,FALSE)&gt;0,
HLOOKUP($D$1,'vInfo (Imported)'!$1:$5000,A1679,FALSE),
"")</f>
        <v/>
      </c>
      <c r="E1679" t="str">
        <f>IF(HLOOKUP("Category",'vInfo (Imported)'!$1:$5000,A1679,FALSE)&gt;0,
HLOOKUP("Category",'vInfo (Imported)'!$1:$5000,A1679,FALSE),
"")</f>
        <v/>
      </c>
      <c r="F1679" t="str">
        <f>IF(HLOOKUP("OS according to the configuration file",'vInfo (Imported)'!$1:$5000,A1679,FALSE)&gt;0,
HLOOKUP("OS according to the configuration file",'vInfo (Imported)'!$1:$5000,A1679,FALSE),
"")</f>
        <v/>
      </c>
      <c r="G1679" s="1" t="str">
        <f>IF(HLOOKUP("Cluster",'vInfo (Imported)'!$1:$5000,A1679,FALSE)&gt;0,
HLOOKUP("Cluster",'vInfo (Imported)'!$1:$5000,A1679,FALSE),
"")</f>
        <v/>
      </c>
      <c r="K1679" s="28">
        <f>'vCluster (Imported)'!A1679</f>
        <v>0</v>
      </c>
      <c r="L1679">
        <f t="shared" si="159"/>
        <v>0</v>
      </c>
      <c r="M1679">
        <f t="shared" si="160"/>
        <v>0</v>
      </c>
      <c r="N1679">
        <f t="shared" si="161"/>
        <v>0</v>
      </c>
      <c r="O1679" s="1">
        <f t="shared" si="162"/>
        <v>0</v>
      </c>
      <c r="P1679">
        <f>SUMIFS('vCluster (Imported)'!$G:$G,'vCluster (Imported)'!$A:$A,K1679)</f>
        <v>0</v>
      </c>
      <c r="Q1679">
        <f t="shared" si="163"/>
        <v>0</v>
      </c>
    </row>
    <row r="1680" spans="1:17" x14ac:dyDescent="0.3">
      <c r="A1680">
        <f t="shared" si="158"/>
        <v>1680</v>
      </c>
      <c r="B1680" t="str">
        <f>IF(HLOOKUP("Memory",'vInfo (Imported)'!$1:$5000,A1680,FALSE)&gt;0,HLOOKUP("Memory",'vInfo (Imported)'!$1:$5000,A1680,FALSE),"")</f>
        <v/>
      </c>
      <c r="C1680" t="str">
        <f>IF(HLOOKUP("CPUs",'vInfo (Imported)'!$1:$5000,A1680,FALSE)&gt;0,
HLOOKUP("CPUs",'vInfo (Imported)'!$1:$5000,A1680,FALSE),
"")</f>
        <v/>
      </c>
      <c r="D1680" t="str">
        <f>IF(HLOOKUP($D$1,'vInfo (Imported)'!$1:$5000,A1680,FALSE)&gt;0,
HLOOKUP($D$1,'vInfo (Imported)'!$1:$5000,A1680,FALSE),
"")</f>
        <v/>
      </c>
      <c r="E1680" t="str">
        <f>IF(HLOOKUP("Category",'vInfo (Imported)'!$1:$5000,A1680,FALSE)&gt;0,
HLOOKUP("Category",'vInfo (Imported)'!$1:$5000,A1680,FALSE),
"")</f>
        <v/>
      </c>
      <c r="F1680" t="str">
        <f>IF(HLOOKUP("OS according to the configuration file",'vInfo (Imported)'!$1:$5000,A1680,FALSE)&gt;0,
HLOOKUP("OS according to the configuration file",'vInfo (Imported)'!$1:$5000,A1680,FALSE),
"")</f>
        <v/>
      </c>
      <c r="G1680" s="1" t="str">
        <f>IF(HLOOKUP("Cluster",'vInfo (Imported)'!$1:$5000,A1680,FALSE)&gt;0,
HLOOKUP("Cluster",'vInfo (Imported)'!$1:$5000,A1680,FALSE),
"")</f>
        <v/>
      </c>
      <c r="K1680" s="28">
        <f>'vCluster (Imported)'!A1680</f>
        <v>0</v>
      </c>
      <c r="L1680">
        <f t="shared" si="159"/>
        <v>0</v>
      </c>
      <c r="M1680">
        <f t="shared" si="160"/>
        <v>0</v>
      </c>
      <c r="N1680">
        <f t="shared" si="161"/>
        <v>0</v>
      </c>
      <c r="O1680" s="1">
        <f t="shared" si="162"/>
        <v>0</v>
      </c>
      <c r="P1680">
        <f>SUMIFS('vCluster (Imported)'!$G:$G,'vCluster (Imported)'!$A:$A,K1680)</f>
        <v>0</v>
      </c>
      <c r="Q1680">
        <f t="shared" si="163"/>
        <v>0</v>
      </c>
    </row>
    <row r="1681" spans="1:17" x14ac:dyDescent="0.3">
      <c r="A1681">
        <f t="shared" si="158"/>
        <v>1681</v>
      </c>
      <c r="B1681" t="str">
        <f>IF(HLOOKUP("Memory",'vInfo (Imported)'!$1:$5000,A1681,FALSE)&gt;0,HLOOKUP("Memory",'vInfo (Imported)'!$1:$5000,A1681,FALSE),"")</f>
        <v/>
      </c>
      <c r="C1681" t="str">
        <f>IF(HLOOKUP("CPUs",'vInfo (Imported)'!$1:$5000,A1681,FALSE)&gt;0,
HLOOKUP("CPUs",'vInfo (Imported)'!$1:$5000,A1681,FALSE),
"")</f>
        <v/>
      </c>
      <c r="D1681" t="str">
        <f>IF(HLOOKUP($D$1,'vInfo (Imported)'!$1:$5000,A1681,FALSE)&gt;0,
HLOOKUP($D$1,'vInfo (Imported)'!$1:$5000,A1681,FALSE),
"")</f>
        <v/>
      </c>
      <c r="E1681" t="str">
        <f>IF(HLOOKUP("Category",'vInfo (Imported)'!$1:$5000,A1681,FALSE)&gt;0,
HLOOKUP("Category",'vInfo (Imported)'!$1:$5000,A1681,FALSE),
"")</f>
        <v/>
      </c>
      <c r="F1681" t="str">
        <f>IF(HLOOKUP("OS according to the configuration file",'vInfo (Imported)'!$1:$5000,A1681,FALSE)&gt;0,
HLOOKUP("OS according to the configuration file",'vInfo (Imported)'!$1:$5000,A1681,FALSE),
"")</f>
        <v/>
      </c>
      <c r="G1681" s="1" t="str">
        <f>IF(HLOOKUP("Cluster",'vInfo (Imported)'!$1:$5000,A1681,FALSE)&gt;0,
HLOOKUP("Cluster",'vInfo (Imported)'!$1:$5000,A1681,FALSE),
"")</f>
        <v/>
      </c>
      <c r="K1681" s="28">
        <f>'vCluster (Imported)'!A1681</f>
        <v>0</v>
      </c>
      <c r="L1681">
        <f t="shared" si="159"/>
        <v>0</v>
      </c>
      <c r="M1681">
        <f t="shared" si="160"/>
        <v>0</v>
      </c>
      <c r="N1681">
        <f t="shared" si="161"/>
        <v>0</v>
      </c>
      <c r="O1681" s="1">
        <f t="shared" si="162"/>
        <v>0</v>
      </c>
      <c r="P1681">
        <f>SUMIFS('vCluster (Imported)'!$G:$G,'vCluster (Imported)'!$A:$A,K1681)</f>
        <v>0</v>
      </c>
      <c r="Q1681">
        <f t="shared" si="163"/>
        <v>0</v>
      </c>
    </row>
    <row r="1682" spans="1:17" x14ac:dyDescent="0.3">
      <c r="A1682">
        <f t="shared" si="158"/>
        <v>1682</v>
      </c>
      <c r="B1682" t="str">
        <f>IF(HLOOKUP("Memory",'vInfo (Imported)'!$1:$5000,A1682,FALSE)&gt;0,HLOOKUP("Memory",'vInfo (Imported)'!$1:$5000,A1682,FALSE),"")</f>
        <v/>
      </c>
      <c r="C1682" t="str">
        <f>IF(HLOOKUP("CPUs",'vInfo (Imported)'!$1:$5000,A1682,FALSE)&gt;0,
HLOOKUP("CPUs",'vInfo (Imported)'!$1:$5000,A1682,FALSE),
"")</f>
        <v/>
      </c>
      <c r="D1682" t="str">
        <f>IF(HLOOKUP($D$1,'vInfo (Imported)'!$1:$5000,A1682,FALSE)&gt;0,
HLOOKUP($D$1,'vInfo (Imported)'!$1:$5000,A1682,FALSE),
"")</f>
        <v/>
      </c>
      <c r="E1682" t="str">
        <f>IF(HLOOKUP("Category",'vInfo (Imported)'!$1:$5000,A1682,FALSE)&gt;0,
HLOOKUP("Category",'vInfo (Imported)'!$1:$5000,A1682,FALSE),
"")</f>
        <v/>
      </c>
      <c r="F1682" t="str">
        <f>IF(HLOOKUP("OS according to the configuration file",'vInfo (Imported)'!$1:$5000,A1682,FALSE)&gt;0,
HLOOKUP("OS according to the configuration file",'vInfo (Imported)'!$1:$5000,A1682,FALSE),
"")</f>
        <v/>
      </c>
      <c r="G1682" s="1" t="str">
        <f>IF(HLOOKUP("Cluster",'vInfo (Imported)'!$1:$5000,A1682,FALSE)&gt;0,
HLOOKUP("Cluster",'vInfo (Imported)'!$1:$5000,A1682,FALSE),
"")</f>
        <v/>
      </c>
      <c r="K1682" s="28">
        <f>'vCluster (Imported)'!A1682</f>
        <v>0</v>
      </c>
      <c r="L1682">
        <f t="shared" si="159"/>
        <v>0</v>
      </c>
      <c r="M1682">
        <f t="shared" si="160"/>
        <v>0</v>
      </c>
      <c r="N1682">
        <f t="shared" si="161"/>
        <v>0</v>
      </c>
      <c r="O1682" s="1">
        <f t="shared" si="162"/>
        <v>0</v>
      </c>
      <c r="P1682">
        <f>SUMIFS('vCluster (Imported)'!$G:$G,'vCluster (Imported)'!$A:$A,K1682)</f>
        <v>0</v>
      </c>
      <c r="Q1682">
        <f t="shared" si="163"/>
        <v>0</v>
      </c>
    </row>
    <row r="1683" spans="1:17" x14ac:dyDescent="0.3">
      <c r="A1683">
        <f t="shared" si="158"/>
        <v>1683</v>
      </c>
      <c r="B1683" t="str">
        <f>IF(HLOOKUP("Memory",'vInfo (Imported)'!$1:$5000,A1683,FALSE)&gt;0,HLOOKUP("Memory",'vInfo (Imported)'!$1:$5000,A1683,FALSE),"")</f>
        <v/>
      </c>
      <c r="C1683" t="str">
        <f>IF(HLOOKUP("CPUs",'vInfo (Imported)'!$1:$5000,A1683,FALSE)&gt;0,
HLOOKUP("CPUs",'vInfo (Imported)'!$1:$5000,A1683,FALSE),
"")</f>
        <v/>
      </c>
      <c r="D1683" t="str">
        <f>IF(HLOOKUP($D$1,'vInfo (Imported)'!$1:$5000,A1683,FALSE)&gt;0,
HLOOKUP($D$1,'vInfo (Imported)'!$1:$5000,A1683,FALSE),
"")</f>
        <v/>
      </c>
      <c r="E1683" t="str">
        <f>IF(HLOOKUP("Category",'vInfo (Imported)'!$1:$5000,A1683,FALSE)&gt;0,
HLOOKUP("Category",'vInfo (Imported)'!$1:$5000,A1683,FALSE),
"")</f>
        <v/>
      </c>
      <c r="F1683" t="str">
        <f>IF(HLOOKUP("OS according to the configuration file",'vInfo (Imported)'!$1:$5000,A1683,FALSE)&gt;0,
HLOOKUP("OS according to the configuration file",'vInfo (Imported)'!$1:$5000,A1683,FALSE),
"")</f>
        <v/>
      </c>
      <c r="G1683" s="1" t="str">
        <f>IF(HLOOKUP("Cluster",'vInfo (Imported)'!$1:$5000,A1683,FALSE)&gt;0,
HLOOKUP("Cluster",'vInfo (Imported)'!$1:$5000,A1683,FALSE),
"")</f>
        <v/>
      </c>
      <c r="K1683" s="28">
        <f>'vCluster (Imported)'!A1683</f>
        <v>0</v>
      </c>
      <c r="L1683">
        <f t="shared" si="159"/>
        <v>0</v>
      </c>
      <c r="M1683">
        <f t="shared" si="160"/>
        <v>0</v>
      </c>
      <c r="N1683">
        <f t="shared" si="161"/>
        <v>0</v>
      </c>
      <c r="O1683" s="1">
        <f t="shared" si="162"/>
        <v>0</v>
      </c>
      <c r="P1683">
        <f>SUMIFS('vCluster (Imported)'!$G:$G,'vCluster (Imported)'!$A:$A,K1683)</f>
        <v>0</v>
      </c>
      <c r="Q1683">
        <f t="shared" si="163"/>
        <v>0</v>
      </c>
    </row>
    <row r="1684" spans="1:17" x14ac:dyDescent="0.3">
      <c r="A1684">
        <f t="shared" si="158"/>
        <v>1684</v>
      </c>
      <c r="B1684" t="str">
        <f>IF(HLOOKUP("Memory",'vInfo (Imported)'!$1:$5000,A1684,FALSE)&gt;0,HLOOKUP("Memory",'vInfo (Imported)'!$1:$5000,A1684,FALSE),"")</f>
        <v/>
      </c>
      <c r="C1684" t="str">
        <f>IF(HLOOKUP("CPUs",'vInfo (Imported)'!$1:$5000,A1684,FALSE)&gt;0,
HLOOKUP("CPUs",'vInfo (Imported)'!$1:$5000,A1684,FALSE),
"")</f>
        <v/>
      </c>
      <c r="D1684" t="str">
        <f>IF(HLOOKUP($D$1,'vInfo (Imported)'!$1:$5000,A1684,FALSE)&gt;0,
HLOOKUP($D$1,'vInfo (Imported)'!$1:$5000,A1684,FALSE),
"")</f>
        <v/>
      </c>
      <c r="E1684" t="str">
        <f>IF(HLOOKUP("Category",'vInfo (Imported)'!$1:$5000,A1684,FALSE)&gt;0,
HLOOKUP("Category",'vInfo (Imported)'!$1:$5000,A1684,FALSE),
"")</f>
        <v/>
      </c>
      <c r="F1684" t="str">
        <f>IF(HLOOKUP("OS according to the configuration file",'vInfo (Imported)'!$1:$5000,A1684,FALSE)&gt;0,
HLOOKUP("OS according to the configuration file",'vInfo (Imported)'!$1:$5000,A1684,FALSE),
"")</f>
        <v/>
      </c>
      <c r="G1684" s="1" t="str">
        <f>IF(HLOOKUP("Cluster",'vInfo (Imported)'!$1:$5000,A1684,FALSE)&gt;0,
HLOOKUP("Cluster",'vInfo (Imported)'!$1:$5000,A1684,FALSE),
"")</f>
        <v/>
      </c>
      <c r="K1684" s="28">
        <f>'vCluster (Imported)'!A1684</f>
        <v>0</v>
      </c>
      <c r="L1684">
        <f t="shared" si="159"/>
        <v>0</v>
      </c>
      <c r="M1684">
        <f t="shared" si="160"/>
        <v>0</v>
      </c>
      <c r="N1684">
        <f t="shared" si="161"/>
        <v>0</v>
      </c>
      <c r="O1684" s="1">
        <f t="shared" si="162"/>
        <v>0</v>
      </c>
      <c r="P1684">
        <f>SUMIFS('vCluster (Imported)'!$G:$G,'vCluster (Imported)'!$A:$A,K1684)</f>
        <v>0</v>
      </c>
      <c r="Q1684">
        <f t="shared" si="163"/>
        <v>0</v>
      </c>
    </row>
    <row r="1685" spans="1:17" x14ac:dyDescent="0.3">
      <c r="A1685">
        <f t="shared" si="158"/>
        <v>1685</v>
      </c>
      <c r="B1685" t="str">
        <f>IF(HLOOKUP("Memory",'vInfo (Imported)'!$1:$5000,A1685,FALSE)&gt;0,HLOOKUP("Memory",'vInfo (Imported)'!$1:$5000,A1685,FALSE),"")</f>
        <v/>
      </c>
      <c r="C1685" t="str">
        <f>IF(HLOOKUP("CPUs",'vInfo (Imported)'!$1:$5000,A1685,FALSE)&gt;0,
HLOOKUP("CPUs",'vInfo (Imported)'!$1:$5000,A1685,FALSE),
"")</f>
        <v/>
      </c>
      <c r="D1685" t="str">
        <f>IF(HLOOKUP($D$1,'vInfo (Imported)'!$1:$5000,A1685,FALSE)&gt;0,
HLOOKUP($D$1,'vInfo (Imported)'!$1:$5000,A1685,FALSE),
"")</f>
        <v/>
      </c>
      <c r="E1685" t="str">
        <f>IF(HLOOKUP("Category",'vInfo (Imported)'!$1:$5000,A1685,FALSE)&gt;0,
HLOOKUP("Category",'vInfo (Imported)'!$1:$5000,A1685,FALSE),
"")</f>
        <v/>
      </c>
      <c r="F1685" t="str">
        <f>IF(HLOOKUP("OS according to the configuration file",'vInfo (Imported)'!$1:$5000,A1685,FALSE)&gt;0,
HLOOKUP("OS according to the configuration file",'vInfo (Imported)'!$1:$5000,A1685,FALSE),
"")</f>
        <v/>
      </c>
      <c r="G1685" s="1" t="str">
        <f>IF(HLOOKUP("Cluster",'vInfo (Imported)'!$1:$5000,A1685,FALSE)&gt;0,
HLOOKUP("Cluster",'vInfo (Imported)'!$1:$5000,A1685,FALSE),
"")</f>
        <v/>
      </c>
      <c r="K1685" s="28">
        <f>'vCluster (Imported)'!A1685</f>
        <v>0</v>
      </c>
      <c r="L1685">
        <f t="shared" si="159"/>
        <v>0</v>
      </c>
      <c r="M1685">
        <f t="shared" si="160"/>
        <v>0</v>
      </c>
      <c r="N1685">
        <f t="shared" si="161"/>
        <v>0</v>
      </c>
      <c r="O1685" s="1">
        <f t="shared" si="162"/>
        <v>0</v>
      </c>
      <c r="P1685">
        <f>SUMIFS('vCluster (Imported)'!$G:$G,'vCluster (Imported)'!$A:$A,K1685)</f>
        <v>0</v>
      </c>
      <c r="Q1685">
        <f t="shared" si="163"/>
        <v>0</v>
      </c>
    </row>
    <row r="1686" spans="1:17" x14ac:dyDescent="0.3">
      <c r="A1686">
        <f t="shared" si="158"/>
        <v>1686</v>
      </c>
      <c r="B1686" t="str">
        <f>IF(HLOOKUP("Memory",'vInfo (Imported)'!$1:$5000,A1686,FALSE)&gt;0,HLOOKUP("Memory",'vInfo (Imported)'!$1:$5000,A1686,FALSE),"")</f>
        <v/>
      </c>
      <c r="C1686" t="str">
        <f>IF(HLOOKUP("CPUs",'vInfo (Imported)'!$1:$5000,A1686,FALSE)&gt;0,
HLOOKUP("CPUs",'vInfo (Imported)'!$1:$5000,A1686,FALSE),
"")</f>
        <v/>
      </c>
      <c r="D1686" t="str">
        <f>IF(HLOOKUP($D$1,'vInfo (Imported)'!$1:$5000,A1686,FALSE)&gt;0,
HLOOKUP($D$1,'vInfo (Imported)'!$1:$5000,A1686,FALSE),
"")</f>
        <v/>
      </c>
      <c r="E1686" t="str">
        <f>IF(HLOOKUP("Category",'vInfo (Imported)'!$1:$5000,A1686,FALSE)&gt;0,
HLOOKUP("Category",'vInfo (Imported)'!$1:$5000,A1686,FALSE),
"")</f>
        <v/>
      </c>
      <c r="F1686" t="str">
        <f>IF(HLOOKUP("OS according to the configuration file",'vInfo (Imported)'!$1:$5000,A1686,FALSE)&gt;0,
HLOOKUP("OS according to the configuration file",'vInfo (Imported)'!$1:$5000,A1686,FALSE),
"")</f>
        <v/>
      </c>
      <c r="G1686" s="1" t="str">
        <f>IF(HLOOKUP("Cluster",'vInfo (Imported)'!$1:$5000,A1686,FALSE)&gt;0,
HLOOKUP("Cluster",'vInfo (Imported)'!$1:$5000,A1686,FALSE),
"")</f>
        <v/>
      </c>
      <c r="K1686" s="28">
        <f>'vCluster (Imported)'!A1686</f>
        <v>0</v>
      </c>
      <c r="L1686">
        <f t="shared" si="159"/>
        <v>0</v>
      </c>
      <c r="M1686">
        <f t="shared" si="160"/>
        <v>0</v>
      </c>
      <c r="N1686">
        <f t="shared" si="161"/>
        <v>0</v>
      </c>
      <c r="O1686" s="1">
        <f t="shared" si="162"/>
        <v>0</v>
      </c>
      <c r="P1686">
        <f>SUMIFS('vCluster (Imported)'!$G:$G,'vCluster (Imported)'!$A:$A,K1686)</f>
        <v>0</v>
      </c>
      <c r="Q1686">
        <f t="shared" si="163"/>
        <v>0</v>
      </c>
    </row>
    <row r="1687" spans="1:17" x14ac:dyDescent="0.3">
      <c r="A1687">
        <f t="shared" si="158"/>
        <v>1687</v>
      </c>
      <c r="B1687" t="str">
        <f>IF(HLOOKUP("Memory",'vInfo (Imported)'!$1:$5000,A1687,FALSE)&gt;0,HLOOKUP("Memory",'vInfo (Imported)'!$1:$5000,A1687,FALSE),"")</f>
        <v/>
      </c>
      <c r="C1687" t="str">
        <f>IF(HLOOKUP("CPUs",'vInfo (Imported)'!$1:$5000,A1687,FALSE)&gt;0,
HLOOKUP("CPUs",'vInfo (Imported)'!$1:$5000,A1687,FALSE),
"")</f>
        <v/>
      </c>
      <c r="D1687" t="str">
        <f>IF(HLOOKUP($D$1,'vInfo (Imported)'!$1:$5000,A1687,FALSE)&gt;0,
HLOOKUP($D$1,'vInfo (Imported)'!$1:$5000,A1687,FALSE),
"")</f>
        <v/>
      </c>
      <c r="E1687" t="str">
        <f>IF(HLOOKUP("Category",'vInfo (Imported)'!$1:$5000,A1687,FALSE)&gt;0,
HLOOKUP("Category",'vInfo (Imported)'!$1:$5000,A1687,FALSE),
"")</f>
        <v/>
      </c>
      <c r="F1687" t="str">
        <f>IF(HLOOKUP("OS according to the configuration file",'vInfo (Imported)'!$1:$5000,A1687,FALSE)&gt;0,
HLOOKUP("OS according to the configuration file",'vInfo (Imported)'!$1:$5000,A1687,FALSE),
"")</f>
        <v/>
      </c>
      <c r="G1687" s="1" t="str">
        <f>IF(HLOOKUP("Cluster",'vInfo (Imported)'!$1:$5000,A1687,FALSE)&gt;0,
HLOOKUP("Cluster",'vInfo (Imported)'!$1:$5000,A1687,FALSE),
"")</f>
        <v/>
      </c>
      <c r="K1687" s="28">
        <f>'vCluster (Imported)'!A1687</f>
        <v>0</v>
      </c>
      <c r="L1687">
        <f t="shared" si="159"/>
        <v>0</v>
      </c>
      <c r="M1687">
        <f t="shared" si="160"/>
        <v>0</v>
      </c>
      <c r="N1687">
        <f t="shared" si="161"/>
        <v>0</v>
      </c>
      <c r="O1687" s="1">
        <f t="shared" si="162"/>
        <v>0</v>
      </c>
      <c r="P1687">
        <f>SUMIFS('vCluster (Imported)'!$G:$G,'vCluster (Imported)'!$A:$A,K1687)</f>
        <v>0</v>
      </c>
      <c r="Q1687">
        <f t="shared" si="163"/>
        <v>0</v>
      </c>
    </row>
    <row r="1688" spans="1:17" x14ac:dyDescent="0.3">
      <c r="A1688">
        <f t="shared" si="158"/>
        <v>1688</v>
      </c>
      <c r="B1688" t="str">
        <f>IF(HLOOKUP("Memory",'vInfo (Imported)'!$1:$5000,A1688,FALSE)&gt;0,HLOOKUP("Memory",'vInfo (Imported)'!$1:$5000,A1688,FALSE),"")</f>
        <v/>
      </c>
      <c r="C1688" t="str">
        <f>IF(HLOOKUP("CPUs",'vInfo (Imported)'!$1:$5000,A1688,FALSE)&gt;0,
HLOOKUP("CPUs",'vInfo (Imported)'!$1:$5000,A1688,FALSE),
"")</f>
        <v/>
      </c>
      <c r="D1688" t="str">
        <f>IF(HLOOKUP($D$1,'vInfo (Imported)'!$1:$5000,A1688,FALSE)&gt;0,
HLOOKUP($D$1,'vInfo (Imported)'!$1:$5000,A1688,FALSE),
"")</f>
        <v/>
      </c>
      <c r="E1688" t="str">
        <f>IF(HLOOKUP("Category",'vInfo (Imported)'!$1:$5000,A1688,FALSE)&gt;0,
HLOOKUP("Category",'vInfo (Imported)'!$1:$5000,A1688,FALSE),
"")</f>
        <v/>
      </c>
      <c r="F1688" t="str">
        <f>IF(HLOOKUP("OS according to the configuration file",'vInfo (Imported)'!$1:$5000,A1688,FALSE)&gt;0,
HLOOKUP("OS according to the configuration file",'vInfo (Imported)'!$1:$5000,A1688,FALSE),
"")</f>
        <v/>
      </c>
      <c r="G1688" s="1" t="str">
        <f>IF(HLOOKUP("Cluster",'vInfo (Imported)'!$1:$5000,A1688,FALSE)&gt;0,
HLOOKUP("Cluster",'vInfo (Imported)'!$1:$5000,A1688,FALSE),
"")</f>
        <v/>
      </c>
      <c r="K1688" s="28">
        <f>'vCluster (Imported)'!A1688</f>
        <v>0</v>
      </c>
      <c r="L1688">
        <f t="shared" si="159"/>
        <v>0</v>
      </c>
      <c r="M1688">
        <f t="shared" si="160"/>
        <v>0</v>
      </c>
      <c r="N1688">
        <f t="shared" si="161"/>
        <v>0</v>
      </c>
      <c r="O1688" s="1">
        <f t="shared" si="162"/>
        <v>0</v>
      </c>
      <c r="P1688">
        <f>SUMIFS('vCluster (Imported)'!$G:$G,'vCluster (Imported)'!$A:$A,K1688)</f>
        <v>0</v>
      </c>
      <c r="Q1688">
        <f t="shared" si="163"/>
        <v>0</v>
      </c>
    </row>
    <row r="1689" spans="1:17" x14ac:dyDescent="0.3">
      <c r="A1689">
        <f t="shared" si="158"/>
        <v>1689</v>
      </c>
      <c r="B1689" t="str">
        <f>IF(HLOOKUP("Memory",'vInfo (Imported)'!$1:$5000,A1689,FALSE)&gt;0,HLOOKUP("Memory",'vInfo (Imported)'!$1:$5000,A1689,FALSE),"")</f>
        <v/>
      </c>
      <c r="C1689" t="str">
        <f>IF(HLOOKUP("CPUs",'vInfo (Imported)'!$1:$5000,A1689,FALSE)&gt;0,
HLOOKUP("CPUs",'vInfo (Imported)'!$1:$5000,A1689,FALSE),
"")</f>
        <v/>
      </c>
      <c r="D1689" t="str">
        <f>IF(HLOOKUP($D$1,'vInfo (Imported)'!$1:$5000,A1689,FALSE)&gt;0,
HLOOKUP($D$1,'vInfo (Imported)'!$1:$5000,A1689,FALSE),
"")</f>
        <v/>
      </c>
      <c r="E1689" t="str">
        <f>IF(HLOOKUP("Category",'vInfo (Imported)'!$1:$5000,A1689,FALSE)&gt;0,
HLOOKUP("Category",'vInfo (Imported)'!$1:$5000,A1689,FALSE),
"")</f>
        <v/>
      </c>
      <c r="F1689" t="str">
        <f>IF(HLOOKUP("OS according to the configuration file",'vInfo (Imported)'!$1:$5000,A1689,FALSE)&gt;0,
HLOOKUP("OS according to the configuration file",'vInfo (Imported)'!$1:$5000,A1689,FALSE),
"")</f>
        <v/>
      </c>
      <c r="G1689" s="1" t="str">
        <f>IF(HLOOKUP("Cluster",'vInfo (Imported)'!$1:$5000,A1689,FALSE)&gt;0,
HLOOKUP("Cluster",'vInfo (Imported)'!$1:$5000,A1689,FALSE),
"")</f>
        <v/>
      </c>
      <c r="K1689" s="28">
        <f>'vCluster (Imported)'!A1689</f>
        <v>0</v>
      </c>
      <c r="L1689">
        <f t="shared" si="159"/>
        <v>0</v>
      </c>
      <c r="M1689">
        <f t="shared" si="160"/>
        <v>0</v>
      </c>
      <c r="N1689">
        <f t="shared" si="161"/>
        <v>0</v>
      </c>
      <c r="O1689" s="1">
        <f t="shared" si="162"/>
        <v>0</v>
      </c>
      <c r="P1689">
        <f>SUMIFS('vCluster (Imported)'!$G:$G,'vCluster (Imported)'!$A:$A,K1689)</f>
        <v>0</v>
      </c>
      <c r="Q1689">
        <f t="shared" si="163"/>
        <v>0</v>
      </c>
    </row>
    <row r="1690" spans="1:17" x14ac:dyDescent="0.3">
      <c r="A1690">
        <f t="shared" si="158"/>
        <v>1690</v>
      </c>
      <c r="B1690" t="str">
        <f>IF(HLOOKUP("Memory",'vInfo (Imported)'!$1:$5000,A1690,FALSE)&gt;0,HLOOKUP("Memory",'vInfo (Imported)'!$1:$5000,A1690,FALSE),"")</f>
        <v/>
      </c>
      <c r="C1690" t="str">
        <f>IF(HLOOKUP("CPUs",'vInfo (Imported)'!$1:$5000,A1690,FALSE)&gt;0,
HLOOKUP("CPUs",'vInfo (Imported)'!$1:$5000,A1690,FALSE),
"")</f>
        <v/>
      </c>
      <c r="D1690" t="str">
        <f>IF(HLOOKUP($D$1,'vInfo (Imported)'!$1:$5000,A1690,FALSE)&gt;0,
HLOOKUP($D$1,'vInfo (Imported)'!$1:$5000,A1690,FALSE),
"")</f>
        <v/>
      </c>
      <c r="E1690" t="str">
        <f>IF(HLOOKUP("Category",'vInfo (Imported)'!$1:$5000,A1690,FALSE)&gt;0,
HLOOKUP("Category",'vInfo (Imported)'!$1:$5000,A1690,FALSE),
"")</f>
        <v/>
      </c>
      <c r="F1690" t="str">
        <f>IF(HLOOKUP("OS according to the configuration file",'vInfo (Imported)'!$1:$5000,A1690,FALSE)&gt;0,
HLOOKUP("OS according to the configuration file",'vInfo (Imported)'!$1:$5000,A1690,FALSE),
"")</f>
        <v/>
      </c>
      <c r="G1690" s="1" t="str">
        <f>IF(HLOOKUP("Cluster",'vInfo (Imported)'!$1:$5000,A1690,FALSE)&gt;0,
HLOOKUP("Cluster",'vInfo (Imported)'!$1:$5000,A1690,FALSE),
"")</f>
        <v/>
      </c>
      <c r="K1690" s="28">
        <f>'vCluster (Imported)'!A1690</f>
        <v>0</v>
      </c>
      <c r="L1690">
        <f t="shared" si="159"/>
        <v>0</v>
      </c>
      <c r="M1690">
        <f t="shared" si="160"/>
        <v>0</v>
      </c>
      <c r="N1690">
        <f t="shared" si="161"/>
        <v>0</v>
      </c>
      <c r="O1690" s="1">
        <f t="shared" si="162"/>
        <v>0</v>
      </c>
      <c r="P1690">
        <f>SUMIFS('vCluster (Imported)'!$G:$G,'vCluster (Imported)'!$A:$A,K1690)</f>
        <v>0</v>
      </c>
      <c r="Q1690">
        <f t="shared" si="163"/>
        <v>0</v>
      </c>
    </row>
    <row r="1691" spans="1:17" x14ac:dyDescent="0.3">
      <c r="A1691">
        <f t="shared" si="158"/>
        <v>1691</v>
      </c>
      <c r="B1691" t="str">
        <f>IF(HLOOKUP("Memory",'vInfo (Imported)'!$1:$5000,A1691,FALSE)&gt;0,HLOOKUP("Memory",'vInfo (Imported)'!$1:$5000,A1691,FALSE),"")</f>
        <v/>
      </c>
      <c r="C1691" t="str">
        <f>IF(HLOOKUP("CPUs",'vInfo (Imported)'!$1:$5000,A1691,FALSE)&gt;0,
HLOOKUP("CPUs",'vInfo (Imported)'!$1:$5000,A1691,FALSE),
"")</f>
        <v/>
      </c>
      <c r="D1691" t="str">
        <f>IF(HLOOKUP($D$1,'vInfo (Imported)'!$1:$5000,A1691,FALSE)&gt;0,
HLOOKUP($D$1,'vInfo (Imported)'!$1:$5000,A1691,FALSE),
"")</f>
        <v/>
      </c>
      <c r="E1691" t="str">
        <f>IF(HLOOKUP("Category",'vInfo (Imported)'!$1:$5000,A1691,FALSE)&gt;0,
HLOOKUP("Category",'vInfo (Imported)'!$1:$5000,A1691,FALSE),
"")</f>
        <v/>
      </c>
      <c r="F1691" t="str">
        <f>IF(HLOOKUP("OS according to the configuration file",'vInfo (Imported)'!$1:$5000,A1691,FALSE)&gt;0,
HLOOKUP("OS according to the configuration file",'vInfo (Imported)'!$1:$5000,A1691,FALSE),
"")</f>
        <v/>
      </c>
      <c r="G1691" s="1" t="str">
        <f>IF(HLOOKUP("Cluster",'vInfo (Imported)'!$1:$5000,A1691,FALSE)&gt;0,
HLOOKUP("Cluster",'vInfo (Imported)'!$1:$5000,A1691,FALSE),
"")</f>
        <v/>
      </c>
      <c r="K1691" s="28">
        <f>'vCluster (Imported)'!A1691</f>
        <v>0</v>
      </c>
      <c r="L1691">
        <f t="shared" si="159"/>
        <v>0</v>
      </c>
      <c r="M1691">
        <f t="shared" si="160"/>
        <v>0</v>
      </c>
      <c r="N1691">
        <f t="shared" si="161"/>
        <v>0</v>
      </c>
      <c r="O1691" s="1">
        <f t="shared" si="162"/>
        <v>0</v>
      </c>
      <c r="P1691">
        <f>SUMIFS('vCluster (Imported)'!$G:$G,'vCluster (Imported)'!$A:$A,K1691)</f>
        <v>0</v>
      </c>
      <c r="Q1691">
        <f t="shared" si="163"/>
        <v>0</v>
      </c>
    </row>
    <row r="1692" spans="1:17" x14ac:dyDescent="0.3">
      <c r="A1692">
        <f t="shared" si="158"/>
        <v>1692</v>
      </c>
      <c r="B1692" t="str">
        <f>IF(HLOOKUP("Memory",'vInfo (Imported)'!$1:$5000,A1692,FALSE)&gt;0,HLOOKUP("Memory",'vInfo (Imported)'!$1:$5000,A1692,FALSE),"")</f>
        <v/>
      </c>
      <c r="C1692" t="str">
        <f>IF(HLOOKUP("CPUs",'vInfo (Imported)'!$1:$5000,A1692,FALSE)&gt;0,
HLOOKUP("CPUs",'vInfo (Imported)'!$1:$5000,A1692,FALSE),
"")</f>
        <v/>
      </c>
      <c r="D1692" t="str">
        <f>IF(HLOOKUP($D$1,'vInfo (Imported)'!$1:$5000,A1692,FALSE)&gt;0,
HLOOKUP($D$1,'vInfo (Imported)'!$1:$5000,A1692,FALSE),
"")</f>
        <v/>
      </c>
      <c r="E1692" t="str">
        <f>IF(HLOOKUP("Category",'vInfo (Imported)'!$1:$5000,A1692,FALSE)&gt;0,
HLOOKUP("Category",'vInfo (Imported)'!$1:$5000,A1692,FALSE),
"")</f>
        <v/>
      </c>
      <c r="F1692" t="str">
        <f>IF(HLOOKUP("OS according to the configuration file",'vInfo (Imported)'!$1:$5000,A1692,FALSE)&gt;0,
HLOOKUP("OS according to the configuration file",'vInfo (Imported)'!$1:$5000,A1692,FALSE),
"")</f>
        <v/>
      </c>
      <c r="G1692" s="1" t="str">
        <f>IF(HLOOKUP("Cluster",'vInfo (Imported)'!$1:$5000,A1692,FALSE)&gt;0,
HLOOKUP("Cluster",'vInfo (Imported)'!$1:$5000,A1692,FALSE),
"")</f>
        <v/>
      </c>
      <c r="K1692" s="28">
        <f>'vCluster (Imported)'!A1692</f>
        <v>0</v>
      </c>
      <c r="L1692">
        <f t="shared" si="159"/>
        <v>0</v>
      </c>
      <c r="M1692">
        <f t="shared" si="160"/>
        <v>0</v>
      </c>
      <c r="N1692">
        <f t="shared" si="161"/>
        <v>0</v>
      </c>
      <c r="O1692" s="1">
        <f t="shared" si="162"/>
        <v>0</v>
      </c>
      <c r="P1692">
        <f>SUMIFS('vCluster (Imported)'!$G:$G,'vCluster (Imported)'!$A:$A,K1692)</f>
        <v>0</v>
      </c>
      <c r="Q1692">
        <f t="shared" si="163"/>
        <v>0</v>
      </c>
    </row>
    <row r="1693" spans="1:17" x14ac:dyDescent="0.3">
      <c r="A1693">
        <f t="shared" si="158"/>
        <v>1693</v>
      </c>
      <c r="B1693" t="str">
        <f>IF(HLOOKUP("Memory",'vInfo (Imported)'!$1:$5000,A1693,FALSE)&gt;0,HLOOKUP("Memory",'vInfo (Imported)'!$1:$5000,A1693,FALSE),"")</f>
        <v/>
      </c>
      <c r="C1693" t="str">
        <f>IF(HLOOKUP("CPUs",'vInfo (Imported)'!$1:$5000,A1693,FALSE)&gt;0,
HLOOKUP("CPUs",'vInfo (Imported)'!$1:$5000,A1693,FALSE),
"")</f>
        <v/>
      </c>
      <c r="D1693" t="str">
        <f>IF(HLOOKUP($D$1,'vInfo (Imported)'!$1:$5000,A1693,FALSE)&gt;0,
HLOOKUP($D$1,'vInfo (Imported)'!$1:$5000,A1693,FALSE),
"")</f>
        <v/>
      </c>
      <c r="E1693" t="str">
        <f>IF(HLOOKUP("Category",'vInfo (Imported)'!$1:$5000,A1693,FALSE)&gt;0,
HLOOKUP("Category",'vInfo (Imported)'!$1:$5000,A1693,FALSE),
"")</f>
        <v/>
      </c>
      <c r="F1693" t="str">
        <f>IF(HLOOKUP("OS according to the configuration file",'vInfo (Imported)'!$1:$5000,A1693,FALSE)&gt;0,
HLOOKUP("OS according to the configuration file",'vInfo (Imported)'!$1:$5000,A1693,FALSE),
"")</f>
        <v/>
      </c>
      <c r="G1693" s="1" t="str">
        <f>IF(HLOOKUP("Cluster",'vInfo (Imported)'!$1:$5000,A1693,FALSE)&gt;0,
HLOOKUP("Cluster",'vInfo (Imported)'!$1:$5000,A1693,FALSE),
"")</f>
        <v/>
      </c>
      <c r="K1693" s="28">
        <f>'vCluster (Imported)'!A1693</f>
        <v>0</v>
      </c>
      <c r="L1693">
        <f t="shared" si="159"/>
        <v>0</v>
      </c>
      <c r="M1693">
        <f t="shared" si="160"/>
        <v>0</v>
      </c>
      <c r="N1693">
        <f t="shared" si="161"/>
        <v>0</v>
      </c>
      <c r="O1693" s="1">
        <f t="shared" si="162"/>
        <v>0</v>
      </c>
      <c r="P1693">
        <f>SUMIFS('vCluster (Imported)'!$G:$G,'vCluster (Imported)'!$A:$A,K1693)</f>
        <v>0</v>
      </c>
      <c r="Q1693">
        <f t="shared" si="163"/>
        <v>0</v>
      </c>
    </row>
    <row r="1694" spans="1:17" x14ac:dyDescent="0.3">
      <c r="A1694">
        <f t="shared" si="158"/>
        <v>1694</v>
      </c>
      <c r="B1694" t="str">
        <f>IF(HLOOKUP("Memory",'vInfo (Imported)'!$1:$5000,A1694,FALSE)&gt;0,HLOOKUP("Memory",'vInfo (Imported)'!$1:$5000,A1694,FALSE),"")</f>
        <v/>
      </c>
      <c r="C1694" t="str">
        <f>IF(HLOOKUP("CPUs",'vInfo (Imported)'!$1:$5000,A1694,FALSE)&gt;0,
HLOOKUP("CPUs",'vInfo (Imported)'!$1:$5000,A1694,FALSE),
"")</f>
        <v/>
      </c>
      <c r="D1694" t="str">
        <f>IF(HLOOKUP($D$1,'vInfo (Imported)'!$1:$5000,A1694,FALSE)&gt;0,
HLOOKUP($D$1,'vInfo (Imported)'!$1:$5000,A1694,FALSE),
"")</f>
        <v/>
      </c>
      <c r="E1694" t="str">
        <f>IF(HLOOKUP("Category",'vInfo (Imported)'!$1:$5000,A1694,FALSE)&gt;0,
HLOOKUP("Category",'vInfo (Imported)'!$1:$5000,A1694,FALSE),
"")</f>
        <v/>
      </c>
      <c r="F1694" t="str">
        <f>IF(HLOOKUP("OS according to the configuration file",'vInfo (Imported)'!$1:$5000,A1694,FALSE)&gt;0,
HLOOKUP("OS according to the configuration file",'vInfo (Imported)'!$1:$5000,A1694,FALSE),
"")</f>
        <v/>
      </c>
      <c r="G1694" s="1" t="str">
        <f>IF(HLOOKUP("Cluster",'vInfo (Imported)'!$1:$5000,A1694,FALSE)&gt;0,
HLOOKUP("Cluster",'vInfo (Imported)'!$1:$5000,A1694,FALSE),
"")</f>
        <v/>
      </c>
      <c r="K1694" s="28">
        <f>'vCluster (Imported)'!A1694</f>
        <v>0</v>
      </c>
      <c r="L1694">
        <f t="shared" si="159"/>
        <v>0</v>
      </c>
      <c r="M1694">
        <f t="shared" si="160"/>
        <v>0</v>
      </c>
      <c r="N1694">
        <f t="shared" si="161"/>
        <v>0</v>
      </c>
      <c r="O1694" s="1">
        <f t="shared" si="162"/>
        <v>0</v>
      </c>
      <c r="P1694">
        <f>SUMIFS('vCluster (Imported)'!$G:$G,'vCluster (Imported)'!$A:$A,K1694)</f>
        <v>0</v>
      </c>
      <c r="Q1694">
        <f t="shared" si="163"/>
        <v>0</v>
      </c>
    </row>
    <row r="1695" spans="1:17" x14ac:dyDescent="0.3">
      <c r="A1695">
        <f t="shared" si="158"/>
        <v>1695</v>
      </c>
      <c r="B1695" t="str">
        <f>IF(HLOOKUP("Memory",'vInfo (Imported)'!$1:$5000,A1695,FALSE)&gt;0,HLOOKUP("Memory",'vInfo (Imported)'!$1:$5000,A1695,FALSE),"")</f>
        <v/>
      </c>
      <c r="C1695" t="str">
        <f>IF(HLOOKUP("CPUs",'vInfo (Imported)'!$1:$5000,A1695,FALSE)&gt;0,
HLOOKUP("CPUs",'vInfo (Imported)'!$1:$5000,A1695,FALSE),
"")</f>
        <v/>
      </c>
      <c r="D1695" t="str">
        <f>IF(HLOOKUP($D$1,'vInfo (Imported)'!$1:$5000,A1695,FALSE)&gt;0,
HLOOKUP($D$1,'vInfo (Imported)'!$1:$5000,A1695,FALSE),
"")</f>
        <v/>
      </c>
      <c r="E1695" t="str">
        <f>IF(HLOOKUP("Category",'vInfo (Imported)'!$1:$5000,A1695,FALSE)&gt;0,
HLOOKUP("Category",'vInfo (Imported)'!$1:$5000,A1695,FALSE),
"")</f>
        <v/>
      </c>
      <c r="F1695" t="str">
        <f>IF(HLOOKUP("OS according to the configuration file",'vInfo (Imported)'!$1:$5000,A1695,FALSE)&gt;0,
HLOOKUP("OS according to the configuration file",'vInfo (Imported)'!$1:$5000,A1695,FALSE),
"")</f>
        <v/>
      </c>
      <c r="G1695" s="1" t="str">
        <f>IF(HLOOKUP("Cluster",'vInfo (Imported)'!$1:$5000,A1695,FALSE)&gt;0,
HLOOKUP("Cluster",'vInfo (Imported)'!$1:$5000,A1695,FALSE),
"")</f>
        <v/>
      </c>
      <c r="K1695" s="28">
        <f>'vCluster (Imported)'!A1695</f>
        <v>0</v>
      </c>
      <c r="L1695">
        <f t="shared" si="159"/>
        <v>0</v>
      </c>
      <c r="M1695">
        <f t="shared" si="160"/>
        <v>0</v>
      </c>
      <c r="N1695">
        <f t="shared" si="161"/>
        <v>0</v>
      </c>
      <c r="O1695" s="1">
        <f t="shared" si="162"/>
        <v>0</v>
      </c>
      <c r="P1695">
        <f>SUMIFS('vCluster (Imported)'!$G:$G,'vCluster (Imported)'!$A:$A,K1695)</f>
        <v>0</v>
      </c>
      <c r="Q1695">
        <f t="shared" si="163"/>
        <v>0</v>
      </c>
    </row>
    <row r="1696" spans="1:17" x14ac:dyDescent="0.3">
      <c r="A1696">
        <f t="shared" si="158"/>
        <v>1696</v>
      </c>
      <c r="B1696" t="str">
        <f>IF(HLOOKUP("Memory",'vInfo (Imported)'!$1:$5000,A1696,FALSE)&gt;0,HLOOKUP("Memory",'vInfo (Imported)'!$1:$5000,A1696,FALSE),"")</f>
        <v/>
      </c>
      <c r="C1696" t="str">
        <f>IF(HLOOKUP("CPUs",'vInfo (Imported)'!$1:$5000,A1696,FALSE)&gt;0,
HLOOKUP("CPUs",'vInfo (Imported)'!$1:$5000,A1696,FALSE),
"")</f>
        <v/>
      </c>
      <c r="D1696" t="str">
        <f>IF(HLOOKUP($D$1,'vInfo (Imported)'!$1:$5000,A1696,FALSE)&gt;0,
HLOOKUP($D$1,'vInfo (Imported)'!$1:$5000,A1696,FALSE),
"")</f>
        <v/>
      </c>
      <c r="E1696" t="str">
        <f>IF(HLOOKUP("Category",'vInfo (Imported)'!$1:$5000,A1696,FALSE)&gt;0,
HLOOKUP("Category",'vInfo (Imported)'!$1:$5000,A1696,FALSE),
"")</f>
        <v/>
      </c>
      <c r="F1696" t="str">
        <f>IF(HLOOKUP("OS according to the configuration file",'vInfo (Imported)'!$1:$5000,A1696,FALSE)&gt;0,
HLOOKUP("OS according to the configuration file",'vInfo (Imported)'!$1:$5000,A1696,FALSE),
"")</f>
        <v/>
      </c>
      <c r="G1696" s="1" t="str">
        <f>IF(HLOOKUP("Cluster",'vInfo (Imported)'!$1:$5000,A1696,FALSE)&gt;0,
HLOOKUP("Cluster",'vInfo (Imported)'!$1:$5000,A1696,FALSE),
"")</f>
        <v/>
      </c>
      <c r="K1696" s="28">
        <f>'vCluster (Imported)'!A1696</f>
        <v>0</v>
      </c>
      <c r="L1696">
        <f t="shared" si="159"/>
        <v>0</v>
      </c>
      <c r="M1696">
        <f t="shared" si="160"/>
        <v>0</v>
      </c>
      <c r="N1696">
        <f t="shared" si="161"/>
        <v>0</v>
      </c>
      <c r="O1696" s="1">
        <f t="shared" si="162"/>
        <v>0</v>
      </c>
      <c r="P1696">
        <f>SUMIFS('vCluster (Imported)'!$G:$G,'vCluster (Imported)'!$A:$A,K1696)</f>
        <v>0</v>
      </c>
      <c r="Q1696">
        <f t="shared" si="163"/>
        <v>0</v>
      </c>
    </row>
    <row r="1697" spans="1:17" x14ac:dyDescent="0.3">
      <c r="A1697">
        <f t="shared" si="158"/>
        <v>1697</v>
      </c>
      <c r="B1697" t="str">
        <f>IF(HLOOKUP("Memory",'vInfo (Imported)'!$1:$5000,A1697,FALSE)&gt;0,HLOOKUP("Memory",'vInfo (Imported)'!$1:$5000,A1697,FALSE),"")</f>
        <v/>
      </c>
      <c r="C1697" t="str">
        <f>IF(HLOOKUP("CPUs",'vInfo (Imported)'!$1:$5000,A1697,FALSE)&gt;0,
HLOOKUP("CPUs",'vInfo (Imported)'!$1:$5000,A1697,FALSE),
"")</f>
        <v/>
      </c>
      <c r="D1697" t="str">
        <f>IF(HLOOKUP($D$1,'vInfo (Imported)'!$1:$5000,A1697,FALSE)&gt;0,
HLOOKUP($D$1,'vInfo (Imported)'!$1:$5000,A1697,FALSE),
"")</f>
        <v/>
      </c>
      <c r="E1697" t="str">
        <f>IF(HLOOKUP("Category",'vInfo (Imported)'!$1:$5000,A1697,FALSE)&gt;0,
HLOOKUP("Category",'vInfo (Imported)'!$1:$5000,A1697,FALSE),
"")</f>
        <v/>
      </c>
      <c r="F1697" t="str">
        <f>IF(HLOOKUP("OS according to the configuration file",'vInfo (Imported)'!$1:$5000,A1697,FALSE)&gt;0,
HLOOKUP("OS according to the configuration file",'vInfo (Imported)'!$1:$5000,A1697,FALSE),
"")</f>
        <v/>
      </c>
      <c r="G1697" s="1" t="str">
        <f>IF(HLOOKUP("Cluster",'vInfo (Imported)'!$1:$5000,A1697,FALSE)&gt;0,
HLOOKUP("Cluster",'vInfo (Imported)'!$1:$5000,A1697,FALSE),
"")</f>
        <v/>
      </c>
      <c r="K1697" s="28">
        <f>'vCluster (Imported)'!A1697</f>
        <v>0</v>
      </c>
      <c r="L1697">
        <f t="shared" si="159"/>
        <v>0</v>
      </c>
      <c r="M1697">
        <f t="shared" si="160"/>
        <v>0</v>
      </c>
      <c r="N1697">
        <f t="shared" si="161"/>
        <v>0</v>
      </c>
      <c r="O1697" s="1">
        <f t="shared" si="162"/>
        <v>0</v>
      </c>
      <c r="P1697">
        <f>SUMIFS('vCluster (Imported)'!$G:$G,'vCluster (Imported)'!$A:$A,K1697)</f>
        <v>0</v>
      </c>
      <c r="Q1697">
        <f t="shared" si="163"/>
        <v>0</v>
      </c>
    </row>
    <row r="1698" spans="1:17" x14ac:dyDescent="0.3">
      <c r="A1698">
        <f t="shared" si="158"/>
        <v>1698</v>
      </c>
      <c r="B1698" t="str">
        <f>IF(HLOOKUP("Memory",'vInfo (Imported)'!$1:$5000,A1698,FALSE)&gt;0,HLOOKUP("Memory",'vInfo (Imported)'!$1:$5000,A1698,FALSE),"")</f>
        <v/>
      </c>
      <c r="C1698" t="str">
        <f>IF(HLOOKUP("CPUs",'vInfo (Imported)'!$1:$5000,A1698,FALSE)&gt;0,
HLOOKUP("CPUs",'vInfo (Imported)'!$1:$5000,A1698,FALSE),
"")</f>
        <v/>
      </c>
      <c r="D1698" t="str">
        <f>IF(HLOOKUP($D$1,'vInfo (Imported)'!$1:$5000,A1698,FALSE)&gt;0,
HLOOKUP($D$1,'vInfo (Imported)'!$1:$5000,A1698,FALSE),
"")</f>
        <v/>
      </c>
      <c r="E1698" t="str">
        <f>IF(HLOOKUP("Category",'vInfo (Imported)'!$1:$5000,A1698,FALSE)&gt;0,
HLOOKUP("Category",'vInfo (Imported)'!$1:$5000,A1698,FALSE),
"")</f>
        <v/>
      </c>
      <c r="F1698" t="str">
        <f>IF(HLOOKUP("OS according to the configuration file",'vInfo (Imported)'!$1:$5000,A1698,FALSE)&gt;0,
HLOOKUP("OS according to the configuration file",'vInfo (Imported)'!$1:$5000,A1698,FALSE),
"")</f>
        <v/>
      </c>
      <c r="G1698" s="1" t="str">
        <f>IF(HLOOKUP("Cluster",'vInfo (Imported)'!$1:$5000,A1698,FALSE)&gt;0,
HLOOKUP("Cluster",'vInfo (Imported)'!$1:$5000,A1698,FALSE),
"")</f>
        <v/>
      </c>
      <c r="K1698" s="28">
        <f>'vCluster (Imported)'!A1698</f>
        <v>0</v>
      </c>
      <c r="L1698">
        <f t="shared" si="159"/>
        <v>0</v>
      </c>
      <c r="M1698">
        <f t="shared" si="160"/>
        <v>0</v>
      </c>
      <c r="N1698">
        <f t="shared" si="161"/>
        <v>0</v>
      </c>
      <c r="O1698" s="1">
        <f t="shared" si="162"/>
        <v>0</v>
      </c>
      <c r="P1698">
        <f>SUMIFS('vCluster (Imported)'!$G:$G,'vCluster (Imported)'!$A:$A,K1698)</f>
        <v>0</v>
      </c>
      <c r="Q1698">
        <f t="shared" si="163"/>
        <v>0</v>
      </c>
    </row>
    <row r="1699" spans="1:17" x14ac:dyDescent="0.3">
      <c r="A1699">
        <f t="shared" si="158"/>
        <v>1699</v>
      </c>
      <c r="B1699" t="str">
        <f>IF(HLOOKUP("Memory",'vInfo (Imported)'!$1:$5000,A1699,FALSE)&gt;0,HLOOKUP("Memory",'vInfo (Imported)'!$1:$5000,A1699,FALSE),"")</f>
        <v/>
      </c>
      <c r="C1699" t="str">
        <f>IF(HLOOKUP("CPUs",'vInfo (Imported)'!$1:$5000,A1699,FALSE)&gt;0,
HLOOKUP("CPUs",'vInfo (Imported)'!$1:$5000,A1699,FALSE),
"")</f>
        <v/>
      </c>
      <c r="D1699" t="str">
        <f>IF(HLOOKUP($D$1,'vInfo (Imported)'!$1:$5000,A1699,FALSE)&gt;0,
HLOOKUP($D$1,'vInfo (Imported)'!$1:$5000,A1699,FALSE),
"")</f>
        <v/>
      </c>
      <c r="E1699" t="str">
        <f>IF(HLOOKUP("Category",'vInfo (Imported)'!$1:$5000,A1699,FALSE)&gt;0,
HLOOKUP("Category",'vInfo (Imported)'!$1:$5000,A1699,FALSE),
"")</f>
        <v/>
      </c>
      <c r="F1699" t="str">
        <f>IF(HLOOKUP("OS according to the configuration file",'vInfo (Imported)'!$1:$5000,A1699,FALSE)&gt;0,
HLOOKUP("OS according to the configuration file",'vInfo (Imported)'!$1:$5000,A1699,FALSE),
"")</f>
        <v/>
      </c>
      <c r="G1699" s="1" t="str">
        <f>IF(HLOOKUP("Cluster",'vInfo (Imported)'!$1:$5000,A1699,FALSE)&gt;0,
HLOOKUP("Cluster",'vInfo (Imported)'!$1:$5000,A1699,FALSE),
"")</f>
        <v/>
      </c>
      <c r="K1699" s="28">
        <f>'vCluster (Imported)'!A1699</f>
        <v>0</v>
      </c>
      <c r="L1699">
        <f t="shared" si="159"/>
        <v>0</v>
      </c>
      <c r="M1699">
        <f t="shared" si="160"/>
        <v>0</v>
      </c>
      <c r="N1699">
        <f t="shared" si="161"/>
        <v>0</v>
      </c>
      <c r="O1699" s="1">
        <f t="shared" si="162"/>
        <v>0</v>
      </c>
      <c r="P1699">
        <f>SUMIFS('vCluster (Imported)'!$G:$G,'vCluster (Imported)'!$A:$A,K1699)</f>
        <v>0</v>
      </c>
      <c r="Q1699">
        <f t="shared" si="163"/>
        <v>0</v>
      </c>
    </row>
    <row r="1700" spans="1:17" x14ac:dyDescent="0.3">
      <c r="A1700">
        <f t="shared" si="158"/>
        <v>1700</v>
      </c>
      <c r="B1700" t="str">
        <f>IF(HLOOKUP("Memory",'vInfo (Imported)'!$1:$5000,A1700,FALSE)&gt;0,HLOOKUP("Memory",'vInfo (Imported)'!$1:$5000,A1700,FALSE),"")</f>
        <v/>
      </c>
      <c r="C1700" t="str">
        <f>IF(HLOOKUP("CPUs",'vInfo (Imported)'!$1:$5000,A1700,FALSE)&gt;0,
HLOOKUP("CPUs",'vInfo (Imported)'!$1:$5000,A1700,FALSE),
"")</f>
        <v/>
      </c>
      <c r="D1700" t="str">
        <f>IF(HLOOKUP($D$1,'vInfo (Imported)'!$1:$5000,A1700,FALSE)&gt;0,
HLOOKUP($D$1,'vInfo (Imported)'!$1:$5000,A1700,FALSE),
"")</f>
        <v/>
      </c>
      <c r="E1700" t="str">
        <f>IF(HLOOKUP("Category",'vInfo (Imported)'!$1:$5000,A1700,FALSE)&gt;0,
HLOOKUP("Category",'vInfo (Imported)'!$1:$5000,A1700,FALSE),
"")</f>
        <v/>
      </c>
      <c r="F1700" t="str">
        <f>IF(HLOOKUP("OS according to the configuration file",'vInfo (Imported)'!$1:$5000,A1700,FALSE)&gt;0,
HLOOKUP("OS according to the configuration file",'vInfo (Imported)'!$1:$5000,A1700,FALSE),
"")</f>
        <v/>
      </c>
      <c r="G1700" s="1" t="str">
        <f>IF(HLOOKUP("Cluster",'vInfo (Imported)'!$1:$5000,A1700,FALSE)&gt;0,
HLOOKUP("Cluster",'vInfo (Imported)'!$1:$5000,A1700,FALSE),
"")</f>
        <v/>
      </c>
      <c r="K1700" s="28">
        <f>'vCluster (Imported)'!A1700</f>
        <v>0</v>
      </c>
      <c r="L1700">
        <f t="shared" si="159"/>
        <v>0</v>
      </c>
      <c r="M1700">
        <f t="shared" si="160"/>
        <v>0</v>
      </c>
      <c r="N1700">
        <f t="shared" si="161"/>
        <v>0</v>
      </c>
      <c r="O1700" s="1">
        <f t="shared" si="162"/>
        <v>0</v>
      </c>
      <c r="P1700">
        <f>SUMIFS('vCluster (Imported)'!$G:$G,'vCluster (Imported)'!$A:$A,K1700)</f>
        <v>0</v>
      </c>
      <c r="Q1700">
        <f t="shared" si="163"/>
        <v>0</v>
      </c>
    </row>
    <row r="1701" spans="1:17" x14ac:dyDescent="0.3">
      <c r="A1701">
        <f t="shared" si="158"/>
        <v>1701</v>
      </c>
      <c r="B1701" t="str">
        <f>IF(HLOOKUP("Memory",'vInfo (Imported)'!$1:$5000,A1701,FALSE)&gt;0,HLOOKUP("Memory",'vInfo (Imported)'!$1:$5000,A1701,FALSE),"")</f>
        <v/>
      </c>
      <c r="C1701" t="str">
        <f>IF(HLOOKUP("CPUs",'vInfo (Imported)'!$1:$5000,A1701,FALSE)&gt;0,
HLOOKUP("CPUs",'vInfo (Imported)'!$1:$5000,A1701,FALSE),
"")</f>
        <v/>
      </c>
      <c r="D1701" t="str">
        <f>IF(HLOOKUP($D$1,'vInfo (Imported)'!$1:$5000,A1701,FALSE)&gt;0,
HLOOKUP($D$1,'vInfo (Imported)'!$1:$5000,A1701,FALSE),
"")</f>
        <v/>
      </c>
      <c r="E1701" t="str">
        <f>IF(HLOOKUP("Category",'vInfo (Imported)'!$1:$5000,A1701,FALSE)&gt;0,
HLOOKUP("Category",'vInfo (Imported)'!$1:$5000,A1701,FALSE),
"")</f>
        <v/>
      </c>
      <c r="F1701" t="str">
        <f>IF(HLOOKUP("OS according to the configuration file",'vInfo (Imported)'!$1:$5000,A1701,FALSE)&gt;0,
HLOOKUP("OS according to the configuration file",'vInfo (Imported)'!$1:$5000,A1701,FALSE),
"")</f>
        <v/>
      </c>
      <c r="G1701" s="1" t="str">
        <f>IF(HLOOKUP("Cluster",'vInfo (Imported)'!$1:$5000,A1701,FALSE)&gt;0,
HLOOKUP("Cluster",'vInfo (Imported)'!$1:$5000,A1701,FALSE),
"")</f>
        <v/>
      </c>
      <c r="K1701" s="28">
        <f>'vCluster (Imported)'!A1701</f>
        <v>0</v>
      </c>
      <c r="L1701">
        <f t="shared" si="159"/>
        <v>0</v>
      </c>
      <c r="M1701">
        <f t="shared" si="160"/>
        <v>0</v>
      </c>
      <c r="N1701">
        <f t="shared" si="161"/>
        <v>0</v>
      </c>
      <c r="O1701" s="1">
        <f t="shared" si="162"/>
        <v>0</v>
      </c>
      <c r="P1701">
        <f>SUMIFS('vCluster (Imported)'!$G:$G,'vCluster (Imported)'!$A:$A,K1701)</f>
        <v>0</v>
      </c>
      <c r="Q1701">
        <f t="shared" si="163"/>
        <v>0</v>
      </c>
    </row>
    <row r="1702" spans="1:17" x14ac:dyDescent="0.3">
      <c r="A1702">
        <f t="shared" si="158"/>
        <v>1702</v>
      </c>
      <c r="B1702" t="str">
        <f>IF(HLOOKUP("Memory",'vInfo (Imported)'!$1:$5000,A1702,FALSE)&gt;0,HLOOKUP("Memory",'vInfo (Imported)'!$1:$5000,A1702,FALSE),"")</f>
        <v/>
      </c>
      <c r="C1702" t="str">
        <f>IF(HLOOKUP("CPUs",'vInfo (Imported)'!$1:$5000,A1702,FALSE)&gt;0,
HLOOKUP("CPUs",'vInfo (Imported)'!$1:$5000,A1702,FALSE),
"")</f>
        <v/>
      </c>
      <c r="D1702" t="str">
        <f>IF(HLOOKUP($D$1,'vInfo (Imported)'!$1:$5000,A1702,FALSE)&gt;0,
HLOOKUP($D$1,'vInfo (Imported)'!$1:$5000,A1702,FALSE),
"")</f>
        <v/>
      </c>
      <c r="E1702" t="str">
        <f>IF(HLOOKUP("Category",'vInfo (Imported)'!$1:$5000,A1702,FALSE)&gt;0,
HLOOKUP("Category",'vInfo (Imported)'!$1:$5000,A1702,FALSE),
"")</f>
        <v/>
      </c>
      <c r="F1702" t="str">
        <f>IF(HLOOKUP("OS according to the configuration file",'vInfo (Imported)'!$1:$5000,A1702,FALSE)&gt;0,
HLOOKUP("OS according to the configuration file",'vInfo (Imported)'!$1:$5000,A1702,FALSE),
"")</f>
        <v/>
      </c>
      <c r="G1702" s="1" t="str">
        <f>IF(HLOOKUP("Cluster",'vInfo (Imported)'!$1:$5000,A1702,FALSE)&gt;0,
HLOOKUP("Cluster",'vInfo (Imported)'!$1:$5000,A1702,FALSE),
"")</f>
        <v/>
      </c>
      <c r="K1702" s="28">
        <f>'vCluster (Imported)'!A1702</f>
        <v>0</v>
      </c>
      <c r="L1702">
        <f t="shared" si="159"/>
        <v>0</v>
      </c>
      <c r="M1702">
        <f t="shared" si="160"/>
        <v>0</v>
      </c>
      <c r="N1702">
        <f t="shared" si="161"/>
        <v>0</v>
      </c>
      <c r="O1702" s="1">
        <f t="shared" si="162"/>
        <v>0</v>
      </c>
      <c r="P1702">
        <f>SUMIFS('vCluster (Imported)'!$G:$G,'vCluster (Imported)'!$A:$A,K1702)</f>
        <v>0</v>
      </c>
      <c r="Q1702">
        <f t="shared" si="163"/>
        <v>0</v>
      </c>
    </row>
    <row r="1703" spans="1:17" x14ac:dyDescent="0.3">
      <c r="A1703">
        <f t="shared" si="158"/>
        <v>1703</v>
      </c>
      <c r="B1703" t="str">
        <f>IF(HLOOKUP("Memory",'vInfo (Imported)'!$1:$5000,A1703,FALSE)&gt;0,HLOOKUP("Memory",'vInfo (Imported)'!$1:$5000,A1703,FALSE),"")</f>
        <v/>
      </c>
      <c r="C1703" t="str">
        <f>IF(HLOOKUP("CPUs",'vInfo (Imported)'!$1:$5000,A1703,FALSE)&gt;0,
HLOOKUP("CPUs",'vInfo (Imported)'!$1:$5000,A1703,FALSE),
"")</f>
        <v/>
      </c>
      <c r="D1703" t="str">
        <f>IF(HLOOKUP($D$1,'vInfo (Imported)'!$1:$5000,A1703,FALSE)&gt;0,
HLOOKUP($D$1,'vInfo (Imported)'!$1:$5000,A1703,FALSE),
"")</f>
        <v/>
      </c>
      <c r="E1703" t="str">
        <f>IF(HLOOKUP("Category",'vInfo (Imported)'!$1:$5000,A1703,FALSE)&gt;0,
HLOOKUP("Category",'vInfo (Imported)'!$1:$5000,A1703,FALSE),
"")</f>
        <v/>
      </c>
      <c r="F1703" t="str">
        <f>IF(HLOOKUP("OS according to the configuration file",'vInfo (Imported)'!$1:$5000,A1703,FALSE)&gt;0,
HLOOKUP("OS according to the configuration file",'vInfo (Imported)'!$1:$5000,A1703,FALSE),
"")</f>
        <v/>
      </c>
      <c r="G1703" s="1" t="str">
        <f>IF(HLOOKUP("Cluster",'vInfo (Imported)'!$1:$5000,A1703,FALSE)&gt;0,
HLOOKUP("Cluster",'vInfo (Imported)'!$1:$5000,A1703,FALSE),
"")</f>
        <v/>
      </c>
      <c r="K1703" s="28">
        <f>'vCluster (Imported)'!A1703</f>
        <v>0</v>
      </c>
      <c r="L1703">
        <f t="shared" si="159"/>
        <v>0</v>
      </c>
      <c r="M1703">
        <f t="shared" si="160"/>
        <v>0</v>
      </c>
      <c r="N1703">
        <f t="shared" si="161"/>
        <v>0</v>
      </c>
      <c r="O1703" s="1">
        <f t="shared" si="162"/>
        <v>0</v>
      </c>
      <c r="P1703">
        <f>SUMIFS('vCluster (Imported)'!$G:$G,'vCluster (Imported)'!$A:$A,K1703)</f>
        <v>0</v>
      </c>
      <c r="Q1703">
        <f t="shared" si="163"/>
        <v>0</v>
      </c>
    </row>
    <row r="1704" spans="1:17" x14ac:dyDescent="0.3">
      <c r="A1704">
        <f t="shared" si="158"/>
        <v>1704</v>
      </c>
      <c r="B1704" t="str">
        <f>IF(HLOOKUP("Memory",'vInfo (Imported)'!$1:$5000,A1704,FALSE)&gt;0,HLOOKUP("Memory",'vInfo (Imported)'!$1:$5000,A1704,FALSE),"")</f>
        <v/>
      </c>
      <c r="C1704" t="str">
        <f>IF(HLOOKUP("CPUs",'vInfo (Imported)'!$1:$5000,A1704,FALSE)&gt;0,
HLOOKUP("CPUs",'vInfo (Imported)'!$1:$5000,A1704,FALSE),
"")</f>
        <v/>
      </c>
      <c r="D1704" t="str">
        <f>IF(HLOOKUP($D$1,'vInfo (Imported)'!$1:$5000,A1704,FALSE)&gt;0,
HLOOKUP($D$1,'vInfo (Imported)'!$1:$5000,A1704,FALSE),
"")</f>
        <v/>
      </c>
      <c r="E1704" t="str">
        <f>IF(HLOOKUP("Category",'vInfo (Imported)'!$1:$5000,A1704,FALSE)&gt;0,
HLOOKUP("Category",'vInfo (Imported)'!$1:$5000,A1704,FALSE),
"")</f>
        <v/>
      </c>
      <c r="F1704" t="str">
        <f>IF(HLOOKUP("OS according to the configuration file",'vInfo (Imported)'!$1:$5000,A1704,FALSE)&gt;0,
HLOOKUP("OS according to the configuration file",'vInfo (Imported)'!$1:$5000,A1704,FALSE),
"")</f>
        <v/>
      </c>
      <c r="G1704" s="1" t="str">
        <f>IF(HLOOKUP("Cluster",'vInfo (Imported)'!$1:$5000,A1704,FALSE)&gt;0,
HLOOKUP("Cluster",'vInfo (Imported)'!$1:$5000,A1704,FALSE),
"")</f>
        <v/>
      </c>
      <c r="K1704" s="28">
        <f>'vCluster (Imported)'!A1704</f>
        <v>0</v>
      </c>
      <c r="L1704">
        <f t="shared" si="159"/>
        <v>0</v>
      </c>
      <c r="M1704">
        <f t="shared" si="160"/>
        <v>0</v>
      </c>
      <c r="N1704">
        <f t="shared" si="161"/>
        <v>0</v>
      </c>
      <c r="O1704" s="1">
        <f t="shared" si="162"/>
        <v>0</v>
      </c>
      <c r="P1704">
        <f>SUMIFS('vCluster (Imported)'!$G:$G,'vCluster (Imported)'!$A:$A,K1704)</f>
        <v>0</v>
      </c>
      <c r="Q1704">
        <f t="shared" si="163"/>
        <v>0</v>
      </c>
    </row>
    <row r="1705" spans="1:17" x14ac:dyDescent="0.3">
      <c r="A1705">
        <f t="shared" si="158"/>
        <v>1705</v>
      </c>
      <c r="B1705" t="str">
        <f>IF(HLOOKUP("Memory",'vInfo (Imported)'!$1:$5000,A1705,FALSE)&gt;0,HLOOKUP("Memory",'vInfo (Imported)'!$1:$5000,A1705,FALSE),"")</f>
        <v/>
      </c>
      <c r="C1705" t="str">
        <f>IF(HLOOKUP("CPUs",'vInfo (Imported)'!$1:$5000,A1705,FALSE)&gt;0,
HLOOKUP("CPUs",'vInfo (Imported)'!$1:$5000,A1705,FALSE),
"")</f>
        <v/>
      </c>
      <c r="D1705" t="str">
        <f>IF(HLOOKUP($D$1,'vInfo (Imported)'!$1:$5000,A1705,FALSE)&gt;0,
HLOOKUP($D$1,'vInfo (Imported)'!$1:$5000,A1705,FALSE),
"")</f>
        <v/>
      </c>
      <c r="E1705" t="str">
        <f>IF(HLOOKUP("Category",'vInfo (Imported)'!$1:$5000,A1705,FALSE)&gt;0,
HLOOKUP("Category",'vInfo (Imported)'!$1:$5000,A1705,FALSE),
"")</f>
        <v/>
      </c>
      <c r="F1705" t="str">
        <f>IF(HLOOKUP("OS according to the configuration file",'vInfo (Imported)'!$1:$5000,A1705,FALSE)&gt;0,
HLOOKUP("OS according to the configuration file",'vInfo (Imported)'!$1:$5000,A1705,FALSE),
"")</f>
        <v/>
      </c>
      <c r="G1705" s="1" t="str">
        <f>IF(HLOOKUP("Cluster",'vInfo (Imported)'!$1:$5000,A1705,FALSE)&gt;0,
HLOOKUP("Cluster",'vInfo (Imported)'!$1:$5000,A1705,FALSE),
"")</f>
        <v/>
      </c>
      <c r="K1705" s="28">
        <f>'vCluster (Imported)'!A1705</f>
        <v>0</v>
      </c>
      <c r="L1705">
        <f t="shared" si="159"/>
        <v>0</v>
      </c>
      <c r="M1705">
        <f t="shared" si="160"/>
        <v>0</v>
      </c>
      <c r="N1705">
        <f t="shared" si="161"/>
        <v>0</v>
      </c>
      <c r="O1705" s="1">
        <f t="shared" si="162"/>
        <v>0</v>
      </c>
      <c r="P1705">
        <f>SUMIFS('vCluster (Imported)'!$G:$G,'vCluster (Imported)'!$A:$A,K1705)</f>
        <v>0</v>
      </c>
      <c r="Q1705">
        <f t="shared" si="163"/>
        <v>0</v>
      </c>
    </row>
    <row r="1706" spans="1:17" x14ac:dyDescent="0.3">
      <c r="A1706">
        <f t="shared" si="158"/>
        <v>1706</v>
      </c>
      <c r="B1706" t="str">
        <f>IF(HLOOKUP("Memory",'vInfo (Imported)'!$1:$5000,A1706,FALSE)&gt;0,HLOOKUP("Memory",'vInfo (Imported)'!$1:$5000,A1706,FALSE),"")</f>
        <v/>
      </c>
      <c r="C1706" t="str">
        <f>IF(HLOOKUP("CPUs",'vInfo (Imported)'!$1:$5000,A1706,FALSE)&gt;0,
HLOOKUP("CPUs",'vInfo (Imported)'!$1:$5000,A1706,FALSE),
"")</f>
        <v/>
      </c>
      <c r="D1706" t="str">
        <f>IF(HLOOKUP($D$1,'vInfo (Imported)'!$1:$5000,A1706,FALSE)&gt;0,
HLOOKUP($D$1,'vInfo (Imported)'!$1:$5000,A1706,FALSE),
"")</f>
        <v/>
      </c>
      <c r="E1706" t="str">
        <f>IF(HLOOKUP("Category",'vInfo (Imported)'!$1:$5000,A1706,FALSE)&gt;0,
HLOOKUP("Category",'vInfo (Imported)'!$1:$5000,A1706,FALSE),
"")</f>
        <v/>
      </c>
      <c r="F1706" t="str">
        <f>IF(HLOOKUP("OS according to the configuration file",'vInfo (Imported)'!$1:$5000,A1706,FALSE)&gt;0,
HLOOKUP("OS according to the configuration file",'vInfo (Imported)'!$1:$5000,A1706,FALSE),
"")</f>
        <v/>
      </c>
      <c r="G1706" s="1" t="str">
        <f>IF(HLOOKUP("Cluster",'vInfo (Imported)'!$1:$5000,A1706,FALSE)&gt;0,
HLOOKUP("Cluster",'vInfo (Imported)'!$1:$5000,A1706,FALSE),
"")</f>
        <v/>
      </c>
      <c r="K1706" s="28">
        <f>'vCluster (Imported)'!A1706</f>
        <v>0</v>
      </c>
      <c r="L1706">
        <f t="shared" si="159"/>
        <v>0</v>
      </c>
      <c r="M1706">
        <f t="shared" si="160"/>
        <v>0</v>
      </c>
      <c r="N1706">
        <f t="shared" si="161"/>
        <v>0</v>
      </c>
      <c r="O1706" s="1">
        <f t="shared" si="162"/>
        <v>0</v>
      </c>
      <c r="P1706">
        <f>SUMIFS('vCluster (Imported)'!$G:$G,'vCluster (Imported)'!$A:$A,K1706)</f>
        <v>0</v>
      </c>
      <c r="Q1706">
        <f t="shared" si="163"/>
        <v>0</v>
      </c>
    </row>
    <row r="1707" spans="1:17" x14ac:dyDescent="0.3">
      <c r="A1707">
        <f t="shared" si="158"/>
        <v>1707</v>
      </c>
      <c r="B1707" t="str">
        <f>IF(HLOOKUP("Memory",'vInfo (Imported)'!$1:$5000,A1707,FALSE)&gt;0,HLOOKUP("Memory",'vInfo (Imported)'!$1:$5000,A1707,FALSE),"")</f>
        <v/>
      </c>
      <c r="C1707" t="str">
        <f>IF(HLOOKUP("CPUs",'vInfo (Imported)'!$1:$5000,A1707,FALSE)&gt;0,
HLOOKUP("CPUs",'vInfo (Imported)'!$1:$5000,A1707,FALSE),
"")</f>
        <v/>
      </c>
      <c r="D1707" t="str">
        <f>IF(HLOOKUP($D$1,'vInfo (Imported)'!$1:$5000,A1707,FALSE)&gt;0,
HLOOKUP($D$1,'vInfo (Imported)'!$1:$5000,A1707,FALSE),
"")</f>
        <v/>
      </c>
      <c r="E1707" t="str">
        <f>IF(HLOOKUP("Category",'vInfo (Imported)'!$1:$5000,A1707,FALSE)&gt;0,
HLOOKUP("Category",'vInfo (Imported)'!$1:$5000,A1707,FALSE),
"")</f>
        <v/>
      </c>
      <c r="F1707" t="str">
        <f>IF(HLOOKUP("OS according to the configuration file",'vInfo (Imported)'!$1:$5000,A1707,FALSE)&gt;0,
HLOOKUP("OS according to the configuration file",'vInfo (Imported)'!$1:$5000,A1707,FALSE),
"")</f>
        <v/>
      </c>
      <c r="G1707" s="1" t="str">
        <f>IF(HLOOKUP("Cluster",'vInfo (Imported)'!$1:$5000,A1707,FALSE)&gt;0,
HLOOKUP("Cluster",'vInfo (Imported)'!$1:$5000,A1707,FALSE),
"")</f>
        <v/>
      </c>
      <c r="K1707" s="28">
        <f>'vCluster (Imported)'!A1707</f>
        <v>0</v>
      </c>
      <c r="L1707">
        <f t="shared" si="159"/>
        <v>0</v>
      </c>
      <c r="M1707">
        <f t="shared" si="160"/>
        <v>0</v>
      </c>
      <c r="N1707">
        <f t="shared" si="161"/>
        <v>0</v>
      </c>
      <c r="O1707" s="1">
        <f t="shared" si="162"/>
        <v>0</v>
      </c>
      <c r="P1707">
        <f>SUMIFS('vCluster (Imported)'!$G:$G,'vCluster (Imported)'!$A:$A,K1707)</f>
        <v>0</v>
      </c>
      <c r="Q1707">
        <f t="shared" si="163"/>
        <v>0</v>
      </c>
    </row>
    <row r="1708" spans="1:17" x14ac:dyDescent="0.3">
      <c r="A1708">
        <f t="shared" si="158"/>
        <v>1708</v>
      </c>
      <c r="B1708" t="str">
        <f>IF(HLOOKUP("Memory",'vInfo (Imported)'!$1:$5000,A1708,FALSE)&gt;0,HLOOKUP("Memory",'vInfo (Imported)'!$1:$5000,A1708,FALSE),"")</f>
        <v/>
      </c>
      <c r="C1708" t="str">
        <f>IF(HLOOKUP("CPUs",'vInfo (Imported)'!$1:$5000,A1708,FALSE)&gt;0,
HLOOKUP("CPUs",'vInfo (Imported)'!$1:$5000,A1708,FALSE),
"")</f>
        <v/>
      </c>
      <c r="D1708" t="str">
        <f>IF(HLOOKUP($D$1,'vInfo (Imported)'!$1:$5000,A1708,FALSE)&gt;0,
HLOOKUP($D$1,'vInfo (Imported)'!$1:$5000,A1708,FALSE),
"")</f>
        <v/>
      </c>
      <c r="E1708" t="str">
        <f>IF(HLOOKUP("Category",'vInfo (Imported)'!$1:$5000,A1708,FALSE)&gt;0,
HLOOKUP("Category",'vInfo (Imported)'!$1:$5000,A1708,FALSE),
"")</f>
        <v/>
      </c>
      <c r="F1708" t="str">
        <f>IF(HLOOKUP("OS according to the configuration file",'vInfo (Imported)'!$1:$5000,A1708,FALSE)&gt;0,
HLOOKUP("OS according to the configuration file",'vInfo (Imported)'!$1:$5000,A1708,FALSE),
"")</f>
        <v/>
      </c>
      <c r="G1708" s="1" t="str">
        <f>IF(HLOOKUP("Cluster",'vInfo (Imported)'!$1:$5000,A1708,FALSE)&gt;0,
HLOOKUP("Cluster",'vInfo (Imported)'!$1:$5000,A1708,FALSE),
"")</f>
        <v/>
      </c>
      <c r="K1708" s="28">
        <f>'vCluster (Imported)'!A1708</f>
        <v>0</v>
      </c>
      <c r="L1708">
        <f t="shared" si="159"/>
        <v>0</v>
      </c>
      <c r="M1708">
        <f t="shared" si="160"/>
        <v>0</v>
      </c>
      <c r="N1708">
        <f t="shared" si="161"/>
        <v>0</v>
      </c>
      <c r="O1708" s="1">
        <f t="shared" si="162"/>
        <v>0</v>
      </c>
      <c r="P1708">
        <f>SUMIFS('vCluster (Imported)'!$G:$G,'vCluster (Imported)'!$A:$A,K1708)</f>
        <v>0</v>
      </c>
      <c r="Q1708">
        <f t="shared" si="163"/>
        <v>0</v>
      </c>
    </row>
    <row r="1709" spans="1:17" x14ac:dyDescent="0.3">
      <c r="A1709">
        <f t="shared" si="158"/>
        <v>1709</v>
      </c>
      <c r="B1709" t="str">
        <f>IF(HLOOKUP("Memory",'vInfo (Imported)'!$1:$5000,A1709,FALSE)&gt;0,HLOOKUP("Memory",'vInfo (Imported)'!$1:$5000,A1709,FALSE),"")</f>
        <v/>
      </c>
      <c r="C1709" t="str">
        <f>IF(HLOOKUP("CPUs",'vInfo (Imported)'!$1:$5000,A1709,FALSE)&gt;0,
HLOOKUP("CPUs",'vInfo (Imported)'!$1:$5000,A1709,FALSE),
"")</f>
        <v/>
      </c>
      <c r="D1709" t="str">
        <f>IF(HLOOKUP($D$1,'vInfo (Imported)'!$1:$5000,A1709,FALSE)&gt;0,
HLOOKUP($D$1,'vInfo (Imported)'!$1:$5000,A1709,FALSE),
"")</f>
        <v/>
      </c>
      <c r="E1709" t="str">
        <f>IF(HLOOKUP("Category",'vInfo (Imported)'!$1:$5000,A1709,FALSE)&gt;0,
HLOOKUP("Category",'vInfo (Imported)'!$1:$5000,A1709,FALSE),
"")</f>
        <v/>
      </c>
      <c r="F1709" t="str">
        <f>IF(HLOOKUP("OS according to the configuration file",'vInfo (Imported)'!$1:$5000,A1709,FALSE)&gt;0,
HLOOKUP("OS according to the configuration file",'vInfo (Imported)'!$1:$5000,A1709,FALSE),
"")</f>
        <v/>
      </c>
      <c r="G1709" s="1" t="str">
        <f>IF(HLOOKUP("Cluster",'vInfo (Imported)'!$1:$5000,A1709,FALSE)&gt;0,
HLOOKUP("Cluster",'vInfo (Imported)'!$1:$5000,A1709,FALSE),
"")</f>
        <v/>
      </c>
      <c r="K1709" s="28">
        <f>'vCluster (Imported)'!A1709</f>
        <v>0</v>
      </c>
      <c r="L1709">
        <f t="shared" si="159"/>
        <v>0</v>
      </c>
      <c r="M1709">
        <f t="shared" si="160"/>
        <v>0</v>
      </c>
      <c r="N1709">
        <f t="shared" si="161"/>
        <v>0</v>
      </c>
      <c r="O1709" s="1">
        <f t="shared" si="162"/>
        <v>0</v>
      </c>
      <c r="P1709">
        <f>SUMIFS('vCluster (Imported)'!$G:$G,'vCluster (Imported)'!$A:$A,K1709)</f>
        <v>0</v>
      </c>
      <c r="Q1709">
        <f t="shared" si="163"/>
        <v>0</v>
      </c>
    </row>
    <row r="1710" spans="1:17" x14ac:dyDescent="0.3">
      <c r="A1710">
        <f t="shared" si="158"/>
        <v>1710</v>
      </c>
      <c r="B1710" t="str">
        <f>IF(HLOOKUP("Memory",'vInfo (Imported)'!$1:$5000,A1710,FALSE)&gt;0,HLOOKUP("Memory",'vInfo (Imported)'!$1:$5000,A1710,FALSE),"")</f>
        <v/>
      </c>
      <c r="C1710" t="str">
        <f>IF(HLOOKUP("CPUs",'vInfo (Imported)'!$1:$5000,A1710,FALSE)&gt;0,
HLOOKUP("CPUs",'vInfo (Imported)'!$1:$5000,A1710,FALSE),
"")</f>
        <v/>
      </c>
      <c r="D1710" t="str">
        <f>IF(HLOOKUP($D$1,'vInfo (Imported)'!$1:$5000,A1710,FALSE)&gt;0,
HLOOKUP($D$1,'vInfo (Imported)'!$1:$5000,A1710,FALSE),
"")</f>
        <v/>
      </c>
      <c r="E1710" t="str">
        <f>IF(HLOOKUP("Category",'vInfo (Imported)'!$1:$5000,A1710,FALSE)&gt;0,
HLOOKUP("Category",'vInfo (Imported)'!$1:$5000,A1710,FALSE),
"")</f>
        <v/>
      </c>
      <c r="F1710" t="str">
        <f>IF(HLOOKUP("OS according to the configuration file",'vInfo (Imported)'!$1:$5000,A1710,FALSE)&gt;0,
HLOOKUP("OS according to the configuration file",'vInfo (Imported)'!$1:$5000,A1710,FALSE),
"")</f>
        <v/>
      </c>
      <c r="G1710" s="1" t="str">
        <f>IF(HLOOKUP("Cluster",'vInfo (Imported)'!$1:$5000,A1710,FALSE)&gt;0,
HLOOKUP("Cluster",'vInfo (Imported)'!$1:$5000,A1710,FALSE),
"")</f>
        <v/>
      </c>
      <c r="K1710" s="28">
        <f>'vCluster (Imported)'!A1710</f>
        <v>0</v>
      </c>
      <c r="L1710">
        <f t="shared" si="159"/>
        <v>0</v>
      </c>
      <c r="M1710">
        <f t="shared" si="160"/>
        <v>0</v>
      </c>
      <c r="N1710">
        <f t="shared" si="161"/>
        <v>0</v>
      </c>
      <c r="O1710" s="1">
        <f t="shared" si="162"/>
        <v>0</v>
      </c>
      <c r="P1710">
        <f>SUMIFS('vCluster (Imported)'!$G:$G,'vCluster (Imported)'!$A:$A,K1710)</f>
        <v>0</v>
      </c>
      <c r="Q1710">
        <f t="shared" si="163"/>
        <v>0</v>
      </c>
    </row>
    <row r="1711" spans="1:17" x14ac:dyDescent="0.3">
      <c r="A1711">
        <f t="shared" si="158"/>
        <v>1711</v>
      </c>
      <c r="B1711" t="str">
        <f>IF(HLOOKUP("Memory",'vInfo (Imported)'!$1:$5000,A1711,FALSE)&gt;0,HLOOKUP("Memory",'vInfo (Imported)'!$1:$5000,A1711,FALSE),"")</f>
        <v/>
      </c>
      <c r="C1711" t="str">
        <f>IF(HLOOKUP("CPUs",'vInfo (Imported)'!$1:$5000,A1711,FALSE)&gt;0,
HLOOKUP("CPUs",'vInfo (Imported)'!$1:$5000,A1711,FALSE),
"")</f>
        <v/>
      </c>
      <c r="D1711" t="str">
        <f>IF(HLOOKUP($D$1,'vInfo (Imported)'!$1:$5000,A1711,FALSE)&gt;0,
HLOOKUP($D$1,'vInfo (Imported)'!$1:$5000,A1711,FALSE),
"")</f>
        <v/>
      </c>
      <c r="E1711" t="str">
        <f>IF(HLOOKUP("Category",'vInfo (Imported)'!$1:$5000,A1711,FALSE)&gt;0,
HLOOKUP("Category",'vInfo (Imported)'!$1:$5000,A1711,FALSE),
"")</f>
        <v/>
      </c>
      <c r="F1711" t="str">
        <f>IF(HLOOKUP("OS according to the configuration file",'vInfo (Imported)'!$1:$5000,A1711,FALSE)&gt;0,
HLOOKUP("OS according to the configuration file",'vInfo (Imported)'!$1:$5000,A1711,FALSE),
"")</f>
        <v/>
      </c>
      <c r="G1711" s="1" t="str">
        <f>IF(HLOOKUP("Cluster",'vInfo (Imported)'!$1:$5000,A1711,FALSE)&gt;0,
HLOOKUP("Cluster",'vInfo (Imported)'!$1:$5000,A1711,FALSE),
"")</f>
        <v/>
      </c>
      <c r="K1711" s="28">
        <f>'vCluster (Imported)'!A1711</f>
        <v>0</v>
      </c>
      <c r="L1711">
        <f t="shared" si="159"/>
        <v>0</v>
      </c>
      <c r="M1711">
        <f t="shared" si="160"/>
        <v>0</v>
      </c>
      <c r="N1711">
        <f t="shared" si="161"/>
        <v>0</v>
      </c>
      <c r="O1711" s="1">
        <f t="shared" si="162"/>
        <v>0</v>
      </c>
      <c r="P1711">
        <f>SUMIFS('vCluster (Imported)'!$G:$G,'vCluster (Imported)'!$A:$A,K1711)</f>
        <v>0</v>
      </c>
      <c r="Q1711">
        <f t="shared" si="163"/>
        <v>0</v>
      </c>
    </row>
    <row r="1712" spans="1:17" x14ac:dyDescent="0.3">
      <c r="A1712">
        <f t="shared" si="158"/>
        <v>1712</v>
      </c>
      <c r="B1712" t="str">
        <f>IF(HLOOKUP("Memory",'vInfo (Imported)'!$1:$5000,A1712,FALSE)&gt;0,HLOOKUP("Memory",'vInfo (Imported)'!$1:$5000,A1712,FALSE),"")</f>
        <v/>
      </c>
      <c r="C1712" t="str">
        <f>IF(HLOOKUP("CPUs",'vInfo (Imported)'!$1:$5000,A1712,FALSE)&gt;0,
HLOOKUP("CPUs",'vInfo (Imported)'!$1:$5000,A1712,FALSE),
"")</f>
        <v/>
      </c>
      <c r="D1712" t="str">
        <f>IF(HLOOKUP($D$1,'vInfo (Imported)'!$1:$5000,A1712,FALSE)&gt;0,
HLOOKUP($D$1,'vInfo (Imported)'!$1:$5000,A1712,FALSE),
"")</f>
        <v/>
      </c>
      <c r="E1712" t="str">
        <f>IF(HLOOKUP("Category",'vInfo (Imported)'!$1:$5000,A1712,FALSE)&gt;0,
HLOOKUP("Category",'vInfo (Imported)'!$1:$5000,A1712,FALSE),
"")</f>
        <v/>
      </c>
      <c r="F1712" t="str">
        <f>IF(HLOOKUP("OS according to the configuration file",'vInfo (Imported)'!$1:$5000,A1712,FALSE)&gt;0,
HLOOKUP("OS according to the configuration file",'vInfo (Imported)'!$1:$5000,A1712,FALSE),
"")</f>
        <v/>
      </c>
      <c r="G1712" s="1" t="str">
        <f>IF(HLOOKUP("Cluster",'vInfo (Imported)'!$1:$5000,A1712,FALSE)&gt;0,
HLOOKUP("Cluster",'vInfo (Imported)'!$1:$5000,A1712,FALSE),
"")</f>
        <v/>
      </c>
      <c r="K1712" s="28">
        <f>'vCluster (Imported)'!A1712</f>
        <v>0</v>
      </c>
      <c r="L1712">
        <f t="shared" si="159"/>
        <v>0</v>
      </c>
      <c r="M1712">
        <f t="shared" si="160"/>
        <v>0</v>
      </c>
      <c r="N1712">
        <f t="shared" si="161"/>
        <v>0</v>
      </c>
      <c r="O1712" s="1">
        <f t="shared" si="162"/>
        <v>0</v>
      </c>
      <c r="P1712">
        <f>SUMIFS('vCluster (Imported)'!$G:$G,'vCluster (Imported)'!$A:$A,K1712)</f>
        <v>0</v>
      </c>
      <c r="Q1712">
        <f t="shared" si="163"/>
        <v>0</v>
      </c>
    </row>
    <row r="1713" spans="1:17" x14ac:dyDescent="0.3">
      <c r="A1713">
        <f t="shared" si="158"/>
        <v>1713</v>
      </c>
      <c r="B1713" t="str">
        <f>IF(HLOOKUP("Memory",'vInfo (Imported)'!$1:$5000,A1713,FALSE)&gt;0,HLOOKUP("Memory",'vInfo (Imported)'!$1:$5000,A1713,FALSE),"")</f>
        <v/>
      </c>
      <c r="C1713" t="str">
        <f>IF(HLOOKUP("CPUs",'vInfo (Imported)'!$1:$5000,A1713,FALSE)&gt;0,
HLOOKUP("CPUs",'vInfo (Imported)'!$1:$5000,A1713,FALSE),
"")</f>
        <v/>
      </c>
      <c r="D1713" t="str">
        <f>IF(HLOOKUP($D$1,'vInfo (Imported)'!$1:$5000,A1713,FALSE)&gt;0,
HLOOKUP($D$1,'vInfo (Imported)'!$1:$5000,A1713,FALSE),
"")</f>
        <v/>
      </c>
      <c r="E1713" t="str">
        <f>IF(HLOOKUP("Category",'vInfo (Imported)'!$1:$5000,A1713,FALSE)&gt;0,
HLOOKUP("Category",'vInfo (Imported)'!$1:$5000,A1713,FALSE),
"")</f>
        <v/>
      </c>
      <c r="F1713" t="str">
        <f>IF(HLOOKUP("OS according to the configuration file",'vInfo (Imported)'!$1:$5000,A1713,FALSE)&gt;0,
HLOOKUP("OS according to the configuration file",'vInfo (Imported)'!$1:$5000,A1713,FALSE),
"")</f>
        <v/>
      </c>
      <c r="G1713" s="1" t="str">
        <f>IF(HLOOKUP("Cluster",'vInfo (Imported)'!$1:$5000,A1713,FALSE)&gt;0,
HLOOKUP("Cluster",'vInfo (Imported)'!$1:$5000,A1713,FALSE),
"")</f>
        <v/>
      </c>
      <c r="K1713" s="28">
        <f>'vCluster (Imported)'!A1713</f>
        <v>0</v>
      </c>
      <c r="L1713">
        <f t="shared" si="159"/>
        <v>0</v>
      </c>
      <c r="M1713">
        <f t="shared" si="160"/>
        <v>0</v>
      </c>
      <c r="N1713">
        <f t="shared" si="161"/>
        <v>0</v>
      </c>
      <c r="O1713" s="1">
        <f t="shared" si="162"/>
        <v>0</v>
      </c>
      <c r="P1713">
        <f>SUMIFS('vCluster (Imported)'!$G:$G,'vCluster (Imported)'!$A:$A,K1713)</f>
        <v>0</v>
      </c>
      <c r="Q1713">
        <f t="shared" si="163"/>
        <v>0</v>
      </c>
    </row>
    <row r="1714" spans="1:17" x14ac:dyDescent="0.3">
      <c r="A1714">
        <f t="shared" si="158"/>
        <v>1714</v>
      </c>
      <c r="B1714" t="str">
        <f>IF(HLOOKUP("Memory",'vInfo (Imported)'!$1:$5000,A1714,FALSE)&gt;0,HLOOKUP("Memory",'vInfo (Imported)'!$1:$5000,A1714,FALSE),"")</f>
        <v/>
      </c>
      <c r="C1714" t="str">
        <f>IF(HLOOKUP("CPUs",'vInfo (Imported)'!$1:$5000,A1714,FALSE)&gt;0,
HLOOKUP("CPUs",'vInfo (Imported)'!$1:$5000,A1714,FALSE),
"")</f>
        <v/>
      </c>
      <c r="D1714" t="str">
        <f>IF(HLOOKUP($D$1,'vInfo (Imported)'!$1:$5000,A1714,FALSE)&gt;0,
HLOOKUP($D$1,'vInfo (Imported)'!$1:$5000,A1714,FALSE),
"")</f>
        <v/>
      </c>
      <c r="E1714" t="str">
        <f>IF(HLOOKUP("Category",'vInfo (Imported)'!$1:$5000,A1714,FALSE)&gt;0,
HLOOKUP("Category",'vInfo (Imported)'!$1:$5000,A1714,FALSE),
"")</f>
        <v/>
      </c>
      <c r="F1714" t="str">
        <f>IF(HLOOKUP("OS according to the configuration file",'vInfo (Imported)'!$1:$5000,A1714,FALSE)&gt;0,
HLOOKUP("OS according to the configuration file",'vInfo (Imported)'!$1:$5000,A1714,FALSE),
"")</f>
        <v/>
      </c>
      <c r="G1714" s="1" t="str">
        <f>IF(HLOOKUP("Cluster",'vInfo (Imported)'!$1:$5000,A1714,FALSE)&gt;0,
HLOOKUP("Cluster",'vInfo (Imported)'!$1:$5000,A1714,FALSE),
"")</f>
        <v/>
      </c>
      <c r="K1714" s="28">
        <f>'vCluster (Imported)'!A1714</f>
        <v>0</v>
      </c>
      <c r="L1714">
        <f t="shared" si="159"/>
        <v>0</v>
      </c>
      <c r="M1714">
        <f t="shared" si="160"/>
        <v>0</v>
      </c>
      <c r="N1714">
        <f t="shared" si="161"/>
        <v>0</v>
      </c>
      <c r="O1714" s="1">
        <f t="shared" si="162"/>
        <v>0</v>
      </c>
      <c r="P1714">
        <f>SUMIFS('vCluster (Imported)'!$G:$G,'vCluster (Imported)'!$A:$A,K1714)</f>
        <v>0</v>
      </c>
      <c r="Q1714">
        <f t="shared" si="163"/>
        <v>0</v>
      </c>
    </row>
    <row r="1715" spans="1:17" x14ac:dyDescent="0.3">
      <c r="A1715">
        <f t="shared" si="158"/>
        <v>1715</v>
      </c>
      <c r="B1715" t="str">
        <f>IF(HLOOKUP("Memory",'vInfo (Imported)'!$1:$5000,A1715,FALSE)&gt;0,HLOOKUP("Memory",'vInfo (Imported)'!$1:$5000,A1715,FALSE),"")</f>
        <v/>
      </c>
      <c r="C1715" t="str">
        <f>IF(HLOOKUP("CPUs",'vInfo (Imported)'!$1:$5000,A1715,FALSE)&gt;0,
HLOOKUP("CPUs",'vInfo (Imported)'!$1:$5000,A1715,FALSE),
"")</f>
        <v/>
      </c>
      <c r="D1715" t="str">
        <f>IF(HLOOKUP($D$1,'vInfo (Imported)'!$1:$5000,A1715,FALSE)&gt;0,
HLOOKUP($D$1,'vInfo (Imported)'!$1:$5000,A1715,FALSE),
"")</f>
        <v/>
      </c>
      <c r="E1715" t="str">
        <f>IF(HLOOKUP("Category",'vInfo (Imported)'!$1:$5000,A1715,FALSE)&gt;0,
HLOOKUP("Category",'vInfo (Imported)'!$1:$5000,A1715,FALSE),
"")</f>
        <v/>
      </c>
      <c r="F1715" t="str">
        <f>IF(HLOOKUP("OS according to the configuration file",'vInfo (Imported)'!$1:$5000,A1715,FALSE)&gt;0,
HLOOKUP("OS according to the configuration file",'vInfo (Imported)'!$1:$5000,A1715,FALSE),
"")</f>
        <v/>
      </c>
      <c r="G1715" s="1" t="str">
        <f>IF(HLOOKUP("Cluster",'vInfo (Imported)'!$1:$5000,A1715,FALSE)&gt;0,
HLOOKUP("Cluster",'vInfo (Imported)'!$1:$5000,A1715,FALSE),
"")</f>
        <v/>
      </c>
      <c r="K1715" s="28">
        <f>'vCluster (Imported)'!A1715</f>
        <v>0</v>
      </c>
      <c r="L1715">
        <f t="shared" si="159"/>
        <v>0</v>
      </c>
      <c r="M1715">
        <f t="shared" si="160"/>
        <v>0</v>
      </c>
      <c r="N1715">
        <f t="shared" si="161"/>
        <v>0</v>
      </c>
      <c r="O1715" s="1">
        <f t="shared" si="162"/>
        <v>0</v>
      </c>
      <c r="P1715">
        <f>SUMIFS('vCluster (Imported)'!$G:$G,'vCluster (Imported)'!$A:$A,K1715)</f>
        <v>0</v>
      </c>
      <c r="Q1715">
        <f t="shared" si="163"/>
        <v>0</v>
      </c>
    </row>
    <row r="1716" spans="1:17" x14ac:dyDescent="0.3">
      <c r="A1716">
        <f t="shared" si="158"/>
        <v>1716</v>
      </c>
      <c r="B1716" t="str">
        <f>IF(HLOOKUP("Memory",'vInfo (Imported)'!$1:$5000,A1716,FALSE)&gt;0,HLOOKUP("Memory",'vInfo (Imported)'!$1:$5000,A1716,FALSE),"")</f>
        <v/>
      </c>
      <c r="C1716" t="str">
        <f>IF(HLOOKUP("CPUs",'vInfo (Imported)'!$1:$5000,A1716,FALSE)&gt;0,
HLOOKUP("CPUs",'vInfo (Imported)'!$1:$5000,A1716,FALSE),
"")</f>
        <v/>
      </c>
      <c r="D1716" t="str">
        <f>IF(HLOOKUP($D$1,'vInfo (Imported)'!$1:$5000,A1716,FALSE)&gt;0,
HLOOKUP($D$1,'vInfo (Imported)'!$1:$5000,A1716,FALSE),
"")</f>
        <v/>
      </c>
      <c r="E1716" t="str">
        <f>IF(HLOOKUP("Category",'vInfo (Imported)'!$1:$5000,A1716,FALSE)&gt;0,
HLOOKUP("Category",'vInfo (Imported)'!$1:$5000,A1716,FALSE),
"")</f>
        <v/>
      </c>
      <c r="F1716" t="str">
        <f>IF(HLOOKUP("OS according to the configuration file",'vInfo (Imported)'!$1:$5000,A1716,FALSE)&gt;0,
HLOOKUP("OS according to the configuration file",'vInfo (Imported)'!$1:$5000,A1716,FALSE),
"")</f>
        <v/>
      </c>
      <c r="G1716" s="1" t="str">
        <f>IF(HLOOKUP("Cluster",'vInfo (Imported)'!$1:$5000,A1716,FALSE)&gt;0,
HLOOKUP("Cluster",'vInfo (Imported)'!$1:$5000,A1716,FALSE),
"")</f>
        <v/>
      </c>
      <c r="K1716" s="28">
        <f>'vCluster (Imported)'!A1716</f>
        <v>0</v>
      </c>
      <c r="L1716">
        <f t="shared" si="159"/>
        <v>0</v>
      </c>
      <c r="M1716">
        <f t="shared" si="160"/>
        <v>0</v>
      </c>
      <c r="N1716">
        <f t="shared" si="161"/>
        <v>0</v>
      </c>
      <c r="O1716" s="1">
        <f t="shared" si="162"/>
        <v>0</v>
      </c>
      <c r="P1716">
        <f>SUMIFS('vCluster (Imported)'!$G:$G,'vCluster (Imported)'!$A:$A,K1716)</f>
        <v>0</v>
      </c>
      <c r="Q1716">
        <f t="shared" si="163"/>
        <v>0</v>
      </c>
    </row>
    <row r="1717" spans="1:17" x14ac:dyDescent="0.3">
      <c r="A1717">
        <f t="shared" si="158"/>
        <v>1717</v>
      </c>
      <c r="B1717" t="str">
        <f>IF(HLOOKUP("Memory",'vInfo (Imported)'!$1:$5000,A1717,FALSE)&gt;0,HLOOKUP("Memory",'vInfo (Imported)'!$1:$5000,A1717,FALSE),"")</f>
        <v/>
      </c>
      <c r="C1717" t="str">
        <f>IF(HLOOKUP("CPUs",'vInfo (Imported)'!$1:$5000,A1717,FALSE)&gt;0,
HLOOKUP("CPUs",'vInfo (Imported)'!$1:$5000,A1717,FALSE),
"")</f>
        <v/>
      </c>
      <c r="D1717" t="str">
        <f>IF(HLOOKUP($D$1,'vInfo (Imported)'!$1:$5000,A1717,FALSE)&gt;0,
HLOOKUP($D$1,'vInfo (Imported)'!$1:$5000,A1717,FALSE),
"")</f>
        <v/>
      </c>
      <c r="E1717" t="str">
        <f>IF(HLOOKUP("Category",'vInfo (Imported)'!$1:$5000,A1717,FALSE)&gt;0,
HLOOKUP("Category",'vInfo (Imported)'!$1:$5000,A1717,FALSE),
"")</f>
        <v/>
      </c>
      <c r="F1717" t="str">
        <f>IF(HLOOKUP("OS according to the configuration file",'vInfo (Imported)'!$1:$5000,A1717,FALSE)&gt;0,
HLOOKUP("OS according to the configuration file",'vInfo (Imported)'!$1:$5000,A1717,FALSE),
"")</f>
        <v/>
      </c>
      <c r="G1717" s="1" t="str">
        <f>IF(HLOOKUP("Cluster",'vInfo (Imported)'!$1:$5000,A1717,FALSE)&gt;0,
HLOOKUP("Cluster",'vInfo (Imported)'!$1:$5000,A1717,FALSE),
"")</f>
        <v/>
      </c>
      <c r="K1717" s="28">
        <f>'vCluster (Imported)'!A1717</f>
        <v>0</v>
      </c>
      <c r="L1717">
        <f t="shared" si="159"/>
        <v>0</v>
      </c>
      <c r="M1717">
        <f t="shared" si="160"/>
        <v>0</v>
      </c>
      <c r="N1717">
        <f t="shared" si="161"/>
        <v>0</v>
      </c>
      <c r="O1717" s="1">
        <f t="shared" si="162"/>
        <v>0</v>
      </c>
      <c r="P1717">
        <f>SUMIFS('vCluster (Imported)'!$G:$G,'vCluster (Imported)'!$A:$A,K1717)</f>
        <v>0</v>
      </c>
      <c r="Q1717">
        <f t="shared" si="163"/>
        <v>0</v>
      </c>
    </row>
    <row r="1718" spans="1:17" x14ac:dyDescent="0.3">
      <c r="A1718">
        <f t="shared" si="158"/>
        <v>1718</v>
      </c>
      <c r="B1718" t="str">
        <f>IF(HLOOKUP("Memory",'vInfo (Imported)'!$1:$5000,A1718,FALSE)&gt;0,HLOOKUP("Memory",'vInfo (Imported)'!$1:$5000,A1718,FALSE),"")</f>
        <v/>
      </c>
      <c r="C1718" t="str">
        <f>IF(HLOOKUP("CPUs",'vInfo (Imported)'!$1:$5000,A1718,FALSE)&gt;0,
HLOOKUP("CPUs",'vInfo (Imported)'!$1:$5000,A1718,FALSE),
"")</f>
        <v/>
      </c>
      <c r="D1718" t="str">
        <f>IF(HLOOKUP($D$1,'vInfo (Imported)'!$1:$5000,A1718,FALSE)&gt;0,
HLOOKUP($D$1,'vInfo (Imported)'!$1:$5000,A1718,FALSE),
"")</f>
        <v/>
      </c>
      <c r="E1718" t="str">
        <f>IF(HLOOKUP("Category",'vInfo (Imported)'!$1:$5000,A1718,FALSE)&gt;0,
HLOOKUP("Category",'vInfo (Imported)'!$1:$5000,A1718,FALSE),
"")</f>
        <v/>
      </c>
      <c r="F1718" t="str">
        <f>IF(HLOOKUP("OS according to the configuration file",'vInfo (Imported)'!$1:$5000,A1718,FALSE)&gt;0,
HLOOKUP("OS according to the configuration file",'vInfo (Imported)'!$1:$5000,A1718,FALSE),
"")</f>
        <v/>
      </c>
      <c r="G1718" s="1" t="str">
        <f>IF(HLOOKUP("Cluster",'vInfo (Imported)'!$1:$5000,A1718,FALSE)&gt;0,
HLOOKUP("Cluster",'vInfo (Imported)'!$1:$5000,A1718,FALSE),
"")</f>
        <v/>
      </c>
      <c r="K1718" s="28">
        <f>'vCluster (Imported)'!A1718</f>
        <v>0</v>
      </c>
      <c r="L1718">
        <f t="shared" si="159"/>
        <v>0</v>
      </c>
      <c r="M1718">
        <f t="shared" si="160"/>
        <v>0</v>
      </c>
      <c r="N1718">
        <f t="shared" si="161"/>
        <v>0</v>
      </c>
      <c r="O1718" s="1">
        <f t="shared" si="162"/>
        <v>0</v>
      </c>
      <c r="P1718">
        <f>SUMIFS('vCluster (Imported)'!$G:$G,'vCluster (Imported)'!$A:$A,K1718)</f>
        <v>0</v>
      </c>
      <c r="Q1718">
        <f t="shared" si="163"/>
        <v>0</v>
      </c>
    </row>
    <row r="1719" spans="1:17" x14ac:dyDescent="0.3">
      <c r="A1719">
        <f t="shared" si="158"/>
        <v>1719</v>
      </c>
      <c r="B1719" t="str">
        <f>IF(HLOOKUP("Memory",'vInfo (Imported)'!$1:$5000,A1719,FALSE)&gt;0,HLOOKUP("Memory",'vInfo (Imported)'!$1:$5000,A1719,FALSE),"")</f>
        <v/>
      </c>
      <c r="C1719" t="str">
        <f>IF(HLOOKUP("CPUs",'vInfo (Imported)'!$1:$5000,A1719,FALSE)&gt;0,
HLOOKUP("CPUs",'vInfo (Imported)'!$1:$5000,A1719,FALSE),
"")</f>
        <v/>
      </c>
      <c r="D1719" t="str">
        <f>IF(HLOOKUP($D$1,'vInfo (Imported)'!$1:$5000,A1719,FALSE)&gt;0,
HLOOKUP($D$1,'vInfo (Imported)'!$1:$5000,A1719,FALSE),
"")</f>
        <v/>
      </c>
      <c r="E1719" t="str">
        <f>IF(HLOOKUP("Category",'vInfo (Imported)'!$1:$5000,A1719,FALSE)&gt;0,
HLOOKUP("Category",'vInfo (Imported)'!$1:$5000,A1719,FALSE),
"")</f>
        <v/>
      </c>
      <c r="F1719" t="str">
        <f>IF(HLOOKUP("OS according to the configuration file",'vInfo (Imported)'!$1:$5000,A1719,FALSE)&gt;0,
HLOOKUP("OS according to the configuration file",'vInfo (Imported)'!$1:$5000,A1719,FALSE),
"")</f>
        <v/>
      </c>
      <c r="G1719" s="1" t="str">
        <f>IF(HLOOKUP("Cluster",'vInfo (Imported)'!$1:$5000,A1719,FALSE)&gt;0,
HLOOKUP("Cluster",'vInfo (Imported)'!$1:$5000,A1719,FALSE),
"")</f>
        <v/>
      </c>
      <c r="K1719" s="28">
        <f>'vCluster (Imported)'!A1719</f>
        <v>0</v>
      </c>
      <c r="L1719">
        <f t="shared" si="159"/>
        <v>0</v>
      </c>
      <c r="M1719">
        <f t="shared" si="160"/>
        <v>0</v>
      </c>
      <c r="N1719">
        <f t="shared" si="161"/>
        <v>0</v>
      </c>
      <c r="O1719" s="1">
        <f t="shared" si="162"/>
        <v>0</v>
      </c>
      <c r="P1719">
        <f>SUMIFS('vCluster (Imported)'!$G:$G,'vCluster (Imported)'!$A:$A,K1719)</f>
        <v>0</v>
      </c>
      <c r="Q1719">
        <f t="shared" si="163"/>
        <v>0</v>
      </c>
    </row>
    <row r="1720" spans="1:17" x14ac:dyDescent="0.3">
      <c r="A1720">
        <f t="shared" si="158"/>
        <v>1720</v>
      </c>
      <c r="B1720" t="str">
        <f>IF(HLOOKUP("Memory",'vInfo (Imported)'!$1:$5000,A1720,FALSE)&gt;0,HLOOKUP("Memory",'vInfo (Imported)'!$1:$5000,A1720,FALSE),"")</f>
        <v/>
      </c>
      <c r="C1720" t="str">
        <f>IF(HLOOKUP("CPUs",'vInfo (Imported)'!$1:$5000,A1720,FALSE)&gt;0,
HLOOKUP("CPUs",'vInfo (Imported)'!$1:$5000,A1720,FALSE),
"")</f>
        <v/>
      </c>
      <c r="D1720" t="str">
        <f>IF(HLOOKUP($D$1,'vInfo (Imported)'!$1:$5000,A1720,FALSE)&gt;0,
HLOOKUP($D$1,'vInfo (Imported)'!$1:$5000,A1720,FALSE),
"")</f>
        <v/>
      </c>
      <c r="E1720" t="str">
        <f>IF(HLOOKUP("Category",'vInfo (Imported)'!$1:$5000,A1720,FALSE)&gt;0,
HLOOKUP("Category",'vInfo (Imported)'!$1:$5000,A1720,FALSE),
"")</f>
        <v/>
      </c>
      <c r="F1720" t="str">
        <f>IF(HLOOKUP("OS according to the configuration file",'vInfo (Imported)'!$1:$5000,A1720,FALSE)&gt;0,
HLOOKUP("OS according to the configuration file",'vInfo (Imported)'!$1:$5000,A1720,FALSE),
"")</f>
        <v/>
      </c>
      <c r="G1720" s="1" t="str">
        <f>IF(HLOOKUP("Cluster",'vInfo (Imported)'!$1:$5000,A1720,FALSE)&gt;0,
HLOOKUP("Cluster",'vInfo (Imported)'!$1:$5000,A1720,FALSE),
"")</f>
        <v/>
      </c>
      <c r="K1720" s="28">
        <f>'vCluster (Imported)'!A1720</f>
        <v>0</v>
      </c>
      <c r="L1720">
        <f t="shared" si="159"/>
        <v>0</v>
      </c>
      <c r="M1720">
        <f t="shared" si="160"/>
        <v>0</v>
      </c>
      <c r="N1720">
        <f t="shared" si="161"/>
        <v>0</v>
      </c>
      <c r="O1720" s="1">
        <f t="shared" si="162"/>
        <v>0</v>
      </c>
      <c r="P1720">
        <f>SUMIFS('vCluster (Imported)'!$G:$G,'vCluster (Imported)'!$A:$A,K1720)</f>
        <v>0</v>
      </c>
      <c r="Q1720">
        <f t="shared" si="163"/>
        <v>0</v>
      </c>
    </row>
    <row r="1721" spans="1:17" x14ac:dyDescent="0.3">
      <c r="A1721">
        <f t="shared" si="158"/>
        <v>1721</v>
      </c>
      <c r="B1721" t="str">
        <f>IF(HLOOKUP("Memory",'vInfo (Imported)'!$1:$5000,A1721,FALSE)&gt;0,HLOOKUP("Memory",'vInfo (Imported)'!$1:$5000,A1721,FALSE),"")</f>
        <v/>
      </c>
      <c r="C1721" t="str">
        <f>IF(HLOOKUP("CPUs",'vInfo (Imported)'!$1:$5000,A1721,FALSE)&gt;0,
HLOOKUP("CPUs",'vInfo (Imported)'!$1:$5000,A1721,FALSE),
"")</f>
        <v/>
      </c>
      <c r="D1721" t="str">
        <f>IF(HLOOKUP($D$1,'vInfo (Imported)'!$1:$5000,A1721,FALSE)&gt;0,
HLOOKUP($D$1,'vInfo (Imported)'!$1:$5000,A1721,FALSE),
"")</f>
        <v/>
      </c>
      <c r="E1721" t="str">
        <f>IF(HLOOKUP("Category",'vInfo (Imported)'!$1:$5000,A1721,FALSE)&gt;0,
HLOOKUP("Category",'vInfo (Imported)'!$1:$5000,A1721,FALSE),
"")</f>
        <v/>
      </c>
      <c r="F1721" t="str">
        <f>IF(HLOOKUP("OS according to the configuration file",'vInfo (Imported)'!$1:$5000,A1721,FALSE)&gt;0,
HLOOKUP("OS according to the configuration file",'vInfo (Imported)'!$1:$5000,A1721,FALSE),
"")</f>
        <v/>
      </c>
      <c r="G1721" s="1" t="str">
        <f>IF(HLOOKUP("Cluster",'vInfo (Imported)'!$1:$5000,A1721,FALSE)&gt;0,
HLOOKUP("Cluster",'vInfo (Imported)'!$1:$5000,A1721,FALSE),
"")</f>
        <v/>
      </c>
      <c r="K1721" s="28">
        <f>'vCluster (Imported)'!A1721</f>
        <v>0</v>
      </c>
      <c r="L1721">
        <f t="shared" si="159"/>
        <v>0</v>
      </c>
      <c r="M1721">
        <f t="shared" si="160"/>
        <v>0</v>
      </c>
      <c r="N1721">
        <f t="shared" si="161"/>
        <v>0</v>
      </c>
      <c r="O1721" s="1">
        <f t="shared" si="162"/>
        <v>0</v>
      </c>
      <c r="P1721">
        <f>SUMIFS('vCluster (Imported)'!$G:$G,'vCluster (Imported)'!$A:$A,K1721)</f>
        <v>0</v>
      </c>
      <c r="Q1721">
        <f t="shared" si="163"/>
        <v>0</v>
      </c>
    </row>
    <row r="1722" spans="1:17" x14ac:dyDescent="0.3">
      <c r="A1722">
        <f t="shared" si="158"/>
        <v>1722</v>
      </c>
      <c r="B1722" t="str">
        <f>IF(HLOOKUP("Memory",'vInfo (Imported)'!$1:$5000,A1722,FALSE)&gt;0,HLOOKUP("Memory",'vInfo (Imported)'!$1:$5000,A1722,FALSE),"")</f>
        <v/>
      </c>
      <c r="C1722" t="str">
        <f>IF(HLOOKUP("CPUs",'vInfo (Imported)'!$1:$5000,A1722,FALSE)&gt;0,
HLOOKUP("CPUs",'vInfo (Imported)'!$1:$5000,A1722,FALSE),
"")</f>
        <v/>
      </c>
      <c r="D1722" t="str">
        <f>IF(HLOOKUP($D$1,'vInfo (Imported)'!$1:$5000,A1722,FALSE)&gt;0,
HLOOKUP($D$1,'vInfo (Imported)'!$1:$5000,A1722,FALSE),
"")</f>
        <v/>
      </c>
      <c r="E1722" t="str">
        <f>IF(HLOOKUP("Category",'vInfo (Imported)'!$1:$5000,A1722,FALSE)&gt;0,
HLOOKUP("Category",'vInfo (Imported)'!$1:$5000,A1722,FALSE),
"")</f>
        <v/>
      </c>
      <c r="F1722" t="str">
        <f>IF(HLOOKUP("OS according to the configuration file",'vInfo (Imported)'!$1:$5000,A1722,FALSE)&gt;0,
HLOOKUP("OS according to the configuration file",'vInfo (Imported)'!$1:$5000,A1722,FALSE),
"")</f>
        <v/>
      </c>
      <c r="G1722" s="1" t="str">
        <f>IF(HLOOKUP("Cluster",'vInfo (Imported)'!$1:$5000,A1722,FALSE)&gt;0,
HLOOKUP("Cluster",'vInfo (Imported)'!$1:$5000,A1722,FALSE),
"")</f>
        <v/>
      </c>
      <c r="K1722" s="28">
        <f>'vCluster (Imported)'!A1722</f>
        <v>0</v>
      </c>
      <c r="L1722">
        <f t="shared" si="159"/>
        <v>0</v>
      </c>
      <c r="M1722">
        <f t="shared" si="160"/>
        <v>0</v>
      </c>
      <c r="N1722">
        <f t="shared" si="161"/>
        <v>0</v>
      </c>
      <c r="O1722" s="1">
        <f t="shared" si="162"/>
        <v>0</v>
      </c>
      <c r="P1722">
        <f>SUMIFS('vCluster (Imported)'!$G:$G,'vCluster (Imported)'!$A:$A,K1722)</f>
        <v>0</v>
      </c>
      <c r="Q1722">
        <f t="shared" si="163"/>
        <v>0</v>
      </c>
    </row>
    <row r="1723" spans="1:17" x14ac:dyDescent="0.3">
      <c r="A1723">
        <f t="shared" si="158"/>
        <v>1723</v>
      </c>
      <c r="B1723" t="str">
        <f>IF(HLOOKUP("Memory",'vInfo (Imported)'!$1:$5000,A1723,FALSE)&gt;0,HLOOKUP("Memory",'vInfo (Imported)'!$1:$5000,A1723,FALSE),"")</f>
        <v/>
      </c>
      <c r="C1723" t="str">
        <f>IF(HLOOKUP("CPUs",'vInfo (Imported)'!$1:$5000,A1723,FALSE)&gt;0,
HLOOKUP("CPUs",'vInfo (Imported)'!$1:$5000,A1723,FALSE),
"")</f>
        <v/>
      </c>
      <c r="D1723" t="str">
        <f>IF(HLOOKUP($D$1,'vInfo (Imported)'!$1:$5000,A1723,FALSE)&gt;0,
HLOOKUP($D$1,'vInfo (Imported)'!$1:$5000,A1723,FALSE),
"")</f>
        <v/>
      </c>
      <c r="E1723" t="str">
        <f>IF(HLOOKUP("Category",'vInfo (Imported)'!$1:$5000,A1723,FALSE)&gt;0,
HLOOKUP("Category",'vInfo (Imported)'!$1:$5000,A1723,FALSE),
"")</f>
        <v/>
      </c>
      <c r="F1723" t="str">
        <f>IF(HLOOKUP("OS according to the configuration file",'vInfo (Imported)'!$1:$5000,A1723,FALSE)&gt;0,
HLOOKUP("OS according to the configuration file",'vInfo (Imported)'!$1:$5000,A1723,FALSE),
"")</f>
        <v/>
      </c>
      <c r="G1723" s="1" t="str">
        <f>IF(HLOOKUP("Cluster",'vInfo (Imported)'!$1:$5000,A1723,FALSE)&gt;0,
HLOOKUP("Cluster",'vInfo (Imported)'!$1:$5000,A1723,FALSE),
"")</f>
        <v/>
      </c>
      <c r="K1723" s="28">
        <f>'vCluster (Imported)'!A1723</f>
        <v>0</v>
      </c>
      <c r="L1723">
        <f t="shared" si="159"/>
        <v>0</v>
      </c>
      <c r="M1723">
        <f t="shared" si="160"/>
        <v>0</v>
      </c>
      <c r="N1723">
        <f t="shared" si="161"/>
        <v>0</v>
      </c>
      <c r="O1723" s="1">
        <f t="shared" si="162"/>
        <v>0</v>
      </c>
      <c r="P1723">
        <f>SUMIFS('vCluster (Imported)'!$G:$G,'vCluster (Imported)'!$A:$A,K1723)</f>
        <v>0</v>
      </c>
      <c r="Q1723">
        <f t="shared" si="163"/>
        <v>0</v>
      </c>
    </row>
    <row r="1724" spans="1:17" x14ac:dyDescent="0.3">
      <c r="A1724">
        <f t="shared" si="158"/>
        <v>1724</v>
      </c>
      <c r="B1724" t="str">
        <f>IF(HLOOKUP("Memory",'vInfo (Imported)'!$1:$5000,A1724,FALSE)&gt;0,HLOOKUP("Memory",'vInfo (Imported)'!$1:$5000,A1724,FALSE),"")</f>
        <v/>
      </c>
      <c r="C1724" t="str">
        <f>IF(HLOOKUP("CPUs",'vInfo (Imported)'!$1:$5000,A1724,FALSE)&gt;0,
HLOOKUP("CPUs",'vInfo (Imported)'!$1:$5000,A1724,FALSE),
"")</f>
        <v/>
      </c>
      <c r="D1724" t="str">
        <f>IF(HLOOKUP($D$1,'vInfo (Imported)'!$1:$5000,A1724,FALSE)&gt;0,
HLOOKUP($D$1,'vInfo (Imported)'!$1:$5000,A1724,FALSE),
"")</f>
        <v/>
      </c>
      <c r="E1724" t="str">
        <f>IF(HLOOKUP("Category",'vInfo (Imported)'!$1:$5000,A1724,FALSE)&gt;0,
HLOOKUP("Category",'vInfo (Imported)'!$1:$5000,A1724,FALSE),
"")</f>
        <v/>
      </c>
      <c r="F1724" t="str">
        <f>IF(HLOOKUP("OS according to the configuration file",'vInfo (Imported)'!$1:$5000,A1724,FALSE)&gt;0,
HLOOKUP("OS according to the configuration file",'vInfo (Imported)'!$1:$5000,A1724,FALSE),
"")</f>
        <v/>
      </c>
      <c r="G1724" s="1" t="str">
        <f>IF(HLOOKUP("Cluster",'vInfo (Imported)'!$1:$5000,A1724,FALSE)&gt;0,
HLOOKUP("Cluster",'vInfo (Imported)'!$1:$5000,A1724,FALSE),
"")</f>
        <v/>
      </c>
      <c r="K1724" s="28">
        <f>'vCluster (Imported)'!A1724</f>
        <v>0</v>
      </c>
      <c r="L1724">
        <f t="shared" si="159"/>
        <v>0</v>
      </c>
      <c r="M1724">
        <f t="shared" si="160"/>
        <v>0</v>
      </c>
      <c r="N1724">
        <f t="shared" si="161"/>
        <v>0</v>
      </c>
      <c r="O1724" s="1">
        <f t="shared" si="162"/>
        <v>0</v>
      </c>
      <c r="P1724">
        <f>SUMIFS('vCluster (Imported)'!$G:$G,'vCluster (Imported)'!$A:$A,K1724)</f>
        <v>0</v>
      </c>
      <c r="Q1724">
        <f t="shared" si="163"/>
        <v>0</v>
      </c>
    </row>
    <row r="1725" spans="1:17" x14ac:dyDescent="0.3">
      <c r="A1725">
        <f t="shared" si="158"/>
        <v>1725</v>
      </c>
      <c r="B1725" t="str">
        <f>IF(HLOOKUP("Memory",'vInfo (Imported)'!$1:$5000,A1725,FALSE)&gt;0,HLOOKUP("Memory",'vInfo (Imported)'!$1:$5000,A1725,FALSE),"")</f>
        <v/>
      </c>
      <c r="C1725" t="str">
        <f>IF(HLOOKUP("CPUs",'vInfo (Imported)'!$1:$5000,A1725,FALSE)&gt;0,
HLOOKUP("CPUs",'vInfo (Imported)'!$1:$5000,A1725,FALSE),
"")</f>
        <v/>
      </c>
      <c r="D1725" t="str">
        <f>IF(HLOOKUP($D$1,'vInfo (Imported)'!$1:$5000,A1725,FALSE)&gt;0,
HLOOKUP($D$1,'vInfo (Imported)'!$1:$5000,A1725,FALSE),
"")</f>
        <v/>
      </c>
      <c r="E1725" t="str">
        <f>IF(HLOOKUP("Category",'vInfo (Imported)'!$1:$5000,A1725,FALSE)&gt;0,
HLOOKUP("Category",'vInfo (Imported)'!$1:$5000,A1725,FALSE),
"")</f>
        <v/>
      </c>
      <c r="F1725" t="str">
        <f>IF(HLOOKUP("OS according to the configuration file",'vInfo (Imported)'!$1:$5000,A1725,FALSE)&gt;0,
HLOOKUP("OS according to the configuration file",'vInfo (Imported)'!$1:$5000,A1725,FALSE),
"")</f>
        <v/>
      </c>
      <c r="G1725" s="1" t="str">
        <f>IF(HLOOKUP("Cluster",'vInfo (Imported)'!$1:$5000,A1725,FALSE)&gt;0,
HLOOKUP("Cluster",'vInfo (Imported)'!$1:$5000,A1725,FALSE),
"")</f>
        <v/>
      </c>
      <c r="K1725" s="28">
        <f>'vCluster (Imported)'!A1725</f>
        <v>0</v>
      </c>
      <c r="L1725">
        <f t="shared" si="159"/>
        <v>0</v>
      </c>
      <c r="M1725">
        <f t="shared" si="160"/>
        <v>0</v>
      </c>
      <c r="N1725">
        <f t="shared" si="161"/>
        <v>0</v>
      </c>
      <c r="O1725" s="1">
        <f t="shared" si="162"/>
        <v>0</v>
      </c>
      <c r="P1725">
        <f>SUMIFS('vCluster (Imported)'!$G:$G,'vCluster (Imported)'!$A:$A,K1725)</f>
        <v>0</v>
      </c>
      <c r="Q1725">
        <f t="shared" si="163"/>
        <v>0</v>
      </c>
    </row>
    <row r="1726" spans="1:17" x14ac:dyDescent="0.3">
      <c r="A1726">
        <f t="shared" si="158"/>
        <v>1726</v>
      </c>
      <c r="B1726" t="str">
        <f>IF(HLOOKUP("Memory",'vInfo (Imported)'!$1:$5000,A1726,FALSE)&gt;0,HLOOKUP("Memory",'vInfo (Imported)'!$1:$5000,A1726,FALSE),"")</f>
        <v/>
      </c>
      <c r="C1726" t="str">
        <f>IF(HLOOKUP("CPUs",'vInfo (Imported)'!$1:$5000,A1726,FALSE)&gt;0,
HLOOKUP("CPUs",'vInfo (Imported)'!$1:$5000,A1726,FALSE),
"")</f>
        <v/>
      </c>
      <c r="D1726" t="str">
        <f>IF(HLOOKUP($D$1,'vInfo (Imported)'!$1:$5000,A1726,FALSE)&gt;0,
HLOOKUP($D$1,'vInfo (Imported)'!$1:$5000,A1726,FALSE),
"")</f>
        <v/>
      </c>
      <c r="E1726" t="str">
        <f>IF(HLOOKUP("Category",'vInfo (Imported)'!$1:$5000,A1726,FALSE)&gt;0,
HLOOKUP("Category",'vInfo (Imported)'!$1:$5000,A1726,FALSE),
"")</f>
        <v/>
      </c>
      <c r="F1726" t="str">
        <f>IF(HLOOKUP("OS according to the configuration file",'vInfo (Imported)'!$1:$5000,A1726,FALSE)&gt;0,
HLOOKUP("OS according to the configuration file",'vInfo (Imported)'!$1:$5000,A1726,FALSE),
"")</f>
        <v/>
      </c>
      <c r="G1726" s="1" t="str">
        <f>IF(HLOOKUP("Cluster",'vInfo (Imported)'!$1:$5000,A1726,FALSE)&gt;0,
HLOOKUP("Cluster",'vInfo (Imported)'!$1:$5000,A1726,FALSE),
"")</f>
        <v/>
      </c>
      <c r="K1726" s="28">
        <f>'vCluster (Imported)'!A1726</f>
        <v>0</v>
      </c>
      <c r="L1726">
        <f t="shared" si="159"/>
        <v>0</v>
      </c>
      <c r="M1726">
        <f t="shared" si="160"/>
        <v>0</v>
      </c>
      <c r="N1726">
        <f t="shared" si="161"/>
        <v>0</v>
      </c>
      <c r="O1726" s="1">
        <f t="shared" si="162"/>
        <v>0</v>
      </c>
      <c r="P1726">
        <f>SUMIFS('vCluster (Imported)'!$G:$G,'vCluster (Imported)'!$A:$A,K1726)</f>
        <v>0</v>
      </c>
      <c r="Q1726">
        <f t="shared" si="163"/>
        <v>0</v>
      </c>
    </row>
    <row r="1727" spans="1:17" x14ac:dyDescent="0.3">
      <c r="A1727">
        <f t="shared" si="158"/>
        <v>1727</v>
      </c>
      <c r="B1727" t="str">
        <f>IF(HLOOKUP("Memory",'vInfo (Imported)'!$1:$5000,A1727,FALSE)&gt;0,HLOOKUP("Memory",'vInfo (Imported)'!$1:$5000,A1727,FALSE),"")</f>
        <v/>
      </c>
      <c r="C1727" t="str">
        <f>IF(HLOOKUP("CPUs",'vInfo (Imported)'!$1:$5000,A1727,FALSE)&gt;0,
HLOOKUP("CPUs",'vInfo (Imported)'!$1:$5000,A1727,FALSE),
"")</f>
        <v/>
      </c>
      <c r="D1727" t="str">
        <f>IF(HLOOKUP($D$1,'vInfo (Imported)'!$1:$5000,A1727,FALSE)&gt;0,
HLOOKUP($D$1,'vInfo (Imported)'!$1:$5000,A1727,FALSE),
"")</f>
        <v/>
      </c>
      <c r="E1727" t="str">
        <f>IF(HLOOKUP("Category",'vInfo (Imported)'!$1:$5000,A1727,FALSE)&gt;0,
HLOOKUP("Category",'vInfo (Imported)'!$1:$5000,A1727,FALSE),
"")</f>
        <v/>
      </c>
      <c r="F1727" t="str">
        <f>IF(HLOOKUP("OS according to the configuration file",'vInfo (Imported)'!$1:$5000,A1727,FALSE)&gt;0,
HLOOKUP("OS according to the configuration file",'vInfo (Imported)'!$1:$5000,A1727,FALSE),
"")</f>
        <v/>
      </c>
      <c r="G1727" s="1" t="str">
        <f>IF(HLOOKUP("Cluster",'vInfo (Imported)'!$1:$5000,A1727,FALSE)&gt;0,
HLOOKUP("Cluster",'vInfo (Imported)'!$1:$5000,A1727,FALSE),
"")</f>
        <v/>
      </c>
      <c r="K1727" s="28">
        <f>'vCluster (Imported)'!A1727</f>
        <v>0</v>
      </c>
      <c r="L1727">
        <f t="shared" si="159"/>
        <v>0</v>
      </c>
      <c r="M1727">
        <f t="shared" si="160"/>
        <v>0</v>
      </c>
      <c r="N1727">
        <f t="shared" si="161"/>
        <v>0</v>
      </c>
      <c r="O1727" s="1">
        <f t="shared" si="162"/>
        <v>0</v>
      </c>
      <c r="P1727">
        <f>SUMIFS('vCluster (Imported)'!$G:$G,'vCluster (Imported)'!$A:$A,K1727)</f>
        <v>0</v>
      </c>
      <c r="Q1727">
        <f t="shared" si="163"/>
        <v>0</v>
      </c>
    </row>
    <row r="1728" spans="1:17" x14ac:dyDescent="0.3">
      <c r="A1728">
        <f t="shared" si="158"/>
        <v>1728</v>
      </c>
      <c r="B1728" t="str">
        <f>IF(HLOOKUP("Memory",'vInfo (Imported)'!$1:$5000,A1728,FALSE)&gt;0,HLOOKUP("Memory",'vInfo (Imported)'!$1:$5000,A1728,FALSE),"")</f>
        <v/>
      </c>
      <c r="C1728" t="str">
        <f>IF(HLOOKUP("CPUs",'vInfo (Imported)'!$1:$5000,A1728,FALSE)&gt;0,
HLOOKUP("CPUs",'vInfo (Imported)'!$1:$5000,A1728,FALSE),
"")</f>
        <v/>
      </c>
      <c r="D1728" t="str">
        <f>IF(HLOOKUP($D$1,'vInfo (Imported)'!$1:$5000,A1728,FALSE)&gt;0,
HLOOKUP($D$1,'vInfo (Imported)'!$1:$5000,A1728,FALSE),
"")</f>
        <v/>
      </c>
      <c r="E1728" t="str">
        <f>IF(HLOOKUP("Category",'vInfo (Imported)'!$1:$5000,A1728,FALSE)&gt;0,
HLOOKUP("Category",'vInfo (Imported)'!$1:$5000,A1728,FALSE),
"")</f>
        <v/>
      </c>
      <c r="F1728" t="str">
        <f>IF(HLOOKUP("OS according to the configuration file",'vInfo (Imported)'!$1:$5000,A1728,FALSE)&gt;0,
HLOOKUP("OS according to the configuration file",'vInfo (Imported)'!$1:$5000,A1728,FALSE),
"")</f>
        <v/>
      </c>
      <c r="G1728" s="1" t="str">
        <f>IF(HLOOKUP("Cluster",'vInfo (Imported)'!$1:$5000,A1728,FALSE)&gt;0,
HLOOKUP("Cluster",'vInfo (Imported)'!$1:$5000,A1728,FALSE),
"")</f>
        <v/>
      </c>
      <c r="K1728" s="28">
        <f>'vCluster (Imported)'!A1728</f>
        <v>0</v>
      </c>
      <c r="L1728">
        <f t="shared" si="159"/>
        <v>0</v>
      </c>
      <c r="M1728">
        <f t="shared" si="160"/>
        <v>0</v>
      </c>
      <c r="N1728">
        <f t="shared" si="161"/>
        <v>0</v>
      </c>
      <c r="O1728" s="1">
        <f t="shared" si="162"/>
        <v>0</v>
      </c>
      <c r="P1728">
        <f>SUMIFS('vCluster (Imported)'!$G:$G,'vCluster (Imported)'!$A:$A,K1728)</f>
        <v>0</v>
      </c>
      <c r="Q1728">
        <f t="shared" si="163"/>
        <v>0</v>
      </c>
    </row>
    <row r="1729" spans="1:17" x14ac:dyDescent="0.3">
      <c r="A1729">
        <f t="shared" si="158"/>
        <v>1729</v>
      </c>
      <c r="B1729" t="str">
        <f>IF(HLOOKUP("Memory",'vInfo (Imported)'!$1:$5000,A1729,FALSE)&gt;0,HLOOKUP("Memory",'vInfo (Imported)'!$1:$5000,A1729,FALSE),"")</f>
        <v/>
      </c>
      <c r="C1729" t="str">
        <f>IF(HLOOKUP("CPUs",'vInfo (Imported)'!$1:$5000,A1729,FALSE)&gt;0,
HLOOKUP("CPUs",'vInfo (Imported)'!$1:$5000,A1729,FALSE),
"")</f>
        <v/>
      </c>
      <c r="D1729" t="str">
        <f>IF(HLOOKUP($D$1,'vInfo (Imported)'!$1:$5000,A1729,FALSE)&gt;0,
HLOOKUP($D$1,'vInfo (Imported)'!$1:$5000,A1729,FALSE),
"")</f>
        <v/>
      </c>
      <c r="E1729" t="str">
        <f>IF(HLOOKUP("Category",'vInfo (Imported)'!$1:$5000,A1729,FALSE)&gt;0,
HLOOKUP("Category",'vInfo (Imported)'!$1:$5000,A1729,FALSE),
"")</f>
        <v/>
      </c>
      <c r="F1729" t="str">
        <f>IF(HLOOKUP("OS according to the configuration file",'vInfo (Imported)'!$1:$5000,A1729,FALSE)&gt;0,
HLOOKUP("OS according to the configuration file",'vInfo (Imported)'!$1:$5000,A1729,FALSE),
"")</f>
        <v/>
      </c>
      <c r="G1729" s="1" t="str">
        <f>IF(HLOOKUP("Cluster",'vInfo (Imported)'!$1:$5000,A1729,FALSE)&gt;0,
HLOOKUP("Cluster",'vInfo (Imported)'!$1:$5000,A1729,FALSE),
"")</f>
        <v/>
      </c>
      <c r="K1729" s="28">
        <f>'vCluster (Imported)'!A1729</f>
        <v>0</v>
      </c>
      <c r="L1729">
        <f t="shared" si="159"/>
        <v>0</v>
      </c>
      <c r="M1729">
        <f t="shared" si="160"/>
        <v>0</v>
      </c>
      <c r="N1729">
        <f t="shared" si="161"/>
        <v>0</v>
      </c>
      <c r="O1729" s="1">
        <f t="shared" si="162"/>
        <v>0</v>
      </c>
      <c r="P1729">
        <f>SUMIFS('vCluster (Imported)'!$G:$G,'vCluster (Imported)'!$A:$A,K1729)</f>
        <v>0</v>
      </c>
      <c r="Q1729">
        <f t="shared" si="163"/>
        <v>0</v>
      </c>
    </row>
    <row r="1730" spans="1:17" x14ac:dyDescent="0.3">
      <c r="A1730">
        <f t="shared" ref="A1730:A1793" si="164">A1729+1</f>
        <v>1730</v>
      </c>
      <c r="B1730" t="str">
        <f>IF(HLOOKUP("Memory",'vInfo (Imported)'!$1:$5000,A1730,FALSE)&gt;0,HLOOKUP("Memory",'vInfo (Imported)'!$1:$5000,A1730,FALSE),"")</f>
        <v/>
      </c>
      <c r="C1730" t="str">
        <f>IF(HLOOKUP("CPUs",'vInfo (Imported)'!$1:$5000,A1730,FALSE)&gt;0,
HLOOKUP("CPUs",'vInfo (Imported)'!$1:$5000,A1730,FALSE),
"")</f>
        <v/>
      </c>
      <c r="D1730" t="str">
        <f>IF(HLOOKUP($D$1,'vInfo (Imported)'!$1:$5000,A1730,FALSE)&gt;0,
HLOOKUP($D$1,'vInfo (Imported)'!$1:$5000,A1730,FALSE),
"")</f>
        <v/>
      </c>
      <c r="E1730" t="str">
        <f>IF(HLOOKUP("Category",'vInfo (Imported)'!$1:$5000,A1730,FALSE)&gt;0,
HLOOKUP("Category",'vInfo (Imported)'!$1:$5000,A1730,FALSE),
"")</f>
        <v/>
      </c>
      <c r="F1730" t="str">
        <f>IF(HLOOKUP("OS according to the configuration file",'vInfo (Imported)'!$1:$5000,A1730,FALSE)&gt;0,
HLOOKUP("OS according to the configuration file",'vInfo (Imported)'!$1:$5000,A1730,FALSE),
"")</f>
        <v/>
      </c>
      <c r="G1730" s="1" t="str">
        <f>IF(HLOOKUP("Cluster",'vInfo (Imported)'!$1:$5000,A1730,FALSE)&gt;0,
HLOOKUP("Cluster",'vInfo (Imported)'!$1:$5000,A1730,FALSE),
"")</f>
        <v/>
      </c>
      <c r="K1730" s="28">
        <f>'vCluster (Imported)'!A1730</f>
        <v>0</v>
      </c>
      <c r="L1730">
        <f t="shared" ref="L1730:L1793" si="165">COUNTIFS(G:G,K1730,$E:$E,$L$1)</f>
        <v>0</v>
      </c>
      <c r="M1730">
        <f t="shared" ref="M1730:M1793" si="166">COUNTIFS(G:G,K1730,$E:$E,$M$1)</f>
        <v>0</v>
      </c>
      <c r="N1730">
        <f t="shared" ref="N1730:N1793" si="167">COUNTIFS(G:G,K1730,$E:$E,$N$1)</f>
        <v>0</v>
      </c>
      <c r="O1730" s="1">
        <f t="shared" ref="O1730:O1793" si="168">COUNTIFS(G:G,K1730,$E:$E,$O$1)</f>
        <v>0</v>
      </c>
      <c r="P1730">
        <f>SUMIFS('vCluster (Imported)'!$G:$G,'vCluster (Imported)'!$A:$A,K1730)</f>
        <v>0</v>
      </c>
      <c r="Q1730">
        <f t="shared" ref="Q1730:Q1793" si="169">IF(L1730&gt;0,P1730,0)</f>
        <v>0</v>
      </c>
    </row>
    <row r="1731" spans="1:17" x14ac:dyDescent="0.3">
      <c r="A1731">
        <f t="shared" si="164"/>
        <v>1731</v>
      </c>
      <c r="B1731" t="str">
        <f>IF(HLOOKUP("Memory",'vInfo (Imported)'!$1:$5000,A1731,FALSE)&gt;0,HLOOKUP("Memory",'vInfo (Imported)'!$1:$5000,A1731,FALSE),"")</f>
        <v/>
      </c>
      <c r="C1731" t="str">
        <f>IF(HLOOKUP("CPUs",'vInfo (Imported)'!$1:$5000,A1731,FALSE)&gt;0,
HLOOKUP("CPUs",'vInfo (Imported)'!$1:$5000,A1731,FALSE),
"")</f>
        <v/>
      </c>
      <c r="D1731" t="str">
        <f>IF(HLOOKUP($D$1,'vInfo (Imported)'!$1:$5000,A1731,FALSE)&gt;0,
HLOOKUP($D$1,'vInfo (Imported)'!$1:$5000,A1731,FALSE),
"")</f>
        <v/>
      </c>
      <c r="E1731" t="str">
        <f>IF(HLOOKUP("Category",'vInfo (Imported)'!$1:$5000,A1731,FALSE)&gt;0,
HLOOKUP("Category",'vInfo (Imported)'!$1:$5000,A1731,FALSE),
"")</f>
        <v/>
      </c>
      <c r="F1731" t="str">
        <f>IF(HLOOKUP("OS according to the configuration file",'vInfo (Imported)'!$1:$5000,A1731,FALSE)&gt;0,
HLOOKUP("OS according to the configuration file",'vInfo (Imported)'!$1:$5000,A1731,FALSE),
"")</f>
        <v/>
      </c>
      <c r="G1731" s="1" t="str">
        <f>IF(HLOOKUP("Cluster",'vInfo (Imported)'!$1:$5000,A1731,FALSE)&gt;0,
HLOOKUP("Cluster",'vInfo (Imported)'!$1:$5000,A1731,FALSE),
"")</f>
        <v/>
      </c>
      <c r="K1731" s="28">
        <f>'vCluster (Imported)'!A1731</f>
        <v>0</v>
      </c>
      <c r="L1731">
        <f t="shared" si="165"/>
        <v>0</v>
      </c>
      <c r="M1731">
        <f t="shared" si="166"/>
        <v>0</v>
      </c>
      <c r="N1731">
        <f t="shared" si="167"/>
        <v>0</v>
      </c>
      <c r="O1731" s="1">
        <f t="shared" si="168"/>
        <v>0</v>
      </c>
      <c r="P1731">
        <f>SUMIFS('vCluster (Imported)'!$G:$G,'vCluster (Imported)'!$A:$A,K1731)</f>
        <v>0</v>
      </c>
      <c r="Q1731">
        <f t="shared" si="169"/>
        <v>0</v>
      </c>
    </row>
    <row r="1732" spans="1:17" x14ac:dyDescent="0.3">
      <c r="A1732">
        <f t="shared" si="164"/>
        <v>1732</v>
      </c>
      <c r="B1732" t="str">
        <f>IF(HLOOKUP("Memory",'vInfo (Imported)'!$1:$5000,A1732,FALSE)&gt;0,HLOOKUP("Memory",'vInfo (Imported)'!$1:$5000,A1732,FALSE),"")</f>
        <v/>
      </c>
      <c r="C1732" t="str">
        <f>IF(HLOOKUP("CPUs",'vInfo (Imported)'!$1:$5000,A1732,FALSE)&gt;0,
HLOOKUP("CPUs",'vInfo (Imported)'!$1:$5000,A1732,FALSE),
"")</f>
        <v/>
      </c>
      <c r="D1732" t="str">
        <f>IF(HLOOKUP($D$1,'vInfo (Imported)'!$1:$5000,A1732,FALSE)&gt;0,
HLOOKUP($D$1,'vInfo (Imported)'!$1:$5000,A1732,FALSE),
"")</f>
        <v/>
      </c>
      <c r="E1732" t="str">
        <f>IF(HLOOKUP("Category",'vInfo (Imported)'!$1:$5000,A1732,FALSE)&gt;0,
HLOOKUP("Category",'vInfo (Imported)'!$1:$5000,A1732,FALSE),
"")</f>
        <v/>
      </c>
      <c r="F1732" t="str">
        <f>IF(HLOOKUP("OS according to the configuration file",'vInfo (Imported)'!$1:$5000,A1732,FALSE)&gt;0,
HLOOKUP("OS according to the configuration file",'vInfo (Imported)'!$1:$5000,A1732,FALSE),
"")</f>
        <v/>
      </c>
      <c r="G1732" s="1" t="str">
        <f>IF(HLOOKUP("Cluster",'vInfo (Imported)'!$1:$5000,A1732,FALSE)&gt;0,
HLOOKUP("Cluster",'vInfo (Imported)'!$1:$5000,A1732,FALSE),
"")</f>
        <v/>
      </c>
      <c r="K1732" s="28">
        <f>'vCluster (Imported)'!A1732</f>
        <v>0</v>
      </c>
      <c r="L1732">
        <f t="shared" si="165"/>
        <v>0</v>
      </c>
      <c r="M1732">
        <f t="shared" si="166"/>
        <v>0</v>
      </c>
      <c r="N1732">
        <f t="shared" si="167"/>
        <v>0</v>
      </c>
      <c r="O1732" s="1">
        <f t="shared" si="168"/>
        <v>0</v>
      </c>
      <c r="P1732">
        <f>SUMIFS('vCluster (Imported)'!$G:$G,'vCluster (Imported)'!$A:$A,K1732)</f>
        <v>0</v>
      </c>
      <c r="Q1732">
        <f t="shared" si="169"/>
        <v>0</v>
      </c>
    </row>
    <row r="1733" spans="1:17" x14ac:dyDescent="0.3">
      <c r="A1733">
        <f t="shared" si="164"/>
        <v>1733</v>
      </c>
      <c r="B1733" t="str">
        <f>IF(HLOOKUP("Memory",'vInfo (Imported)'!$1:$5000,A1733,FALSE)&gt;0,HLOOKUP("Memory",'vInfo (Imported)'!$1:$5000,A1733,FALSE),"")</f>
        <v/>
      </c>
      <c r="C1733" t="str">
        <f>IF(HLOOKUP("CPUs",'vInfo (Imported)'!$1:$5000,A1733,FALSE)&gt;0,
HLOOKUP("CPUs",'vInfo (Imported)'!$1:$5000,A1733,FALSE),
"")</f>
        <v/>
      </c>
      <c r="D1733" t="str">
        <f>IF(HLOOKUP($D$1,'vInfo (Imported)'!$1:$5000,A1733,FALSE)&gt;0,
HLOOKUP($D$1,'vInfo (Imported)'!$1:$5000,A1733,FALSE),
"")</f>
        <v/>
      </c>
      <c r="E1733" t="str">
        <f>IF(HLOOKUP("Category",'vInfo (Imported)'!$1:$5000,A1733,FALSE)&gt;0,
HLOOKUP("Category",'vInfo (Imported)'!$1:$5000,A1733,FALSE),
"")</f>
        <v/>
      </c>
      <c r="F1733" t="str">
        <f>IF(HLOOKUP("OS according to the configuration file",'vInfo (Imported)'!$1:$5000,A1733,FALSE)&gt;0,
HLOOKUP("OS according to the configuration file",'vInfo (Imported)'!$1:$5000,A1733,FALSE),
"")</f>
        <v/>
      </c>
      <c r="G1733" s="1" t="str">
        <f>IF(HLOOKUP("Cluster",'vInfo (Imported)'!$1:$5000,A1733,FALSE)&gt;0,
HLOOKUP("Cluster",'vInfo (Imported)'!$1:$5000,A1733,FALSE),
"")</f>
        <v/>
      </c>
      <c r="K1733" s="28">
        <f>'vCluster (Imported)'!A1733</f>
        <v>0</v>
      </c>
      <c r="L1733">
        <f t="shared" si="165"/>
        <v>0</v>
      </c>
      <c r="M1733">
        <f t="shared" si="166"/>
        <v>0</v>
      </c>
      <c r="N1733">
        <f t="shared" si="167"/>
        <v>0</v>
      </c>
      <c r="O1733" s="1">
        <f t="shared" si="168"/>
        <v>0</v>
      </c>
      <c r="P1733">
        <f>SUMIFS('vCluster (Imported)'!$G:$G,'vCluster (Imported)'!$A:$A,K1733)</f>
        <v>0</v>
      </c>
      <c r="Q1733">
        <f t="shared" si="169"/>
        <v>0</v>
      </c>
    </row>
    <row r="1734" spans="1:17" x14ac:dyDescent="0.3">
      <c r="A1734">
        <f t="shared" si="164"/>
        <v>1734</v>
      </c>
      <c r="B1734" t="str">
        <f>IF(HLOOKUP("Memory",'vInfo (Imported)'!$1:$5000,A1734,FALSE)&gt;0,HLOOKUP("Memory",'vInfo (Imported)'!$1:$5000,A1734,FALSE),"")</f>
        <v/>
      </c>
      <c r="C1734" t="str">
        <f>IF(HLOOKUP("CPUs",'vInfo (Imported)'!$1:$5000,A1734,FALSE)&gt;0,
HLOOKUP("CPUs",'vInfo (Imported)'!$1:$5000,A1734,FALSE),
"")</f>
        <v/>
      </c>
      <c r="D1734" t="str">
        <f>IF(HLOOKUP($D$1,'vInfo (Imported)'!$1:$5000,A1734,FALSE)&gt;0,
HLOOKUP($D$1,'vInfo (Imported)'!$1:$5000,A1734,FALSE),
"")</f>
        <v/>
      </c>
      <c r="E1734" t="str">
        <f>IF(HLOOKUP("Category",'vInfo (Imported)'!$1:$5000,A1734,FALSE)&gt;0,
HLOOKUP("Category",'vInfo (Imported)'!$1:$5000,A1734,FALSE),
"")</f>
        <v/>
      </c>
      <c r="F1734" t="str">
        <f>IF(HLOOKUP("OS according to the configuration file",'vInfo (Imported)'!$1:$5000,A1734,FALSE)&gt;0,
HLOOKUP("OS according to the configuration file",'vInfo (Imported)'!$1:$5000,A1734,FALSE),
"")</f>
        <v/>
      </c>
      <c r="G1734" s="1" t="str">
        <f>IF(HLOOKUP("Cluster",'vInfo (Imported)'!$1:$5000,A1734,FALSE)&gt;0,
HLOOKUP("Cluster",'vInfo (Imported)'!$1:$5000,A1734,FALSE),
"")</f>
        <v/>
      </c>
      <c r="K1734" s="28">
        <f>'vCluster (Imported)'!A1734</f>
        <v>0</v>
      </c>
      <c r="L1734">
        <f t="shared" si="165"/>
        <v>0</v>
      </c>
      <c r="M1734">
        <f t="shared" si="166"/>
        <v>0</v>
      </c>
      <c r="N1734">
        <f t="shared" si="167"/>
        <v>0</v>
      </c>
      <c r="O1734" s="1">
        <f t="shared" si="168"/>
        <v>0</v>
      </c>
      <c r="P1734">
        <f>SUMIFS('vCluster (Imported)'!$G:$G,'vCluster (Imported)'!$A:$A,K1734)</f>
        <v>0</v>
      </c>
      <c r="Q1734">
        <f t="shared" si="169"/>
        <v>0</v>
      </c>
    </row>
    <row r="1735" spans="1:17" x14ac:dyDescent="0.3">
      <c r="A1735">
        <f t="shared" si="164"/>
        <v>1735</v>
      </c>
      <c r="B1735" t="str">
        <f>IF(HLOOKUP("Memory",'vInfo (Imported)'!$1:$5000,A1735,FALSE)&gt;0,HLOOKUP("Memory",'vInfo (Imported)'!$1:$5000,A1735,FALSE),"")</f>
        <v/>
      </c>
      <c r="C1735" t="str">
        <f>IF(HLOOKUP("CPUs",'vInfo (Imported)'!$1:$5000,A1735,FALSE)&gt;0,
HLOOKUP("CPUs",'vInfo (Imported)'!$1:$5000,A1735,FALSE),
"")</f>
        <v/>
      </c>
      <c r="D1735" t="str">
        <f>IF(HLOOKUP($D$1,'vInfo (Imported)'!$1:$5000,A1735,FALSE)&gt;0,
HLOOKUP($D$1,'vInfo (Imported)'!$1:$5000,A1735,FALSE),
"")</f>
        <v/>
      </c>
      <c r="E1735" t="str">
        <f>IF(HLOOKUP("Category",'vInfo (Imported)'!$1:$5000,A1735,FALSE)&gt;0,
HLOOKUP("Category",'vInfo (Imported)'!$1:$5000,A1735,FALSE),
"")</f>
        <v/>
      </c>
      <c r="F1735" t="str">
        <f>IF(HLOOKUP("OS according to the configuration file",'vInfo (Imported)'!$1:$5000,A1735,FALSE)&gt;0,
HLOOKUP("OS according to the configuration file",'vInfo (Imported)'!$1:$5000,A1735,FALSE),
"")</f>
        <v/>
      </c>
      <c r="G1735" s="1" t="str">
        <f>IF(HLOOKUP("Cluster",'vInfo (Imported)'!$1:$5000,A1735,FALSE)&gt;0,
HLOOKUP("Cluster",'vInfo (Imported)'!$1:$5000,A1735,FALSE),
"")</f>
        <v/>
      </c>
      <c r="K1735" s="28">
        <f>'vCluster (Imported)'!A1735</f>
        <v>0</v>
      </c>
      <c r="L1735">
        <f t="shared" si="165"/>
        <v>0</v>
      </c>
      <c r="M1735">
        <f t="shared" si="166"/>
        <v>0</v>
      </c>
      <c r="N1735">
        <f t="shared" si="167"/>
        <v>0</v>
      </c>
      <c r="O1735" s="1">
        <f t="shared" si="168"/>
        <v>0</v>
      </c>
      <c r="P1735">
        <f>SUMIFS('vCluster (Imported)'!$G:$G,'vCluster (Imported)'!$A:$A,K1735)</f>
        <v>0</v>
      </c>
      <c r="Q1735">
        <f t="shared" si="169"/>
        <v>0</v>
      </c>
    </row>
    <row r="1736" spans="1:17" x14ac:dyDescent="0.3">
      <c r="A1736">
        <f t="shared" si="164"/>
        <v>1736</v>
      </c>
      <c r="B1736" t="str">
        <f>IF(HLOOKUP("Memory",'vInfo (Imported)'!$1:$5000,A1736,FALSE)&gt;0,HLOOKUP("Memory",'vInfo (Imported)'!$1:$5000,A1736,FALSE),"")</f>
        <v/>
      </c>
      <c r="C1736" t="str">
        <f>IF(HLOOKUP("CPUs",'vInfo (Imported)'!$1:$5000,A1736,FALSE)&gt;0,
HLOOKUP("CPUs",'vInfo (Imported)'!$1:$5000,A1736,FALSE),
"")</f>
        <v/>
      </c>
      <c r="D1736" t="str">
        <f>IF(HLOOKUP($D$1,'vInfo (Imported)'!$1:$5000,A1736,FALSE)&gt;0,
HLOOKUP($D$1,'vInfo (Imported)'!$1:$5000,A1736,FALSE),
"")</f>
        <v/>
      </c>
      <c r="E1736" t="str">
        <f>IF(HLOOKUP("Category",'vInfo (Imported)'!$1:$5000,A1736,FALSE)&gt;0,
HLOOKUP("Category",'vInfo (Imported)'!$1:$5000,A1736,FALSE),
"")</f>
        <v/>
      </c>
      <c r="F1736" t="str">
        <f>IF(HLOOKUP("OS according to the configuration file",'vInfo (Imported)'!$1:$5000,A1736,FALSE)&gt;0,
HLOOKUP("OS according to the configuration file",'vInfo (Imported)'!$1:$5000,A1736,FALSE),
"")</f>
        <v/>
      </c>
      <c r="G1736" s="1" t="str">
        <f>IF(HLOOKUP("Cluster",'vInfo (Imported)'!$1:$5000,A1736,FALSE)&gt;0,
HLOOKUP("Cluster",'vInfo (Imported)'!$1:$5000,A1736,FALSE),
"")</f>
        <v/>
      </c>
      <c r="K1736" s="28">
        <f>'vCluster (Imported)'!A1736</f>
        <v>0</v>
      </c>
      <c r="L1736">
        <f t="shared" si="165"/>
        <v>0</v>
      </c>
      <c r="M1736">
        <f t="shared" si="166"/>
        <v>0</v>
      </c>
      <c r="N1736">
        <f t="shared" si="167"/>
        <v>0</v>
      </c>
      <c r="O1736" s="1">
        <f t="shared" si="168"/>
        <v>0</v>
      </c>
      <c r="P1736">
        <f>SUMIFS('vCluster (Imported)'!$G:$G,'vCluster (Imported)'!$A:$A,K1736)</f>
        <v>0</v>
      </c>
      <c r="Q1736">
        <f t="shared" si="169"/>
        <v>0</v>
      </c>
    </row>
    <row r="1737" spans="1:17" x14ac:dyDescent="0.3">
      <c r="A1737">
        <f t="shared" si="164"/>
        <v>1737</v>
      </c>
      <c r="B1737" t="str">
        <f>IF(HLOOKUP("Memory",'vInfo (Imported)'!$1:$5000,A1737,FALSE)&gt;0,HLOOKUP("Memory",'vInfo (Imported)'!$1:$5000,A1737,FALSE),"")</f>
        <v/>
      </c>
      <c r="C1737" t="str">
        <f>IF(HLOOKUP("CPUs",'vInfo (Imported)'!$1:$5000,A1737,FALSE)&gt;0,
HLOOKUP("CPUs",'vInfo (Imported)'!$1:$5000,A1737,FALSE),
"")</f>
        <v/>
      </c>
      <c r="D1737" t="str">
        <f>IF(HLOOKUP($D$1,'vInfo (Imported)'!$1:$5000,A1737,FALSE)&gt;0,
HLOOKUP($D$1,'vInfo (Imported)'!$1:$5000,A1737,FALSE),
"")</f>
        <v/>
      </c>
      <c r="E1737" t="str">
        <f>IF(HLOOKUP("Category",'vInfo (Imported)'!$1:$5000,A1737,FALSE)&gt;0,
HLOOKUP("Category",'vInfo (Imported)'!$1:$5000,A1737,FALSE),
"")</f>
        <v/>
      </c>
      <c r="F1737" t="str">
        <f>IF(HLOOKUP("OS according to the configuration file",'vInfo (Imported)'!$1:$5000,A1737,FALSE)&gt;0,
HLOOKUP("OS according to the configuration file",'vInfo (Imported)'!$1:$5000,A1737,FALSE),
"")</f>
        <v/>
      </c>
      <c r="G1737" s="1" t="str">
        <f>IF(HLOOKUP("Cluster",'vInfo (Imported)'!$1:$5000,A1737,FALSE)&gt;0,
HLOOKUP("Cluster",'vInfo (Imported)'!$1:$5000,A1737,FALSE),
"")</f>
        <v/>
      </c>
      <c r="K1737" s="28">
        <f>'vCluster (Imported)'!A1737</f>
        <v>0</v>
      </c>
      <c r="L1737">
        <f t="shared" si="165"/>
        <v>0</v>
      </c>
      <c r="M1737">
        <f t="shared" si="166"/>
        <v>0</v>
      </c>
      <c r="N1737">
        <f t="shared" si="167"/>
        <v>0</v>
      </c>
      <c r="O1737" s="1">
        <f t="shared" si="168"/>
        <v>0</v>
      </c>
      <c r="P1737">
        <f>SUMIFS('vCluster (Imported)'!$G:$G,'vCluster (Imported)'!$A:$A,K1737)</f>
        <v>0</v>
      </c>
      <c r="Q1737">
        <f t="shared" si="169"/>
        <v>0</v>
      </c>
    </row>
    <row r="1738" spans="1:17" x14ac:dyDescent="0.3">
      <c r="A1738">
        <f t="shared" si="164"/>
        <v>1738</v>
      </c>
      <c r="B1738" t="str">
        <f>IF(HLOOKUP("Memory",'vInfo (Imported)'!$1:$5000,A1738,FALSE)&gt;0,HLOOKUP("Memory",'vInfo (Imported)'!$1:$5000,A1738,FALSE),"")</f>
        <v/>
      </c>
      <c r="C1738" t="str">
        <f>IF(HLOOKUP("CPUs",'vInfo (Imported)'!$1:$5000,A1738,FALSE)&gt;0,
HLOOKUP("CPUs",'vInfo (Imported)'!$1:$5000,A1738,FALSE),
"")</f>
        <v/>
      </c>
      <c r="D1738" t="str">
        <f>IF(HLOOKUP($D$1,'vInfo (Imported)'!$1:$5000,A1738,FALSE)&gt;0,
HLOOKUP($D$1,'vInfo (Imported)'!$1:$5000,A1738,FALSE),
"")</f>
        <v/>
      </c>
      <c r="E1738" t="str">
        <f>IF(HLOOKUP("Category",'vInfo (Imported)'!$1:$5000,A1738,FALSE)&gt;0,
HLOOKUP("Category",'vInfo (Imported)'!$1:$5000,A1738,FALSE),
"")</f>
        <v/>
      </c>
      <c r="F1738" t="str">
        <f>IF(HLOOKUP("OS according to the configuration file",'vInfo (Imported)'!$1:$5000,A1738,FALSE)&gt;0,
HLOOKUP("OS according to the configuration file",'vInfo (Imported)'!$1:$5000,A1738,FALSE),
"")</f>
        <v/>
      </c>
      <c r="G1738" s="1" t="str">
        <f>IF(HLOOKUP("Cluster",'vInfo (Imported)'!$1:$5000,A1738,FALSE)&gt;0,
HLOOKUP("Cluster",'vInfo (Imported)'!$1:$5000,A1738,FALSE),
"")</f>
        <v/>
      </c>
      <c r="K1738" s="28">
        <f>'vCluster (Imported)'!A1738</f>
        <v>0</v>
      </c>
      <c r="L1738">
        <f t="shared" si="165"/>
        <v>0</v>
      </c>
      <c r="M1738">
        <f t="shared" si="166"/>
        <v>0</v>
      </c>
      <c r="N1738">
        <f t="shared" si="167"/>
        <v>0</v>
      </c>
      <c r="O1738" s="1">
        <f t="shared" si="168"/>
        <v>0</v>
      </c>
      <c r="P1738">
        <f>SUMIFS('vCluster (Imported)'!$G:$G,'vCluster (Imported)'!$A:$A,K1738)</f>
        <v>0</v>
      </c>
      <c r="Q1738">
        <f t="shared" si="169"/>
        <v>0</v>
      </c>
    </row>
    <row r="1739" spans="1:17" x14ac:dyDescent="0.3">
      <c r="A1739">
        <f t="shared" si="164"/>
        <v>1739</v>
      </c>
      <c r="B1739" t="str">
        <f>IF(HLOOKUP("Memory",'vInfo (Imported)'!$1:$5000,A1739,FALSE)&gt;0,HLOOKUP("Memory",'vInfo (Imported)'!$1:$5000,A1739,FALSE),"")</f>
        <v/>
      </c>
      <c r="C1739" t="str">
        <f>IF(HLOOKUP("CPUs",'vInfo (Imported)'!$1:$5000,A1739,FALSE)&gt;0,
HLOOKUP("CPUs",'vInfo (Imported)'!$1:$5000,A1739,FALSE),
"")</f>
        <v/>
      </c>
      <c r="D1739" t="str">
        <f>IF(HLOOKUP($D$1,'vInfo (Imported)'!$1:$5000,A1739,FALSE)&gt;0,
HLOOKUP($D$1,'vInfo (Imported)'!$1:$5000,A1739,FALSE),
"")</f>
        <v/>
      </c>
      <c r="E1739" t="str">
        <f>IF(HLOOKUP("Category",'vInfo (Imported)'!$1:$5000,A1739,FALSE)&gt;0,
HLOOKUP("Category",'vInfo (Imported)'!$1:$5000,A1739,FALSE),
"")</f>
        <v/>
      </c>
      <c r="F1739" t="str">
        <f>IF(HLOOKUP("OS according to the configuration file",'vInfo (Imported)'!$1:$5000,A1739,FALSE)&gt;0,
HLOOKUP("OS according to the configuration file",'vInfo (Imported)'!$1:$5000,A1739,FALSE),
"")</f>
        <v/>
      </c>
      <c r="G1739" s="1" t="str">
        <f>IF(HLOOKUP("Cluster",'vInfo (Imported)'!$1:$5000,A1739,FALSE)&gt;0,
HLOOKUP("Cluster",'vInfo (Imported)'!$1:$5000,A1739,FALSE),
"")</f>
        <v/>
      </c>
      <c r="K1739" s="28">
        <f>'vCluster (Imported)'!A1739</f>
        <v>0</v>
      </c>
      <c r="L1739">
        <f t="shared" si="165"/>
        <v>0</v>
      </c>
      <c r="M1739">
        <f t="shared" si="166"/>
        <v>0</v>
      </c>
      <c r="N1739">
        <f t="shared" si="167"/>
        <v>0</v>
      </c>
      <c r="O1739" s="1">
        <f t="shared" si="168"/>
        <v>0</v>
      </c>
      <c r="P1739">
        <f>SUMIFS('vCluster (Imported)'!$G:$G,'vCluster (Imported)'!$A:$A,K1739)</f>
        <v>0</v>
      </c>
      <c r="Q1739">
        <f t="shared" si="169"/>
        <v>0</v>
      </c>
    </row>
    <row r="1740" spans="1:17" x14ac:dyDescent="0.3">
      <c r="A1740">
        <f t="shared" si="164"/>
        <v>1740</v>
      </c>
      <c r="B1740" t="str">
        <f>IF(HLOOKUP("Memory",'vInfo (Imported)'!$1:$5000,A1740,FALSE)&gt;0,HLOOKUP("Memory",'vInfo (Imported)'!$1:$5000,A1740,FALSE),"")</f>
        <v/>
      </c>
      <c r="C1740" t="str">
        <f>IF(HLOOKUP("CPUs",'vInfo (Imported)'!$1:$5000,A1740,FALSE)&gt;0,
HLOOKUP("CPUs",'vInfo (Imported)'!$1:$5000,A1740,FALSE),
"")</f>
        <v/>
      </c>
      <c r="D1740" t="str">
        <f>IF(HLOOKUP($D$1,'vInfo (Imported)'!$1:$5000,A1740,FALSE)&gt;0,
HLOOKUP($D$1,'vInfo (Imported)'!$1:$5000,A1740,FALSE),
"")</f>
        <v/>
      </c>
      <c r="E1740" t="str">
        <f>IF(HLOOKUP("Category",'vInfo (Imported)'!$1:$5000,A1740,FALSE)&gt;0,
HLOOKUP("Category",'vInfo (Imported)'!$1:$5000,A1740,FALSE),
"")</f>
        <v/>
      </c>
      <c r="F1740" t="str">
        <f>IF(HLOOKUP("OS according to the configuration file",'vInfo (Imported)'!$1:$5000,A1740,FALSE)&gt;0,
HLOOKUP("OS according to the configuration file",'vInfo (Imported)'!$1:$5000,A1740,FALSE),
"")</f>
        <v/>
      </c>
      <c r="G1740" s="1" t="str">
        <f>IF(HLOOKUP("Cluster",'vInfo (Imported)'!$1:$5000,A1740,FALSE)&gt;0,
HLOOKUP("Cluster",'vInfo (Imported)'!$1:$5000,A1740,FALSE),
"")</f>
        <v/>
      </c>
      <c r="K1740" s="28">
        <f>'vCluster (Imported)'!A1740</f>
        <v>0</v>
      </c>
      <c r="L1740">
        <f t="shared" si="165"/>
        <v>0</v>
      </c>
      <c r="M1740">
        <f t="shared" si="166"/>
        <v>0</v>
      </c>
      <c r="N1740">
        <f t="shared" si="167"/>
        <v>0</v>
      </c>
      <c r="O1740" s="1">
        <f t="shared" si="168"/>
        <v>0</v>
      </c>
      <c r="P1740">
        <f>SUMIFS('vCluster (Imported)'!$G:$G,'vCluster (Imported)'!$A:$A,K1740)</f>
        <v>0</v>
      </c>
      <c r="Q1740">
        <f t="shared" si="169"/>
        <v>0</v>
      </c>
    </row>
    <row r="1741" spans="1:17" x14ac:dyDescent="0.3">
      <c r="A1741">
        <f t="shared" si="164"/>
        <v>1741</v>
      </c>
      <c r="B1741" t="str">
        <f>IF(HLOOKUP("Memory",'vInfo (Imported)'!$1:$5000,A1741,FALSE)&gt;0,HLOOKUP("Memory",'vInfo (Imported)'!$1:$5000,A1741,FALSE),"")</f>
        <v/>
      </c>
      <c r="C1741" t="str">
        <f>IF(HLOOKUP("CPUs",'vInfo (Imported)'!$1:$5000,A1741,FALSE)&gt;0,
HLOOKUP("CPUs",'vInfo (Imported)'!$1:$5000,A1741,FALSE),
"")</f>
        <v/>
      </c>
      <c r="D1741" t="str">
        <f>IF(HLOOKUP($D$1,'vInfo (Imported)'!$1:$5000,A1741,FALSE)&gt;0,
HLOOKUP($D$1,'vInfo (Imported)'!$1:$5000,A1741,FALSE),
"")</f>
        <v/>
      </c>
      <c r="E1741" t="str">
        <f>IF(HLOOKUP("Category",'vInfo (Imported)'!$1:$5000,A1741,FALSE)&gt;0,
HLOOKUP("Category",'vInfo (Imported)'!$1:$5000,A1741,FALSE),
"")</f>
        <v/>
      </c>
      <c r="F1741" t="str">
        <f>IF(HLOOKUP("OS according to the configuration file",'vInfo (Imported)'!$1:$5000,A1741,FALSE)&gt;0,
HLOOKUP("OS according to the configuration file",'vInfo (Imported)'!$1:$5000,A1741,FALSE),
"")</f>
        <v/>
      </c>
      <c r="G1741" s="1" t="str">
        <f>IF(HLOOKUP("Cluster",'vInfo (Imported)'!$1:$5000,A1741,FALSE)&gt;0,
HLOOKUP("Cluster",'vInfo (Imported)'!$1:$5000,A1741,FALSE),
"")</f>
        <v/>
      </c>
      <c r="K1741" s="28">
        <f>'vCluster (Imported)'!A1741</f>
        <v>0</v>
      </c>
      <c r="L1741">
        <f t="shared" si="165"/>
        <v>0</v>
      </c>
      <c r="M1741">
        <f t="shared" si="166"/>
        <v>0</v>
      </c>
      <c r="N1741">
        <f t="shared" si="167"/>
        <v>0</v>
      </c>
      <c r="O1741" s="1">
        <f t="shared" si="168"/>
        <v>0</v>
      </c>
      <c r="P1741">
        <f>SUMIFS('vCluster (Imported)'!$G:$G,'vCluster (Imported)'!$A:$A,K1741)</f>
        <v>0</v>
      </c>
      <c r="Q1741">
        <f t="shared" si="169"/>
        <v>0</v>
      </c>
    </row>
    <row r="1742" spans="1:17" x14ac:dyDescent="0.3">
      <c r="A1742">
        <f t="shared" si="164"/>
        <v>1742</v>
      </c>
      <c r="B1742" t="str">
        <f>IF(HLOOKUP("Memory",'vInfo (Imported)'!$1:$5000,A1742,FALSE)&gt;0,HLOOKUP("Memory",'vInfo (Imported)'!$1:$5000,A1742,FALSE),"")</f>
        <v/>
      </c>
      <c r="C1742" t="str">
        <f>IF(HLOOKUP("CPUs",'vInfo (Imported)'!$1:$5000,A1742,FALSE)&gt;0,
HLOOKUP("CPUs",'vInfo (Imported)'!$1:$5000,A1742,FALSE),
"")</f>
        <v/>
      </c>
      <c r="D1742" t="str">
        <f>IF(HLOOKUP($D$1,'vInfo (Imported)'!$1:$5000,A1742,FALSE)&gt;0,
HLOOKUP($D$1,'vInfo (Imported)'!$1:$5000,A1742,FALSE),
"")</f>
        <v/>
      </c>
      <c r="E1742" t="str">
        <f>IF(HLOOKUP("Category",'vInfo (Imported)'!$1:$5000,A1742,FALSE)&gt;0,
HLOOKUP("Category",'vInfo (Imported)'!$1:$5000,A1742,FALSE),
"")</f>
        <v/>
      </c>
      <c r="F1742" t="str">
        <f>IF(HLOOKUP("OS according to the configuration file",'vInfo (Imported)'!$1:$5000,A1742,FALSE)&gt;0,
HLOOKUP("OS according to the configuration file",'vInfo (Imported)'!$1:$5000,A1742,FALSE),
"")</f>
        <v/>
      </c>
      <c r="G1742" s="1" t="str">
        <f>IF(HLOOKUP("Cluster",'vInfo (Imported)'!$1:$5000,A1742,FALSE)&gt;0,
HLOOKUP("Cluster",'vInfo (Imported)'!$1:$5000,A1742,FALSE),
"")</f>
        <v/>
      </c>
      <c r="K1742" s="28">
        <f>'vCluster (Imported)'!A1742</f>
        <v>0</v>
      </c>
      <c r="L1742">
        <f t="shared" si="165"/>
        <v>0</v>
      </c>
      <c r="M1742">
        <f t="shared" si="166"/>
        <v>0</v>
      </c>
      <c r="N1742">
        <f t="shared" si="167"/>
        <v>0</v>
      </c>
      <c r="O1742" s="1">
        <f t="shared" si="168"/>
        <v>0</v>
      </c>
      <c r="P1742">
        <f>SUMIFS('vCluster (Imported)'!$G:$G,'vCluster (Imported)'!$A:$A,K1742)</f>
        <v>0</v>
      </c>
      <c r="Q1742">
        <f t="shared" si="169"/>
        <v>0</v>
      </c>
    </row>
    <row r="1743" spans="1:17" x14ac:dyDescent="0.3">
      <c r="A1743">
        <f t="shared" si="164"/>
        <v>1743</v>
      </c>
      <c r="B1743" t="str">
        <f>IF(HLOOKUP("Memory",'vInfo (Imported)'!$1:$5000,A1743,FALSE)&gt;0,HLOOKUP("Memory",'vInfo (Imported)'!$1:$5000,A1743,FALSE),"")</f>
        <v/>
      </c>
      <c r="C1743" t="str">
        <f>IF(HLOOKUP("CPUs",'vInfo (Imported)'!$1:$5000,A1743,FALSE)&gt;0,
HLOOKUP("CPUs",'vInfo (Imported)'!$1:$5000,A1743,FALSE),
"")</f>
        <v/>
      </c>
      <c r="D1743" t="str">
        <f>IF(HLOOKUP($D$1,'vInfo (Imported)'!$1:$5000,A1743,FALSE)&gt;0,
HLOOKUP($D$1,'vInfo (Imported)'!$1:$5000,A1743,FALSE),
"")</f>
        <v/>
      </c>
      <c r="E1743" t="str">
        <f>IF(HLOOKUP("Category",'vInfo (Imported)'!$1:$5000,A1743,FALSE)&gt;0,
HLOOKUP("Category",'vInfo (Imported)'!$1:$5000,A1743,FALSE),
"")</f>
        <v/>
      </c>
      <c r="F1743" t="str">
        <f>IF(HLOOKUP("OS according to the configuration file",'vInfo (Imported)'!$1:$5000,A1743,FALSE)&gt;0,
HLOOKUP("OS according to the configuration file",'vInfo (Imported)'!$1:$5000,A1743,FALSE),
"")</f>
        <v/>
      </c>
      <c r="G1743" s="1" t="str">
        <f>IF(HLOOKUP("Cluster",'vInfo (Imported)'!$1:$5000,A1743,FALSE)&gt;0,
HLOOKUP("Cluster",'vInfo (Imported)'!$1:$5000,A1743,FALSE),
"")</f>
        <v/>
      </c>
      <c r="K1743" s="28">
        <f>'vCluster (Imported)'!A1743</f>
        <v>0</v>
      </c>
      <c r="L1743">
        <f t="shared" si="165"/>
        <v>0</v>
      </c>
      <c r="M1743">
        <f t="shared" si="166"/>
        <v>0</v>
      </c>
      <c r="N1743">
        <f t="shared" si="167"/>
        <v>0</v>
      </c>
      <c r="O1743" s="1">
        <f t="shared" si="168"/>
        <v>0</v>
      </c>
      <c r="P1743">
        <f>SUMIFS('vCluster (Imported)'!$G:$G,'vCluster (Imported)'!$A:$A,K1743)</f>
        <v>0</v>
      </c>
      <c r="Q1743">
        <f t="shared" si="169"/>
        <v>0</v>
      </c>
    </row>
    <row r="1744" spans="1:17" x14ac:dyDescent="0.3">
      <c r="A1744">
        <f t="shared" si="164"/>
        <v>1744</v>
      </c>
      <c r="B1744" t="str">
        <f>IF(HLOOKUP("Memory",'vInfo (Imported)'!$1:$5000,A1744,FALSE)&gt;0,HLOOKUP("Memory",'vInfo (Imported)'!$1:$5000,A1744,FALSE),"")</f>
        <v/>
      </c>
      <c r="C1744" t="str">
        <f>IF(HLOOKUP("CPUs",'vInfo (Imported)'!$1:$5000,A1744,FALSE)&gt;0,
HLOOKUP("CPUs",'vInfo (Imported)'!$1:$5000,A1744,FALSE),
"")</f>
        <v/>
      </c>
      <c r="D1744" t="str">
        <f>IF(HLOOKUP($D$1,'vInfo (Imported)'!$1:$5000,A1744,FALSE)&gt;0,
HLOOKUP($D$1,'vInfo (Imported)'!$1:$5000,A1744,FALSE),
"")</f>
        <v/>
      </c>
      <c r="E1744" t="str">
        <f>IF(HLOOKUP("Category",'vInfo (Imported)'!$1:$5000,A1744,FALSE)&gt;0,
HLOOKUP("Category",'vInfo (Imported)'!$1:$5000,A1744,FALSE),
"")</f>
        <v/>
      </c>
      <c r="F1744" t="str">
        <f>IF(HLOOKUP("OS according to the configuration file",'vInfo (Imported)'!$1:$5000,A1744,FALSE)&gt;0,
HLOOKUP("OS according to the configuration file",'vInfo (Imported)'!$1:$5000,A1744,FALSE),
"")</f>
        <v/>
      </c>
      <c r="G1744" s="1" t="str">
        <f>IF(HLOOKUP("Cluster",'vInfo (Imported)'!$1:$5000,A1744,FALSE)&gt;0,
HLOOKUP("Cluster",'vInfo (Imported)'!$1:$5000,A1744,FALSE),
"")</f>
        <v/>
      </c>
      <c r="K1744" s="28">
        <f>'vCluster (Imported)'!A1744</f>
        <v>0</v>
      </c>
      <c r="L1744">
        <f t="shared" si="165"/>
        <v>0</v>
      </c>
      <c r="M1744">
        <f t="shared" si="166"/>
        <v>0</v>
      </c>
      <c r="N1744">
        <f t="shared" si="167"/>
        <v>0</v>
      </c>
      <c r="O1744" s="1">
        <f t="shared" si="168"/>
        <v>0</v>
      </c>
      <c r="P1744">
        <f>SUMIFS('vCluster (Imported)'!$G:$G,'vCluster (Imported)'!$A:$A,K1744)</f>
        <v>0</v>
      </c>
      <c r="Q1744">
        <f t="shared" si="169"/>
        <v>0</v>
      </c>
    </row>
    <row r="1745" spans="1:17" x14ac:dyDescent="0.3">
      <c r="A1745">
        <f t="shared" si="164"/>
        <v>1745</v>
      </c>
      <c r="B1745" t="str">
        <f>IF(HLOOKUP("Memory",'vInfo (Imported)'!$1:$5000,A1745,FALSE)&gt;0,HLOOKUP("Memory",'vInfo (Imported)'!$1:$5000,A1745,FALSE),"")</f>
        <v/>
      </c>
      <c r="C1745" t="str">
        <f>IF(HLOOKUP("CPUs",'vInfo (Imported)'!$1:$5000,A1745,FALSE)&gt;0,
HLOOKUP("CPUs",'vInfo (Imported)'!$1:$5000,A1745,FALSE),
"")</f>
        <v/>
      </c>
      <c r="D1745" t="str">
        <f>IF(HLOOKUP($D$1,'vInfo (Imported)'!$1:$5000,A1745,FALSE)&gt;0,
HLOOKUP($D$1,'vInfo (Imported)'!$1:$5000,A1745,FALSE),
"")</f>
        <v/>
      </c>
      <c r="E1745" t="str">
        <f>IF(HLOOKUP("Category",'vInfo (Imported)'!$1:$5000,A1745,FALSE)&gt;0,
HLOOKUP("Category",'vInfo (Imported)'!$1:$5000,A1745,FALSE),
"")</f>
        <v/>
      </c>
      <c r="F1745" t="str">
        <f>IF(HLOOKUP("OS according to the configuration file",'vInfo (Imported)'!$1:$5000,A1745,FALSE)&gt;0,
HLOOKUP("OS according to the configuration file",'vInfo (Imported)'!$1:$5000,A1745,FALSE),
"")</f>
        <v/>
      </c>
      <c r="G1745" s="1" t="str">
        <f>IF(HLOOKUP("Cluster",'vInfo (Imported)'!$1:$5000,A1745,FALSE)&gt;0,
HLOOKUP("Cluster",'vInfo (Imported)'!$1:$5000,A1745,FALSE),
"")</f>
        <v/>
      </c>
      <c r="K1745" s="28">
        <f>'vCluster (Imported)'!A1745</f>
        <v>0</v>
      </c>
      <c r="L1745">
        <f t="shared" si="165"/>
        <v>0</v>
      </c>
      <c r="M1745">
        <f t="shared" si="166"/>
        <v>0</v>
      </c>
      <c r="N1745">
        <f t="shared" si="167"/>
        <v>0</v>
      </c>
      <c r="O1745" s="1">
        <f t="shared" si="168"/>
        <v>0</v>
      </c>
      <c r="P1745">
        <f>SUMIFS('vCluster (Imported)'!$G:$G,'vCluster (Imported)'!$A:$A,K1745)</f>
        <v>0</v>
      </c>
      <c r="Q1745">
        <f t="shared" si="169"/>
        <v>0</v>
      </c>
    </row>
    <row r="1746" spans="1:17" x14ac:dyDescent="0.3">
      <c r="A1746">
        <f t="shared" si="164"/>
        <v>1746</v>
      </c>
      <c r="B1746" t="str">
        <f>IF(HLOOKUP("Memory",'vInfo (Imported)'!$1:$5000,A1746,FALSE)&gt;0,HLOOKUP("Memory",'vInfo (Imported)'!$1:$5000,A1746,FALSE),"")</f>
        <v/>
      </c>
      <c r="C1746" t="str">
        <f>IF(HLOOKUP("CPUs",'vInfo (Imported)'!$1:$5000,A1746,FALSE)&gt;0,
HLOOKUP("CPUs",'vInfo (Imported)'!$1:$5000,A1746,FALSE),
"")</f>
        <v/>
      </c>
      <c r="D1746" t="str">
        <f>IF(HLOOKUP($D$1,'vInfo (Imported)'!$1:$5000,A1746,FALSE)&gt;0,
HLOOKUP($D$1,'vInfo (Imported)'!$1:$5000,A1746,FALSE),
"")</f>
        <v/>
      </c>
      <c r="E1746" t="str">
        <f>IF(HLOOKUP("Category",'vInfo (Imported)'!$1:$5000,A1746,FALSE)&gt;0,
HLOOKUP("Category",'vInfo (Imported)'!$1:$5000,A1746,FALSE),
"")</f>
        <v/>
      </c>
      <c r="F1746" t="str">
        <f>IF(HLOOKUP("OS according to the configuration file",'vInfo (Imported)'!$1:$5000,A1746,FALSE)&gt;0,
HLOOKUP("OS according to the configuration file",'vInfo (Imported)'!$1:$5000,A1746,FALSE),
"")</f>
        <v/>
      </c>
      <c r="G1746" s="1" t="str">
        <f>IF(HLOOKUP("Cluster",'vInfo (Imported)'!$1:$5000,A1746,FALSE)&gt;0,
HLOOKUP("Cluster",'vInfo (Imported)'!$1:$5000,A1746,FALSE),
"")</f>
        <v/>
      </c>
      <c r="K1746" s="28">
        <f>'vCluster (Imported)'!A1746</f>
        <v>0</v>
      </c>
      <c r="L1746">
        <f t="shared" si="165"/>
        <v>0</v>
      </c>
      <c r="M1746">
        <f t="shared" si="166"/>
        <v>0</v>
      </c>
      <c r="N1746">
        <f t="shared" si="167"/>
        <v>0</v>
      </c>
      <c r="O1746" s="1">
        <f t="shared" si="168"/>
        <v>0</v>
      </c>
      <c r="P1746">
        <f>SUMIFS('vCluster (Imported)'!$G:$G,'vCluster (Imported)'!$A:$A,K1746)</f>
        <v>0</v>
      </c>
      <c r="Q1746">
        <f t="shared" si="169"/>
        <v>0</v>
      </c>
    </row>
    <row r="1747" spans="1:17" x14ac:dyDescent="0.3">
      <c r="A1747">
        <f t="shared" si="164"/>
        <v>1747</v>
      </c>
      <c r="B1747" t="str">
        <f>IF(HLOOKUP("Memory",'vInfo (Imported)'!$1:$5000,A1747,FALSE)&gt;0,HLOOKUP("Memory",'vInfo (Imported)'!$1:$5000,A1747,FALSE),"")</f>
        <v/>
      </c>
      <c r="C1747" t="str">
        <f>IF(HLOOKUP("CPUs",'vInfo (Imported)'!$1:$5000,A1747,FALSE)&gt;0,
HLOOKUP("CPUs",'vInfo (Imported)'!$1:$5000,A1747,FALSE),
"")</f>
        <v/>
      </c>
      <c r="D1747" t="str">
        <f>IF(HLOOKUP($D$1,'vInfo (Imported)'!$1:$5000,A1747,FALSE)&gt;0,
HLOOKUP($D$1,'vInfo (Imported)'!$1:$5000,A1747,FALSE),
"")</f>
        <v/>
      </c>
      <c r="E1747" t="str">
        <f>IF(HLOOKUP("Category",'vInfo (Imported)'!$1:$5000,A1747,FALSE)&gt;0,
HLOOKUP("Category",'vInfo (Imported)'!$1:$5000,A1747,FALSE),
"")</f>
        <v/>
      </c>
      <c r="F1747" t="str">
        <f>IF(HLOOKUP("OS according to the configuration file",'vInfo (Imported)'!$1:$5000,A1747,FALSE)&gt;0,
HLOOKUP("OS according to the configuration file",'vInfo (Imported)'!$1:$5000,A1747,FALSE),
"")</f>
        <v/>
      </c>
      <c r="G1747" s="1" t="str">
        <f>IF(HLOOKUP("Cluster",'vInfo (Imported)'!$1:$5000,A1747,FALSE)&gt;0,
HLOOKUP("Cluster",'vInfo (Imported)'!$1:$5000,A1747,FALSE),
"")</f>
        <v/>
      </c>
      <c r="K1747" s="28">
        <f>'vCluster (Imported)'!A1747</f>
        <v>0</v>
      </c>
      <c r="L1747">
        <f t="shared" si="165"/>
        <v>0</v>
      </c>
      <c r="M1747">
        <f t="shared" si="166"/>
        <v>0</v>
      </c>
      <c r="N1747">
        <f t="shared" si="167"/>
        <v>0</v>
      </c>
      <c r="O1747" s="1">
        <f t="shared" si="168"/>
        <v>0</v>
      </c>
      <c r="P1747">
        <f>SUMIFS('vCluster (Imported)'!$G:$G,'vCluster (Imported)'!$A:$A,K1747)</f>
        <v>0</v>
      </c>
      <c r="Q1747">
        <f t="shared" si="169"/>
        <v>0</v>
      </c>
    </row>
    <row r="1748" spans="1:17" x14ac:dyDescent="0.3">
      <c r="A1748">
        <f t="shared" si="164"/>
        <v>1748</v>
      </c>
      <c r="B1748" t="str">
        <f>IF(HLOOKUP("Memory",'vInfo (Imported)'!$1:$5000,A1748,FALSE)&gt;0,HLOOKUP("Memory",'vInfo (Imported)'!$1:$5000,A1748,FALSE),"")</f>
        <v/>
      </c>
      <c r="C1748" t="str">
        <f>IF(HLOOKUP("CPUs",'vInfo (Imported)'!$1:$5000,A1748,FALSE)&gt;0,
HLOOKUP("CPUs",'vInfo (Imported)'!$1:$5000,A1748,FALSE),
"")</f>
        <v/>
      </c>
      <c r="D1748" t="str">
        <f>IF(HLOOKUP($D$1,'vInfo (Imported)'!$1:$5000,A1748,FALSE)&gt;0,
HLOOKUP($D$1,'vInfo (Imported)'!$1:$5000,A1748,FALSE),
"")</f>
        <v/>
      </c>
      <c r="E1748" t="str">
        <f>IF(HLOOKUP("Category",'vInfo (Imported)'!$1:$5000,A1748,FALSE)&gt;0,
HLOOKUP("Category",'vInfo (Imported)'!$1:$5000,A1748,FALSE),
"")</f>
        <v/>
      </c>
      <c r="F1748" t="str">
        <f>IF(HLOOKUP("OS according to the configuration file",'vInfo (Imported)'!$1:$5000,A1748,FALSE)&gt;0,
HLOOKUP("OS according to the configuration file",'vInfo (Imported)'!$1:$5000,A1748,FALSE),
"")</f>
        <v/>
      </c>
      <c r="G1748" s="1" t="str">
        <f>IF(HLOOKUP("Cluster",'vInfo (Imported)'!$1:$5000,A1748,FALSE)&gt;0,
HLOOKUP("Cluster",'vInfo (Imported)'!$1:$5000,A1748,FALSE),
"")</f>
        <v/>
      </c>
      <c r="K1748" s="28">
        <f>'vCluster (Imported)'!A1748</f>
        <v>0</v>
      </c>
      <c r="L1748">
        <f t="shared" si="165"/>
        <v>0</v>
      </c>
      <c r="M1748">
        <f t="shared" si="166"/>
        <v>0</v>
      </c>
      <c r="N1748">
        <f t="shared" si="167"/>
        <v>0</v>
      </c>
      <c r="O1748" s="1">
        <f t="shared" si="168"/>
        <v>0</v>
      </c>
      <c r="P1748">
        <f>SUMIFS('vCluster (Imported)'!$G:$G,'vCluster (Imported)'!$A:$A,K1748)</f>
        <v>0</v>
      </c>
      <c r="Q1748">
        <f t="shared" si="169"/>
        <v>0</v>
      </c>
    </row>
    <row r="1749" spans="1:17" x14ac:dyDescent="0.3">
      <c r="A1749">
        <f t="shared" si="164"/>
        <v>1749</v>
      </c>
      <c r="B1749" t="str">
        <f>IF(HLOOKUP("Memory",'vInfo (Imported)'!$1:$5000,A1749,FALSE)&gt;0,HLOOKUP("Memory",'vInfo (Imported)'!$1:$5000,A1749,FALSE),"")</f>
        <v/>
      </c>
      <c r="C1749" t="str">
        <f>IF(HLOOKUP("CPUs",'vInfo (Imported)'!$1:$5000,A1749,FALSE)&gt;0,
HLOOKUP("CPUs",'vInfo (Imported)'!$1:$5000,A1749,FALSE),
"")</f>
        <v/>
      </c>
      <c r="D1749" t="str">
        <f>IF(HLOOKUP($D$1,'vInfo (Imported)'!$1:$5000,A1749,FALSE)&gt;0,
HLOOKUP($D$1,'vInfo (Imported)'!$1:$5000,A1749,FALSE),
"")</f>
        <v/>
      </c>
      <c r="E1749" t="str">
        <f>IF(HLOOKUP("Category",'vInfo (Imported)'!$1:$5000,A1749,FALSE)&gt;0,
HLOOKUP("Category",'vInfo (Imported)'!$1:$5000,A1749,FALSE),
"")</f>
        <v/>
      </c>
      <c r="F1749" t="str">
        <f>IF(HLOOKUP("OS according to the configuration file",'vInfo (Imported)'!$1:$5000,A1749,FALSE)&gt;0,
HLOOKUP("OS according to the configuration file",'vInfo (Imported)'!$1:$5000,A1749,FALSE),
"")</f>
        <v/>
      </c>
      <c r="G1749" s="1" t="str">
        <f>IF(HLOOKUP("Cluster",'vInfo (Imported)'!$1:$5000,A1749,FALSE)&gt;0,
HLOOKUP("Cluster",'vInfo (Imported)'!$1:$5000,A1749,FALSE),
"")</f>
        <v/>
      </c>
      <c r="K1749" s="28">
        <f>'vCluster (Imported)'!A1749</f>
        <v>0</v>
      </c>
      <c r="L1749">
        <f t="shared" si="165"/>
        <v>0</v>
      </c>
      <c r="M1749">
        <f t="shared" si="166"/>
        <v>0</v>
      </c>
      <c r="N1749">
        <f t="shared" si="167"/>
        <v>0</v>
      </c>
      <c r="O1749" s="1">
        <f t="shared" si="168"/>
        <v>0</v>
      </c>
      <c r="P1749">
        <f>SUMIFS('vCluster (Imported)'!$G:$G,'vCluster (Imported)'!$A:$A,K1749)</f>
        <v>0</v>
      </c>
      <c r="Q1749">
        <f t="shared" si="169"/>
        <v>0</v>
      </c>
    </row>
    <row r="1750" spans="1:17" x14ac:dyDescent="0.3">
      <c r="A1750">
        <f t="shared" si="164"/>
        <v>1750</v>
      </c>
      <c r="B1750" t="str">
        <f>IF(HLOOKUP("Memory",'vInfo (Imported)'!$1:$5000,A1750,FALSE)&gt;0,HLOOKUP("Memory",'vInfo (Imported)'!$1:$5000,A1750,FALSE),"")</f>
        <v/>
      </c>
      <c r="C1750" t="str">
        <f>IF(HLOOKUP("CPUs",'vInfo (Imported)'!$1:$5000,A1750,FALSE)&gt;0,
HLOOKUP("CPUs",'vInfo (Imported)'!$1:$5000,A1750,FALSE),
"")</f>
        <v/>
      </c>
      <c r="D1750" t="str">
        <f>IF(HLOOKUP($D$1,'vInfo (Imported)'!$1:$5000,A1750,FALSE)&gt;0,
HLOOKUP($D$1,'vInfo (Imported)'!$1:$5000,A1750,FALSE),
"")</f>
        <v/>
      </c>
      <c r="E1750" t="str">
        <f>IF(HLOOKUP("Category",'vInfo (Imported)'!$1:$5000,A1750,FALSE)&gt;0,
HLOOKUP("Category",'vInfo (Imported)'!$1:$5000,A1750,FALSE),
"")</f>
        <v/>
      </c>
      <c r="F1750" t="str">
        <f>IF(HLOOKUP("OS according to the configuration file",'vInfo (Imported)'!$1:$5000,A1750,FALSE)&gt;0,
HLOOKUP("OS according to the configuration file",'vInfo (Imported)'!$1:$5000,A1750,FALSE),
"")</f>
        <v/>
      </c>
      <c r="G1750" s="1" t="str">
        <f>IF(HLOOKUP("Cluster",'vInfo (Imported)'!$1:$5000,A1750,FALSE)&gt;0,
HLOOKUP("Cluster",'vInfo (Imported)'!$1:$5000,A1750,FALSE),
"")</f>
        <v/>
      </c>
      <c r="K1750" s="28">
        <f>'vCluster (Imported)'!A1750</f>
        <v>0</v>
      </c>
      <c r="L1750">
        <f t="shared" si="165"/>
        <v>0</v>
      </c>
      <c r="M1750">
        <f t="shared" si="166"/>
        <v>0</v>
      </c>
      <c r="N1750">
        <f t="shared" si="167"/>
        <v>0</v>
      </c>
      <c r="O1750" s="1">
        <f t="shared" si="168"/>
        <v>0</v>
      </c>
      <c r="P1750">
        <f>SUMIFS('vCluster (Imported)'!$G:$G,'vCluster (Imported)'!$A:$A,K1750)</f>
        <v>0</v>
      </c>
      <c r="Q1750">
        <f t="shared" si="169"/>
        <v>0</v>
      </c>
    </row>
    <row r="1751" spans="1:17" x14ac:dyDescent="0.3">
      <c r="A1751">
        <f t="shared" si="164"/>
        <v>1751</v>
      </c>
      <c r="B1751" t="str">
        <f>IF(HLOOKUP("Memory",'vInfo (Imported)'!$1:$5000,A1751,FALSE)&gt;0,HLOOKUP("Memory",'vInfo (Imported)'!$1:$5000,A1751,FALSE),"")</f>
        <v/>
      </c>
      <c r="C1751" t="str">
        <f>IF(HLOOKUP("CPUs",'vInfo (Imported)'!$1:$5000,A1751,FALSE)&gt;0,
HLOOKUP("CPUs",'vInfo (Imported)'!$1:$5000,A1751,FALSE),
"")</f>
        <v/>
      </c>
      <c r="D1751" t="str">
        <f>IF(HLOOKUP($D$1,'vInfo (Imported)'!$1:$5000,A1751,FALSE)&gt;0,
HLOOKUP($D$1,'vInfo (Imported)'!$1:$5000,A1751,FALSE),
"")</f>
        <v/>
      </c>
      <c r="E1751" t="str">
        <f>IF(HLOOKUP("Category",'vInfo (Imported)'!$1:$5000,A1751,FALSE)&gt;0,
HLOOKUP("Category",'vInfo (Imported)'!$1:$5000,A1751,FALSE),
"")</f>
        <v/>
      </c>
      <c r="F1751" t="str">
        <f>IF(HLOOKUP("OS according to the configuration file",'vInfo (Imported)'!$1:$5000,A1751,FALSE)&gt;0,
HLOOKUP("OS according to the configuration file",'vInfo (Imported)'!$1:$5000,A1751,FALSE),
"")</f>
        <v/>
      </c>
      <c r="G1751" s="1" t="str">
        <f>IF(HLOOKUP("Cluster",'vInfo (Imported)'!$1:$5000,A1751,FALSE)&gt;0,
HLOOKUP("Cluster",'vInfo (Imported)'!$1:$5000,A1751,FALSE),
"")</f>
        <v/>
      </c>
      <c r="K1751" s="28">
        <f>'vCluster (Imported)'!A1751</f>
        <v>0</v>
      </c>
      <c r="L1751">
        <f t="shared" si="165"/>
        <v>0</v>
      </c>
      <c r="M1751">
        <f t="shared" si="166"/>
        <v>0</v>
      </c>
      <c r="N1751">
        <f t="shared" si="167"/>
        <v>0</v>
      </c>
      <c r="O1751" s="1">
        <f t="shared" si="168"/>
        <v>0</v>
      </c>
      <c r="P1751">
        <f>SUMIFS('vCluster (Imported)'!$G:$G,'vCluster (Imported)'!$A:$A,K1751)</f>
        <v>0</v>
      </c>
      <c r="Q1751">
        <f t="shared" si="169"/>
        <v>0</v>
      </c>
    </row>
    <row r="1752" spans="1:17" x14ac:dyDescent="0.3">
      <c r="A1752">
        <f t="shared" si="164"/>
        <v>1752</v>
      </c>
      <c r="B1752" t="str">
        <f>IF(HLOOKUP("Memory",'vInfo (Imported)'!$1:$5000,A1752,FALSE)&gt;0,HLOOKUP("Memory",'vInfo (Imported)'!$1:$5000,A1752,FALSE),"")</f>
        <v/>
      </c>
      <c r="C1752" t="str">
        <f>IF(HLOOKUP("CPUs",'vInfo (Imported)'!$1:$5000,A1752,FALSE)&gt;0,
HLOOKUP("CPUs",'vInfo (Imported)'!$1:$5000,A1752,FALSE),
"")</f>
        <v/>
      </c>
      <c r="D1752" t="str">
        <f>IF(HLOOKUP($D$1,'vInfo (Imported)'!$1:$5000,A1752,FALSE)&gt;0,
HLOOKUP($D$1,'vInfo (Imported)'!$1:$5000,A1752,FALSE),
"")</f>
        <v/>
      </c>
      <c r="E1752" t="str">
        <f>IF(HLOOKUP("Category",'vInfo (Imported)'!$1:$5000,A1752,FALSE)&gt;0,
HLOOKUP("Category",'vInfo (Imported)'!$1:$5000,A1752,FALSE),
"")</f>
        <v/>
      </c>
      <c r="F1752" t="str">
        <f>IF(HLOOKUP("OS according to the configuration file",'vInfo (Imported)'!$1:$5000,A1752,FALSE)&gt;0,
HLOOKUP("OS according to the configuration file",'vInfo (Imported)'!$1:$5000,A1752,FALSE),
"")</f>
        <v/>
      </c>
      <c r="G1752" s="1" t="str">
        <f>IF(HLOOKUP("Cluster",'vInfo (Imported)'!$1:$5000,A1752,FALSE)&gt;0,
HLOOKUP("Cluster",'vInfo (Imported)'!$1:$5000,A1752,FALSE),
"")</f>
        <v/>
      </c>
      <c r="K1752" s="28">
        <f>'vCluster (Imported)'!A1752</f>
        <v>0</v>
      </c>
      <c r="L1752">
        <f t="shared" si="165"/>
        <v>0</v>
      </c>
      <c r="M1752">
        <f t="shared" si="166"/>
        <v>0</v>
      </c>
      <c r="N1752">
        <f t="shared" si="167"/>
        <v>0</v>
      </c>
      <c r="O1752" s="1">
        <f t="shared" si="168"/>
        <v>0</v>
      </c>
      <c r="P1752">
        <f>SUMIFS('vCluster (Imported)'!$G:$G,'vCluster (Imported)'!$A:$A,K1752)</f>
        <v>0</v>
      </c>
      <c r="Q1752">
        <f t="shared" si="169"/>
        <v>0</v>
      </c>
    </row>
    <row r="1753" spans="1:17" x14ac:dyDescent="0.3">
      <c r="A1753">
        <f t="shared" si="164"/>
        <v>1753</v>
      </c>
      <c r="B1753" t="str">
        <f>IF(HLOOKUP("Memory",'vInfo (Imported)'!$1:$5000,A1753,FALSE)&gt;0,HLOOKUP("Memory",'vInfo (Imported)'!$1:$5000,A1753,FALSE),"")</f>
        <v/>
      </c>
      <c r="C1753" t="str">
        <f>IF(HLOOKUP("CPUs",'vInfo (Imported)'!$1:$5000,A1753,FALSE)&gt;0,
HLOOKUP("CPUs",'vInfo (Imported)'!$1:$5000,A1753,FALSE),
"")</f>
        <v/>
      </c>
      <c r="D1753" t="str">
        <f>IF(HLOOKUP($D$1,'vInfo (Imported)'!$1:$5000,A1753,FALSE)&gt;0,
HLOOKUP($D$1,'vInfo (Imported)'!$1:$5000,A1753,FALSE),
"")</f>
        <v/>
      </c>
      <c r="E1753" t="str">
        <f>IF(HLOOKUP("Category",'vInfo (Imported)'!$1:$5000,A1753,FALSE)&gt;0,
HLOOKUP("Category",'vInfo (Imported)'!$1:$5000,A1753,FALSE),
"")</f>
        <v/>
      </c>
      <c r="F1753" t="str">
        <f>IF(HLOOKUP("OS according to the configuration file",'vInfo (Imported)'!$1:$5000,A1753,FALSE)&gt;0,
HLOOKUP("OS according to the configuration file",'vInfo (Imported)'!$1:$5000,A1753,FALSE),
"")</f>
        <v/>
      </c>
      <c r="G1753" s="1" t="str">
        <f>IF(HLOOKUP("Cluster",'vInfo (Imported)'!$1:$5000,A1753,FALSE)&gt;0,
HLOOKUP("Cluster",'vInfo (Imported)'!$1:$5000,A1753,FALSE),
"")</f>
        <v/>
      </c>
      <c r="K1753" s="28">
        <f>'vCluster (Imported)'!A1753</f>
        <v>0</v>
      </c>
      <c r="L1753">
        <f t="shared" si="165"/>
        <v>0</v>
      </c>
      <c r="M1753">
        <f t="shared" si="166"/>
        <v>0</v>
      </c>
      <c r="N1753">
        <f t="shared" si="167"/>
        <v>0</v>
      </c>
      <c r="O1753" s="1">
        <f t="shared" si="168"/>
        <v>0</v>
      </c>
      <c r="P1753">
        <f>SUMIFS('vCluster (Imported)'!$G:$G,'vCluster (Imported)'!$A:$A,K1753)</f>
        <v>0</v>
      </c>
      <c r="Q1753">
        <f t="shared" si="169"/>
        <v>0</v>
      </c>
    </row>
    <row r="1754" spans="1:17" x14ac:dyDescent="0.3">
      <c r="A1754">
        <f t="shared" si="164"/>
        <v>1754</v>
      </c>
      <c r="B1754" t="str">
        <f>IF(HLOOKUP("Memory",'vInfo (Imported)'!$1:$5000,A1754,FALSE)&gt;0,HLOOKUP("Memory",'vInfo (Imported)'!$1:$5000,A1754,FALSE),"")</f>
        <v/>
      </c>
      <c r="C1754" t="str">
        <f>IF(HLOOKUP("CPUs",'vInfo (Imported)'!$1:$5000,A1754,FALSE)&gt;0,
HLOOKUP("CPUs",'vInfo (Imported)'!$1:$5000,A1754,FALSE),
"")</f>
        <v/>
      </c>
      <c r="D1754" t="str">
        <f>IF(HLOOKUP($D$1,'vInfo (Imported)'!$1:$5000,A1754,FALSE)&gt;0,
HLOOKUP($D$1,'vInfo (Imported)'!$1:$5000,A1754,FALSE),
"")</f>
        <v/>
      </c>
      <c r="E1754" t="str">
        <f>IF(HLOOKUP("Category",'vInfo (Imported)'!$1:$5000,A1754,FALSE)&gt;0,
HLOOKUP("Category",'vInfo (Imported)'!$1:$5000,A1754,FALSE),
"")</f>
        <v/>
      </c>
      <c r="F1754" t="str">
        <f>IF(HLOOKUP("OS according to the configuration file",'vInfo (Imported)'!$1:$5000,A1754,FALSE)&gt;0,
HLOOKUP("OS according to the configuration file",'vInfo (Imported)'!$1:$5000,A1754,FALSE),
"")</f>
        <v/>
      </c>
      <c r="G1754" s="1" t="str">
        <f>IF(HLOOKUP("Cluster",'vInfo (Imported)'!$1:$5000,A1754,FALSE)&gt;0,
HLOOKUP("Cluster",'vInfo (Imported)'!$1:$5000,A1754,FALSE),
"")</f>
        <v/>
      </c>
      <c r="K1754" s="28">
        <f>'vCluster (Imported)'!A1754</f>
        <v>0</v>
      </c>
      <c r="L1754">
        <f t="shared" si="165"/>
        <v>0</v>
      </c>
      <c r="M1754">
        <f t="shared" si="166"/>
        <v>0</v>
      </c>
      <c r="N1754">
        <f t="shared" si="167"/>
        <v>0</v>
      </c>
      <c r="O1754" s="1">
        <f t="shared" si="168"/>
        <v>0</v>
      </c>
      <c r="P1754">
        <f>SUMIFS('vCluster (Imported)'!$G:$G,'vCluster (Imported)'!$A:$A,K1754)</f>
        <v>0</v>
      </c>
      <c r="Q1754">
        <f t="shared" si="169"/>
        <v>0</v>
      </c>
    </row>
    <row r="1755" spans="1:17" x14ac:dyDescent="0.3">
      <c r="A1755">
        <f t="shared" si="164"/>
        <v>1755</v>
      </c>
      <c r="B1755" t="str">
        <f>IF(HLOOKUP("Memory",'vInfo (Imported)'!$1:$5000,A1755,FALSE)&gt;0,HLOOKUP("Memory",'vInfo (Imported)'!$1:$5000,A1755,FALSE),"")</f>
        <v/>
      </c>
      <c r="C1755" t="str">
        <f>IF(HLOOKUP("CPUs",'vInfo (Imported)'!$1:$5000,A1755,FALSE)&gt;0,
HLOOKUP("CPUs",'vInfo (Imported)'!$1:$5000,A1755,FALSE),
"")</f>
        <v/>
      </c>
      <c r="D1755" t="str">
        <f>IF(HLOOKUP($D$1,'vInfo (Imported)'!$1:$5000,A1755,FALSE)&gt;0,
HLOOKUP($D$1,'vInfo (Imported)'!$1:$5000,A1755,FALSE),
"")</f>
        <v/>
      </c>
      <c r="E1755" t="str">
        <f>IF(HLOOKUP("Category",'vInfo (Imported)'!$1:$5000,A1755,FALSE)&gt;0,
HLOOKUP("Category",'vInfo (Imported)'!$1:$5000,A1755,FALSE),
"")</f>
        <v/>
      </c>
      <c r="F1755" t="str">
        <f>IF(HLOOKUP("OS according to the configuration file",'vInfo (Imported)'!$1:$5000,A1755,FALSE)&gt;0,
HLOOKUP("OS according to the configuration file",'vInfo (Imported)'!$1:$5000,A1755,FALSE),
"")</f>
        <v/>
      </c>
      <c r="G1755" s="1" t="str">
        <f>IF(HLOOKUP("Cluster",'vInfo (Imported)'!$1:$5000,A1755,FALSE)&gt;0,
HLOOKUP("Cluster",'vInfo (Imported)'!$1:$5000,A1755,FALSE),
"")</f>
        <v/>
      </c>
      <c r="K1755" s="28">
        <f>'vCluster (Imported)'!A1755</f>
        <v>0</v>
      </c>
      <c r="L1755">
        <f t="shared" si="165"/>
        <v>0</v>
      </c>
      <c r="M1755">
        <f t="shared" si="166"/>
        <v>0</v>
      </c>
      <c r="N1755">
        <f t="shared" si="167"/>
        <v>0</v>
      </c>
      <c r="O1755" s="1">
        <f t="shared" si="168"/>
        <v>0</v>
      </c>
      <c r="P1755">
        <f>SUMIFS('vCluster (Imported)'!$G:$G,'vCluster (Imported)'!$A:$A,K1755)</f>
        <v>0</v>
      </c>
      <c r="Q1755">
        <f t="shared" si="169"/>
        <v>0</v>
      </c>
    </row>
    <row r="1756" spans="1:17" x14ac:dyDescent="0.3">
      <c r="A1756">
        <f t="shared" si="164"/>
        <v>1756</v>
      </c>
      <c r="B1756" t="str">
        <f>IF(HLOOKUP("Memory",'vInfo (Imported)'!$1:$5000,A1756,FALSE)&gt;0,HLOOKUP("Memory",'vInfo (Imported)'!$1:$5000,A1756,FALSE),"")</f>
        <v/>
      </c>
      <c r="C1756" t="str">
        <f>IF(HLOOKUP("CPUs",'vInfo (Imported)'!$1:$5000,A1756,FALSE)&gt;0,
HLOOKUP("CPUs",'vInfo (Imported)'!$1:$5000,A1756,FALSE),
"")</f>
        <v/>
      </c>
      <c r="D1756" t="str">
        <f>IF(HLOOKUP($D$1,'vInfo (Imported)'!$1:$5000,A1756,FALSE)&gt;0,
HLOOKUP($D$1,'vInfo (Imported)'!$1:$5000,A1756,FALSE),
"")</f>
        <v/>
      </c>
      <c r="E1756" t="str">
        <f>IF(HLOOKUP("Category",'vInfo (Imported)'!$1:$5000,A1756,FALSE)&gt;0,
HLOOKUP("Category",'vInfo (Imported)'!$1:$5000,A1756,FALSE),
"")</f>
        <v/>
      </c>
      <c r="F1756" t="str">
        <f>IF(HLOOKUP("OS according to the configuration file",'vInfo (Imported)'!$1:$5000,A1756,FALSE)&gt;0,
HLOOKUP("OS according to the configuration file",'vInfo (Imported)'!$1:$5000,A1756,FALSE),
"")</f>
        <v/>
      </c>
      <c r="G1756" s="1" t="str">
        <f>IF(HLOOKUP("Cluster",'vInfo (Imported)'!$1:$5000,A1756,FALSE)&gt;0,
HLOOKUP("Cluster",'vInfo (Imported)'!$1:$5000,A1756,FALSE),
"")</f>
        <v/>
      </c>
      <c r="K1756" s="28">
        <f>'vCluster (Imported)'!A1756</f>
        <v>0</v>
      </c>
      <c r="L1756">
        <f t="shared" si="165"/>
        <v>0</v>
      </c>
      <c r="M1756">
        <f t="shared" si="166"/>
        <v>0</v>
      </c>
      <c r="N1756">
        <f t="shared" si="167"/>
        <v>0</v>
      </c>
      <c r="O1756" s="1">
        <f t="shared" si="168"/>
        <v>0</v>
      </c>
      <c r="P1756">
        <f>SUMIFS('vCluster (Imported)'!$G:$G,'vCluster (Imported)'!$A:$A,K1756)</f>
        <v>0</v>
      </c>
      <c r="Q1756">
        <f t="shared" si="169"/>
        <v>0</v>
      </c>
    </row>
    <row r="1757" spans="1:17" x14ac:dyDescent="0.3">
      <c r="A1757">
        <f t="shared" si="164"/>
        <v>1757</v>
      </c>
      <c r="B1757" t="str">
        <f>IF(HLOOKUP("Memory",'vInfo (Imported)'!$1:$5000,A1757,FALSE)&gt;0,HLOOKUP("Memory",'vInfo (Imported)'!$1:$5000,A1757,FALSE),"")</f>
        <v/>
      </c>
      <c r="C1757" t="str">
        <f>IF(HLOOKUP("CPUs",'vInfo (Imported)'!$1:$5000,A1757,FALSE)&gt;0,
HLOOKUP("CPUs",'vInfo (Imported)'!$1:$5000,A1757,FALSE),
"")</f>
        <v/>
      </c>
      <c r="D1757" t="str">
        <f>IF(HLOOKUP($D$1,'vInfo (Imported)'!$1:$5000,A1757,FALSE)&gt;0,
HLOOKUP($D$1,'vInfo (Imported)'!$1:$5000,A1757,FALSE),
"")</f>
        <v/>
      </c>
      <c r="E1757" t="str">
        <f>IF(HLOOKUP("Category",'vInfo (Imported)'!$1:$5000,A1757,FALSE)&gt;0,
HLOOKUP("Category",'vInfo (Imported)'!$1:$5000,A1757,FALSE),
"")</f>
        <v/>
      </c>
      <c r="F1757" t="str">
        <f>IF(HLOOKUP("OS according to the configuration file",'vInfo (Imported)'!$1:$5000,A1757,FALSE)&gt;0,
HLOOKUP("OS according to the configuration file",'vInfo (Imported)'!$1:$5000,A1757,FALSE),
"")</f>
        <v/>
      </c>
      <c r="G1757" s="1" t="str">
        <f>IF(HLOOKUP("Cluster",'vInfo (Imported)'!$1:$5000,A1757,FALSE)&gt;0,
HLOOKUP("Cluster",'vInfo (Imported)'!$1:$5000,A1757,FALSE),
"")</f>
        <v/>
      </c>
      <c r="K1757" s="28">
        <f>'vCluster (Imported)'!A1757</f>
        <v>0</v>
      </c>
      <c r="L1757">
        <f t="shared" si="165"/>
        <v>0</v>
      </c>
      <c r="M1757">
        <f t="shared" si="166"/>
        <v>0</v>
      </c>
      <c r="N1757">
        <f t="shared" si="167"/>
        <v>0</v>
      </c>
      <c r="O1757" s="1">
        <f t="shared" si="168"/>
        <v>0</v>
      </c>
      <c r="P1757">
        <f>SUMIFS('vCluster (Imported)'!$G:$G,'vCluster (Imported)'!$A:$A,K1757)</f>
        <v>0</v>
      </c>
      <c r="Q1757">
        <f t="shared" si="169"/>
        <v>0</v>
      </c>
    </row>
    <row r="1758" spans="1:17" x14ac:dyDescent="0.3">
      <c r="A1758">
        <f t="shared" si="164"/>
        <v>1758</v>
      </c>
      <c r="B1758" t="str">
        <f>IF(HLOOKUP("Memory",'vInfo (Imported)'!$1:$5000,A1758,FALSE)&gt;0,HLOOKUP("Memory",'vInfo (Imported)'!$1:$5000,A1758,FALSE),"")</f>
        <v/>
      </c>
      <c r="C1758" t="str">
        <f>IF(HLOOKUP("CPUs",'vInfo (Imported)'!$1:$5000,A1758,FALSE)&gt;0,
HLOOKUP("CPUs",'vInfo (Imported)'!$1:$5000,A1758,FALSE),
"")</f>
        <v/>
      </c>
      <c r="D1758" t="str">
        <f>IF(HLOOKUP($D$1,'vInfo (Imported)'!$1:$5000,A1758,FALSE)&gt;0,
HLOOKUP($D$1,'vInfo (Imported)'!$1:$5000,A1758,FALSE),
"")</f>
        <v/>
      </c>
      <c r="E1758" t="str">
        <f>IF(HLOOKUP("Category",'vInfo (Imported)'!$1:$5000,A1758,FALSE)&gt;0,
HLOOKUP("Category",'vInfo (Imported)'!$1:$5000,A1758,FALSE),
"")</f>
        <v/>
      </c>
      <c r="F1758" t="str">
        <f>IF(HLOOKUP("OS according to the configuration file",'vInfo (Imported)'!$1:$5000,A1758,FALSE)&gt;0,
HLOOKUP("OS according to the configuration file",'vInfo (Imported)'!$1:$5000,A1758,FALSE),
"")</f>
        <v/>
      </c>
      <c r="G1758" s="1" t="str">
        <f>IF(HLOOKUP("Cluster",'vInfo (Imported)'!$1:$5000,A1758,FALSE)&gt;0,
HLOOKUP("Cluster",'vInfo (Imported)'!$1:$5000,A1758,FALSE),
"")</f>
        <v/>
      </c>
      <c r="K1758" s="28">
        <f>'vCluster (Imported)'!A1758</f>
        <v>0</v>
      </c>
      <c r="L1758">
        <f t="shared" si="165"/>
        <v>0</v>
      </c>
      <c r="M1758">
        <f t="shared" si="166"/>
        <v>0</v>
      </c>
      <c r="N1758">
        <f t="shared" si="167"/>
        <v>0</v>
      </c>
      <c r="O1758" s="1">
        <f t="shared" si="168"/>
        <v>0</v>
      </c>
      <c r="P1758">
        <f>SUMIFS('vCluster (Imported)'!$G:$G,'vCluster (Imported)'!$A:$A,K1758)</f>
        <v>0</v>
      </c>
      <c r="Q1758">
        <f t="shared" si="169"/>
        <v>0</v>
      </c>
    </row>
    <row r="1759" spans="1:17" x14ac:dyDescent="0.3">
      <c r="A1759">
        <f t="shared" si="164"/>
        <v>1759</v>
      </c>
      <c r="B1759" t="str">
        <f>IF(HLOOKUP("Memory",'vInfo (Imported)'!$1:$5000,A1759,FALSE)&gt;0,HLOOKUP("Memory",'vInfo (Imported)'!$1:$5000,A1759,FALSE),"")</f>
        <v/>
      </c>
      <c r="C1759" t="str">
        <f>IF(HLOOKUP("CPUs",'vInfo (Imported)'!$1:$5000,A1759,FALSE)&gt;0,
HLOOKUP("CPUs",'vInfo (Imported)'!$1:$5000,A1759,FALSE),
"")</f>
        <v/>
      </c>
      <c r="D1759" t="str">
        <f>IF(HLOOKUP($D$1,'vInfo (Imported)'!$1:$5000,A1759,FALSE)&gt;0,
HLOOKUP($D$1,'vInfo (Imported)'!$1:$5000,A1759,FALSE),
"")</f>
        <v/>
      </c>
      <c r="E1759" t="str">
        <f>IF(HLOOKUP("Category",'vInfo (Imported)'!$1:$5000,A1759,FALSE)&gt;0,
HLOOKUP("Category",'vInfo (Imported)'!$1:$5000,A1759,FALSE),
"")</f>
        <v/>
      </c>
      <c r="F1759" t="str">
        <f>IF(HLOOKUP("OS according to the configuration file",'vInfo (Imported)'!$1:$5000,A1759,FALSE)&gt;0,
HLOOKUP("OS according to the configuration file",'vInfo (Imported)'!$1:$5000,A1759,FALSE),
"")</f>
        <v/>
      </c>
      <c r="G1759" s="1" t="str">
        <f>IF(HLOOKUP("Cluster",'vInfo (Imported)'!$1:$5000,A1759,FALSE)&gt;0,
HLOOKUP("Cluster",'vInfo (Imported)'!$1:$5000,A1759,FALSE),
"")</f>
        <v/>
      </c>
      <c r="K1759" s="28">
        <f>'vCluster (Imported)'!A1759</f>
        <v>0</v>
      </c>
      <c r="L1759">
        <f t="shared" si="165"/>
        <v>0</v>
      </c>
      <c r="M1759">
        <f t="shared" si="166"/>
        <v>0</v>
      </c>
      <c r="N1759">
        <f t="shared" si="167"/>
        <v>0</v>
      </c>
      <c r="O1759" s="1">
        <f t="shared" si="168"/>
        <v>0</v>
      </c>
      <c r="P1759">
        <f>SUMIFS('vCluster (Imported)'!$G:$G,'vCluster (Imported)'!$A:$A,K1759)</f>
        <v>0</v>
      </c>
      <c r="Q1759">
        <f t="shared" si="169"/>
        <v>0</v>
      </c>
    </row>
    <row r="1760" spans="1:17" x14ac:dyDescent="0.3">
      <c r="A1760">
        <f t="shared" si="164"/>
        <v>1760</v>
      </c>
      <c r="B1760" t="str">
        <f>IF(HLOOKUP("Memory",'vInfo (Imported)'!$1:$5000,A1760,FALSE)&gt;0,HLOOKUP("Memory",'vInfo (Imported)'!$1:$5000,A1760,FALSE),"")</f>
        <v/>
      </c>
      <c r="C1760" t="str">
        <f>IF(HLOOKUP("CPUs",'vInfo (Imported)'!$1:$5000,A1760,FALSE)&gt;0,
HLOOKUP("CPUs",'vInfo (Imported)'!$1:$5000,A1760,FALSE),
"")</f>
        <v/>
      </c>
      <c r="D1760" t="str">
        <f>IF(HLOOKUP($D$1,'vInfo (Imported)'!$1:$5000,A1760,FALSE)&gt;0,
HLOOKUP($D$1,'vInfo (Imported)'!$1:$5000,A1760,FALSE),
"")</f>
        <v/>
      </c>
      <c r="E1760" t="str">
        <f>IF(HLOOKUP("Category",'vInfo (Imported)'!$1:$5000,A1760,FALSE)&gt;0,
HLOOKUP("Category",'vInfo (Imported)'!$1:$5000,A1760,FALSE),
"")</f>
        <v/>
      </c>
      <c r="F1760" t="str">
        <f>IF(HLOOKUP("OS according to the configuration file",'vInfo (Imported)'!$1:$5000,A1760,FALSE)&gt;0,
HLOOKUP("OS according to the configuration file",'vInfo (Imported)'!$1:$5000,A1760,FALSE),
"")</f>
        <v/>
      </c>
      <c r="G1760" s="1" t="str">
        <f>IF(HLOOKUP("Cluster",'vInfo (Imported)'!$1:$5000,A1760,FALSE)&gt;0,
HLOOKUP("Cluster",'vInfo (Imported)'!$1:$5000,A1760,FALSE),
"")</f>
        <v/>
      </c>
      <c r="K1760" s="28">
        <f>'vCluster (Imported)'!A1760</f>
        <v>0</v>
      </c>
      <c r="L1760">
        <f t="shared" si="165"/>
        <v>0</v>
      </c>
      <c r="M1760">
        <f t="shared" si="166"/>
        <v>0</v>
      </c>
      <c r="N1760">
        <f t="shared" si="167"/>
        <v>0</v>
      </c>
      <c r="O1760" s="1">
        <f t="shared" si="168"/>
        <v>0</v>
      </c>
      <c r="P1760">
        <f>SUMIFS('vCluster (Imported)'!$G:$G,'vCluster (Imported)'!$A:$A,K1760)</f>
        <v>0</v>
      </c>
      <c r="Q1760">
        <f t="shared" si="169"/>
        <v>0</v>
      </c>
    </row>
    <row r="1761" spans="1:17" x14ac:dyDescent="0.3">
      <c r="A1761">
        <f t="shared" si="164"/>
        <v>1761</v>
      </c>
      <c r="B1761" t="str">
        <f>IF(HLOOKUP("Memory",'vInfo (Imported)'!$1:$5000,A1761,FALSE)&gt;0,HLOOKUP("Memory",'vInfo (Imported)'!$1:$5000,A1761,FALSE),"")</f>
        <v/>
      </c>
      <c r="C1761" t="str">
        <f>IF(HLOOKUP("CPUs",'vInfo (Imported)'!$1:$5000,A1761,FALSE)&gt;0,
HLOOKUP("CPUs",'vInfo (Imported)'!$1:$5000,A1761,FALSE),
"")</f>
        <v/>
      </c>
      <c r="D1761" t="str">
        <f>IF(HLOOKUP($D$1,'vInfo (Imported)'!$1:$5000,A1761,FALSE)&gt;0,
HLOOKUP($D$1,'vInfo (Imported)'!$1:$5000,A1761,FALSE),
"")</f>
        <v/>
      </c>
      <c r="E1761" t="str">
        <f>IF(HLOOKUP("Category",'vInfo (Imported)'!$1:$5000,A1761,FALSE)&gt;0,
HLOOKUP("Category",'vInfo (Imported)'!$1:$5000,A1761,FALSE),
"")</f>
        <v/>
      </c>
      <c r="F1761" t="str">
        <f>IF(HLOOKUP("OS according to the configuration file",'vInfo (Imported)'!$1:$5000,A1761,FALSE)&gt;0,
HLOOKUP("OS according to the configuration file",'vInfo (Imported)'!$1:$5000,A1761,FALSE),
"")</f>
        <v/>
      </c>
      <c r="G1761" s="1" t="str">
        <f>IF(HLOOKUP("Cluster",'vInfo (Imported)'!$1:$5000,A1761,FALSE)&gt;0,
HLOOKUP("Cluster",'vInfo (Imported)'!$1:$5000,A1761,FALSE),
"")</f>
        <v/>
      </c>
      <c r="K1761" s="28">
        <f>'vCluster (Imported)'!A1761</f>
        <v>0</v>
      </c>
      <c r="L1761">
        <f t="shared" si="165"/>
        <v>0</v>
      </c>
      <c r="M1761">
        <f t="shared" si="166"/>
        <v>0</v>
      </c>
      <c r="N1761">
        <f t="shared" si="167"/>
        <v>0</v>
      </c>
      <c r="O1761" s="1">
        <f t="shared" si="168"/>
        <v>0</v>
      </c>
      <c r="P1761">
        <f>SUMIFS('vCluster (Imported)'!$G:$G,'vCluster (Imported)'!$A:$A,K1761)</f>
        <v>0</v>
      </c>
      <c r="Q1761">
        <f t="shared" si="169"/>
        <v>0</v>
      </c>
    </row>
    <row r="1762" spans="1:17" x14ac:dyDescent="0.3">
      <c r="A1762">
        <f t="shared" si="164"/>
        <v>1762</v>
      </c>
      <c r="B1762" t="str">
        <f>IF(HLOOKUP("Memory",'vInfo (Imported)'!$1:$5000,A1762,FALSE)&gt;0,HLOOKUP("Memory",'vInfo (Imported)'!$1:$5000,A1762,FALSE),"")</f>
        <v/>
      </c>
      <c r="C1762" t="str">
        <f>IF(HLOOKUP("CPUs",'vInfo (Imported)'!$1:$5000,A1762,FALSE)&gt;0,
HLOOKUP("CPUs",'vInfo (Imported)'!$1:$5000,A1762,FALSE),
"")</f>
        <v/>
      </c>
      <c r="D1762" t="str">
        <f>IF(HLOOKUP($D$1,'vInfo (Imported)'!$1:$5000,A1762,FALSE)&gt;0,
HLOOKUP($D$1,'vInfo (Imported)'!$1:$5000,A1762,FALSE),
"")</f>
        <v/>
      </c>
      <c r="E1762" t="str">
        <f>IF(HLOOKUP("Category",'vInfo (Imported)'!$1:$5000,A1762,FALSE)&gt;0,
HLOOKUP("Category",'vInfo (Imported)'!$1:$5000,A1762,FALSE),
"")</f>
        <v/>
      </c>
      <c r="F1762" t="str">
        <f>IF(HLOOKUP("OS according to the configuration file",'vInfo (Imported)'!$1:$5000,A1762,FALSE)&gt;0,
HLOOKUP("OS according to the configuration file",'vInfo (Imported)'!$1:$5000,A1762,FALSE),
"")</f>
        <v/>
      </c>
      <c r="G1762" s="1" t="str">
        <f>IF(HLOOKUP("Cluster",'vInfo (Imported)'!$1:$5000,A1762,FALSE)&gt;0,
HLOOKUP("Cluster",'vInfo (Imported)'!$1:$5000,A1762,FALSE),
"")</f>
        <v/>
      </c>
      <c r="K1762" s="28">
        <f>'vCluster (Imported)'!A1762</f>
        <v>0</v>
      </c>
      <c r="L1762">
        <f t="shared" si="165"/>
        <v>0</v>
      </c>
      <c r="M1762">
        <f t="shared" si="166"/>
        <v>0</v>
      </c>
      <c r="N1762">
        <f t="shared" si="167"/>
        <v>0</v>
      </c>
      <c r="O1762" s="1">
        <f t="shared" si="168"/>
        <v>0</v>
      </c>
      <c r="P1762">
        <f>SUMIFS('vCluster (Imported)'!$G:$G,'vCluster (Imported)'!$A:$A,K1762)</f>
        <v>0</v>
      </c>
      <c r="Q1762">
        <f t="shared" si="169"/>
        <v>0</v>
      </c>
    </row>
    <row r="1763" spans="1:17" x14ac:dyDescent="0.3">
      <c r="A1763">
        <f t="shared" si="164"/>
        <v>1763</v>
      </c>
      <c r="B1763" t="str">
        <f>IF(HLOOKUP("Memory",'vInfo (Imported)'!$1:$5000,A1763,FALSE)&gt;0,HLOOKUP("Memory",'vInfo (Imported)'!$1:$5000,A1763,FALSE),"")</f>
        <v/>
      </c>
      <c r="C1763" t="str">
        <f>IF(HLOOKUP("CPUs",'vInfo (Imported)'!$1:$5000,A1763,FALSE)&gt;0,
HLOOKUP("CPUs",'vInfo (Imported)'!$1:$5000,A1763,FALSE),
"")</f>
        <v/>
      </c>
      <c r="D1763" t="str">
        <f>IF(HLOOKUP($D$1,'vInfo (Imported)'!$1:$5000,A1763,FALSE)&gt;0,
HLOOKUP($D$1,'vInfo (Imported)'!$1:$5000,A1763,FALSE),
"")</f>
        <v/>
      </c>
      <c r="E1763" t="str">
        <f>IF(HLOOKUP("Category",'vInfo (Imported)'!$1:$5000,A1763,FALSE)&gt;0,
HLOOKUP("Category",'vInfo (Imported)'!$1:$5000,A1763,FALSE),
"")</f>
        <v/>
      </c>
      <c r="F1763" t="str">
        <f>IF(HLOOKUP("OS according to the configuration file",'vInfo (Imported)'!$1:$5000,A1763,FALSE)&gt;0,
HLOOKUP("OS according to the configuration file",'vInfo (Imported)'!$1:$5000,A1763,FALSE),
"")</f>
        <v/>
      </c>
      <c r="G1763" s="1" t="str">
        <f>IF(HLOOKUP("Cluster",'vInfo (Imported)'!$1:$5000,A1763,FALSE)&gt;0,
HLOOKUP("Cluster",'vInfo (Imported)'!$1:$5000,A1763,FALSE),
"")</f>
        <v/>
      </c>
      <c r="K1763" s="28">
        <f>'vCluster (Imported)'!A1763</f>
        <v>0</v>
      </c>
      <c r="L1763">
        <f t="shared" si="165"/>
        <v>0</v>
      </c>
      <c r="M1763">
        <f t="shared" si="166"/>
        <v>0</v>
      </c>
      <c r="N1763">
        <f t="shared" si="167"/>
        <v>0</v>
      </c>
      <c r="O1763" s="1">
        <f t="shared" si="168"/>
        <v>0</v>
      </c>
      <c r="P1763">
        <f>SUMIFS('vCluster (Imported)'!$G:$G,'vCluster (Imported)'!$A:$A,K1763)</f>
        <v>0</v>
      </c>
      <c r="Q1763">
        <f t="shared" si="169"/>
        <v>0</v>
      </c>
    </row>
    <row r="1764" spans="1:17" x14ac:dyDescent="0.3">
      <c r="A1764">
        <f t="shared" si="164"/>
        <v>1764</v>
      </c>
      <c r="B1764" t="str">
        <f>IF(HLOOKUP("Memory",'vInfo (Imported)'!$1:$5000,A1764,FALSE)&gt;0,HLOOKUP("Memory",'vInfo (Imported)'!$1:$5000,A1764,FALSE),"")</f>
        <v/>
      </c>
      <c r="C1764" t="str">
        <f>IF(HLOOKUP("CPUs",'vInfo (Imported)'!$1:$5000,A1764,FALSE)&gt;0,
HLOOKUP("CPUs",'vInfo (Imported)'!$1:$5000,A1764,FALSE),
"")</f>
        <v/>
      </c>
      <c r="D1764" t="str">
        <f>IF(HLOOKUP($D$1,'vInfo (Imported)'!$1:$5000,A1764,FALSE)&gt;0,
HLOOKUP($D$1,'vInfo (Imported)'!$1:$5000,A1764,FALSE),
"")</f>
        <v/>
      </c>
      <c r="E1764" t="str">
        <f>IF(HLOOKUP("Category",'vInfo (Imported)'!$1:$5000,A1764,FALSE)&gt;0,
HLOOKUP("Category",'vInfo (Imported)'!$1:$5000,A1764,FALSE),
"")</f>
        <v/>
      </c>
      <c r="F1764" t="str">
        <f>IF(HLOOKUP("OS according to the configuration file",'vInfo (Imported)'!$1:$5000,A1764,FALSE)&gt;0,
HLOOKUP("OS according to the configuration file",'vInfo (Imported)'!$1:$5000,A1764,FALSE),
"")</f>
        <v/>
      </c>
      <c r="G1764" s="1" t="str">
        <f>IF(HLOOKUP("Cluster",'vInfo (Imported)'!$1:$5000,A1764,FALSE)&gt;0,
HLOOKUP("Cluster",'vInfo (Imported)'!$1:$5000,A1764,FALSE),
"")</f>
        <v/>
      </c>
      <c r="K1764" s="28">
        <f>'vCluster (Imported)'!A1764</f>
        <v>0</v>
      </c>
      <c r="L1764">
        <f t="shared" si="165"/>
        <v>0</v>
      </c>
      <c r="M1764">
        <f t="shared" si="166"/>
        <v>0</v>
      </c>
      <c r="N1764">
        <f t="shared" si="167"/>
        <v>0</v>
      </c>
      <c r="O1764" s="1">
        <f t="shared" si="168"/>
        <v>0</v>
      </c>
      <c r="P1764">
        <f>SUMIFS('vCluster (Imported)'!$G:$G,'vCluster (Imported)'!$A:$A,K1764)</f>
        <v>0</v>
      </c>
      <c r="Q1764">
        <f t="shared" si="169"/>
        <v>0</v>
      </c>
    </row>
    <row r="1765" spans="1:17" x14ac:dyDescent="0.3">
      <c r="A1765">
        <f t="shared" si="164"/>
        <v>1765</v>
      </c>
      <c r="B1765" t="str">
        <f>IF(HLOOKUP("Memory",'vInfo (Imported)'!$1:$5000,A1765,FALSE)&gt;0,HLOOKUP("Memory",'vInfo (Imported)'!$1:$5000,A1765,FALSE),"")</f>
        <v/>
      </c>
      <c r="C1765" t="str">
        <f>IF(HLOOKUP("CPUs",'vInfo (Imported)'!$1:$5000,A1765,FALSE)&gt;0,
HLOOKUP("CPUs",'vInfo (Imported)'!$1:$5000,A1765,FALSE),
"")</f>
        <v/>
      </c>
      <c r="D1765" t="str">
        <f>IF(HLOOKUP($D$1,'vInfo (Imported)'!$1:$5000,A1765,FALSE)&gt;0,
HLOOKUP($D$1,'vInfo (Imported)'!$1:$5000,A1765,FALSE),
"")</f>
        <v/>
      </c>
      <c r="E1765" t="str">
        <f>IF(HLOOKUP("Category",'vInfo (Imported)'!$1:$5000,A1765,FALSE)&gt;0,
HLOOKUP("Category",'vInfo (Imported)'!$1:$5000,A1765,FALSE),
"")</f>
        <v/>
      </c>
      <c r="F1765" t="str">
        <f>IF(HLOOKUP("OS according to the configuration file",'vInfo (Imported)'!$1:$5000,A1765,FALSE)&gt;0,
HLOOKUP("OS according to the configuration file",'vInfo (Imported)'!$1:$5000,A1765,FALSE),
"")</f>
        <v/>
      </c>
      <c r="G1765" s="1" t="str">
        <f>IF(HLOOKUP("Cluster",'vInfo (Imported)'!$1:$5000,A1765,FALSE)&gt;0,
HLOOKUP("Cluster",'vInfo (Imported)'!$1:$5000,A1765,FALSE),
"")</f>
        <v/>
      </c>
      <c r="K1765" s="28">
        <f>'vCluster (Imported)'!A1765</f>
        <v>0</v>
      </c>
      <c r="L1765">
        <f t="shared" si="165"/>
        <v>0</v>
      </c>
      <c r="M1765">
        <f t="shared" si="166"/>
        <v>0</v>
      </c>
      <c r="N1765">
        <f t="shared" si="167"/>
        <v>0</v>
      </c>
      <c r="O1765" s="1">
        <f t="shared" si="168"/>
        <v>0</v>
      </c>
      <c r="P1765">
        <f>SUMIFS('vCluster (Imported)'!$G:$G,'vCluster (Imported)'!$A:$A,K1765)</f>
        <v>0</v>
      </c>
      <c r="Q1765">
        <f t="shared" si="169"/>
        <v>0</v>
      </c>
    </row>
    <row r="1766" spans="1:17" x14ac:dyDescent="0.3">
      <c r="A1766">
        <f t="shared" si="164"/>
        <v>1766</v>
      </c>
      <c r="B1766" t="str">
        <f>IF(HLOOKUP("Memory",'vInfo (Imported)'!$1:$5000,A1766,FALSE)&gt;0,HLOOKUP("Memory",'vInfo (Imported)'!$1:$5000,A1766,FALSE),"")</f>
        <v/>
      </c>
      <c r="C1766" t="str">
        <f>IF(HLOOKUP("CPUs",'vInfo (Imported)'!$1:$5000,A1766,FALSE)&gt;0,
HLOOKUP("CPUs",'vInfo (Imported)'!$1:$5000,A1766,FALSE),
"")</f>
        <v/>
      </c>
      <c r="D1766" t="str">
        <f>IF(HLOOKUP($D$1,'vInfo (Imported)'!$1:$5000,A1766,FALSE)&gt;0,
HLOOKUP($D$1,'vInfo (Imported)'!$1:$5000,A1766,FALSE),
"")</f>
        <v/>
      </c>
      <c r="E1766" t="str">
        <f>IF(HLOOKUP("Category",'vInfo (Imported)'!$1:$5000,A1766,FALSE)&gt;0,
HLOOKUP("Category",'vInfo (Imported)'!$1:$5000,A1766,FALSE),
"")</f>
        <v/>
      </c>
      <c r="F1766" t="str">
        <f>IF(HLOOKUP("OS according to the configuration file",'vInfo (Imported)'!$1:$5000,A1766,FALSE)&gt;0,
HLOOKUP("OS according to the configuration file",'vInfo (Imported)'!$1:$5000,A1766,FALSE),
"")</f>
        <v/>
      </c>
      <c r="G1766" s="1" t="str">
        <f>IF(HLOOKUP("Cluster",'vInfo (Imported)'!$1:$5000,A1766,FALSE)&gt;0,
HLOOKUP("Cluster",'vInfo (Imported)'!$1:$5000,A1766,FALSE),
"")</f>
        <v/>
      </c>
      <c r="K1766" s="28">
        <f>'vCluster (Imported)'!A1766</f>
        <v>0</v>
      </c>
      <c r="L1766">
        <f t="shared" si="165"/>
        <v>0</v>
      </c>
      <c r="M1766">
        <f t="shared" si="166"/>
        <v>0</v>
      </c>
      <c r="N1766">
        <f t="shared" si="167"/>
        <v>0</v>
      </c>
      <c r="O1766" s="1">
        <f t="shared" si="168"/>
        <v>0</v>
      </c>
      <c r="P1766">
        <f>SUMIFS('vCluster (Imported)'!$G:$G,'vCluster (Imported)'!$A:$A,K1766)</f>
        <v>0</v>
      </c>
      <c r="Q1766">
        <f t="shared" si="169"/>
        <v>0</v>
      </c>
    </row>
    <row r="1767" spans="1:17" x14ac:dyDescent="0.3">
      <c r="A1767">
        <f t="shared" si="164"/>
        <v>1767</v>
      </c>
      <c r="B1767" t="str">
        <f>IF(HLOOKUP("Memory",'vInfo (Imported)'!$1:$5000,A1767,FALSE)&gt;0,HLOOKUP("Memory",'vInfo (Imported)'!$1:$5000,A1767,FALSE),"")</f>
        <v/>
      </c>
      <c r="C1767" t="str">
        <f>IF(HLOOKUP("CPUs",'vInfo (Imported)'!$1:$5000,A1767,FALSE)&gt;0,
HLOOKUP("CPUs",'vInfo (Imported)'!$1:$5000,A1767,FALSE),
"")</f>
        <v/>
      </c>
      <c r="D1767" t="str">
        <f>IF(HLOOKUP($D$1,'vInfo (Imported)'!$1:$5000,A1767,FALSE)&gt;0,
HLOOKUP($D$1,'vInfo (Imported)'!$1:$5000,A1767,FALSE),
"")</f>
        <v/>
      </c>
      <c r="E1767" t="str">
        <f>IF(HLOOKUP("Category",'vInfo (Imported)'!$1:$5000,A1767,FALSE)&gt;0,
HLOOKUP("Category",'vInfo (Imported)'!$1:$5000,A1767,FALSE),
"")</f>
        <v/>
      </c>
      <c r="F1767" t="str">
        <f>IF(HLOOKUP("OS according to the configuration file",'vInfo (Imported)'!$1:$5000,A1767,FALSE)&gt;0,
HLOOKUP("OS according to the configuration file",'vInfo (Imported)'!$1:$5000,A1767,FALSE),
"")</f>
        <v/>
      </c>
      <c r="G1767" s="1" t="str">
        <f>IF(HLOOKUP("Cluster",'vInfo (Imported)'!$1:$5000,A1767,FALSE)&gt;0,
HLOOKUP("Cluster",'vInfo (Imported)'!$1:$5000,A1767,FALSE),
"")</f>
        <v/>
      </c>
      <c r="K1767" s="28">
        <f>'vCluster (Imported)'!A1767</f>
        <v>0</v>
      </c>
      <c r="L1767">
        <f t="shared" si="165"/>
        <v>0</v>
      </c>
      <c r="M1767">
        <f t="shared" si="166"/>
        <v>0</v>
      </c>
      <c r="N1767">
        <f t="shared" si="167"/>
        <v>0</v>
      </c>
      <c r="O1767" s="1">
        <f t="shared" si="168"/>
        <v>0</v>
      </c>
      <c r="P1767">
        <f>SUMIFS('vCluster (Imported)'!$G:$G,'vCluster (Imported)'!$A:$A,K1767)</f>
        <v>0</v>
      </c>
      <c r="Q1767">
        <f t="shared" si="169"/>
        <v>0</v>
      </c>
    </row>
    <row r="1768" spans="1:17" x14ac:dyDescent="0.3">
      <c r="A1768">
        <f t="shared" si="164"/>
        <v>1768</v>
      </c>
      <c r="B1768" t="str">
        <f>IF(HLOOKUP("Memory",'vInfo (Imported)'!$1:$5000,A1768,FALSE)&gt;0,HLOOKUP("Memory",'vInfo (Imported)'!$1:$5000,A1768,FALSE),"")</f>
        <v/>
      </c>
      <c r="C1768" t="str">
        <f>IF(HLOOKUP("CPUs",'vInfo (Imported)'!$1:$5000,A1768,FALSE)&gt;0,
HLOOKUP("CPUs",'vInfo (Imported)'!$1:$5000,A1768,FALSE),
"")</f>
        <v/>
      </c>
      <c r="D1768" t="str">
        <f>IF(HLOOKUP($D$1,'vInfo (Imported)'!$1:$5000,A1768,FALSE)&gt;0,
HLOOKUP($D$1,'vInfo (Imported)'!$1:$5000,A1768,FALSE),
"")</f>
        <v/>
      </c>
      <c r="E1768" t="str">
        <f>IF(HLOOKUP("Category",'vInfo (Imported)'!$1:$5000,A1768,FALSE)&gt;0,
HLOOKUP("Category",'vInfo (Imported)'!$1:$5000,A1768,FALSE),
"")</f>
        <v/>
      </c>
      <c r="F1768" t="str">
        <f>IF(HLOOKUP("OS according to the configuration file",'vInfo (Imported)'!$1:$5000,A1768,FALSE)&gt;0,
HLOOKUP("OS according to the configuration file",'vInfo (Imported)'!$1:$5000,A1768,FALSE),
"")</f>
        <v/>
      </c>
      <c r="G1768" s="1" t="str">
        <f>IF(HLOOKUP("Cluster",'vInfo (Imported)'!$1:$5000,A1768,FALSE)&gt;0,
HLOOKUP("Cluster",'vInfo (Imported)'!$1:$5000,A1768,FALSE),
"")</f>
        <v/>
      </c>
      <c r="K1768" s="28">
        <f>'vCluster (Imported)'!A1768</f>
        <v>0</v>
      </c>
      <c r="L1768">
        <f t="shared" si="165"/>
        <v>0</v>
      </c>
      <c r="M1768">
        <f t="shared" si="166"/>
        <v>0</v>
      </c>
      <c r="N1768">
        <f t="shared" si="167"/>
        <v>0</v>
      </c>
      <c r="O1768" s="1">
        <f t="shared" si="168"/>
        <v>0</v>
      </c>
      <c r="P1768">
        <f>SUMIFS('vCluster (Imported)'!$G:$G,'vCluster (Imported)'!$A:$A,K1768)</f>
        <v>0</v>
      </c>
      <c r="Q1768">
        <f t="shared" si="169"/>
        <v>0</v>
      </c>
    </row>
    <row r="1769" spans="1:17" x14ac:dyDescent="0.3">
      <c r="A1769">
        <f t="shared" si="164"/>
        <v>1769</v>
      </c>
      <c r="B1769" t="str">
        <f>IF(HLOOKUP("Memory",'vInfo (Imported)'!$1:$5000,A1769,FALSE)&gt;0,HLOOKUP("Memory",'vInfo (Imported)'!$1:$5000,A1769,FALSE),"")</f>
        <v/>
      </c>
      <c r="C1769" t="str">
        <f>IF(HLOOKUP("CPUs",'vInfo (Imported)'!$1:$5000,A1769,FALSE)&gt;0,
HLOOKUP("CPUs",'vInfo (Imported)'!$1:$5000,A1769,FALSE),
"")</f>
        <v/>
      </c>
      <c r="D1769" t="str">
        <f>IF(HLOOKUP($D$1,'vInfo (Imported)'!$1:$5000,A1769,FALSE)&gt;0,
HLOOKUP($D$1,'vInfo (Imported)'!$1:$5000,A1769,FALSE),
"")</f>
        <v/>
      </c>
      <c r="E1769" t="str">
        <f>IF(HLOOKUP("Category",'vInfo (Imported)'!$1:$5000,A1769,FALSE)&gt;0,
HLOOKUP("Category",'vInfo (Imported)'!$1:$5000,A1769,FALSE),
"")</f>
        <v/>
      </c>
      <c r="F1769" t="str">
        <f>IF(HLOOKUP("OS according to the configuration file",'vInfo (Imported)'!$1:$5000,A1769,FALSE)&gt;0,
HLOOKUP("OS according to the configuration file",'vInfo (Imported)'!$1:$5000,A1769,FALSE),
"")</f>
        <v/>
      </c>
      <c r="G1769" s="1" t="str">
        <f>IF(HLOOKUP("Cluster",'vInfo (Imported)'!$1:$5000,A1769,FALSE)&gt;0,
HLOOKUP("Cluster",'vInfo (Imported)'!$1:$5000,A1769,FALSE),
"")</f>
        <v/>
      </c>
      <c r="K1769" s="28">
        <f>'vCluster (Imported)'!A1769</f>
        <v>0</v>
      </c>
      <c r="L1769">
        <f t="shared" si="165"/>
        <v>0</v>
      </c>
      <c r="M1769">
        <f t="shared" si="166"/>
        <v>0</v>
      </c>
      <c r="N1769">
        <f t="shared" si="167"/>
        <v>0</v>
      </c>
      <c r="O1769" s="1">
        <f t="shared" si="168"/>
        <v>0</v>
      </c>
      <c r="P1769">
        <f>SUMIFS('vCluster (Imported)'!$G:$G,'vCluster (Imported)'!$A:$A,K1769)</f>
        <v>0</v>
      </c>
      <c r="Q1769">
        <f t="shared" si="169"/>
        <v>0</v>
      </c>
    </row>
    <row r="1770" spans="1:17" x14ac:dyDescent="0.3">
      <c r="A1770">
        <f t="shared" si="164"/>
        <v>1770</v>
      </c>
      <c r="B1770" t="str">
        <f>IF(HLOOKUP("Memory",'vInfo (Imported)'!$1:$5000,A1770,FALSE)&gt;0,HLOOKUP("Memory",'vInfo (Imported)'!$1:$5000,A1770,FALSE),"")</f>
        <v/>
      </c>
      <c r="C1770" t="str">
        <f>IF(HLOOKUP("CPUs",'vInfo (Imported)'!$1:$5000,A1770,FALSE)&gt;0,
HLOOKUP("CPUs",'vInfo (Imported)'!$1:$5000,A1770,FALSE),
"")</f>
        <v/>
      </c>
      <c r="D1770" t="str">
        <f>IF(HLOOKUP($D$1,'vInfo (Imported)'!$1:$5000,A1770,FALSE)&gt;0,
HLOOKUP($D$1,'vInfo (Imported)'!$1:$5000,A1770,FALSE),
"")</f>
        <v/>
      </c>
      <c r="E1770" t="str">
        <f>IF(HLOOKUP("Category",'vInfo (Imported)'!$1:$5000,A1770,FALSE)&gt;0,
HLOOKUP("Category",'vInfo (Imported)'!$1:$5000,A1770,FALSE),
"")</f>
        <v/>
      </c>
      <c r="F1770" t="str">
        <f>IF(HLOOKUP("OS according to the configuration file",'vInfo (Imported)'!$1:$5000,A1770,FALSE)&gt;0,
HLOOKUP("OS according to the configuration file",'vInfo (Imported)'!$1:$5000,A1770,FALSE),
"")</f>
        <v/>
      </c>
      <c r="G1770" s="1" t="str">
        <f>IF(HLOOKUP("Cluster",'vInfo (Imported)'!$1:$5000,A1770,FALSE)&gt;0,
HLOOKUP("Cluster",'vInfo (Imported)'!$1:$5000,A1770,FALSE),
"")</f>
        <v/>
      </c>
      <c r="K1770" s="28">
        <f>'vCluster (Imported)'!A1770</f>
        <v>0</v>
      </c>
      <c r="L1770">
        <f t="shared" si="165"/>
        <v>0</v>
      </c>
      <c r="M1770">
        <f t="shared" si="166"/>
        <v>0</v>
      </c>
      <c r="N1770">
        <f t="shared" si="167"/>
        <v>0</v>
      </c>
      <c r="O1770" s="1">
        <f t="shared" si="168"/>
        <v>0</v>
      </c>
      <c r="P1770">
        <f>SUMIFS('vCluster (Imported)'!$G:$G,'vCluster (Imported)'!$A:$A,K1770)</f>
        <v>0</v>
      </c>
      <c r="Q1770">
        <f t="shared" si="169"/>
        <v>0</v>
      </c>
    </row>
    <row r="1771" spans="1:17" x14ac:dyDescent="0.3">
      <c r="A1771">
        <f t="shared" si="164"/>
        <v>1771</v>
      </c>
      <c r="B1771" t="str">
        <f>IF(HLOOKUP("Memory",'vInfo (Imported)'!$1:$5000,A1771,FALSE)&gt;0,HLOOKUP("Memory",'vInfo (Imported)'!$1:$5000,A1771,FALSE),"")</f>
        <v/>
      </c>
      <c r="C1771" t="str">
        <f>IF(HLOOKUP("CPUs",'vInfo (Imported)'!$1:$5000,A1771,FALSE)&gt;0,
HLOOKUP("CPUs",'vInfo (Imported)'!$1:$5000,A1771,FALSE),
"")</f>
        <v/>
      </c>
      <c r="D1771" t="str">
        <f>IF(HLOOKUP($D$1,'vInfo (Imported)'!$1:$5000,A1771,FALSE)&gt;0,
HLOOKUP($D$1,'vInfo (Imported)'!$1:$5000,A1771,FALSE),
"")</f>
        <v/>
      </c>
      <c r="E1771" t="str">
        <f>IF(HLOOKUP("Category",'vInfo (Imported)'!$1:$5000,A1771,FALSE)&gt;0,
HLOOKUP("Category",'vInfo (Imported)'!$1:$5000,A1771,FALSE),
"")</f>
        <v/>
      </c>
      <c r="F1771" t="str">
        <f>IF(HLOOKUP("OS according to the configuration file",'vInfo (Imported)'!$1:$5000,A1771,FALSE)&gt;0,
HLOOKUP("OS according to the configuration file",'vInfo (Imported)'!$1:$5000,A1771,FALSE),
"")</f>
        <v/>
      </c>
      <c r="G1771" s="1" t="str">
        <f>IF(HLOOKUP("Cluster",'vInfo (Imported)'!$1:$5000,A1771,FALSE)&gt;0,
HLOOKUP("Cluster",'vInfo (Imported)'!$1:$5000,A1771,FALSE),
"")</f>
        <v/>
      </c>
      <c r="K1771" s="28">
        <f>'vCluster (Imported)'!A1771</f>
        <v>0</v>
      </c>
      <c r="L1771">
        <f t="shared" si="165"/>
        <v>0</v>
      </c>
      <c r="M1771">
        <f t="shared" si="166"/>
        <v>0</v>
      </c>
      <c r="N1771">
        <f t="shared" si="167"/>
        <v>0</v>
      </c>
      <c r="O1771" s="1">
        <f t="shared" si="168"/>
        <v>0</v>
      </c>
      <c r="P1771">
        <f>SUMIFS('vCluster (Imported)'!$G:$G,'vCluster (Imported)'!$A:$A,K1771)</f>
        <v>0</v>
      </c>
      <c r="Q1771">
        <f t="shared" si="169"/>
        <v>0</v>
      </c>
    </row>
    <row r="1772" spans="1:17" x14ac:dyDescent="0.3">
      <c r="A1772">
        <f t="shared" si="164"/>
        <v>1772</v>
      </c>
      <c r="B1772" t="str">
        <f>IF(HLOOKUP("Memory",'vInfo (Imported)'!$1:$5000,A1772,FALSE)&gt;0,HLOOKUP("Memory",'vInfo (Imported)'!$1:$5000,A1772,FALSE),"")</f>
        <v/>
      </c>
      <c r="C1772" t="str">
        <f>IF(HLOOKUP("CPUs",'vInfo (Imported)'!$1:$5000,A1772,FALSE)&gt;0,
HLOOKUP("CPUs",'vInfo (Imported)'!$1:$5000,A1772,FALSE),
"")</f>
        <v/>
      </c>
      <c r="D1772" t="str">
        <f>IF(HLOOKUP($D$1,'vInfo (Imported)'!$1:$5000,A1772,FALSE)&gt;0,
HLOOKUP($D$1,'vInfo (Imported)'!$1:$5000,A1772,FALSE),
"")</f>
        <v/>
      </c>
      <c r="E1772" t="str">
        <f>IF(HLOOKUP("Category",'vInfo (Imported)'!$1:$5000,A1772,FALSE)&gt;0,
HLOOKUP("Category",'vInfo (Imported)'!$1:$5000,A1772,FALSE),
"")</f>
        <v/>
      </c>
      <c r="F1772" t="str">
        <f>IF(HLOOKUP("OS according to the configuration file",'vInfo (Imported)'!$1:$5000,A1772,FALSE)&gt;0,
HLOOKUP("OS according to the configuration file",'vInfo (Imported)'!$1:$5000,A1772,FALSE),
"")</f>
        <v/>
      </c>
      <c r="G1772" s="1" t="str">
        <f>IF(HLOOKUP("Cluster",'vInfo (Imported)'!$1:$5000,A1772,FALSE)&gt;0,
HLOOKUP("Cluster",'vInfo (Imported)'!$1:$5000,A1772,FALSE),
"")</f>
        <v/>
      </c>
      <c r="K1772" s="28">
        <f>'vCluster (Imported)'!A1772</f>
        <v>0</v>
      </c>
      <c r="L1772">
        <f t="shared" si="165"/>
        <v>0</v>
      </c>
      <c r="M1772">
        <f t="shared" si="166"/>
        <v>0</v>
      </c>
      <c r="N1772">
        <f t="shared" si="167"/>
        <v>0</v>
      </c>
      <c r="O1772" s="1">
        <f t="shared" si="168"/>
        <v>0</v>
      </c>
      <c r="P1772">
        <f>SUMIFS('vCluster (Imported)'!$G:$G,'vCluster (Imported)'!$A:$A,K1772)</f>
        <v>0</v>
      </c>
      <c r="Q1772">
        <f t="shared" si="169"/>
        <v>0</v>
      </c>
    </row>
    <row r="1773" spans="1:17" x14ac:dyDescent="0.3">
      <c r="A1773">
        <f t="shared" si="164"/>
        <v>1773</v>
      </c>
      <c r="B1773" t="str">
        <f>IF(HLOOKUP("Memory",'vInfo (Imported)'!$1:$5000,A1773,FALSE)&gt;0,HLOOKUP("Memory",'vInfo (Imported)'!$1:$5000,A1773,FALSE),"")</f>
        <v/>
      </c>
      <c r="C1773" t="str">
        <f>IF(HLOOKUP("CPUs",'vInfo (Imported)'!$1:$5000,A1773,FALSE)&gt;0,
HLOOKUP("CPUs",'vInfo (Imported)'!$1:$5000,A1773,FALSE),
"")</f>
        <v/>
      </c>
      <c r="D1773" t="str">
        <f>IF(HLOOKUP($D$1,'vInfo (Imported)'!$1:$5000,A1773,FALSE)&gt;0,
HLOOKUP($D$1,'vInfo (Imported)'!$1:$5000,A1773,FALSE),
"")</f>
        <v/>
      </c>
      <c r="E1773" t="str">
        <f>IF(HLOOKUP("Category",'vInfo (Imported)'!$1:$5000,A1773,FALSE)&gt;0,
HLOOKUP("Category",'vInfo (Imported)'!$1:$5000,A1773,FALSE),
"")</f>
        <v/>
      </c>
      <c r="F1773" t="str">
        <f>IF(HLOOKUP("OS according to the configuration file",'vInfo (Imported)'!$1:$5000,A1773,FALSE)&gt;0,
HLOOKUP("OS according to the configuration file",'vInfo (Imported)'!$1:$5000,A1773,FALSE),
"")</f>
        <v/>
      </c>
      <c r="G1773" s="1" t="str">
        <f>IF(HLOOKUP("Cluster",'vInfo (Imported)'!$1:$5000,A1773,FALSE)&gt;0,
HLOOKUP("Cluster",'vInfo (Imported)'!$1:$5000,A1773,FALSE),
"")</f>
        <v/>
      </c>
      <c r="K1773" s="28">
        <f>'vCluster (Imported)'!A1773</f>
        <v>0</v>
      </c>
      <c r="L1773">
        <f t="shared" si="165"/>
        <v>0</v>
      </c>
      <c r="M1773">
        <f t="shared" si="166"/>
        <v>0</v>
      </c>
      <c r="N1773">
        <f t="shared" si="167"/>
        <v>0</v>
      </c>
      <c r="O1773" s="1">
        <f t="shared" si="168"/>
        <v>0</v>
      </c>
      <c r="P1773">
        <f>SUMIFS('vCluster (Imported)'!$G:$G,'vCluster (Imported)'!$A:$A,K1773)</f>
        <v>0</v>
      </c>
      <c r="Q1773">
        <f t="shared" si="169"/>
        <v>0</v>
      </c>
    </row>
    <row r="1774" spans="1:17" x14ac:dyDescent="0.3">
      <c r="A1774">
        <f t="shared" si="164"/>
        <v>1774</v>
      </c>
      <c r="B1774" t="str">
        <f>IF(HLOOKUP("Memory",'vInfo (Imported)'!$1:$5000,A1774,FALSE)&gt;0,HLOOKUP("Memory",'vInfo (Imported)'!$1:$5000,A1774,FALSE),"")</f>
        <v/>
      </c>
      <c r="C1774" t="str">
        <f>IF(HLOOKUP("CPUs",'vInfo (Imported)'!$1:$5000,A1774,FALSE)&gt;0,
HLOOKUP("CPUs",'vInfo (Imported)'!$1:$5000,A1774,FALSE),
"")</f>
        <v/>
      </c>
      <c r="D1774" t="str">
        <f>IF(HLOOKUP($D$1,'vInfo (Imported)'!$1:$5000,A1774,FALSE)&gt;0,
HLOOKUP($D$1,'vInfo (Imported)'!$1:$5000,A1774,FALSE),
"")</f>
        <v/>
      </c>
      <c r="E1774" t="str">
        <f>IF(HLOOKUP("Category",'vInfo (Imported)'!$1:$5000,A1774,FALSE)&gt;0,
HLOOKUP("Category",'vInfo (Imported)'!$1:$5000,A1774,FALSE),
"")</f>
        <v/>
      </c>
      <c r="F1774" t="str">
        <f>IF(HLOOKUP("OS according to the configuration file",'vInfo (Imported)'!$1:$5000,A1774,FALSE)&gt;0,
HLOOKUP("OS according to the configuration file",'vInfo (Imported)'!$1:$5000,A1774,FALSE),
"")</f>
        <v/>
      </c>
      <c r="G1774" s="1" t="str">
        <f>IF(HLOOKUP("Cluster",'vInfo (Imported)'!$1:$5000,A1774,FALSE)&gt;0,
HLOOKUP("Cluster",'vInfo (Imported)'!$1:$5000,A1774,FALSE),
"")</f>
        <v/>
      </c>
      <c r="K1774" s="28">
        <f>'vCluster (Imported)'!A1774</f>
        <v>0</v>
      </c>
      <c r="L1774">
        <f t="shared" si="165"/>
        <v>0</v>
      </c>
      <c r="M1774">
        <f t="shared" si="166"/>
        <v>0</v>
      </c>
      <c r="N1774">
        <f t="shared" si="167"/>
        <v>0</v>
      </c>
      <c r="O1774" s="1">
        <f t="shared" si="168"/>
        <v>0</v>
      </c>
      <c r="P1774">
        <f>SUMIFS('vCluster (Imported)'!$G:$G,'vCluster (Imported)'!$A:$A,K1774)</f>
        <v>0</v>
      </c>
      <c r="Q1774">
        <f t="shared" si="169"/>
        <v>0</v>
      </c>
    </row>
    <row r="1775" spans="1:17" x14ac:dyDescent="0.3">
      <c r="A1775">
        <f t="shared" si="164"/>
        <v>1775</v>
      </c>
      <c r="B1775" t="str">
        <f>IF(HLOOKUP("Memory",'vInfo (Imported)'!$1:$5000,A1775,FALSE)&gt;0,HLOOKUP("Memory",'vInfo (Imported)'!$1:$5000,A1775,FALSE),"")</f>
        <v/>
      </c>
      <c r="C1775" t="str">
        <f>IF(HLOOKUP("CPUs",'vInfo (Imported)'!$1:$5000,A1775,FALSE)&gt;0,
HLOOKUP("CPUs",'vInfo (Imported)'!$1:$5000,A1775,FALSE),
"")</f>
        <v/>
      </c>
      <c r="D1775" t="str">
        <f>IF(HLOOKUP($D$1,'vInfo (Imported)'!$1:$5000,A1775,FALSE)&gt;0,
HLOOKUP($D$1,'vInfo (Imported)'!$1:$5000,A1775,FALSE),
"")</f>
        <v/>
      </c>
      <c r="E1775" t="str">
        <f>IF(HLOOKUP("Category",'vInfo (Imported)'!$1:$5000,A1775,FALSE)&gt;0,
HLOOKUP("Category",'vInfo (Imported)'!$1:$5000,A1775,FALSE),
"")</f>
        <v/>
      </c>
      <c r="F1775" t="str">
        <f>IF(HLOOKUP("OS according to the configuration file",'vInfo (Imported)'!$1:$5000,A1775,FALSE)&gt;0,
HLOOKUP("OS according to the configuration file",'vInfo (Imported)'!$1:$5000,A1775,FALSE),
"")</f>
        <v/>
      </c>
      <c r="G1775" s="1" t="str">
        <f>IF(HLOOKUP("Cluster",'vInfo (Imported)'!$1:$5000,A1775,FALSE)&gt;0,
HLOOKUP("Cluster",'vInfo (Imported)'!$1:$5000,A1775,FALSE),
"")</f>
        <v/>
      </c>
      <c r="K1775" s="28">
        <f>'vCluster (Imported)'!A1775</f>
        <v>0</v>
      </c>
      <c r="L1775">
        <f t="shared" si="165"/>
        <v>0</v>
      </c>
      <c r="M1775">
        <f t="shared" si="166"/>
        <v>0</v>
      </c>
      <c r="N1775">
        <f t="shared" si="167"/>
        <v>0</v>
      </c>
      <c r="O1775" s="1">
        <f t="shared" si="168"/>
        <v>0</v>
      </c>
      <c r="P1775">
        <f>SUMIFS('vCluster (Imported)'!$G:$G,'vCluster (Imported)'!$A:$A,K1775)</f>
        <v>0</v>
      </c>
      <c r="Q1775">
        <f t="shared" si="169"/>
        <v>0</v>
      </c>
    </row>
    <row r="1776" spans="1:17" x14ac:dyDescent="0.3">
      <c r="A1776">
        <f t="shared" si="164"/>
        <v>1776</v>
      </c>
      <c r="B1776" t="str">
        <f>IF(HLOOKUP("Memory",'vInfo (Imported)'!$1:$5000,A1776,FALSE)&gt;0,HLOOKUP("Memory",'vInfo (Imported)'!$1:$5000,A1776,FALSE),"")</f>
        <v/>
      </c>
      <c r="C1776" t="str">
        <f>IF(HLOOKUP("CPUs",'vInfo (Imported)'!$1:$5000,A1776,FALSE)&gt;0,
HLOOKUP("CPUs",'vInfo (Imported)'!$1:$5000,A1776,FALSE),
"")</f>
        <v/>
      </c>
      <c r="D1776" t="str">
        <f>IF(HLOOKUP($D$1,'vInfo (Imported)'!$1:$5000,A1776,FALSE)&gt;0,
HLOOKUP($D$1,'vInfo (Imported)'!$1:$5000,A1776,FALSE),
"")</f>
        <v/>
      </c>
      <c r="E1776" t="str">
        <f>IF(HLOOKUP("Category",'vInfo (Imported)'!$1:$5000,A1776,FALSE)&gt;0,
HLOOKUP("Category",'vInfo (Imported)'!$1:$5000,A1776,FALSE),
"")</f>
        <v/>
      </c>
      <c r="F1776" t="str">
        <f>IF(HLOOKUP("OS according to the configuration file",'vInfo (Imported)'!$1:$5000,A1776,FALSE)&gt;0,
HLOOKUP("OS according to the configuration file",'vInfo (Imported)'!$1:$5000,A1776,FALSE),
"")</f>
        <v/>
      </c>
      <c r="G1776" s="1" t="str">
        <f>IF(HLOOKUP("Cluster",'vInfo (Imported)'!$1:$5000,A1776,FALSE)&gt;0,
HLOOKUP("Cluster",'vInfo (Imported)'!$1:$5000,A1776,FALSE),
"")</f>
        <v/>
      </c>
      <c r="K1776" s="28">
        <f>'vCluster (Imported)'!A1776</f>
        <v>0</v>
      </c>
      <c r="L1776">
        <f t="shared" si="165"/>
        <v>0</v>
      </c>
      <c r="M1776">
        <f t="shared" si="166"/>
        <v>0</v>
      </c>
      <c r="N1776">
        <f t="shared" si="167"/>
        <v>0</v>
      </c>
      <c r="O1776" s="1">
        <f t="shared" si="168"/>
        <v>0</v>
      </c>
      <c r="P1776">
        <f>SUMIFS('vCluster (Imported)'!$G:$G,'vCluster (Imported)'!$A:$A,K1776)</f>
        <v>0</v>
      </c>
      <c r="Q1776">
        <f t="shared" si="169"/>
        <v>0</v>
      </c>
    </row>
    <row r="1777" spans="1:17" x14ac:dyDescent="0.3">
      <c r="A1777">
        <f t="shared" si="164"/>
        <v>1777</v>
      </c>
      <c r="B1777" t="str">
        <f>IF(HLOOKUP("Memory",'vInfo (Imported)'!$1:$5000,A1777,FALSE)&gt;0,HLOOKUP("Memory",'vInfo (Imported)'!$1:$5000,A1777,FALSE),"")</f>
        <v/>
      </c>
      <c r="C1777" t="str">
        <f>IF(HLOOKUP("CPUs",'vInfo (Imported)'!$1:$5000,A1777,FALSE)&gt;0,
HLOOKUP("CPUs",'vInfo (Imported)'!$1:$5000,A1777,FALSE),
"")</f>
        <v/>
      </c>
      <c r="D1777" t="str">
        <f>IF(HLOOKUP($D$1,'vInfo (Imported)'!$1:$5000,A1777,FALSE)&gt;0,
HLOOKUP($D$1,'vInfo (Imported)'!$1:$5000,A1777,FALSE),
"")</f>
        <v/>
      </c>
      <c r="E1777" t="str">
        <f>IF(HLOOKUP("Category",'vInfo (Imported)'!$1:$5000,A1777,FALSE)&gt;0,
HLOOKUP("Category",'vInfo (Imported)'!$1:$5000,A1777,FALSE),
"")</f>
        <v/>
      </c>
      <c r="F1777" t="str">
        <f>IF(HLOOKUP("OS according to the configuration file",'vInfo (Imported)'!$1:$5000,A1777,FALSE)&gt;0,
HLOOKUP("OS according to the configuration file",'vInfo (Imported)'!$1:$5000,A1777,FALSE),
"")</f>
        <v/>
      </c>
      <c r="G1777" s="1" t="str">
        <f>IF(HLOOKUP("Cluster",'vInfo (Imported)'!$1:$5000,A1777,FALSE)&gt;0,
HLOOKUP("Cluster",'vInfo (Imported)'!$1:$5000,A1777,FALSE),
"")</f>
        <v/>
      </c>
      <c r="K1777" s="28">
        <f>'vCluster (Imported)'!A1777</f>
        <v>0</v>
      </c>
      <c r="L1777">
        <f t="shared" si="165"/>
        <v>0</v>
      </c>
      <c r="M1777">
        <f t="shared" si="166"/>
        <v>0</v>
      </c>
      <c r="N1777">
        <f t="shared" si="167"/>
        <v>0</v>
      </c>
      <c r="O1777" s="1">
        <f t="shared" si="168"/>
        <v>0</v>
      </c>
      <c r="P1777">
        <f>SUMIFS('vCluster (Imported)'!$G:$G,'vCluster (Imported)'!$A:$A,K1777)</f>
        <v>0</v>
      </c>
      <c r="Q1777">
        <f t="shared" si="169"/>
        <v>0</v>
      </c>
    </row>
    <row r="1778" spans="1:17" x14ac:dyDescent="0.3">
      <c r="A1778">
        <f t="shared" si="164"/>
        <v>1778</v>
      </c>
      <c r="B1778" t="str">
        <f>IF(HLOOKUP("Memory",'vInfo (Imported)'!$1:$5000,A1778,FALSE)&gt;0,HLOOKUP("Memory",'vInfo (Imported)'!$1:$5000,A1778,FALSE),"")</f>
        <v/>
      </c>
      <c r="C1778" t="str">
        <f>IF(HLOOKUP("CPUs",'vInfo (Imported)'!$1:$5000,A1778,FALSE)&gt;0,
HLOOKUP("CPUs",'vInfo (Imported)'!$1:$5000,A1778,FALSE),
"")</f>
        <v/>
      </c>
      <c r="D1778" t="str">
        <f>IF(HLOOKUP($D$1,'vInfo (Imported)'!$1:$5000,A1778,FALSE)&gt;0,
HLOOKUP($D$1,'vInfo (Imported)'!$1:$5000,A1778,FALSE),
"")</f>
        <v/>
      </c>
      <c r="E1778" t="str">
        <f>IF(HLOOKUP("Category",'vInfo (Imported)'!$1:$5000,A1778,FALSE)&gt;0,
HLOOKUP("Category",'vInfo (Imported)'!$1:$5000,A1778,FALSE),
"")</f>
        <v/>
      </c>
      <c r="F1778" t="str">
        <f>IF(HLOOKUP("OS according to the configuration file",'vInfo (Imported)'!$1:$5000,A1778,FALSE)&gt;0,
HLOOKUP("OS according to the configuration file",'vInfo (Imported)'!$1:$5000,A1778,FALSE),
"")</f>
        <v/>
      </c>
      <c r="G1778" s="1" t="str">
        <f>IF(HLOOKUP("Cluster",'vInfo (Imported)'!$1:$5000,A1778,FALSE)&gt;0,
HLOOKUP("Cluster",'vInfo (Imported)'!$1:$5000,A1778,FALSE),
"")</f>
        <v/>
      </c>
      <c r="K1778" s="28">
        <f>'vCluster (Imported)'!A1778</f>
        <v>0</v>
      </c>
      <c r="L1778">
        <f t="shared" si="165"/>
        <v>0</v>
      </c>
      <c r="M1778">
        <f t="shared" si="166"/>
        <v>0</v>
      </c>
      <c r="N1778">
        <f t="shared" si="167"/>
        <v>0</v>
      </c>
      <c r="O1778" s="1">
        <f t="shared" si="168"/>
        <v>0</v>
      </c>
      <c r="P1778">
        <f>SUMIFS('vCluster (Imported)'!$G:$G,'vCluster (Imported)'!$A:$A,K1778)</f>
        <v>0</v>
      </c>
      <c r="Q1778">
        <f t="shared" si="169"/>
        <v>0</v>
      </c>
    </row>
    <row r="1779" spans="1:17" x14ac:dyDescent="0.3">
      <c r="A1779">
        <f t="shared" si="164"/>
        <v>1779</v>
      </c>
      <c r="B1779" t="str">
        <f>IF(HLOOKUP("Memory",'vInfo (Imported)'!$1:$5000,A1779,FALSE)&gt;0,HLOOKUP("Memory",'vInfo (Imported)'!$1:$5000,A1779,FALSE),"")</f>
        <v/>
      </c>
      <c r="C1779" t="str">
        <f>IF(HLOOKUP("CPUs",'vInfo (Imported)'!$1:$5000,A1779,FALSE)&gt;0,
HLOOKUP("CPUs",'vInfo (Imported)'!$1:$5000,A1779,FALSE),
"")</f>
        <v/>
      </c>
      <c r="D1779" t="str">
        <f>IF(HLOOKUP($D$1,'vInfo (Imported)'!$1:$5000,A1779,FALSE)&gt;0,
HLOOKUP($D$1,'vInfo (Imported)'!$1:$5000,A1779,FALSE),
"")</f>
        <v/>
      </c>
      <c r="E1779" t="str">
        <f>IF(HLOOKUP("Category",'vInfo (Imported)'!$1:$5000,A1779,FALSE)&gt;0,
HLOOKUP("Category",'vInfo (Imported)'!$1:$5000,A1779,FALSE),
"")</f>
        <v/>
      </c>
      <c r="F1779" t="str">
        <f>IF(HLOOKUP("OS according to the configuration file",'vInfo (Imported)'!$1:$5000,A1779,FALSE)&gt;0,
HLOOKUP("OS according to the configuration file",'vInfo (Imported)'!$1:$5000,A1779,FALSE),
"")</f>
        <v/>
      </c>
      <c r="G1779" s="1" t="str">
        <f>IF(HLOOKUP("Cluster",'vInfo (Imported)'!$1:$5000,A1779,FALSE)&gt;0,
HLOOKUP("Cluster",'vInfo (Imported)'!$1:$5000,A1779,FALSE),
"")</f>
        <v/>
      </c>
      <c r="K1779" s="28">
        <f>'vCluster (Imported)'!A1779</f>
        <v>0</v>
      </c>
      <c r="L1779">
        <f t="shared" si="165"/>
        <v>0</v>
      </c>
      <c r="M1779">
        <f t="shared" si="166"/>
        <v>0</v>
      </c>
      <c r="N1779">
        <f t="shared" si="167"/>
        <v>0</v>
      </c>
      <c r="O1779" s="1">
        <f t="shared" si="168"/>
        <v>0</v>
      </c>
      <c r="P1779">
        <f>SUMIFS('vCluster (Imported)'!$G:$G,'vCluster (Imported)'!$A:$A,K1779)</f>
        <v>0</v>
      </c>
      <c r="Q1779">
        <f t="shared" si="169"/>
        <v>0</v>
      </c>
    </row>
    <row r="1780" spans="1:17" x14ac:dyDescent="0.3">
      <c r="A1780">
        <f t="shared" si="164"/>
        <v>1780</v>
      </c>
      <c r="B1780" t="str">
        <f>IF(HLOOKUP("Memory",'vInfo (Imported)'!$1:$5000,A1780,FALSE)&gt;0,HLOOKUP("Memory",'vInfo (Imported)'!$1:$5000,A1780,FALSE),"")</f>
        <v/>
      </c>
      <c r="C1780" t="str">
        <f>IF(HLOOKUP("CPUs",'vInfo (Imported)'!$1:$5000,A1780,FALSE)&gt;0,
HLOOKUP("CPUs",'vInfo (Imported)'!$1:$5000,A1780,FALSE),
"")</f>
        <v/>
      </c>
      <c r="D1780" t="str">
        <f>IF(HLOOKUP($D$1,'vInfo (Imported)'!$1:$5000,A1780,FALSE)&gt;0,
HLOOKUP($D$1,'vInfo (Imported)'!$1:$5000,A1780,FALSE),
"")</f>
        <v/>
      </c>
      <c r="E1780" t="str">
        <f>IF(HLOOKUP("Category",'vInfo (Imported)'!$1:$5000,A1780,FALSE)&gt;0,
HLOOKUP("Category",'vInfo (Imported)'!$1:$5000,A1780,FALSE),
"")</f>
        <v/>
      </c>
      <c r="F1780" t="str">
        <f>IF(HLOOKUP("OS according to the configuration file",'vInfo (Imported)'!$1:$5000,A1780,FALSE)&gt;0,
HLOOKUP("OS according to the configuration file",'vInfo (Imported)'!$1:$5000,A1780,FALSE),
"")</f>
        <v/>
      </c>
      <c r="G1780" s="1" t="str">
        <f>IF(HLOOKUP("Cluster",'vInfo (Imported)'!$1:$5000,A1780,FALSE)&gt;0,
HLOOKUP("Cluster",'vInfo (Imported)'!$1:$5000,A1780,FALSE),
"")</f>
        <v/>
      </c>
      <c r="K1780" s="28">
        <f>'vCluster (Imported)'!A1780</f>
        <v>0</v>
      </c>
      <c r="L1780">
        <f t="shared" si="165"/>
        <v>0</v>
      </c>
      <c r="M1780">
        <f t="shared" si="166"/>
        <v>0</v>
      </c>
      <c r="N1780">
        <f t="shared" si="167"/>
        <v>0</v>
      </c>
      <c r="O1780" s="1">
        <f t="shared" si="168"/>
        <v>0</v>
      </c>
      <c r="P1780">
        <f>SUMIFS('vCluster (Imported)'!$G:$G,'vCluster (Imported)'!$A:$A,K1780)</f>
        <v>0</v>
      </c>
      <c r="Q1780">
        <f t="shared" si="169"/>
        <v>0</v>
      </c>
    </row>
    <row r="1781" spans="1:17" x14ac:dyDescent="0.3">
      <c r="A1781">
        <f t="shared" si="164"/>
        <v>1781</v>
      </c>
      <c r="B1781" t="str">
        <f>IF(HLOOKUP("Memory",'vInfo (Imported)'!$1:$5000,A1781,FALSE)&gt;0,HLOOKUP("Memory",'vInfo (Imported)'!$1:$5000,A1781,FALSE),"")</f>
        <v/>
      </c>
      <c r="C1781" t="str">
        <f>IF(HLOOKUP("CPUs",'vInfo (Imported)'!$1:$5000,A1781,FALSE)&gt;0,
HLOOKUP("CPUs",'vInfo (Imported)'!$1:$5000,A1781,FALSE),
"")</f>
        <v/>
      </c>
      <c r="D1781" t="str">
        <f>IF(HLOOKUP($D$1,'vInfo (Imported)'!$1:$5000,A1781,FALSE)&gt;0,
HLOOKUP($D$1,'vInfo (Imported)'!$1:$5000,A1781,FALSE),
"")</f>
        <v/>
      </c>
      <c r="E1781" t="str">
        <f>IF(HLOOKUP("Category",'vInfo (Imported)'!$1:$5000,A1781,FALSE)&gt;0,
HLOOKUP("Category",'vInfo (Imported)'!$1:$5000,A1781,FALSE),
"")</f>
        <v/>
      </c>
      <c r="F1781" t="str">
        <f>IF(HLOOKUP("OS according to the configuration file",'vInfo (Imported)'!$1:$5000,A1781,FALSE)&gt;0,
HLOOKUP("OS according to the configuration file",'vInfo (Imported)'!$1:$5000,A1781,FALSE),
"")</f>
        <v/>
      </c>
      <c r="G1781" s="1" t="str">
        <f>IF(HLOOKUP("Cluster",'vInfo (Imported)'!$1:$5000,A1781,FALSE)&gt;0,
HLOOKUP("Cluster",'vInfo (Imported)'!$1:$5000,A1781,FALSE),
"")</f>
        <v/>
      </c>
      <c r="K1781" s="28">
        <f>'vCluster (Imported)'!A1781</f>
        <v>0</v>
      </c>
      <c r="L1781">
        <f t="shared" si="165"/>
        <v>0</v>
      </c>
      <c r="M1781">
        <f t="shared" si="166"/>
        <v>0</v>
      </c>
      <c r="N1781">
        <f t="shared" si="167"/>
        <v>0</v>
      </c>
      <c r="O1781" s="1">
        <f t="shared" si="168"/>
        <v>0</v>
      </c>
      <c r="P1781">
        <f>SUMIFS('vCluster (Imported)'!$G:$G,'vCluster (Imported)'!$A:$A,K1781)</f>
        <v>0</v>
      </c>
      <c r="Q1781">
        <f t="shared" si="169"/>
        <v>0</v>
      </c>
    </row>
    <row r="1782" spans="1:17" x14ac:dyDescent="0.3">
      <c r="A1782">
        <f t="shared" si="164"/>
        <v>1782</v>
      </c>
      <c r="B1782" t="str">
        <f>IF(HLOOKUP("Memory",'vInfo (Imported)'!$1:$5000,A1782,FALSE)&gt;0,HLOOKUP("Memory",'vInfo (Imported)'!$1:$5000,A1782,FALSE),"")</f>
        <v/>
      </c>
      <c r="C1782" t="str">
        <f>IF(HLOOKUP("CPUs",'vInfo (Imported)'!$1:$5000,A1782,FALSE)&gt;0,
HLOOKUP("CPUs",'vInfo (Imported)'!$1:$5000,A1782,FALSE),
"")</f>
        <v/>
      </c>
      <c r="D1782" t="str">
        <f>IF(HLOOKUP($D$1,'vInfo (Imported)'!$1:$5000,A1782,FALSE)&gt;0,
HLOOKUP($D$1,'vInfo (Imported)'!$1:$5000,A1782,FALSE),
"")</f>
        <v/>
      </c>
      <c r="E1782" t="str">
        <f>IF(HLOOKUP("Category",'vInfo (Imported)'!$1:$5000,A1782,FALSE)&gt;0,
HLOOKUP("Category",'vInfo (Imported)'!$1:$5000,A1782,FALSE),
"")</f>
        <v/>
      </c>
      <c r="F1782" t="str">
        <f>IF(HLOOKUP("OS according to the configuration file",'vInfo (Imported)'!$1:$5000,A1782,FALSE)&gt;0,
HLOOKUP("OS according to the configuration file",'vInfo (Imported)'!$1:$5000,A1782,FALSE),
"")</f>
        <v/>
      </c>
      <c r="G1782" s="1" t="str">
        <f>IF(HLOOKUP("Cluster",'vInfo (Imported)'!$1:$5000,A1782,FALSE)&gt;0,
HLOOKUP("Cluster",'vInfo (Imported)'!$1:$5000,A1782,FALSE),
"")</f>
        <v/>
      </c>
      <c r="K1782" s="28">
        <f>'vCluster (Imported)'!A1782</f>
        <v>0</v>
      </c>
      <c r="L1782">
        <f t="shared" si="165"/>
        <v>0</v>
      </c>
      <c r="M1782">
        <f t="shared" si="166"/>
        <v>0</v>
      </c>
      <c r="N1782">
        <f t="shared" si="167"/>
        <v>0</v>
      </c>
      <c r="O1782" s="1">
        <f t="shared" si="168"/>
        <v>0</v>
      </c>
      <c r="P1782">
        <f>SUMIFS('vCluster (Imported)'!$G:$G,'vCluster (Imported)'!$A:$A,K1782)</f>
        <v>0</v>
      </c>
      <c r="Q1782">
        <f t="shared" si="169"/>
        <v>0</v>
      </c>
    </row>
    <row r="1783" spans="1:17" x14ac:dyDescent="0.3">
      <c r="A1783">
        <f t="shared" si="164"/>
        <v>1783</v>
      </c>
      <c r="B1783" t="str">
        <f>IF(HLOOKUP("Memory",'vInfo (Imported)'!$1:$5000,A1783,FALSE)&gt;0,HLOOKUP("Memory",'vInfo (Imported)'!$1:$5000,A1783,FALSE),"")</f>
        <v/>
      </c>
      <c r="C1783" t="str">
        <f>IF(HLOOKUP("CPUs",'vInfo (Imported)'!$1:$5000,A1783,FALSE)&gt;0,
HLOOKUP("CPUs",'vInfo (Imported)'!$1:$5000,A1783,FALSE),
"")</f>
        <v/>
      </c>
      <c r="D1783" t="str">
        <f>IF(HLOOKUP($D$1,'vInfo (Imported)'!$1:$5000,A1783,FALSE)&gt;0,
HLOOKUP($D$1,'vInfo (Imported)'!$1:$5000,A1783,FALSE),
"")</f>
        <v/>
      </c>
      <c r="E1783" t="str">
        <f>IF(HLOOKUP("Category",'vInfo (Imported)'!$1:$5000,A1783,FALSE)&gt;0,
HLOOKUP("Category",'vInfo (Imported)'!$1:$5000,A1783,FALSE),
"")</f>
        <v/>
      </c>
      <c r="F1783" t="str">
        <f>IF(HLOOKUP("OS according to the configuration file",'vInfo (Imported)'!$1:$5000,A1783,FALSE)&gt;0,
HLOOKUP("OS according to the configuration file",'vInfo (Imported)'!$1:$5000,A1783,FALSE),
"")</f>
        <v/>
      </c>
      <c r="G1783" s="1" t="str">
        <f>IF(HLOOKUP("Cluster",'vInfo (Imported)'!$1:$5000,A1783,FALSE)&gt;0,
HLOOKUP("Cluster",'vInfo (Imported)'!$1:$5000,A1783,FALSE),
"")</f>
        <v/>
      </c>
      <c r="K1783" s="28">
        <f>'vCluster (Imported)'!A1783</f>
        <v>0</v>
      </c>
      <c r="L1783">
        <f t="shared" si="165"/>
        <v>0</v>
      </c>
      <c r="M1783">
        <f t="shared" si="166"/>
        <v>0</v>
      </c>
      <c r="N1783">
        <f t="shared" si="167"/>
        <v>0</v>
      </c>
      <c r="O1783" s="1">
        <f t="shared" si="168"/>
        <v>0</v>
      </c>
      <c r="P1783">
        <f>SUMIFS('vCluster (Imported)'!$G:$G,'vCluster (Imported)'!$A:$A,K1783)</f>
        <v>0</v>
      </c>
      <c r="Q1783">
        <f t="shared" si="169"/>
        <v>0</v>
      </c>
    </row>
    <row r="1784" spans="1:17" x14ac:dyDescent="0.3">
      <c r="A1784">
        <f t="shared" si="164"/>
        <v>1784</v>
      </c>
      <c r="B1784" t="str">
        <f>IF(HLOOKUP("Memory",'vInfo (Imported)'!$1:$5000,A1784,FALSE)&gt;0,HLOOKUP("Memory",'vInfo (Imported)'!$1:$5000,A1784,FALSE),"")</f>
        <v/>
      </c>
      <c r="C1784" t="str">
        <f>IF(HLOOKUP("CPUs",'vInfo (Imported)'!$1:$5000,A1784,FALSE)&gt;0,
HLOOKUP("CPUs",'vInfo (Imported)'!$1:$5000,A1784,FALSE),
"")</f>
        <v/>
      </c>
      <c r="D1784" t="str">
        <f>IF(HLOOKUP($D$1,'vInfo (Imported)'!$1:$5000,A1784,FALSE)&gt;0,
HLOOKUP($D$1,'vInfo (Imported)'!$1:$5000,A1784,FALSE),
"")</f>
        <v/>
      </c>
      <c r="E1784" t="str">
        <f>IF(HLOOKUP("Category",'vInfo (Imported)'!$1:$5000,A1784,FALSE)&gt;0,
HLOOKUP("Category",'vInfo (Imported)'!$1:$5000,A1784,FALSE),
"")</f>
        <v/>
      </c>
      <c r="F1784" t="str">
        <f>IF(HLOOKUP("OS according to the configuration file",'vInfo (Imported)'!$1:$5000,A1784,FALSE)&gt;0,
HLOOKUP("OS according to the configuration file",'vInfo (Imported)'!$1:$5000,A1784,FALSE),
"")</f>
        <v/>
      </c>
      <c r="G1784" s="1" t="str">
        <f>IF(HLOOKUP("Cluster",'vInfo (Imported)'!$1:$5000,A1784,FALSE)&gt;0,
HLOOKUP("Cluster",'vInfo (Imported)'!$1:$5000,A1784,FALSE),
"")</f>
        <v/>
      </c>
      <c r="K1784" s="28">
        <f>'vCluster (Imported)'!A1784</f>
        <v>0</v>
      </c>
      <c r="L1784">
        <f t="shared" si="165"/>
        <v>0</v>
      </c>
      <c r="M1784">
        <f t="shared" si="166"/>
        <v>0</v>
      </c>
      <c r="N1784">
        <f t="shared" si="167"/>
        <v>0</v>
      </c>
      <c r="O1784" s="1">
        <f t="shared" si="168"/>
        <v>0</v>
      </c>
      <c r="P1784">
        <f>SUMIFS('vCluster (Imported)'!$G:$G,'vCluster (Imported)'!$A:$A,K1784)</f>
        <v>0</v>
      </c>
      <c r="Q1784">
        <f t="shared" si="169"/>
        <v>0</v>
      </c>
    </row>
    <row r="1785" spans="1:17" x14ac:dyDescent="0.3">
      <c r="A1785">
        <f t="shared" si="164"/>
        <v>1785</v>
      </c>
      <c r="B1785" t="str">
        <f>IF(HLOOKUP("Memory",'vInfo (Imported)'!$1:$5000,A1785,FALSE)&gt;0,HLOOKUP("Memory",'vInfo (Imported)'!$1:$5000,A1785,FALSE),"")</f>
        <v/>
      </c>
      <c r="C1785" t="str">
        <f>IF(HLOOKUP("CPUs",'vInfo (Imported)'!$1:$5000,A1785,FALSE)&gt;0,
HLOOKUP("CPUs",'vInfo (Imported)'!$1:$5000,A1785,FALSE),
"")</f>
        <v/>
      </c>
      <c r="D1785" t="str">
        <f>IF(HLOOKUP($D$1,'vInfo (Imported)'!$1:$5000,A1785,FALSE)&gt;0,
HLOOKUP($D$1,'vInfo (Imported)'!$1:$5000,A1785,FALSE),
"")</f>
        <v/>
      </c>
      <c r="E1785" t="str">
        <f>IF(HLOOKUP("Category",'vInfo (Imported)'!$1:$5000,A1785,FALSE)&gt;0,
HLOOKUP("Category",'vInfo (Imported)'!$1:$5000,A1785,FALSE),
"")</f>
        <v/>
      </c>
      <c r="F1785" t="str">
        <f>IF(HLOOKUP("OS according to the configuration file",'vInfo (Imported)'!$1:$5000,A1785,FALSE)&gt;0,
HLOOKUP("OS according to the configuration file",'vInfo (Imported)'!$1:$5000,A1785,FALSE),
"")</f>
        <v/>
      </c>
      <c r="G1785" s="1" t="str">
        <f>IF(HLOOKUP("Cluster",'vInfo (Imported)'!$1:$5000,A1785,FALSE)&gt;0,
HLOOKUP("Cluster",'vInfo (Imported)'!$1:$5000,A1785,FALSE),
"")</f>
        <v/>
      </c>
      <c r="K1785" s="28">
        <f>'vCluster (Imported)'!A1785</f>
        <v>0</v>
      </c>
      <c r="L1785">
        <f t="shared" si="165"/>
        <v>0</v>
      </c>
      <c r="M1785">
        <f t="shared" si="166"/>
        <v>0</v>
      </c>
      <c r="N1785">
        <f t="shared" si="167"/>
        <v>0</v>
      </c>
      <c r="O1785" s="1">
        <f t="shared" si="168"/>
        <v>0</v>
      </c>
      <c r="P1785">
        <f>SUMIFS('vCluster (Imported)'!$G:$G,'vCluster (Imported)'!$A:$A,K1785)</f>
        <v>0</v>
      </c>
      <c r="Q1785">
        <f t="shared" si="169"/>
        <v>0</v>
      </c>
    </row>
    <row r="1786" spans="1:17" x14ac:dyDescent="0.3">
      <c r="A1786">
        <f t="shared" si="164"/>
        <v>1786</v>
      </c>
      <c r="B1786" t="str">
        <f>IF(HLOOKUP("Memory",'vInfo (Imported)'!$1:$5000,A1786,FALSE)&gt;0,HLOOKUP("Memory",'vInfo (Imported)'!$1:$5000,A1786,FALSE),"")</f>
        <v/>
      </c>
      <c r="C1786" t="str">
        <f>IF(HLOOKUP("CPUs",'vInfo (Imported)'!$1:$5000,A1786,FALSE)&gt;0,
HLOOKUP("CPUs",'vInfo (Imported)'!$1:$5000,A1786,FALSE),
"")</f>
        <v/>
      </c>
      <c r="D1786" t="str">
        <f>IF(HLOOKUP($D$1,'vInfo (Imported)'!$1:$5000,A1786,FALSE)&gt;0,
HLOOKUP($D$1,'vInfo (Imported)'!$1:$5000,A1786,FALSE),
"")</f>
        <v/>
      </c>
      <c r="E1786" t="str">
        <f>IF(HLOOKUP("Category",'vInfo (Imported)'!$1:$5000,A1786,FALSE)&gt;0,
HLOOKUP("Category",'vInfo (Imported)'!$1:$5000,A1786,FALSE),
"")</f>
        <v/>
      </c>
      <c r="F1786" t="str">
        <f>IF(HLOOKUP("OS according to the configuration file",'vInfo (Imported)'!$1:$5000,A1786,FALSE)&gt;0,
HLOOKUP("OS according to the configuration file",'vInfo (Imported)'!$1:$5000,A1786,FALSE),
"")</f>
        <v/>
      </c>
      <c r="G1786" s="1" t="str">
        <f>IF(HLOOKUP("Cluster",'vInfo (Imported)'!$1:$5000,A1786,FALSE)&gt;0,
HLOOKUP("Cluster",'vInfo (Imported)'!$1:$5000,A1786,FALSE),
"")</f>
        <v/>
      </c>
      <c r="K1786" s="28">
        <f>'vCluster (Imported)'!A1786</f>
        <v>0</v>
      </c>
      <c r="L1786">
        <f t="shared" si="165"/>
        <v>0</v>
      </c>
      <c r="M1786">
        <f t="shared" si="166"/>
        <v>0</v>
      </c>
      <c r="N1786">
        <f t="shared" si="167"/>
        <v>0</v>
      </c>
      <c r="O1786" s="1">
        <f t="shared" si="168"/>
        <v>0</v>
      </c>
      <c r="P1786">
        <f>SUMIFS('vCluster (Imported)'!$G:$G,'vCluster (Imported)'!$A:$A,K1786)</f>
        <v>0</v>
      </c>
      <c r="Q1786">
        <f t="shared" si="169"/>
        <v>0</v>
      </c>
    </row>
    <row r="1787" spans="1:17" x14ac:dyDescent="0.3">
      <c r="A1787">
        <f t="shared" si="164"/>
        <v>1787</v>
      </c>
      <c r="B1787" t="str">
        <f>IF(HLOOKUP("Memory",'vInfo (Imported)'!$1:$5000,A1787,FALSE)&gt;0,HLOOKUP("Memory",'vInfo (Imported)'!$1:$5000,A1787,FALSE),"")</f>
        <v/>
      </c>
      <c r="C1787" t="str">
        <f>IF(HLOOKUP("CPUs",'vInfo (Imported)'!$1:$5000,A1787,FALSE)&gt;0,
HLOOKUP("CPUs",'vInfo (Imported)'!$1:$5000,A1787,FALSE),
"")</f>
        <v/>
      </c>
      <c r="D1787" t="str">
        <f>IF(HLOOKUP($D$1,'vInfo (Imported)'!$1:$5000,A1787,FALSE)&gt;0,
HLOOKUP($D$1,'vInfo (Imported)'!$1:$5000,A1787,FALSE),
"")</f>
        <v/>
      </c>
      <c r="E1787" t="str">
        <f>IF(HLOOKUP("Category",'vInfo (Imported)'!$1:$5000,A1787,FALSE)&gt;0,
HLOOKUP("Category",'vInfo (Imported)'!$1:$5000,A1787,FALSE),
"")</f>
        <v/>
      </c>
      <c r="F1787" t="str">
        <f>IF(HLOOKUP("OS according to the configuration file",'vInfo (Imported)'!$1:$5000,A1787,FALSE)&gt;0,
HLOOKUP("OS according to the configuration file",'vInfo (Imported)'!$1:$5000,A1787,FALSE),
"")</f>
        <v/>
      </c>
      <c r="G1787" s="1" t="str">
        <f>IF(HLOOKUP("Cluster",'vInfo (Imported)'!$1:$5000,A1787,FALSE)&gt;0,
HLOOKUP("Cluster",'vInfo (Imported)'!$1:$5000,A1787,FALSE),
"")</f>
        <v/>
      </c>
      <c r="K1787" s="28">
        <f>'vCluster (Imported)'!A1787</f>
        <v>0</v>
      </c>
      <c r="L1787">
        <f t="shared" si="165"/>
        <v>0</v>
      </c>
      <c r="M1787">
        <f t="shared" si="166"/>
        <v>0</v>
      </c>
      <c r="N1787">
        <f t="shared" si="167"/>
        <v>0</v>
      </c>
      <c r="O1787" s="1">
        <f t="shared" si="168"/>
        <v>0</v>
      </c>
      <c r="P1787">
        <f>SUMIFS('vCluster (Imported)'!$G:$G,'vCluster (Imported)'!$A:$A,K1787)</f>
        <v>0</v>
      </c>
      <c r="Q1787">
        <f t="shared" si="169"/>
        <v>0</v>
      </c>
    </row>
    <row r="1788" spans="1:17" x14ac:dyDescent="0.3">
      <c r="A1788">
        <f t="shared" si="164"/>
        <v>1788</v>
      </c>
      <c r="B1788" t="str">
        <f>IF(HLOOKUP("Memory",'vInfo (Imported)'!$1:$5000,A1788,FALSE)&gt;0,HLOOKUP("Memory",'vInfo (Imported)'!$1:$5000,A1788,FALSE),"")</f>
        <v/>
      </c>
      <c r="C1788" t="str">
        <f>IF(HLOOKUP("CPUs",'vInfo (Imported)'!$1:$5000,A1788,FALSE)&gt;0,
HLOOKUP("CPUs",'vInfo (Imported)'!$1:$5000,A1788,FALSE),
"")</f>
        <v/>
      </c>
      <c r="D1788" t="str">
        <f>IF(HLOOKUP($D$1,'vInfo (Imported)'!$1:$5000,A1788,FALSE)&gt;0,
HLOOKUP($D$1,'vInfo (Imported)'!$1:$5000,A1788,FALSE),
"")</f>
        <v/>
      </c>
      <c r="E1788" t="str">
        <f>IF(HLOOKUP("Category",'vInfo (Imported)'!$1:$5000,A1788,FALSE)&gt;0,
HLOOKUP("Category",'vInfo (Imported)'!$1:$5000,A1788,FALSE),
"")</f>
        <v/>
      </c>
      <c r="F1788" t="str">
        <f>IF(HLOOKUP("OS according to the configuration file",'vInfo (Imported)'!$1:$5000,A1788,FALSE)&gt;0,
HLOOKUP("OS according to the configuration file",'vInfo (Imported)'!$1:$5000,A1788,FALSE),
"")</f>
        <v/>
      </c>
      <c r="G1788" s="1" t="str">
        <f>IF(HLOOKUP("Cluster",'vInfo (Imported)'!$1:$5000,A1788,FALSE)&gt;0,
HLOOKUP("Cluster",'vInfo (Imported)'!$1:$5000,A1788,FALSE),
"")</f>
        <v/>
      </c>
      <c r="K1788" s="28">
        <f>'vCluster (Imported)'!A1788</f>
        <v>0</v>
      </c>
      <c r="L1788">
        <f t="shared" si="165"/>
        <v>0</v>
      </c>
      <c r="M1788">
        <f t="shared" si="166"/>
        <v>0</v>
      </c>
      <c r="N1788">
        <f t="shared" si="167"/>
        <v>0</v>
      </c>
      <c r="O1788" s="1">
        <f t="shared" si="168"/>
        <v>0</v>
      </c>
      <c r="P1788">
        <f>SUMIFS('vCluster (Imported)'!$G:$G,'vCluster (Imported)'!$A:$A,K1788)</f>
        <v>0</v>
      </c>
      <c r="Q1788">
        <f t="shared" si="169"/>
        <v>0</v>
      </c>
    </row>
    <row r="1789" spans="1:17" x14ac:dyDescent="0.3">
      <c r="A1789">
        <f t="shared" si="164"/>
        <v>1789</v>
      </c>
      <c r="B1789" t="str">
        <f>IF(HLOOKUP("Memory",'vInfo (Imported)'!$1:$5000,A1789,FALSE)&gt;0,HLOOKUP("Memory",'vInfo (Imported)'!$1:$5000,A1789,FALSE),"")</f>
        <v/>
      </c>
      <c r="C1789" t="str">
        <f>IF(HLOOKUP("CPUs",'vInfo (Imported)'!$1:$5000,A1789,FALSE)&gt;0,
HLOOKUP("CPUs",'vInfo (Imported)'!$1:$5000,A1789,FALSE),
"")</f>
        <v/>
      </c>
      <c r="D1789" t="str">
        <f>IF(HLOOKUP($D$1,'vInfo (Imported)'!$1:$5000,A1789,FALSE)&gt;0,
HLOOKUP($D$1,'vInfo (Imported)'!$1:$5000,A1789,FALSE),
"")</f>
        <v/>
      </c>
      <c r="E1789" t="str">
        <f>IF(HLOOKUP("Category",'vInfo (Imported)'!$1:$5000,A1789,FALSE)&gt;0,
HLOOKUP("Category",'vInfo (Imported)'!$1:$5000,A1789,FALSE),
"")</f>
        <v/>
      </c>
      <c r="F1789" t="str">
        <f>IF(HLOOKUP("OS according to the configuration file",'vInfo (Imported)'!$1:$5000,A1789,FALSE)&gt;0,
HLOOKUP("OS according to the configuration file",'vInfo (Imported)'!$1:$5000,A1789,FALSE),
"")</f>
        <v/>
      </c>
      <c r="G1789" s="1" t="str">
        <f>IF(HLOOKUP("Cluster",'vInfo (Imported)'!$1:$5000,A1789,FALSE)&gt;0,
HLOOKUP("Cluster",'vInfo (Imported)'!$1:$5000,A1789,FALSE),
"")</f>
        <v/>
      </c>
      <c r="K1789" s="28">
        <f>'vCluster (Imported)'!A1789</f>
        <v>0</v>
      </c>
      <c r="L1789">
        <f t="shared" si="165"/>
        <v>0</v>
      </c>
      <c r="M1789">
        <f t="shared" si="166"/>
        <v>0</v>
      </c>
      <c r="N1789">
        <f t="shared" si="167"/>
        <v>0</v>
      </c>
      <c r="O1789" s="1">
        <f t="shared" si="168"/>
        <v>0</v>
      </c>
      <c r="P1789">
        <f>SUMIFS('vCluster (Imported)'!$G:$G,'vCluster (Imported)'!$A:$A,K1789)</f>
        <v>0</v>
      </c>
      <c r="Q1789">
        <f t="shared" si="169"/>
        <v>0</v>
      </c>
    </row>
    <row r="1790" spans="1:17" x14ac:dyDescent="0.3">
      <c r="A1790">
        <f t="shared" si="164"/>
        <v>1790</v>
      </c>
      <c r="B1790" t="str">
        <f>IF(HLOOKUP("Memory",'vInfo (Imported)'!$1:$5000,A1790,FALSE)&gt;0,HLOOKUP("Memory",'vInfo (Imported)'!$1:$5000,A1790,FALSE),"")</f>
        <v/>
      </c>
      <c r="C1790" t="str">
        <f>IF(HLOOKUP("CPUs",'vInfo (Imported)'!$1:$5000,A1790,FALSE)&gt;0,
HLOOKUP("CPUs",'vInfo (Imported)'!$1:$5000,A1790,FALSE),
"")</f>
        <v/>
      </c>
      <c r="D1790" t="str">
        <f>IF(HLOOKUP($D$1,'vInfo (Imported)'!$1:$5000,A1790,FALSE)&gt;0,
HLOOKUP($D$1,'vInfo (Imported)'!$1:$5000,A1790,FALSE),
"")</f>
        <v/>
      </c>
      <c r="E1790" t="str">
        <f>IF(HLOOKUP("Category",'vInfo (Imported)'!$1:$5000,A1790,FALSE)&gt;0,
HLOOKUP("Category",'vInfo (Imported)'!$1:$5000,A1790,FALSE),
"")</f>
        <v/>
      </c>
      <c r="F1790" t="str">
        <f>IF(HLOOKUP("OS according to the configuration file",'vInfo (Imported)'!$1:$5000,A1790,FALSE)&gt;0,
HLOOKUP("OS according to the configuration file",'vInfo (Imported)'!$1:$5000,A1790,FALSE),
"")</f>
        <v/>
      </c>
      <c r="G1790" s="1" t="str">
        <f>IF(HLOOKUP("Cluster",'vInfo (Imported)'!$1:$5000,A1790,FALSE)&gt;0,
HLOOKUP("Cluster",'vInfo (Imported)'!$1:$5000,A1790,FALSE),
"")</f>
        <v/>
      </c>
      <c r="K1790" s="28">
        <f>'vCluster (Imported)'!A1790</f>
        <v>0</v>
      </c>
      <c r="L1790">
        <f t="shared" si="165"/>
        <v>0</v>
      </c>
      <c r="M1790">
        <f t="shared" si="166"/>
        <v>0</v>
      </c>
      <c r="N1790">
        <f t="shared" si="167"/>
        <v>0</v>
      </c>
      <c r="O1790" s="1">
        <f t="shared" si="168"/>
        <v>0</v>
      </c>
      <c r="P1790">
        <f>SUMIFS('vCluster (Imported)'!$G:$G,'vCluster (Imported)'!$A:$A,K1790)</f>
        <v>0</v>
      </c>
      <c r="Q1790">
        <f t="shared" si="169"/>
        <v>0</v>
      </c>
    </row>
    <row r="1791" spans="1:17" x14ac:dyDescent="0.3">
      <c r="A1791">
        <f t="shared" si="164"/>
        <v>1791</v>
      </c>
      <c r="B1791" t="str">
        <f>IF(HLOOKUP("Memory",'vInfo (Imported)'!$1:$5000,A1791,FALSE)&gt;0,HLOOKUP("Memory",'vInfo (Imported)'!$1:$5000,A1791,FALSE),"")</f>
        <v/>
      </c>
      <c r="C1791" t="str">
        <f>IF(HLOOKUP("CPUs",'vInfo (Imported)'!$1:$5000,A1791,FALSE)&gt;0,
HLOOKUP("CPUs",'vInfo (Imported)'!$1:$5000,A1791,FALSE),
"")</f>
        <v/>
      </c>
      <c r="D1791" t="str">
        <f>IF(HLOOKUP($D$1,'vInfo (Imported)'!$1:$5000,A1791,FALSE)&gt;0,
HLOOKUP($D$1,'vInfo (Imported)'!$1:$5000,A1791,FALSE),
"")</f>
        <v/>
      </c>
      <c r="E1791" t="str">
        <f>IF(HLOOKUP("Category",'vInfo (Imported)'!$1:$5000,A1791,FALSE)&gt;0,
HLOOKUP("Category",'vInfo (Imported)'!$1:$5000,A1791,FALSE),
"")</f>
        <v/>
      </c>
      <c r="F1791" t="str">
        <f>IF(HLOOKUP("OS according to the configuration file",'vInfo (Imported)'!$1:$5000,A1791,FALSE)&gt;0,
HLOOKUP("OS according to the configuration file",'vInfo (Imported)'!$1:$5000,A1791,FALSE),
"")</f>
        <v/>
      </c>
      <c r="G1791" s="1" t="str">
        <f>IF(HLOOKUP("Cluster",'vInfo (Imported)'!$1:$5000,A1791,FALSE)&gt;0,
HLOOKUP("Cluster",'vInfo (Imported)'!$1:$5000,A1791,FALSE),
"")</f>
        <v/>
      </c>
      <c r="K1791" s="28">
        <f>'vCluster (Imported)'!A1791</f>
        <v>0</v>
      </c>
      <c r="L1791">
        <f t="shared" si="165"/>
        <v>0</v>
      </c>
      <c r="M1791">
        <f t="shared" si="166"/>
        <v>0</v>
      </c>
      <c r="N1791">
        <f t="shared" si="167"/>
        <v>0</v>
      </c>
      <c r="O1791" s="1">
        <f t="shared" si="168"/>
        <v>0</v>
      </c>
      <c r="P1791">
        <f>SUMIFS('vCluster (Imported)'!$G:$G,'vCluster (Imported)'!$A:$A,K1791)</f>
        <v>0</v>
      </c>
      <c r="Q1791">
        <f t="shared" si="169"/>
        <v>0</v>
      </c>
    </row>
    <row r="1792" spans="1:17" x14ac:dyDescent="0.3">
      <c r="A1792">
        <f t="shared" si="164"/>
        <v>1792</v>
      </c>
      <c r="B1792" t="str">
        <f>IF(HLOOKUP("Memory",'vInfo (Imported)'!$1:$5000,A1792,FALSE)&gt;0,HLOOKUP("Memory",'vInfo (Imported)'!$1:$5000,A1792,FALSE),"")</f>
        <v/>
      </c>
      <c r="C1792" t="str">
        <f>IF(HLOOKUP("CPUs",'vInfo (Imported)'!$1:$5000,A1792,FALSE)&gt;0,
HLOOKUP("CPUs",'vInfo (Imported)'!$1:$5000,A1792,FALSE),
"")</f>
        <v/>
      </c>
      <c r="D1792" t="str">
        <f>IF(HLOOKUP($D$1,'vInfo (Imported)'!$1:$5000,A1792,FALSE)&gt;0,
HLOOKUP($D$1,'vInfo (Imported)'!$1:$5000,A1792,FALSE),
"")</f>
        <v/>
      </c>
      <c r="E1792" t="str">
        <f>IF(HLOOKUP("Category",'vInfo (Imported)'!$1:$5000,A1792,FALSE)&gt;0,
HLOOKUP("Category",'vInfo (Imported)'!$1:$5000,A1792,FALSE),
"")</f>
        <v/>
      </c>
      <c r="F1792" t="str">
        <f>IF(HLOOKUP("OS according to the configuration file",'vInfo (Imported)'!$1:$5000,A1792,FALSE)&gt;0,
HLOOKUP("OS according to the configuration file",'vInfo (Imported)'!$1:$5000,A1792,FALSE),
"")</f>
        <v/>
      </c>
      <c r="G1792" s="1" t="str">
        <f>IF(HLOOKUP("Cluster",'vInfo (Imported)'!$1:$5000,A1792,FALSE)&gt;0,
HLOOKUP("Cluster",'vInfo (Imported)'!$1:$5000,A1792,FALSE),
"")</f>
        <v/>
      </c>
      <c r="K1792" s="28">
        <f>'vCluster (Imported)'!A1792</f>
        <v>0</v>
      </c>
      <c r="L1792">
        <f t="shared" si="165"/>
        <v>0</v>
      </c>
      <c r="M1792">
        <f t="shared" si="166"/>
        <v>0</v>
      </c>
      <c r="N1792">
        <f t="shared" si="167"/>
        <v>0</v>
      </c>
      <c r="O1792" s="1">
        <f t="shared" si="168"/>
        <v>0</v>
      </c>
      <c r="P1792">
        <f>SUMIFS('vCluster (Imported)'!$G:$G,'vCluster (Imported)'!$A:$A,K1792)</f>
        <v>0</v>
      </c>
      <c r="Q1792">
        <f t="shared" si="169"/>
        <v>0</v>
      </c>
    </row>
    <row r="1793" spans="1:17" x14ac:dyDescent="0.3">
      <c r="A1793">
        <f t="shared" si="164"/>
        <v>1793</v>
      </c>
      <c r="B1793" t="str">
        <f>IF(HLOOKUP("Memory",'vInfo (Imported)'!$1:$5000,A1793,FALSE)&gt;0,HLOOKUP("Memory",'vInfo (Imported)'!$1:$5000,A1793,FALSE),"")</f>
        <v/>
      </c>
      <c r="C1793" t="str">
        <f>IF(HLOOKUP("CPUs",'vInfo (Imported)'!$1:$5000,A1793,FALSE)&gt;0,
HLOOKUP("CPUs",'vInfo (Imported)'!$1:$5000,A1793,FALSE),
"")</f>
        <v/>
      </c>
      <c r="D1793" t="str">
        <f>IF(HLOOKUP($D$1,'vInfo (Imported)'!$1:$5000,A1793,FALSE)&gt;0,
HLOOKUP($D$1,'vInfo (Imported)'!$1:$5000,A1793,FALSE),
"")</f>
        <v/>
      </c>
      <c r="E1793" t="str">
        <f>IF(HLOOKUP("Category",'vInfo (Imported)'!$1:$5000,A1793,FALSE)&gt;0,
HLOOKUP("Category",'vInfo (Imported)'!$1:$5000,A1793,FALSE),
"")</f>
        <v/>
      </c>
      <c r="F1793" t="str">
        <f>IF(HLOOKUP("OS according to the configuration file",'vInfo (Imported)'!$1:$5000,A1793,FALSE)&gt;0,
HLOOKUP("OS according to the configuration file",'vInfo (Imported)'!$1:$5000,A1793,FALSE),
"")</f>
        <v/>
      </c>
      <c r="G1793" s="1" t="str">
        <f>IF(HLOOKUP("Cluster",'vInfo (Imported)'!$1:$5000,A1793,FALSE)&gt;0,
HLOOKUP("Cluster",'vInfo (Imported)'!$1:$5000,A1793,FALSE),
"")</f>
        <v/>
      </c>
      <c r="K1793" s="28">
        <f>'vCluster (Imported)'!A1793</f>
        <v>0</v>
      </c>
      <c r="L1793">
        <f t="shared" si="165"/>
        <v>0</v>
      </c>
      <c r="M1793">
        <f t="shared" si="166"/>
        <v>0</v>
      </c>
      <c r="N1793">
        <f t="shared" si="167"/>
        <v>0</v>
      </c>
      <c r="O1793" s="1">
        <f t="shared" si="168"/>
        <v>0</v>
      </c>
      <c r="P1793">
        <f>SUMIFS('vCluster (Imported)'!$G:$G,'vCluster (Imported)'!$A:$A,K1793)</f>
        <v>0</v>
      </c>
      <c r="Q1793">
        <f t="shared" si="169"/>
        <v>0</v>
      </c>
    </row>
    <row r="1794" spans="1:17" x14ac:dyDescent="0.3">
      <c r="A1794">
        <f t="shared" ref="A1794:A1857" si="170">A1793+1</f>
        <v>1794</v>
      </c>
      <c r="B1794" t="str">
        <f>IF(HLOOKUP("Memory",'vInfo (Imported)'!$1:$5000,A1794,FALSE)&gt;0,HLOOKUP("Memory",'vInfo (Imported)'!$1:$5000,A1794,FALSE),"")</f>
        <v/>
      </c>
      <c r="C1794" t="str">
        <f>IF(HLOOKUP("CPUs",'vInfo (Imported)'!$1:$5000,A1794,FALSE)&gt;0,
HLOOKUP("CPUs",'vInfo (Imported)'!$1:$5000,A1794,FALSE),
"")</f>
        <v/>
      </c>
      <c r="D1794" t="str">
        <f>IF(HLOOKUP($D$1,'vInfo (Imported)'!$1:$5000,A1794,FALSE)&gt;0,
HLOOKUP($D$1,'vInfo (Imported)'!$1:$5000,A1794,FALSE),
"")</f>
        <v/>
      </c>
      <c r="E1794" t="str">
        <f>IF(HLOOKUP("Category",'vInfo (Imported)'!$1:$5000,A1794,FALSE)&gt;0,
HLOOKUP("Category",'vInfo (Imported)'!$1:$5000,A1794,FALSE),
"")</f>
        <v/>
      </c>
      <c r="F1794" t="str">
        <f>IF(HLOOKUP("OS according to the configuration file",'vInfo (Imported)'!$1:$5000,A1794,FALSE)&gt;0,
HLOOKUP("OS according to the configuration file",'vInfo (Imported)'!$1:$5000,A1794,FALSE),
"")</f>
        <v/>
      </c>
      <c r="G1794" s="1" t="str">
        <f>IF(HLOOKUP("Cluster",'vInfo (Imported)'!$1:$5000,A1794,FALSE)&gt;0,
HLOOKUP("Cluster",'vInfo (Imported)'!$1:$5000,A1794,FALSE),
"")</f>
        <v/>
      </c>
      <c r="K1794" s="28">
        <f>'vCluster (Imported)'!A1794</f>
        <v>0</v>
      </c>
      <c r="L1794">
        <f t="shared" ref="L1794:L1857" si="171">COUNTIFS(G:G,K1794,$E:$E,$L$1)</f>
        <v>0</v>
      </c>
      <c r="M1794">
        <f t="shared" ref="M1794:M1857" si="172">COUNTIFS(G:G,K1794,$E:$E,$M$1)</f>
        <v>0</v>
      </c>
      <c r="N1794">
        <f t="shared" ref="N1794:N1857" si="173">COUNTIFS(G:G,K1794,$E:$E,$N$1)</f>
        <v>0</v>
      </c>
      <c r="O1794" s="1">
        <f t="shared" ref="O1794:O1857" si="174">COUNTIFS(G:G,K1794,$E:$E,$O$1)</f>
        <v>0</v>
      </c>
      <c r="P1794">
        <f>SUMIFS('vCluster (Imported)'!$G:$G,'vCluster (Imported)'!$A:$A,K1794)</f>
        <v>0</v>
      </c>
      <c r="Q1794">
        <f t="shared" ref="Q1794:Q1857" si="175">IF(L1794&gt;0,P1794,0)</f>
        <v>0</v>
      </c>
    </row>
    <row r="1795" spans="1:17" x14ac:dyDescent="0.3">
      <c r="A1795">
        <f t="shared" si="170"/>
        <v>1795</v>
      </c>
      <c r="B1795" t="str">
        <f>IF(HLOOKUP("Memory",'vInfo (Imported)'!$1:$5000,A1795,FALSE)&gt;0,HLOOKUP("Memory",'vInfo (Imported)'!$1:$5000,A1795,FALSE),"")</f>
        <v/>
      </c>
      <c r="C1795" t="str">
        <f>IF(HLOOKUP("CPUs",'vInfo (Imported)'!$1:$5000,A1795,FALSE)&gt;0,
HLOOKUP("CPUs",'vInfo (Imported)'!$1:$5000,A1795,FALSE),
"")</f>
        <v/>
      </c>
      <c r="D1795" t="str">
        <f>IF(HLOOKUP($D$1,'vInfo (Imported)'!$1:$5000,A1795,FALSE)&gt;0,
HLOOKUP($D$1,'vInfo (Imported)'!$1:$5000,A1795,FALSE),
"")</f>
        <v/>
      </c>
      <c r="E1795" t="str">
        <f>IF(HLOOKUP("Category",'vInfo (Imported)'!$1:$5000,A1795,FALSE)&gt;0,
HLOOKUP("Category",'vInfo (Imported)'!$1:$5000,A1795,FALSE),
"")</f>
        <v/>
      </c>
      <c r="F1795" t="str">
        <f>IF(HLOOKUP("OS according to the configuration file",'vInfo (Imported)'!$1:$5000,A1795,FALSE)&gt;0,
HLOOKUP("OS according to the configuration file",'vInfo (Imported)'!$1:$5000,A1795,FALSE),
"")</f>
        <v/>
      </c>
      <c r="G1795" s="1" t="str">
        <f>IF(HLOOKUP("Cluster",'vInfo (Imported)'!$1:$5000,A1795,FALSE)&gt;0,
HLOOKUP("Cluster",'vInfo (Imported)'!$1:$5000,A1795,FALSE),
"")</f>
        <v/>
      </c>
      <c r="K1795" s="28">
        <f>'vCluster (Imported)'!A1795</f>
        <v>0</v>
      </c>
      <c r="L1795">
        <f t="shared" si="171"/>
        <v>0</v>
      </c>
      <c r="M1795">
        <f t="shared" si="172"/>
        <v>0</v>
      </c>
      <c r="N1795">
        <f t="shared" si="173"/>
        <v>0</v>
      </c>
      <c r="O1795" s="1">
        <f t="shared" si="174"/>
        <v>0</v>
      </c>
      <c r="P1795">
        <f>SUMIFS('vCluster (Imported)'!$G:$G,'vCluster (Imported)'!$A:$A,K1795)</f>
        <v>0</v>
      </c>
      <c r="Q1795">
        <f t="shared" si="175"/>
        <v>0</v>
      </c>
    </row>
    <row r="1796" spans="1:17" x14ac:dyDescent="0.3">
      <c r="A1796">
        <f t="shared" si="170"/>
        <v>1796</v>
      </c>
      <c r="B1796" t="str">
        <f>IF(HLOOKUP("Memory",'vInfo (Imported)'!$1:$5000,A1796,FALSE)&gt;0,HLOOKUP("Memory",'vInfo (Imported)'!$1:$5000,A1796,FALSE),"")</f>
        <v/>
      </c>
      <c r="C1796" t="str">
        <f>IF(HLOOKUP("CPUs",'vInfo (Imported)'!$1:$5000,A1796,FALSE)&gt;0,
HLOOKUP("CPUs",'vInfo (Imported)'!$1:$5000,A1796,FALSE),
"")</f>
        <v/>
      </c>
      <c r="D1796" t="str">
        <f>IF(HLOOKUP($D$1,'vInfo (Imported)'!$1:$5000,A1796,FALSE)&gt;0,
HLOOKUP($D$1,'vInfo (Imported)'!$1:$5000,A1796,FALSE),
"")</f>
        <v/>
      </c>
      <c r="E1796" t="str">
        <f>IF(HLOOKUP("Category",'vInfo (Imported)'!$1:$5000,A1796,FALSE)&gt;0,
HLOOKUP("Category",'vInfo (Imported)'!$1:$5000,A1796,FALSE),
"")</f>
        <v/>
      </c>
      <c r="F1796" t="str">
        <f>IF(HLOOKUP("OS according to the configuration file",'vInfo (Imported)'!$1:$5000,A1796,FALSE)&gt;0,
HLOOKUP("OS according to the configuration file",'vInfo (Imported)'!$1:$5000,A1796,FALSE),
"")</f>
        <v/>
      </c>
      <c r="G1796" s="1" t="str">
        <f>IF(HLOOKUP("Cluster",'vInfo (Imported)'!$1:$5000,A1796,FALSE)&gt;0,
HLOOKUP("Cluster",'vInfo (Imported)'!$1:$5000,A1796,FALSE),
"")</f>
        <v/>
      </c>
      <c r="K1796" s="28">
        <f>'vCluster (Imported)'!A1796</f>
        <v>0</v>
      </c>
      <c r="L1796">
        <f t="shared" si="171"/>
        <v>0</v>
      </c>
      <c r="M1796">
        <f t="shared" si="172"/>
        <v>0</v>
      </c>
      <c r="N1796">
        <f t="shared" si="173"/>
        <v>0</v>
      </c>
      <c r="O1796" s="1">
        <f t="shared" si="174"/>
        <v>0</v>
      </c>
      <c r="P1796">
        <f>SUMIFS('vCluster (Imported)'!$G:$G,'vCluster (Imported)'!$A:$A,K1796)</f>
        <v>0</v>
      </c>
      <c r="Q1796">
        <f t="shared" si="175"/>
        <v>0</v>
      </c>
    </row>
    <row r="1797" spans="1:17" x14ac:dyDescent="0.3">
      <c r="A1797">
        <f t="shared" si="170"/>
        <v>1797</v>
      </c>
      <c r="B1797" t="str">
        <f>IF(HLOOKUP("Memory",'vInfo (Imported)'!$1:$5000,A1797,FALSE)&gt;0,HLOOKUP("Memory",'vInfo (Imported)'!$1:$5000,A1797,FALSE),"")</f>
        <v/>
      </c>
      <c r="C1797" t="str">
        <f>IF(HLOOKUP("CPUs",'vInfo (Imported)'!$1:$5000,A1797,FALSE)&gt;0,
HLOOKUP("CPUs",'vInfo (Imported)'!$1:$5000,A1797,FALSE),
"")</f>
        <v/>
      </c>
      <c r="D1797" t="str">
        <f>IF(HLOOKUP($D$1,'vInfo (Imported)'!$1:$5000,A1797,FALSE)&gt;0,
HLOOKUP($D$1,'vInfo (Imported)'!$1:$5000,A1797,FALSE),
"")</f>
        <v/>
      </c>
      <c r="E1797" t="str">
        <f>IF(HLOOKUP("Category",'vInfo (Imported)'!$1:$5000,A1797,FALSE)&gt;0,
HLOOKUP("Category",'vInfo (Imported)'!$1:$5000,A1797,FALSE),
"")</f>
        <v/>
      </c>
      <c r="F1797" t="str">
        <f>IF(HLOOKUP("OS according to the configuration file",'vInfo (Imported)'!$1:$5000,A1797,FALSE)&gt;0,
HLOOKUP("OS according to the configuration file",'vInfo (Imported)'!$1:$5000,A1797,FALSE),
"")</f>
        <v/>
      </c>
      <c r="G1797" s="1" t="str">
        <f>IF(HLOOKUP("Cluster",'vInfo (Imported)'!$1:$5000,A1797,FALSE)&gt;0,
HLOOKUP("Cluster",'vInfo (Imported)'!$1:$5000,A1797,FALSE),
"")</f>
        <v/>
      </c>
      <c r="K1797" s="28">
        <f>'vCluster (Imported)'!A1797</f>
        <v>0</v>
      </c>
      <c r="L1797">
        <f t="shared" si="171"/>
        <v>0</v>
      </c>
      <c r="M1797">
        <f t="shared" si="172"/>
        <v>0</v>
      </c>
      <c r="N1797">
        <f t="shared" si="173"/>
        <v>0</v>
      </c>
      <c r="O1797" s="1">
        <f t="shared" si="174"/>
        <v>0</v>
      </c>
      <c r="P1797">
        <f>SUMIFS('vCluster (Imported)'!$G:$G,'vCluster (Imported)'!$A:$A,K1797)</f>
        <v>0</v>
      </c>
      <c r="Q1797">
        <f t="shared" si="175"/>
        <v>0</v>
      </c>
    </row>
    <row r="1798" spans="1:17" x14ac:dyDescent="0.3">
      <c r="A1798">
        <f t="shared" si="170"/>
        <v>1798</v>
      </c>
      <c r="B1798" t="str">
        <f>IF(HLOOKUP("Memory",'vInfo (Imported)'!$1:$5000,A1798,FALSE)&gt;0,HLOOKUP("Memory",'vInfo (Imported)'!$1:$5000,A1798,FALSE),"")</f>
        <v/>
      </c>
      <c r="C1798" t="str">
        <f>IF(HLOOKUP("CPUs",'vInfo (Imported)'!$1:$5000,A1798,FALSE)&gt;0,
HLOOKUP("CPUs",'vInfo (Imported)'!$1:$5000,A1798,FALSE),
"")</f>
        <v/>
      </c>
      <c r="D1798" t="str">
        <f>IF(HLOOKUP($D$1,'vInfo (Imported)'!$1:$5000,A1798,FALSE)&gt;0,
HLOOKUP($D$1,'vInfo (Imported)'!$1:$5000,A1798,FALSE),
"")</f>
        <v/>
      </c>
      <c r="E1798" t="str">
        <f>IF(HLOOKUP("Category",'vInfo (Imported)'!$1:$5000,A1798,FALSE)&gt;0,
HLOOKUP("Category",'vInfo (Imported)'!$1:$5000,A1798,FALSE),
"")</f>
        <v/>
      </c>
      <c r="F1798" t="str">
        <f>IF(HLOOKUP("OS according to the configuration file",'vInfo (Imported)'!$1:$5000,A1798,FALSE)&gt;0,
HLOOKUP("OS according to the configuration file",'vInfo (Imported)'!$1:$5000,A1798,FALSE),
"")</f>
        <v/>
      </c>
      <c r="G1798" s="1" t="str">
        <f>IF(HLOOKUP("Cluster",'vInfo (Imported)'!$1:$5000,A1798,FALSE)&gt;0,
HLOOKUP("Cluster",'vInfo (Imported)'!$1:$5000,A1798,FALSE),
"")</f>
        <v/>
      </c>
      <c r="K1798" s="28">
        <f>'vCluster (Imported)'!A1798</f>
        <v>0</v>
      </c>
      <c r="L1798">
        <f t="shared" si="171"/>
        <v>0</v>
      </c>
      <c r="M1798">
        <f t="shared" si="172"/>
        <v>0</v>
      </c>
      <c r="N1798">
        <f t="shared" si="173"/>
        <v>0</v>
      </c>
      <c r="O1798" s="1">
        <f t="shared" si="174"/>
        <v>0</v>
      </c>
      <c r="P1798">
        <f>SUMIFS('vCluster (Imported)'!$G:$G,'vCluster (Imported)'!$A:$A,K1798)</f>
        <v>0</v>
      </c>
      <c r="Q1798">
        <f t="shared" si="175"/>
        <v>0</v>
      </c>
    </row>
    <row r="1799" spans="1:17" x14ac:dyDescent="0.3">
      <c r="A1799">
        <f t="shared" si="170"/>
        <v>1799</v>
      </c>
      <c r="B1799" t="str">
        <f>IF(HLOOKUP("Memory",'vInfo (Imported)'!$1:$5000,A1799,FALSE)&gt;0,HLOOKUP("Memory",'vInfo (Imported)'!$1:$5000,A1799,FALSE),"")</f>
        <v/>
      </c>
      <c r="C1799" t="str">
        <f>IF(HLOOKUP("CPUs",'vInfo (Imported)'!$1:$5000,A1799,FALSE)&gt;0,
HLOOKUP("CPUs",'vInfo (Imported)'!$1:$5000,A1799,FALSE),
"")</f>
        <v/>
      </c>
      <c r="D1799" t="str">
        <f>IF(HLOOKUP($D$1,'vInfo (Imported)'!$1:$5000,A1799,FALSE)&gt;0,
HLOOKUP($D$1,'vInfo (Imported)'!$1:$5000,A1799,FALSE),
"")</f>
        <v/>
      </c>
      <c r="E1799" t="str">
        <f>IF(HLOOKUP("Category",'vInfo (Imported)'!$1:$5000,A1799,FALSE)&gt;0,
HLOOKUP("Category",'vInfo (Imported)'!$1:$5000,A1799,FALSE),
"")</f>
        <v/>
      </c>
      <c r="F1799" t="str">
        <f>IF(HLOOKUP("OS according to the configuration file",'vInfo (Imported)'!$1:$5000,A1799,FALSE)&gt;0,
HLOOKUP("OS according to the configuration file",'vInfo (Imported)'!$1:$5000,A1799,FALSE),
"")</f>
        <v/>
      </c>
      <c r="G1799" s="1" t="str">
        <f>IF(HLOOKUP("Cluster",'vInfo (Imported)'!$1:$5000,A1799,FALSE)&gt;0,
HLOOKUP("Cluster",'vInfo (Imported)'!$1:$5000,A1799,FALSE),
"")</f>
        <v/>
      </c>
      <c r="K1799" s="28">
        <f>'vCluster (Imported)'!A1799</f>
        <v>0</v>
      </c>
      <c r="L1799">
        <f t="shared" si="171"/>
        <v>0</v>
      </c>
      <c r="M1799">
        <f t="shared" si="172"/>
        <v>0</v>
      </c>
      <c r="N1799">
        <f t="shared" si="173"/>
        <v>0</v>
      </c>
      <c r="O1799" s="1">
        <f t="shared" si="174"/>
        <v>0</v>
      </c>
      <c r="P1799">
        <f>SUMIFS('vCluster (Imported)'!$G:$G,'vCluster (Imported)'!$A:$A,K1799)</f>
        <v>0</v>
      </c>
      <c r="Q1799">
        <f t="shared" si="175"/>
        <v>0</v>
      </c>
    </row>
    <row r="1800" spans="1:17" x14ac:dyDescent="0.3">
      <c r="A1800">
        <f t="shared" si="170"/>
        <v>1800</v>
      </c>
      <c r="B1800" t="str">
        <f>IF(HLOOKUP("Memory",'vInfo (Imported)'!$1:$5000,A1800,FALSE)&gt;0,HLOOKUP("Memory",'vInfo (Imported)'!$1:$5000,A1800,FALSE),"")</f>
        <v/>
      </c>
      <c r="C1800" t="str">
        <f>IF(HLOOKUP("CPUs",'vInfo (Imported)'!$1:$5000,A1800,FALSE)&gt;0,
HLOOKUP("CPUs",'vInfo (Imported)'!$1:$5000,A1800,FALSE),
"")</f>
        <v/>
      </c>
      <c r="D1800" t="str">
        <f>IF(HLOOKUP($D$1,'vInfo (Imported)'!$1:$5000,A1800,FALSE)&gt;0,
HLOOKUP($D$1,'vInfo (Imported)'!$1:$5000,A1800,FALSE),
"")</f>
        <v/>
      </c>
      <c r="E1800" t="str">
        <f>IF(HLOOKUP("Category",'vInfo (Imported)'!$1:$5000,A1800,FALSE)&gt;0,
HLOOKUP("Category",'vInfo (Imported)'!$1:$5000,A1800,FALSE),
"")</f>
        <v/>
      </c>
      <c r="F1800" t="str">
        <f>IF(HLOOKUP("OS according to the configuration file",'vInfo (Imported)'!$1:$5000,A1800,FALSE)&gt;0,
HLOOKUP("OS according to the configuration file",'vInfo (Imported)'!$1:$5000,A1800,FALSE),
"")</f>
        <v/>
      </c>
      <c r="G1800" s="1" t="str">
        <f>IF(HLOOKUP("Cluster",'vInfo (Imported)'!$1:$5000,A1800,FALSE)&gt;0,
HLOOKUP("Cluster",'vInfo (Imported)'!$1:$5000,A1800,FALSE),
"")</f>
        <v/>
      </c>
      <c r="K1800" s="28">
        <f>'vCluster (Imported)'!A1800</f>
        <v>0</v>
      </c>
      <c r="L1800">
        <f t="shared" si="171"/>
        <v>0</v>
      </c>
      <c r="M1800">
        <f t="shared" si="172"/>
        <v>0</v>
      </c>
      <c r="N1800">
        <f t="shared" si="173"/>
        <v>0</v>
      </c>
      <c r="O1800" s="1">
        <f t="shared" si="174"/>
        <v>0</v>
      </c>
      <c r="P1800">
        <f>SUMIFS('vCluster (Imported)'!$G:$G,'vCluster (Imported)'!$A:$A,K1800)</f>
        <v>0</v>
      </c>
      <c r="Q1800">
        <f t="shared" si="175"/>
        <v>0</v>
      </c>
    </row>
    <row r="1801" spans="1:17" x14ac:dyDescent="0.3">
      <c r="A1801">
        <f t="shared" si="170"/>
        <v>1801</v>
      </c>
      <c r="B1801" t="str">
        <f>IF(HLOOKUP("Memory",'vInfo (Imported)'!$1:$5000,A1801,FALSE)&gt;0,HLOOKUP("Memory",'vInfo (Imported)'!$1:$5000,A1801,FALSE),"")</f>
        <v/>
      </c>
      <c r="C1801" t="str">
        <f>IF(HLOOKUP("CPUs",'vInfo (Imported)'!$1:$5000,A1801,FALSE)&gt;0,
HLOOKUP("CPUs",'vInfo (Imported)'!$1:$5000,A1801,FALSE),
"")</f>
        <v/>
      </c>
      <c r="D1801" t="str">
        <f>IF(HLOOKUP($D$1,'vInfo (Imported)'!$1:$5000,A1801,FALSE)&gt;0,
HLOOKUP($D$1,'vInfo (Imported)'!$1:$5000,A1801,FALSE),
"")</f>
        <v/>
      </c>
      <c r="E1801" t="str">
        <f>IF(HLOOKUP("Category",'vInfo (Imported)'!$1:$5000,A1801,FALSE)&gt;0,
HLOOKUP("Category",'vInfo (Imported)'!$1:$5000,A1801,FALSE),
"")</f>
        <v/>
      </c>
      <c r="F1801" t="str">
        <f>IF(HLOOKUP("OS according to the configuration file",'vInfo (Imported)'!$1:$5000,A1801,FALSE)&gt;0,
HLOOKUP("OS according to the configuration file",'vInfo (Imported)'!$1:$5000,A1801,FALSE),
"")</f>
        <v/>
      </c>
      <c r="G1801" s="1" t="str">
        <f>IF(HLOOKUP("Cluster",'vInfo (Imported)'!$1:$5000,A1801,FALSE)&gt;0,
HLOOKUP("Cluster",'vInfo (Imported)'!$1:$5000,A1801,FALSE),
"")</f>
        <v/>
      </c>
      <c r="K1801" s="28">
        <f>'vCluster (Imported)'!A1801</f>
        <v>0</v>
      </c>
      <c r="L1801">
        <f t="shared" si="171"/>
        <v>0</v>
      </c>
      <c r="M1801">
        <f t="shared" si="172"/>
        <v>0</v>
      </c>
      <c r="N1801">
        <f t="shared" si="173"/>
        <v>0</v>
      </c>
      <c r="O1801" s="1">
        <f t="shared" si="174"/>
        <v>0</v>
      </c>
      <c r="P1801">
        <f>SUMIFS('vCluster (Imported)'!$G:$G,'vCluster (Imported)'!$A:$A,K1801)</f>
        <v>0</v>
      </c>
      <c r="Q1801">
        <f t="shared" si="175"/>
        <v>0</v>
      </c>
    </row>
    <row r="1802" spans="1:17" x14ac:dyDescent="0.3">
      <c r="A1802">
        <f t="shared" si="170"/>
        <v>1802</v>
      </c>
      <c r="B1802" t="str">
        <f>IF(HLOOKUP("Memory",'vInfo (Imported)'!$1:$5000,A1802,FALSE)&gt;0,HLOOKUP("Memory",'vInfo (Imported)'!$1:$5000,A1802,FALSE),"")</f>
        <v/>
      </c>
      <c r="C1802" t="str">
        <f>IF(HLOOKUP("CPUs",'vInfo (Imported)'!$1:$5000,A1802,FALSE)&gt;0,
HLOOKUP("CPUs",'vInfo (Imported)'!$1:$5000,A1802,FALSE),
"")</f>
        <v/>
      </c>
      <c r="D1802" t="str">
        <f>IF(HLOOKUP($D$1,'vInfo (Imported)'!$1:$5000,A1802,FALSE)&gt;0,
HLOOKUP($D$1,'vInfo (Imported)'!$1:$5000,A1802,FALSE),
"")</f>
        <v/>
      </c>
      <c r="E1802" t="str">
        <f>IF(HLOOKUP("Category",'vInfo (Imported)'!$1:$5000,A1802,FALSE)&gt;0,
HLOOKUP("Category",'vInfo (Imported)'!$1:$5000,A1802,FALSE),
"")</f>
        <v/>
      </c>
      <c r="F1802" t="str">
        <f>IF(HLOOKUP("OS according to the configuration file",'vInfo (Imported)'!$1:$5000,A1802,FALSE)&gt;0,
HLOOKUP("OS according to the configuration file",'vInfo (Imported)'!$1:$5000,A1802,FALSE),
"")</f>
        <v/>
      </c>
      <c r="G1802" s="1" t="str">
        <f>IF(HLOOKUP("Cluster",'vInfo (Imported)'!$1:$5000,A1802,FALSE)&gt;0,
HLOOKUP("Cluster",'vInfo (Imported)'!$1:$5000,A1802,FALSE),
"")</f>
        <v/>
      </c>
      <c r="K1802" s="28">
        <f>'vCluster (Imported)'!A1802</f>
        <v>0</v>
      </c>
      <c r="L1802">
        <f t="shared" si="171"/>
        <v>0</v>
      </c>
      <c r="M1802">
        <f t="shared" si="172"/>
        <v>0</v>
      </c>
      <c r="N1802">
        <f t="shared" si="173"/>
        <v>0</v>
      </c>
      <c r="O1802" s="1">
        <f t="shared" si="174"/>
        <v>0</v>
      </c>
      <c r="P1802">
        <f>SUMIFS('vCluster (Imported)'!$G:$G,'vCluster (Imported)'!$A:$A,K1802)</f>
        <v>0</v>
      </c>
      <c r="Q1802">
        <f t="shared" si="175"/>
        <v>0</v>
      </c>
    </row>
    <row r="1803" spans="1:17" x14ac:dyDescent="0.3">
      <c r="A1803">
        <f t="shared" si="170"/>
        <v>1803</v>
      </c>
      <c r="B1803" t="str">
        <f>IF(HLOOKUP("Memory",'vInfo (Imported)'!$1:$5000,A1803,FALSE)&gt;0,HLOOKUP("Memory",'vInfo (Imported)'!$1:$5000,A1803,FALSE),"")</f>
        <v/>
      </c>
      <c r="C1803" t="str">
        <f>IF(HLOOKUP("CPUs",'vInfo (Imported)'!$1:$5000,A1803,FALSE)&gt;0,
HLOOKUP("CPUs",'vInfo (Imported)'!$1:$5000,A1803,FALSE),
"")</f>
        <v/>
      </c>
      <c r="D1803" t="str">
        <f>IF(HLOOKUP($D$1,'vInfo (Imported)'!$1:$5000,A1803,FALSE)&gt;0,
HLOOKUP($D$1,'vInfo (Imported)'!$1:$5000,A1803,FALSE),
"")</f>
        <v/>
      </c>
      <c r="E1803" t="str">
        <f>IF(HLOOKUP("Category",'vInfo (Imported)'!$1:$5000,A1803,FALSE)&gt;0,
HLOOKUP("Category",'vInfo (Imported)'!$1:$5000,A1803,FALSE),
"")</f>
        <v/>
      </c>
      <c r="F1803" t="str">
        <f>IF(HLOOKUP("OS according to the configuration file",'vInfo (Imported)'!$1:$5000,A1803,FALSE)&gt;0,
HLOOKUP("OS according to the configuration file",'vInfo (Imported)'!$1:$5000,A1803,FALSE),
"")</f>
        <v/>
      </c>
      <c r="G1803" s="1" t="str">
        <f>IF(HLOOKUP("Cluster",'vInfo (Imported)'!$1:$5000,A1803,FALSE)&gt;0,
HLOOKUP("Cluster",'vInfo (Imported)'!$1:$5000,A1803,FALSE),
"")</f>
        <v/>
      </c>
      <c r="K1803" s="28">
        <f>'vCluster (Imported)'!A1803</f>
        <v>0</v>
      </c>
      <c r="L1803">
        <f t="shared" si="171"/>
        <v>0</v>
      </c>
      <c r="M1803">
        <f t="shared" si="172"/>
        <v>0</v>
      </c>
      <c r="N1803">
        <f t="shared" si="173"/>
        <v>0</v>
      </c>
      <c r="O1803" s="1">
        <f t="shared" si="174"/>
        <v>0</v>
      </c>
      <c r="P1803">
        <f>SUMIFS('vCluster (Imported)'!$G:$G,'vCluster (Imported)'!$A:$A,K1803)</f>
        <v>0</v>
      </c>
      <c r="Q1803">
        <f t="shared" si="175"/>
        <v>0</v>
      </c>
    </row>
    <row r="1804" spans="1:17" x14ac:dyDescent="0.3">
      <c r="A1804">
        <f t="shared" si="170"/>
        <v>1804</v>
      </c>
      <c r="B1804" t="str">
        <f>IF(HLOOKUP("Memory",'vInfo (Imported)'!$1:$5000,A1804,FALSE)&gt;0,HLOOKUP("Memory",'vInfo (Imported)'!$1:$5000,A1804,FALSE),"")</f>
        <v/>
      </c>
      <c r="C1804" t="str">
        <f>IF(HLOOKUP("CPUs",'vInfo (Imported)'!$1:$5000,A1804,FALSE)&gt;0,
HLOOKUP("CPUs",'vInfo (Imported)'!$1:$5000,A1804,FALSE),
"")</f>
        <v/>
      </c>
      <c r="D1804" t="str">
        <f>IF(HLOOKUP($D$1,'vInfo (Imported)'!$1:$5000,A1804,FALSE)&gt;0,
HLOOKUP($D$1,'vInfo (Imported)'!$1:$5000,A1804,FALSE),
"")</f>
        <v/>
      </c>
      <c r="E1804" t="str">
        <f>IF(HLOOKUP("Category",'vInfo (Imported)'!$1:$5000,A1804,FALSE)&gt;0,
HLOOKUP("Category",'vInfo (Imported)'!$1:$5000,A1804,FALSE),
"")</f>
        <v/>
      </c>
      <c r="F1804" t="str">
        <f>IF(HLOOKUP("OS according to the configuration file",'vInfo (Imported)'!$1:$5000,A1804,FALSE)&gt;0,
HLOOKUP("OS according to the configuration file",'vInfo (Imported)'!$1:$5000,A1804,FALSE),
"")</f>
        <v/>
      </c>
      <c r="G1804" s="1" t="str">
        <f>IF(HLOOKUP("Cluster",'vInfo (Imported)'!$1:$5000,A1804,FALSE)&gt;0,
HLOOKUP("Cluster",'vInfo (Imported)'!$1:$5000,A1804,FALSE),
"")</f>
        <v/>
      </c>
      <c r="K1804" s="28">
        <f>'vCluster (Imported)'!A1804</f>
        <v>0</v>
      </c>
      <c r="L1804">
        <f t="shared" si="171"/>
        <v>0</v>
      </c>
      <c r="M1804">
        <f t="shared" si="172"/>
        <v>0</v>
      </c>
      <c r="N1804">
        <f t="shared" si="173"/>
        <v>0</v>
      </c>
      <c r="O1804" s="1">
        <f t="shared" si="174"/>
        <v>0</v>
      </c>
      <c r="P1804">
        <f>SUMIFS('vCluster (Imported)'!$G:$G,'vCluster (Imported)'!$A:$A,K1804)</f>
        <v>0</v>
      </c>
      <c r="Q1804">
        <f t="shared" si="175"/>
        <v>0</v>
      </c>
    </row>
    <row r="1805" spans="1:17" x14ac:dyDescent="0.3">
      <c r="A1805">
        <f t="shared" si="170"/>
        <v>1805</v>
      </c>
      <c r="B1805" t="str">
        <f>IF(HLOOKUP("Memory",'vInfo (Imported)'!$1:$5000,A1805,FALSE)&gt;0,HLOOKUP("Memory",'vInfo (Imported)'!$1:$5000,A1805,FALSE),"")</f>
        <v/>
      </c>
      <c r="C1805" t="str">
        <f>IF(HLOOKUP("CPUs",'vInfo (Imported)'!$1:$5000,A1805,FALSE)&gt;0,
HLOOKUP("CPUs",'vInfo (Imported)'!$1:$5000,A1805,FALSE),
"")</f>
        <v/>
      </c>
      <c r="D1805" t="str">
        <f>IF(HLOOKUP($D$1,'vInfo (Imported)'!$1:$5000,A1805,FALSE)&gt;0,
HLOOKUP($D$1,'vInfo (Imported)'!$1:$5000,A1805,FALSE),
"")</f>
        <v/>
      </c>
      <c r="E1805" t="str">
        <f>IF(HLOOKUP("Category",'vInfo (Imported)'!$1:$5000,A1805,FALSE)&gt;0,
HLOOKUP("Category",'vInfo (Imported)'!$1:$5000,A1805,FALSE),
"")</f>
        <v/>
      </c>
      <c r="F1805" t="str">
        <f>IF(HLOOKUP("OS according to the configuration file",'vInfo (Imported)'!$1:$5000,A1805,FALSE)&gt;0,
HLOOKUP("OS according to the configuration file",'vInfo (Imported)'!$1:$5000,A1805,FALSE),
"")</f>
        <v/>
      </c>
      <c r="G1805" s="1" t="str">
        <f>IF(HLOOKUP("Cluster",'vInfo (Imported)'!$1:$5000,A1805,FALSE)&gt;0,
HLOOKUP("Cluster",'vInfo (Imported)'!$1:$5000,A1805,FALSE),
"")</f>
        <v/>
      </c>
      <c r="K1805" s="28">
        <f>'vCluster (Imported)'!A1805</f>
        <v>0</v>
      </c>
      <c r="L1805">
        <f t="shared" si="171"/>
        <v>0</v>
      </c>
      <c r="M1805">
        <f t="shared" si="172"/>
        <v>0</v>
      </c>
      <c r="N1805">
        <f t="shared" si="173"/>
        <v>0</v>
      </c>
      <c r="O1805" s="1">
        <f t="shared" si="174"/>
        <v>0</v>
      </c>
      <c r="P1805">
        <f>SUMIFS('vCluster (Imported)'!$G:$G,'vCluster (Imported)'!$A:$A,K1805)</f>
        <v>0</v>
      </c>
      <c r="Q1805">
        <f t="shared" si="175"/>
        <v>0</v>
      </c>
    </row>
    <row r="1806" spans="1:17" x14ac:dyDescent="0.3">
      <c r="A1806">
        <f t="shared" si="170"/>
        <v>1806</v>
      </c>
      <c r="B1806" t="str">
        <f>IF(HLOOKUP("Memory",'vInfo (Imported)'!$1:$5000,A1806,FALSE)&gt;0,HLOOKUP("Memory",'vInfo (Imported)'!$1:$5000,A1806,FALSE),"")</f>
        <v/>
      </c>
      <c r="C1806" t="str">
        <f>IF(HLOOKUP("CPUs",'vInfo (Imported)'!$1:$5000,A1806,FALSE)&gt;0,
HLOOKUP("CPUs",'vInfo (Imported)'!$1:$5000,A1806,FALSE),
"")</f>
        <v/>
      </c>
      <c r="D1806" t="str">
        <f>IF(HLOOKUP($D$1,'vInfo (Imported)'!$1:$5000,A1806,FALSE)&gt;0,
HLOOKUP($D$1,'vInfo (Imported)'!$1:$5000,A1806,FALSE),
"")</f>
        <v/>
      </c>
      <c r="E1806" t="str">
        <f>IF(HLOOKUP("Category",'vInfo (Imported)'!$1:$5000,A1806,FALSE)&gt;0,
HLOOKUP("Category",'vInfo (Imported)'!$1:$5000,A1806,FALSE),
"")</f>
        <v/>
      </c>
      <c r="F1806" t="str">
        <f>IF(HLOOKUP("OS according to the configuration file",'vInfo (Imported)'!$1:$5000,A1806,FALSE)&gt;0,
HLOOKUP("OS according to the configuration file",'vInfo (Imported)'!$1:$5000,A1806,FALSE),
"")</f>
        <v/>
      </c>
      <c r="G1806" s="1" t="str">
        <f>IF(HLOOKUP("Cluster",'vInfo (Imported)'!$1:$5000,A1806,FALSE)&gt;0,
HLOOKUP("Cluster",'vInfo (Imported)'!$1:$5000,A1806,FALSE),
"")</f>
        <v/>
      </c>
      <c r="K1806" s="28">
        <f>'vCluster (Imported)'!A1806</f>
        <v>0</v>
      </c>
      <c r="L1806">
        <f t="shared" si="171"/>
        <v>0</v>
      </c>
      <c r="M1806">
        <f t="shared" si="172"/>
        <v>0</v>
      </c>
      <c r="N1806">
        <f t="shared" si="173"/>
        <v>0</v>
      </c>
      <c r="O1806" s="1">
        <f t="shared" si="174"/>
        <v>0</v>
      </c>
      <c r="P1806">
        <f>SUMIFS('vCluster (Imported)'!$G:$G,'vCluster (Imported)'!$A:$A,K1806)</f>
        <v>0</v>
      </c>
      <c r="Q1806">
        <f t="shared" si="175"/>
        <v>0</v>
      </c>
    </row>
    <row r="1807" spans="1:17" x14ac:dyDescent="0.3">
      <c r="A1807">
        <f t="shared" si="170"/>
        <v>1807</v>
      </c>
      <c r="B1807" t="str">
        <f>IF(HLOOKUP("Memory",'vInfo (Imported)'!$1:$5000,A1807,FALSE)&gt;0,HLOOKUP("Memory",'vInfo (Imported)'!$1:$5000,A1807,FALSE),"")</f>
        <v/>
      </c>
      <c r="C1807" t="str">
        <f>IF(HLOOKUP("CPUs",'vInfo (Imported)'!$1:$5000,A1807,FALSE)&gt;0,
HLOOKUP("CPUs",'vInfo (Imported)'!$1:$5000,A1807,FALSE),
"")</f>
        <v/>
      </c>
      <c r="D1807" t="str">
        <f>IF(HLOOKUP($D$1,'vInfo (Imported)'!$1:$5000,A1807,FALSE)&gt;0,
HLOOKUP($D$1,'vInfo (Imported)'!$1:$5000,A1807,FALSE),
"")</f>
        <v/>
      </c>
      <c r="E1807" t="str">
        <f>IF(HLOOKUP("Category",'vInfo (Imported)'!$1:$5000,A1807,FALSE)&gt;0,
HLOOKUP("Category",'vInfo (Imported)'!$1:$5000,A1807,FALSE),
"")</f>
        <v/>
      </c>
      <c r="F1807" t="str">
        <f>IF(HLOOKUP("OS according to the configuration file",'vInfo (Imported)'!$1:$5000,A1807,FALSE)&gt;0,
HLOOKUP("OS according to the configuration file",'vInfo (Imported)'!$1:$5000,A1807,FALSE),
"")</f>
        <v/>
      </c>
      <c r="G1807" s="1" t="str">
        <f>IF(HLOOKUP("Cluster",'vInfo (Imported)'!$1:$5000,A1807,FALSE)&gt;0,
HLOOKUP("Cluster",'vInfo (Imported)'!$1:$5000,A1807,FALSE),
"")</f>
        <v/>
      </c>
      <c r="K1807" s="28">
        <f>'vCluster (Imported)'!A1807</f>
        <v>0</v>
      </c>
      <c r="L1807">
        <f t="shared" si="171"/>
        <v>0</v>
      </c>
      <c r="M1807">
        <f t="shared" si="172"/>
        <v>0</v>
      </c>
      <c r="N1807">
        <f t="shared" si="173"/>
        <v>0</v>
      </c>
      <c r="O1807" s="1">
        <f t="shared" si="174"/>
        <v>0</v>
      </c>
      <c r="P1807">
        <f>SUMIFS('vCluster (Imported)'!$G:$G,'vCluster (Imported)'!$A:$A,K1807)</f>
        <v>0</v>
      </c>
      <c r="Q1807">
        <f t="shared" si="175"/>
        <v>0</v>
      </c>
    </row>
    <row r="1808" spans="1:17" x14ac:dyDescent="0.3">
      <c r="A1808">
        <f t="shared" si="170"/>
        <v>1808</v>
      </c>
      <c r="B1808" t="str">
        <f>IF(HLOOKUP("Memory",'vInfo (Imported)'!$1:$5000,A1808,FALSE)&gt;0,HLOOKUP("Memory",'vInfo (Imported)'!$1:$5000,A1808,FALSE),"")</f>
        <v/>
      </c>
      <c r="C1808" t="str">
        <f>IF(HLOOKUP("CPUs",'vInfo (Imported)'!$1:$5000,A1808,FALSE)&gt;0,
HLOOKUP("CPUs",'vInfo (Imported)'!$1:$5000,A1808,FALSE),
"")</f>
        <v/>
      </c>
      <c r="D1808" t="str">
        <f>IF(HLOOKUP($D$1,'vInfo (Imported)'!$1:$5000,A1808,FALSE)&gt;0,
HLOOKUP($D$1,'vInfo (Imported)'!$1:$5000,A1808,FALSE),
"")</f>
        <v/>
      </c>
      <c r="E1808" t="str">
        <f>IF(HLOOKUP("Category",'vInfo (Imported)'!$1:$5000,A1808,FALSE)&gt;0,
HLOOKUP("Category",'vInfo (Imported)'!$1:$5000,A1808,FALSE),
"")</f>
        <v/>
      </c>
      <c r="F1808" t="str">
        <f>IF(HLOOKUP("OS according to the configuration file",'vInfo (Imported)'!$1:$5000,A1808,FALSE)&gt;0,
HLOOKUP("OS according to the configuration file",'vInfo (Imported)'!$1:$5000,A1808,FALSE),
"")</f>
        <v/>
      </c>
      <c r="G1808" s="1" t="str">
        <f>IF(HLOOKUP("Cluster",'vInfo (Imported)'!$1:$5000,A1808,FALSE)&gt;0,
HLOOKUP("Cluster",'vInfo (Imported)'!$1:$5000,A1808,FALSE),
"")</f>
        <v/>
      </c>
      <c r="K1808" s="28">
        <f>'vCluster (Imported)'!A1808</f>
        <v>0</v>
      </c>
      <c r="L1808">
        <f t="shared" si="171"/>
        <v>0</v>
      </c>
      <c r="M1808">
        <f t="shared" si="172"/>
        <v>0</v>
      </c>
      <c r="N1808">
        <f t="shared" si="173"/>
        <v>0</v>
      </c>
      <c r="O1808" s="1">
        <f t="shared" si="174"/>
        <v>0</v>
      </c>
      <c r="P1808">
        <f>SUMIFS('vCluster (Imported)'!$G:$G,'vCluster (Imported)'!$A:$A,K1808)</f>
        <v>0</v>
      </c>
      <c r="Q1808">
        <f t="shared" si="175"/>
        <v>0</v>
      </c>
    </row>
    <row r="1809" spans="1:17" x14ac:dyDescent="0.3">
      <c r="A1809">
        <f t="shared" si="170"/>
        <v>1809</v>
      </c>
      <c r="B1809" t="str">
        <f>IF(HLOOKUP("Memory",'vInfo (Imported)'!$1:$5000,A1809,FALSE)&gt;0,HLOOKUP("Memory",'vInfo (Imported)'!$1:$5000,A1809,FALSE),"")</f>
        <v/>
      </c>
      <c r="C1809" t="str">
        <f>IF(HLOOKUP("CPUs",'vInfo (Imported)'!$1:$5000,A1809,FALSE)&gt;0,
HLOOKUP("CPUs",'vInfo (Imported)'!$1:$5000,A1809,FALSE),
"")</f>
        <v/>
      </c>
      <c r="D1809" t="str">
        <f>IF(HLOOKUP($D$1,'vInfo (Imported)'!$1:$5000,A1809,FALSE)&gt;0,
HLOOKUP($D$1,'vInfo (Imported)'!$1:$5000,A1809,FALSE),
"")</f>
        <v/>
      </c>
      <c r="E1809" t="str">
        <f>IF(HLOOKUP("Category",'vInfo (Imported)'!$1:$5000,A1809,FALSE)&gt;0,
HLOOKUP("Category",'vInfo (Imported)'!$1:$5000,A1809,FALSE),
"")</f>
        <v/>
      </c>
      <c r="F1809" t="str">
        <f>IF(HLOOKUP("OS according to the configuration file",'vInfo (Imported)'!$1:$5000,A1809,FALSE)&gt;0,
HLOOKUP("OS according to the configuration file",'vInfo (Imported)'!$1:$5000,A1809,FALSE),
"")</f>
        <v/>
      </c>
      <c r="G1809" s="1" t="str">
        <f>IF(HLOOKUP("Cluster",'vInfo (Imported)'!$1:$5000,A1809,FALSE)&gt;0,
HLOOKUP("Cluster",'vInfo (Imported)'!$1:$5000,A1809,FALSE),
"")</f>
        <v/>
      </c>
      <c r="K1809" s="28">
        <f>'vCluster (Imported)'!A1809</f>
        <v>0</v>
      </c>
      <c r="L1809">
        <f t="shared" si="171"/>
        <v>0</v>
      </c>
      <c r="M1809">
        <f t="shared" si="172"/>
        <v>0</v>
      </c>
      <c r="N1809">
        <f t="shared" si="173"/>
        <v>0</v>
      </c>
      <c r="O1809" s="1">
        <f t="shared" si="174"/>
        <v>0</v>
      </c>
      <c r="P1809">
        <f>SUMIFS('vCluster (Imported)'!$G:$G,'vCluster (Imported)'!$A:$A,K1809)</f>
        <v>0</v>
      </c>
      <c r="Q1809">
        <f t="shared" si="175"/>
        <v>0</v>
      </c>
    </row>
    <row r="1810" spans="1:17" x14ac:dyDescent="0.3">
      <c r="A1810">
        <f t="shared" si="170"/>
        <v>1810</v>
      </c>
      <c r="B1810" t="str">
        <f>IF(HLOOKUP("Memory",'vInfo (Imported)'!$1:$5000,A1810,FALSE)&gt;0,HLOOKUP("Memory",'vInfo (Imported)'!$1:$5000,A1810,FALSE),"")</f>
        <v/>
      </c>
      <c r="C1810" t="str">
        <f>IF(HLOOKUP("CPUs",'vInfo (Imported)'!$1:$5000,A1810,FALSE)&gt;0,
HLOOKUP("CPUs",'vInfo (Imported)'!$1:$5000,A1810,FALSE),
"")</f>
        <v/>
      </c>
      <c r="D1810" t="str">
        <f>IF(HLOOKUP($D$1,'vInfo (Imported)'!$1:$5000,A1810,FALSE)&gt;0,
HLOOKUP($D$1,'vInfo (Imported)'!$1:$5000,A1810,FALSE),
"")</f>
        <v/>
      </c>
      <c r="E1810" t="str">
        <f>IF(HLOOKUP("Category",'vInfo (Imported)'!$1:$5000,A1810,FALSE)&gt;0,
HLOOKUP("Category",'vInfo (Imported)'!$1:$5000,A1810,FALSE),
"")</f>
        <v/>
      </c>
      <c r="F1810" t="str">
        <f>IF(HLOOKUP("OS according to the configuration file",'vInfo (Imported)'!$1:$5000,A1810,FALSE)&gt;0,
HLOOKUP("OS according to the configuration file",'vInfo (Imported)'!$1:$5000,A1810,FALSE),
"")</f>
        <v/>
      </c>
      <c r="G1810" s="1" t="str">
        <f>IF(HLOOKUP("Cluster",'vInfo (Imported)'!$1:$5000,A1810,FALSE)&gt;0,
HLOOKUP("Cluster",'vInfo (Imported)'!$1:$5000,A1810,FALSE),
"")</f>
        <v/>
      </c>
      <c r="K1810" s="28">
        <f>'vCluster (Imported)'!A1810</f>
        <v>0</v>
      </c>
      <c r="L1810">
        <f t="shared" si="171"/>
        <v>0</v>
      </c>
      <c r="M1810">
        <f t="shared" si="172"/>
        <v>0</v>
      </c>
      <c r="N1810">
        <f t="shared" si="173"/>
        <v>0</v>
      </c>
      <c r="O1810" s="1">
        <f t="shared" si="174"/>
        <v>0</v>
      </c>
      <c r="P1810">
        <f>SUMIFS('vCluster (Imported)'!$G:$G,'vCluster (Imported)'!$A:$A,K1810)</f>
        <v>0</v>
      </c>
      <c r="Q1810">
        <f t="shared" si="175"/>
        <v>0</v>
      </c>
    </row>
    <row r="1811" spans="1:17" x14ac:dyDescent="0.3">
      <c r="A1811">
        <f t="shared" si="170"/>
        <v>1811</v>
      </c>
      <c r="B1811" t="str">
        <f>IF(HLOOKUP("Memory",'vInfo (Imported)'!$1:$5000,A1811,FALSE)&gt;0,HLOOKUP("Memory",'vInfo (Imported)'!$1:$5000,A1811,FALSE),"")</f>
        <v/>
      </c>
      <c r="C1811" t="str">
        <f>IF(HLOOKUP("CPUs",'vInfo (Imported)'!$1:$5000,A1811,FALSE)&gt;0,
HLOOKUP("CPUs",'vInfo (Imported)'!$1:$5000,A1811,FALSE),
"")</f>
        <v/>
      </c>
      <c r="D1811" t="str">
        <f>IF(HLOOKUP($D$1,'vInfo (Imported)'!$1:$5000,A1811,FALSE)&gt;0,
HLOOKUP($D$1,'vInfo (Imported)'!$1:$5000,A1811,FALSE),
"")</f>
        <v/>
      </c>
      <c r="E1811" t="str">
        <f>IF(HLOOKUP("Category",'vInfo (Imported)'!$1:$5000,A1811,FALSE)&gt;0,
HLOOKUP("Category",'vInfo (Imported)'!$1:$5000,A1811,FALSE),
"")</f>
        <v/>
      </c>
      <c r="F1811" t="str">
        <f>IF(HLOOKUP("OS according to the configuration file",'vInfo (Imported)'!$1:$5000,A1811,FALSE)&gt;0,
HLOOKUP("OS according to the configuration file",'vInfo (Imported)'!$1:$5000,A1811,FALSE),
"")</f>
        <v/>
      </c>
      <c r="G1811" s="1" t="str">
        <f>IF(HLOOKUP("Cluster",'vInfo (Imported)'!$1:$5000,A1811,FALSE)&gt;0,
HLOOKUP("Cluster",'vInfo (Imported)'!$1:$5000,A1811,FALSE),
"")</f>
        <v/>
      </c>
      <c r="K1811" s="28">
        <f>'vCluster (Imported)'!A1811</f>
        <v>0</v>
      </c>
      <c r="L1811">
        <f t="shared" si="171"/>
        <v>0</v>
      </c>
      <c r="M1811">
        <f t="shared" si="172"/>
        <v>0</v>
      </c>
      <c r="N1811">
        <f t="shared" si="173"/>
        <v>0</v>
      </c>
      <c r="O1811" s="1">
        <f t="shared" si="174"/>
        <v>0</v>
      </c>
      <c r="P1811">
        <f>SUMIFS('vCluster (Imported)'!$G:$G,'vCluster (Imported)'!$A:$A,K1811)</f>
        <v>0</v>
      </c>
      <c r="Q1811">
        <f t="shared" si="175"/>
        <v>0</v>
      </c>
    </row>
    <row r="1812" spans="1:17" x14ac:dyDescent="0.3">
      <c r="A1812">
        <f t="shared" si="170"/>
        <v>1812</v>
      </c>
      <c r="B1812" t="str">
        <f>IF(HLOOKUP("Memory",'vInfo (Imported)'!$1:$5000,A1812,FALSE)&gt;0,HLOOKUP("Memory",'vInfo (Imported)'!$1:$5000,A1812,FALSE),"")</f>
        <v/>
      </c>
      <c r="C1812" t="str">
        <f>IF(HLOOKUP("CPUs",'vInfo (Imported)'!$1:$5000,A1812,FALSE)&gt;0,
HLOOKUP("CPUs",'vInfo (Imported)'!$1:$5000,A1812,FALSE),
"")</f>
        <v/>
      </c>
      <c r="D1812" t="str">
        <f>IF(HLOOKUP($D$1,'vInfo (Imported)'!$1:$5000,A1812,FALSE)&gt;0,
HLOOKUP($D$1,'vInfo (Imported)'!$1:$5000,A1812,FALSE),
"")</f>
        <v/>
      </c>
      <c r="E1812" t="str">
        <f>IF(HLOOKUP("Category",'vInfo (Imported)'!$1:$5000,A1812,FALSE)&gt;0,
HLOOKUP("Category",'vInfo (Imported)'!$1:$5000,A1812,FALSE),
"")</f>
        <v/>
      </c>
      <c r="F1812" t="str">
        <f>IF(HLOOKUP("OS according to the configuration file",'vInfo (Imported)'!$1:$5000,A1812,FALSE)&gt;0,
HLOOKUP("OS according to the configuration file",'vInfo (Imported)'!$1:$5000,A1812,FALSE),
"")</f>
        <v/>
      </c>
      <c r="G1812" s="1" t="str">
        <f>IF(HLOOKUP("Cluster",'vInfo (Imported)'!$1:$5000,A1812,FALSE)&gt;0,
HLOOKUP("Cluster",'vInfo (Imported)'!$1:$5000,A1812,FALSE),
"")</f>
        <v/>
      </c>
      <c r="K1812" s="28">
        <f>'vCluster (Imported)'!A1812</f>
        <v>0</v>
      </c>
      <c r="L1812">
        <f t="shared" si="171"/>
        <v>0</v>
      </c>
      <c r="M1812">
        <f t="shared" si="172"/>
        <v>0</v>
      </c>
      <c r="N1812">
        <f t="shared" si="173"/>
        <v>0</v>
      </c>
      <c r="O1812" s="1">
        <f t="shared" si="174"/>
        <v>0</v>
      </c>
      <c r="P1812">
        <f>SUMIFS('vCluster (Imported)'!$G:$G,'vCluster (Imported)'!$A:$A,K1812)</f>
        <v>0</v>
      </c>
      <c r="Q1812">
        <f t="shared" si="175"/>
        <v>0</v>
      </c>
    </row>
    <row r="1813" spans="1:17" x14ac:dyDescent="0.3">
      <c r="A1813">
        <f t="shared" si="170"/>
        <v>1813</v>
      </c>
      <c r="B1813" t="str">
        <f>IF(HLOOKUP("Memory",'vInfo (Imported)'!$1:$5000,A1813,FALSE)&gt;0,HLOOKUP("Memory",'vInfo (Imported)'!$1:$5000,A1813,FALSE),"")</f>
        <v/>
      </c>
      <c r="C1813" t="str">
        <f>IF(HLOOKUP("CPUs",'vInfo (Imported)'!$1:$5000,A1813,FALSE)&gt;0,
HLOOKUP("CPUs",'vInfo (Imported)'!$1:$5000,A1813,FALSE),
"")</f>
        <v/>
      </c>
      <c r="D1813" t="str">
        <f>IF(HLOOKUP($D$1,'vInfo (Imported)'!$1:$5000,A1813,FALSE)&gt;0,
HLOOKUP($D$1,'vInfo (Imported)'!$1:$5000,A1813,FALSE),
"")</f>
        <v/>
      </c>
      <c r="E1813" t="str">
        <f>IF(HLOOKUP("Category",'vInfo (Imported)'!$1:$5000,A1813,FALSE)&gt;0,
HLOOKUP("Category",'vInfo (Imported)'!$1:$5000,A1813,FALSE),
"")</f>
        <v/>
      </c>
      <c r="F1813" t="str">
        <f>IF(HLOOKUP("OS according to the configuration file",'vInfo (Imported)'!$1:$5000,A1813,FALSE)&gt;0,
HLOOKUP("OS according to the configuration file",'vInfo (Imported)'!$1:$5000,A1813,FALSE),
"")</f>
        <v/>
      </c>
      <c r="G1813" s="1" t="str">
        <f>IF(HLOOKUP("Cluster",'vInfo (Imported)'!$1:$5000,A1813,FALSE)&gt;0,
HLOOKUP("Cluster",'vInfo (Imported)'!$1:$5000,A1813,FALSE),
"")</f>
        <v/>
      </c>
      <c r="K1813" s="28">
        <f>'vCluster (Imported)'!A1813</f>
        <v>0</v>
      </c>
      <c r="L1813">
        <f t="shared" si="171"/>
        <v>0</v>
      </c>
      <c r="M1813">
        <f t="shared" si="172"/>
        <v>0</v>
      </c>
      <c r="N1813">
        <f t="shared" si="173"/>
        <v>0</v>
      </c>
      <c r="O1813" s="1">
        <f t="shared" si="174"/>
        <v>0</v>
      </c>
      <c r="P1813">
        <f>SUMIFS('vCluster (Imported)'!$G:$G,'vCluster (Imported)'!$A:$A,K1813)</f>
        <v>0</v>
      </c>
      <c r="Q1813">
        <f t="shared" si="175"/>
        <v>0</v>
      </c>
    </row>
    <row r="1814" spans="1:17" x14ac:dyDescent="0.3">
      <c r="A1814">
        <f t="shared" si="170"/>
        <v>1814</v>
      </c>
      <c r="B1814" t="str">
        <f>IF(HLOOKUP("Memory",'vInfo (Imported)'!$1:$5000,A1814,FALSE)&gt;0,HLOOKUP("Memory",'vInfo (Imported)'!$1:$5000,A1814,FALSE),"")</f>
        <v/>
      </c>
      <c r="C1814" t="str">
        <f>IF(HLOOKUP("CPUs",'vInfo (Imported)'!$1:$5000,A1814,FALSE)&gt;0,
HLOOKUP("CPUs",'vInfo (Imported)'!$1:$5000,A1814,FALSE),
"")</f>
        <v/>
      </c>
      <c r="D1814" t="str">
        <f>IF(HLOOKUP($D$1,'vInfo (Imported)'!$1:$5000,A1814,FALSE)&gt;0,
HLOOKUP($D$1,'vInfo (Imported)'!$1:$5000,A1814,FALSE),
"")</f>
        <v/>
      </c>
      <c r="E1814" t="str">
        <f>IF(HLOOKUP("Category",'vInfo (Imported)'!$1:$5000,A1814,FALSE)&gt;0,
HLOOKUP("Category",'vInfo (Imported)'!$1:$5000,A1814,FALSE),
"")</f>
        <v/>
      </c>
      <c r="F1814" t="str">
        <f>IF(HLOOKUP("OS according to the configuration file",'vInfo (Imported)'!$1:$5000,A1814,FALSE)&gt;0,
HLOOKUP("OS according to the configuration file",'vInfo (Imported)'!$1:$5000,A1814,FALSE),
"")</f>
        <v/>
      </c>
      <c r="G1814" s="1" t="str">
        <f>IF(HLOOKUP("Cluster",'vInfo (Imported)'!$1:$5000,A1814,FALSE)&gt;0,
HLOOKUP("Cluster",'vInfo (Imported)'!$1:$5000,A1814,FALSE),
"")</f>
        <v/>
      </c>
      <c r="K1814" s="28">
        <f>'vCluster (Imported)'!A1814</f>
        <v>0</v>
      </c>
      <c r="L1814">
        <f t="shared" si="171"/>
        <v>0</v>
      </c>
      <c r="M1814">
        <f t="shared" si="172"/>
        <v>0</v>
      </c>
      <c r="N1814">
        <f t="shared" si="173"/>
        <v>0</v>
      </c>
      <c r="O1814" s="1">
        <f t="shared" si="174"/>
        <v>0</v>
      </c>
      <c r="P1814">
        <f>SUMIFS('vCluster (Imported)'!$G:$G,'vCluster (Imported)'!$A:$A,K1814)</f>
        <v>0</v>
      </c>
      <c r="Q1814">
        <f t="shared" si="175"/>
        <v>0</v>
      </c>
    </row>
    <row r="1815" spans="1:17" x14ac:dyDescent="0.3">
      <c r="A1815">
        <f t="shared" si="170"/>
        <v>1815</v>
      </c>
      <c r="B1815" t="str">
        <f>IF(HLOOKUP("Memory",'vInfo (Imported)'!$1:$5000,A1815,FALSE)&gt;0,HLOOKUP("Memory",'vInfo (Imported)'!$1:$5000,A1815,FALSE),"")</f>
        <v/>
      </c>
      <c r="C1815" t="str">
        <f>IF(HLOOKUP("CPUs",'vInfo (Imported)'!$1:$5000,A1815,FALSE)&gt;0,
HLOOKUP("CPUs",'vInfo (Imported)'!$1:$5000,A1815,FALSE),
"")</f>
        <v/>
      </c>
      <c r="D1815" t="str">
        <f>IF(HLOOKUP($D$1,'vInfo (Imported)'!$1:$5000,A1815,FALSE)&gt;0,
HLOOKUP($D$1,'vInfo (Imported)'!$1:$5000,A1815,FALSE),
"")</f>
        <v/>
      </c>
      <c r="E1815" t="str">
        <f>IF(HLOOKUP("Category",'vInfo (Imported)'!$1:$5000,A1815,FALSE)&gt;0,
HLOOKUP("Category",'vInfo (Imported)'!$1:$5000,A1815,FALSE),
"")</f>
        <v/>
      </c>
      <c r="F1815" t="str">
        <f>IF(HLOOKUP("OS according to the configuration file",'vInfo (Imported)'!$1:$5000,A1815,FALSE)&gt;0,
HLOOKUP("OS according to the configuration file",'vInfo (Imported)'!$1:$5000,A1815,FALSE),
"")</f>
        <v/>
      </c>
      <c r="G1815" s="1" t="str">
        <f>IF(HLOOKUP("Cluster",'vInfo (Imported)'!$1:$5000,A1815,FALSE)&gt;0,
HLOOKUP("Cluster",'vInfo (Imported)'!$1:$5000,A1815,FALSE),
"")</f>
        <v/>
      </c>
      <c r="K1815" s="28">
        <f>'vCluster (Imported)'!A1815</f>
        <v>0</v>
      </c>
      <c r="L1815">
        <f t="shared" si="171"/>
        <v>0</v>
      </c>
      <c r="M1815">
        <f t="shared" si="172"/>
        <v>0</v>
      </c>
      <c r="N1815">
        <f t="shared" si="173"/>
        <v>0</v>
      </c>
      <c r="O1815" s="1">
        <f t="shared" si="174"/>
        <v>0</v>
      </c>
      <c r="P1815">
        <f>SUMIFS('vCluster (Imported)'!$G:$G,'vCluster (Imported)'!$A:$A,K1815)</f>
        <v>0</v>
      </c>
      <c r="Q1815">
        <f t="shared" si="175"/>
        <v>0</v>
      </c>
    </row>
    <row r="1816" spans="1:17" x14ac:dyDescent="0.3">
      <c r="A1816">
        <f t="shared" si="170"/>
        <v>1816</v>
      </c>
      <c r="B1816" t="str">
        <f>IF(HLOOKUP("Memory",'vInfo (Imported)'!$1:$5000,A1816,FALSE)&gt;0,HLOOKUP("Memory",'vInfo (Imported)'!$1:$5000,A1816,FALSE),"")</f>
        <v/>
      </c>
      <c r="C1816" t="str">
        <f>IF(HLOOKUP("CPUs",'vInfo (Imported)'!$1:$5000,A1816,FALSE)&gt;0,
HLOOKUP("CPUs",'vInfo (Imported)'!$1:$5000,A1816,FALSE),
"")</f>
        <v/>
      </c>
      <c r="D1816" t="str">
        <f>IF(HLOOKUP($D$1,'vInfo (Imported)'!$1:$5000,A1816,FALSE)&gt;0,
HLOOKUP($D$1,'vInfo (Imported)'!$1:$5000,A1816,FALSE),
"")</f>
        <v/>
      </c>
      <c r="E1816" t="str">
        <f>IF(HLOOKUP("Category",'vInfo (Imported)'!$1:$5000,A1816,FALSE)&gt;0,
HLOOKUP("Category",'vInfo (Imported)'!$1:$5000,A1816,FALSE),
"")</f>
        <v/>
      </c>
      <c r="F1816" t="str">
        <f>IF(HLOOKUP("OS according to the configuration file",'vInfo (Imported)'!$1:$5000,A1816,FALSE)&gt;0,
HLOOKUP("OS according to the configuration file",'vInfo (Imported)'!$1:$5000,A1816,FALSE),
"")</f>
        <v/>
      </c>
      <c r="G1816" s="1" t="str">
        <f>IF(HLOOKUP("Cluster",'vInfo (Imported)'!$1:$5000,A1816,FALSE)&gt;0,
HLOOKUP("Cluster",'vInfo (Imported)'!$1:$5000,A1816,FALSE),
"")</f>
        <v/>
      </c>
      <c r="K1816" s="28">
        <f>'vCluster (Imported)'!A1816</f>
        <v>0</v>
      </c>
      <c r="L1816">
        <f t="shared" si="171"/>
        <v>0</v>
      </c>
      <c r="M1816">
        <f t="shared" si="172"/>
        <v>0</v>
      </c>
      <c r="N1816">
        <f t="shared" si="173"/>
        <v>0</v>
      </c>
      <c r="O1816" s="1">
        <f t="shared" si="174"/>
        <v>0</v>
      </c>
      <c r="P1816">
        <f>SUMIFS('vCluster (Imported)'!$G:$G,'vCluster (Imported)'!$A:$A,K1816)</f>
        <v>0</v>
      </c>
      <c r="Q1816">
        <f t="shared" si="175"/>
        <v>0</v>
      </c>
    </row>
    <row r="1817" spans="1:17" x14ac:dyDescent="0.3">
      <c r="A1817">
        <f t="shared" si="170"/>
        <v>1817</v>
      </c>
      <c r="B1817" t="str">
        <f>IF(HLOOKUP("Memory",'vInfo (Imported)'!$1:$5000,A1817,FALSE)&gt;0,HLOOKUP("Memory",'vInfo (Imported)'!$1:$5000,A1817,FALSE),"")</f>
        <v/>
      </c>
      <c r="C1817" t="str">
        <f>IF(HLOOKUP("CPUs",'vInfo (Imported)'!$1:$5000,A1817,FALSE)&gt;0,
HLOOKUP("CPUs",'vInfo (Imported)'!$1:$5000,A1817,FALSE),
"")</f>
        <v/>
      </c>
      <c r="D1817" t="str">
        <f>IF(HLOOKUP($D$1,'vInfo (Imported)'!$1:$5000,A1817,FALSE)&gt;0,
HLOOKUP($D$1,'vInfo (Imported)'!$1:$5000,A1817,FALSE),
"")</f>
        <v/>
      </c>
      <c r="E1817" t="str">
        <f>IF(HLOOKUP("Category",'vInfo (Imported)'!$1:$5000,A1817,FALSE)&gt;0,
HLOOKUP("Category",'vInfo (Imported)'!$1:$5000,A1817,FALSE),
"")</f>
        <v/>
      </c>
      <c r="F1817" t="str">
        <f>IF(HLOOKUP("OS according to the configuration file",'vInfo (Imported)'!$1:$5000,A1817,FALSE)&gt;0,
HLOOKUP("OS according to the configuration file",'vInfo (Imported)'!$1:$5000,A1817,FALSE),
"")</f>
        <v/>
      </c>
      <c r="G1817" s="1" t="str">
        <f>IF(HLOOKUP("Cluster",'vInfo (Imported)'!$1:$5000,A1817,FALSE)&gt;0,
HLOOKUP("Cluster",'vInfo (Imported)'!$1:$5000,A1817,FALSE),
"")</f>
        <v/>
      </c>
      <c r="K1817" s="28">
        <f>'vCluster (Imported)'!A1817</f>
        <v>0</v>
      </c>
      <c r="L1817">
        <f t="shared" si="171"/>
        <v>0</v>
      </c>
      <c r="M1817">
        <f t="shared" si="172"/>
        <v>0</v>
      </c>
      <c r="N1817">
        <f t="shared" si="173"/>
        <v>0</v>
      </c>
      <c r="O1817" s="1">
        <f t="shared" si="174"/>
        <v>0</v>
      </c>
      <c r="P1817">
        <f>SUMIFS('vCluster (Imported)'!$G:$G,'vCluster (Imported)'!$A:$A,K1817)</f>
        <v>0</v>
      </c>
      <c r="Q1817">
        <f t="shared" si="175"/>
        <v>0</v>
      </c>
    </row>
    <row r="1818" spans="1:17" x14ac:dyDescent="0.3">
      <c r="A1818">
        <f t="shared" si="170"/>
        <v>1818</v>
      </c>
      <c r="B1818" t="str">
        <f>IF(HLOOKUP("Memory",'vInfo (Imported)'!$1:$5000,A1818,FALSE)&gt;0,HLOOKUP("Memory",'vInfo (Imported)'!$1:$5000,A1818,FALSE),"")</f>
        <v/>
      </c>
      <c r="C1818" t="str">
        <f>IF(HLOOKUP("CPUs",'vInfo (Imported)'!$1:$5000,A1818,FALSE)&gt;0,
HLOOKUP("CPUs",'vInfo (Imported)'!$1:$5000,A1818,FALSE),
"")</f>
        <v/>
      </c>
      <c r="D1818" t="str">
        <f>IF(HLOOKUP($D$1,'vInfo (Imported)'!$1:$5000,A1818,FALSE)&gt;0,
HLOOKUP($D$1,'vInfo (Imported)'!$1:$5000,A1818,FALSE),
"")</f>
        <v/>
      </c>
      <c r="E1818" t="str">
        <f>IF(HLOOKUP("Category",'vInfo (Imported)'!$1:$5000,A1818,FALSE)&gt;0,
HLOOKUP("Category",'vInfo (Imported)'!$1:$5000,A1818,FALSE),
"")</f>
        <v/>
      </c>
      <c r="F1818" t="str">
        <f>IF(HLOOKUP("OS according to the configuration file",'vInfo (Imported)'!$1:$5000,A1818,FALSE)&gt;0,
HLOOKUP("OS according to the configuration file",'vInfo (Imported)'!$1:$5000,A1818,FALSE),
"")</f>
        <v/>
      </c>
      <c r="G1818" s="1" t="str">
        <f>IF(HLOOKUP("Cluster",'vInfo (Imported)'!$1:$5000,A1818,FALSE)&gt;0,
HLOOKUP("Cluster",'vInfo (Imported)'!$1:$5000,A1818,FALSE),
"")</f>
        <v/>
      </c>
      <c r="K1818" s="28">
        <f>'vCluster (Imported)'!A1818</f>
        <v>0</v>
      </c>
      <c r="L1818">
        <f t="shared" si="171"/>
        <v>0</v>
      </c>
      <c r="M1818">
        <f t="shared" si="172"/>
        <v>0</v>
      </c>
      <c r="N1818">
        <f t="shared" si="173"/>
        <v>0</v>
      </c>
      <c r="O1818" s="1">
        <f t="shared" si="174"/>
        <v>0</v>
      </c>
      <c r="P1818">
        <f>SUMIFS('vCluster (Imported)'!$G:$G,'vCluster (Imported)'!$A:$A,K1818)</f>
        <v>0</v>
      </c>
      <c r="Q1818">
        <f t="shared" si="175"/>
        <v>0</v>
      </c>
    </row>
    <row r="1819" spans="1:17" x14ac:dyDescent="0.3">
      <c r="A1819">
        <f t="shared" si="170"/>
        <v>1819</v>
      </c>
      <c r="B1819" t="str">
        <f>IF(HLOOKUP("Memory",'vInfo (Imported)'!$1:$5000,A1819,FALSE)&gt;0,HLOOKUP("Memory",'vInfo (Imported)'!$1:$5000,A1819,FALSE),"")</f>
        <v/>
      </c>
      <c r="C1819" t="str">
        <f>IF(HLOOKUP("CPUs",'vInfo (Imported)'!$1:$5000,A1819,FALSE)&gt;0,
HLOOKUP("CPUs",'vInfo (Imported)'!$1:$5000,A1819,FALSE),
"")</f>
        <v/>
      </c>
      <c r="D1819" t="str">
        <f>IF(HLOOKUP($D$1,'vInfo (Imported)'!$1:$5000,A1819,FALSE)&gt;0,
HLOOKUP($D$1,'vInfo (Imported)'!$1:$5000,A1819,FALSE),
"")</f>
        <v/>
      </c>
      <c r="E1819" t="str">
        <f>IF(HLOOKUP("Category",'vInfo (Imported)'!$1:$5000,A1819,FALSE)&gt;0,
HLOOKUP("Category",'vInfo (Imported)'!$1:$5000,A1819,FALSE),
"")</f>
        <v/>
      </c>
      <c r="F1819" t="str">
        <f>IF(HLOOKUP("OS according to the configuration file",'vInfo (Imported)'!$1:$5000,A1819,FALSE)&gt;0,
HLOOKUP("OS according to the configuration file",'vInfo (Imported)'!$1:$5000,A1819,FALSE),
"")</f>
        <v/>
      </c>
      <c r="G1819" s="1" t="str">
        <f>IF(HLOOKUP("Cluster",'vInfo (Imported)'!$1:$5000,A1819,FALSE)&gt;0,
HLOOKUP("Cluster",'vInfo (Imported)'!$1:$5000,A1819,FALSE),
"")</f>
        <v/>
      </c>
      <c r="K1819" s="28">
        <f>'vCluster (Imported)'!A1819</f>
        <v>0</v>
      </c>
      <c r="L1819">
        <f t="shared" si="171"/>
        <v>0</v>
      </c>
      <c r="M1819">
        <f t="shared" si="172"/>
        <v>0</v>
      </c>
      <c r="N1819">
        <f t="shared" si="173"/>
        <v>0</v>
      </c>
      <c r="O1819" s="1">
        <f t="shared" si="174"/>
        <v>0</v>
      </c>
      <c r="P1819">
        <f>SUMIFS('vCluster (Imported)'!$G:$G,'vCluster (Imported)'!$A:$A,K1819)</f>
        <v>0</v>
      </c>
      <c r="Q1819">
        <f t="shared" si="175"/>
        <v>0</v>
      </c>
    </row>
    <row r="1820" spans="1:17" x14ac:dyDescent="0.3">
      <c r="A1820">
        <f t="shared" si="170"/>
        <v>1820</v>
      </c>
      <c r="B1820" t="str">
        <f>IF(HLOOKUP("Memory",'vInfo (Imported)'!$1:$5000,A1820,FALSE)&gt;0,HLOOKUP("Memory",'vInfo (Imported)'!$1:$5000,A1820,FALSE),"")</f>
        <v/>
      </c>
      <c r="C1820" t="str">
        <f>IF(HLOOKUP("CPUs",'vInfo (Imported)'!$1:$5000,A1820,FALSE)&gt;0,
HLOOKUP("CPUs",'vInfo (Imported)'!$1:$5000,A1820,FALSE),
"")</f>
        <v/>
      </c>
      <c r="D1820" t="str">
        <f>IF(HLOOKUP($D$1,'vInfo (Imported)'!$1:$5000,A1820,FALSE)&gt;0,
HLOOKUP($D$1,'vInfo (Imported)'!$1:$5000,A1820,FALSE),
"")</f>
        <v/>
      </c>
      <c r="E1820" t="str">
        <f>IF(HLOOKUP("Category",'vInfo (Imported)'!$1:$5000,A1820,FALSE)&gt;0,
HLOOKUP("Category",'vInfo (Imported)'!$1:$5000,A1820,FALSE),
"")</f>
        <v/>
      </c>
      <c r="F1820" t="str">
        <f>IF(HLOOKUP("OS according to the configuration file",'vInfo (Imported)'!$1:$5000,A1820,FALSE)&gt;0,
HLOOKUP("OS according to the configuration file",'vInfo (Imported)'!$1:$5000,A1820,FALSE),
"")</f>
        <v/>
      </c>
      <c r="G1820" s="1" t="str">
        <f>IF(HLOOKUP("Cluster",'vInfo (Imported)'!$1:$5000,A1820,FALSE)&gt;0,
HLOOKUP("Cluster",'vInfo (Imported)'!$1:$5000,A1820,FALSE),
"")</f>
        <v/>
      </c>
      <c r="K1820" s="28">
        <f>'vCluster (Imported)'!A1820</f>
        <v>0</v>
      </c>
      <c r="L1820">
        <f t="shared" si="171"/>
        <v>0</v>
      </c>
      <c r="M1820">
        <f t="shared" si="172"/>
        <v>0</v>
      </c>
      <c r="N1820">
        <f t="shared" si="173"/>
        <v>0</v>
      </c>
      <c r="O1820" s="1">
        <f t="shared" si="174"/>
        <v>0</v>
      </c>
      <c r="P1820">
        <f>SUMIFS('vCluster (Imported)'!$G:$G,'vCluster (Imported)'!$A:$A,K1820)</f>
        <v>0</v>
      </c>
      <c r="Q1820">
        <f t="shared" si="175"/>
        <v>0</v>
      </c>
    </row>
    <row r="1821" spans="1:17" x14ac:dyDescent="0.3">
      <c r="A1821">
        <f t="shared" si="170"/>
        <v>1821</v>
      </c>
      <c r="B1821" t="str">
        <f>IF(HLOOKUP("Memory",'vInfo (Imported)'!$1:$5000,A1821,FALSE)&gt;0,HLOOKUP("Memory",'vInfo (Imported)'!$1:$5000,A1821,FALSE),"")</f>
        <v/>
      </c>
      <c r="C1821" t="str">
        <f>IF(HLOOKUP("CPUs",'vInfo (Imported)'!$1:$5000,A1821,FALSE)&gt;0,
HLOOKUP("CPUs",'vInfo (Imported)'!$1:$5000,A1821,FALSE),
"")</f>
        <v/>
      </c>
      <c r="D1821" t="str">
        <f>IF(HLOOKUP($D$1,'vInfo (Imported)'!$1:$5000,A1821,FALSE)&gt;0,
HLOOKUP($D$1,'vInfo (Imported)'!$1:$5000,A1821,FALSE),
"")</f>
        <v/>
      </c>
      <c r="E1821" t="str">
        <f>IF(HLOOKUP("Category",'vInfo (Imported)'!$1:$5000,A1821,FALSE)&gt;0,
HLOOKUP("Category",'vInfo (Imported)'!$1:$5000,A1821,FALSE),
"")</f>
        <v/>
      </c>
      <c r="F1821" t="str">
        <f>IF(HLOOKUP("OS according to the configuration file",'vInfo (Imported)'!$1:$5000,A1821,FALSE)&gt;0,
HLOOKUP("OS according to the configuration file",'vInfo (Imported)'!$1:$5000,A1821,FALSE),
"")</f>
        <v/>
      </c>
      <c r="G1821" s="1" t="str">
        <f>IF(HLOOKUP("Cluster",'vInfo (Imported)'!$1:$5000,A1821,FALSE)&gt;0,
HLOOKUP("Cluster",'vInfo (Imported)'!$1:$5000,A1821,FALSE),
"")</f>
        <v/>
      </c>
      <c r="K1821" s="28">
        <f>'vCluster (Imported)'!A1821</f>
        <v>0</v>
      </c>
      <c r="L1821">
        <f t="shared" si="171"/>
        <v>0</v>
      </c>
      <c r="M1821">
        <f t="shared" si="172"/>
        <v>0</v>
      </c>
      <c r="N1821">
        <f t="shared" si="173"/>
        <v>0</v>
      </c>
      <c r="O1821" s="1">
        <f t="shared" si="174"/>
        <v>0</v>
      </c>
      <c r="P1821">
        <f>SUMIFS('vCluster (Imported)'!$G:$G,'vCluster (Imported)'!$A:$A,K1821)</f>
        <v>0</v>
      </c>
      <c r="Q1821">
        <f t="shared" si="175"/>
        <v>0</v>
      </c>
    </row>
    <row r="1822" spans="1:17" x14ac:dyDescent="0.3">
      <c r="A1822">
        <f t="shared" si="170"/>
        <v>1822</v>
      </c>
      <c r="B1822" t="str">
        <f>IF(HLOOKUP("Memory",'vInfo (Imported)'!$1:$5000,A1822,FALSE)&gt;0,HLOOKUP("Memory",'vInfo (Imported)'!$1:$5000,A1822,FALSE),"")</f>
        <v/>
      </c>
      <c r="C1822" t="str">
        <f>IF(HLOOKUP("CPUs",'vInfo (Imported)'!$1:$5000,A1822,FALSE)&gt;0,
HLOOKUP("CPUs",'vInfo (Imported)'!$1:$5000,A1822,FALSE),
"")</f>
        <v/>
      </c>
      <c r="D1822" t="str">
        <f>IF(HLOOKUP($D$1,'vInfo (Imported)'!$1:$5000,A1822,FALSE)&gt;0,
HLOOKUP($D$1,'vInfo (Imported)'!$1:$5000,A1822,FALSE),
"")</f>
        <v/>
      </c>
      <c r="E1822" t="str">
        <f>IF(HLOOKUP("Category",'vInfo (Imported)'!$1:$5000,A1822,FALSE)&gt;0,
HLOOKUP("Category",'vInfo (Imported)'!$1:$5000,A1822,FALSE),
"")</f>
        <v/>
      </c>
      <c r="F1822" t="str">
        <f>IF(HLOOKUP("OS according to the configuration file",'vInfo (Imported)'!$1:$5000,A1822,FALSE)&gt;0,
HLOOKUP("OS according to the configuration file",'vInfo (Imported)'!$1:$5000,A1822,FALSE),
"")</f>
        <v/>
      </c>
      <c r="G1822" s="1" t="str">
        <f>IF(HLOOKUP("Cluster",'vInfo (Imported)'!$1:$5000,A1822,FALSE)&gt;0,
HLOOKUP("Cluster",'vInfo (Imported)'!$1:$5000,A1822,FALSE),
"")</f>
        <v/>
      </c>
      <c r="K1822" s="28">
        <f>'vCluster (Imported)'!A1822</f>
        <v>0</v>
      </c>
      <c r="L1822">
        <f t="shared" si="171"/>
        <v>0</v>
      </c>
      <c r="M1822">
        <f t="shared" si="172"/>
        <v>0</v>
      </c>
      <c r="N1822">
        <f t="shared" si="173"/>
        <v>0</v>
      </c>
      <c r="O1822" s="1">
        <f t="shared" si="174"/>
        <v>0</v>
      </c>
      <c r="P1822">
        <f>SUMIFS('vCluster (Imported)'!$G:$G,'vCluster (Imported)'!$A:$A,K1822)</f>
        <v>0</v>
      </c>
      <c r="Q1822">
        <f t="shared" si="175"/>
        <v>0</v>
      </c>
    </row>
    <row r="1823" spans="1:17" x14ac:dyDescent="0.3">
      <c r="A1823">
        <f t="shared" si="170"/>
        <v>1823</v>
      </c>
      <c r="B1823" t="str">
        <f>IF(HLOOKUP("Memory",'vInfo (Imported)'!$1:$5000,A1823,FALSE)&gt;0,HLOOKUP("Memory",'vInfo (Imported)'!$1:$5000,A1823,FALSE),"")</f>
        <v/>
      </c>
      <c r="C1823" t="str">
        <f>IF(HLOOKUP("CPUs",'vInfo (Imported)'!$1:$5000,A1823,FALSE)&gt;0,
HLOOKUP("CPUs",'vInfo (Imported)'!$1:$5000,A1823,FALSE),
"")</f>
        <v/>
      </c>
      <c r="D1823" t="str">
        <f>IF(HLOOKUP($D$1,'vInfo (Imported)'!$1:$5000,A1823,FALSE)&gt;0,
HLOOKUP($D$1,'vInfo (Imported)'!$1:$5000,A1823,FALSE),
"")</f>
        <v/>
      </c>
      <c r="E1823" t="str">
        <f>IF(HLOOKUP("Category",'vInfo (Imported)'!$1:$5000,A1823,FALSE)&gt;0,
HLOOKUP("Category",'vInfo (Imported)'!$1:$5000,A1823,FALSE),
"")</f>
        <v/>
      </c>
      <c r="F1823" t="str">
        <f>IF(HLOOKUP("OS according to the configuration file",'vInfo (Imported)'!$1:$5000,A1823,FALSE)&gt;0,
HLOOKUP("OS according to the configuration file",'vInfo (Imported)'!$1:$5000,A1823,FALSE),
"")</f>
        <v/>
      </c>
      <c r="G1823" s="1" t="str">
        <f>IF(HLOOKUP("Cluster",'vInfo (Imported)'!$1:$5000,A1823,FALSE)&gt;0,
HLOOKUP("Cluster",'vInfo (Imported)'!$1:$5000,A1823,FALSE),
"")</f>
        <v/>
      </c>
      <c r="K1823" s="28">
        <f>'vCluster (Imported)'!A1823</f>
        <v>0</v>
      </c>
      <c r="L1823">
        <f t="shared" si="171"/>
        <v>0</v>
      </c>
      <c r="M1823">
        <f t="shared" si="172"/>
        <v>0</v>
      </c>
      <c r="N1823">
        <f t="shared" si="173"/>
        <v>0</v>
      </c>
      <c r="O1823" s="1">
        <f t="shared" si="174"/>
        <v>0</v>
      </c>
      <c r="P1823">
        <f>SUMIFS('vCluster (Imported)'!$G:$G,'vCluster (Imported)'!$A:$A,K1823)</f>
        <v>0</v>
      </c>
      <c r="Q1823">
        <f t="shared" si="175"/>
        <v>0</v>
      </c>
    </row>
    <row r="1824" spans="1:17" x14ac:dyDescent="0.3">
      <c r="A1824">
        <f t="shared" si="170"/>
        <v>1824</v>
      </c>
      <c r="B1824" t="str">
        <f>IF(HLOOKUP("Memory",'vInfo (Imported)'!$1:$5000,A1824,FALSE)&gt;0,HLOOKUP("Memory",'vInfo (Imported)'!$1:$5000,A1824,FALSE),"")</f>
        <v/>
      </c>
      <c r="C1824" t="str">
        <f>IF(HLOOKUP("CPUs",'vInfo (Imported)'!$1:$5000,A1824,FALSE)&gt;0,
HLOOKUP("CPUs",'vInfo (Imported)'!$1:$5000,A1824,FALSE),
"")</f>
        <v/>
      </c>
      <c r="D1824" t="str">
        <f>IF(HLOOKUP($D$1,'vInfo (Imported)'!$1:$5000,A1824,FALSE)&gt;0,
HLOOKUP($D$1,'vInfo (Imported)'!$1:$5000,A1824,FALSE),
"")</f>
        <v/>
      </c>
      <c r="E1824" t="str">
        <f>IF(HLOOKUP("Category",'vInfo (Imported)'!$1:$5000,A1824,FALSE)&gt;0,
HLOOKUP("Category",'vInfo (Imported)'!$1:$5000,A1824,FALSE),
"")</f>
        <v/>
      </c>
      <c r="F1824" t="str">
        <f>IF(HLOOKUP("OS according to the configuration file",'vInfo (Imported)'!$1:$5000,A1824,FALSE)&gt;0,
HLOOKUP("OS according to the configuration file",'vInfo (Imported)'!$1:$5000,A1824,FALSE),
"")</f>
        <v/>
      </c>
      <c r="G1824" s="1" t="str">
        <f>IF(HLOOKUP("Cluster",'vInfo (Imported)'!$1:$5000,A1824,FALSE)&gt;0,
HLOOKUP("Cluster",'vInfo (Imported)'!$1:$5000,A1824,FALSE),
"")</f>
        <v/>
      </c>
      <c r="K1824" s="28">
        <f>'vCluster (Imported)'!A1824</f>
        <v>0</v>
      </c>
      <c r="L1824">
        <f t="shared" si="171"/>
        <v>0</v>
      </c>
      <c r="M1824">
        <f t="shared" si="172"/>
        <v>0</v>
      </c>
      <c r="N1824">
        <f t="shared" si="173"/>
        <v>0</v>
      </c>
      <c r="O1824" s="1">
        <f t="shared" si="174"/>
        <v>0</v>
      </c>
      <c r="P1824">
        <f>SUMIFS('vCluster (Imported)'!$G:$G,'vCluster (Imported)'!$A:$A,K1824)</f>
        <v>0</v>
      </c>
      <c r="Q1824">
        <f t="shared" si="175"/>
        <v>0</v>
      </c>
    </row>
    <row r="1825" spans="1:17" x14ac:dyDescent="0.3">
      <c r="A1825">
        <f t="shared" si="170"/>
        <v>1825</v>
      </c>
      <c r="B1825" t="str">
        <f>IF(HLOOKUP("Memory",'vInfo (Imported)'!$1:$5000,A1825,FALSE)&gt;0,HLOOKUP("Memory",'vInfo (Imported)'!$1:$5000,A1825,FALSE),"")</f>
        <v/>
      </c>
      <c r="C1825" t="str">
        <f>IF(HLOOKUP("CPUs",'vInfo (Imported)'!$1:$5000,A1825,FALSE)&gt;0,
HLOOKUP("CPUs",'vInfo (Imported)'!$1:$5000,A1825,FALSE),
"")</f>
        <v/>
      </c>
      <c r="D1825" t="str">
        <f>IF(HLOOKUP($D$1,'vInfo (Imported)'!$1:$5000,A1825,FALSE)&gt;0,
HLOOKUP($D$1,'vInfo (Imported)'!$1:$5000,A1825,FALSE),
"")</f>
        <v/>
      </c>
      <c r="E1825" t="str">
        <f>IF(HLOOKUP("Category",'vInfo (Imported)'!$1:$5000,A1825,FALSE)&gt;0,
HLOOKUP("Category",'vInfo (Imported)'!$1:$5000,A1825,FALSE),
"")</f>
        <v/>
      </c>
      <c r="F1825" t="str">
        <f>IF(HLOOKUP("OS according to the configuration file",'vInfo (Imported)'!$1:$5000,A1825,FALSE)&gt;0,
HLOOKUP("OS according to the configuration file",'vInfo (Imported)'!$1:$5000,A1825,FALSE),
"")</f>
        <v/>
      </c>
      <c r="G1825" s="1" t="str">
        <f>IF(HLOOKUP("Cluster",'vInfo (Imported)'!$1:$5000,A1825,FALSE)&gt;0,
HLOOKUP("Cluster",'vInfo (Imported)'!$1:$5000,A1825,FALSE),
"")</f>
        <v/>
      </c>
      <c r="K1825" s="28">
        <f>'vCluster (Imported)'!A1825</f>
        <v>0</v>
      </c>
      <c r="L1825">
        <f t="shared" si="171"/>
        <v>0</v>
      </c>
      <c r="M1825">
        <f t="shared" si="172"/>
        <v>0</v>
      </c>
      <c r="N1825">
        <f t="shared" si="173"/>
        <v>0</v>
      </c>
      <c r="O1825" s="1">
        <f t="shared" si="174"/>
        <v>0</v>
      </c>
      <c r="P1825">
        <f>SUMIFS('vCluster (Imported)'!$G:$G,'vCluster (Imported)'!$A:$A,K1825)</f>
        <v>0</v>
      </c>
      <c r="Q1825">
        <f t="shared" si="175"/>
        <v>0</v>
      </c>
    </row>
    <row r="1826" spans="1:17" x14ac:dyDescent="0.3">
      <c r="A1826">
        <f t="shared" si="170"/>
        <v>1826</v>
      </c>
      <c r="B1826" t="str">
        <f>IF(HLOOKUP("Memory",'vInfo (Imported)'!$1:$5000,A1826,FALSE)&gt;0,HLOOKUP("Memory",'vInfo (Imported)'!$1:$5000,A1826,FALSE),"")</f>
        <v/>
      </c>
      <c r="C1826" t="str">
        <f>IF(HLOOKUP("CPUs",'vInfo (Imported)'!$1:$5000,A1826,FALSE)&gt;0,
HLOOKUP("CPUs",'vInfo (Imported)'!$1:$5000,A1826,FALSE),
"")</f>
        <v/>
      </c>
      <c r="D1826" t="str">
        <f>IF(HLOOKUP($D$1,'vInfo (Imported)'!$1:$5000,A1826,FALSE)&gt;0,
HLOOKUP($D$1,'vInfo (Imported)'!$1:$5000,A1826,FALSE),
"")</f>
        <v/>
      </c>
      <c r="E1826" t="str">
        <f>IF(HLOOKUP("Category",'vInfo (Imported)'!$1:$5000,A1826,FALSE)&gt;0,
HLOOKUP("Category",'vInfo (Imported)'!$1:$5000,A1826,FALSE),
"")</f>
        <v/>
      </c>
      <c r="F1826" t="str">
        <f>IF(HLOOKUP("OS according to the configuration file",'vInfo (Imported)'!$1:$5000,A1826,FALSE)&gt;0,
HLOOKUP("OS according to the configuration file",'vInfo (Imported)'!$1:$5000,A1826,FALSE),
"")</f>
        <v/>
      </c>
      <c r="G1826" s="1" t="str">
        <f>IF(HLOOKUP("Cluster",'vInfo (Imported)'!$1:$5000,A1826,FALSE)&gt;0,
HLOOKUP("Cluster",'vInfo (Imported)'!$1:$5000,A1826,FALSE),
"")</f>
        <v/>
      </c>
      <c r="K1826" s="28">
        <f>'vCluster (Imported)'!A1826</f>
        <v>0</v>
      </c>
      <c r="L1826">
        <f t="shared" si="171"/>
        <v>0</v>
      </c>
      <c r="M1826">
        <f t="shared" si="172"/>
        <v>0</v>
      </c>
      <c r="N1826">
        <f t="shared" si="173"/>
        <v>0</v>
      </c>
      <c r="O1826" s="1">
        <f t="shared" si="174"/>
        <v>0</v>
      </c>
      <c r="P1826">
        <f>SUMIFS('vCluster (Imported)'!$G:$G,'vCluster (Imported)'!$A:$A,K1826)</f>
        <v>0</v>
      </c>
      <c r="Q1826">
        <f t="shared" si="175"/>
        <v>0</v>
      </c>
    </row>
    <row r="1827" spans="1:17" x14ac:dyDescent="0.3">
      <c r="A1827">
        <f t="shared" si="170"/>
        <v>1827</v>
      </c>
      <c r="B1827" t="str">
        <f>IF(HLOOKUP("Memory",'vInfo (Imported)'!$1:$5000,A1827,FALSE)&gt;0,HLOOKUP("Memory",'vInfo (Imported)'!$1:$5000,A1827,FALSE),"")</f>
        <v/>
      </c>
      <c r="C1827" t="str">
        <f>IF(HLOOKUP("CPUs",'vInfo (Imported)'!$1:$5000,A1827,FALSE)&gt;0,
HLOOKUP("CPUs",'vInfo (Imported)'!$1:$5000,A1827,FALSE),
"")</f>
        <v/>
      </c>
      <c r="D1827" t="str">
        <f>IF(HLOOKUP($D$1,'vInfo (Imported)'!$1:$5000,A1827,FALSE)&gt;0,
HLOOKUP($D$1,'vInfo (Imported)'!$1:$5000,A1827,FALSE),
"")</f>
        <v/>
      </c>
      <c r="E1827" t="str">
        <f>IF(HLOOKUP("Category",'vInfo (Imported)'!$1:$5000,A1827,FALSE)&gt;0,
HLOOKUP("Category",'vInfo (Imported)'!$1:$5000,A1827,FALSE),
"")</f>
        <v/>
      </c>
      <c r="F1827" t="str">
        <f>IF(HLOOKUP("OS according to the configuration file",'vInfo (Imported)'!$1:$5000,A1827,FALSE)&gt;0,
HLOOKUP("OS according to the configuration file",'vInfo (Imported)'!$1:$5000,A1827,FALSE),
"")</f>
        <v/>
      </c>
      <c r="G1827" s="1" t="str">
        <f>IF(HLOOKUP("Cluster",'vInfo (Imported)'!$1:$5000,A1827,FALSE)&gt;0,
HLOOKUP("Cluster",'vInfo (Imported)'!$1:$5000,A1827,FALSE),
"")</f>
        <v/>
      </c>
      <c r="K1827" s="28">
        <f>'vCluster (Imported)'!A1827</f>
        <v>0</v>
      </c>
      <c r="L1827">
        <f t="shared" si="171"/>
        <v>0</v>
      </c>
      <c r="M1827">
        <f t="shared" si="172"/>
        <v>0</v>
      </c>
      <c r="N1827">
        <f t="shared" si="173"/>
        <v>0</v>
      </c>
      <c r="O1827" s="1">
        <f t="shared" si="174"/>
        <v>0</v>
      </c>
      <c r="P1827">
        <f>SUMIFS('vCluster (Imported)'!$G:$G,'vCluster (Imported)'!$A:$A,K1827)</f>
        <v>0</v>
      </c>
      <c r="Q1827">
        <f t="shared" si="175"/>
        <v>0</v>
      </c>
    </row>
    <row r="1828" spans="1:17" x14ac:dyDescent="0.3">
      <c r="A1828">
        <f t="shared" si="170"/>
        <v>1828</v>
      </c>
      <c r="B1828" t="str">
        <f>IF(HLOOKUP("Memory",'vInfo (Imported)'!$1:$5000,A1828,FALSE)&gt;0,HLOOKUP("Memory",'vInfo (Imported)'!$1:$5000,A1828,FALSE),"")</f>
        <v/>
      </c>
      <c r="C1828" t="str">
        <f>IF(HLOOKUP("CPUs",'vInfo (Imported)'!$1:$5000,A1828,FALSE)&gt;0,
HLOOKUP("CPUs",'vInfo (Imported)'!$1:$5000,A1828,FALSE),
"")</f>
        <v/>
      </c>
      <c r="D1828" t="str">
        <f>IF(HLOOKUP($D$1,'vInfo (Imported)'!$1:$5000,A1828,FALSE)&gt;0,
HLOOKUP($D$1,'vInfo (Imported)'!$1:$5000,A1828,FALSE),
"")</f>
        <v/>
      </c>
      <c r="E1828" t="str">
        <f>IF(HLOOKUP("Category",'vInfo (Imported)'!$1:$5000,A1828,FALSE)&gt;0,
HLOOKUP("Category",'vInfo (Imported)'!$1:$5000,A1828,FALSE),
"")</f>
        <v/>
      </c>
      <c r="F1828" t="str">
        <f>IF(HLOOKUP("OS according to the configuration file",'vInfo (Imported)'!$1:$5000,A1828,FALSE)&gt;0,
HLOOKUP("OS according to the configuration file",'vInfo (Imported)'!$1:$5000,A1828,FALSE),
"")</f>
        <v/>
      </c>
      <c r="G1828" s="1" t="str">
        <f>IF(HLOOKUP("Cluster",'vInfo (Imported)'!$1:$5000,A1828,FALSE)&gt;0,
HLOOKUP("Cluster",'vInfo (Imported)'!$1:$5000,A1828,FALSE),
"")</f>
        <v/>
      </c>
      <c r="K1828" s="28">
        <f>'vCluster (Imported)'!A1828</f>
        <v>0</v>
      </c>
      <c r="L1828">
        <f t="shared" si="171"/>
        <v>0</v>
      </c>
      <c r="M1828">
        <f t="shared" si="172"/>
        <v>0</v>
      </c>
      <c r="N1828">
        <f t="shared" si="173"/>
        <v>0</v>
      </c>
      <c r="O1828" s="1">
        <f t="shared" si="174"/>
        <v>0</v>
      </c>
      <c r="P1828">
        <f>SUMIFS('vCluster (Imported)'!$G:$G,'vCluster (Imported)'!$A:$A,K1828)</f>
        <v>0</v>
      </c>
      <c r="Q1828">
        <f t="shared" si="175"/>
        <v>0</v>
      </c>
    </row>
    <row r="1829" spans="1:17" x14ac:dyDescent="0.3">
      <c r="A1829">
        <f t="shared" si="170"/>
        <v>1829</v>
      </c>
      <c r="B1829" t="str">
        <f>IF(HLOOKUP("Memory",'vInfo (Imported)'!$1:$5000,A1829,FALSE)&gt;0,HLOOKUP("Memory",'vInfo (Imported)'!$1:$5000,A1829,FALSE),"")</f>
        <v/>
      </c>
      <c r="C1829" t="str">
        <f>IF(HLOOKUP("CPUs",'vInfo (Imported)'!$1:$5000,A1829,FALSE)&gt;0,
HLOOKUP("CPUs",'vInfo (Imported)'!$1:$5000,A1829,FALSE),
"")</f>
        <v/>
      </c>
      <c r="D1829" t="str">
        <f>IF(HLOOKUP($D$1,'vInfo (Imported)'!$1:$5000,A1829,FALSE)&gt;0,
HLOOKUP($D$1,'vInfo (Imported)'!$1:$5000,A1829,FALSE),
"")</f>
        <v/>
      </c>
      <c r="E1829" t="str">
        <f>IF(HLOOKUP("Category",'vInfo (Imported)'!$1:$5000,A1829,FALSE)&gt;0,
HLOOKUP("Category",'vInfo (Imported)'!$1:$5000,A1829,FALSE),
"")</f>
        <v/>
      </c>
      <c r="F1829" t="str">
        <f>IF(HLOOKUP("OS according to the configuration file",'vInfo (Imported)'!$1:$5000,A1829,FALSE)&gt;0,
HLOOKUP("OS according to the configuration file",'vInfo (Imported)'!$1:$5000,A1829,FALSE),
"")</f>
        <v/>
      </c>
      <c r="G1829" s="1" t="str">
        <f>IF(HLOOKUP("Cluster",'vInfo (Imported)'!$1:$5000,A1829,FALSE)&gt;0,
HLOOKUP("Cluster",'vInfo (Imported)'!$1:$5000,A1829,FALSE),
"")</f>
        <v/>
      </c>
      <c r="K1829" s="28">
        <f>'vCluster (Imported)'!A1829</f>
        <v>0</v>
      </c>
      <c r="L1829">
        <f t="shared" si="171"/>
        <v>0</v>
      </c>
      <c r="M1829">
        <f t="shared" si="172"/>
        <v>0</v>
      </c>
      <c r="N1829">
        <f t="shared" si="173"/>
        <v>0</v>
      </c>
      <c r="O1829" s="1">
        <f t="shared" si="174"/>
        <v>0</v>
      </c>
      <c r="P1829">
        <f>SUMIFS('vCluster (Imported)'!$G:$G,'vCluster (Imported)'!$A:$A,K1829)</f>
        <v>0</v>
      </c>
      <c r="Q1829">
        <f t="shared" si="175"/>
        <v>0</v>
      </c>
    </row>
    <row r="1830" spans="1:17" x14ac:dyDescent="0.3">
      <c r="A1830">
        <f t="shared" si="170"/>
        <v>1830</v>
      </c>
      <c r="B1830" t="str">
        <f>IF(HLOOKUP("Memory",'vInfo (Imported)'!$1:$5000,A1830,FALSE)&gt;0,HLOOKUP("Memory",'vInfo (Imported)'!$1:$5000,A1830,FALSE),"")</f>
        <v/>
      </c>
      <c r="C1830" t="str">
        <f>IF(HLOOKUP("CPUs",'vInfo (Imported)'!$1:$5000,A1830,FALSE)&gt;0,
HLOOKUP("CPUs",'vInfo (Imported)'!$1:$5000,A1830,FALSE),
"")</f>
        <v/>
      </c>
      <c r="D1830" t="str">
        <f>IF(HLOOKUP($D$1,'vInfo (Imported)'!$1:$5000,A1830,FALSE)&gt;0,
HLOOKUP($D$1,'vInfo (Imported)'!$1:$5000,A1830,FALSE),
"")</f>
        <v/>
      </c>
      <c r="E1830" t="str">
        <f>IF(HLOOKUP("Category",'vInfo (Imported)'!$1:$5000,A1830,FALSE)&gt;0,
HLOOKUP("Category",'vInfo (Imported)'!$1:$5000,A1830,FALSE),
"")</f>
        <v/>
      </c>
      <c r="F1830" t="str">
        <f>IF(HLOOKUP("OS according to the configuration file",'vInfo (Imported)'!$1:$5000,A1830,FALSE)&gt;0,
HLOOKUP("OS according to the configuration file",'vInfo (Imported)'!$1:$5000,A1830,FALSE),
"")</f>
        <v/>
      </c>
      <c r="G1830" s="1" t="str">
        <f>IF(HLOOKUP("Cluster",'vInfo (Imported)'!$1:$5000,A1830,FALSE)&gt;0,
HLOOKUP("Cluster",'vInfo (Imported)'!$1:$5000,A1830,FALSE),
"")</f>
        <v/>
      </c>
      <c r="K1830" s="28">
        <f>'vCluster (Imported)'!A1830</f>
        <v>0</v>
      </c>
      <c r="L1830">
        <f t="shared" si="171"/>
        <v>0</v>
      </c>
      <c r="M1830">
        <f t="shared" si="172"/>
        <v>0</v>
      </c>
      <c r="N1830">
        <f t="shared" si="173"/>
        <v>0</v>
      </c>
      <c r="O1830" s="1">
        <f t="shared" si="174"/>
        <v>0</v>
      </c>
      <c r="P1830">
        <f>SUMIFS('vCluster (Imported)'!$G:$G,'vCluster (Imported)'!$A:$A,K1830)</f>
        <v>0</v>
      </c>
      <c r="Q1830">
        <f t="shared" si="175"/>
        <v>0</v>
      </c>
    </row>
    <row r="1831" spans="1:17" x14ac:dyDescent="0.3">
      <c r="A1831">
        <f t="shared" si="170"/>
        <v>1831</v>
      </c>
      <c r="B1831" t="str">
        <f>IF(HLOOKUP("Memory",'vInfo (Imported)'!$1:$5000,A1831,FALSE)&gt;0,HLOOKUP("Memory",'vInfo (Imported)'!$1:$5000,A1831,FALSE),"")</f>
        <v/>
      </c>
      <c r="C1831" t="str">
        <f>IF(HLOOKUP("CPUs",'vInfo (Imported)'!$1:$5000,A1831,FALSE)&gt;0,
HLOOKUP("CPUs",'vInfo (Imported)'!$1:$5000,A1831,FALSE),
"")</f>
        <v/>
      </c>
      <c r="D1831" t="str">
        <f>IF(HLOOKUP($D$1,'vInfo (Imported)'!$1:$5000,A1831,FALSE)&gt;0,
HLOOKUP($D$1,'vInfo (Imported)'!$1:$5000,A1831,FALSE),
"")</f>
        <v/>
      </c>
      <c r="E1831" t="str">
        <f>IF(HLOOKUP("Category",'vInfo (Imported)'!$1:$5000,A1831,FALSE)&gt;0,
HLOOKUP("Category",'vInfo (Imported)'!$1:$5000,A1831,FALSE),
"")</f>
        <v/>
      </c>
      <c r="F1831" t="str">
        <f>IF(HLOOKUP("OS according to the configuration file",'vInfo (Imported)'!$1:$5000,A1831,FALSE)&gt;0,
HLOOKUP("OS according to the configuration file",'vInfo (Imported)'!$1:$5000,A1831,FALSE),
"")</f>
        <v/>
      </c>
      <c r="G1831" s="1" t="str">
        <f>IF(HLOOKUP("Cluster",'vInfo (Imported)'!$1:$5000,A1831,FALSE)&gt;0,
HLOOKUP("Cluster",'vInfo (Imported)'!$1:$5000,A1831,FALSE),
"")</f>
        <v/>
      </c>
      <c r="K1831" s="28">
        <f>'vCluster (Imported)'!A1831</f>
        <v>0</v>
      </c>
      <c r="L1831">
        <f t="shared" si="171"/>
        <v>0</v>
      </c>
      <c r="M1831">
        <f t="shared" si="172"/>
        <v>0</v>
      </c>
      <c r="N1831">
        <f t="shared" si="173"/>
        <v>0</v>
      </c>
      <c r="O1831" s="1">
        <f t="shared" si="174"/>
        <v>0</v>
      </c>
      <c r="P1831">
        <f>SUMIFS('vCluster (Imported)'!$G:$G,'vCluster (Imported)'!$A:$A,K1831)</f>
        <v>0</v>
      </c>
      <c r="Q1831">
        <f t="shared" si="175"/>
        <v>0</v>
      </c>
    </row>
    <row r="1832" spans="1:17" x14ac:dyDescent="0.3">
      <c r="A1832">
        <f t="shared" si="170"/>
        <v>1832</v>
      </c>
      <c r="B1832" t="str">
        <f>IF(HLOOKUP("Memory",'vInfo (Imported)'!$1:$5000,A1832,FALSE)&gt;0,HLOOKUP("Memory",'vInfo (Imported)'!$1:$5000,A1832,FALSE),"")</f>
        <v/>
      </c>
      <c r="C1832" t="str">
        <f>IF(HLOOKUP("CPUs",'vInfo (Imported)'!$1:$5000,A1832,FALSE)&gt;0,
HLOOKUP("CPUs",'vInfo (Imported)'!$1:$5000,A1832,FALSE),
"")</f>
        <v/>
      </c>
      <c r="D1832" t="str">
        <f>IF(HLOOKUP($D$1,'vInfo (Imported)'!$1:$5000,A1832,FALSE)&gt;0,
HLOOKUP($D$1,'vInfo (Imported)'!$1:$5000,A1832,FALSE),
"")</f>
        <v/>
      </c>
      <c r="E1832" t="str">
        <f>IF(HLOOKUP("Category",'vInfo (Imported)'!$1:$5000,A1832,FALSE)&gt;0,
HLOOKUP("Category",'vInfo (Imported)'!$1:$5000,A1832,FALSE),
"")</f>
        <v/>
      </c>
      <c r="F1832" t="str">
        <f>IF(HLOOKUP("OS according to the configuration file",'vInfo (Imported)'!$1:$5000,A1832,FALSE)&gt;0,
HLOOKUP("OS according to the configuration file",'vInfo (Imported)'!$1:$5000,A1832,FALSE),
"")</f>
        <v/>
      </c>
      <c r="G1832" s="1" t="str">
        <f>IF(HLOOKUP("Cluster",'vInfo (Imported)'!$1:$5000,A1832,FALSE)&gt;0,
HLOOKUP("Cluster",'vInfo (Imported)'!$1:$5000,A1832,FALSE),
"")</f>
        <v/>
      </c>
      <c r="K1832" s="28">
        <f>'vCluster (Imported)'!A1832</f>
        <v>0</v>
      </c>
      <c r="L1832">
        <f t="shared" si="171"/>
        <v>0</v>
      </c>
      <c r="M1832">
        <f t="shared" si="172"/>
        <v>0</v>
      </c>
      <c r="N1832">
        <f t="shared" si="173"/>
        <v>0</v>
      </c>
      <c r="O1832" s="1">
        <f t="shared" si="174"/>
        <v>0</v>
      </c>
      <c r="P1832">
        <f>SUMIFS('vCluster (Imported)'!$G:$G,'vCluster (Imported)'!$A:$A,K1832)</f>
        <v>0</v>
      </c>
      <c r="Q1832">
        <f t="shared" si="175"/>
        <v>0</v>
      </c>
    </row>
    <row r="1833" spans="1:17" x14ac:dyDescent="0.3">
      <c r="A1833">
        <f t="shared" si="170"/>
        <v>1833</v>
      </c>
      <c r="B1833" t="str">
        <f>IF(HLOOKUP("Memory",'vInfo (Imported)'!$1:$5000,A1833,FALSE)&gt;0,HLOOKUP("Memory",'vInfo (Imported)'!$1:$5000,A1833,FALSE),"")</f>
        <v/>
      </c>
      <c r="C1833" t="str">
        <f>IF(HLOOKUP("CPUs",'vInfo (Imported)'!$1:$5000,A1833,FALSE)&gt;0,
HLOOKUP("CPUs",'vInfo (Imported)'!$1:$5000,A1833,FALSE),
"")</f>
        <v/>
      </c>
      <c r="D1833" t="str">
        <f>IF(HLOOKUP($D$1,'vInfo (Imported)'!$1:$5000,A1833,FALSE)&gt;0,
HLOOKUP($D$1,'vInfo (Imported)'!$1:$5000,A1833,FALSE),
"")</f>
        <v/>
      </c>
      <c r="E1833" t="str">
        <f>IF(HLOOKUP("Category",'vInfo (Imported)'!$1:$5000,A1833,FALSE)&gt;0,
HLOOKUP("Category",'vInfo (Imported)'!$1:$5000,A1833,FALSE),
"")</f>
        <v/>
      </c>
      <c r="F1833" t="str">
        <f>IF(HLOOKUP("OS according to the configuration file",'vInfo (Imported)'!$1:$5000,A1833,FALSE)&gt;0,
HLOOKUP("OS according to the configuration file",'vInfo (Imported)'!$1:$5000,A1833,FALSE),
"")</f>
        <v/>
      </c>
      <c r="G1833" s="1" t="str">
        <f>IF(HLOOKUP("Cluster",'vInfo (Imported)'!$1:$5000,A1833,FALSE)&gt;0,
HLOOKUP("Cluster",'vInfo (Imported)'!$1:$5000,A1833,FALSE),
"")</f>
        <v/>
      </c>
      <c r="K1833" s="28">
        <f>'vCluster (Imported)'!A1833</f>
        <v>0</v>
      </c>
      <c r="L1833">
        <f t="shared" si="171"/>
        <v>0</v>
      </c>
      <c r="M1833">
        <f t="shared" si="172"/>
        <v>0</v>
      </c>
      <c r="N1833">
        <f t="shared" si="173"/>
        <v>0</v>
      </c>
      <c r="O1833" s="1">
        <f t="shared" si="174"/>
        <v>0</v>
      </c>
      <c r="P1833">
        <f>SUMIFS('vCluster (Imported)'!$G:$G,'vCluster (Imported)'!$A:$A,K1833)</f>
        <v>0</v>
      </c>
      <c r="Q1833">
        <f t="shared" si="175"/>
        <v>0</v>
      </c>
    </row>
    <row r="1834" spans="1:17" x14ac:dyDescent="0.3">
      <c r="A1834">
        <f t="shared" si="170"/>
        <v>1834</v>
      </c>
      <c r="B1834" t="str">
        <f>IF(HLOOKUP("Memory",'vInfo (Imported)'!$1:$5000,A1834,FALSE)&gt;0,HLOOKUP("Memory",'vInfo (Imported)'!$1:$5000,A1834,FALSE),"")</f>
        <v/>
      </c>
      <c r="C1834" t="str">
        <f>IF(HLOOKUP("CPUs",'vInfo (Imported)'!$1:$5000,A1834,FALSE)&gt;0,
HLOOKUP("CPUs",'vInfo (Imported)'!$1:$5000,A1834,FALSE),
"")</f>
        <v/>
      </c>
      <c r="D1834" t="str">
        <f>IF(HLOOKUP($D$1,'vInfo (Imported)'!$1:$5000,A1834,FALSE)&gt;0,
HLOOKUP($D$1,'vInfo (Imported)'!$1:$5000,A1834,FALSE),
"")</f>
        <v/>
      </c>
      <c r="E1834" t="str">
        <f>IF(HLOOKUP("Category",'vInfo (Imported)'!$1:$5000,A1834,FALSE)&gt;0,
HLOOKUP("Category",'vInfo (Imported)'!$1:$5000,A1834,FALSE),
"")</f>
        <v/>
      </c>
      <c r="F1834" t="str">
        <f>IF(HLOOKUP("OS according to the configuration file",'vInfo (Imported)'!$1:$5000,A1834,FALSE)&gt;0,
HLOOKUP("OS according to the configuration file",'vInfo (Imported)'!$1:$5000,A1834,FALSE),
"")</f>
        <v/>
      </c>
      <c r="G1834" s="1" t="str">
        <f>IF(HLOOKUP("Cluster",'vInfo (Imported)'!$1:$5000,A1834,FALSE)&gt;0,
HLOOKUP("Cluster",'vInfo (Imported)'!$1:$5000,A1834,FALSE),
"")</f>
        <v/>
      </c>
      <c r="K1834" s="28">
        <f>'vCluster (Imported)'!A1834</f>
        <v>0</v>
      </c>
      <c r="L1834">
        <f t="shared" si="171"/>
        <v>0</v>
      </c>
      <c r="M1834">
        <f t="shared" si="172"/>
        <v>0</v>
      </c>
      <c r="N1834">
        <f t="shared" si="173"/>
        <v>0</v>
      </c>
      <c r="O1834" s="1">
        <f t="shared" si="174"/>
        <v>0</v>
      </c>
      <c r="P1834">
        <f>SUMIFS('vCluster (Imported)'!$G:$G,'vCluster (Imported)'!$A:$A,K1834)</f>
        <v>0</v>
      </c>
      <c r="Q1834">
        <f t="shared" si="175"/>
        <v>0</v>
      </c>
    </row>
    <row r="1835" spans="1:17" x14ac:dyDescent="0.3">
      <c r="A1835">
        <f t="shared" si="170"/>
        <v>1835</v>
      </c>
      <c r="B1835" t="str">
        <f>IF(HLOOKUP("Memory",'vInfo (Imported)'!$1:$5000,A1835,FALSE)&gt;0,HLOOKUP("Memory",'vInfo (Imported)'!$1:$5000,A1835,FALSE),"")</f>
        <v/>
      </c>
      <c r="C1835" t="str">
        <f>IF(HLOOKUP("CPUs",'vInfo (Imported)'!$1:$5000,A1835,FALSE)&gt;0,
HLOOKUP("CPUs",'vInfo (Imported)'!$1:$5000,A1835,FALSE),
"")</f>
        <v/>
      </c>
      <c r="D1835" t="str">
        <f>IF(HLOOKUP($D$1,'vInfo (Imported)'!$1:$5000,A1835,FALSE)&gt;0,
HLOOKUP($D$1,'vInfo (Imported)'!$1:$5000,A1835,FALSE),
"")</f>
        <v/>
      </c>
      <c r="E1835" t="str">
        <f>IF(HLOOKUP("Category",'vInfo (Imported)'!$1:$5000,A1835,FALSE)&gt;0,
HLOOKUP("Category",'vInfo (Imported)'!$1:$5000,A1835,FALSE),
"")</f>
        <v/>
      </c>
      <c r="F1835" t="str">
        <f>IF(HLOOKUP("OS according to the configuration file",'vInfo (Imported)'!$1:$5000,A1835,FALSE)&gt;0,
HLOOKUP("OS according to the configuration file",'vInfo (Imported)'!$1:$5000,A1835,FALSE),
"")</f>
        <v/>
      </c>
      <c r="G1835" s="1" t="str">
        <f>IF(HLOOKUP("Cluster",'vInfo (Imported)'!$1:$5000,A1835,FALSE)&gt;0,
HLOOKUP("Cluster",'vInfo (Imported)'!$1:$5000,A1835,FALSE),
"")</f>
        <v/>
      </c>
      <c r="K1835" s="28">
        <f>'vCluster (Imported)'!A1835</f>
        <v>0</v>
      </c>
      <c r="L1835">
        <f t="shared" si="171"/>
        <v>0</v>
      </c>
      <c r="M1835">
        <f t="shared" si="172"/>
        <v>0</v>
      </c>
      <c r="N1835">
        <f t="shared" si="173"/>
        <v>0</v>
      </c>
      <c r="O1835" s="1">
        <f t="shared" si="174"/>
        <v>0</v>
      </c>
      <c r="P1835">
        <f>SUMIFS('vCluster (Imported)'!$G:$G,'vCluster (Imported)'!$A:$A,K1835)</f>
        <v>0</v>
      </c>
      <c r="Q1835">
        <f t="shared" si="175"/>
        <v>0</v>
      </c>
    </row>
    <row r="1836" spans="1:17" x14ac:dyDescent="0.3">
      <c r="A1836">
        <f t="shared" si="170"/>
        <v>1836</v>
      </c>
      <c r="B1836" t="str">
        <f>IF(HLOOKUP("Memory",'vInfo (Imported)'!$1:$5000,A1836,FALSE)&gt;0,HLOOKUP("Memory",'vInfo (Imported)'!$1:$5000,A1836,FALSE),"")</f>
        <v/>
      </c>
      <c r="C1836" t="str">
        <f>IF(HLOOKUP("CPUs",'vInfo (Imported)'!$1:$5000,A1836,FALSE)&gt;0,
HLOOKUP("CPUs",'vInfo (Imported)'!$1:$5000,A1836,FALSE),
"")</f>
        <v/>
      </c>
      <c r="D1836" t="str">
        <f>IF(HLOOKUP($D$1,'vInfo (Imported)'!$1:$5000,A1836,FALSE)&gt;0,
HLOOKUP($D$1,'vInfo (Imported)'!$1:$5000,A1836,FALSE),
"")</f>
        <v/>
      </c>
      <c r="E1836" t="str">
        <f>IF(HLOOKUP("Category",'vInfo (Imported)'!$1:$5000,A1836,FALSE)&gt;0,
HLOOKUP("Category",'vInfo (Imported)'!$1:$5000,A1836,FALSE),
"")</f>
        <v/>
      </c>
      <c r="F1836" t="str">
        <f>IF(HLOOKUP("OS according to the configuration file",'vInfo (Imported)'!$1:$5000,A1836,FALSE)&gt;0,
HLOOKUP("OS according to the configuration file",'vInfo (Imported)'!$1:$5000,A1836,FALSE),
"")</f>
        <v/>
      </c>
      <c r="G1836" s="1" t="str">
        <f>IF(HLOOKUP("Cluster",'vInfo (Imported)'!$1:$5000,A1836,FALSE)&gt;0,
HLOOKUP("Cluster",'vInfo (Imported)'!$1:$5000,A1836,FALSE),
"")</f>
        <v/>
      </c>
      <c r="K1836" s="28">
        <f>'vCluster (Imported)'!A1836</f>
        <v>0</v>
      </c>
      <c r="L1836">
        <f t="shared" si="171"/>
        <v>0</v>
      </c>
      <c r="M1836">
        <f t="shared" si="172"/>
        <v>0</v>
      </c>
      <c r="N1836">
        <f t="shared" si="173"/>
        <v>0</v>
      </c>
      <c r="O1836" s="1">
        <f t="shared" si="174"/>
        <v>0</v>
      </c>
      <c r="P1836">
        <f>SUMIFS('vCluster (Imported)'!$G:$G,'vCluster (Imported)'!$A:$A,K1836)</f>
        <v>0</v>
      </c>
      <c r="Q1836">
        <f t="shared" si="175"/>
        <v>0</v>
      </c>
    </row>
    <row r="1837" spans="1:17" x14ac:dyDescent="0.3">
      <c r="A1837">
        <f t="shared" si="170"/>
        <v>1837</v>
      </c>
      <c r="B1837" t="str">
        <f>IF(HLOOKUP("Memory",'vInfo (Imported)'!$1:$5000,A1837,FALSE)&gt;0,HLOOKUP("Memory",'vInfo (Imported)'!$1:$5000,A1837,FALSE),"")</f>
        <v/>
      </c>
      <c r="C1837" t="str">
        <f>IF(HLOOKUP("CPUs",'vInfo (Imported)'!$1:$5000,A1837,FALSE)&gt;0,
HLOOKUP("CPUs",'vInfo (Imported)'!$1:$5000,A1837,FALSE),
"")</f>
        <v/>
      </c>
      <c r="D1837" t="str">
        <f>IF(HLOOKUP($D$1,'vInfo (Imported)'!$1:$5000,A1837,FALSE)&gt;0,
HLOOKUP($D$1,'vInfo (Imported)'!$1:$5000,A1837,FALSE),
"")</f>
        <v/>
      </c>
      <c r="E1837" t="str">
        <f>IF(HLOOKUP("Category",'vInfo (Imported)'!$1:$5000,A1837,FALSE)&gt;0,
HLOOKUP("Category",'vInfo (Imported)'!$1:$5000,A1837,FALSE),
"")</f>
        <v/>
      </c>
      <c r="F1837" t="str">
        <f>IF(HLOOKUP("OS according to the configuration file",'vInfo (Imported)'!$1:$5000,A1837,FALSE)&gt;0,
HLOOKUP("OS according to the configuration file",'vInfo (Imported)'!$1:$5000,A1837,FALSE),
"")</f>
        <v/>
      </c>
      <c r="G1837" s="1" t="str">
        <f>IF(HLOOKUP("Cluster",'vInfo (Imported)'!$1:$5000,A1837,FALSE)&gt;0,
HLOOKUP("Cluster",'vInfo (Imported)'!$1:$5000,A1837,FALSE),
"")</f>
        <v/>
      </c>
      <c r="K1837" s="28">
        <f>'vCluster (Imported)'!A1837</f>
        <v>0</v>
      </c>
      <c r="L1837">
        <f t="shared" si="171"/>
        <v>0</v>
      </c>
      <c r="M1837">
        <f t="shared" si="172"/>
        <v>0</v>
      </c>
      <c r="N1837">
        <f t="shared" si="173"/>
        <v>0</v>
      </c>
      <c r="O1837" s="1">
        <f t="shared" si="174"/>
        <v>0</v>
      </c>
      <c r="P1837">
        <f>SUMIFS('vCluster (Imported)'!$G:$G,'vCluster (Imported)'!$A:$A,K1837)</f>
        <v>0</v>
      </c>
      <c r="Q1837">
        <f t="shared" si="175"/>
        <v>0</v>
      </c>
    </row>
    <row r="1838" spans="1:17" x14ac:dyDescent="0.3">
      <c r="A1838">
        <f t="shared" si="170"/>
        <v>1838</v>
      </c>
      <c r="B1838" t="str">
        <f>IF(HLOOKUP("Memory",'vInfo (Imported)'!$1:$5000,A1838,FALSE)&gt;0,HLOOKUP("Memory",'vInfo (Imported)'!$1:$5000,A1838,FALSE),"")</f>
        <v/>
      </c>
      <c r="C1838" t="str">
        <f>IF(HLOOKUP("CPUs",'vInfo (Imported)'!$1:$5000,A1838,FALSE)&gt;0,
HLOOKUP("CPUs",'vInfo (Imported)'!$1:$5000,A1838,FALSE),
"")</f>
        <v/>
      </c>
      <c r="D1838" t="str">
        <f>IF(HLOOKUP($D$1,'vInfo (Imported)'!$1:$5000,A1838,FALSE)&gt;0,
HLOOKUP($D$1,'vInfo (Imported)'!$1:$5000,A1838,FALSE),
"")</f>
        <v/>
      </c>
      <c r="E1838" t="str">
        <f>IF(HLOOKUP("Category",'vInfo (Imported)'!$1:$5000,A1838,FALSE)&gt;0,
HLOOKUP("Category",'vInfo (Imported)'!$1:$5000,A1838,FALSE),
"")</f>
        <v/>
      </c>
      <c r="F1838" t="str">
        <f>IF(HLOOKUP("OS according to the configuration file",'vInfo (Imported)'!$1:$5000,A1838,FALSE)&gt;0,
HLOOKUP("OS according to the configuration file",'vInfo (Imported)'!$1:$5000,A1838,FALSE),
"")</f>
        <v/>
      </c>
      <c r="G1838" s="1" t="str">
        <f>IF(HLOOKUP("Cluster",'vInfo (Imported)'!$1:$5000,A1838,FALSE)&gt;0,
HLOOKUP("Cluster",'vInfo (Imported)'!$1:$5000,A1838,FALSE),
"")</f>
        <v/>
      </c>
      <c r="K1838" s="28">
        <f>'vCluster (Imported)'!A1838</f>
        <v>0</v>
      </c>
      <c r="L1838">
        <f t="shared" si="171"/>
        <v>0</v>
      </c>
      <c r="M1838">
        <f t="shared" si="172"/>
        <v>0</v>
      </c>
      <c r="N1838">
        <f t="shared" si="173"/>
        <v>0</v>
      </c>
      <c r="O1838" s="1">
        <f t="shared" si="174"/>
        <v>0</v>
      </c>
      <c r="P1838">
        <f>SUMIFS('vCluster (Imported)'!$G:$G,'vCluster (Imported)'!$A:$A,K1838)</f>
        <v>0</v>
      </c>
      <c r="Q1838">
        <f t="shared" si="175"/>
        <v>0</v>
      </c>
    </row>
    <row r="1839" spans="1:17" x14ac:dyDescent="0.3">
      <c r="A1839">
        <f t="shared" si="170"/>
        <v>1839</v>
      </c>
      <c r="B1839" t="str">
        <f>IF(HLOOKUP("Memory",'vInfo (Imported)'!$1:$5000,A1839,FALSE)&gt;0,HLOOKUP("Memory",'vInfo (Imported)'!$1:$5000,A1839,FALSE),"")</f>
        <v/>
      </c>
      <c r="C1839" t="str">
        <f>IF(HLOOKUP("CPUs",'vInfo (Imported)'!$1:$5000,A1839,FALSE)&gt;0,
HLOOKUP("CPUs",'vInfo (Imported)'!$1:$5000,A1839,FALSE),
"")</f>
        <v/>
      </c>
      <c r="D1839" t="str">
        <f>IF(HLOOKUP($D$1,'vInfo (Imported)'!$1:$5000,A1839,FALSE)&gt;0,
HLOOKUP($D$1,'vInfo (Imported)'!$1:$5000,A1839,FALSE),
"")</f>
        <v/>
      </c>
      <c r="E1839" t="str">
        <f>IF(HLOOKUP("Category",'vInfo (Imported)'!$1:$5000,A1839,FALSE)&gt;0,
HLOOKUP("Category",'vInfo (Imported)'!$1:$5000,A1839,FALSE),
"")</f>
        <v/>
      </c>
      <c r="F1839" t="str">
        <f>IF(HLOOKUP("OS according to the configuration file",'vInfo (Imported)'!$1:$5000,A1839,FALSE)&gt;0,
HLOOKUP("OS according to the configuration file",'vInfo (Imported)'!$1:$5000,A1839,FALSE),
"")</f>
        <v/>
      </c>
      <c r="G1839" s="1" t="str">
        <f>IF(HLOOKUP("Cluster",'vInfo (Imported)'!$1:$5000,A1839,FALSE)&gt;0,
HLOOKUP("Cluster",'vInfo (Imported)'!$1:$5000,A1839,FALSE),
"")</f>
        <v/>
      </c>
      <c r="K1839" s="28">
        <f>'vCluster (Imported)'!A1839</f>
        <v>0</v>
      </c>
      <c r="L1839">
        <f t="shared" si="171"/>
        <v>0</v>
      </c>
      <c r="M1839">
        <f t="shared" si="172"/>
        <v>0</v>
      </c>
      <c r="N1839">
        <f t="shared" si="173"/>
        <v>0</v>
      </c>
      <c r="O1839" s="1">
        <f t="shared" si="174"/>
        <v>0</v>
      </c>
      <c r="P1839">
        <f>SUMIFS('vCluster (Imported)'!$G:$G,'vCluster (Imported)'!$A:$A,K1839)</f>
        <v>0</v>
      </c>
      <c r="Q1839">
        <f t="shared" si="175"/>
        <v>0</v>
      </c>
    </row>
    <row r="1840" spans="1:17" x14ac:dyDescent="0.3">
      <c r="A1840">
        <f t="shared" si="170"/>
        <v>1840</v>
      </c>
      <c r="B1840" t="str">
        <f>IF(HLOOKUP("Memory",'vInfo (Imported)'!$1:$5000,A1840,FALSE)&gt;0,HLOOKUP("Memory",'vInfo (Imported)'!$1:$5000,A1840,FALSE),"")</f>
        <v/>
      </c>
      <c r="C1840" t="str">
        <f>IF(HLOOKUP("CPUs",'vInfo (Imported)'!$1:$5000,A1840,FALSE)&gt;0,
HLOOKUP("CPUs",'vInfo (Imported)'!$1:$5000,A1840,FALSE),
"")</f>
        <v/>
      </c>
      <c r="D1840" t="str">
        <f>IF(HLOOKUP($D$1,'vInfo (Imported)'!$1:$5000,A1840,FALSE)&gt;0,
HLOOKUP($D$1,'vInfo (Imported)'!$1:$5000,A1840,FALSE),
"")</f>
        <v/>
      </c>
      <c r="E1840" t="str">
        <f>IF(HLOOKUP("Category",'vInfo (Imported)'!$1:$5000,A1840,FALSE)&gt;0,
HLOOKUP("Category",'vInfo (Imported)'!$1:$5000,A1840,FALSE),
"")</f>
        <v/>
      </c>
      <c r="F1840" t="str">
        <f>IF(HLOOKUP("OS according to the configuration file",'vInfo (Imported)'!$1:$5000,A1840,FALSE)&gt;0,
HLOOKUP("OS according to the configuration file",'vInfo (Imported)'!$1:$5000,A1840,FALSE),
"")</f>
        <v/>
      </c>
      <c r="G1840" s="1" t="str">
        <f>IF(HLOOKUP("Cluster",'vInfo (Imported)'!$1:$5000,A1840,FALSE)&gt;0,
HLOOKUP("Cluster",'vInfo (Imported)'!$1:$5000,A1840,FALSE),
"")</f>
        <v/>
      </c>
      <c r="K1840" s="28">
        <f>'vCluster (Imported)'!A1840</f>
        <v>0</v>
      </c>
      <c r="L1840">
        <f t="shared" si="171"/>
        <v>0</v>
      </c>
      <c r="M1840">
        <f t="shared" si="172"/>
        <v>0</v>
      </c>
      <c r="N1840">
        <f t="shared" si="173"/>
        <v>0</v>
      </c>
      <c r="O1840" s="1">
        <f t="shared" si="174"/>
        <v>0</v>
      </c>
      <c r="P1840">
        <f>SUMIFS('vCluster (Imported)'!$G:$G,'vCluster (Imported)'!$A:$A,K1840)</f>
        <v>0</v>
      </c>
      <c r="Q1840">
        <f t="shared" si="175"/>
        <v>0</v>
      </c>
    </row>
    <row r="1841" spans="1:17" x14ac:dyDescent="0.3">
      <c r="A1841">
        <f t="shared" si="170"/>
        <v>1841</v>
      </c>
      <c r="B1841" t="str">
        <f>IF(HLOOKUP("Memory",'vInfo (Imported)'!$1:$5000,A1841,FALSE)&gt;0,HLOOKUP("Memory",'vInfo (Imported)'!$1:$5000,A1841,FALSE),"")</f>
        <v/>
      </c>
      <c r="C1841" t="str">
        <f>IF(HLOOKUP("CPUs",'vInfo (Imported)'!$1:$5000,A1841,FALSE)&gt;0,
HLOOKUP("CPUs",'vInfo (Imported)'!$1:$5000,A1841,FALSE),
"")</f>
        <v/>
      </c>
      <c r="D1841" t="str">
        <f>IF(HLOOKUP($D$1,'vInfo (Imported)'!$1:$5000,A1841,FALSE)&gt;0,
HLOOKUP($D$1,'vInfo (Imported)'!$1:$5000,A1841,FALSE),
"")</f>
        <v/>
      </c>
      <c r="E1841" t="str">
        <f>IF(HLOOKUP("Category",'vInfo (Imported)'!$1:$5000,A1841,FALSE)&gt;0,
HLOOKUP("Category",'vInfo (Imported)'!$1:$5000,A1841,FALSE),
"")</f>
        <v/>
      </c>
      <c r="F1841" t="str">
        <f>IF(HLOOKUP("OS according to the configuration file",'vInfo (Imported)'!$1:$5000,A1841,FALSE)&gt;0,
HLOOKUP("OS according to the configuration file",'vInfo (Imported)'!$1:$5000,A1841,FALSE),
"")</f>
        <v/>
      </c>
      <c r="G1841" s="1" t="str">
        <f>IF(HLOOKUP("Cluster",'vInfo (Imported)'!$1:$5000,A1841,FALSE)&gt;0,
HLOOKUP("Cluster",'vInfo (Imported)'!$1:$5000,A1841,FALSE),
"")</f>
        <v/>
      </c>
      <c r="K1841" s="28">
        <f>'vCluster (Imported)'!A1841</f>
        <v>0</v>
      </c>
      <c r="L1841">
        <f t="shared" si="171"/>
        <v>0</v>
      </c>
      <c r="M1841">
        <f t="shared" si="172"/>
        <v>0</v>
      </c>
      <c r="N1841">
        <f t="shared" si="173"/>
        <v>0</v>
      </c>
      <c r="O1841" s="1">
        <f t="shared" si="174"/>
        <v>0</v>
      </c>
      <c r="P1841">
        <f>SUMIFS('vCluster (Imported)'!$G:$G,'vCluster (Imported)'!$A:$A,K1841)</f>
        <v>0</v>
      </c>
      <c r="Q1841">
        <f t="shared" si="175"/>
        <v>0</v>
      </c>
    </row>
    <row r="1842" spans="1:17" x14ac:dyDescent="0.3">
      <c r="A1842">
        <f t="shared" si="170"/>
        <v>1842</v>
      </c>
      <c r="B1842" t="str">
        <f>IF(HLOOKUP("Memory",'vInfo (Imported)'!$1:$5000,A1842,FALSE)&gt;0,HLOOKUP("Memory",'vInfo (Imported)'!$1:$5000,A1842,FALSE),"")</f>
        <v/>
      </c>
      <c r="C1842" t="str">
        <f>IF(HLOOKUP("CPUs",'vInfo (Imported)'!$1:$5000,A1842,FALSE)&gt;0,
HLOOKUP("CPUs",'vInfo (Imported)'!$1:$5000,A1842,FALSE),
"")</f>
        <v/>
      </c>
      <c r="D1842" t="str">
        <f>IF(HLOOKUP($D$1,'vInfo (Imported)'!$1:$5000,A1842,FALSE)&gt;0,
HLOOKUP($D$1,'vInfo (Imported)'!$1:$5000,A1842,FALSE),
"")</f>
        <v/>
      </c>
      <c r="E1842" t="str">
        <f>IF(HLOOKUP("Category",'vInfo (Imported)'!$1:$5000,A1842,FALSE)&gt;0,
HLOOKUP("Category",'vInfo (Imported)'!$1:$5000,A1842,FALSE),
"")</f>
        <v/>
      </c>
      <c r="F1842" t="str">
        <f>IF(HLOOKUP("OS according to the configuration file",'vInfo (Imported)'!$1:$5000,A1842,FALSE)&gt;0,
HLOOKUP("OS according to the configuration file",'vInfo (Imported)'!$1:$5000,A1842,FALSE),
"")</f>
        <v/>
      </c>
      <c r="G1842" s="1" t="str">
        <f>IF(HLOOKUP("Cluster",'vInfo (Imported)'!$1:$5000,A1842,FALSE)&gt;0,
HLOOKUP("Cluster",'vInfo (Imported)'!$1:$5000,A1842,FALSE),
"")</f>
        <v/>
      </c>
      <c r="K1842" s="28">
        <f>'vCluster (Imported)'!A1842</f>
        <v>0</v>
      </c>
      <c r="L1842">
        <f t="shared" si="171"/>
        <v>0</v>
      </c>
      <c r="M1842">
        <f t="shared" si="172"/>
        <v>0</v>
      </c>
      <c r="N1842">
        <f t="shared" si="173"/>
        <v>0</v>
      </c>
      <c r="O1842" s="1">
        <f t="shared" si="174"/>
        <v>0</v>
      </c>
      <c r="P1842">
        <f>SUMIFS('vCluster (Imported)'!$G:$G,'vCluster (Imported)'!$A:$A,K1842)</f>
        <v>0</v>
      </c>
      <c r="Q1842">
        <f t="shared" si="175"/>
        <v>0</v>
      </c>
    </row>
    <row r="1843" spans="1:17" x14ac:dyDescent="0.3">
      <c r="A1843">
        <f t="shared" si="170"/>
        <v>1843</v>
      </c>
      <c r="B1843" t="str">
        <f>IF(HLOOKUP("Memory",'vInfo (Imported)'!$1:$5000,A1843,FALSE)&gt;0,HLOOKUP("Memory",'vInfo (Imported)'!$1:$5000,A1843,FALSE),"")</f>
        <v/>
      </c>
      <c r="C1843" t="str">
        <f>IF(HLOOKUP("CPUs",'vInfo (Imported)'!$1:$5000,A1843,FALSE)&gt;0,
HLOOKUP("CPUs",'vInfo (Imported)'!$1:$5000,A1843,FALSE),
"")</f>
        <v/>
      </c>
      <c r="D1843" t="str">
        <f>IF(HLOOKUP($D$1,'vInfo (Imported)'!$1:$5000,A1843,FALSE)&gt;0,
HLOOKUP($D$1,'vInfo (Imported)'!$1:$5000,A1843,FALSE),
"")</f>
        <v/>
      </c>
      <c r="E1843" t="str">
        <f>IF(HLOOKUP("Category",'vInfo (Imported)'!$1:$5000,A1843,FALSE)&gt;0,
HLOOKUP("Category",'vInfo (Imported)'!$1:$5000,A1843,FALSE),
"")</f>
        <v/>
      </c>
      <c r="F1843" t="str">
        <f>IF(HLOOKUP("OS according to the configuration file",'vInfo (Imported)'!$1:$5000,A1843,FALSE)&gt;0,
HLOOKUP("OS according to the configuration file",'vInfo (Imported)'!$1:$5000,A1843,FALSE),
"")</f>
        <v/>
      </c>
      <c r="G1843" s="1" t="str">
        <f>IF(HLOOKUP("Cluster",'vInfo (Imported)'!$1:$5000,A1843,FALSE)&gt;0,
HLOOKUP("Cluster",'vInfo (Imported)'!$1:$5000,A1843,FALSE),
"")</f>
        <v/>
      </c>
      <c r="K1843" s="28">
        <f>'vCluster (Imported)'!A1843</f>
        <v>0</v>
      </c>
      <c r="L1843">
        <f t="shared" si="171"/>
        <v>0</v>
      </c>
      <c r="M1843">
        <f t="shared" si="172"/>
        <v>0</v>
      </c>
      <c r="N1843">
        <f t="shared" si="173"/>
        <v>0</v>
      </c>
      <c r="O1843" s="1">
        <f t="shared" si="174"/>
        <v>0</v>
      </c>
      <c r="P1843">
        <f>SUMIFS('vCluster (Imported)'!$G:$G,'vCluster (Imported)'!$A:$A,K1843)</f>
        <v>0</v>
      </c>
      <c r="Q1843">
        <f t="shared" si="175"/>
        <v>0</v>
      </c>
    </row>
    <row r="1844" spans="1:17" x14ac:dyDescent="0.3">
      <c r="A1844">
        <f t="shared" si="170"/>
        <v>1844</v>
      </c>
      <c r="B1844" t="str">
        <f>IF(HLOOKUP("Memory",'vInfo (Imported)'!$1:$5000,A1844,FALSE)&gt;0,HLOOKUP("Memory",'vInfo (Imported)'!$1:$5000,A1844,FALSE),"")</f>
        <v/>
      </c>
      <c r="C1844" t="str">
        <f>IF(HLOOKUP("CPUs",'vInfo (Imported)'!$1:$5000,A1844,FALSE)&gt;0,
HLOOKUP("CPUs",'vInfo (Imported)'!$1:$5000,A1844,FALSE),
"")</f>
        <v/>
      </c>
      <c r="D1844" t="str">
        <f>IF(HLOOKUP($D$1,'vInfo (Imported)'!$1:$5000,A1844,FALSE)&gt;0,
HLOOKUP($D$1,'vInfo (Imported)'!$1:$5000,A1844,FALSE),
"")</f>
        <v/>
      </c>
      <c r="E1844" t="str">
        <f>IF(HLOOKUP("Category",'vInfo (Imported)'!$1:$5000,A1844,FALSE)&gt;0,
HLOOKUP("Category",'vInfo (Imported)'!$1:$5000,A1844,FALSE),
"")</f>
        <v/>
      </c>
      <c r="F1844" t="str">
        <f>IF(HLOOKUP("OS according to the configuration file",'vInfo (Imported)'!$1:$5000,A1844,FALSE)&gt;0,
HLOOKUP("OS according to the configuration file",'vInfo (Imported)'!$1:$5000,A1844,FALSE),
"")</f>
        <v/>
      </c>
      <c r="G1844" s="1" t="str">
        <f>IF(HLOOKUP("Cluster",'vInfo (Imported)'!$1:$5000,A1844,FALSE)&gt;0,
HLOOKUP("Cluster",'vInfo (Imported)'!$1:$5000,A1844,FALSE),
"")</f>
        <v/>
      </c>
      <c r="K1844" s="28">
        <f>'vCluster (Imported)'!A1844</f>
        <v>0</v>
      </c>
      <c r="L1844">
        <f t="shared" si="171"/>
        <v>0</v>
      </c>
      <c r="M1844">
        <f t="shared" si="172"/>
        <v>0</v>
      </c>
      <c r="N1844">
        <f t="shared" si="173"/>
        <v>0</v>
      </c>
      <c r="O1844" s="1">
        <f t="shared" si="174"/>
        <v>0</v>
      </c>
      <c r="P1844">
        <f>SUMIFS('vCluster (Imported)'!$G:$G,'vCluster (Imported)'!$A:$A,K1844)</f>
        <v>0</v>
      </c>
      <c r="Q1844">
        <f t="shared" si="175"/>
        <v>0</v>
      </c>
    </row>
    <row r="1845" spans="1:17" x14ac:dyDescent="0.3">
      <c r="A1845">
        <f t="shared" si="170"/>
        <v>1845</v>
      </c>
      <c r="B1845" t="str">
        <f>IF(HLOOKUP("Memory",'vInfo (Imported)'!$1:$5000,A1845,FALSE)&gt;0,HLOOKUP("Memory",'vInfo (Imported)'!$1:$5000,A1845,FALSE),"")</f>
        <v/>
      </c>
      <c r="C1845" t="str">
        <f>IF(HLOOKUP("CPUs",'vInfo (Imported)'!$1:$5000,A1845,FALSE)&gt;0,
HLOOKUP("CPUs",'vInfo (Imported)'!$1:$5000,A1845,FALSE),
"")</f>
        <v/>
      </c>
      <c r="D1845" t="str">
        <f>IF(HLOOKUP($D$1,'vInfo (Imported)'!$1:$5000,A1845,FALSE)&gt;0,
HLOOKUP($D$1,'vInfo (Imported)'!$1:$5000,A1845,FALSE),
"")</f>
        <v/>
      </c>
      <c r="E1845" t="str">
        <f>IF(HLOOKUP("Category",'vInfo (Imported)'!$1:$5000,A1845,FALSE)&gt;0,
HLOOKUP("Category",'vInfo (Imported)'!$1:$5000,A1845,FALSE),
"")</f>
        <v/>
      </c>
      <c r="F1845" t="str">
        <f>IF(HLOOKUP("OS according to the configuration file",'vInfo (Imported)'!$1:$5000,A1845,FALSE)&gt;0,
HLOOKUP("OS according to the configuration file",'vInfo (Imported)'!$1:$5000,A1845,FALSE),
"")</f>
        <v/>
      </c>
      <c r="G1845" s="1" t="str">
        <f>IF(HLOOKUP("Cluster",'vInfo (Imported)'!$1:$5000,A1845,FALSE)&gt;0,
HLOOKUP("Cluster",'vInfo (Imported)'!$1:$5000,A1845,FALSE),
"")</f>
        <v/>
      </c>
      <c r="K1845" s="28">
        <f>'vCluster (Imported)'!A1845</f>
        <v>0</v>
      </c>
      <c r="L1845">
        <f t="shared" si="171"/>
        <v>0</v>
      </c>
      <c r="M1845">
        <f t="shared" si="172"/>
        <v>0</v>
      </c>
      <c r="N1845">
        <f t="shared" si="173"/>
        <v>0</v>
      </c>
      <c r="O1845" s="1">
        <f t="shared" si="174"/>
        <v>0</v>
      </c>
      <c r="P1845">
        <f>SUMIFS('vCluster (Imported)'!$G:$G,'vCluster (Imported)'!$A:$A,K1845)</f>
        <v>0</v>
      </c>
      <c r="Q1845">
        <f t="shared" si="175"/>
        <v>0</v>
      </c>
    </row>
    <row r="1846" spans="1:17" x14ac:dyDescent="0.3">
      <c r="A1846">
        <f t="shared" si="170"/>
        <v>1846</v>
      </c>
      <c r="B1846" t="str">
        <f>IF(HLOOKUP("Memory",'vInfo (Imported)'!$1:$5000,A1846,FALSE)&gt;0,HLOOKUP("Memory",'vInfo (Imported)'!$1:$5000,A1846,FALSE),"")</f>
        <v/>
      </c>
      <c r="C1846" t="str">
        <f>IF(HLOOKUP("CPUs",'vInfo (Imported)'!$1:$5000,A1846,FALSE)&gt;0,
HLOOKUP("CPUs",'vInfo (Imported)'!$1:$5000,A1846,FALSE),
"")</f>
        <v/>
      </c>
      <c r="D1846" t="str">
        <f>IF(HLOOKUP($D$1,'vInfo (Imported)'!$1:$5000,A1846,FALSE)&gt;0,
HLOOKUP($D$1,'vInfo (Imported)'!$1:$5000,A1846,FALSE),
"")</f>
        <v/>
      </c>
      <c r="E1846" t="str">
        <f>IF(HLOOKUP("Category",'vInfo (Imported)'!$1:$5000,A1846,FALSE)&gt;0,
HLOOKUP("Category",'vInfo (Imported)'!$1:$5000,A1846,FALSE),
"")</f>
        <v/>
      </c>
      <c r="F1846" t="str">
        <f>IF(HLOOKUP("OS according to the configuration file",'vInfo (Imported)'!$1:$5000,A1846,FALSE)&gt;0,
HLOOKUP("OS according to the configuration file",'vInfo (Imported)'!$1:$5000,A1846,FALSE),
"")</f>
        <v/>
      </c>
      <c r="G1846" s="1" t="str">
        <f>IF(HLOOKUP("Cluster",'vInfo (Imported)'!$1:$5000,A1846,FALSE)&gt;0,
HLOOKUP("Cluster",'vInfo (Imported)'!$1:$5000,A1846,FALSE),
"")</f>
        <v/>
      </c>
      <c r="K1846" s="28">
        <f>'vCluster (Imported)'!A1846</f>
        <v>0</v>
      </c>
      <c r="L1846">
        <f t="shared" si="171"/>
        <v>0</v>
      </c>
      <c r="M1846">
        <f t="shared" si="172"/>
        <v>0</v>
      </c>
      <c r="N1846">
        <f t="shared" si="173"/>
        <v>0</v>
      </c>
      <c r="O1846" s="1">
        <f t="shared" si="174"/>
        <v>0</v>
      </c>
      <c r="P1846">
        <f>SUMIFS('vCluster (Imported)'!$G:$G,'vCluster (Imported)'!$A:$A,K1846)</f>
        <v>0</v>
      </c>
      <c r="Q1846">
        <f t="shared" si="175"/>
        <v>0</v>
      </c>
    </row>
    <row r="1847" spans="1:17" x14ac:dyDescent="0.3">
      <c r="A1847">
        <f t="shared" si="170"/>
        <v>1847</v>
      </c>
      <c r="B1847" t="str">
        <f>IF(HLOOKUP("Memory",'vInfo (Imported)'!$1:$5000,A1847,FALSE)&gt;0,HLOOKUP("Memory",'vInfo (Imported)'!$1:$5000,A1847,FALSE),"")</f>
        <v/>
      </c>
      <c r="C1847" t="str">
        <f>IF(HLOOKUP("CPUs",'vInfo (Imported)'!$1:$5000,A1847,FALSE)&gt;0,
HLOOKUP("CPUs",'vInfo (Imported)'!$1:$5000,A1847,FALSE),
"")</f>
        <v/>
      </c>
      <c r="D1847" t="str">
        <f>IF(HLOOKUP($D$1,'vInfo (Imported)'!$1:$5000,A1847,FALSE)&gt;0,
HLOOKUP($D$1,'vInfo (Imported)'!$1:$5000,A1847,FALSE),
"")</f>
        <v/>
      </c>
      <c r="E1847" t="str">
        <f>IF(HLOOKUP("Category",'vInfo (Imported)'!$1:$5000,A1847,FALSE)&gt;0,
HLOOKUP("Category",'vInfo (Imported)'!$1:$5000,A1847,FALSE),
"")</f>
        <v/>
      </c>
      <c r="F1847" t="str">
        <f>IF(HLOOKUP("OS according to the configuration file",'vInfo (Imported)'!$1:$5000,A1847,FALSE)&gt;0,
HLOOKUP("OS according to the configuration file",'vInfo (Imported)'!$1:$5000,A1847,FALSE),
"")</f>
        <v/>
      </c>
      <c r="G1847" s="1" t="str">
        <f>IF(HLOOKUP("Cluster",'vInfo (Imported)'!$1:$5000,A1847,FALSE)&gt;0,
HLOOKUP("Cluster",'vInfo (Imported)'!$1:$5000,A1847,FALSE),
"")</f>
        <v/>
      </c>
      <c r="K1847" s="28">
        <f>'vCluster (Imported)'!A1847</f>
        <v>0</v>
      </c>
      <c r="L1847">
        <f t="shared" si="171"/>
        <v>0</v>
      </c>
      <c r="M1847">
        <f t="shared" si="172"/>
        <v>0</v>
      </c>
      <c r="N1847">
        <f t="shared" si="173"/>
        <v>0</v>
      </c>
      <c r="O1847" s="1">
        <f t="shared" si="174"/>
        <v>0</v>
      </c>
      <c r="P1847">
        <f>SUMIFS('vCluster (Imported)'!$G:$G,'vCluster (Imported)'!$A:$A,K1847)</f>
        <v>0</v>
      </c>
      <c r="Q1847">
        <f t="shared" si="175"/>
        <v>0</v>
      </c>
    </row>
    <row r="1848" spans="1:17" x14ac:dyDescent="0.3">
      <c r="A1848">
        <f t="shared" si="170"/>
        <v>1848</v>
      </c>
      <c r="B1848" t="str">
        <f>IF(HLOOKUP("Memory",'vInfo (Imported)'!$1:$5000,A1848,FALSE)&gt;0,HLOOKUP("Memory",'vInfo (Imported)'!$1:$5000,A1848,FALSE),"")</f>
        <v/>
      </c>
      <c r="C1848" t="str">
        <f>IF(HLOOKUP("CPUs",'vInfo (Imported)'!$1:$5000,A1848,FALSE)&gt;0,
HLOOKUP("CPUs",'vInfo (Imported)'!$1:$5000,A1848,FALSE),
"")</f>
        <v/>
      </c>
      <c r="D1848" t="str">
        <f>IF(HLOOKUP($D$1,'vInfo (Imported)'!$1:$5000,A1848,FALSE)&gt;0,
HLOOKUP($D$1,'vInfo (Imported)'!$1:$5000,A1848,FALSE),
"")</f>
        <v/>
      </c>
      <c r="E1848" t="str">
        <f>IF(HLOOKUP("Category",'vInfo (Imported)'!$1:$5000,A1848,FALSE)&gt;0,
HLOOKUP("Category",'vInfo (Imported)'!$1:$5000,A1848,FALSE),
"")</f>
        <v/>
      </c>
      <c r="F1848" t="str">
        <f>IF(HLOOKUP("OS according to the configuration file",'vInfo (Imported)'!$1:$5000,A1848,FALSE)&gt;0,
HLOOKUP("OS according to the configuration file",'vInfo (Imported)'!$1:$5000,A1848,FALSE),
"")</f>
        <v/>
      </c>
      <c r="G1848" s="1" t="str">
        <f>IF(HLOOKUP("Cluster",'vInfo (Imported)'!$1:$5000,A1848,FALSE)&gt;0,
HLOOKUP("Cluster",'vInfo (Imported)'!$1:$5000,A1848,FALSE),
"")</f>
        <v/>
      </c>
      <c r="K1848" s="28">
        <f>'vCluster (Imported)'!A1848</f>
        <v>0</v>
      </c>
      <c r="L1848">
        <f t="shared" si="171"/>
        <v>0</v>
      </c>
      <c r="M1848">
        <f t="shared" si="172"/>
        <v>0</v>
      </c>
      <c r="N1848">
        <f t="shared" si="173"/>
        <v>0</v>
      </c>
      <c r="O1848" s="1">
        <f t="shared" si="174"/>
        <v>0</v>
      </c>
      <c r="P1848">
        <f>SUMIFS('vCluster (Imported)'!$G:$G,'vCluster (Imported)'!$A:$A,K1848)</f>
        <v>0</v>
      </c>
      <c r="Q1848">
        <f t="shared" si="175"/>
        <v>0</v>
      </c>
    </row>
    <row r="1849" spans="1:17" x14ac:dyDescent="0.3">
      <c r="A1849">
        <f t="shared" si="170"/>
        <v>1849</v>
      </c>
      <c r="B1849" t="str">
        <f>IF(HLOOKUP("Memory",'vInfo (Imported)'!$1:$5000,A1849,FALSE)&gt;0,HLOOKUP("Memory",'vInfo (Imported)'!$1:$5000,A1849,FALSE),"")</f>
        <v/>
      </c>
      <c r="C1849" t="str">
        <f>IF(HLOOKUP("CPUs",'vInfo (Imported)'!$1:$5000,A1849,FALSE)&gt;0,
HLOOKUP("CPUs",'vInfo (Imported)'!$1:$5000,A1849,FALSE),
"")</f>
        <v/>
      </c>
      <c r="D1849" t="str">
        <f>IF(HLOOKUP($D$1,'vInfo (Imported)'!$1:$5000,A1849,FALSE)&gt;0,
HLOOKUP($D$1,'vInfo (Imported)'!$1:$5000,A1849,FALSE),
"")</f>
        <v/>
      </c>
      <c r="E1849" t="str">
        <f>IF(HLOOKUP("Category",'vInfo (Imported)'!$1:$5000,A1849,FALSE)&gt;0,
HLOOKUP("Category",'vInfo (Imported)'!$1:$5000,A1849,FALSE),
"")</f>
        <v/>
      </c>
      <c r="F1849" t="str">
        <f>IF(HLOOKUP("OS according to the configuration file",'vInfo (Imported)'!$1:$5000,A1849,FALSE)&gt;0,
HLOOKUP("OS according to the configuration file",'vInfo (Imported)'!$1:$5000,A1849,FALSE),
"")</f>
        <v/>
      </c>
      <c r="G1849" s="1" t="str">
        <f>IF(HLOOKUP("Cluster",'vInfo (Imported)'!$1:$5000,A1849,FALSE)&gt;0,
HLOOKUP("Cluster",'vInfo (Imported)'!$1:$5000,A1849,FALSE),
"")</f>
        <v/>
      </c>
      <c r="K1849" s="28">
        <f>'vCluster (Imported)'!A1849</f>
        <v>0</v>
      </c>
      <c r="L1849">
        <f t="shared" si="171"/>
        <v>0</v>
      </c>
      <c r="M1849">
        <f t="shared" si="172"/>
        <v>0</v>
      </c>
      <c r="N1849">
        <f t="shared" si="173"/>
        <v>0</v>
      </c>
      <c r="O1849" s="1">
        <f t="shared" si="174"/>
        <v>0</v>
      </c>
      <c r="P1849">
        <f>SUMIFS('vCluster (Imported)'!$G:$G,'vCluster (Imported)'!$A:$A,K1849)</f>
        <v>0</v>
      </c>
      <c r="Q1849">
        <f t="shared" si="175"/>
        <v>0</v>
      </c>
    </row>
    <row r="1850" spans="1:17" x14ac:dyDescent="0.3">
      <c r="A1850">
        <f t="shared" si="170"/>
        <v>1850</v>
      </c>
      <c r="B1850" t="str">
        <f>IF(HLOOKUP("Memory",'vInfo (Imported)'!$1:$5000,A1850,FALSE)&gt;0,HLOOKUP("Memory",'vInfo (Imported)'!$1:$5000,A1850,FALSE),"")</f>
        <v/>
      </c>
      <c r="C1850" t="str">
        <f>IF(HLOOKUP("CPUs",'vInfo (Imported)'!$1:$5000,A1850,FALSE)&gt;0,
HLOOKUP("CPUs",'vInfo (Imported)'!$1:$5000,A1850,FALSE),
"")</f>
        <v/>
      </c>
      <c r="D1850" t="str">
        <f>IF(HLOOKUP($D$1,'vInfo (Imported)'!$1:$5000,A1850,FALSE)&gt;0,
HLOOKUP($D$1,'vInfo (Imported)'!$1:$5000,A1850,FALSE),
"")</f>
        <v/>
      </c>
      <c r="E1850" t="str">
        <f>IF(HLOOKUP("Category",'vInfo (Imported)'!$1:$5000,A1850,FALSE)&gt;0,
HLOOKUP("Category",'vInfo (Imported)'!$1:$5000,A1850,FALSE),
"")</f>
        <v/>
      </c>
      <c r="F1850" t="str">
        <f>IF(HLOOKUP("OS according to the configuration file",'vInfo (Imported)'!$1:$5000,A1850,FALSE)&gt;0,
HLOOKUP("OS according to the configuration file",'vInfo (Imported)'!$1:$5000,A1850,FALSE),
"")</f>
        <v/>
      </c>
      <c r="G1850" s="1" t="str">
        <f>IF(HLOOKUP("Cluster",'vInfo (Imported)'!$1:$5000,A1850,FALSE)&gt;0,
HLOOKUP("Cluster",'vInfo (Imported)'!$1:$5000,A1850,FALSE),
"")</f>
        <v/>
      </c>
      <c r="K1850" s="28">
        <f>'vCluster (Imported)'!A1850</f>
        <v>0</v>
      </c>
      <c r="L1850">
        <f t="shared" si="171"/>
        <v>0</v>
      </c>
      <c r="M1850">
        <f t="shared" si="172"/>
        <v>0</v>
      </c>
      <c r="N1850">
        <f t="shared" si="173"/>
        <v>0</v>
      </c>
      <c r="O1850" s="1">
        <f t="shared" si="174"/>
        <v>0</v>
      </c>
      <c r="P1850">
        <f>SUMIFS('vCluster (Imported)'!$G:$G,'vCluster (Imported)'!$A:$A,K1850)</f>
        <v>0</v>
      </c>
      <c r="Q1850">
        <f t="shared" si="175"/>
        <v>0</v>
      </c>
    </row>
    <row r="1851" spans="1:17" x14ac:dyDescent="0.3">
      <c r="A1851">
        <f t="shared" si="170"/>
        <v>1851</v>
      </c>
      <c r="B1851" t="str">
        <f>IF(HLOOKUP("Memory",'vInfo (Imported)'!$1:$5000,A1851,FALSE)&gt;0,HLOOKUP("Memory",'vInfo (Imported)'!$1:$5000,A1851,FALSE),"")</f>
        <v/>
      </c>
      <c r="C1851" t="str">
        <f>IF(HLOOKUP("CPUs",'vInfo (Imported)'!$1:$5000,A1851,FALSE)&gt;0,
HLOOKUP("CPUs",'vInfo (Imported)'!$1:$5000,A1851,FALSE),
"")</f>
        <v/>
      </c>
      <c r="D1851" t="str">
        <f>IF(HLOOKUP($D$1,'vInfo (Imported)'!$1:$5000,A1851,FALSE)&gt;0,
HLOOKUP($D$1,'vInfo (Imported)'!$1:$5000,A1851,FALSE),
"")</f>
        <v/>
      </c>
      <c r="E1851" t="str">
        <f>IF(HLOOKUP("Category",'vInfo (Imported)'!$1:$5000,A1851,FALSE)&gt;0,
HLOOKUP("Category",'vInfo (Imported)'!$1:$5000,A1851,FALSE),
"")</f>
        <v/>
      </c>
      <c r="F1851" t="str">
        <f>IF(HLOOKUP("OS according to the configuration file",'vInfo (Imported)'!$1:$5000,A1851,FALSE)&gt;0,
HLOOKUP("OS according to the configuration file",'vInfo (Imported)'!$1:$5000,A1851,FALSE),
"")</f>
        <v/>
      </c>
      <c r="G1851" s="1" t="str">
        <f>IF(HLOOKUP("Cluster",'vInfo (Imported)'!$1:$5000,A1851,FALSE)&gt;0,
HLOOKUP("Cluster",'vInfo (Imported)'!$1:$5000,A1851,FALSE),
"")</f>
        <v/>
      </c>
      <c r="K1851" s="28">
        <f>'vCluster (Imported)'!A1851</f>
        <v>0</v>
      </c>
      <c r="L1851">
        <f t="shared" si="171"/>
        <v>0</v>
      </c>
      <c r="M1851">
        <f t="shared" si="172"/>
        <v>0</v>
      </c>
      <c r="N1851">
        <f t="shared" si="173"/>
        <v>0</v>
      </c>
      <c r="O1851" s="1">
        <f t="shared" si="174"/>
        <v>0</v>
      </c>
      <c r="P1851">
        <f>SUMIFS('vCluster (Imported)'!$G:$G,'vCluster (Imported)'!$A:$A,K1851)</f>
        <v>0</v>
      </c>
      <c r="Q1851">
        <f t="shared" si="175"/>
        <v>0</v>
      </c>
    </row>
    <row r="1852" spans="1:17" x14ac:dyDescent="0.3">
      <c r="A1852">
        <f t="shared" si="170"/>
        <v>1852</v>
      </c>
      <c r="B1852" t="str">
        <f>IF(HLOOKUP("Memory",'vInfo (Imported)'!$1:$5000,A1852,FALSE)&gt;0,HLOOKUP("Memory",'vInfo (Imported)'!$1:$5000,A1852,FALSE),"")</f>
        <v/>
      </c>
      <c r="C1852" t="str">
        <f>IF(HLOOKUP("CPUs",'vInfo (Imported)'!$1:$5000,A1852,FALSE)&gt;0,
HLOOKUP("CPUs",'vInfo (Imported)'!$1:$5000,A1852,FALSE),
"")</f>
        <v/>
      </c>
      <c r="D1852" t="str">
        <f>IF(HLOOKUP($D$1,'vInfo (Imported)'!$1:$5000,A1852,FALSE)&gt;0,
HLOOKUP($D$1,'vInfo (Imported)'!$1:$5000,A1852,FALSE),
"")</f>
        <v/>
      </c>
      <c r="E1852" t="str">
        <f>IF(HLOOKUP("Category",'vInfo (Imported)'!$1:$5000,A1852,FALSE)&gt;0,
HLOOKUP("Category",'vInfo (Imported)'!$1:$5000,A1852,FALSE),
"")</f>
        <v/>
      </c>
      <c r="F1852" t="str">
        <f>IF(HLOOKUP("OS according to the configuration file",'vInfo (Imported)'!$1:$5000,A1852,FALSE)&gt;0,
HLOOKUP("OS according to the configuration file",'vInfo (Imported)'!$1:$5000,A1852,FALSE),
"")</f>
        <v/>
      </c>
      <c r="G1852" s="1" t="str">
        <f>IF(HLOOKUP("Cluster",'vInfo (Imported)'!$1:$5000,A1852,FALSE)&gt;0,
HLOOKUP("Cluster",'vInfo (Imported)'!$1:$5000,A1852,FALSE),
"")</f>
        <v/>
      </c>
      <c r="K1852" s="28">
        <f>'vCluster (Imported)'!A1852</f>
        <v>0</v>
      </c>
      <c r="L1852">
        <f t="shared" si="171"/>
        <v>0</v>
      </c>
      <c r="M1852">
        <f t="shared" si="172"/>
        <v>0</v>
      </c>
      <c r="N1852">
        <f t="shared" si="173"/>
        <v>0</v>
      </c>
      <c r="O1852" s="1">
        <f t="shared" si="174"/>
        <v>0</v>
      </c>
      <c r="P1852">
        <f>SUMIFS('vCluster (Imported)'!$G:$G,'vCluster (Imported)'!$A:$A,K1852)</f>
        <v>0</v>
      </c>
      <c r="Q1852">
        <f t="shared" si="175"/>
        <v>0</v>
      </c>
    </row>
    <row r="1853" spans="1:17" x14ac:dyDescent="0.3">
      <c r="A1853">
        <f t="shared" si="170"/>
        <v>1853</v>
      </c>
      <c r="B1853" t="str">
        <f>IF(HLOOKUP("Memory",'vInfo (Imported)'!$1:$5000,A1853,FALSE)&gt;0,HLOOKUP("Memory",'vInfo (Imported)'!$1:$5000,A1853,FALSE),"")</f>
        <v/>
      </c>
      <c r="C1853" t="str">
        <f>IF(HLOOKUP("CPUs",'vInfo (Imported)'!$1:$5000,A1853,FALSE)&gt;0,
HLOOKUP("CPUs",'vInfo (Imported)'!$1:$5000,A1853,FALSE),
"")</f>
        <v/>
      </c>
      <c r="D1853" t="str">
        <f>IF(HLOOKUP($D$1,'vInfo (Imported)'!$1:$5000,A1853,FALSE)&gt;0,
HLOOKUP($D$1,'vInfo (Imported)'!$1:$5000,A1853,FALSE),
"")</f>
        <v/>
      </c>
      <c r="E1853" t="str">
        <f>IF(HLOOKUP("Category",'vInfo (Imported)'!$1:$5000,A1853,FALSE)&gt;0,
HLOOKUP("Category",'vInfo (Imported)'!$1:$5000,A1853,FALSE),
"")</f>
        <v/>
      </c>
      <c r="F1853" t="str">
        <f>IF(HLOOKUP("OS according to the configuration file",'vInfo (Imported)'!$1:$5000,A1853,FALSE)&gt;0,
HLOOKUP("OS according to the configuration file",'vInfo (Imported)'!$1:$5000,A1853,FALSE),
"")</f>
        <v/>
      </c>
      <c r="G1853" s="1" t="str">
        <f>IF(HLOOKUP("Cluster",'vInfo (Imported)'!$1:$5000,A1853,FALSE)&gt;0,
HLOOKUP("Cluster",'vInfo (Imported)'!$1:$5000,A1853,FALSE),
"")</f>
        <v/>
      </c>
      <c r="K1853" s="28">
        <f>'vCluster (Imported)'!A1853</f>
        <v>0</v>
      </c>
      <c r="L1853">
        <f t="shared" si="171"/>
        <v>0</v>
      </c>
      <c r="M1853">
        <f t="shared" si="172"/>
        <v>0</v>
      </c>
      <c r="N1853">
        <f t="shared" si="173"/>
        <v>0</v>
      </c>
      <c r="O1853" s="1">
        <f t="shared" si="174"/>
        <v>0</v>
      </c>
      <c r="P1853">
        <f>SUMIFS('vCluster (Imported)'!$G:$G,'vCluster (Imported)'!$A:$A,K1853)</f>
        <v>0</v>
      </c>
      <c r="Q1853">
        <f t="shared" si="175"/>
        <v>0</v>
      </c>
    </row>
    <row r="1854" spans="1:17" x14ac:dyDescent="0.3">
      <c r="A1854">
        <f t="shared" si="170"/>
        <v>1854</v>
      </c>
      <c r="B1854" t="str">
        <f>IF(HLOOKUP("Memory",'vInfo (Imported)'!$1:$5000,A1854,FALSE)&gt;0,HLOOKUP("Memory",'vInfo (Imported)'!$1:$5000,A1854,FALSE),"")</f>
        <v/>
      </c>
      <c r="C1854" t="str">
        <f>IF(HLOOKUP("CPUs",'vInfo (Imported)'!$1:$5000,A1854,FALSE)&gt;0,
HLOOKUP("CPUs",'vInfo (Imported)'!$1:$5000,A1854,FALSE),
"")</f>
        <v/>
      </c>
      <c r="D1854" t="str">
        <f>IF(HLOOKUP($D$1,'vInfo (Imported)'!$1:$5000,A1854,FALSE)&gt;0,
HLOOKUP($D$1,'vInfo (Imported)'!$1:$5000,A1854,FALSE),
"")</f>
        <v/>
      </c>
      <c r="E1854" t="str">
        <f>IF(HLOOKUP("Category",'vInfo (Imported)'!$1:$5000,A1854,FALSE)&gt;0,
HLOOKUP("Category",'vInfo (Imported)'!$1:$5000,A1854,FALSE),
"")</f>
        <v/>
      </c>
      <c r="F1854" t="str">
        <f>IF(HLOOKUP("OS according to the configuration file",'vInfo (Imported)'!$1:$5000,A1854,FALSE)&gt;0,
HLOOKUP("OS according to the configuration file",'vInfo (Imported)'!$1:$5000,A1854,FALSE),
"")</f>
        <v/>
      </c>
      <c r="G1854" s="1" t="str">
        <f>IF(HLOOKUP("Cluster",'vInfo (Imported)'!$1:$5000,A1854,FALSE)&gt;0,
HLOOKUP("Cluster",'vInfo (Imported)'!$1:$5000,A1854,FALSE),
"")</f>
        <v/>
      </c>
      <c r="K1854" s="28">
        <f>'vCluster (Imported)'!A1854</f>
        <v>0</v>
      </c>
      <c r="L1854">
        <f t="shared" si="171"/>
        <v>0</v>
      </c>
      <c r="M1854">
        <f t="shared" si="172"/>
        <v>0</v>
      </c>
      <c r="N1854">
        <f t="shared" si="173"/>
        <v>0</v>
      </c>
      <c r="O1854" s="1">
        <f t="shared" si="174"/>
        <v>0</v>
      </c>
      <c r="P1854">
        <f>SUMIFS('vCluster (Imported)'!$G:$G,'vCluster (Imported)'!$A:$A,K1854)</f>
        <v>0</v>
      </c>
      <c r="Q1854">
        <f t="shared" si="175"/>
        <v>0</v>
      </c>
    </row>
    <row r="1855" spans="1:17" x14ac:dyDescent="0.3">
      <c r="A1855">
        <f t="shared" si="170"/>
        <v>1855</v>
      </c>
      <c r="B1855" t="str">
        <f>IF(HLOOKUP("Memory",'vInfo (Imported)'!$1:$5000,A1855,FALSE)&gt;0,HLOOKUP("Memory",'vInfo (Imported)'!$1:$5000,A1855,FALSE),"")</f>
        <v/>
      </c>
      <c r="C1855" t="str">
        <f>IF(HLOOKUP("CPUs",'vInfo (Imported)'!$1:$5000,A1855,FALSE)&gt;0,
HLOOKUP("CPUs",'vInfo (Imported)'!$1:$5000,A1855,FALSE),
"")</f>
        <v/>
      </c>
      <c r="D1855" t="str">
        <f>IF(HLOOKUP($D$1,'vInfo (Imported)'!$1:$5000,A1855,FALSE)&gt;0,
HLOOKUP($D$1,'vInfo (Imported)'!$1:$5000,A1855,FALSE),
"")</f>
        <v/>
      </c>
      <c r="E1855" t="str">
        <f>IF(HLOOKUP("Category",'vInfo (Imported)'!$1:$5000,A1855,FALSE)&gt;0,
HLOOKUP("Category",'vInfo (Imported)'!$1:$5000,A1855,FALSE),
"")</f>
        <v/>
      </c>
      <c r="F1855" t="str">
        <f>IF(HLOOKUP("OS according to the configuration file",'vInfo (Imported)'!$1:$5000,A1855,FALSE)&gt;0,
HLOOKUP("OS according to the configuration file",'vInfo (Imported)'!$1:$5000,A1855,FALSE),
"")</f>
        <v/>
      </c>
      <c r="G1855" s="1" t="str">
        <f>IF(HLOOKUP("Cluster",'vInfo (Imported)'!$1:$5000,A1855,FALSE)&gt;0,
HLOOKUP("Cluster",'vInfo (Imported)'!$1:$5000,A1855,FALSE),
"")</f>
        <v/>
      </c>
      <c r="K1855" s="28">
        <f>'vCluster (Imported)'!A1855</f>
        <v>0</v>
      </c>
      <c r="L1855">
        <f t="shared" si="171"/>
        <v>0</v>
      </c>
      <c r="M1855">
        <f t="shared" si="172"/>
        <v>0</v>
      </c>
      <c r="N1855">
        <f t="shared" si="173"/>
        <v>0</v>
      </c>
      <c r="O1855" s="1">
        <f t="shared" si="174"/>
        <v>0</v>
      </c>
      <c r="P1855">
        <f>SUMIFS('vCluster (Imported)'!$G:$G,'vCluster (Imported)'!$A:$A,K1855)</f>
        <v>0</v>
      </c>
      <c r="Q1855">
        <f t="shared" si="175"/>
        <v>0</v>
      </c>
    </row>
    <row r="1856" spans="1:17" x14ac:dyDescent="0.3">
      <c r="A1856">
        <f t="shared" si="170"/>
        <v>1856</v>
      </c>
      <c r="B1856" t="str">
        <f>IF(HLOOKUP("Memory",'vInfo (Imported)'!$1:$5000,A1856,FALSE)&gt;0,HLOOKUP("Memory",'vInfo (Imported)'!$1:$5000,A1856,FALSE),"")</f>
        <v/>
      </c>
      <c r="C1856" t="str">
        <f>IF(HLOOKUP("CPUs",'vInfo (Imported)'!$1:$5000,A1856,FALSE)&gt;0,
HLOOKUP("CPUs",'vInfo (Imported)'!$1:$5000,A1856,FALSE),
"")</f>
        <v/>
      </c>
      <c r="D1856" t="str">
        <f>IF(HLOOKUP($D$1,'vInfo (Imported)'!$1:$5000,A1856,FALSE)&gt;0,
HLOOKUP($D$1,'vInfo (Imported)'!$1:$5000,A1856,FALSE),
"")</f>
        <v/>
      </c>
      <c r="E1856" t="str">
        <f>IF(HLOOKUP("Category",'vInfo (Imported)'!$1:$5000,A1856,FALSE)&gt;0,
HLOOKUP("Category",'vInfo (Imported)'!$1:$5000,A1856,FALSE),
"")</f>
        <v/>
      </c>
      <c r="F1856" t="str">
        <f>IF(HLOOKUP("OS according to the configuration file",'vInfo (Imported)'!$1:$5000,A1856,FALSE)&gt;0,
HLOOKUP("OS according to the configuration file",'vInfo (Imported)'!$1:$5000,A1856,FALSE),
"")</f>
        <v/>
      </c>
      <c r="G1856" s="1" t="str">
        <f>IF(HLOOKUP("Cluster",'vInfo (Imported)'!$1:$5000,A1856,FALSE)&gt;0,
HLOOKUP("Cluster",'vInfo (Imported)'!$1:$5000,A1856,FALSE),
"")</f>
        <v/>
      </c>
      <c r="K1856" s="28">
        <f>'vCluster (Imported)'!A1856</f>
        <v>0</v>
      </c>
      <c r="L1856">
        <f t="shared" si="171"/>
        <v>0</v>
      </c>
      <c r="M1856">
        <f t="shared" si="172"/>
        <v>0</v>
      </c>
      <c r="N1856">
        <f t="shared" si="173"/>
        <v>0</v>
      </c>
      <c r="O1856" s="1">
        <f t="shared" si="174"/>
        <v>0</v>
      </c>
      <c r="P1856">
        <f>SUMIFS('vCluster (Imported)'!$G:$G,'vCluster (Imported)'!$A:$A,K1856)</f>
        <v>0</v>
      </c>
      <c r="Q1856">
        <f t="shared" si="175"/>
        <v>0</v>
      </c>
    </row>
    <row r="1857" spans="1:17" x14ac:dyDescent="0.3">
      <c r="A1857">
        <f t="shared" si="170"/>
        <v>1857</v>
      </c>
      <c r="B1857" t="str">
        <f>IF(HLOOKUP("Memory",'vInfo (Imported)'!$1:$5000,A1857,FALSE)&gt;0,HLOOKUP("Memory",'vInfo (Imported)'!$1:$5000,A1857,FALSE),"")</f>
        <v/>
      </c>
      <c r="C1857" t="str">
        <f>IF(HLOOKUP("CPUs",'vInfo (Imported)'!$1:$5000,A1857,FALSE)&gt;0,
HLOOKUP("CPUs",'vInfo (Imported)'!$1:$5000,A1857,FALSE),
"")</f>
        <v/>
      </c>
      <c r="D1857" t="str">
        <f>IF(HLOOKUP($D$1,'vInfo (Imported)'!$1:$5000,A1857,FALSE)&gt;0,
HLOOKUP($D$1,'vInfo (Imported)'!$1:$5000,A1857,FALSE),
"")</f>
        <v/>
      </c>
      <c r="E1857" t="str">
        <f>IF(HLOOKUP("Category",'vInfo (Imported)'!$1:$5000,A1857,FALSE)&gt;0,
HLOOKUP("Category",'vInfo (Imported)'!$1:$5000,A1857,FALSE),
"")</f>
        <v/>
      </c>
      <c r="F1857" t="str">
        <f>IF(HLOOKUP("OS according to the configuration file",'vInfo (Imported)'!$1:$5000,A1857,FALSE)&gt;0,
HLOOKUP("OS according to the configuration file",'vInfo (Imported)'!$1:$5000,A1857,FALSE),
"")</f>
        <v/>
      </c>
      <c r="G1857" s="1" t="str">
        <f>IF(HLOOKUP("Cluster",'vInfo (Imported)'!$1:$5000,A1857,FALSE)&gt;0,
HLOOKUP("Cluster",'vInfo (Imported)'!$1:$5000,A1857,FALSE),
"")</f>
        <v/>
      </c>
      <c r="K1857" s="28">
        <f>'vCluster (Imported)'!A1857</f>
        <v>0</v>
      </c>
      <c r="L1857">
        <f t="shared" si="171"/>
        <v>0</v>
      </c>
      <c r="M1857">
        <f t="shared" si="172"/>
        <v>0</v>
      </c>
      <c r="N1857">
        <f t="shared" si="173"/>
        <v>0</v>
      </c>
      <c r="O1857" s="1">
        <f t="shared" si="174"/>
        <v>0</v>
      </c>
      <c r="P1857">
        <f>SUMIFS('vCluster (Imported)'!$G:$G,'vCluster (Imported)'!$A:$A,K1857)</f>
        <v>0</v>
      </c>
      <c r="Q1857">
        <f t="shared" si="175"/>
        <v>0</v>
      </c>
    </row>
    <row r="1858" spans="1:17" x14ac:dyDescent="0.3">
      <c r="A1858">
        <f t="shared" ref="A1858:A1921" si="176">A1857+1</f>
        <v>1858</v>
      </c>
      <c r="B1858" t="str">
        <f>IF(HLOOKUP("Memory",'vInfo (Imported)'!$1:$5000,A1858,FALSE)&gt;0,HLOOKUP("Memory",'vInfo (Imported)'!$1:$5000,A1858,FALSE),"")</f>
        <v/>
      </c>
      <c r="C1858" t="str">
        <f>IF(HLOOKUP("CPUs",'vInfo (Imported)'!$1:$5000,A1858,FALSE)&gt;0,
HLOOKUP("CPUs",'vInfo (Imported)'!$1:$5000,A1858,FALSE),
"")</f>
        <v/>
      </c>
      <c r="D1858" t="str">
        <f>IF(HLOOKUP($D$1,'vInfo (Imported)'!$1:$5000,A1858,FALSE)&gt;0,
HLOOKUP($D$1,'vInfo (Imported)'!$1:$5000,A1858,FALSE),
"")</f>
        <v/>
      </c>
      <c r="E1858" t="str">
        <f>IF(HLOOKUP("Category",'vInfo (Imported)'!$1:$5000,A1858,FALSE)&gt;0,
HLOOKUP("Category",'vInfo (Imported)'!$1:$5000,A1858,FALSE),
"")</f>
        <v/>
      </c>
      <c r="F1858" t="str">
        <f>IF(HLOOKUP("OS according to the configuration file",'vInfo (Imported)'!$1:$5000,A1858,FALSE)&gt;0,
HLOOKUP("OS according to the configuration file",'vInfo (Imported)'!$1:$5000,A1858,FALSE),
"")</f>
        <v/>
      </c>
      <c r="G1858" s="1" t="str">
        <f>IF(HLOOKUP("Cluster",'vInfo (Imported)'!$1:$5000,A1858,FALSE)&gt;0,
HLOOKUP("Cluster",'vInfo (Imported)'!$1:$5000,A1858,FALSE),
"")</f>
        <v/>
      </c>
      <c r="K1858" s="28">
        <f>'vCluster (Imported)'!A1858</f>
        <v>0</v>
      </c>
      <c r="L1858">
        <f t="shared" ref="L1858:L1921" si="177">COUNTIFS(G:G,K1858,$E:$E,$L$1)</f>
        <v>0</v>
      </c>
      <c r="M1858">
        <f t="shared" ref="M1858:M1921" si="178">COUNTIFS(G:G,K1858,$E:$E,$M$1)</f>
        <v>0</v>
      </c>
      <c r="N1858">
        <f t="shared" ref="N1858:N1921" si="179">COUNTIFS(G:G,K1858,$E:$E,$N$1)</f>
        <v>0</v>
      </c>
      <c r="O1858" s="1">
        <f t="shared" ref="O1858:O1921" si="180">COUNTIFS(G:G,K1858,$E:$E,$O$1)</f>
        <v>0</v>
      </c>
      <c r="P1858">
        <f>SUMIFS('vCluster (Imported)'!$G:$G,'vCluster (Imported)'!$A:$A,K1858)</f>
        <v>0</v>
      </c>
      <c r="Q1858">
        <f t="shared" ref="Q1858:Q1921" si="181">IF(L1858&gt;0,P1858,0)</f>
        <v>0</v>
      </c>
    </row>
    <row r="1859" spans="1:17" x14ac:dyDescent="0.3">
      <c r="A1859">
        <f t="shared" si="176"/>
        <v>1859</v>
      </c>
      <c r="B1859" t="str">
        <f>IF(HLOOKUP("Memory",'vInfo (Imported)'!$1:$5000,A1859,FALSE)&gt;0,HLOOKUP("Memory",'vInfo (Imported)'!$1:$5000,A1859,FALSE),"")</f>
        <v/>
      </c>
      <c r="C1859" t="str">
        <f>IF(HLOOKUP("CPUs",'vInfo (Imported)'!$1:$5000,A1859,FALSE)&gt;0,
HLOOKUP("CPUs",'vInfo (Imported)'!$1:$5000,A1859,FALSE),
"")</f>
        <v/>
      </c>
      <c r="D1859" t="str">
        <f>IF(HLOOKUP($D$1,'vInfo (Imported)'!$1:$5000,A1859,FALSE)&gt;0,
HLOOKUP($D$1,'vInfo (Imported)'!$1:$5000,A1859,FALSE),
"")</f>
        <v/>
      </c>
      <c r="E1859" t="str">
        <f>IF(HLOOKUP("Category",'vInfo (Imported)'!$1:$5000,A1859,FALSE)&gt;0,
HLOOKUP("Category",'vInfo (Imported)'!$1:$5000,A1859,FALSE),
"")</f>
        <v/>
      </c>
      <c r="F1859" t="str">
        <f>IF(HLOOKUP("OS according to the configuration file",'vInfo (Imported)'!$1:$5000,A1859,FALSE)&gt;0,
HLOOKUP("OS according to the configuration file",'vInfo (Imported)'!$1:$5000,A1859,FALSE),
"")</f>
        <v/>
      </c>
      <c r="G1859" s="1" t="str">
        <f>IF(HLOOKUP("Cluster",'vInfo (Imported)'!$1:$5000,A1859,FALSE)&gt;0,
HLOOKUP("Cluster",'vInfo (Imported)'!$1:$5000,A1859,FALSE),
"")</f>
        <v/>
      </c>
      <c r="K1859" s="28">
        <f>'vCluster (Imported)'!A1859</f>
        <v>0</v>
      </c>
      <c r="L1859">
        <f t="shared" si="177"/>
        <v>0</v>
      </c>
      <c r="M1859">
        <f t="shared" si="178"/>
        <v>0</v>
      </c>
      <c r="N1859">
        <f t="shared" si="179"/>
        <v>0</v>
      </c>
      <c r="O1859" s="1">
        <f t="shared" si="180"/>
        <v>0</v>
      </c>
      <c r="P1859">
        <f>SUMIFS('vCluster (Imported)'!$G:$G,'vCluster (Imported)'!$A:$A,K1859)</f>
        <v>0</v>
      </c>
      <c r="Q1859">
        <f t="shared" si="181"/>
        <v>0</v>
      </c>
    </row>
    <row r="1860" spans="1:17" x14ac:dyDescent="0.3">
      <c r="A1860">
        <f t="shared" si="176"/>
        <v>1860</v>
      </c>
      <c r="B1860" t="str">
        <f>IF(HLOOKUP("Memory",'vInfo (Imported)'!$1:$5000,A1860,FALSE)&gt;0,HLOOKUP("Memory",'vInfo (Imported)'!$1:$5000,A1860,FALSE),"")</f>
        <v/>
      </c>
      <c r="C1860" t="str">
        <f>IF(HLOOKUP("CPUs",'vInfo (Imported)'!$1:$5000,A1860,FALSE)&gt;0,
HLOOKUP("CPUs",'vInfo (Imported)'!$1:$5000,A1860,FALSE),
"")</f>
        <v/>
      </c>
      <c r="D1860" t="str">
        <f>IF(HLOOKUP($D$1,'vInfo (Imported)'!$1:$5000,A1860,FALSE)&gt;0,
HLOOKUP($D$1,'vInfo (Imported)'!$1:$5000,A1860,FALSE),
"")</f>
        <v/>
      </c>
      <c r="E1860" t="str">
        <f>IF(HLOOKUP("Category",'vInfo (Imported)'!$1:$5000,A1860,FALSE)&gt;0,
HLOOKUP("Category",'vInfo (Imported)'!$1:$5000,A1860,FALSE),
"")</f>
        <v/>
      </c>
      <c r="F1860" t="str">
        <f>IF(HLOOKUP("OS according to the configuration file",'vInfo (Imported)'!$1:$5000,A1860,FALSE)&gt;0,
HLOOKUP("OS according to the configuration file",'vInfo (Imported)'!$1:$5000,A1860,FALSE),
"")</f>
        <v/>
      </c>
      <c r="G1860" s="1" t="str">
        <f>IF(HLOOKUP("Cluster",'vInfo (Imported)'!$1:$5000,A1860,FALSE)&gt;0,
HLOOKUP("Cluster",'vInfo (Imported)'!$1:$5000,A1860,FALSE),
"")</f>
        <v/>
      </c>
      <c r="K1860" s="28">
        <f>'vCluster (Imported)'!A1860</f>
        <v>0</v>
      </c>
      <c r="L1860">
        <f t="shared" si="177"/>
        <v>0</v>
      </c>
      <c r="M1860">
        <f t="shared" si="178"/>
        <v>0</v>
      </c>
      <c r="N1860">
        <f t="shared" si="179"/>
        <v>0</v>
      </c>
      <c r="O1860" s="1">
        <f t="shared" si="180"/>
        <v>0</v>
      </c>
      <c r="P1860">
        <f>SUMIFS('vCluster (Imported)'!$G:$G,'vCluster (Imported)'!$A:$A,K1860)</f>
        <v>0</v>
      </c>
      <c r="Q1860">
        <f t="shared" si="181"/>
        <v>0</v>
      </c>
    </row>
    <row r="1861" spans="1:17" x14ac:dyDescent="0.3">
      <c r="A1861">
        <f t="shared" si="176"/>
        <v>1861</v>
      </c>
      <c r="B1861" t="str">
        <f>IF(HLOOKUP("Memory",'vInfo (Imported)'!$1:$5000,A1861,FALSE)&gt;0,HLOOKUP("Memory",'vInfo (Imported)'!$1:$5000,A1861,FALSE),"")</f>
        <v/>
      </c>
      <c r="C1861" t="str">
        <f>IF(HLOOKUP("CPUs",'vInfo (Imported)'!$1:$5000,A1861,FALSE)&gt;0,
HLOOKUP("CPUs",'vInfo (Imported)'!$1:$5000,A1861,FALSE),
"")</f>
        <v/>
      </c>
      <c r="D1861" t="str">
        <f>IF(HLOOKUP($D$1,'vInfo (Imported)'!$1:$5000,A1861,FALSE)&gt;0,
HLOOKUP($D$1,'vInfo (Imported)'!$1:$5000,A1861,FALSE),
"")</f>
        <v/>
      </c>
      <c r="E1861" t="str">
        <f>IF(HLOOKUP("Category",'vInfo (Imported)'!$1:$5000,A1861,FALSE)&gt;0,
HLOOKUP("Category",'vInfo (Imported)'!$1:$5000,A1861,FALSE),
"")</f>
        <v/>
      </c>
      <c r="F1861" t="str">
        <f>IF(HLOOKUP("OS according to the configuration file",'vInfo (Imported)'!$1:$5000,A1861,FALSE)&gt;0,
HLOOKUP("OS according to the configuration file",'vInfo (Imported)'!$1:$5000,A1861,FALSE),
"")</f>
        <v/>
      </c>
      <c r="G1861" s="1" t="str">
        <f>IF(HLOOKUP("Cluster",'vInfo (Imported)'!$1:$5000,A1861,FALSE)&gt;0,
HLOOKUP("Cluster",'vInfo (Imported)'!$1:$5000,A1861,FALSE),
"")</f>
        <v/>
      </c>
      <c r="K1861" s="28">
        <f>'vCluster (Imported)'!A1861</f>
        <v>0</v>
      </c>
      <c r="L1861">
        <f t="shared" si="177"/>
        <v>0</v>
      </c>
      <c r="M1861">
        <f t="shared" si="178"/>
        <v>0</v>
      </c>
      <c r="N1861">
        <f t="shared" si="179"/>
        <v>0</v>
      </c>
      <c r="O1861" s="1">
        <f t="shared" si="180"/>
        <v>0</v>
      </c>
      <c r="P1861">
        <f>SUMIFS('vCluster (Imported)'!$G:$G,'vCluster (Imported)'!$A:$A,K1861)</f>
        <v>0</v>
      </c>
      <c r="Q1861">
        <f t="shared" si="181"/>
        <v>0</v>
      </c>
    </row>
    <row r="1862" spans="1:17" x14ac:dyDescent="0.3">
      <c r="A1862">
        <f t="shared" si="176"/>
        <v>1862</v>
      </c>
      <c r="B1862" t="str">
        <f>IF(HLOOKUP("Memory",'vInfo (Imported)'!$1:$5000,A1862,FALSE)&gt;0,HLOOKUP("Memory",'vInfo (Imported)'!$1:$5000,A1862,FALSE),"")</f>
        <v/>
      </c>
      <c r="C1862" t="str">
        <f>IF(HLOOKUP("CPUs",'vInfo (Imported)'!$1:$5000,A1862,FALSE)&gt;0,
HLOOKUP("CPUs",'vInfo (Imported)'!$1:$5000,A1862,FALSE),
"")</f>
        <v/>
      </c>
      <c r="D1862" t="str">
        <f>IF(HLOOKUP($D$1,'vInfo (Imported)'!$1:$5000,A1862,FALSE)&gt;0,
HLOOKUP($D$1,'vInfo (Imported)'!$1:$5000,A1862,FALSE),
"")</f>
        <v/>
      </c>
      <c r="E1862" t="str">
        <f>IF(HLOOKUP("Category",'vInfo (Imported)'!$1:$5000,A1862,FALSE)&gt;0,
HLOOKUP("Category",'vInfo (Imported)'!$1:$5000,A1862,FALSE),
"")</f>
        <v/>
      </c>
      <c r="F1862" t="str">
        <f>IF(HLOOKUP("OS according to the configuration file",'vInfo (Imported)'!$1:$5000,A1862,FALSE)&gt;0,
HLOOKUP("OS according to the configuration file",'vInfo (Imported)'!$1:$5000,A1862,FALSE),
"")</f>
        <v/>
      </c>
      <c r="G1862" s="1" t="str">
        <f>IF(HLOOKUP("Cluster",'vInfo (Imported)'!$1:$5000,A1862,FALSE)&gt;0,
HLOOKUP("Cluster",'vInfo (Imported)'!$1:$5000,A1862,FALSE),
"")</f>
        <v/>
      </c>
      <c r="K1862" s="28">
        <f>'vCluster (Imported)'!A1862</f>
        <v>0</v>
      </c>
      <c r="L1862">
        <f t="shared" si="177"/>
        <v>0</v>
      </c>
      <c r="M1862">
        <f t="shared" si="178"/>
        <v>0</v>
      </c>
      <c r="N1862">
        <f t="shared" si="179"/>
        <v>0</v>
      </c>
      <c r="O1862" s="1">
        <f t="shared" si="180"/>
        <v>0</v>
      </c>
      <c r="P1862">
        <f>SUMIFS('vCluster (Imported)'!$G:$G,'vCluster (Imported)'!$A:$A,K1862)</f>
        <v>0</v>
      </c>
      <c r="Q1862">
        <f t="shared" si="181"/>
        <v>0</v>
      </c>
    </row>
    <row r="1863" spans="1:17" x14ac:dyDescent="0.3">
      <c r="A1863">
        <f t="shared" si="176"/>
        <v>1863</v>
      </c>
      <c r="B1863" t="str">
        <f>IF(HLOOKUP("Memory",'vInfo (Imported)'!$1:$5000,A1863,FALSE)&gt;0,HLOOKUP("Memory",'vInfo (Imported)'!$1:$5000,A1863,FALSE),"")</f>
        <v/>
      </c>
      <c r="C1863" t="str">
        <f>IF(HLOOKUP("CPUs",'vInfo (Imported)'!$1:$5000,A1863,FALSE)&gt;0,
HLOOKUP("CPUs",'vInfo (Imported)'!$1:$5000,A1863,FALSE),
"")</f>
        <v/>
      </c>
      <c r="D1863" t="str">
        <f>IF(HLOOKUP($D$1,'vInfo (Imported)'!$1:$5000,A1863,FALSE)&gt;0,
HLOOKUP($D$1,'vInfo (Imported)'!$1:$5000,A1863,FALSE),
"")</f>
        <v/>
      </c>
      <c r="E1863" t="str">
        <f>IF(HLOOKUP("Category",'vInfo (Imported)'!$1:$5000,A1863,FALSE)&gt;0,
HLOOKUP("Category",'vInfo (Imported)'!$1:$5000,A1863,FALSE),
"")</f>
        <v/>
      </c>
      <c r="F1863" t="str">
        <f>IF(HLOOKUP("OS according to the configuration file",'vInfo (Imported)'!$1:$5000,A1863,FALSE)&gt;0,
HLOOKUP("OS according to the configuration file",'vInfo (Imported)'!$1:$5000,A1863,FALSE),
"")</f>
        <v/>
      </c>
      <c r="G1863" s="1" t="str">
        <f>IF(HLOOKUP("Cluster",'vInfo (Imported)'!$1:$5000,A1863,FALSE)&gt;0,
HLOOKUP("Cluster",'vInfo (Imported)'!$1:$5000,A1863,FALSE),
"")</f>
        <v/>
      </c>
      <c r="K1863" s="28">
        <f>'vCluster (Imported)'!A1863</f>
        <v>0</v>
      </c>
      <c r="L1863">
        <f t="shared" si="177"/>
        <v>0</v>
      </c>
      <c r="M1863">
        <f t="shared" si="178"/>
        <v>0</v>
      </c>
      <c r="N1863">
        <f t="shared" si="179"/>
        <v>0</v>
      </c>
      <c r="O1863" s="1">
        <f t="shared" si="180"/>
        <v>0</v>
      </c>
      <c r="P1863">
        <f>SUMIFS('vCluster (Imported)'!$G:$G,'vCluster (Imported)'!$A:$A,K1863)</f>
        <v>0</v>
      </c>
      <c r="Q1863">
        <f t="shared" si="181"/>
        <v>0</v>
      </c>
    </row>
    <row r="1864" spans="1:17" x14ac:dyDescent="0.3">
      <c r="A1864">
        <f t="shared" si="176"/>
        <v>1864</v>
      </c>
      <c r="B1864" t="str">
        <f>IF(HLOOKUP("Memory",'vInfo (Imported)'!$1:$5000,A1864,FALSE)&gt;0,HLOOKUP("Memory",'vInfo (Imported)'!$1:$5000,A1864,FALSE),"")</f>
        <v/>
      </c>
      <c r="C1864" t="str">
        <f>IF(HLOOKUP("CPUs",'vInfo (Imported)'!$1:$5000,A1864,FALSE)&gt;0,
HLOOKUP("CPUs",'vInfo (Imported)'!$1:$5000,A1864,FALSE),
"")</f>
        <v/>
      </c>
      <c r="D1864" t="str">
        <f>IF(HLOOKUP($D$1,'vInfo (Imported)'!$1:$5000,A1864,FALSE)&gt;0,
HLOOKUP($D$1,'vInfo (Imported)'!$1:$5000,A1864,FALSE),
"")</f>
        <v/>
      </c>
      <c r="E1864" t="str">
        <f>IF(HLOOKUP("Category",'vInfo (Imported)'!$1:$5000,A1864,FALSE)&gt;0,
HLOOKUP("Category",'vInfo (Imported)'!$1:$5000,A1864,FALSE),
"")</f>
        <v/>
      </c>
      <c r="F1864" t="str">
        <f>IF(HLOOKUP("OS according to the configuration file",'vInfo (Imported)'!$1:$5000,A1864,FALSE)&gt;0,
HLOOKUP("OS according to the configuration file",'vInfo (Imported)'!$1:$5000,A1864,FALSE),
"")</f>
        <v/>
      </c>
      <c r="G1864" s="1" t="str">
        <f>IF(HLOOKUP("Cluster",'vInfo (Imported)'!$1:$5000,A1864,FALSE)&gt;0,
HLOOKUP("Cluster",'vInfo (Imported)'!$1:$5000,A1864,FALSE),
"")</f>
        <v/>
      </c>
      <c r="K1864" s="28">
        <f>'vCluster (Imported)'!A1864</f>
        <v>0</v>
      </c>
      <c r="L1864">
        <f t="shared" si="177"/>
        <v>0</v>
      </c>
      <c r="M1864">
        <f t="shared" si="178"/>
        <v>0</v>
      </c>
      <c r="N1864">
        <f t="shared" si="179"/>
        <v>0</v>
      </c>
      <c r="O1864" s="1">
        <f t="shared" si="180"/>
        <v>0</v>
      </c>
      <c r="P1864">
        <f>SUMIFS('vCluster (Imported)'!$G:$G,'vCluster (Imported)'!$A:$A,K1864)</f>
        <v>0</v>
      </c>
      <c r="Q1864">
        <f t="shared" si="181"/>
        <v>0</v>
      </c>
    </row>
    <row r="1865" spans="1:17" x14ac:dyDescent="0.3">
      <c r="A1865">
        <f t="shared" si="176"/>
        <v>1865</v>
      </c>
      <c r="B1865" t="str">
        <f>IF(HLOOKUP("Memory",'vInfo (Imported)'!$1:$5000,A1865,FALSE)&gt;0,HLOOKUP("Memory",'vInfo (Imported)'!$1:$5000,A1865,FALSE),"")</f>
        <v/>
      </c>
      <c r="C1865" t="str">
        <f>IF(HLOOKUP("CPUs",'vInfo (Imported)'!$1:$5000,A1865,FALSE)&gt;0,
HLOOKUP("CPUs",'vInfo (Imported)'!$1:$5000,A1865,FALSE),
"")</f>
        <v/>
      </c>
      <c r="D1865" t="str">
        <f>IF(HLOOKUP($D$1,'vInfo (Imported)'!$1:$5000,A1865,FALSE)&gt;0,
HLOOKUP($D$1,'vInfo (Imported)'!$1:$5000,A1865,FALSE),
"")</f>
        <v/>
      </c>
      <c r="E1865" t="str">
        <f>IF(HLOOKUP("Category",'vInfo (Imported)'!$1:$5000,A1865,FALSE)&gt;0,
HLOOKUP("Category",'vInfo (Imported)'!$1:$5000,A1865,FALSE),
"")</f>
        <v/>
      </c>
      <c r="F1865" t="str">
        <f>IF(HLOOKUP("OS according to the configuration file",'vInfo (Imported)'!$1:$5000,A1865,FALSE)&gt;0,
HLOOKUP("OS according to the configuration file",'vInfo (Imported)'!$1:$5000,A1865,FALSE),
"")</f>
        <v/>
      </c>
      <c r="G1865" s="1" t="str">
        <f>IF(HLOOKUP("Cluster",'vInfo (Imported)'!$1:$5000,A1865,FALSE)&gt;0,
HLOOKUP("Cluster",'vInfo (Imported)'!$1:$5000,A1865,FALSE),
"")</f>
        <v/>
      </c>
      <c r="K1865" s="28">
        <f>'vCluster (Imported)'!A1865</f>
        <v>0</v>
      </c>
      <c r="L1865">
        <f t="shared" si="177"/>
        <v>0</v>
      </c>
      <c r="M1865">
        <f t="shared" si="178"/>
        <v>0</v>
      </c>
      <c r="N1865">
        <f t="shared" si="179"/>
        <v>0</v>
      </c>
      <c r="O1865" s="1">
        <f t="shared" si="180"/>
        <v>0</v>
      </c>
      <c r="P1865">
        <f>SUMIFS('vCluster (Imported)'!$G:$G,'vCluster (Imported)'!$A:$A,K1865)</f>
        <v>0</v>
      </c>
      <c r="Q1865">
        <f t="shared" si="181"/>
        <v>0</v>
      </c>
    </row>
    <row r="1866" spans="1:17" x14ac:dyDescent="0.3">
      <c r="A1866">
        <f t="shared" si="176"/>
        <v>1866</v>
      </c>
      <c r="B1866" t="str">
        <f>IF(HLOOKUP("Memory",'vInfo (Imported)'!$1:$5000,A1866,FALSE)&gt;0,HLOOKUP("Memory",'vInfo (Imported)'!$1:$5000,A1866,FALSE),"")</f>
        <v/>
      </c>
      <c r="C1866" t="str">
        <f>IF(HLOOKUP("CPUs",'vInfo (Imported)'!$1:$5000,A1866,FALSE)&gt;0,
HLOOKUP("CPUs",'vInfo (Imported)'!$1:$5000,A1866,FALSE),
"")</f>
        <v/>
      </c>
      <c r="D1866" t="str">
        <f>IF(HLOOKUP($D$1,'vInfo (Imported)'!$1:$5000,A1866,FALSE)&gt;0,
HLOOKUP($D$1,'vInfo (Imported)'!$1:$5000,A1866,FALSE),
"")</f>
        <v/>
      </c>
      <c r="E1866" t="str">
        <f>IF(HLOOKUP("Category",'vInfo (Imported)'!$1:$5000,A1866,FALSE)&gt;0,
HLOOKUP("Category",'vInfo (Imported)'!$1:$5000,A1866,FALSE),
"")</f>
        <v/>
      </c>
      <c r="F1866" t="str">
        <f>IF(HLOOKUP("OS according to the configuration file",'vInfo (Imported)'!$1:$5000,A1866,FALSE)&gt;0,
HLOOKUP("OS according to the configuration file",'vInfo (Imported)'!$1:$5000,A1866,FALSE),
"")</f>
        <v/>
      </c>
      <c r="G1866" s="1" t="str">
        <f>IF(HLOOKUP("Cluster",'vInfo (Imported)'!$1:$5000,A1866,FALSE)&gt;0,
HLOOKUP("Cluster",'vInfo (Imported)'!$1:$5000,A1866,FALSE),
"")</f>
        <v/>
      </c>
      <c r="K1866" s="28">
        <f>'vCluster (Imported)'!A1866</f>
        <v>0</v>
      </c>
      <c r="L1866">
        <f t="shared" si="177"/>
        <v>0</v>
      </c>
      <c r="M1866">
        <f t="shared" si="178"/>
        <v>0</v>
      </c>
      <c r="N1866">
        <f t="shared" si="179"/>
        <v>0</v>
      </c>
      <c r="O1866" s="1">
        <f t="shared" si="180"/>
        <v>0</v>
      </c>
      <c r="P1866">
        <f>SUMIFS('vCluster (Imported)'!$G:$G,'vCluster (Imported)'!$A:$A,K1866)</f>
        <v>0</v>
      </c>
      <c r="Q1866">
        <f t="shared" si="181"/>
        <v>0</v>
      </c>
    </row>
    <row r="1867" spans="1:17" x14ac:dyDescent="0.3">
      <c r="A1867">
        <f t="shared" si="176"/>
        <v>1867</v>
      </c>
      <c r="B1867" t="str">
        <f>IF(HLOOKUP("Memory",'vInfo (Imported)'!$1:$5000,A1867,FALSE)&gt;0,HLOOKUP("Memory",'vInfo (Imported)'!$1:$5000,A1867,FALSE),"")</f>
        <v/>
      </c>
      <c r="C1867" t="str">
        <f>IF(HLOOKUP("CPUs",'vInfo (Imported)'!$1:$5000,A1867,FALSE)&gt;0,
HLOOKUP("CPUs",'vInfo (Imported)'!$1:$5000,A1867,FALSE),
"")</f>
        <v/>
      </c>
      <c r="D1867" t="str">
        <f>IF(HLOOKUP($D$1,'vInfo (Imported)'!$1:$5000,A1867,FALSE)&gt;0,
HLOOKUP($D$1,'vInfo (Imported)'!$1:$5000,A1867,FALSE),
"")</f>
        <v/>
      </c>
      <c r="E1867" t="str">
        <f>IF(HLOOKUP("Category",'vInfo (Imported)'!$1:$5000,A1867,FALSE)&gt;0,
HLOOKUP("Category",'vInfo (Imported)'!$1:$5000,A1867,FALSE),
"")</f>
        <v/>
      </c>
      <c r="F1867" t="str">
        <f>IF(HLOOKUP("OS according to the configuration file",'vInfo (Imported)'!$1:$5000,A1867,FALSE)&gt;0,
HLOOKUP("OS according to the configuration file",'vInfo (Imported)'!$1:$5000,A1867,FALSE),
"")</f>
        <v/>
      </c>
      <c r="G1867" s="1" t="str">
        <f>IF(HLOOKUP("Cluster",'vInfo (Imported)'!$1:$5000,A1867,FALSE)&gt;0,
HLOOKUP("Cluster",'vInfo (Imported)'!$1:$5000,A1867,FALSE),
"")</f>
        <v/>
      </c>
      <c r="K1867" s="28">
        <f>'vCluster (Imported)'!A1867</f>
        <v>0</v>
      </c>
      <c r="L1867">
        <f t="shared" si="177"/>
        <v>0</v>
      </c>
      <c r="M1867">
        <f t="shared" si="178"/>
        <v>0</v>
      </c>
      <c r="N1867">
        <f t="shared" si="179"/>
        <v>0</v>
      </c>
      <c r="O1867" s="1">
        <f t="shared" si="180"/>
        <v>0</v>
      </c>
      <c r="P1867">
        <f>SUMIFS('vCluster (Imported)'!$G:$G,'vCluster (Imported)'!$A:$A,K1867)</f>
        <v>0</v>
      </c>
      <c r="Q1867">
        <f t="shared" si="181"/>
        <v>0</v>
      </c>
    </row>
    <row r="1868" spans="1:17" x14ac:dyDescent="0.3">
      <c r="A1868">
        <f t="shared" si="176"/>
        <v>1868</v>
      </c>
      <c r="B1868" t="str">
        <f>IF(HLOOKUP("Memory",'vInfo (Imported)'!$1:$5000,A1868,FALSE)&gt;0,HLOOKUP("Memory",'vInfo (Imported)'!$1:$5000,A1868,FALSE),"")</f>
        <v/>
      </c>
      <c r="C1868" t="str">
        <f>IF(HLOOKUP("CPUs",'vInfo (Imported)'!$1:$5000,A1868,FALSE)&gt;0,
HLOOKUP("CPUs",'vInfo (Imported)'!$1:$5000,A1868,FALSE),
"")</f>
        <v/>
      </c>
      <c r="D1868" t="str">
        <f>IF(HLOOKUP($D$1,'vInfo (Imported)'!$1:$5000,A1868,FALSE)&gt;0,
HLOOKUP($D$1,'vInfo (Imported)'!$1:$5000,A1868,FALSE),
"")</f>
        <v/>
      </c>
      <c r="E1868" t="str">
        <f>IF(HLOOKUP("Category",'vInfo (Imported)'!$1:$5000,A1868,FALSE)&gt;0,
HLOOKUP("Category",'vInfo (Imported)'!$1:$5000,A1868,FALSE),
"")</f>
        <v/>
      </c>
      <c r="F1868" t="str">
        <f>IF(HLOOKUP("OS according to the configuration file",'vInfo (Imported)'!$1:$5000,A1868,FALSE)&gt;0,
HLOOKUP("OS according to the configuration file",'vInfo (Imported)'!$1:$5000,A1868,FALSE),
"")</f>
        <v/>
      </c>
      <c r="G1868" s="1" t="str">
        <f>IF(HLOOKUP("Cluster",'vInfo (Imported)'!$1:$5000,A1868,FALSE)&gt;0,
HLOOKUP("Cluster",'vInfo (Imported)'!$1:$5000,A1868,FALSE),
"")</f>
        <v/>
      </c>
      <c r="K1868" s="28">
        <f>'vCluster (Imported)'!A1868</f>
        <v>0</v>
      </c>
      <c r="L1868">
        <f t="shared" si="177"/>
        <v>0</v>
      </c>
      <c r="M1868">
        <f t="shared" si="178"/>
        <v>0</v>
      </c>
      <c r="N1868">
        <f t="shared" si="179"/>
        <v>0</v>
      </c>
      <c r="O1868" s="1">
        <f t="shared" si="180"/>
        <v>0</v>
      </c>
      <c r="P1868">
        <f>SUMIFS('vCluster (Imported)'!$G:$G,'vCluster (Imported)'!$A:$A,K1868)</f>
        <v>0</v>
      </c>
      <c r="Q1868">
        <f t="shared" si="181"/>
        <v>0</v>
      </c>
    </row>
    <row r="1869" spans="1:17" x14ac:dyDescent="0.3">
      <c r="A1869">
        <f t="shared" si="176"/>
        <v>1869</v>
      </c>
      <c r="B1869" t="str">
        <f>IF(HLOOKUP("Memory",'vInfo (Imported)'!$1:$5000,A1869,FALSE)&gt;0,HLOOKUP("Memory",'vInfo (Imported)'!$1:$5000,A1869,FALSE),"")</f>
        <v/>
      </c>
      <c r="C1869" t="str">
        <f>IF(HLOOKUP("CPUs",'vInfo (Imported)'!$1:$5000,A1869,FALSE)&gt;0,
HLOOKUP("CPUs",'vInfo (Imported)'!$1:$5000,A1869,FALSE),
"")</f>
        <v/>
      </c>
      <c r="D1869" t="str">
        <f>IF(HLOOKUP($D$1,'vInfo (Imported)'!$1:$5000,A1869,FALSE)&gt;0,
HLOOKUP($D$1,'vInfo (Imported)'!$1:$5000,A1869,FALSE),
"")</f>
        <v/>
      </c>
      <c r="E1869" t="str">
        <f>IF(HLOOKUP("Category",'vInfo (Imported)'!$1:$5000,A1869,FALSE)&gt;0,
HLOOKUP("Category",'vInfo (Imported)'!$1:$5000,A1869,FALSE),
"")</f>
        <v/>
      </c>
      <c r="F1869" t="str">
        <f>IF(HLOOKUP("OS according to the configuration file",'vInfo (Imported)'!$1:$5000,A1869,FALSE)&gt;0,
HLOOKUP("OS according to the configuration file",'vInfo (Imported)'!$1:$5000,A1869,FALSE),
"")</f>
        <v/>
      </c>
      <c r="G1869" s="1" t="str">
        <f>IF(HLOOKUP("Cluster",'vInfo (Imported)'!$1:$5000,A1869,FALSE)&gt;0,
HLOOKUP("Cluster",'vInfo (Imported)'!$1:$5000,A1869,FALSE),
"")</f>
        <v/>
      </c>
      <c r="K1869" s="28">
        <f>'vCluster (Imported)'!A1869</f>
        <v>0</v>
      </c>
      <c r="L1869">
        <f t="shared" si="177"/>
        <v>0</v>
      </c>
      <c r="M1869">
        <f t="shared" si="178"/>
        <v>0</v>
      </c>
      <c r="N1869">
        <f t="shared" si="179"/>
        <v>0</v>
      </c>
      <c r="O1869" s="1">
        <f t="shared" si="180"/>
        <v>0</v>
      </c>
      <c r="P1869">
        <f>SUMIFS('vCluster (Imported)'!$G:$G,'vCluster (Imported)'!$A:$A,K1869)</f>
        <v>0</v>
      </c>
      <c r="Q1869">
        <f t="shared" si="181"/>
        <v>0</v>
      </c>
    </row>
    <row r="1870" spans="1:17" x14ac:dyDescent="0.3">
      <c r="A1870">
        <f t="shared" si="176"/>
        <v>1870</v>
      </c>
      <c r="B1870" t="str">
        <f>IF(HLOOKUP("Memory",'vInfo (Imported)'!$1:$5000,A1870,FALSE)&gt;0,HLOOKUP("Memory",'vInfo (Imported)'!$1:$5000,A1870,FALSE),"")</f>
        <v/>
      </c>
      <c r="C1870" t="str">
        <f>IF(HLOOKUP("CPUs",'vInfo (Imported)'!$1:$5000,A1870,FALSE)&gt;0,
HLOOKUP("CPUs",'vInfo (Imported)'!$1:$5000,A1870,FALSE),
"")</f>
        <v/>
      </c>
      <c r="D1870" t="str">
        <f>IF(HLOOKUP($D$1,'vInfo (Imported)'!$1:$5000,A1870,FALSE)&gt;0,
HLOOKUP($D$1,'vInfo (Imported)'!$1:$5000,A1870,FALSE),
"")</f>
        <v/>
      </c>
      <c r="E1870" t="str">
        <f>IF(HLOOKUP("Category",'vInfo (Imported)'!$1:$5000,A1870,FALSE)&gt;0,
HLOOKUP("Category",'vInfo (Imported)'!$1:$5000,A1870,FALSE),
"")</f>
        <v/>
      </c>
      <c r="F1870" t="str">
        <f>IF(HLOOKUP("OS according to the configuration file",'vInfo (Imported)'!$1:$5000,A1870,FALSE)&gt;0,
HLOOKUP("OS according to the configuration file",'vInfo (Imported)'!$1:$5000,A1870,FALSE),
"")</f>
        <v/>
      </c>
      <c r="G1870" s="1" t="str">
        <f>IF(HLOOKUP("Cluster",'vInfo (Imported)'!$1:$5000,A1870,FALSE)&gt;0,
HLOOKUP("Cluster",'vInfo (Imported)'!$1:$5000,A1870,FALSE),
"")</f>
        <v/>
      </c>
      <c r="K1870" s="28">
        <f>'vCluster (Imported)'!A1870</f>
        <v>0</v>
      </c>
      <c r="L1870">
        <f t="shared" si="177"/>
        <v>0</v>
      </c>
      <c r="M1870">
        <f t="shared" si="178"/>
        <v>0</v>
      </c>
      <c r="N1870">
        <f t="shared" si="179"/>
        <v>0</v>
      </c>
      <c r="O1870" s="1">
        <f t="shared" si="180"/>
        <v>0</v>
      </c>
      <c r="P1870">
        <f>SUMIFS('vCluster (Imported)'!$G:$G,'vCluster (Imported)'!$A:$A,K1870)</f>
        <v>0</v>
      </c>
      <c r="Q1870">
        <f t="shared" si="181"/>
        <v>0</v>
      </c>
    </row>
    <row r="1871" spans="1:17" x14ac:dyDescent="0.3">
      <c r="A1871">
        <f t="shared" si="176"/>
        <v>1871</v>
      </c>
      <c r="B1871" t="str">
        <f>IF(HLOOKUP("Memory",'vInfo (Imported)'!$1:$5000,A1871,FALSE)&gt;0,HLOOKUP("Memory",'vInfo (Imported)'!$1:$5000,A1871,FALSE),"")</f>
        <v/>
      </c>
      <c r="C1871" t="str">
        <f>IF(HLOOKUP("CPUs",'vInfo (Imported)'!$1:$5000,A1871,FALSE)&gt;0,
HLOOKUP("CPUs",'vInfo (Imported)'!$1:$5000,A1871,FALSE),
"")</f>
        <v/>
      </c>
      <c r="D1871" t="str">
        <f>IF(HLOOKUP($D$1,'vInfo (Imported)'!$1:$5000,A1871,FALSE)&gt;0,
HLOOKUP($D$1,'vInfo (Imported)'!$1:$5000,A1871,FALSE),
"")</f>
        <v/>
      </c>
      <c r="E1871" t="str">
        <f>IF(HLOOKUP("Category",'vInfo (Imported)'!$1:$5000,A1871,FALSE)&gt;0,
HLOOKUP("Category",'vInfo (Imported)'!$1:$5000,A1871,FALSE),
"")</f>
        <v/>
      </c>
      <c r="F1871" t="str">
        <f>IF(HLOOKUP("OS according to the configuration file",'vInfo (Imported)'!$1:$5000,A1871,FALSE)&gt;0,
HLOOKUP("OS according to the configuration file",'vInfo (Imported)'!$1:$5000,A1871,FALSE),
"")</f>
        <v/>
      </c>
      <c r="G1871" s="1" t="str">
        <f>IF(HLOOKUP("Cluster",'vInfo (Imported)'!$1:$5000,A1871,FALSE)&gt;0,
HLOOKUP("Cluster",'vInfo (Imported)'!$1:$5000,A1871,FALSE),
"")</f>
        <v/>
      </c>
      <c r="K1871" s="28">
        <f>'vCluster (Imported)'!A1871</f>
        <v>0</v>
      </c>
      <c r="L1871">
        <f t="shared" si="177"/>
        <v>0</v>
      </c>
      <c r="M1871">
        <f t="shared" si="178"/>
        <v>0</v>
      </c>
      <c r="N1871">
        <f t="shared" si="179"/>
        <v>0</v>
      </c>
      <c r="O1871" s="1">
        <f t="shared" si="180"/>
        <v>0</v>
      </c>
      <c r="P1871">
        <f>SUMIFS('vCluster (Imported)'!$G:$G,'vCluster (Imported)'!$A:$A,K1871)</f>
        <v>0</v>
      </c>
      <c r="Q1871">
        <f t="shared" si="181"/>
        <v>0</v>
      </c>
    </row>
    <row r="1872" spans="1:17" x14ac:dyDescent="0.3">
      <c r="A1872">
        <f t="shared" si="176"/>
        <v>1872</v>
      </c>
      <c r="B1872" t="str">
        <f>IF(HLOOKUP("Memory",'vInfo (Imported)'!$1:$5000,A1872,FALSE)&gt;0,HLOOKUP("Memory",'vInfo (Imported)'!$1:$5000,A1872,FALSE),"")</f>
        <v/>
      </c>
      <c r="C1872" t="str">
        <f>IF(HLOOKUP("CPUs",'vInfo (Imported)'!$1:$5000,A1872,FALSE)&gt;0,
HLOOKUP("CPUs",'vInfo (Imported)'!$1:$5000,A1872,FALSE),
"")</f>
        <v/>
      </c>
      <c r="D1872" t="str">
        <f>IF(HLOOKUP($D$1,'vInfo (Imported)'!$1:$5000,A1872,FALSE)&gt;0,
HLOOKUP($D$1,'vInfo (Imported)'!$1:$5000,A1872,FALSE),
"")</f>
        <v/>
      </c>
      <c r="E1872" t="str">
        <f>IF(HLOOKUP("Category",'vInfo (Imported)'!$1:$5000,A1872,FALSE)&gt;0,
HLOOKUP("Category",'vInfo (Imported)'!$1:$5000,A1872,FALSE),
"")</f>
        <v/>
      </c>
      <c r="F1872" t="str">
        <f>IF(HLOOKUP("OS according to the configuration file",'vInfo (Imported)'!$1:$5000,A1872,FALSE)&gt;0,
HLOOKUP("OS according to the configuration file",'vInfo (Imported)'!$1:$5000,A1872,FALSE),
"")</f>
        <v/>
      </c>
      <c r="G1872" s="1" t="str">
        <f>IF(HLOOKUP("Cluster",'vInfo (Imported)'!$1:$5000,A1872,FALSE)&gt;0,
HLOOKUP("Cluster",'vInfo (Imported)'!$1:$5000,A1872,FALSE),
"")</f>
        <v/>
      </c>
      <c r="K1872" s="28">
        <f>'vCluster (Imported)'!A1872</f>
        <v>0</v>
      </c>
      <c r="L1872">
        <f t="shared" si="177"/>
        <v>0</v>
      </c>
      <c r="M1872">
        <f t="shared" si="178"/>
        <v>0</v>
      </c>
      <c r="N1872">
        <f t="shared" si="179"/>
        <v>0</v>
      </c>
      <c r="O1872" s="1">
        <f t="shared" si="180"/>
        <v>0</v>
      </c>
      <c r="P1872">
        <f>SUMIFS('vCluster (Imported)'!$G:$G,'vCluster (Imported)'!$A:$A,K1872)</f>
        <v>0</v>
      </c>
      <c r="Q1872">
        <f t="shared" si="181"/>
        <v>0</v>
      </c>
    </row>
    <row r="1873" spans="1:17" x14ac:dyDescent="0.3">
      <c r="A1873">
        <f t="shared" si="176"/>
        <v>1873</v>
      </c>
      <c r="B1873" t="str">
        <f>IF(HLOOKUP("Memory",'vInfo (Imported)'!$1:$5000,A1873,FALSE)&gt;0,HLOOKUP("Memory",'vInfo (Imported)'!$1:$5000,A1873,FALSE),"")</f>
        <v/>
      </c>
      <c r="C1873" t="str">
        <f>IF(HLOOKUP("CPUs",'vInfo (Imported)'!$1:$5000,A1873,FALSE)&gt;0,
HLOOKUP("CPUs",'vInfo (Imported)'!$1:$5000,A1873,FALSE),
"")</f>
        <v/>
      </c>
      <c r="D1873" t="str">
        <f>IF(HLOOKUP($D$1,'vInfo (Imported)'!$1:$5000,A1873,FALSE)&gt;0,
HLOOKUP($D$1,'vInfo (Imported)'!$1:$5000,A1873,FALSE),
"")</f>
        <v/>
      </c>
      <c r="E1873" t="str">
        <f>IF(HLOOKUP("Category",'vInfo (Imported)'!$1:$5000,A1873,FALSE)&gt;0,
HLOOKUP("Category",'vInfo (Imported)'!$1:$5000,A1873,FALSE),
"")</f>
        <v/>
      </c>
      <c r="F1873" t="str">
        <f>IF(HLOOKUP("OS according to the configuration file",'vInfo (Imported)'!$1:$5000,A1873,FALSE)&gt;0,
HLOOKUP("OS according to the configuration file",'vInfo (Imported)'!$1:$5000,A1873,FALSE),
"")</f>
        <v/>
      </c>
      <c r="G1873" s="1" t="str">
        <f>IF(HLOOKUP("Cluster",'vInfo (Imported)'!$1:$5000,A1873,FALSE)&gt;0,
HLOOKUP("Cluster",'vInfo (Imported)'!$1:$5000,A1873,FALSE),
"")</f>
        <v/>
      </c>
      <c r="K1873" s="28">
        <f>'vCluster (Imported)'!A1873</f>
        <v>0</v>
      </c>
      <c r="L1873">
        <f t="shared" si="177"/>
        <v>0</v>
      </c>
      <c r="M1873">
        <f t="shared" si="178"/>
        <v>0</v>
      </c>
      <c r="N1873">
        <f t="shared" si="179"/>
        <v>0</v>
      </c>
      <c r="O1873" s="1">
        <f t="shared" si="180"/>
        <v>0</v>
      </c>
      <c r="P1873">
        <f>SUMIFS('vCluster (Imported)'!$G:$G,'vCluster (Imported)'!$A:$A,K1873)</f>
        <v>0</v>
      </c>
      <c r="Q1873">
        <f t="shared" si="181"/>
        <v>0</v>
      </c>
    </row>
    <row r="1874" spans="1:17" x14ac:dyDescent="0.3">
      <c r="A1874">
        <f t="shared" si="176"/>
        <v>1874</v>
      </c>
      <c r="B1874" t="str">
        <f>IF(HLOOKUP("Memory",'vInfo (Imported)'!$1:$5000,A1874,FALSE)&gt;0,HLOOKUP("Memory",'vInfo (Imported)'!$1:$5000,A1874,FALSE),"")</f>
        <v/>
      </c>
      <c r="C1874" t="str">
        <f>IF(HLOOKUP("CPUs",'vInfo (Imported)'!$1:$5000,A1874,FALSE)&gt;0,
HLOOKUP("CPUs",'vInfo (Imported)'!$1:$5000,A1874,FALSE),
"")</f>
        <v/>
      </c>
      <c r="D1874" t="str">
        <f>IF(HLOOKUP($D$1,'vInfo (Imported)'!$1:$5000,A1874,FALSE)&gt;0,
HLOOKUP($D$1,'vInfo (Imported)'!$1:$5000,A1874,FALSE),
"")</f>
        <v/>
      </c>
      <c r="E1874" t="str">
        <f>IF(HLOOKUP("Category",'vInfo (Imported)'!$1:$5000,A1874,FALSE)&gt;0,
HLOOKUP("Category",'vInfo (Imported)'!$1:$5000,A1874,FALSE),
"")</f>
        <v/>
      </c>
      <c r="F1874" t="str">
        <f>IF(HLOOKUP("OS according to the configuration file",'vInfo (Imported)'!$1:$5000,A1874,FALSE)&gt;0,
HLOOKUP("OS according to the configuration file",'vInfo (Imported)'!$1:$5000,A1874,FALSE),
"")</f>
        <v/>
      </c>
      <c r="G1874" s="1" t="str">
        <f>IF(HLOOKUP("Cluster",'vInfo (Imported)'!$1:$5000,A1874,FALSE)&gt;0,
HLOOKUP("Cluster",'vInfo (Imported)'!$1:$5000,A1874,FALSE),
"")</f>
        <v/>
      </c>
      <c r="K1874" s="28">
        <f>'vCluster (Imported)'!A1874</f>
        <v>0</v>
      </c>
      <c r="L1874">
        <f t="shared" si="177"/>
        <v>0</v>
      </c>
      <c r="M1874">
        <f t="shared" si="178"/>
        <v>0</v>
      </c>
      <c r="N1874">
        <f t="shared" si="179"/>
        <v>0</v>
      </c>
      <c r="O1874" s="1">
        <f t="shared" si="180"/>
        <v>0</v>
      </c>
      <c r="P1874">
        <f>SUMIFS('vCluster (Imported)'!$G:$G,'vCluster (Imported)'!$A:$A,K1874)</f>
        <v>0</v>
      </c>
      <c r="Q1874">
        <f t="shared" si="181"/>
        <v>0</v>
      </c>
    </row>
    <row r="1875" spans="1:17" x14ac:dyDescent="0.3">
      <c r="A1875">
        <f t="shared" si="176"/>
        <v>1875</v>
      </c>
      <c r="B1875" t="str">
        <f>IF(HLOOKUP("Memory",'vInfo (Imported)'!$1:$5000,A1875,FALSE)&gt;0,HLOOKUP("Memory",'vInfo (Imported)'!$1:$5000,A1875,FALSE),"")</f>
        <v/>
      </c>
      <c r="C1875" t="str">
        <f>IF(HLOOKUP("CPUs",'vInfo (Imported)'!$1:$5000,A1875,FALSE)&gt;0,
HLOOKUP("CPUs",'vInfo (Imported)'!$1:$5000,A1875,FALSE),
"")</f>
        <v/>
      </c>
      <c r="D1875" t="str">
        <f>IF(HLOOKUP($D$1,'vInfo (Imported)'!$1:$5000,A1875,FALSE)&gt;0,
HLOOKUP($D$1,'vInfo (Imported)'!$1:$5000,A1875,FALSE),
"")</f>
        <v/>
      </c>
      <c r="E1875" t="str">
        <f>IF(HLOOKUP("Category",'vInfo (Imported)'!$1:$5000,A1875,FALSE)&gt;0,
HLOOKUP("Category",'vInfo (Imported)'!$1:$5000,A1875,FALSE),
"")</f>
        <v/>
      </c>
      <c r="F1875" t="str">
        <f>IF(HLOOKUP("OS according to the configuration file",'vInfo (Imported)'!$1:$5000,A1875,FALSE)&gt;0,
HLOOKUP("OS according to the configuration file",'vInfo (Imported)'!$1:$5000,A1875,FALSE),
"")</f>
        <v/>
      </c>
      <c r="G1875" s="1" t="str">
        <f>IF(HLOOKUP("Cluster",'vInfo (Imported)'!$1:$5000,A1875,FALSE)&gt;0,
HLOOKUP("Cluster",'vInfo (Imported)'!$1:$5000,A1875,FALSE),
"")</f>
        <v/>
      </c>
      <c r="K1875" s="28">
        <f>'vCluster (Imported)'!A1875</f>
        <v>0</v>
      </c>
      <c r="L1875">
        <f t="shared" si="177"/>
        <v>0</v>
      </c>
      <c r="M1875">
        <f t="shared" si="178"/>
        <v>0</v>
      </c>
      <c r="N1875">
        <f t="shared" si="179"/>
        <v>0</v>
      </c>
      <c r="O1875" s="1">
        <f t="shared" si="180"/>
        <v>0</v>
      </c>
      <c r="P1875">
        <f>SUMIFS('vCluster (Imported)'!$G:$G,'vCluster (Imported)'!$A:$A,K1875)</f>
        <v>0</v>
      </c>
      <c r="Q1875">
        <f t="shared" si="181"/>
        <v>0</v>
      </c>
    </row>
    <row r="1876" spans="1:17" x14ac:dyDescent="0.3">
      <c r="A1876">
        <f t="shared" si="176"/>
        <v>1876</v>
      </c>
      <c r="B1876" t="str">
        <f>IF(HLOOKUP("Memory",'vInfo (Imported)'!$1:$5000,A1876,FALSE)&gt;0,HLOOKUP("Memory",'vInfo (Imported)'!$1:$5000,A1876,FALSE),"")</f>
        <v/>
      </c>
      <c r="C1876" t="str">
        <f>IF(HLOOKUP("CPUs",'vInfo (Imported)'!$1:$5000,A1876,FALSE)&gt;0,
HLOOKUP("CPUs",'vInfo (Imported)'!$1:$5000,A1876,FALSE),
"")</f>
        <v/>
      </c>
      <c r="D1876" t="str">
        <f>IF(HLOOKUP($D$1,'vInfo (Imported)'!$1:$5000,A1876,FALSE)&gt;0,
HLOOKUP($D$1,'vInfo (Imported)'!$1:$5000,A1876,FALSE),
"")</f>
        <v/>
      </c>
      <c r="E1876" t="str">
        <f>IF(HLOOKUP("Category",'vInfo (Imported)'!$1:$5000,A1876,FALSE)&gt;0,
HLOOKUP("Category",'vInfo (Imported)'!$1:$5000,A1876,FALSE),
"")</f>
        <v/>
      </c>
      <c r="F1876" t="str">
        <f>IF(HLOOKUP("OS according to the configuration file",'vInfo (Imported)'!$1:$5000,A1876,FALSE)&gt;0,
HLOOKUP("OS according to the configuration file",'vInfo (Imported)'!$1:$5000,A1876,FALSE),
"")</f>
        <v/>
      </c>
      <c r="G1876" s="1" t="str">
        <f>IF(HLOOKUP("Cluster",'vInfo (Imported)'!$1:$5000,A1876,FALSE)&gt;0,
HLOOKUP("Cluster",'vInfo (Imported)'!$1:$5000,A1876,FALSE),
"")</f>
        <v/>
      </c>
      <c r="K1876" s="28">
        <f>'vCluster (Imported)'!A1876</f>
        <v>0</v>
      </c>
      <c r="L1876">
        <f t="shared" si="177"/>
        <v>0</v>
      </c>
      <c r="M1876">
        <f t="shared" si="178"/>
        <v>0</v>
      </c>
      <c r="N1876">
        <f t="shared" si="179"/>
        <v>0</v>
      </c>
      <c r="O1876" s="1">
        <f t="shared" si="180"/>
        <v>0</v>
      </c>
      <c r="P1876">
        <f>SUMIFS('vCluster (Imported)'!$G:$G,'vCluster (Imported)'!$A:$A,K1876)</f>
        <v>0</v>
      </c>
      <c r="Q1876">
        <f t="shared" si="181"/>
        <v>0</v>
      </c>
    </row>
    <row r="1877" spans="1:17" x14ac:dyDescent="0.3">
      <c r="A1877">
        <f t="shared" si="176"/>
        <v>1877</v>
      </c>
      <c r="B1877" t="str">
        <f>IF(HLOOKUP("Memory",'vInfo (Imported)'!$1:$5000,A1877,FALSE)&gt;0,HLOOKUP("Memory",'vInfo (Imported)'!$1:$5000,A1877,FALSE),"")</f>
        <v/>
      </c>
      <c r="C1877" t="str">
        <f>IF(HLOOKUP("CPUs",'vInfo (Imported)'!$1:$5000,A1877,FALSE)&gt;0,
HLOOKUP("CPUs",'vInfo (Imported)'!$1:$5000,A1877,FALSE),
"")</f>
        <v/>
      </c>
      <c r="D1877" t="str">
        <f>IF(HLOOKUP($D$1,'vInfo (Imported)'!$1:$5000,A1877,FALSE)&gt;0,
HLOOKUP($D$1,'vInfo (Imported)'!$1:$5000,A1877,FALSE),
"")</f>
        <v/>
      </c>
      <c r="E1877" t="str">
        <f>IF(HLOOKUP("Category",'vInfo (Imported)'!$1:$5000,A1877,FALSE)&gt;0,
HLOOKUP("Category",'vInfo (Imported)'!$1:$5000,A1877,FALSE),
"")</f>
        <v/>
      </c>
      <c r="F1877" t="str">
        <f>IF(HLOOKUP("OS according to the configuration file",'vInfo (Imported)'!$1:$5000,A1877,FALSE)&gt;0,
HLOOKUP("OS according to the configuration file",'vInfo (Imported)'!$1:$5000,A1877,FALSE),
"")</f>
        <v/>
      </c>
      <c r="G1877" s="1" t="str">
        <f>IF(HLOOKUP("Cluster",'vInfo (Imported)'!$1:$5000,A1877,FALSE)&gt;0,
HLOOKUP("Cluster",'vInfo (Imported)'!$1:$5000,A1877,FALSE),
"")</f>
        <v/>
      </c>
      <c r="K1877" s="28">
        <f>'vCluster (Imported)'!A1877</f>
        <v>0</v>
      </c>
      <c r="L1877">
        <f t="shared" si="177"/>
        <v>0</v>
      </c>
      <c r="M1877">
        <f t="shared" si="178"/>
        <v>0</v>
      </c>
      <c r="N1877">
        <f t="shared" si="179"/>
        <v>0</v>
      </c>
      <c r="O1877" s="1">
        <f t="shared" si="180"/>
        <v>0</v>
      </c>
      <c r="P1877">
        <f>SUMIFS('vCluster (Imported)'!$G:$G,'vCluster (Imported)'!$A:$A,K1877)</f>
        <v>0</v>
      </c>
      <c r="Q1877">
        <f t="shared" si="181"/>
        <v>0</v>
      </c>
    </row>
    <row r="1878" spans="1:17" x14ac:dyDescent="0.3">
      <c r="A1878">
        <f t="shared" si="176"/>
        <v>1878</v>
      </c>
      <c r="B1878" t="str">
        <f>IF(HLOOKUP("Memory",'vInfo (Imported)'!$1:$5000,A1878,FALSE)&gt;0,HLOOKUP("Memory",'vInfo (Imported)'!$1:$5000,A1878,FALSE),"")</f>
        <v/>
      </c>
      <c r="C1878" t="str">
        <f>IF(HLOOKUP("CPUs",'vInfo (Imported)'!$1:$5000,A1878,FALSE)&gt;0,
HLOOKUP("CPUs",'vInfo (Imported)'!$1:$5000,A1878,FALSE),
"")</f>
        <v/>
      </c>
      <c r="D1878" t="str">
        <f>IF(HLOOKUP($D$1,'vInfo (Imported)'!$1:$5000,A1878,FALSE)&gt;0,
HLOOKUP($D$1,'vInfo (Imported)'!$1:$5000,A1878,FALSE),
"")</f>
        <v/>
      </c>
      <c r="E1878" t="str">
        <f>IF(HLOOKUP("Category",'vInfo (Imported)'!$1:$5000,A1878,FALSE)&gt;0,
HLOOKUP("Category",'vInfo (Imported)'!$1:$5000,A1878,FALSE),
"")</f>
        <v/>
      </c>
      <c r="F1878" t="str">
        <f>IF(HLOOKUP("OS according to the configuration file",'vInfo (Imported)'!$1:$5000,A1878,FALSE)&gt;0,
HLOOKUP("OS according to the configuration file",'vInfo (Imported)'!$1:$5000,A1878,FALSE),
"")</f>
        <v/>
      </c>
      <c r="G1878" s="1" t="str">
        <f>IF(HLOOKUP("Cluster",'vInfo (Imported)'!$1:$5000,A1878,FALSE)&gt;0,
HLOOKUP("Cluster",'vInfo (Imported)'!$1:$5000,A1878,FALSE),
"")</f>
        <v/>
      </c>
      <c r="K1878" s="28">
        <f>'vCluster (Imported)'!A1878</f>
        <v>0</v>
      </c>
      <c r="L1878">
        <f t="shared" si="177"/>
        <v>0</v>
      </c>
      <c r="M1878">
        <f t="shared" si="178"/>
        <v>0</v>
      </c>
      <c r="N1878">
        <f t="shared" si="179"/>
        <v>0</v>
      </c>
      <c r="O1878" s="1">
        <f t="shared" si="180"/>
        <v>0</v>
      </c>
      <c r="P1878">
        <f>SUMIFS('vCluster (Imported)'!$G:$G,'vCluster (Imported)'!$A:$A,K1878)</f>
        <v>0</v>
      </c>
      <c r="Q1878">
        <f t="shared" si="181"/>
        <v>0</v>
      </c>
    </row>
    <row r="1879" spans="1:17" x14ac:dyDescent="0.3">
      <c r="A1879">
        <f t="shared" si="176"/>
        <v>1879</v>
      </c>
      <c r="B1879" t="str">
        <f>IF(HLOOKUP("Memory",'vInfo (Imported)'!$1:$5000,A1879,FALSE)&gt;0,HLOOKUP("Memory",'vInfo (Imported)'!$1:$5000,A1879,FALSE),"")</f>
        <v/>
      </c>
      <c r="C1879" t="str">
        <f>IF(HLOOKUP("CPUs",'vInfo (Imported)'!$1:$5000,A1879,FALSE)&gt;0,
HLOOKUP("CPUs",'vInfo (Imported)'!$1:$5000,A1879,FALSE),
"")</f>
        <v/>
      </c>
      <c r="D1879" t="str">
        <f>IF(HLOOKUP($D$1,'vInfo (Imported)'!$1:$5000,A1879,FALSE)&gt;0,
HLOOKUP($D$1,'vInfo (Imported)'!$1:$5000,A1879,FALSE),
"")</f>
        <v/>
      </c>
      <c r="E1879" t="str">
        <f>IF(HLOOKUP("Category",'vInfo (Imported)'!$1:$5000,A1879,FALSE)&gt;0,
HLOOKUP("Category",'vInfo (Imported)'!$1:$5000,A1879,FALSE),
"")</f>
        <v/>
      </c>
      <c r="F1879" t="str">
        <f>IF(HLOOKUP("OS according to the configuration file",'vInfo (Imported)'!$1:$5000,A1879,FALSE)&gt;0,
HLOOKUP("OS according to the configuration file",'vInfo (Imported)'!$1:$5000,A1879,FALSE),
"")</f>
        <v/>
      </c>
      <c r="G1879" s="1" t="str">
        <f>IF(HLOOKUP("Cluster",'vInfo (Imported)'!$1:$5000,A1879,FALSE)&gt;0,
HLOOKUP("Cluster",'vInfo (Imported)'!$1:$5000,A1879,FALSE),
"")</f>
        <v/>
      </c>
      <c r="K1879" s="28">
        <f>'vCluster (Imported)'!A1879</f>
        <v>0</v>
      </c>
      <c r="L1879">
        <f t="shared" si="177"/>
        <v>0</v>
      </c>
      <c r="M1879">
        <f t="shared" si="178"/>
        <v>0</v>
      </c>
      <c r="N1879">
        <f t="shared" si="179"/>
        <v>0</v>
      </c>
      <c r="O1879" s="1">
        <f t="shared" si="180"/>
        <v>0</v>
      </c>
      <c r="P1879">
        <f>SUMIFS('vCluster (Imported)'!$G:$G,'vCluster (Imported)'!$A:$A,K1879)</f>
        <v>0</v>
      </c>
      <c r="Q1879">
        <f t="shared" si="181"/>
        <v>0</v>
      </c>
    </row>
    <row r="1880" spans="1:17" x14ac:dyDescent="0.3">
      <c r="A1880">
        <f t="shared" si="176"/>
        <v>1880</v>
      </c>
      <c r="B1880" t="str">
        <f>IF(HLOOKUP("Memory",'vInfo (Imported)'!$1:$5000,A1880,FALSE)&gt;0,HLOOKUP("Memory",'vInfo (Imported)'!$1:$5000,A1880,FALSE),"")</f>
        <v/>
      </c>
      <c r="C1880" t="str">
        <f>IF(HLOOKUP("CPUs",'vInfo (Imported)'!$1:$5000,A1880,FALSE)&gt;0,
HLOOKUP("CPUs",'vInfo (Imported)'!$1:$5000,A1880,FALSE),
"")</f>
        <v/>
      </c>
      <c r="D1880" t="str">
        <f>IF(HLOOKUP($D$1,'vInfo (Imported)'!$1:$5000,A1880,FALSE)&gt;0,
HLOOKUP($D$1,'vInfo (Imported)'!$1:$5000,A1880,FALSE),
"")</f>
        <v/>
      </c>
      <c r="E1880" t="str">
        <f>IF(HLOOKUP("Category",'vInfo (Imported)'!$1:$5000,A1880,FALSE)&gt;0,
HLOOKUP("Category",'vInfo (Imported)'!$1:$5000,A1880,FALSE),
"")</f>
        <v/>
      </c>
      <c r="F1880" t="str">
        <f>IF(HLOOKUP("OS according to the configuration file",'vInfo (Imported)'!$1:$5000,A1880,FALSE)&gt;0,
HLOOKUP("OS according to the configuration file",'vInfo (Imported)'!$1:$5000,A1880,FALSE),
"")</f>
        <v/>
      </c>
      <c r="G1880" s="1" t="str">
        <f>IF(HLOOKUP("Cluster",'vInfo (Imported)'!$1:$5000,A1880,FALSE)&gt;0,
HLOOKUP("Cluster",'vInfo (Imported)'!$1:$5000,A1880,FALSE),
"")</f>
        <v/>
      </c>
      <c r="K1880" s="28">
        <f>'vCluster (Imported)'!A1880</f>
        <v>0</v>
      </c>
      <c r="L1880">
        <f t="shared" si="177"/>
        <v>0</v>
      </c>
      <c r="M1880">
        <f t="shared" si="178"/>
        <v>0</v>
      </c>
      <c r="N1880">
        <f t="shared" si="179"/>
        <v>0</v>
      </c>
      <c r="O1880" s="1">
        <f t="shared" si="180"/>
        <v>0</v>
      </c>
      <c r="P1880">
        <f>SUMIFS('vCluster (Imported)'!$G:$G,'vCluster (Imported)'!$A:$A,K1880)</f>
        <v>0</v>
      </c>
      <c r="Q1880">
        <f t="shared" si="181"/>
        <v>0</v>
      </c>
    </row>
    <row r="1881" spans="1:17" x14ac:dyDescent="0.3">
      <c r="A1881">
        <f t="shared" si="176"/>
        <v>1881</v>
      </c>
      <c r="B1881" t="str">
        <f>IF(HLOOKUP("Memory",'vInfo (Imported)'!$1:$5000,A1881,FALSE)&gt;0,HLOOKUP("Memory",'vInfo (Imported)'!$1:$5000,A1881,FALSE),"")</f>
        <v/>
      </c>
      <c r="C1881" t="str">
        <f>IF(HLOOKUP("CPUs",'vInfo (Imported)'!$1:$5000,A1881,FALSE)&gt;0,
HLOOKUP("CPUs",'vInfo (Imported)'!$1:$5000,A1881,FALSE),
"")</f>
        <v/>
      </c>
      <c r="D1881" t="str">
        <f>IF(HLOOKUP($D$1,'vInfo (Imported)'!$1:$5000,A1881,FALSE)&gt;0,
HLOOKUP($D$1,'vInfo (Imported)'!$1:$5000,A1881,FALSE),
"")</f>
        <v/>
      </c>
      <c r="E1881" t="str">
        <f>IF(HLOOKUP("Category",'vInfo (Imported)'!$1:$5000,A1881,FALSE)&gt;0,
HLOOKUP("Category",'vInfo (Imported)'!$1:$5000,A1881,FALSE),
"")</f>
        <v/>
      </c>
      <c r="F1881" t="str">
        <f>IF(HLOOKUP("OS according to the configuration file",'vInfo (Imported)'!$1:$5000,A1881,FALSE)&gt;0,
HLOOKUP("OS according to the configuration file",'vInfo (Imported)'!$1:$5000,A1881,FALSE),
"")</f>
        <v/>
      </c>
      <c r="G1881" s="1" t="str">
        <f>IF(HLOOKUP("Cluster",'vInfo (Imported)'!$1:$5000,A1881,FALSE)&gt;0,
HLOOKUP("Cluster",'vInfo (Imported)'!$1:$5000,A1881,FALSE),
"")</f>
        <v/>
      </c>
      <c r="K1881" s="28">
        <f>'vCluster (Imported)'!A1881</f>
        <v>0</v>
      </c>
      <c r="L1881">
        <f t="shared" si="177"/>
        <v>0</v>
      </c>
      <c r="M1881">
        <f t="shared" si="178"/>
        <v>0</v>
      </c>
      <c r="N1881">
        <f t="shared" si="179"/>
        <v>0</v>
      </c>
      <c r="O1881" s="1">
        <f t="shared" si="180"/>
        <v>0</v>
      </c>
      <c r="P1881">
        <f>SUMIFS('vCluster (Imported)'!$G:$G,'vCluster (Imported)'!$A:$A,K1881)</f>
        <v>0</v>
      </c>
      <c r="Q1881">
        <f t="shared" si="181"/>
        <v>0</v>
      </c>
    </row>
    <row r="1882" spans="1:17" x14ac:dyDescent="0.3">
      <c r="A1882">
        <f t="shared" si="176"/>
        <v>1882</v>
      </c>
      <c r="B1882" t="str">
        <f>IF(HLOOKUP("Memory",'vInfo (Imported)'!$1:$5000,A1882,FALSE)&gt;0,HLOOKUP("Memory",'vInfo (Imported)'!$1:$5000,A1882,FALSE),"")</f>
        <v/>
      </c>
      <c r="C1882" t="str">
        <f>IF(HLOOKUP("CPUs",'vInfo (Imported)'!$1:$5000,A1882,FALSE)&gt;0,
HLOOKUP("CPUs",'vInfo (Imported)'!$1:$5000,A1882,FALSE),
"")</f>
        <v/>
      </c>
      <c r="D1882" t="str">
        <f>IF(HLOOKUP($D$1,'vInfo (Imported)'!$1:$5000,A1882,FALSE)&gt;0,
HLOOKUP($D$1,'vInfo (Imported)'!$1:$5000,A1882,FALSE),
"")</f>
        <v/>
      </c>
      <c r="E1882" t="str">
        <f>IF(HLOOKUP("Category",'vInfo (Imported)'!$1:$5000,A1882,FALSE)&gt;0,
HLOOKUP("Category",'vInfo (Imported)'!$1:$5000,A1882,FALSE),
"")</f>
        <v/>
      </c>
      <c r="F1882" t="str">
        <f>IF(HLOOKUP("OS according to the configuration file",'vInfo (Imported)'!$1:$5000,A1882,FALSE)&gt;0,
HLOOKUP("OS according to the configuration file",'vInfo (Imported)'!$1:$5000,A1882,FALSE),
"")</f>
        <v/>
      </c>
      <c r="G1882" s="1" t="str">
        <f>IF(HLOOKUP("Cluster",'vInfo (Imported)'!$1:$5000,A1882,FALSE)&gt;0,
HLOOKUP("Cluster",'vInfo (Imported)'!$1:$5000,A1882,FALSE),
"")</f>
        <v/>
      </c>
      <c r="K1882" s="28">
        <f>'vCluster (Imported)'!A1882</f>
        <v>0</v>
      </c>
      <c r="L1882">
        <f t="shared" si="177"/>
        <v>0</v>
      </c>
      <c r="M1882">
        <f t="shared" si="178"/>
        <v>0</v>
      </c>
      <c r="N1882">
        <f t="shared" si="179"/>
        <v>0</v>
      </c>
      <c r="O1882" s="1">
        <f t="shared" si="180"/>
        <v>0</v>
      </c>
      <c r="P1882">
        <f>SUMIFS('vCluster (Imported)'!$G:$G,'vCluster (Imported)'!$A:$A,K1882)</f>
        <v>0</v>
      </c>
      <c r="Q1882">
        <f t="shared" si="181"/>
        <v>0</v>
      </c>
    </row>
    <row r="1883" spans="1:17" x14ac:dyDescent="0.3">
      <c r="A1883">
        <f t="shared" si="176"/>
        <v>1883</v>
      </c>
      <c r="B1883" t="str">
        <f>IF(HLOOKUP("Memory",'vInfo (Imported)'!$1:$5000,A1883,FALSE)&gt;0,HLOOKUP("Memory",'vInfo (Imported)'!$1:$5000,A1883,FALSE),"")</f>
        <v/>
      </c>
      <c r="C1883" t="str">
        <f>IF(HLOOKUP("CPUs",'vInfo (Imported)'!$1:$5000,A1883,FALSE)&gt;0,
HLOOKUP("CPUs",'vInfo (Imported)'!$1:$5000,A1883,FALSE),
"")</f>
        <v/>
      </c>
      <c r="D1883" t="str">
        <f>IF(HLOOKUP($D$1,'vInfo (Imported)'!$1:$5000,A1883,FALSE)&gt;0,
HLOOKUP($D$1,'vInfo (Imported)'!$1:$5000,A1883,FALSE),
"")</f>
        <v/>
      </c>
      <c r="E1883" t="str">
        <f>IF(HLOOKUP("Category",'vInfo (Imported)'!$1:$5000,A1883,FALSE)&gt;0,
HLOOKUP("Category",'vInfo (Imported)'!$1:$5000,A1883,FALSE),
"")</f>
        <v/>
      </c>
      <c r="F1883" t="str">
        <f>IF(HLOOKUP("OS according to the configuration file",'vInfo (Imported)'!$1:$5000,A1883,FALSE)&gt;0,
HLOOKUP("OS according to the configuration file",'vInfo (Imported)'!$1:$5000,A1883,FALSE),
"")</f>
        <v/>
      </c>
      <c r="G1883" s="1" t="str">
        <f>IF(HLOOKUP("Cluster",'vInfo (Imported)'!$1:$5000,A1883,FALSE)&gt;0,
HLOOKUP("Cluster",'vInfo (Imported)'!$1:$5000,A1883,FALSE),
"")</f>
        <v/>
      </c>
      <c r="K1883" s="28">
        <f>'vCluster (Imported)'!A1883</f>
        <v>0</v>
      </c>
      <c r="L1883">
        <f t="shared" si="177"/>
        <v>0</v>
      </c>
      <c r="M1883">
        <f t="shared" si="178"/>
        <v>0</v>
      </c>
      <c r="N1883">
        <f t="shared" si="179"/>
        <v>0</v>
      </c>
      <c r="O1883" s="1">
        <f t="shared" si="180"/>
        <v>0</v>
      </c>
      <c r="P1883">
        <f>SUMIFS('vCluster (Imported)'!$G:$G,'vCluster (Imported)'!$A:$A,K1883)</f>
        <v>0</v>
      </c>
      <c r="Q1883">
        <f t="shared" si="181"/>
        <v>0</v>
      </c>
    </row>
    <row r="1884" spans="1:17" x14ac:dyDescent="0.3">
      <c r="A1884">
        <f t="shared" si="176"/>
        <v>1884</v>
      </c>
      <c r="B1884" t="str">
        <f>IF(HLOOKUP("Memory",'vInfo (Imported)'!$1:$5000,A1884,FALSE)&gt;0,HLOOKUP("Memory",'vInfo (Imported)'!$1:$5000,A1884,FALSE),"")</f>
        <v/>
      </c>
      <c r="C1884" t="str">
        <f>IF(HLOOKUP("CPUs",'vInfo (Imported)'!$1:$5000,A1884,FALSE)&gt;0,
HLOOKUP("CPUs",'vInfo (Imported)'!$1:$5000,A1884,FALSE),
"")</f>
        <v/>
      </c>
      <c r="D1884" t="str">
        <f>IF(HLOOKUP($D$1,'vInfo (Imported)'!$1:$5000,A1884,FALSE)&gt;0,
HLOOKUP($D$1,'vInfo (Imported)'!$1:$5000,A1884,FALSE),
"")</f>
        <v/>
      </c>
      <c r="E1884" t="str">
        <f>IF(HLOOKUP("Category",'vInfo (Imported)'!$1:$5000,A1884,FALSE)&gt;0,
HLOOKUP("Category",'vInfo (Imported)'!$1:$5000,A1884,FALSE),
"")</f>
        <v/>
      </c>
      <c r="F1884" t="str">
        <f>IF(HLOOKUP("OS according to the configuration file",'vInfo (Imported)'!$1:$5000,A1884,FALSE)&gt;0,
HLOOKUP("OS according to the configuration file",'vInfo (Imported)'!$1:$5000,A1884,FALSE),
"")</f>
        <v/>
      </c>
      <c r="G1884" s="1" t="str">
        <f>IF(HLOOKUP("Cluster",'vInfo (Imported)'!$1:$5000,A1884,FALSE)&gt;0,
HLOOKUP("Cluster",'vInfo (Imported)'!$1:$5000,A1884,FALSE),
"")</f>
        <v/>
      </c>
      <c r="K1884" s="28">
        <f>'vCluster (Imported)'!A1884</f>
        <v>0</v>
      </c>
      <c r="L1884">
        <f t="shared" si="177"/>
        <v>0</v>
      </c>
      <c r="M1884">
        <f t="shared" si="178"/>
        <v>0</v>
      </c>
      <c r="N1884">
        <f t="shared" si="179"/>
        <v>0</v>
      </c>
      <c r="O1884" s="1">
        <f t="shared" si="180"/>
        <v>0</v>
      </c>
      <c r="P1884">
        <f>SUMIFS('vCluster (Imported)'!$G:$G,'vCluster (Imported)'!$A:$A,K1884)</f>
        <v>0</v>
      </c>
      <c r="Q1884">
        <f t="shared" si="181"/>
        <v>0</v>
      </c>
    </row>
    <row r="1885" spans="1:17" x14ac:dyDescent="0.3">
      <c r="A1885">
        <f t="shared" si="176"/>
        <v>1885</v>
      </c>
      <c r="B1885" t="str">
        <f>IF(HLOOKUP("Memory",'vInfo (Imported)'!$1:$5000,A1885,FALSE)&gt;0,HLOOKUP("Memory",'vInfo (Imported)'!$1:$5000,A1885,FALSE),"")</f>
        <v/>
      </c>
      <c r="C1885" t="str">
        <f>IF(HLOOKUP("CPUs",'vInfo (Imported)'!$1:$5000,A1885,FALSE)&gt;0,
HLOOKUP("CPUs",'vInfo (Imported)'!$1:$5000,A1885,FALSE),
"")</f>
        <v/>
      </c>
      <c r="D1885" t="str">
        <f>IF(HLOOKUP($D$1,'vInfo (Imported)'!$1:$5000,A1885,FALSE)&gt;0,
HLOOKUP($D$1,'vInfo (Imported)'!$1:$5000,A1885,FALSE),
"")</f>
        <v/>
      </c>
      <c r="E1885" t="str">
        <f>IF(HLOOKUP("Category",'vInfo (Imported)'!$1:$5000,A1885,FALSE)&gt;0,
HLOOKUP("Category",'vInfo (Imported)'!$1:$5000,A1885,FALSE),
"")</f>
        <v/>
      </c>
      <c r="F1885" t="str">
        <f>IF(HLOOKUP("OS according to the configuration file",'vInfo (Imported)'!$1:$5000,A1885,FALSE)&gt;0,
HLOOKUP("OS according to the configuration file",'vInfo (Imported)'!$1:$5000,A1885,FALSE),
"")</f>
        <v/>
      </c>
      <c r="G1885" s="1" t="str">
        <f>IF(HLOOKUP("Cluster",'vInfo (Imported)'!$1:$5000,A1885,FALSE)&gt;0,
HLOOKUP("Cluster",'vInfo (Imported)'!$1:$5000,A1885,FALSE),
"")</f>
        <v/>
      </c>
      <c r="K1885" s="28">
        <f>'vCluster (Imported)'!A1885</f>
        <v>0</v>
      </c>
      <c r="L1885">
        <f t="shared" si="177"/>
        <v>0</v>
      </c>
      <c r="M1885">
        <f t="shared" si="178"/>
        <v>0</v>
      </c>
      <c r="N1885">
        <f t="shared" si="179"/>
        <v>0</v>
      </c>
      <c r="O1885" s="1">
        <f t="shared" si="180"/>
        <v>0</v>
      </c>
      <c r="P1885">
        <f>SUMIFS('vCluster (Imported)'!$G:$G,'vCluster (Imported)'!$A:$A,K1885)</f>
        <v>0</v>
      </c>
      <c r="Q1885">
        <f t="shared" si="181"/>
        <v>0</v>
      </c>
    </row>
    <row r="1886" spans="1:17" x14ac:dyDescent="0.3">
      <c r="A1886">
        <f t="shared" si="176"/>
        <v>1886</v>
      </c>
      <c r="B1886" t="str">
        <f>IF(HLOOKUP("Memory",'vInfo (Imported)'!$1:$5000,A1886,FALSE)&gt;0,HLOOKUP("Memory",'vInfo (Imported)'!$1:$5000,A1886,FALSE),"")</f>
        <v/>
      </c>
      <c r="C1886" t="str">
        <f>IF(HLOOKUP("CPUs",'vInfo (Imported)'!$1:$5000,A1886,FALSE)&gt;0,
HLOOKUP("CPUs",'vInfo (Imported)'!$1:$5000,A1886,FALSE),
"")</f>
        <v/>
      </c>
      <c r="D1886" t="str">
        <f>IF(HLOOKUP($D$1,'vInfo (Imported)'!$1:$5000,A1886,FALSE)&gt;0,
HLOOKUP($D$1,'vInfo (Imported)'!$1:$5000,A1886,FALSE),
"")</f>
        <v/>
      </c>
      <c r="E1886" t="str">
        <f>IF(HLOOKUP("Category",'vInfo (Imported)'!$1:$5000,A1886,FALSE)&gt;0,
HLOOKUP("Category",'vInfo (Imported)'!$1:$5000,A1886,FALSE),
"")</f>
        <v/>
      </c>
      <c r="F1886" t="str">
        <f>IF(HLOOKUP("OS according to the configuration file",'vInfo (Imported)'!$1:$5000,A1886,FALSE)&gt;0,
HLOOKUP("OS according to the configuration file",'vInfo (Imported)'!$1:$5000,A1886,FALSE),
"")</f>
        <v/>
      </c>
      <c r="G1886" s="1" t="str">
        <f>IF(HLOOKUP("Cluster",'vInfo (Imported)'!$1:$5000,A1886,FALSE)&gt;0,
HLOOKUP("Cluster",'vInfo (Imported)'!$1:$5000,A1886,FALSE),
"")</f>
        <v/>
      </c>
      <c r="K1886" s="28">
        <f>'vCluster (Imported)'!A1886</f>
        <v>0</v>
      </c>
      <c r="L1886">
        <f t="shared" si="177"/>
        <v>0</v>
      </c>
      <c r="M1886">
        <f t="shared" si="178"/>
        <v>0</v>
      </c>
      <c r="N1886">
        <f t="shared" si="179"/>
        <v>0</v>
      </c>
      <c r="O1886" s="1">
        <f t="shared" si="180"/>
        <v>0</v>
      </c>
      <c r="P1886">
        <f>SUMIFS('vCluster (Imported)'!$G:$G,'vCluster (Imported)'!$A:$A,K1886)</f>
        <v>0</v>
      </c>
      <c r="Q1886">
        <f t="shared" si="181"/>
        <v>0</v>
      </c>
    </row>
    <row r="1887" spans="1:17" x14ac:dyDescent="0.3">
      <c r="A1887">
        <f t="shared" si="176"/>
        <v>1887</v>
      </c>
      <c r="B1887" t="str">
        <f>IF(HLOOKUP("Memory",'vInfo (Imported)'!$1:$5000,A1887,FALSE)&gt;0,HLOOKUP("Memory",'vInfo (Imported)'!$1:$5000,A1887,FALSE),"")</f>
        <v/>
      </c>
      <c r="C1887" t="str">
        <f>IF(HLOOKUP("CPUs",'vInfo (Imported)'!$1:$5000,A1887,FALSE)&gt;0,
HLOOKUP("CPUs",'vInfo (Imported)'!$1:$5000,A1887,FALSE),
"")</f>
        <v/>
      </c>
      <c r="D1887" t="str">
        <f>IF(HLOOKUP($D$1,'vInfo (Imported)'!$1:$5000,A1887,FALSE)&gt;0,
HLOOKUP($D$1,'vInfo (Imported)'!$1:$5000,A1887,FALSE),
"")</f>
        <v/>
      </c>
      <c r="E1887" t="str">
        <f>IF(HLOOKUP("Category",'vInfo (Imported)'!$1:$5000,A1887,FALSE)&gt;0,
HLOOKUP("Category",'vInfo (Imported)'!$1:$5000,A1887,FALSE),
"")</f>
        <v/>
      </c>
      <c r="F1887" t="str">
        <f>IF(HLOOKUP("OS according to the configuration file",'vInfo (Imported)'!$1:$5000,A1887,FALSE)&gt;0,
HLOOKUP("OS according to the configuration file",'vInfo (Imported)'!$1:$5000,A1887,FALSE),
"")</f>
        <v/>
      </c>
      <c r="G1887" s="1" t="str">
        <f>IF(HLOOKUP("Cluster",'vInfo (Imported)'!$1:$5000,A1887,FALSE)&gt;0,
HLOOKUP("Cluster",'vInfo (Imported)'!$1:$5000,A1887,FALSE),
"")</f>
        <v/>
      </c>
      <c r="K1887" s="28">
        <f>'vCluster (Imported)'!A1887</f>
        <v>0</v>
      </c>
      <c r="L1887">
        <f t="shared" si="177"/>
        <v>0</v>
      </c>
      <c r="M1887">
        <f t="shared" si="178"/>
        <v>0</v>
      </c>
      <c r="N1887">
        <f t="shared" si="179"/>
        <v>0</v>
      </c>
      <c r="O1887" s="1">
        <f t="shared" si="180"/>
        <v>0</v>
      </c>
      <c r="P1887">
        <f>SUMIFS('vCluster (Imported)'!$G:$G,'vCluster (Imported)'!$A:$A,K1887)</f>
        <v>0</v>
      </c>
      <c r="Q1887">
        <f t="shared" si="181"/>
        <v>0</v>
      </c>
    </row>
    <row r="1888" spans="1:17" x14ac:dyDescent="0.3">
      <c r="A1888">
        <f t="shared" si="176"/>
        <v>1888</v>
      </c>
      <c r="B1888" t="str">
        <f>IF(HLOOKUP("Memory",'vInfo (Imported)'!$1:$5000,A1888,FALSE)&gt;0,HLOOKUP("Memory",'vInfo (Imported)'!$1:$5000,A1888,FALSE),"")</f>
        <v/>
      </c>
      <c r="C1888" t="str">
        <f>IF(HLOOKUP("CPUs",'vInfo (Imported)'!$1:$5000,A1888,FALSE)&gt;0,
HLOOKUP("CPUs",'vInfo (Imported)'!$1:$5000,A1888,FALSE),
"")</f>
        <v/>
      </c>
      <c r="D1888" t="str">
        <f>IF(HLOOKUP($D$1,'vInfo (Imported)'!$1:$5000,A1888,FALSE)&gt;0,
HLOOKUP($D$1,'vInfo (Imported)'!$1:$5000,A1888,FALSE),
"")</f>
        <v/>
      </c>
      <c r="E1888" t="str">
        <f>IF(HLOOKUP("Category",'vInfo (Imported)'!$1:$5000,A1888,FALSE)&gt;0,
HLOOKUP("Category",'vInfo (Imported)'!$1:$5000,A1888,FALSE),
"")</f>
        <v/>
      </c>
      <c r="F1888" t="str">
        <f>IF(HLOOKUP("OS according to the configuration file",'vInfo (Imported)'!$1:$5000,A1888,FALSE)&gt;0,
HLOOKUP("OS according to the configuration file",'vInfo (Imported)'!$1:$5000,A1888,FALSE),
"")</f>
        <v/>
      </c>
      <c r="G1888" s="1" t="str">
        <f>IF(HLOOKUP("Cluster",'vInfo (Imported)'!$1:$5000,A1888,FALSE)&gt;0,
HLOOKUP("Cluster",'vInfo (Imported)'!$1:$5000,A1888,FALSE),
"")</f>
        <v/>
      </c>
      <c r="K1888" s="28">
        <f>'vCluster (Imported)'!A1888</f>
        <v>0</v>
      </c>
      <c r="L1888">
        <f t="shared" si="177"/>
        <v>0</v>
      </c>
      <c r="M1888">
        <f t="shared" si="178"/>
        <v>0</v>
      </c>
      <c r="N1888">
        <f t="shared" si="179"/>
        <v>0</v>
      </c>
      <c r="O1888" s="1">
        <f t="shared" si="180"/>
        <v>0</v>
      </c>
      <c r="P1888">
        <f>SUMIFS('vCluster (Imported)'!$G:$G,'vCluster (Imported)'!$A:$A,K1888)</f>
        <v>0</v>
      </c>
      <c r="Q1888">
        <f t="shared" si="181"/>
        <v>0</v>
      </c>
    </row>
    <row r="1889" spans="1:17" x14ac:dyDescent="0.3">
      <c r="A1889">
        <f t="shared" si="176"/>
        <v>1889</v>
      </c>
      <c r="B1889" t="str">
        <f>IF(HLOOKUP("Memory",'vInfo (Imported)'!$1:$5000,A1889,FALSE)&gt;0,HLOOKUP("Memory",'vInfo (Imported)'!$1:$5000,A1889,FALSE),"")</f>
        <v/>
      </c>
      <c r="C1889" t="str">
        <f>IF(HLOOKUP("CPUs",'vInfo (Imported)'!$1:$5000,A1889,FALSE)&gt;0,
HLOOKUP("CPUs",'vInfo (Imported)'!$1:$5000,A1889,FALSE),
"")</f>
        <v/>
      </c>
      <c r="D1889" t="str">
        <f>IF(HLOOKUP($D$1,'vInfo (Imported)'!$1:$5000,A1889,FALSE)&gt;0,
HLOOKUP($D$1,'vInfo (Imported)'!$1:$5000,A1889,FALSE),
"")</f>
        <v/>
      </c>
      <c r="E1889" t="str">
        <f>IF(HLOOKUP("Category",'vInfo (Imported)'!$1:$5000,A1889,FALSE)&gt;0,
HLOOKUP("Category",'vInfo (Imported)'!$1:$5000,A1889,FALSE),
"")</f>
        <v/>
      </c>
      <c r="F1889" t="str">
        <f>IF(HLOOKUP("OS according to the configuration file",'vInfo (Imported)'!$1:$5000,A1889,FALSE)&gt;0,
HLOOKUP("OS according to the configuration file",'vInfo (Imported)'!$1:$5000,A1889,FALSE),
"")</f>
        <v/>
      </c>
      <c r="G1889" s="1" t="str">
        <f>IF(HLOOKUP("Cluster",'vInfo (Imported)'!$1:$5000,A1889,FALSE)&gt;0,
HLOOKUP("Cluster",'vInfo (Imported)'!$1:$5000,A1889,FALSE),
"")</f>
        <v/>
      </c>
      <c r="K1889" s="28">
        <f>'vCluster (Imported)'!A1889</f>
        <v>0</v>
      </c>
      <c r="L1889">
        <f t="shared" si="177"/>
        <v>0</v>
      </c>
      <c r="M1889">
        <f t="shared" si="178"/>
        <v>0</v>
      </c>
      <c r="N1889">
        <f t="shared" si="179"/>
        <v>0</v>
      </c>
      <c r="O1889" s="1">
        <f t="shared" si="180"/>
        <v>0</v>
      </c>
      <c r="P1889">
        <f>SUMIFS('vCluster (Imported)'!$G:$G,'vCluster (Imported)'!$A:$A,K1889)</f>
        <v>0</v>
      </c>
      <c r="Q1889">
        <f t="shared" si="181"/>
        <v>0</v>
      </c>
    </row>
    <row r="1890" spans="1:17" x14ac:dyDescent="0.3">
      <c r="A1890">
        <f t="shared" si="176"/>
        <v>1890</v>
      </c>
      <c r="B1890" t="str">
        <f>IF(HLOOKUP("Memory",'vInfo (Imported)'!$1:$5000,A1890,FALSE)&gt;0,HLOOKUP("Memory",'vInfo (Imported)'!$1:$5000,A1890,FALSE),"")</f>
        <v/>
      </c>
      <c r="C1890" t="str">
        <f>IF(HLOOKUP("CPUs",'vInfo (Imported)'!$1:$5000,A1890,FALSE)&gt;0,
HLOOKUP("CPUs",'vInfo (Imported)'!$1:$5000,A1890,FALSE),
"")</f>
        <v/>
      </c>
      <c r="D1890" t="str">
        <f>IF(HLOOKUP($D$1,'vInfo (Imported)'!$1:$5000,A1890,FALSE)&gt;0,
HLOOKUP($D$1,'vInfo (Imported)'!$1:$5000,A1890,FALSE),
"")</f>
        <v/>
      </c>
      <c r="E1890" t="str">
        <f>IF(HLOOKUP("Category",'vInfo (Imported)'!$1:$5000,A1890,FALSE)&gt;0,
HLOOKUP("Category",'vInfo (Imported)'!$1:$5000,A1890,FALSE),
"")</f>
        <v/>
      </c>
      <c r="F1890" t="str">
        <f>IF(HLOOKUP("OS according to the configuration file",'vInfo (Imported)'!$1:$5000,A1890,FALSE)&gt;0,
HLOOKUP("OS according to the configuration file",'vInfo (Imported)'!$1:$5000,A1890,FALSE),
"")</f>
        <v/>
      </c>
      <c r="G1890" s="1" t="str">
        <f>IF(HLOOKUP("Cluster",'vInfo (Imported)'!$1:$5000,A1890,FALSE)&gt;0,
HLOOKUP("Cluster",'vInfo (Imported)'!$1:$5000,A1890,FALSE),
"")</f>
        <v/>
      </c>
      <c r="K1890" s="28">
        <f>'vCluster (Imported)'!A1890</f>
        <v>0</v>
      </c>
      <c r="L1890">
        <f t="shared" si="177"/>
        <v>0</v>
      </c>
      <c r="M1890">
        <f t="shared" si="178"/>
        <v>0</v>
      </c>
      <c r="N1890">
        <f t="shared" si="179"/>
        <v>0</v>
      </c>
      <c r="O1890" s="1">
        <f t="shared" si="180"/>
        <v>0</v>
      </c>
      <c r="P1890">
        <f>SUMIFS('vCluster (Imported)'!$G:$G,'vCluster (Imported)'!$A:$A,K1890)</f>
        <v>0</v>
      </c>
      <c r="Q1890">
        <f t="shared" si="181"/>
        <v>0</v>
      </c>
    </row>
    <row r="1891" spans="1:17" x14ac:dyDescent="0.3">
      <c r="A1891">
        <f t="shared" si="176"/>
        <v>1891</v>
      </c>
      <c r="B1891" t="str">
        <f>IF(HLOOKUP("Memory",'vInfo (Imported)'!$1:$5000,A1891,FALSE)&gt;0,HLOOKUP("Memory",'vInfo (Imported)'!$1:$5000,A1891,FALSE),"")</f>
        <v/>
      </c>
      <c r="C1891" t="str">
        <f>IF(HLOOKUP("CPUs",'vInfo (Imported)'!$1:$5000,A1891,FALSE)&gt;0,
HLOOKUP("CPUs",'vInfo (Imported)'!$1:$5000,A1891,FALSE),
"")</f>
        <v/>
      </c>
      <c r="D1891" t="str">
        <f>IF(HLOOKUP($D$1,'vInfo (Imported)'!$1:$5000,A1891,FALSE)&gt;0,
HLOOKUP($D$1,'vInfo (Imported)'!$1:$5000,A1891,FALSE),
"")</f>
        <v/>
      </c>
      <c r="E1891" t="str">
        <f>IF(HLOOKUP("Category",'vInfo (Imported)'!$1:$5000,A1891,FALSE)&gt;0,
HLOOKUP("Category",'vInfo (Imported)'!$1:$5000,A1891,FALSE),
"")</f>
        <v/>
      </c>
      <c r="F1891" t="str">
        <f>IF(HLOOKUP("OS according to the configuration file",'vInfo (Imported)'!$1:$5000,A1891,FALSE)&gt;0,
HLOOKUP("OS according to the configuration file",'vInfo (Imported)'!$1:$5000,A1891,FALSE),
"")</f>
        <v/>
      </c>
      <c r="G1891" s="1" t="str">
        <f>IF(HLOOKUP("Cluster",'vInfo (Imported)'!$1:$5000,A1891,FALSE)&gt;0,
HLOOKUP("Cluster",'vInfo (Imported)'!$1:$5000,A1891,FALSE),
"")</f>
        <v/>
      </c>
      <c r="K1891" s="28">
        <f>'vCluster (Imported)'!A1891</f>
        <v>0</v>
      </c>
      <c r="L1891">
        <f t="shared" si="177"/>
        <v>0</v>
      </c>
      <c r="M1891">
        <f t="shared" si="178"/>
        <v>0</v>
      </c>
      <c r="N1891">
        <f t="shared" si="179"/>
        <v>0</v>
      </c>
      <c r="O1891" s="1">
        <f t="shared" si="180"/>
        <v>0</v>
      </c>
      <c r="P1891">
        <f>SUMIFS('vCluster (Imported)'!$G:$G,'vCluster (Imported)'!$A:$A,K1891)</f>
        <v>0</v>
      </c>
      <c r="Q1891">
        <f t="shared" si="181"/>
        <v>0</v>
      </c>
    </row>
    <row r="1892" spans="1:17" x14ac:dyDescent="0.3">
      <c r="A1892">
        <f t="shared" si="176"/>
        <v>1892</v>
      </c>
      <c r="B1892" t="str">
        <f>IF(HLOOKUP("Memory",'vInfo (Imported)'!$1:$5000,A1892,FALSE)&gt;0,HLOOKUP("Memory",'vInfo (Imported)'!$1:$5000,A1892,FALSE),"")</f>
        <v/>
      </c>
      <c r="C1892" t="str">
        <f>IF(HLOOKUP("CPUs",'vInfo (Imported)'!$1:$5000,A1892,FALSE)&gt;0,
HLOOKUP("CPUs",'vInfo (Imported)'!$1:$5000,A1892,FALSE),
"")</f>
        <v/>
      </c>
      <c r="D1892" t="str">
        <f>IF(HLOOKUP($D$1,'vInfo (Imported)'!$1:$5000,A1892,FALSE)&gt;0,
HLOOKUP($D$1,'vInfo (Imported)'!$1:$5000,A1892,FALSE),
"")</f>
        <v/>
      </c>
      <c r="E1892" t="str">
        <f>IF(HLOOKUP("Category",'vInfo (Imported)'!$1:$5000,A1892,FALSE)&gt;0,
HLOOKUP("Category",'vInfo (Imported)'!$1:$5000,A1892,FALSE),
"")</f>
        <v/>
      </c>
      <c r="F1892" t="str">
        <f>IF(HLOOKUP("OS according to the configuration file",'vInfo (Imported)'!$1:$5000,A1892,FALSE)&gt;0,
HLOOKUP("OS according to the configuration file",'vInfo (Imported)'!$1:$5000,A1892,FALSE),
"")</f>
        <v/>
      </c>
      <c r="G1892" s="1" t="str">
        <f>IF(HLOOKUP("Cluster",'vInfo (Imported)'!$1:$5000,A1892,FALSE)&gt;0,
HLOOKUP("Cluster",'vInfo (Imported)'!$1:$5000,A1892,FALSE),
"")</f>
        <v/>
      </c>
      <c r="K1892" s="28">
        <f>'vCluster (Imported)'!A1892</f>
        <v>0</v>
      </c>
      <c r="L1892">
        <f t="shared" si="177"/>
        <v>0</v>
      </c>
      <c r="M1892">
        <f t="shared" si="178"/>
        <v>0</v>
      </c>
      <c r="N1892">
        <f t="shared" si="179"/>
        <v>0</v>
      </c>
      <c r="O1892" s="1">
        <f t="shared" si="180"/>
        <v>0</v>
      </c>
      <c r="P1892">
        <f>SUMIFS('vCluster (Imported)'!$G:$G,'vCluster (Imported)'!$A:$A,K1892)</f>
        <v>0</v>
      </c>
      <c r="Q1892">
        <f t="shared" si="181"/>
        <v>0</v>
      </c>
    </row>
    <row r="1893" spans="1:17" x14ac:dyDescent="0.3">
      <c r="A1893">
        <f t="shared" si="176"/>
        <v>1893</v>
      </c>
      <c r="B1893" t="str">
        <f>IF(HLOOKUP("Memory",'vInfo (Imported)'!$1:$5000,A1893,FALSE)&gt;0,HLOOKUP("Memory",'vInfo (Imported)'!$1:$5000,A1893,FALSE),"")</f>
        <v/>
      </c>
      <c r="C1893" t="str">
        <f>IF(HLOOKUP("CPUs",'vInfo (Imported)'!$1:$5000,A1893,FALSE)&gt;0,
HLOOKUP("CPUs",'vInfo (Imported)'!$1:$5000,A1893,FALSE),
"")</f>
        <v/>
      </c>
      <c r="D1893" t="str">
        <f>IF(HLOOKUP($D$1,'vInfo (Imported)'!$1:$5000,A1893,FALSE)&gt;0,
HLOOKUP($D$1,'vInfo (Imported)'!$1:$5000,A1893,FALSE),
"")</f>
        <v/>
      </c>
      <c r="E1893" t="str">
        <f>IF(HLOOKUP("Category",'vInfo (Imported)'!$1:$5000,A1893,FALSE)&gt;0,
HLOOKUP("Category",'vInfo (Imported)'!$1:$5000,A1893,FALSE),
"")</f>
        <v/>
      </c>
      <c r="F1893" t="str">
        <f>IF(HLOOKUP("OS according to the configuration file",'vInfo (Imported)'!$1:$5000,A1893,FALSE)&gt;0,
HLOOKUP("OS according to the configuration file",'vInfo (Imported)'!$1:$5000,A1893,FALSE),
"")</f>
        <v/>
      </c>
      <c r="G1893" s="1" t="str">
        <f>IF(HLOOKUP("Cluster",'vInfo (Imported)'!$1:$5000,A1893,FALSE)&gt;0,
HLOOKUP("Cluster",'vInfo (Imported)'!$1:$5000,A1893,FALSE),
"")</f>
        <v/>
      </c>
      <c r="K1893" s="28">
        <f>'vCluster (Imported)'!A1893</f>
        <v>0</v>
      </c>
      <c r="L1893">
        <f t="shared" si="177"/>
        <v>0</v>
      </c>
      <c r="M1893">
        <f t="shared" si="178"/>
        <v>0</v>
      </c>
      <c r="N1893">
        <f t="shared" si="179"/>
        <v>0</v>
      </c>
      <c r="O1893" s="1">
        <f t="shared" si="180"/>
        <v>0</v>
      </c>
      <c r="P1893">
        <f>SUMIFS('vCluster (Imported)'!$G:$G,'vCluster (Imported)'!$A:$A,K1893)</f>
        <v>0</v>
      </c>
      <c r="Q1893">
        <f t="shared" si="181"/>
        <v>0</v>
      </c>
    </row>
    <row r="1894" spans="1:17" x14ac:dyDescent="0.3">
      <c r="A1894">
        <f t="shared" si="176"/>
        <v>1894</v>
      </c>
      <c r="B1894" t="str">
        <f>IF(HLOOKUP("Memory",'vInfo (Imported)'!$1:$5000,A1894,FALSE)&gt;0,HLOOKUP("Memory",'vInfo (Imported)'!$1:$5000,A1894,FALSE),"")</f>
        <v/>
      </c>
      <c r="C1894" t="str">
        <f>IF(HLOOKUP("CPUs",'vInfo (Imported)'!$1:$5000,A1894,FALSE)&gt;0,
HLOOKUP("CPUs",'vInfo (Imported)'!$1:$5000,A1894,FALSE),
"")</f>
        <v/>
      </c>
      <c r="D1894" t="str">
        <f>IF(HLOOKUP($D$1,'vInfo (Imported)'!$1:$5000,A1894,FALSE)&gt;0,
HLOOKUP($D$1,'vInfo (Imported)'!$1:$5000,A1894,FALSE),
"")</f>
        <v/>
      </c>
      <c r="E1894" t="str">
        <f>IF(HLOOKUP("Category",'vInfo (Imported)'!$1:$5000,A1894,FALSE)&gt;0,
HLOOKUP("Category",'vInfo (Imported)'!$1:$5000,A1894,FALSE),
"")</f>
        <v/>
      </c>
      <c r="F1894" t="str">
        <f>IF(HLOOKUP("OS according to the configuration file",'vInfo (Imported)'!$1:$5000,A1894,FALSE)&gt;0,
HLOOKUP("OS according to the configuration file",'vInfo (Imported)'!$1:$5000,A1894,FALSE),
"")</f>
        <v/>
      </c>
      <c r="G1894" s="1" t="str">
        <f>IF(HLOOKUP("Cluster",'vInfo (Imported)'!$1:$5000,A1894,FALSE)&gt;0,
HLOOKUP("Cluster",'vInfo (Imported)'!$1:$5000,A1894,FALSE),
"")</f>
        <v/>
      </c>
      <c r="K1894" s="28">
        <f>'vCluster (Imported)'!A1894</f>
        <v>0</v>
      </c>
      <c r="L1894">
        <f t="shared" si="177"/>
        <v>0</v>
      </c>
      <c r="M1894">
        <f t="shared" si="178"/>
        <v>0</v>
      </c>
      <c r="N1894">
        <f t="shared" si="179"/>
        <v>0</v>
      </c>
      <c r="O1894" s="1">
        <f t="shared" si="180"/>
        <v>0</v>
      </c>
      <c r="P1894">
        <f>SUMIFS('vCluster (Imported)'!$G:$G,'vCluster (Imported)'!$A:$A,K1894)</f>
        <v>0</v>
      </c>
      <c r="Q1894">
        <f t="shared" si="181"/>
        <v>0</v>
      </c>
    </row>
    <row r="1895" spans="1:17" x14ac:dyDescent="0.3">
      <c r="A1895">
        <f t="shared" si="176"/>
        <v>1895</v>
      </c>
      <c r="B1895" t="str">
        <f>IF(HLOOKUP("Memory",'vInfo (Imported)'!$1:$5000,A1895,FALSE)&gt;0,HLOOKUP("Memory",'vInfo (Imported)'!$1:$5000,A1895,FALSE),"")</f>
        <v/>
      </c>
      <c r="C1895" t="str">
        <f>IF(HLOOKUP("CPUs",'vInfo (Imported)'!$1:$5000,A1895,FALSE)&gt;0,
HLOOKUP("CPUs",'vInfo (Imported)'!$1:$5000,A1895,FALSE),
"")</f>
        <v/>
      </c>
      <c r="D1895" t="str">
        <f>IF(HLOOKUP($D$1,'vInfo (Imported)'!$1:$5000,A1895,FALSE)&gt;0,
HLOOKUP($D$1,'vInfo (Imported)'!$1:$5000,A1895,FALSE),
"")</f>
        <v/>
      </c>
      <c r="E1895" t="str">
        <f>IF(HLOOKUP("Category",'vInfo (Imported)'!$1:$5000,A1895,FALSE)&gt;0,
HLOOKUP("Category",'vInfo (Imported)'!$1:$5000,A1895,FALSE),
"")</f>
        <v/>
      </c>
      <c r="F1895" t="str">
        <f>IF(HLOOKUP("OS according to the configuration file",'vInfo (Imported)'!$1:$5000,A1895,FALSE)&gt;0,
HLOOKUP("OS according to the configuration file",'vInfo (Imported)'!$1:$5000,A1895,FALSE),
"")</f>
        <v/>
      </c>
      <c r="G1895" s="1" t="str">
        <f>IF(HLOOKUP("Cluster",'vInfo (Imported)'!$1:$5000,A1895,FALSE)&gt;0,
HLOOKUP("Cluster",'vInfo (Imported)'!$1:$5000,A1895,FALSE),
"")</f>
        <v/>
      </c>
      <c r="K1895" s="28">
        <f>'vCluster (Imported)'!A1895</f>
        <v>0</v>
      </c>
      <c r="L1895">
        <f t="shared" si="177"/>
        <v>0</v>
      </c>
      <c r="M1895">
        <f t="shared" si="178"/>
        <v>0</v>
      </c>
      <c r="N1895">
        <f t="shared" si="179"/>
        <v>0</v>
      </c>
      <c r="O1895" s="1">
        <f t="shared" si="180"/>
        <v>0</v>
      </c>
      <c r="P1895">
        <f>SUMIFS('vCluster (Imported)'!$G:$G,'vCluster (Imported)'!$A:$A,K1895)</f>
        <v>0</v>
      </c>
      <c r="Q1895">
        <f t="shared" si="181"/>
        <v>0</v>
      </c>
    </row>
    <row r="1896" spans="1:17" x14ac:dyDescent="0.3">
      <c r="A1896">
        <f t="shared" si="176"/>
        <v>1896</v>
      </c>
      <c r="B1896" t="str">
        <f>IF(HLOOKUP("Memory",'vInfo (Imported)'!$1:$5000,A1896,FALSE)&gt;0,HLOOKUP("Memory",'vInfo (Imported)'!$1:$5000,A1896,FALSE),"")</f>
        <v/>
      </c>
      <c r="C1896" t="str">
        <f>IF(HLOOKUP("CPUs",'vInfo (Imported)'!$1:$5000,A1896,FALSE)&gt;0,
HLOOKUP("CPUs",'vInfo (Imported)'!$1:$5000,A1896,FALSE),
"")</f>
        <v/>
      </c>
      <c r="D1896" t="str">
        <f>IF(HLOOKUP($D$1,'vInfo (Imported)'!$1:$5000,A1896,FALSE)&gt;0,
HLOOKUP($D$1,'vInfo (Imported)'!$1:$5000,A1896,FALSE),
"")</f>
        <v/>
      </c>
      <c r="E1896" t="str">
        <f>IF(HLOOKUP("Category",'vInfo (Imported)'!$1:$5000,A1896,FALSE)&gt;0,
HLOOKUP("Category",'vInfo (Imported)'!$1:$5000,A1896,FALSE),
"")</f>
        <v/>
      </c>
      <c r="F1896" t="str">
        <f>IF(HLOOKUP("OS according to the configuration file",'vInfo (Imported)'!$1:$5000,A1896,FALSE)&gt;0,
HLOOKUP("OS according to the configuration file",'vInfo (Imported)'!$1:$5000,A1896,FALSE),
"")</f>
        <v/>
      </c>
      <c r="G1896" s="1" t="str">
        <f>IF(HLOOKUP("Cluster",'vInfo (Imported)'!$1:$5000,A1896,FALSE)&gt;0,
HLOOKUP("Cluster",'vInfo (Imported)'!$1:$5000,A1896,FALSE),
"")</f>
        <v/>
      </c>
      <c r="K1896" s="28">
        <f>'vCluster (Imported)'!A1896</f>
        <v>0</v>
      </c>
      <c r="L1896">
        <f t="shared" si="177"/>
        <v>0</v>
      </c>
      <c r="M1896">
        <f t="shared" si="178"/>
        <v>0</v>
      </c>
      <c r="N1896">
        <f t="shared" si="179"/>
        <v>0</v>
      </c>
      <c r="O1896" s="1">
        <f t="shared" si="180"/>
        <v>0</v>
      </c>
      <c r="P1896">
        <f>SUMIFS('vCluster (Imported)'!$G:$G,'vCluster (Imported)'!$A:$A,K1896)</f>
        <v>0</v>
      </c>
      <c r="Q1896">
        <f t="shared" si="181"/>
        <v>0</v>
      </c>
    </row>
    <row r="1897" spans="1:17" x14ac:dyDescent="0.3">
      <c r="A1897">
        <f t="shared" si="176"/>
        <v>1897</v>
      </c>
      <c r="B1897" t="str">
        <f>IF(HLOOKUP("Memory",'vInfo (Imported)'!$1:$5000,A1897,FALSE)&gt;0,HLOOKUP("Memory",'vInfo (Imported)'!$1:$5000,A1897,FALSE),"")</f>
        <v/>
      </c>
      <c r="C1897" t="str">
        <f>IF(HLOOKUP("CPUs",'vInfo (Imported)'!$1:$5000,A1897,FALSE)&gt;0,
HLOOKUP("CPUs",'vInfo (Imported)'!$1:$5000,A1897,FALSE),
"")</f>
        <v/>
      </c>
      <c r="D1897" t="str">
        <f>IF(HLOOKUP($D$1,'vInfo (Imported)'!$1:$5000,A1897,FALSE)&gt;0,
HLOOKUP($D$1,'vInfo (Imported)'!$1:$5000,A1897,FALSE),
"")</f>
        <v/>
      </c>
      <c r="E1897" t="str">
        <f>IF(HLOOKUP("Category",'vInfo (Imported)'!$1:$5000,A1897,FALSE)&gt;0,
HLOOKUP("Category",'vInfo (Imported)'!$1:$5000,A1897,FALSE),
"")</f>
        <v/>
      </c>
      <c r="F1897" t="str">
        <f>IF(HLOOKUP("OS according to the configuration file",'vInfo (Imported)'!$1:$5000,A1897,FALSE)&gt;0,
HLOOKUP("OS according to the configuration file",'vInfo (Imported)'!$1:$5000,A1897,FALSE),
"")</f>
        <v/>
      </c>
      <c r="G1897" s="1" t="str">
        <f>IF(HLOOKUP("Cluster",'vInfo (Imported)'!$1:$5000,A1897,FALSE)&gt;0,
HLOOKUP("Cluster",'vInfo (Imported)'!$1:$5000,A1897,FALSE),
"")</f>
        <v/>
      </c>
      <c r="K1897" s="28">
        <f>'vCluster (Imported)'!A1897</f>
        <v>0</v>
      </c>
      <c r="L1897">
        <f t="shared" si="177"/>
        <v>0</v>
      </c>
      <c r="M1897">
        <f t="shared" si="178"/>
        <v>0</v>
      </c>
      <c r="N1897">
        <f t="shared" si="179"/>
        <v>0</v>
      </c>
      <c r="O1897" s="1">
        <f t="shared" si="180"/>
        <v>0</v>
      </c>
      <c r="P1897">
        <f>SUMIFS('vCluster (Imported)'!$G:$G,'vCluster (Imported)'!$A:$A,K1897)</f>
        <v>0</v>
      </c>
      <c r="Q1897">
        <f t="shared" si="181"/>
        <v>0</v>
      </c>
    </row>
    <row r="1898" spans="1:17" x14ac:dyDescent="0.3">
      <c r="A1898">
        <f t="shared" si="176"/>
        <v>1898</v>
      </c>
      <c r="B1898" t="str">
        <f>IF(HLOOKUP("Memory",'vInfo (Imported)'!$1:$5000,A1898,FALSE)&gt;0,HLOOKUP("Memory",'vInfo (Imported)'!$1:$5000,A1898,FALSE),"")</f>
        <v/>
      </c>
      <c r="C1898" t="str">
        <f>IF(HLOOKUP("CPUs",'vInfo (Imported)'!$1:$5000,A1898,FALSE)&gt;0,
HLOOKUP("CPUs",'vInfo (Imported)'!$1:$5000,A1898,FALSE),
"")</f>
        <v/>
      </c>
      <c r="D1898" t="str">
        <f>IF(HLOOKUP($D$1,'vInfo (Imported)'!$1:$5000,A1898,FALSE)&gt;0,
HLOOKUP($D$1,'vInfo (Imported)'!$1:$5000,A1898,FALSE),
"")</f>
        <v/>
      </c>
      <c r="E1898" t="str">
        <f>IF(HLOOKUP("Category",'vInfo (Imported)'!$1:$5000,A1898,FALSE)&gt;0,
HLOOKUP("Category",'vInfo (Imported)'!$1:$5000,A1898,FALSE),
"")</f>
        <v/>
      </c>
      <c r="F1898" t="str">
        <f>IF(HLOOKUP("OS according to the configuration file",'vInfo (Imported)'!$1:$5000,A1898,FALSE)&gt;0,
HLOOKUP("OS according to the configuration file",'vInfo (Imported)'!$1:$5000,A1898,FALSE),
"")</f>
        <v/>
      </c>
      <c r="G1898" s="1" t="str">
        <f>IF(HLOOKUP("Cluster",'vInfo (Imported)'!$1:$5000,A1898,FALSE)&gt;0,
HLOOKUP("Cluster",'vInfo (Imported)'!$1:$5000,A1898,FALSE),
"")</f>
        <v/>
      </c>
      <c r="K1898" s="28">
        <f>'vCluster (Imported)'!A1898</f>
        <v>0</v>
      </c>
      <c r="L1898">
        <f t="shared" si="177"/>
        <v>0</v>
      </c>
      <c r="M1898">
        <f t="shared" si="178"/>
        <v>0</v>
      </c>
      <c r="N1898">
        <f t="shared" si="179"/>
        <v>0</v>
      </c>
      <c r="O1898" s="1">
        <f t="shared" si="180"/>
        <v>0</v>
      </c>
      <c r="P1898">
        <f>SUMIFS('vCluster (Imported)'!$G:$G,'vCluster (Imported)'!$A:$A,K1898)</f>
        <v>0</v>
      </c>
      <c r="Q1898">
        <f t="shared" si="181"/>
        <v>0</v>
      </c>
    </row>
    <row r="1899" spans="1:17" x14ac:dyDescent="0.3">
      <c r="A1899">
        <f t="shared" si="176"/>
        <v>1899</v>
      </c>
      <c r="B1899" t="str">
        <f>IF(HLOOKUP("Memory",'vInfo (Imported)'!$1:$5000,A1899,FALSE)&gt;0,HLOOKUP("Memory",'vInfo (Imported)'!$1:$5000,A1899,FALSE),"")</f>
        <v/>
      </c>
      <c r="C1899" t="str">
        <f>IF(HLOOKUP("CPUs",'vInfo (Imported)'!$1:$5000,A1899,FALSE)&gt;0,
HLOOKUP("CPUs",'vInfo (Imported)'!$1:$5000,A1899,FALSE),
"")</f>
        <v/>
      </c>
      <c r="D1899" t="str">
        <f>IF(HLOOKUP($D$1,'vInfo (Imported)'!$1:$5000,A1899,FALSE)&gt;0,
HLOOKUP($D$1,'vInfo (Imported)'!$1:$5000,A1899,FALSE),
"")</f>
        <v/>
      </c>
      <c r="E1899" t="str">
        <f>IF(HLOOKUP("Category",'vInfo (Imported)'!$1:$5000,A1899,FALSE)&gt;0,
HLOOKUP("Category",'vInfo (Imported)'!$1:$5000,A1899,FALSE),
"")</f>
        <v/>
      </c>
      <c r="F1899" t="str">
        <f>IF(HLOOKUP("OS according to the configuration file",'vInfo (Imported)'!$1:$5000,A1899,FALSE)&gt;0,
HLOOKUP("OS according to the configuration file",'vInfo (Imported)'!$1:$5000,A1899,FALSE),
"")</f>
        <v/>
      </c>
      <c r="G1899" s="1" t="str">
        <f>IF(HLOOKUP("Cluster",'vInfo (Imported)'!$1:$5000,A1899,FALSE)&gt;0,
HLOOKUP("Cluster",'vInfo (Imported)'!$1:$5000,A1899,FALSE),
"")</f>
        <v/>
      </c>
      <c r="K1899" s="28">
        <f>'vCluster (Imported)'!A1899</f>
        <v>0</v>
      </c>
      <c r="L1899">
        <f t="shared" si="177"/>
        <v>0</v>
      </c>
      <c r="M1899">
        <f t="shared" si="178"/>
        <v>0</v>
      </c>
      <c r="N1899">
        <f t="shared" si="179"/>
        <v>0</v>
      </c>
      <c r="O1899" s="1">
        <f t="shared" si="180"/>
        <v>0</v>
      </c>
      <c r="P1899">
        <f>SUMIFS('vCluster (Imported)'!$G:$G,'vCluster (Imported)'!$A:$A,K1899)</f>
        <v>0</v>
      </c>
      <c r="Q1899">
        <f t="shared" si="181"/>
        <v>0</v>
      </c>
    </row>
    <row r="1900" spans="1:17" x14ac:dyDescent="0.3">
      <c r="A1900">
        <f t="shared" si="176"/>
        <v>1900</v>
      </c>
      <c r="B1900" t="str">
        <f>IF(HLOOKUP("Memory",'vInfo (Imported)'!$1:$5000,A1900,FALSE)&gt;0,HLOOKUP("Memory",'vInfo (Imported)'!$1:$5000,A1900,FALSE),"")</f>
        <v/>
      </c>
      <c r="C1900" t="str">
        <f>IF(HLOOKUP("CPUs",'vInfo (Imported)'!$1:$5000,A1900,FALSE)&gt;0,
HLOOKUP("CPUs",'vInfo (Imported)'!$1:$5000,A1900,FALSE),
"")</f>
        <v/>
      </c>
      <c r="D1900" t="str">
        <f>IF(HLOOKUP($D$1,'vInfo (Imported)'!$1:$5000,A1900,FALSE)&gt;0,
HLOOKUP($D$1,'vInfo (Imported)'!$1:$5000,A1900,FALSE),
"")</f>
        <v/>
      </c>
      <c r="E1900" t="str">
        <f>IF(HLOOKUP("Category",'vInfo (Imported)'!$1:$5000,A1900,FALSE)&gt;0,
HLOOKUP("Category",'vInfo (Imported)'!$1:$5000,A1900,FALSE),
"")</f>
        <v/>
      </c>
      <c r="F1900" t="str">
        <f>IF(HLOOKUP("OS according to the configuration file",'vInfo (Imported)'!$1:$5000,A1900,FALSE)&gt;0,
HLOOKUP("OS according to the configuration file",'vInfo (Imported)'!$1:$5000,A1900,FALSE),
"")</f>
        <v/>
      </c>
      <c r="G1900" s="1" t="str">
        <f>IF(HLOOKUP("Cluster",'vInfo (Imported)'!$1:$5000,A1900,FALSE)&gt;0,
HLOOKUP("Cluster",'vInfo (Imported)'!$1:$5000,A1900,FALSE),
"")</f>
        <v/>
      </c>
      <c r="K1900" s="28">
        <f>'vCluster (Imported)'!A1900</f>
        <v>0</v>
      </c>
      <c r="L1900">
        <f t="shared" si="177"/>
        <v>0</v>
      </c>
      <c r="M1900">
        <f t="shared" si="178"/>
        <v>0</v>
      </c>
      <c r="N1900">
        <f t="shared" si="179"/>
        <v>0</v>
      </c>
      <c r="O1900" s="1">
        <f t="shared" si="180"/>
        <v>0</v>
      </c>
      <c r="P1900">
        <f>SUMIFS('vCluster (Imported)'!$G:$G,'vCluster (Imported)'!$A:$A,K1900)</f>
        <v>0</v>
      </c>
      <c r="Q1900">
        <f t="shared" si="181"/>
        <v>0</v>
      </c>
    </row>
    <row r="1901" spans="1:17" x14ac:dyDescent="0.3">
      <c r="A1901">
        <f t="shared" si="176"/>
        <v>1901</v>
      </c>
      <c r="B1901" t="str">
        <f>IF(HLOOKUP("Memory",'vInfo (Imported)'!$1:$5000,A1901,FALSE)&gt;0,HLOOKUP("Memory",'vInfo (Imported)'!$1:$5000,A1901,FALSE),"")</f>
        <v/>
      </c>
      <c r="C1901" t="str">
        <f>IF(HLOOKUP("CPUs",'vInfo (Imported)'!$1:$5000,A1901,FALSE)&gt;0,
HLOOKUP("CPUs",'vInfo (Imported)'!$1:$5000,A1901,FALSE),
"")</f>
        <v/>
      </c>
      <c r="D1901" t="str">
        <f>IF(HLOOKUP($D$1,'vInfo (Imported)'!$1:$5000,A1901,FALSE)&gt;0,
HLOOKUP($D$1,'vInfo (Imported)'!$1:$5000,A1901,FALSE),
"")</f>
        <v/>
      </c>
      <c r="E1901" t="str">
        <f>IF(HLOOKUP("Category",'vInfo (Imported)'!$1:$5000,A1901,FALSE)&gt;0,
HLOOKUP("Category",'vInfo (Imported)'!$1:$5000,A1901,FALSE),
"")</f>
        <v/>
      </c>
      <c r="F1901" t="str">
        <f>IF(HLOOKUP("OS according to the configuration file",'vInfo (Imported)'!$1:$5000,A1901,FALSE)&gt;0,
HLOOKUP("OS according to the configuration file",'vInfo (Imported)'!$1:$5000,A1901,FALSE),
"")</f>
        <v/>
      </c>
      <c r="G1901" s="1" t="str">
        <f>IF(HLOOKUP("Cluster",'vInfo (Imported)'!$1:$5000,A1901,FALSE)&gt;0,
HLOOKUP("Cluster",'vInfo (Imported)'!$1:$5000,A1901,FALSE),
"")</f>
        <v/>
      </c>
      <c r="K1901" s="28">
        <f>'vCluster (Imported)'!A1901</f>
        <v>0</v>
      </c>
      <c r="L1901">
        <f t="shared" si="177"/>
        <v>0</v>
      </c>
      <c r="M1901">
        <f t="shared" si="178"/>
        <v>0</v>
      </c>
      <c r="N1901">
        <f t="shared" si="179"/>
        <v>0</v>
      </c>
      <c r="O1901" s="1">
        <f t="shared" si="180"/>
        <v>0</v>
      </c>
      <c r="P1901">
        <f>SUMIFS('vCluster (Imported)'!$G:$G,'vCluster (Imported)'!$A:$A,K1901)</f>
        <v>0</v>
      </c>
      <c r="Q1901">
        <f t="shared" si="181"/>
        <v>0</v>
      </c>
    </row>
    <row r="1902" spans="1:17" x14ac:dyDescent="0.3">
      <c r="A1902">
        <f t="shared" si="176"/>
        <v>1902</v>
      </c>
      <c r="B1902" t="str">
        <f>IF(HLOOKUP("Memory",'vInfo (Imported)'!$1:$5000,A1902,FALSE)&gt;0,HLOOKUP("Memory",'vInfo (Imported)'!$1:$5000,A1902,FALSE),"")</f>
        <v/>
      </c>
      <c r="C1902" t="str">
        <f>IF(HLOOKUP("CPUs",'vInfo (Imported)'!$1:$5000,A1902,FALSE)&gt;0,
HLOOKUP("CPUs",'vInfo (Imported)'!$1:$5000,A1902,FALSE),
"")</f>
        <v/>
      </c>
      <c r="D1902" t="str">
        <f>IF(HLOOKUP($D$1,'vInfo (Imported)'!$1:$5000,A1902,FALSE)&gt;0,
HLOOKUP($D$1,'vInfo (Imported)'!$1:$5000,A1902,FALSE),
"")</f>
        <v/>
      </c>
      <c r="E1902" t="str">
        <f>IF(HLOOKUP("Category",'vInfo (Imported)'!$1:$5000,A1902,FALSE)&gt;0,
HLOOKUP("Category",'vInfo (Imported)'!$1:$5000,A1902,FALSE),
"")</f>
        <v/>
      </c>
      <c r="F1902" t="str">
        <f>IF(HLOOKUP("OS according to the configuration file",'vInfo (Imported)'!$1:$5000,A1902,FALSE)&gt;0,
HLOOKUP("OS according to the configuration file",'vInfo (Imported)'!$1:$5000,A1902,FALSE),
"")</f>
        <v/>
      </c>
      <c r="G1902" s="1" t="str">
        <f>IF(HLOOKUP("Cluster",'vInfo (Imported)'!$1:$5000,A1902,FALSE)&gt;0,
HLOOKUP("Cluster",'vInfo (Imported)'!$1:$5000,A1902,FALSE),
"")</f>
        <v/>
      </c>
      <c r="K1902" s="28">
        <f>'vCluster (Imported)'!A1902</f>
        <v>0</v>
      </c>
      <c r="L1902">
        <f t="shared" si="177"/>
        <v>0</v>
      </c>
      <c r="M1902">
        <f t="shared" si="178"/>
        <v>0</v>
      </c>
      <c r="N1902">
        <f t="shared" si="179"/>
        <v>0</v>
      </c>
      <c r="O1902" s="1">
        <f t="shared" si="180"/>
        <v>0</v>
      </c>
      <c r="P1902">
        <f>SUMIFS('vCluster (Imported)'!$G:$G,'vCluster (Imported)'!$A:$A,K1902)</f>
        <v>0</v>
      </c>
      <c r="Q1902">
        <f t="shared" si="181"/>
        <v>0</v>
      </c>
    </row>
    <row r="1903" spans="1:17" x14ac:dyDescent="0.3">
      <c r="A1903">
        <f t="shared" si="176"/>
        <v>1903</v>
      </c>
      <c r="B1903" t="str">
        <f>IF(HLOOKUP("Memory",'vInfo (Imported)'!$1:$5000,A1903,FALSE)&gt;0,HLOOKUP("Memory",'vInfo (Imported)'!$1:$5000,A1903,FALSE),"")</f>
        <v/>
      </c>
      <c r="C1903" t="str">
        <f>IF(HLOOKUP("CPUs",'vInfo (Imported)'!$1:$5000,A1903,FALSE)&gt;0,
HLOOKUP("CPUs",'vInfo (Imported)'!$1:$5000,A1903,FALSE),
"")</f>
        <v/>
      </c>
      <c r="D1903" t="str">
        <f>IF(HLOOKUP($D$1,'vInfo (Imported)'!$1:$5000,A1903,FALSE)&gt;0,
HLOOKUP($D$1,'vInfo (Imported)'!$1:$5000,A1903,FALSE),
"")</f>
        <v/>
      </c>
      <c r="E1903" t="str">
        <f>IF(HLOOKUP("Category",'vInfo (Imported)'!$1:$5000,A1903,FALSE)&gt;0,
HLOOKUP("Category",'vInfo (Imported)'!$1:$5000,A1903,FALSE),
"")</f>
        <v/>
      </c>
      <c r="F1903" t="str">
        <f>IF(HLOOKUP("OS according to the configuration file",'vInfo (Imported)'!$1:$5000,A1903,FALSE)&gt;0,
HLOOKUP("OS according to the configuration file",'vInfo (Imported)'!$1:$5000,A1903,FALSE),
"")</f>
        <v/>
      </c>
      <c r="G1903" s="1" t="str">
        <f>IF(HLOOKUP("Cluster",'vInfo (Imported)'!$1:$5000,A1903,FALSE)&gt;0,
HLOOKUP("Cluster",'vInfo (Imported)'!$1:$5000,A1903,FALSE),
"")</f>
        <v/>
      </c>
      <c r="K1903" s="28">
        <f>'vCluster (Imported)'!A1903</f>
        <v>0</v>
      </c>
      <c r="L1903">
        <f t="shared" si="177"/>
        <v>0</v>
      </c>
      <c r="M1903">
        <f t="shared" si="178"/>
        <v>0</v>
      </c>
      <c r="N1903">
        <f t="shared" si="179"/>
        <v>0</v>
      </c>
      <c r="O1903" s="1">
        <f t="shared" si="180"/>
        <v>0</v>
      </c>
      <c r="P1903">
        <f>SUMIFS('vCluster (Imported)'!$G:$G,'vCluster (Imported)'!$A:$A,K1903)</f>
        <v>0</v>
      </c>
      <c r="Q1903">
        <f t="shared" si="181"/>
        <v>0</v>
      </c>
    </row>
    <row r="1904" spans="1:17" x14ac:dyDescent="0.3">
      <c r="A1904">
        <f t="shared" si="176"/>
        <v>1904</v>
      </c>
      <c r="B1904" t="str">
        <f>IF(HLOOKUP("Memory",'vInfo (Imported)'!$1:$5000,A1904,FALSE)&gt;0,HLOOKUP("Memory",'vInfo (Imported)'!$1:$5000,A1904,FALSE),"")</f>
        <v/>
      </c>
      <c r="C1904" t="str">
        <f>IF(HLOOKUP("CPUs",'vInfo (Imported)'!$1:$5000,A1904,FALSE)&gt;0,
HLOOKUP("CPUs",'vInfo (Imported)'!$1:$5000,A1904,FALSE),
"")</f>
        <v/>
      </c>
      <c r="D1904" t="str">
        <f>IF(HLOOKUP($D$1,'vInfo (Imported)'!$1:$5000,A1904,FALSE)&gt;0,
HLOOKUP($D$1,'vInfo (Imported)'!$1:$5000,A1904,FALSE),
"")</f>
        <v/>
      </c>
      <c r="E1904" t="str">
        <f>IF(HLOOKUP("Category",'vInfo (Imported)'!$1:$5000,A1904,FALSE)&gt;0,
HLOOKUP("Category",'vInfo (Imported)'!$1:$5000,A1904,FALSE),
"")</f>
        <v/>
      </c>
      <c r="F1904" t="str">
        <f>IF(HLOOKUP("OS according to the configuration file",'vInfo (Imported)'!$1:$5000,A1904,FALSE)&gt;0,
HLOOKUP("OS according to the configuration file",'vInfo (Imported)'!$1:$5000,A1904,FALSE),
"")</f>
        <v/>
      </c>
      <c r="G1904" s="1" t="str">
        <f>IF(HLOOKUP("Cluster",'vInfo (Imported)'!$1:$5000,A1904,FALSE)&gt;0,
HLOOKUP("Cluster",'vInfo (Imported)'!$1:$5000,A1904,FALSE),
"")</f>
        <v/>
      </c>
      <c r="K1904" s="28">
        <f>'vCluster (Imported)'!A1904</f>
        <v>0</v>
      </c>
      <c r="L1904">
        <f t="shared" si="177"/>
        <v>0</v>
      </c>
      <c r="M1904">
        <f t="shared" si="178"/>
        <v>0</v>
      </c>
      <c r="N1904">
        <f t="shared" si="179"/>
        <v>0</v>
      </c>
      <c r="O1904" s="1">
        <f t="shared" si="180"/>
        <v>0</v>
      </c>
      <c r="P1904">
        <f>SUMIFS('vCluster (Imported)'!$G:$G,'vCluster (Imported)'!$A:$A,K1904)</f>
        <v>0</v>
      </c>
      <c r="Q1904">
        <f t="shared" si="181"/>
        <v>0</v>
      </c>
    </row>
    <row r="1905" spans="1:17" x14ac:dyDescent="0.3">
      <c r="A1905">
        <f t="shared" si="176"/>
        <v>1905</v>
      </c>
      <c r="B1905" t="str">
        <f>IF(HLOOKUP("Memory",'vInfo (Imported)'!$1:$5000,A1905,FALSE)&gt;0,HLOOKUP("Memory",'vInfo (Imported)'!$1:$5000,A1905,FALSE),"")</f>
        <v/>
      </c>
      <c r="C1905" t="str">
        <f>IF(HLOOKUP("CPUs",'vInfo (Imported)'!$1:$5000,A1905,FALSE)&gt;0,
HLOOKUP("CPUs",'vInfo (Imported)'!$1:$5000,A1905,FALSE),
"")</f>
        <v/>
      </c>
      <c r="D1905" t="str">
        <f>IF(HLOOKUP($D$1,'vInfo (Imported)'!$1:$5000,A1905,FALSE)&gt;0,
HLOOKUP($D$1,'vInfo (Imported)'!$1:$5000,A1905,FALSE),
"")</f>
        <v/>
      </c>
      <c r="E1905" t="str">
        <f>IF(HLOOKUP("Category",'vInfo (Imported)'!$1:$5000,A1905,FALSE)&gt;0,
HLOOKUP("Category",'vInfo (Imported)'!$1:$5000,A1905,FALSE),
"")</f>
        <v/>
      </c>
      <c r="F1905" t="str">
        <f>IF(HLOOKUP("OS according to the configuration file",'vInfo (Imported)'!$1:$5000,A1905,FALSE)&gt;0,
HLOOKUP("OS according to the configuration file",'vInfo (Imported)'!$1:$5000,A1905,FALSE),
"")</f>
        <v/>
      </c>
      <c r="G1905" s="1" t="str">
        <f>IF(HLOOKUP("Cluster",'vInfo (Imported)'!$1:$5000,A1905,FALSE)&gt;0,
HLOOKUP("Cluster",'vInfo (Imported)'!$1:$5000,A1905,FALSE),
"")</f>
        <v/>
      </c>
      <c r="K1905" s="28">
        <f>'vCluster (Imported)'!A1905</f>
        <v>0</v>
      </c>
      <c r="L1905">
        <f t="shared" si="177"/>
        <v>0</v>
      </c>
      <c r="M1905">
        <f t="shared" si="178"/>
        <v>0</v>
      </c>
      <c r="N1905">
        <f t="shared" si="179"/>
        <v>0</v>
      </c>
      <c r="O1905" s="1">
        <f t="shared" si="180"/>
        <v>0</v>
      </c>
      <c r="P1905">
        <f>SUMIFS('vCluster (Imported)'!$G:$G,'vCluster (Imported)'!$A:$A,K1905)</f>
        <v>0</v>
      </c>
      <c r="Q1905">
        <f t="shared" si="181"/>
        <v>0</v>
      </c>
    </row>
    <row r="1906" spans="1:17" x14ac:dyDescent="0.3">
      <c r="A1906">
        <f t="shared" si="176"/>
        <v>1906</v>
      </c>
      <c r="B1906" t="str">
        <f>IF(HLOOKUP("Memory",'vInfo (Imported)'!$1:$5000,A1906,FALSE)&gt;0,HLOOKUP("Memory",'vInfo (Imported)'!$1:$5000,A1906,FALSE),"")</f>
        <v/>
      </c>
      <c r="C1906" t="str">
        <f>IF(HLOOKUP("CPUs",'vInfo (Imported)'!$1:$5000,A1906,FALSE)&gt;0,
HLOOKUP("CPUs",'vInfo (Imported)'!$1:$5000,A1906,FALSE),
"")</f>
        <v/>
      </c>
      <c r="D1906" t="str">
        <f>IF(HLOOKUP($D$1,'vInfo (Imported)'!$1:$5000,A1906,FALSE)&gt;0,
HLOOKUP($D$1,'vInfo (Imported)'!$1:$5000,A1906,FALSE),
"")</f>
        <v/>
      </c>
      <c r="E1906" t="str">
        <f>IF(HLOOKUP("Category",'vInfo (Imported)'!$1:$5000,A1906,FALSE)&gt;0,
HLOOKUP("Category",'vInfo (Imported)'!$1:$5000,A1906,FALSE),
"")</f>
        <v/>
      </c>
      <c r="F1906" t="str">
        <f>IF(HLOOKUP("OS according to the configuration file",'vInfo (Imported)'!$1:$5000,A1906,FALSE)&gt;0,
HLOOKUP("OS according to the configuration file",'vInfo (Imported)'!$1:$5000,A1906,FALSE),
"")</f>
        <v/>
      </c>
      <c r="G1906" s="1" t="str">
        <f>IF(HLOOKUP("Cluster",'vInfo (Imported)'!$1:$5000,A1906,FALSE)&gt;0,
HLOOKUP("Cluster",'vInfo (Imported)'!$1:$5000,A1906,FALSE),
"")</f>
        <v/>
      </c>
      <c r="K1906" s="28">
        <f>'vCluster (Imported)'!A1906</f>
        <v>0</v>
      </c>
      <c r="L1906">
        <f t="shared" si="177"/>
        <v>0</v>
      </c>
      <c r="M1906">
        <f t="shared" si="178"/>
        <v>0</v>
      </c>
      <c r="N1906">
        <f t="shared" si="179"/>
        <v>0</v>
      </c>
      <c r="O1906" s="1">
        <f t="shared" si="180"/>
        <v>0</v>
      </c>
      <c r="P1906">
        <f>SUMIFS('vCluster (Imported)'!$G:$G,'vCluster (Imported)'!$A:$A,K1906)</f>
        <v>0</v>
      </c>
      <c r="Q1906">
        <f t="shared" si="181"/>
        <v>0</v>
      </c>
    </row>
    <row r="1907" spans="1:17" x14ac:dyDescent="0.3">
      <c r="A1907">
        <f t="shared" si="176"/>
        <v>1907</v>
      </c>
      <c r="B1907" t="str">
        <f>IF(HLOOKUP("Memory",'vInfo (Imported)'!$1:$5000,A1907,FALSE)&gt;0,HLOOKUP("Memory",'vInfo (Imported)'!$1:$5000,A1907,FALSE),"")</f>
        <v/>
      </c>
      <c r="C1907" t="str">
        <f>IF(HLOOKUP("CPUs",'vInfo (Imported)'!$1:$5000,A1907,FALSE)&gt;0,
HLOOKUP("CPUs",'vInfo (Imported)'!$1:$5000,A1907,FALSE),
"")</f>
        <v/>
      </c>
      <c r="D1907" t="str">
        <f>IF(HLOOKUP($D$1,'vInfo (Imported)'!$1:$5000,A1907,FALSE)&gt;0,
HLOOKUP($D$1,'vInfo (Imported)'!$1:$5000,A1907,FALSE),
"")</f>
        <v/>
      </c>
      <c r="E1907" t="str">
        <f>IF(HLOOKUP("Category",'vInfo (Imported)'!$1:$5000,A1907,FALSE)&gt;0,
HLOOKUP("Category",'vInfo (Imported)'!$1:$5000,A1907,FALSE),
"")</f>
        <v/>
      </c>
      <c r="F1907" t="str">
        <f>IF(HLOOKUP("OS according to the configuration file",'vInfo (Imported)'!$1:$5000,A1907,FALSE)&gt;0,
HLOOKUP("OS according to the configuration file",'vInfo (Imported)'!$1:$5000,A1907,FALSE),
"")</f>
        <v/>
      </c>
      <c r="G1907" s="1" t="str">
        <f>IF(HLOOKUP("Cluster",'vInfo (Imported)'!$1:$5000,A1907,FALSE)&gt;0,
HLOOKUP("Cluster",'vInfo (Imported)'!$1:$5000,A1907,FALSE),
"")</f>
        <v/>
      </c>
      <c r="K1907" s="28">
        <f>'vCluster (Imported)'!A1907</f>
        <v>0</v>
      </c>
      <c r="L1907">
        <f t="shared" si="177"/>
        <v>0</v>
      </c>
      <c r="M1907">
        <f t="shared" si="178"/>
        <v>0</v>
      </c>
      <c r="N1907">
        <f t="shared" si="179"/>
        <v>0</v>
      </c>
      <c r="O1907" s="1">
        <f t="shared" si="180"/>
        <v>0</v>
      </c>
      <c r="P1907">
        <f>SUMIFS('vCluster (Imported)'!$G:$G,'vCluster (Imported)'!$A:$A,K1907)</f>
        <v>0</v>
      </c>
      <c r="Q1907">
        <f t="shared" si="181"/>
        <v>0</v>
      </c>
    </row>
    <row r="1908" spans="1:17" x14ac:dyDescent="0.3">
      <c r="A1908">
        <f t="shared" si="176"/>
        <v>1908</v>
      </c>
      <c r="B1908" t="str">
        <f>IF(HLOOKUP("Memory",'vInfo (Imported)'!$1:$5000,A1908,FALSE)&gt;0,HLOOKUP("Memory",'vInfo (Imported)'!$1:$5000,A1908,FALSE),"")</f>
        <v/>
      </c>
      <c r="C1908" t="str">
        <f>IF(HLOOKUP("CPUs",'vInfo (Imported)'!$1:$5000,A1908,FALSE)&gt;0,
HLOOKUP("CPUs",'vInfo (Imported)'!$1:$5000,A1908,FALSE),
"")</f>
        <v/>
      </c>
      <c r="D1908" t="str">
        <f>IF(HLOOKUP($D$1,'vInfo (Imported)'!$1:$5000,A1908,FALSE)&gt;0,
HLOOKUP($D$1,'vInfo (Imported)'!$1:$5000,A1908,FALSE),
"")</f>
        <v/>
      </c>
      <c r="E1908" t="str">
        <f>IF(HLOOKUP("Category",'vInfo (Imported)'!$1:$5000,A1908,FALSE)&gt;0,
HLOOKUP("Category",'vInfo (Imported)'!$1:$5000,A1908,FALSE),
"")</f>
        <v/>
      </c>
      <c r="F1908" t="str">
        <f>IF(HLOOKUP("OS according to the configuration file",'vInfo (Imported)'!$1:$5000,A1908,FALSE)&gt;0,
HLOOKUP("OS according to the configuration file",'vInfo (Imported)'!$1:$5000,A1908,FALSE),
"")</f>
        <v/>
      </c>
      <c r="G1908" s="1" t="str">
        <f>IF(HLOOKUP("Cluster",'vInfo (Imported)'!$1:$5000,A1908,FALSE)&gt;0,
HLOOKUP("Cluster",'vInfo (Imported)'!$1:$5000,A1908,FALSE),
"")</f>
        <v/>
      </c>
      <c r="K1908" s="28">
        <f>'vCluster (Imported)'!A1908</f>
        <v>0</v>
      </c>
      <c r="L1908">
        <f t="shared" si="177"/>
        <v>0</v>
      </c>
      <c r="M1908">
        <f t="shared" si="178"/>
        <v>0</v>
      </c>
      <c r="N1908">
        <f t="shared" si="179"/>
        <v>0</v>
      </c>
      <c r="O1908" s="1">
        <f t="shared" si="180"/>
        <v>0</v>
      </c>
      <c r="P1908">
        <f>SUMIFS('vCluster (Imported)'!$G:$G,'vCluster (Imported)'!$A:$A,K1908)</f>
        <v>0</v>
      </c>
      <c r="Q1908">
        <f t="shared" si="181"/>
        <v>0</v>
      </c>
    </row>
    <row r="1909" spans="1:17" x14ac:dyDescent="0.3">
      <c r="A1909">
        <f t="shared" si="176"/>
        <v>1909</v>
      </c>
      <c r="B1909" t="str">
        <f>IF(HLOOKUP("Memory",'vInfo (Imported)'!$1:$5000,A1909,FALSE)&gt;0,HLOOKUP("Memory",'vInfo (Imported)'!$1:$5000,A1909,FALSE),"")</f>
        <v/>
      </c>
      <c r="C1909" t="str">
        <f>IF(HLOOKUP("CPUs",'vInfo (Imported)'!$1:$5000,A1909,FALSE)&gt;0,
HLOOKUP("CPUs",'vInfo (Imported)'!$1:$5000,A1909,FALSE),
"")</f>
        <v/>
      </c>
      <c r="D1909" t="str">
        <f>IF(HLOOKUP($D$1,'vInfo (Imported)'!$1:$5000,A1909,FALSE)&gt;0,
HLOOKUP($D$1,'vInfo (Imported)'!$1:$5000,A1909,FALSE),
"")</f>
        <v/>
      </c>
      <c r="E1909" t="str">
        <f>IF(HLOOKUP("Category",'vInfo (Imported)'!$1:$5000,A1909,FALSE)&gt;0,
HLOOKUP("Category",'vInfo (Imported)'!$1:$5000,A1909,FALSE),
"")</f>
        <v/>
      </c>
      <c r="F1909" t="str">
        <f>IF(HLOOKUP("OS according to the configuration file",'vInfo (Imported)'!$1:$5000,A1909,FALSE)&gt;0,
HLOOKUP("OS according to the configuration file",'vInfo (Imported)'!$1:$5000,A1909,FALSE),
"")</f>
        <v/>
      </c>
      <c r="G1909" s="1" t="str">
        <f>IF(HLOOKUP("Cluster",'vInfo (Imported)'!$1:$5000,A1909,FALSE)&gt;0,
HLOOKUP("Cluster",'vInfo (Imported)'!$1:$5000,A1909,FALSE),
"")</f>
        <v/>
      </c>
      <c r="K1909" s="28">
        <f>'vCluster (Imported)'!A1909</f>
        <v>0</v>
      </c>
      <c r="L1909">
        <f t="shared" si="177"/>
        <v>0</v>
      </c>
      <c r="M1909">
        <f t="shared" si="178"/>
        <v>0</v>
      </c>
      <c r="N1909">
        <f t="shared" si="179"/>
        <v>0</v>
      </c>
      <c r="O1909" s="1">
        <f t="shared" si="180"/>
        <v>0</v>
      </c>
      <c r="P1909">
        <f>SUMIFS('vCluster (Imported)'!$G:$G,'vCluster (Imported)'!$A:$A,K1909)</f>
        <v>0</v>
      </c>
      <c r="Q1909">
        <f t="shared" si="181"/>
        <v>0</v>
      </c>
    </row>
    <row r="1910" spans="1:17" x14ac:dyDescent="0.3">
      <c r="A1910">
        <f t="shared" si="176"/>
        <v>1910</v>
      </c>
      <c r="B1910" t="str">
        <f>IF(HLOOKUP("Memory",'vInfo (Imported)'!$1:$5000,A1910,FALSE)&gt;0,HLOOKUP("Memory",'vInfo (Imported)'!$1:$5000,A1910,FALSE),"")</f>
        <v/>
      </c>
      <c r="C1910" t="str">
        <f>IF(HLOOKUP("CPUs",'vInfo (Imported)'!$1:$5000,A1910,FALSE)&gt;0,
HLOOKUP("CPUs",'vInfo (Imported)'!$1:$5000,A1910,FALSE),
"")</f>
        <v/>
      </c>
      <c r="D1910" t="str">
        <f>IF(HLOOKUP($D$1,'vInfo (Imported)'!$1:$5000,A1910,FALSE)&gt;0,
HLOOKUP($D$1,'vInfo (Imported)'!$1:$5000,A1910,FALSE),
"")</f>
        <v/>
      </c>
      <c r="E1910" t="str">
        <f>IF(HLOOKUP("Category",'vInfo (Imported)'!$1:$5000,A1910,FALSE)&gt;0,
HLOOKUP("Category",'vInfo (Imported)'!$1:$5000,A1910,FALSE),
"")</f>
        <v/>
      </c>
      <c r="F1910" t="str">
        <f>IF(HLOOKUP("OS according to the configuration file",'vInfo (Imported)'!$1:$5000,A1910,FALSE)&gt;0,
HLOOKUP("OS according to the configuration file",'vInfo (Imported)'!$1:$5000,A1910,FALSE),
"")</f>
        <v/>
      </c>
      <c r="G1910" s="1" t="str">
        <f>IF(HLOOKUP("Cluster",'vInfo (Imported)'!$1:$5000,A1910,FALSE)&gt;0,
HLOOKUP("Cluster",'vInfo (Imported)'!$1:$5000,A1910,FALSE),
"")</f>
        <v/>
      </c>
      <c r="K1910" s="28">
        <f>'vCluster (Imported)'!A1910</f>
        <v>0</v>
      </c>
      <c r="L1910">
        <f t="shared" si="177"/>
        <v>0</v>
      </c>
      <c r="M1910">
        <f t="shared" si="178"/>
        <v>0</v>
      </c>
      <c r="N1910">
        <f t="shared" si="179"/>
        <v>0</v>
      </c>
      <c r="O1910" s="1">
        <f t="shared" si="180"/>
        <v>0</v>
      </c>
      <c r="P1910">
        <f>SUMIFS('vCluster (Imported)'!$G:$G,'vCluster (Imported)'!$A:$A,K1910)</f>
        <v>0</v>
      </c>
      <c r="Q1910">
        <f t="shared" si="181"/>
        <v>0</v>
      </c>
    </row>
    <row r="1911" spans="1:17" x14ac:dyDescent="0.3">
      <c r="A1911">
        <f t="shared" si="176"/>
        <v>1911</v>
      </c>
      <c r="B1911" t="str">
        <f>IF(HLOOKUP("Memory",'vInfo (Imported)'!$1:$5000,A1911,FALSE)&gt;0,HLOOKUP("Memory",'vInfo (Imported)'!$1:$5000,A1911,FALSE),"")</f>
        <v/>
      </c>
      <c r="C1911" t="str">
        <f>IF(HLOOKUP("CPUs",'vInfo (Imported)'!$1:$5000,A1911,FALSE)&gt;0,
HLOOKUP("CPUs",'vInfo (Imported)'!$1:$5000,A1911,FALSE),
"")</f>
        <v/>
      </c>
      <c r="D1911" t="str">
        <f>IF(HLOOKUP($D$1,'vInfo (Imported)'!$1:$5000,A1911,FALSE)&gt;0,
HLOOKUP($D$1,'vInfo (Imported)'!$1:$5000,A1911,FALSE),
"")</f>
        <v/>
      </c>
      <c r="E1911" t="str">
        <f>IF(HLOOKUP("Category",'vInfo (Imported)'!$1:$5000,A1911,FALSE)&gt;0,
HLOOKUP("Category",'vInfo (Imported)'!$1:$5000,A1911,FALSE),
"")</f>
        <v/>
      </c>
      <c r="F1911" t="str">
        <f>IF(HLOOKUP("OS according to the configuration file",'vInfo (Imported)'!$1:$5000,A1911,FALSE)&gt;0,
HLOOKUP("OS according to the configuration file",'vInfo (Imported)'!$1:$5000,A1911,FALSE),
"")</f>
        <v/>
      </c>
      <c r="G1911" s="1" t="str">
        <f>IF(HLOOKUP("Cluster",'vInfo (Imported)'!$1:$5000,A1911,FALSE)&gt;0,
HLOOKUP("Cluster",'vInfo (Imported)'!$1:$5000,A1911,FALSE),
"")</f>
        <v/>
      </c>
      <c r="K1911" s="28">
        <f>'vCluster (Imported)'!A1911</f>
        <v>0</v>
      </c>
      <c r="L1911">
        <f t="shared" si="177"/>
        <v>0</v>
      </c>
      <c r="M1911">
        <f t="shared" si="178"/>
        <v>0</v>
      </c>
      <c r="N1911">
        <f t="shared" si="179"/>
        <v>0</v>
      </c>
      <c r="O1911" s="1">
        <f t="shared" si="180"/>
        <v>0</v>
      </c>
      <c r="P1911">
        <f>SUMIFS('vCluster (Imported)'!$G:$G,'vCluster (Imported)'!$A:$A,K1911)</f>
        <v>0</v>
      </c>
      <c r="Q1911">
        <f t="shared" si="181"/>
        <v>0</v>
      </c>
    </row>
    <row r="1912" spans="1:17" x14ac:dyDescent="0.3">
      <c r="A1912">
        <f t="shared" si="176"/>
        <v>1912</v>
      </c>
      <c r="B1912" t="str">
        <f>IF(HLOOKUP("Memory",'vInfo (Imported)'!$1:$5000,A1912,FALSE)&gt;0,HLOOKUP("Memory",'vInfo (Imported)'!$1:$5000,A1912,FALSE),"")</f>
        <v/>
      </c>
      <c r="C1912" t="str">
        <f>IF(HLOOKUP("CPUs",'vInfo (Imported)'!$1:$5000,A1912,FALSE)&gt;0,
HLOOKUP("CPUs",'vInfo (Imported)'!$1:$5000,A1912,FALSE),
"")</f>
        <v/>
      </c>
      <c r="D1912" t="str">
        <f>IF(HLOOKUP($D$1,'vInfo (Imported)'!$1:$5000,A1912,FALSE)&gt;0,
HLOOKUP($D$1,'vInfo (Imported)'!$1:$5000,A1912,FALSE),
"")</f>
        <v/>
      </c>
      <c r="E1912" t="str">
        <f>IF(HLOOKUP("Category",'vInfo (Imported)'!$1:$5000,A1912,FALSE)&gt;0,
HLOOKUP("Category",'vInfo (Imported)'!$1:$5000,A1912,FALSE),
"")</f>
        <v/>
      </c>
      <c r="F1912" t="str">
        <f>IF(HLOOKUP("OS according to the configuration file",'vInfo (Imported)'!$1:$5000,A1912,FALSE)&gt;0,
HLOOKUP("OS according to the configuration file",'vInfo (Imported)'!$1:$5000,A1912,FALSE),
"")</f>
        <v/>
      </c>
      <c r="G1912" s="1" t="str">
        <f>IF(HLOOKUP("Cluster",'vInfo (Imported)'!$1:$5000,A1912,FALSE)&gt;0,
HLOOKUP("Cluster",'vInfo (Imported)'!$1:$5000,A1912,FALSE),
"")</f>
        <v/>
      </c>
      <c r="K1912" s="28">
        <f>'vCluster (Imported)'!A1912</f>
        <v>0</v>
      </c>
      <c r="L1912">
        <f t="shared" si="177"/>
        <v>0</v>
      </c>
      <c r="M1912">
        <f t="shared" si="178"/>
        <v>0</v>
      </c>
      <c r="N1912">
        <f t="shared" si="179"/>
        <v>0</v>
      </c>
      <c r="O1912" s="1">
        <f t="shared" si="180"/>
        <v>0</v>
      </c>
      <c r="P1912">
        <f>SUMIFS('vCluster (Imported)'!$G:$G,'vCluster (Imported)'!$A:$A,K1912)</f>
        <v>0</v>
      </c>
      <c r="Q1912">
        <f t="shared" si="181"/>
        <v>0</v>
      </c>
    </row>
    <row r="1913" spans="1:17" x14ac:dyDescent="0.3">
      <c r="A1913">
        <f t="shared" si="176"/>
        <v>1913</v>
      </c>
      <c r="B1913" t="str">
        <f>IF(HLOOKUP("Memory",'vInfo (Imported)'!$1:$5000,A1913,FALSE)&gt;0,HLOOKUP("Memory",'vInfo (Imported)'!$1:$5000,A1913,FALSE),"")</f>
        <v/>
      </c>
      <c r="C1913" t="str">
        <f>IF(HLOOKUP("CPUs",'vInfo (Imported)'!$1:$5000,A1913,FALSE)&gt;0,
HLOOKUP("CPUs",'vInfo (Imported)'!$1:$5000,A1913,FALSE),
"")</f>
        <v/>
      </c>
      <c r="D1913" t="str">
        <f>IF(HLOOKUP($D$1,'vInfo (Imported)'!$1:$5000,A1913,FALSE)&gt;0,
HLOOKUP($D$1,'vInfo (Imported)'!$1:$5000,A1913,FALSE),
"")</f>
        <v/>
      </c>
      <c r="E1913" t="str">
        <f>IF(HLOOKUP("Category",'vInfo (Imported)'!$1:$5000,A1913,FALSE)&gt;0,
HLOOKUP("Category",'vInfo (Imported)'!$1:$5000,A1913,FALSE),
"")</f>
        <v/>
      </c>
      <c r="F1913" t="str">
        <f>IF(HLOOKUP("OS according to the configuration file",'vInfo (Imported)'!$1:$5000,A1913,FALSE)&gt;0,
HLOOKUP("OS according to the configuration file",'vInfo (Imported)'!$1:$5000,A1913,FALSE),
"")</f>
        <v/>
      </c>
      <c r="G1913" s="1" t="str">
        <f>IF(HLOOKUP("Cluster",'vInfo (Imported)'!$1:$5000,A1913,FALSE)&gt;0,
HLOOKUP("Cluster",'vInfo (Imported)'!$1:$5000,A1913,FALSE),
"")</f>
        <v/>
      </c>
      <c r="K1913" s="28">
        <f>'vCluster (Imported)'!A1913</f>
        <v>0</v>
      </c>
      <c r="L1913">
        <f t="shared" si="177"/>
        <v>0</v>
      </c>
      <c r="M1913">
        <f t="shared" si="178"/>
        <v>0</v>
      </c>
      <c r="N1913">
        <f t="shared" si="179"/>
        <v>0</v>
      </c>
      <c r="O1913" s="1">
        <f t="shared" si="180"/>
        <v>0</v>
      </c>
      <c r="P1913">
        <f>SUMIFS('vCluster (Imported)'!$G:$G,'vCluster (Imported)'!$A:$A,K1913)</f>
        <v>0</v>
      </c>
      <c r="Q1913">
        <f t="shared" si="181"/>
        <v>0</v>
      </c>
    </row>
    <row r="1914" spans="1:17" x14ac:dyDescent="0.3">
      <c r="A1914">
        <f t="shared" si="176"/>
        <v>1914</v>
      </c>
      <c r="B1914" t="str">
        <f>IF(HLOOKUP("Memory",'vInfo (Imported)'!$1:$5000,A1914,FALSE)&gt;0,HLOOKUP("Memory",'vInfo (Imported)'!$1:$5000,A1914,FALSE),"")</f>
        <v/>
      </c>
      <c r="C1914" t="str">
        <f>IF(HLOOKUP("CPUs",'vInfo (Imported)'!$1:$5000,A1914,FALSE)&gt;0,
HLOOKUP("CPUs",'vInfo (Imported)'!$1:$5000,A1914,FALSE),
"")</f>
        <v/>
      </c>
      <c r="D1914" t="str">
        <f>IF(HLOOKUP($D$1,'vInfo (Imported)'!$1:$5000,A1914,FALSE)&gt;0,
HLOOKUP($D$1,'vInfo (Imported)'!$1:$5000,A1914,FALSE),
"")</f>
        <v/>
      </c>
      <c r="E1914" t="str">
        <f>IF(HLOOKUP("Category",'vInfo (Imported)'!$1:$5000,A1914,FALSE)&gt;0,
HLOOKUP("Category",'vInfo (Imported)'!$1:$5000,A1914,FALSE),
"")</f>
        <v/>
      </c>
      <c r="F1914" t="str">
        <f>IF(HLOOKUP("OS according to the configuration file",'vInfo (Imported)'!$1:$5000,A1914,FALSE)&gt;0,
HLOOKUP("OS according to the configuration file",'vInfo (Imported)'!$1:$5000,A1914,FALSE),
"")</f>
        <v/>
      </c>
      <c r="G1914" s="1" t="str">
        <f>IF(HLOOKUP("Cluster",'vInfo (Imported)'!$1:$5000,A1914,FALSE)&gt;0,
HLOOKUP("Cluster",'vInfo (Imported)'!$1:$5000,A1914,FALSE),
"")</f>
        <v/>
      </c>
      <c r="K1914" s="28">
        <f>'vCluster (Imported)'!A1914</f>
        <v>0</v>
      </c>
      <c r="L1914">
        <f t="shared" si="177"/>
        <v>0</v>
      </c>
      <c r="M1914">
        <f t="shared" si="178"/>
        <v>0</v>
      </c>
      <c r="N1914">
        <f t="shared" si="179"/>
        <v>0</v>
      </c>
      <c r="O1914" s="1">
        <f t="shared" si="180"/>
        <v>0</v>
      </c>
      <c r="P1914">
        <f>SUMIFS('vCluster (Imported)'!$G:$G,'vCluster (Imported)'!$A:$A,K1914)</f>
        <v>0</v>
      </c>
      <c r="Q1914">
        <f t="shared" si="181"/>
        <v>0</v>
      </c>
    </row>
    <row r="1915" spans="1:17" x14ac:dyDescent="0.3">
      <c r="A1915">
        <f t="shared" si="176"/>
        <v>1915</v>
      </c>
      <c r="B1915" t="str">
        <f>IF(HLOOKUP("Memory",'vInfo (Imported)'!$1:$5000,A1915,FALSE)&gt;0,HLOOKUP("Memory",'vInfo (Imported)'!$1:$5000,A1915,FALSE),"")</f>
        <v/>
      </c>
      <c r="C1915" t="str">
        <f>IF(HLOOKUP("CPUs",'vInfo (Imported)'!$1:$5000,A1915,FALSE)&gt;0,
HLOOKUP("CPUs",'vInfo (Imported)'!$1:$5000,A1915,FALSE),
"")</f>
        <v/>
      </c>
      <c r="D1915" t="str">
        <f>IF(HLOOKUP($D$1,'vInfo (Imported)'!$1:$5000,A1915,FALSE)&gt;0,
HLOOKUP($D$1,'vInfo (Imported)'!$1:$5000,A1915,FALSE),
"")</f>
        <v/>
      </c>
      <c r="E1915" t="str">
        <f>IF(HLOOKUP("Category",'vInfo (Imported)'!$1:$5000,A1915,FALSE)&gt;0,
HLOOKUP("Category",'vInfo (Imported)'!$1:$5000,A1915,FALSE),
"")</f>
        <v/>
      </c>
      <c r="F1915" t="str">
        <f>IF(HLOOKUP("OS according to the configuration file",'vInfo (Imported)'!$1:$5000,A1915,FALSE)&gt;0,
HLOOKUP("OS according to the configuration file",'vInfo (Imported)'!$1:$5000,A1915,FALSE),
"")</f>
        <v/>
      </c>
      <c r="G1915" s="1" t="str">
        <f>IF(HLOOKUP("Cluster",'vInfo (Imported)'!$1:$5000,A1915,FALSE)&gt;0,
HLOOKUP("Cluster",'vInfo (Imported)'!$1:$5000,A1915,FALSE),
"")</f>
        <v/>
      </c>
      <c r="K1915" s="28">
        <f>'vCluster (Imported)'!A1915</f>
        <v>0</v>
      </c>
      <c r="L1915">
        <f t="shared" si="177"/>
        <v>0</v>
      </c>
      <c r="M1915">
        <f t="shared" si="178"/>
        <v>0</v>
      </c>
      <c r="N1915">
        <f t="shared" si="179"/>
        <v>0</v>
      </c>
      <c r="O1915" s="1">
        <f t="shared" si="180"/>
        <v>0</v>
      </c>
      <c r="P1915">
        <f>SUMIFS('vCluster (Imported)'!$G:$G,'vCluster (Imported)'!$A:$A,K1915)</f>
        <v>0</v>
      </c>
      <c r="Q1915">
        <f t="shared" si="181"/>
        <v>0</v>
      </c>
    </row>
    <row r="1916" spans="1:17" x14ac:dyDescent="0.3">
      <c r="A1916">
        <f t="shared" si="176"/>
        <v>1916</v>
      </c>
      <c r="B1916" t="str">
        <f>IF(HLOOKUP("Memory",'vInfo (Imported)'!$1:$5000,A1916,FALSE)&gt;0,HLOOKUP("Memory",'vInfo (Imported)'!$1:$5000,A1916,FALSE),"")</f>
        <v/>
      </c>
      <c r="C1916" t="str">
        <f>IF(HLOOKUP("CPUs",'vInfo (Imported)'!$1:$5000,A1916,FALSE)&gt;0,
HLOOKUP("CPUs",'vInfo (Imported)'!$1:$5000,A1916,FALSE),
"")</f>
        <v/>
      </c>
      <c r="D1916" t="str">
        <f>IF(HLOOKUP($D$1,'vInfo (Imported)'!$1:$5000,A1916,FALSE)&gt;0,
HLOOKUP($D$1,'vInfo (Imported)'!$1:$5000,A1916,FALSE),
"")</f>
        <v/>
      </c>
      <c r="E1916" t="str">
        <f>IF(HLOOKUP("Category",'vInfo (Imported)'!$1:$5000,A1916,FALSE)&gt;0,
HLOOKUP("Category",'vInfo (Imported)'!$1:$5000,A1916,FALSE),
"")</f>
        <v/>
      </c>
      <c r="F1916" t="str">
        <f>IF(HLOOKUP("OS according to the configuration file",'vInfo (Imported)'!$1:$5000,A1916,FALSE)&gt;0,
HLOOKUP("OS according to the configuration file",'vInfo (Imported)'!$1:$5000,A1916,FALSE),
"")</f>
        <v/>
      </c>
      <c r="G1916" s="1" t="str">
        <f>IF(HLOOKUP("Cluster",'vInfo (Imported)'!$1:$5000,A1916,FALSE)&gt;0,
HLOOKUP("Cluster",'vInfo (Imported)'!$1:$5000,A1916,FALSE),
"")</f>
        <v/>
      </c>
      <c r="K1916" s="28">
        <f>'vCluster (Imported)'!A1916</f>
        <v>0</v>
      </c>
      <c r="L1916">
        <f t="shared" si="177"/>
        <v>0</v>
      </c>
      <c r="M1916">
        <f t="shared" si="178"/>
        <v>0</v>
      </c>
      <c r="N1916">
        <f t="shared" si="179"/>
        <v>0</v>
      </c>
      <c r="O1916" s="1">
        <f t="shared" si="180"/>
        <v>0</v>
      </c>
      <c r="P1916">
        <f>SUMIFS('vCluster (Imported)'!$G:$G,'vCluster (Imported)'!$A:$A,K1916)</f>
        <v>0</v>
      </c>
      <c r="Q1916">
        <f t="shared" si="181"/>
        <v>0</v>
      </c>
    </row>
    <row r="1917" spans="1:17" x14ac:dyDescent="0.3">
      <c r="A1917">
        <f t="shared" si="176"/>
        <v>1917</v>
      </c>
      <c r="B1917" t="str">
        <f>IF(HLOOKUP("Memory",'vInfo (Imported)'!$1:$5000,A1917,FALSE)&gt;0,HLOOKUP("Memory",'vInfo (Imported)'!$1:$5000,A1917,FALSE),"")</f>
        <v/>
      </c>
      <c r="C1917" t="str">
        <f>IF(HLOOKUP("CPUs",'vInfo (Imported)'!$1:$5000,A1917,FALSE)&gt;0,
HLOOKUP("CPUs",'vInfo (Imported)'!$1:$5000,A1917,FALSE),
"")</f>
        <v/>
      </c>
      <c r="D1917" t="str">
        <f>IF(HLOOKUP($D$1,'vInfo (Imported)'!$1:$5000,A1917,FALSE)&gt;0,
HLOOKUP($D$1,'vInfo (Imported)'!$1:$5000,A1917,FALSE),
"")</f>
        <v/>
      </c>
      <c r="E1917" t="str">
        <f>IF(HLOOKUP("Category",'vInfo (Imported)'!$1:$5000,A1917,FALSE)&gt;0,
HLOOKUP("Category",'vInfo (Imported)'!$1:$5000,A1917,FALSE),
"")</f>
        <v/>
      </c>
      <c r="F1917" t="str">
        <f>IF(HLOOKUP("OS according to the configuration file",'vInfo (Imported)'!$1:$5000,A1917,FALSE)&gt;0,
HLOOKUP("OS according to the configuration file",'vInfo (Imported)'!$1:$5000,A1917,FALSE),
"")</f>
        <v/>
      </c>
      <c r="G1917" s="1" t="str">
        <f>IF(HLOOKUP("Cluster",'vInfo (Imported)'!$1:$5000,A1917,FALSE)&gt;0,
HLOOKUP("Cluster",'vInfo (Imported)'!$1:$5000,A1917,FALSE),
"")</f>
        <v/>
      </c>
      <c r="K1917" s="28">
        <f>'vCluster (Imported)'!A1917</f>
        <v>0</v>
      </c>
      <c r="L1917">
        <f t="shared" si="177"/>
        <v>0</v>
      </c>
      <c r="M1917">
        <f t="shared" si="178"/>
        <v>0</v>
      </c>
      <c r="N1917">
        <f t="shared" si="179"/>
        <v>0</v>
      </c>
      <c r="O1917" s="1">
        <f t="shared" si="180"/>
        <v>0</v>
      </c>
      <c r="P1917">
        <f>SUMIFS('vCluster (Imported)'!$G:$G,'vCluster (Imported)'!$A:$A,K1917)</f>
        <v>0</v>
      </c>
      <c r="Q1917">
        <f t="shared" si="181"/>
        <v>0</v>
      </c>
    </row>
    <row r="1918" spans="1:17" x14ac:dyDescent="0.3">
      <c r="A1918">
        <f t="shared" si="176"/>
        <v>1918</v>
      </c>
      <c r="B1918" t="str">
        <f>IF(HLOOKUP("Memory",'vInfo (Imported)'!$1:$5000,A1918,FALSE)&gt;0,HLOOKUP("Memory",'vInfo (Imported)'!$1:$5000,A1918,FALSE),"")</f>
        <v/>
      </c>
      <c r="C1918" t="str">
        <f>IF(HLOOKUP("CPUs",'vInfo (Imported)'!$1:$5000,A1918,FALSE)&gt;0,
HLOOKUP("CPUs",'vInfo (Imported)'!$1:$5000,A1918,FALSE),
"")</f>
        <v/>
      </c>
      <c r="D1918" t="str">
        <f>IF(HLOOKUP($D$1,'vInfo (Imported)'!$1:$5000,A1918,FALSE)&gt;0,
HLOOKUP($D$1,'vInfo (Imported)'!$1:$5000,A1918,FALSE),
"")</f>
        <v/>
      </c>
      <c r="E1918" t="str">
        <f>IF(HLOOKUP("Category",'vInfo (Imported)'!$1:$5000,A1918,FALSE)&gt;0,
HLOOKUP("Category",'vInfo (Imported)'!$1:$5000,A1918,FALSE),
"")</f>
        <v/>
      </c>
      <c r="F1918" t="str">
        <f>IF(HLOOKUP("OS according to the configuration file",'vInfo (Imported)'!$1:$5000,A1918,FALSE)&gt;0,
HLOOKUP("OS according to the configuration file",'vInfo (Imported)'!$1:$5000,A1918,FALSE),
"")</f>
        <v/>
      </c>
      <c r="G1918" s="1" t="str">
        <f>IF(HLOOKUP("Cluster",'vInfo (Imported)'!$1:$5000,A1918,FALSE)&gt;0,
HLOOKUP("Cluster",'vInfo (Imported)'!$1:$5000,A1918,FALSE),
"")</f>
        <v/>
      </c>
      <c r="K1918" s="28">
        <f>'vCluster (Imported)'!A1918</f>
        <v>0</v>
      </c>
      <c r="L1918">
        <f t="shared" si="177"/>
        <v>0</v>
      </c>
      <c r="M1918">
        <f t="shared" si="178"/>
        <v>0</v>
      </c>
      <c r="N1918">
        <f t="shared" si="179"/>
        <v>0</v>
      </c>
      <c r="O1918" s="1">
        <f t="shared" si="180"/>
        <v>0</v>
      </c>
      <c r="P1918">
        <f>SUMIFS('vCluster (Imported)'!$G:$G,'vCluster (Imported)'!$A:$A,K1918)</f>
        <v>0</v>
      </c>
      <c r="Q1918">
        <f t="shared" si="181"/>
        <v>0</v>
      </c>
    </row>
    <row r="1919" spans="1:17" x14ac:dyDescent="0.3">
      <c r="A1919">
        <f t="shared" si="176"/>
        <v>1919</v>
      </c>
      <c r="B1919" t="str">
        <f>IF(HLOOKUP("Memory",'vInfo (Imported)'!$1:$5000,A1919,FALSE)&gt;0,HLOOKUP("Memory",'vInfo (Imported)'!$1:$5000,A1919,FALSE),"")</f>
        <v/>
      </c>
      <c r="C1919" t="str">
        <f>IF(HLOOKUP("CPUs",'vInfo (Imported)'!$1:$5000,A1919,FALSE)&gt;0,
HLOOKUP("CPUs",'vInfo (Imported)'!$1:$5000,A1919,FALSE),
"")</f>
        <v/>
      </c>
      <c r="D1919" t="str">
        <f>IF(HLOOKUP($D$1,'vInfo (Imported)'!$1:$5000,A1919,FALSE)&gt;0,
HLOOKUP($D$1,'vInfo (Imported)'!$1:$5000,A1919,FALSE),
"")</f>
        <v/>
      </c>
      <c r="E1919" t="str">
        <f>IF(HLOOKUP("Category",'vInfo (Imported)'!$1:$5000,A1919,FALSE)&gt;0,
HLOOKUP("Category",'vInfo (Imported)'!$1:$5000,A1919,FALSE),
"")</f>
        <v/>
      </c>
      <c r="F1919" t="str">
        <f>IF(HLOOKUP("OS according to the configuration file",'vInfo (Imported)'!$1:$5000,A1919,FALSE)&gt;0,
HLOOKUP("OS according to the configuration file",'vInfo (Imported)'!$1:$5000,A1919,FALSE),
"")</f>
        <v/>
      </c>
      <c r="G1919" s="1" t="str">
        <f>IF(HLOOKUP("Cluster",'vInfo (Imported)'!$1:$5000,A1919,FALSE)&gt;0,
HLOOKUP("Cluster",'vInfo (Imported)'!$1:$5000,A1919,FALSE),
"")</f>
        <v/>
      </c>
      <c r="K1919" s="28">
        <f>'vCluster (Imported)'!A1919</f>
        <v>0</v>
      </c>
      <c r="L1919">
        <f t="shared" si="177"/>
        <v>0</v>
      </c>
      <c r="M1919">
        <f t="shared" si="178"/>
        <v>0</v>
      </c>
      <c r="N1919">
        <f t="shared" si="179"/>
        <v>0</v>
      </c>
      <c r="O1919" s="1">
        <f t="shared" si="180"/>
        <v>0</v>
      </c>
      <c r="P1919">
        <f>SUMIFS('vCluster (Imported)'!$G:$G,'vCluster (Imported)'!$A:$A,K1919)</f>
        <v>0</v>
      </c>
      <c r="Q1919">
        <f t="shared" si="181"/>
        <v>0</v>
      </c>
    </row>
    <row r="1920" spans="1:17" x14ac:dyDescent="0.3">
      <c r="A1920">
        <f t="shared" si="176"/>
        <v>1920</v>
      </c>
      <c r="B1920" t="str">
        <f>IF(HLOOKUP("Memory",'vInfo (Imported)'!$1:$5000,A1920,FALSE)&gt;0,HLOOKUP("Memory",'vInfo (Imported)'!$1:$5000,A1920,FALSE),"")</f>
        <v/>
      </c>
      <c r="C1920" t="str">
        <f>IF(HLOOKUP("CPUs",'vInfo (Imported)'!$1:$5000,A1920,FALSE)&gt;0,
HLOOKUP("CPUs",'vInfo (Imported)'!$1:$5000,A1920,FALSE),
"")</f>
        <v/>
      </c>
      <c r="D1920" t="str">
        <f>IF(HLOOKUP($D$1,'vInfo (Imported)'!$1:$5000,A1920,FALSE)&gt;0,
HLOOKUP($D$1,'vInfo (Imported)'!$1:$5000,A1920,FALSE),
"")</f>
        <v/>
      </c>
      <c r="E1920" t="str">
        <f>IF(HLOOKUP("Category",'vInfo (Imported)'!$1:$5000,A1920,FALSE)&gt;0,
HLOOKUP("Category",'vInfo (Imported)'!$1:$5000,A1920,FALSE),
"")</f>
        <v/>
      </c>
      <c r="F1920" t="str">
        <f>IF(HLOOKUP("OS according to the configuration file",'vInfo (Imported)'!$1:$5000,A1920,FALSE)&gt;0,
HLOOKUP("OS according to the configuration file",'vInfo (Imported)'!$1:$5000,A1920,FALSE),
"")</f>
        <v/>
      </c>
      <c r="G1920" s="1" t="str">
        <f>IF(HLOOKUP("Cluster",'vInfo (Imported)'!$1:$5000,A1920,FALSE)&gt;0,
HLOOKUP("Cluster",'vInfo (Imported)'!$1:$5000,A1920,FALSE),
"")</f>
        <v/>
      </c>
      <c r="K1920" s="28">
        <f>'vCluster (Imported)'!A1920</f>
        <v>0</v>
      </c>
      <c r="L1920">
        <f t="shared" si="177"/>
        <v>0</v>
      </c>
      <c r="M1920">
        <f t="shared" si="178"/>
        <v>0</v>
      </c>
      <c r="N1920">
        <f t="shared" si="179"/>
        <v>0</v>
      </c>
      <c r="O1920" s="1">
        <f t="shared" si="180"/>
        <v>0</v>
      </c>
      <c r="P1920">
        <f>SUMIFS('vCluster (Imported)'!$G:$G,'vCluster (Imported)'!$A:$A,K1920)</f>
        <v>0</v>
      </c>
      <c r="Q1920">
        <f t="shared" si="181"/>
        <v>0</v>
      </c>
    </row>
    <row r="1921" spans="1:17" x14ac:dyDescent="0.3">
      <c r="A1921">
        <f t="shared" si="176"/>
        <v>1921</v>
      </c>
      <c r="B1921" t="str">
        <f>IF(HLOOKUP("Memory",'vInfo (Imported)'!$1:$5000,A1921,FALSE)&gt;0,HLOOKUP("Memory",'vInfo (Imported)'!$1:$5000,A1921,FALSE),"")</f>
        <v/>
      </c>
      <c r="C1921" t="str">
        <f>IF(HLOOKUP("CPUs",'vInfo (Imported)'!$1:$5000,A1921,FALSE)&gt;0,
HLOOKUP("CPUs",'vInfo (Imported)'!$1:$5000,A1921,FALSE),
"")</f>
        <v/>
      </c>
      <c r="D1921" t="str">
        <f>IF(HLOOKUP($D$1,'vInfo (Imported)'!$1:$5000,A1921,FALSE)&gt;0,
HLOOKUP($D$1,'vInfo (Imported)'!$1:$5000,A1921,FALSE),
"")</f>
        <v/>
      </c>
      <c r="E1921" t="str">
        <f>IF(HLOOKUP("Category",'vInfo (Imported)'!$1:$5000,A1921,FALSE)&gt;0,
HLOOKUP("Category",'vInfo (Imported)'!$1:$5000,A1921,FALSE),
"")</f>
        <v/>
      </c>
      <c r="F1921" t="str">
        <f>IF(HLOOKUP("OS according to the configuration file",'vInfo (Imported)'!$1:$5000,A1921,FALSE)&gt;0,
HLOOKUP("OS according to the configuration file",'vInfo (Imported)'!$1:$5000,A1921,FALSE),
"")</f>
        <v/>
      </c>
      <c r="G1921" s="1" t="str">
        <f>IF(HLOOKUP("Cluster",'vInfo (Imported)'!$1:$5000,A1921,FALSE)&gt;0,
HLOOKUP("Cluster",'vInfo (Imported)'!$1:$5000,A1921,FALSE),
"")</f>
        <v/>
      </c>
      <c r="K1921" s="28">
        <f>'vCluster (Imported)'!A1921</f>
        <v>0</v>
      </c>
      <c r="L1921">
        <f t="shared" si="177"/>
        <v>0</v>
      </c>
      <c r="M1921">
        <f t="shared" si="178"/>
        <v>0</v>
      </c>
      <c r="N1921">
        <f t="shared" si="179"/>
        <v>0</v>
      </c>
      <c r="O1921" s="1">
        <f t="shared" si="180"/>
        <v>0</v>
      </c>
      <c r="P1921">
        <f>SUMIFS('vCluster (Imported)'!$G:$G,'vCluster (Imported)'!$A:$A,K1921)</f>
        <v>0</v>
      </c>
      <c r="Q1921">
        <f t="shared" si="181"/>
        <v>0</v>
      </c>
    </row>
    <row r="1922" spans="1:17" x14ac:dyDescent="0.3">
      <c r="A1922">
        <f t="shared" ref="A1922:A1985" si="182">A1921+1</f>
        <v>1922</v>
      </c>
      <c r="B1922" t="str">
        <f>IF(HLOOKUP("Memory",'vInfo (Imported)'!$1:$5000,A1922,FALSE)&gt;0,HLOOKUP("Memory",'vInfo (Imported)'!$1:$5000,A1922,FALSE),"")</f>
        <v/>
      </c>
      <c r="C1922" t="str">
        <f>IF(HLOOKUP("CPUs",'vInfo (Imported)'!$1:$5000,A1922,FALSE)&gt;0,
HLOOKUP("CPUs",'vInfo (Imported)'!$1:$5000,A1922,FALSE),
"")</f>
        <v/>
      </c>
      <c r="D1922" t="str">
        <f>IF(HLOOKUP($D$1,'vInfo (Imported)'!$1:$5000,A1922,FALSE)&gt;0,
HLOOKUP($D$1,'vInfo (Imported)'!$1:$5000,A1922,FALSE),
"")</f>
        <v/>
      </c>
      <c r="E1922" t="str">
        <f>IF(HLOOKUP("Category",'vInfo (Imported)'!$1:$5000,A1922,FALSE)&gt;0,
HLOOKUP("Category",'vInfo (Imported)'!$1:$5000,A1922,FALSE),
"")</f>
        <v/>
      </c>
      <c r="F1922" t="str">
        <f>IF(HLOOKUP("OS according to the configuration file",'vInfo (Imported)'!$1:$5000,A1922,FALSE)&gt;0,
HLOOKUP("OS according to the configuration file",'vInfo (Imported)'!$1:$5000,A1922,FALSE),
"")</f>
        <v/>
      </c>
      <c r="G1922" s="1" t="str">
        <f>IF(HLOOKUP("Cluster",'vInfo (Imported)'!$1:$5000,A1922,FALSE)&gt;0,
HLOOKUP("Cluster",'vInfo (Imported)'!$1:$5000,A1922,FALSE),
"")</f>
        <v/>
      </c>
      <c r="K1922" s="28">
        <f>'vCluster (Imported)'!A1922</f>
        <v>0</v>
      </c>
      <c r="L1922">
        <f t="shared" ref="L1922:L1985" si="183">COUNTIFS(G:G,K1922,$E:$E,$L$1)</f>
        <v>0</v>
      </c>
      <c r="M1922">
        <f t="shared" ref="M1922:M1985" si="184">COUNTIFS(G:G,K1922,$E:$E,$M$1)</f>
        <v>0</v>
      </c>
      <c r="N1922">
        <f t="shared" ref="N1922:N1985" si="185">COUNTIFS(G:G,K1922,$E:$E,$N$1)</f>
        <v>0</v>
      </c>
      <c r="O1922" s="1">
        <f t="shared" ref="O1922:O1985" si="186">COUNTIFS(G:G,K1922,$E:$E,$O$1)</f>
        <v>0</v>
      </c>
      <c r="P1922">
        <f>SUMIFS('vCluster (Imported)'!$G:$G,'vCluster (Imported)'!$A:$A,K1922)</f>
        <v>0</v>
      </c>
      <c r="Q1922">
        <f t="shared" ref="Q1922:Q1985" si="187">IF(L1922&gt;0,P1922,0)</f>
        <v>0</v>
      </c>
    </row>
    <row r="1923" spans="1:17" x14ac:dyDescent="0.3">
      <c r="A1923">
        <f t="shared" si="182"/>
        <v>1923</v>
      </c>
      <c r="B1923" t="str">
        <f>IF(HLOOKUP("Memory",'vInfo (Imported)'!$1:$5000,A1923,FALSE)&gt;0,HLOOKUP("Memory",'vInfo (Imported)'!$1:$5000,A1923,FALSE),"")</f>
        <v/>
      </c>
      <c r="C1923" t="str">
        <f>IF(HLOOKUP("CPUs",'vInfo (Imported)'!$1:$5000,A1923,FALSE)&gt;0,
HLOOKUP("CPUs",'vInfo (Imported)'!$1:$5000,A1923,FALSE),
"")</f>
        <v/>
      </c>
      <c r="D1923" t="str">
        <f>IF(HLOOKUP($D$1,'vInfo (Imported)'!$1:$5000,A1923,FALSE)&gt;0,
HLOOKUP($D$1,'vInfo (Imported)'!$1:$5000,A1923,FALSE),
"")</f>
        <v/>
      </c>
      <c r="E1923" t="str">
        <f>IF(HLOOKUP("Category",'vInfo (Imported)'!$1:$5000,A1923,FALSE)&gt;0,
HLOOKUP("Category",'vInfo (Imported)'!$1:$5000,A1923,FALSE),
"")</f>
        <v/>
      </c>
      <c r="F1923" t="str">
        <f>IF(HLOOKUP("OS according to the configuration file",'vInfo (Imported)'!$1:$5000,A1923,FALSE)&gt;0,
HLOOKUP("OS according to the configuration file",'vInfo (Imported)'!$1:$5000,A1923,FALSE),
"")</f>
        <v/>
      </c>
      <c r="G1923" s="1" t="str">
        <f>IF(HLOOKUP("Cluster",'vInfo (Imported)'!$1:$5000,A1923,FALSE)&gt;0,
HLOOKUP("Cluster",'vInfo (Imported)'!$1:$5000,A1923,FALSE),
"")</f>
        <v/>
      </c>
      <c r="K1923" s="28">
        <f>'vCluster (Imported)'!A1923</f>
        <v>0</v>
      </c>
      <c r="L1923">
        <f t="shared" si="183"/>
        <v>0</v>
      </c>
      <c r="M1923">
        <f t="shared" si="184"/>
        <v>0</v>
      </c>
      <c r="N1923">
        <f t="shared" si="185"/>
        <v>0</v>
      </c>
      <c r="O1923" s="1">
        <f t="shared" si="186"/>
        <v>0</v>
      </c>
      <c r="P1923">
        <f>SUMIFS('vCluster (Imported)'!$G:$G,'vCluster (Imported)'!$A:$A,K1923)</f>
        <v>0</v>
      </c>
      <c r="Q1923">
        <f t="shared" si="187"/>
        <v>0</v>
      </c>
    </row>
    <row r="1924" spans="1:17" x14ac:dyDescent="0.3">
      <c r="A1924">
        <f t="shared" si="182"/>
        <v>1924</v>
      </c>
      <c r="B1924" t="str">
        <f>IF(HLOOKUP("Memory",'vInfo (Imported)'!$1:$5000,A1924,FALSE)&gt;0,HLOOKUP("Memory",'vInfo (Imported)'!$1:$5000,A1924,FALSE),"")</f>
        <v/>
      </c>
      <c r="C1924" t="str">
        <f>IF(HLOOKUP("CPUs",'vInfo (Imported)'!$1:$5000,A1924,FALSE)&gt;0,
HLOOKUP("CPUs",'vInfo (Imported)'!$1:$5000,A1924,FALSE),
"")</f>
        <v/>
      </c>
      <c r="D1924" t="str">
        <f>IF(HLOOKUP($D$1,'vInfo (Imported)'!$1:$5000,A1924,FALSE)&gt;0,
HLOOKUP($D$1,'vInfo (Imported)'!$1:$5000,A1924,FALSE),
"")</f>
        <v/>
      </c>
      <c r="E1924" t="str">
        <f>IF(HLOOKUP("Category",'vInfo (Imported)'!$1:$5000,A1924,FALSE)&gt;0,
HLOOKUP("Category",'vInfo (Imported)'!$1:$5000,A1924,FALSE),
"")</f>
        <v/>
      </c>
      <c r="F1924" t="str">
        <f>IF(HLOOKUP("OS according to the configuration file",'vInfo (Imported)'!$1:$5000,A1924,FALSE)&gt;0,
HLOOKUP("OS according to the configuration file",'vInfo (Imported)'!$1:$5000,A1924,FALSE),
"")</f>
        <v/>
      </c>
      <c r="G1924" s="1" t="str">
        <f>IF(HLOOKUP("Cluster",'vInfo (Imported)'!$1:$5000,A1924,FALSE)&gt;0,
HLOOKUP("Cluster",'vInfo (Imported)'!$1:$5000,A1924,FALSE),
"")</f>
        <v/>
      </c>
      <c r="K1924" s="28">
        <f>'vCluster (Imported)'!A1924</f>
        <v>0</v>
      </c>
      <c r="L1924">
        <f t="shared" si="183"/>
        <v>0</v>
      </c>
      <c r="M1924">
        <f t="shared" si="184"/>
        <v>0</v>
      </c>
      <c r="N1924">
        <f t="shared" si="185"/>
        <v>0</v>
      </c>
      <c r="O1924" s="1">
        <f t="shared" si="186"/>
        <v>0</v>
      </c>
      <c r="P1924">
        <f>SUMIFS('vCluster (Imported)'!$G:$G,'vCluster (Imported)'!$A:$A,K1924)</f>
        <v>0</v>
      </c>
      <c r="Q1924">
        <f t="shared" si="187"/>
        <v>0</v>
      </c>
    </row>
    <row r="1925" spans="1:17" x14ac:dyDescent="0.3">
      <c r="A1925">
        <f t="shared" si="182"/>
        <v>1925</v>
      </c>
      <c r="B1925" t="str">
        <f>IF(HLOOKUP("Memory",'vInfo (Imported)'!$1:$5000,A1925,FALSE)&gt;0,HLOOKUP("Memory",'vInfo (Imported)'!$1:$5000,A1925,FALSE),"")</f>
        <v/>
      </c>
      <c r="C1925" t="str">
        <f>IF(HLOOKUP("CPUs",'vInfo (Imported)'!$1:$5000,A1925,FALSE)&gt;0,
HLOOKUP("CPUs",'vInfo (Imported)'!$1:$5000,A1925,FALSE),
"")</f>
        <v/>
      </c>
      <c r="D1925" t="str">
        <f>IF(HLOOKUP($D$1,'vInfo (Imported)'!$1:$5000,A1925,FALSE)&gt;0,
HLOOKUP($D$1,'vInfo (Imported)'!$1:$5000,A1925,FALSE),
"")</f>
        <v/>
      </c>
      <c r="E1925" t="str">
        <f>IF(HLOOKUP("Category",'vInfo (Imported)'!$1:$5000,A1925,FALSE)&gt;0,
HLOOKUP("Category",'vInfo (Imported)'!$1:$5000,A1925,FALSE),
"")</f>
        <v/>
      </c>
      <c r="F1925" t="str">
        <f>IF(HLOOKUP("OS according to the configuration file",'vInfo (Imported)'!$1:$5000,A1925,FALSE)&gt;0,
HLOOKUP("OS according to the configuration file",'vInfo (Imported)'!$1:$5000,A1925,FALSE),
"")</f>
        <v/>
      </c>
      <c r="G1925" s="1" t="str">
        <f>IF(HLOOKUP("Cluster",'vInfo (Imported)'!$1:$5000,A1925,FALSE)&gt;0,
HLOOKUP("Cluster",'vInfo (Imported)'!$1:$5000,A1925,FALSE),
"")</f>
        <v/>
      </c>
      <c r="K1925" s="28">
        <f>'vCluster (Imported)'!A1925</f>
        <v>0</v>
      </c>
      <c r="L1925">
        <f t="shared" si="183"/>
        <v>0</v>
      </c>
      <c r="M1925">
        <f t="shared" si="184"/>
        <v>0</v>
      </c>
      <c r="N1925">
        <f t="shared" si="185"/>
        <v>0</v>
      </c>
      <c r="O1925" s="1">
        <f t="shared" si="186"/>
        <v>0</v>
      </c>
      <c r="P1925">
        <f>SUMIFS('vCluster (Imported)'!$G:$G,'vCluster (Imported)'!$A:$A,K1925)</f>
        <v>0</v>
      </c>
      <c r="Q1925">
        <f t="shared" si="187"/>
        <v>0</v>
      </c>
    </row>
    <row r="1926" spans="1:17" x14ac:dyDescent="0.3">
      <c r="A1926">
        <f t="shared" si="182"/>
        <v>1926</v>
      </c>
      <c r="B1926" t="str">
        <f>IF(HLOOKUP("Memory",'vInfo (Imported)'!$1:$5000,A1926,FALSE)&gt;0,HLOOKUP("Memory",'vInfo (Imported)'!$1:$5000,A1926,FALSE),"")</f>
        <v/>
      </c>
      <c r="C1926" t="str">
        <f>IF(HLOOKUP("CPUs",'vInfo (Imported)'!$1:$5000,A1926,FALSE)&gt;0,
HLOOKUP("CPUs",'vInfo (Imported)'!$1:$5000,A1926,FALSE),
"")</f>
        <v/>
      </c>
      <c r="D1926" t="str">
        <f>IF(HLOOKUP($D$1,'vInfo (Imported)'!$1:$5000,A1926,FALSE)&gt;0,
HLOOKUP($D$1,'vInfo (Imported)'!$1:$5000,A1926,FALSE),
"")</f>
        <v/>
      </c>
      <c r="E1926" t="str">
        <f>IF(HLOOKUP("Category",'vInfo (Imported)'!$1:$5000,A1926,FALSE)&gt;0,
HLOOKUP("Category",'vInfo (Imported)'!$1:$5000,A1926,FALSE),
"")</f>
        <v/>
      </c>
      <c r="F1926" t="str">
        <f>IF(HLOOKUP("OS according to the configuration file",'vInfo (Imported)'!$1:$5000,A1926,FALSE)&gt;0,
HLOOKUP("OS according to the configuration file",'vInfo (Imported)'!$1:$5000,A1926,FALSE),
"")</f>
        <v/>
      </c>
      <c r="G1926" s="1" t="str">
        <f>IF(HLOOKUP("Cluster",'vInfo (Imported)'!$1:$5000,A1926,FALSE)&gt;0,
HLOOKUP("Cluster",'vInfo (Imported)'!$1:$5000,A1926,FALSE),
"")</f>
        <v/>
      </c>
      <c r="K1926" s="28">
        <f>'vCluster (Imported)'!A1926</f>
        <v>0</v>
      </c>
      <c r="L1926">
        <f t="shared" si="183"/>
        <v>0</v>
      </c>
      <c r="M1926">
        <f t="shared" si="184"/>
        <v>0</v>
      </c>
      <c r="N1926">
        <f t="shared" si="185"/>
        <v>0</v>
      </c>
      <c r="O1926" s="1">
        <f t="shared" si="186"/>
        <v>0</v>
      </c>
      <c r="P1926">
        <f>SUMIFS('vCluster (Imported)'!$G:$G,'vCluster (Imported)'!$A:$A,K1926)</f>
        <v>0</v>
      </c>
      <c r="Q1926">
        <f t="shared" si="187"/>
        <v>0</v>
      </c>
    </row>
    <row r="1927" spans="1:17" x14ac:dyDescent="0.3">
      <c r="A1927">
        <f t="shared" si="182"/>
        <v>1927</v>
      </c>
      <c r="B1927" t="str">
        <f>IF(HLOOKUP("Memory",'vInfo (Imported)'!$1:$5000,A1927,FALSE)&gt;0,HLOOKUP("Memory",'vInfo (Imported)'!$1:$5000,A1927,FALSE),"")</f>
        <v/>
      </c>
      <c r="C1927" t="str">
        <f>IF(HLOOKUP("CPUs",'vInfo (Imported)'!$1:$5000,A1927,FALSE)&gt;0,
HLOOKUP("CPUs",'vInfo (Imported)'!$1:$5000,A1927,FALSE),
"")</f>
        <v/>
      </c>
      <c r="D1927" t="str">
        <f>IF(HLOOKUP($D$1,'vInfo (Imported)'!$1:$5000,A1927,FALSE)&gt;0,
HLOOKUP($D$1,'vInfo (Imported)'!$1:$5000,A1927,FALSE),
"")</f>
        <v/>
      </c>
      <c r="E1927" t="str">
        <f>IF(HLOOKUP("Category",'vInfo (Imported)'!$1:$5000,A1927,FALSE)&gt;0,
HLOOKUP("Category",'vInfo (Imported)'!$1:$5000,A1927,FALSE),
"")</f>
        <v/>
      </c>
      <c r="F1927" t="str">
        <f>IF(HLOOKUP("OS according to the configuration file",'vInfo (Imported)'!$1:$5000,A1927,FALSE)&gt;0,
HLOOKUP("OS according to the configuration file",'vInfo (Imported)'!$1:$5000,A1927,FALSE),
"")</f>
        <v/>
      </c>
      <c r="G1927" s="1" t="str">
        <f>IF(HLOOKUP("Cluster",'vInfo (Imported)'!$1:$5000,A1927,FALSE)&gt;0,
HLOOKUP("Cluster",'vInfo (Imported)'!$1:$5000,A1927,FALSE),
"")</f>
        <v/>
      </c>
      <c r="K1927" s="28">
        <f>'vCluster (Imported)'!A1927</f>
        <v>0</v>
      </c>
      <c r="L1927">
        <f t="shared" si="183"/>
        <v>0</v>
      </c>
      <c r="M1927">
        <f t="shared" si="184"/>
        <v>0</v>
      </c>
      <c r="N1927">
        <f t="shared" si="185"/>
        <v>0</v>
      </c>
      <c r="O1927" s="1">
        <f t="shared" si="186"/>
        <v>0</v>
      </c>
      <c r="P1927">
        <f>SUMIFS('vCluster (Imported)'!$G:$G,'vCluster (Imported)'!$A:$A,K1927)</f>
        <v>0</v>
      </c>
      <c r="Q1927">
        <f t="shared" si="187"/>
        <v>0</v>
      </c>
    </row>
    <row r="1928" spans="1:17" x14ac:dyDescent="0.3">
      <c r="A1928">
        <f t="shared" si="182"/>
        <v>1928</v>
      </c>
      <c r="B1928" t="str">
        <f>IF(HLOOKUP("Memory",'vInfo (Imported)'!$1:$5000,A1928,FALSE)&gt;0,HLOOKUP("Memory",'vInfo (Imported)'!$1:$5000,A1928,FALSE),"")</f>
        <v/>
      </c>
      <c r="C1928" t="str">
        <f>IF(HLOOKUP("CPUs",'vInfo (Imported)'!$1:$5000,A1928,FALSE)&gt;0,
HLOOKUP("CPUs",'vInfo (Imported)'!$1:$5000,A1928,FALSE),
"")</f>
        <v/>
      </c>
      <c r="D1928" t="str">
        <f>IF(HLOOKUP($D$1,'vInfo (Imported)'!$1:$5000,A1928,FALSE)&gt;0,
HLOOKUP($D$1,'vInfo (Imported)'!$1:$5000,A1928,FALSE),
"")</f>
        <v/>
      </c>
      <c r="E1928" t="str">
        <f>IF(HLOOKUP("Category",'vInfo (Imported)'!$1:$5000,A1928,FALSE)&gt;0,
HLOOKUP("Category",'vInfo (Imported)'!$1:$5000,A1928,FALSE),
"")</f>
        <v/>
      </c>
      <c r="F1928" t="str">
        <f>IF(HLOOKUP("OS according to the configuration file",'vInfo (Imported)'!$1:$5000,A1928,FALSE)&gt;0,
HLOOKUP("OS according to the configuration file",'vInfo (Imported)'!$1:$5000,A1928,FALSE),
"")</f>
        <v/>
      </c>
      <c r="G1928" s="1" t="str">
        <f>IF(HLOOKUP("Cluster",'vInfo (Imported)'!$1:$5000,A1928,FALSE)&gt;0,
HLOOKUP("Cluster",'vInfo (Imported)'!$1:$5000,A1928,FALSE),
"")</f>
        <v/>
      </c>
      <c r="K1928" s="28">
        <f>'vCluster (Imported)'!A1928</f>
        <v>0</v>
      </c>
      <c r="L1928">
        <f t="shared" si="183"/>
        <v>0</v>
      </c>
      <c r="M1928">
        <f t="shared" si="184"/>
        <v>0</v>
      </c>
      <c r="N1928">
        <f t="shared" si="185"/>
        <v>0</v>
      </c>
      <c r="O1928" s="1">
        <f t="shared" si="186"/>
        <v>0</v>
      </c>
      <c r="P1928">
        <f>SUMIFS('vCluster (Imported)'!$G:$G,'vCluster (Imported)'!$A:$A,K1928)</f>
        <v>0</v>
      </c>
      <c r="Q1928">
        <f t="shared" si="187"/>
        <v>0</v>
      </c>
    </row>
    <row r="1929" spans="1:17" x14ac:dyDescent="0.3">
      <c r="A1929">
        <f t="shared" si="182"/>
        <v>1929</v>
      </c>
      <c r="B1929" t="str">
        <f>IF(HLOOKUP("Memory",'vInfo (Imported)'!$1:$5000,A1929,FALSE)&gt;0,HLOOKUP("Memory",'vInfo (Imported)'!$1:$5000,A1929,FALSE),"")</f>
        <v/>
      </c>
      <c r="C1929" t="str">
        <f>IF(HLOOKUP("CPUs",'vInfo (Imported)'!$1:$5000,A1929,FALSE)&gt;0,
HLOOKUP("CPUs",'vInfo (Imported)'!$1:$5000,A1929,FALSE),
"")</f>
        <v/>
      </c>
      <c r="D1929" t="str">
        <f>IF(HLOOKUP($D$1,'vInfo (Imported)'!$1:$5000,A1929,FALSE)&gt;0,
HLOOKUP($D$1,'vInfo (Imported)'!$1:$5000,A1929,FALSE),
"")</f>
        <v/>
      </c>
      <c r="E1929" t="str">
        <f>IF(HLOOKUP("Category",'vInfo (Imported)'!$1:$5000,A1929,FALSE)&gt;0,
HLOOKUP("Category",'vInfo (Imported)'!$1:$5000,A1929,FALSE),
"")</f>
        <v/>
      </c>
      <c r="F1929" t="str">
        <f>IF(HLOOKUP("OS according to the configuration file",'vInfo (Imported)'!$1:$5000,A1929,FALSE)&gt;0,
HLOOKUP("OS according to the configuration file",'vInfo (Imported)'!$1:$5000,A1929,FALSE),
"")</f>
        <v/>
      </c>
      <c r="G1929" s="1" t="str">
        <f>IF(HLOOKUP("Cluster",'vInfo (Imported)'!$1:$5000,A1929,FALSE)&gt;0,
HLOOKUP("Cluster",'vInfo (Imported)'!$1:$5000,A1929,FALSE),
"")</f>
        <v/>
      </c>
      <c r="K1929" s="28">
        <f>'vCluster (Imported)'!A1929</f>
        <v>0</v>
      </c>
      <c r="L1929">
        <f t="shared" si="183"/>
        <v>0</v>
      </c>
      <c r="M1929">
        <f t="shared" si="184"/>
        <v>0</v>
      </c>
      <c r="N1929">
        <f t="shared" si="185"/>
        <v>0</v>
      </c>
      <c r="O1929" s="1">
        <f t="shared" si="186"/>
        <v>0</v>
      </c>
      <c r="P1929">
        <f>SUMIFS('vCluster (Imported)'!$G:$G,'vCluster (Imported)'!$A:$A,K1929)</f>
        <v>0</v>
      </c>
      <c r="Q1929">
        <f t="shared" si="187"/>
        <v>0</v>
      </c>
    </row>
    <row r="1930" spans="1:17" x14ac:dyDescent="0.3">
      <c r="A1930">
        <f t="shared" si="182"/>
        <v>1930</v>
      </c>
      <c r="B1930" t="str">
        <f>IF(HLOOKUP("Memory",'vInfo (Imported)'!$1:$5000,A1930,FALSE)&gt;0,HLOOKUP("Memory",'vInfo (Imported)'!$1:$5000,A1930,FALSE),"")</f>
        <v/>
      </c>
      <c r="C1930" t="str">
        <f>IF(HLOOKUP("CPUs",'vInfo (Imported)'!$1:$5000,A1930,FALSE)&gt;0,
HLOOKUP("CPUs",'vInfo (Imported)'!$1:$5000,A1930,FALSE),
"")</f>
        <v/>
      </c>
      <c r="D1930" t="str">
        <f>IF(HLOOKUP($D$1,'vInfo (Imported)'!$1:$5000,A1930,FALSE)&gt;0,
HLOOKUP($D$1,'vInfo (Imported)'!$1:$5000,A1930,FALSE),
"")</f>
        <v/>
      </c>
      <c r="E1930" t="str">
        <f>IF(HLOOKUP("Category",'vInfo (Imported)'!$1:$5000,A1930,FALSE)&gt;0,
HLOOKUP("Category",'vInfo (Imported)'!$1:$5000,A1930,FALSE),
"")</f>
        <v/>
      </c>
      <c r="F1930" t="str">
        <f>IF(HLOOKUP("OS according to the configuration file",'vInfo (Imported)'!$1:$5000,A1930,FALSE)&gt;0,
HLOOKUP("OS according to the configuration file",'vInfo (Imported)'!$1:$5000,A1930,FALSE),
"")</f>
        <v/>
      </c>
      <c r="G1930" s="1" t="str">
        <f>IF(HLOOKUP("Cluster",'vInfo (Imported)'!$1:$5000,A1930,FALSE)&gt;0,
HLOOKUP("Cluster",'vInfo (Imported)'!$1:$5000,A1930,FALSE),
"")</f>
        <v/>
      </c>
      <c r="K1930" s="28">
        <f>'vCluster (Imported)'!A1930</f>
        <v>0</v>
      </c>
      <c r="L1930">
        <f t="shared" si="183"/>
        <v>0</v>
      </c>
      <c r="M1930">
        <f t="shared" si="184"/>
        <v>0</v>
      </c>
      <c r="N1930">
        <f t="shared" si="185"/>
        <v>0</v>
      </c>
      <c r="O1930" s="1">
        <f t="shared" si="186"/>
        <v>0</v>
      </c>
      <c r="P1930">
        <f>SUMIFS('vCluster (Imported)'!$G:$G,'vCluster (Imported)'!$A:$A,K1930)</f>
        <v>0</v>
      </c>
      <c r="Q1930">
        <f t="shared" si="187"/>
        <v>0</v>
      </c>
    </row>
    <row r="1931" spans="1:17" x14ac:dyDescent="0.3">
      <c r="A1931">
        <f t="shared" si="182"/>
        <v>1931</v>
      </c>
      <c r="B1931" t="str">
        <f>IF(HLOOKUP("Memory",'vInfo (Imported)'!$1:$5000,A1931,FALSE)&gt;0,HLOOKUP("Memory",'vInfo (Imported)'!$1:$5000,A1931,FALSE),"")</f>
        <v/>
      </c>
      <c r="C1931" t="str">
        <f>IF(HLOOKUP("CPUs",'vInfo (Imported)'!$1:$5000,A1931,FALSE)&gt;0,
HLOOKUP("CPUs",'vInfo (Imported)'!$1:$5000,A1931,FALSE),
"")</f>
        <v/>
      </c>
      <c r="D1931" t="str">
        <f>IF(HLOOKUP($D$1,'vInfo (Imported)'!$1:$5000,A1931,FALSE)&gt;0,
HLOOKUP($D$1,'vInfo (Imported)'!$1:$5000,A1931,FALSE),
"")</f>
        <v/>
      </c>
      <c r="E1931" t="str">
        <f>IF(HLOOKUP("Category",'vInfo (Imported)'!$1:$5000,A1931,FALSE)&gt;0,
HLOOKUP("Category",'vInfo (Imported)'!$1:$5000,A1931,FALSE),
"")</f>
        <v/>
      </c>
      <c r="F1931" t="str">
        <f>IF(HLOOKUP("OS according to the configuration file",'vInfo (Imported)'!$1:$5000,A1931,FALSE)&gt;0,
HLOOKUP("OS according to the configuration file",'vInfo (Imported)'!$1:$5000,A1931,FALSE),
"")</f>
        <v/>
      </c>
      <c r="G1931" s="1" t="str">
        <f>IF(HLOOKUP("Cluster",'vInfo (Imported)'!$1:$5000,A1931,FALSE)&gt;0,
HLOOKUP("Cluster",'vInfo (Imported)'!$1:$5000,A1931,FALSE),
"")</f>
        <v/>
      </c>
      <c r="K1931" s="28">
        <f>'vCluster (Imported)'!A1931</f>
        <v>0</v>
      </c>
      <c r="L1931">
        <f t="shared" si="183"/>
        <v>0</v>
      </c>
      <c r="M1931">
        <f t="shared" si="184"/>
        <v>0</v>
      </c>
      <c r="N1931">
        <f t="shared" si="185"/>
        <v>0</v>
      </c>
      <c r="O1931" s="1">
        <f t="shared" si="186"/>
        <v>0</v>
      </c>
      <c r="P1931">
        <f>SUMIFS('vCluster (Imported)'!$G:$G,'vCluster (Imported)'!$A:$A,K1931)</f>
        <v>0</v>
      </c>
      <c r="Q1931">
        <f t="shared" si="187"/>
        <v>0</v>
      </c>
    </row>
    <row r="1932" spans="1:17" x14ac:dyDescent="0.3">
      <c r="A1932">
        <f t="shared" si="182"/>
        <v>1932</v>
      </c>
      <c r="B1932" t="str">
        <f>IF(HLOOKUP("Memory",'vInfo (Imported)'!$1:$5000,A1932,FALSE)&gt;0,HLOOKUP("Memory",'vInfo (Imported)'!$1:$5000,A1932,FALSE),"")</f>
        <v/>
      </c>
      <c r="C1932" t="str">
        <f>IF(HLOOKUP("CPUs",'vInfo (Imported)'!$1:$5000,A1932,FALSE)&gt;0,
HLOOKUP("CPUs",'vInfo (Imported)'!$1:$5000,A1932,FALSE),
"")</f>
        <v/>
      </c>
      <c r="D1932" t="str">
        <f>IF(HLOOKUP($D$1,'vInfo (Imported)'!$1:$5000,A1932,FALSE)&gt;0,
HLOOKUP($D$1,'vInfo (Imported)'!$1:$5000,A1932,FALSE),
"")</f>
        <v/>
      </c>
      <c r="E1932" t="str">
        <f>IF(HLOOKUP("Category",'vInfo (Imported)'!$1:$5000,A1932,FALSE)&gt;0,
HLOOKUP("Category",'vInfo (Imported)'!$1:$5000,A1932,FALSE),
"")</f>
        <v/>
      </c>
      <c r="F1932" t="str">
        <f>IF(HLOOKUP("OS according to the configuration file",'vInfo (Imported)'!$1:$5000,A1932,FALSE)&gt;0,
HLOOKUP("OS according to the configuration file",'vInfo (Imported)'!$1:$5000,A1932,FALSE),
"")</f>
        <v/>
      </c>
      <c r="G1932" s="1" t="str">
        <f>IF(HLOOKUP("Cluster",'vInfo (Imported)'!$1:$5000,A1932,FALSE)&gt;0,
HLOOKUP("Cluster",'vInfo (Imported)'!$1:$5000,A1932,FALSE),
"")</f>
        <v/>
      </c>
      <c r="K1932" s="28">
        <f>'vCluster (Imported)'!A1932</f>
        <v>0</v>
      </c>
      <c r="L1932">
        <f t="shared" si="183"/>
        <v>0</v>
      </c>
      <c r="M1932">
        <f t="shared" si="184"/>
        <v>0</v>
      </c>
      <c r="N1932">
        <f t="shared" si="185"/>
        <v>0</v>
      </c>
      <c r="O1932" s="1">
        <f t="shared" si="186"/>
        <v>0</v>
      </c>
      <c r="P1932">
        <f>SUMIFS('vCluster (Imported)'!$G:$G,'vCluster (Imported)'!$A:$A,K1932)</f>
        <v>0</v>
      </c>
      <c r="Q1932">
        <f t="shared" si="187"/>
        <v>0</v>
      </c>
    </row>
    <row r="1933" spans="1:17" x14ac:dyDescent="0.3">
      <c r="A1933">
        <f t="shared" si="182"/>
        <v>1933</v>
      </c>
      <c r="B1933" t="str">
        <f>IF(HLOOKUP("Memory",'vInfo (Imported)'!$1:$5000,A1933,FALSE)&gt;0,HLOOKUP("Memory",'vInfo (Imported)'!$1:$5000,A1933,FALSE),"")</f>
        <v/>
      </c>
      <c r="C1933" t="str">
        <f>IF(HLOOKUP("CPUs",'vInfo (Imported)'!$1:$5000,A1933,FALSE)&gt;0,
HLOOKUP("CPUs",'vInfo (Imported)'!$1:$5000,A1933,FALSE),
"")</f>
        <v/>
      </c>
      <c r="D1933" t="str">
        <f>IF(HLOOKUP($D$1,'vInfo (Imported)'!$1:$5000,A1933,FALSE)&gt;0,
HLOOKUP($D$1,'vInfo (Imported)'!$1:$5000,A1933,FALSE),
"")</f>
        <v/>
      </c>
      <c r="E1933" t="str">
        <f>IF(HLOOKUP("Category",'vInfo (Imported)'!$1:$5000,A1933,FALSE)&gt;0,
HLOOKUP("Category",'vInfo (Imported)'!$1:$5000,A1933,FALSE),
"")</f>
        <v/>
      </c>
      <c r="F1933" t="str">
        <f>IF(HLOOKUP("OS according to the configuration file",'vInfo (Imported)'!$1:$5000,A1933,FALSE)&gt;0,
HLOOKUP("OS according to the configuration file",'vInfo (Imported)'!$1:$5000,A1933,FALSE),
"")</f>
        <v/>
      </c>
      <c r="G1933" s="1" t="str">
        <f>IF(HLOOKUP("Cluster",'vInfo (Imported)'!$1:$5000,A1933,FALSE)&gt;0,
HLOOKUP("Cluster",'vInfo (Imported)'!$1:$5000,A1933,FALSE),
"")</f>
        <v/>
      </c>
      <c r="K1933" s="28">
        <f>'vCluster (Imported)'!A1933</f>
        <v>0</v>
      </c>
      <c r="L1933">
        <f t="shared" si="183"/>
        <v>0</v>
      </c>
      <c r="M1933">
        <f t="shared" si="184"/>
        <v>0</v>
      </c>
      <c r="N1933">
        <f t="shared" si="185"/>
        <v>0</v>
      </c>
      <c r="O1933" s="1">
        <f t="shared" si="186"/>
        <v>0</v>
      </c>
      <c r="P1933">
        <f>SUMIFS('vCluster (Imported)'!$G:$G,'vCluster (Imported)'!$A:$A,K1933)</f>
        <v>0</v>
      </c>
      <c r="Q1933">
        <f t="shared" si="187"/>
        <v>0</v>
      </c>
    </row>
    <row r="1934" spans="1:17" x14ac:dyDescent="0.3">
      <c r="A1934">
        <f t="shared" si="182"/>
        <v>1934</v>
      </c>
      <c r="B1934" t="str">
        <f>IF(HLOOKUP("Memory",'vInfo (Imported)'!$1:$5000,A1934,FALSE)&gt;0,HLOOKUP("Memory",'vInfo (Imported)'!$1:$5000,A1934,FALSE),"")</f>
        <v/>
      </c>
      <c r="C1934" t="str">
        <f>IF(HLOOKUP("CPUs",'vInfo (Imported)'!$1:$5000,A1934,FALSE)&gt;0,
HLOOKUP("CPUs",'vInfo (Imported)'!$1:$5000,A1934,FALSE),
"")</f>
        <v/>
      </c>
      <c r="D1934" t="str">
        <f>IF(HLOOKUP($D$1,'vInfo (Imported)'!$1:$5000,A1934,FALSE)&gt;0,
HLOOKUP($D$1,'vInfo (Imported)'!$1:$5000,A1934,FALSE),
"")</f>
        <v/>
      </c>
      <c r="E1934" t="str">
        <f>IF(HLOOKUP("Category",'vInfo (Imported)'!$1:$5000,A1934,FALSE)&gt;0,
HLOOKUP("Category",'vInfo (Imported)'!$1:$5000,A1934,FALSE),
"")</f>
        <v/>
      </c>
      <c r="F1934" t="str">
        <f>IF(HLOOKUP("OS according to the configuration file",'vInfo (Imported)'!$1:$5000,A1934,FALSE)&gt;0,
HLOOKUP("OS according to the configuration file",'vInfo (Imported)'!$1:$5000,A1934,FALSE),
"")</f>
        <v/>
      </c>
      <c r="G1934" s="1" t="str">
        <f>IF(HLOOKUP("Cluster",'vInfo (Imported)'!$1:$5000,A1934,FALSE)&gt;0,
HLOOKUP("Cluster",'vInfo (Imported)'!$1:$5000,A1934,FALSE),
"")</f>
        <v/>
      </c>
      <c r="K1934" s="28">
        <f>'vCluster (Imported)'!A1934</f>
        <v>0</v>
      </c>
      <c r="L1934">
        <f t="shared" si="183"/>
        <v>0</v>
      </c>
      <c r="M1934">
        <f t="shared" si="184"/>
        <v>0</v>
      </c>
      <c r="N1934">
        <f t="shared" si="185"/>
        <v>0</v>
      </c>
      <c r="O1934" s="1">
        <f t="shared" si="186"/>
        <v>0</v>
      </c>
      <c r="P1934">
        <f>SUMIFS('vCluster (Imported)'!$G:$G,'vCluster (Imported)'!$A:$A,K1934)</f>
        <v>0</v>
      </c>
      <c r="Q1934">
        <f t="shared" si="187"/>
        <v>0</v>
      </c>
    </row>
    <row r="1935" spans="1:17" x14ac:dyDescent="0.3">
      <c r="A1935">
        <f t="shared" si="182"/>
        <v>1935</v>
      </c>
      <c r="B1935" t="str">
        <f>IF(HLOOKUP("Memory",'vInfo (Imported)'!$1:$5000,A1935,FALSE)&gt;0,HLOOKUP("Memory",'vInfo (Imported)'!$1:$5000,A1935,FALSE),"")</f>
        <v/>
      </c>
      <c r="C1935" t="str">
        <f>IF(HLOOKUP("CPUs",'vInfo (Imported)'!$1:$5000,A1935,FALSE)&gt;0,
HLOOKUP("CPUs",'vInfo (Imported)'!$1:$5000,A1935,FALSE),
"")</f>
        <v/>
      </c>
      <c r="D1935" t="str">
        <f>IF(HLOOKUP($D$1,'vInfo (Imported)'!$1:$5000,A1935,FALSE)&gt;0,
HLOOKUP($D$1,'vInfo (Imported)'!$1:$5000,A1935,FALSE),
"")</f>
        <v/>
      </c>
      <c r="E1935" t="str">
        <f>IF(HLOOKUP("Category",'vInfo (Imported)'!$1:$5000,A1935,FALSE)&gt;0,
HLOOKUP("Category",'vInfo (Imported)'!$1:$5000,A1935,FALSE),
"")</f>
        <v/>
      </c>
      <c r="F1935" t="str">
        <f>IF(HLOOKUP("OS according to the configuration file",'vInfo (Imported)'!$1:$5000,A1935,FALSE)&gt;0,
HLOOKUP("OS according to the configuration file",'vInfo (Imported)'!$1:$5000,A1935,FALSE),
"")</f>
        <v/>
      </c>
      <c r="G1935" s="1" t="str">
        <f>IF(HLOOKUP("Cluster",'vInfo (Imported)'!$1:$5000,A1935,FALSE)&gt;0,
HLOOKUP("Cluster",'vInfo (Imported)'!$1:$5000,A1935,FALSE),
"")</f>
        <v/>
      </c>
      <c r="K1935" s="28">
        <f>'vCluster (Imported)'!A1935</f>
        <v>0</v>
      </c>
      <c r="L1935">
        <f t="shared" si="183"/>
        <v>0</v>
      </c>
      <c r="M1935">
        <f t="shared" si="184"/>
        <v>0</v>
      </c>
      <c r="N1935">
        <f t="shared" si="185"/>
        <v>0</v>
      </c>
      <c r="O1935" s="1">
        <f t="shared" si="186"/>
        <v>0</v>
      </c>
      <c r="P1935">
        <f>SUMIFS('vCluster (Imported)'!$G:$G,'vCluster (Imported)'!$A:$A,K1935)</f>
        <v>0</v>
      </c>
      <c r="Q1935">
        <f t="shared" si="187"/>
        <v>0</v>
      </c>
    </row>
    <row r="1936" spans="1:17" x14ac:dyDescent="0.3">
      <c r="A1936">
        <f t="shared" si="182"/>
        <v>1936</v>
      </c>
      <c r="B1936" t="str">
        <f>IF(HLOOKUP("Memory",'vInfo (Imported)'!$1:$5000,A1936,FALSE)&gt;0,HLOOKUP("Memory",'vInfo (Imported)'!$1:$5000,A1936,FALSE),"")</f>
        <v/>
      </c>
      <c r="C1936" t="str">
        <f>IF(HLOOKUP("CPUs",'vInfo (Imported)'!$1:$5000,A1936,FALSE)&gt;0,
HLOOKUP("CPUs",'vInfo (Imported)'!$1:$5000,A1936,FALSE),
"")</f>
        <v/>
      </c>
      <c r="D1936" t="str">
        <f>IF(HLOOKUP($D$1,'vInfo (Imported)'!$1:$5000,A1936,FALSE)&gt;0,
HLOOKUP($D$1,'vInfo (Imported)'!$1:$5000,A1936,FALSE),
"")</f>
        <v/>
      </c>
      <c r="E1936" t="str">
        <f>IF(HLOOKUP("Category",'vInfo (Imported)'!$1:$5000,A1936,FALSE)&gt;0,
HLOOKUP("Category",'vInfo (Imported)'!$1:$5000,A1936,FALSE),
"")</f>
        <v/>
      </c>
      <c r="F1936" t="str">
        <f>IF(HLOOKUP("OS according to the configuration file",'vInfo (Imported)'!$1:$5000,A1936,FALSE)&gt;0,
HLOOKUP("OS according to the configuration file",'vInfo (Imported)'!$1:$5000,A1936,FALSE),
"")</f>
        <v/>
      </c>
      <c r="G1936" s="1" t="str">
        <f>IF(HLOOKUP("Cluster",'vInfo (Imported)'!$1:$5000,A1936,FALSE)&gt;0,
HLOOKUP("Cluster",'vInfo (Imported)'!$1:$5000,A1936,FALSE),
"")</f>
        <v/>
      </c>
      <c r="K1936" s="28">
        <f>'vCluster (Imported)'!A1936</f>
        <v>0</v>
      </c>
      <c r="L1936">
        <f t="shared" si="183"/>
        <v>0</v>
      </c>
      <c r="M1936">
        <f t="shared" si="184"/>
        <v>0</v>
      </c>
      <c r="N1936">
        <f t="shared" si="185"/>
        <v>0</v>
      </c>
      <c r="O1936" s="1">
        <f t="shared" si="186"/>
        <v>0</v>
      </c>
      <c r="P1936">
        <f>SUMIFS('vCluster (Imported)'!$G:$G,'vCluster (Imported)'!$A:$A,K1936)</f>
        <v>0</v>
      </c>
      <c r="Q1936">
        <f t="shared" si="187"/>
        <v>0</v>
      </c>
    </row>
    <row r="1937" spans="1:17" x14ac:dyDescent="0.3">
      <c r="A1937">
        <f t="shared" si="182"/>
        <v>1937</v>
      </c>
      <c r="B1937" t="str">
        <f>IF(HLOOKUP("Memory",'vInfo (Imported)'!$1:$5000,A1937,FALSE)&gt;0,HLOOKUP("Memory",'vInfo (Imported)'!$1:$5000,A1937,FALSE),"")</f>
        <v/>
      </c>
      <c r="C1937" t="str">
        <f>IF(HLOOKUP("CPUs",'vInfo (Imported)'!$1:$5000,A1937,FALSE)&gt;0,
HLOOKUP("CPUs",'vInfo (Imported)'!$1:$5000,A1937,FALSE),
"")</f>
        <v/>
      </c>
      <c r="D1937" t="str">
        <f>IF(HLOOKUP($D$1,'vInfo (Imported)'!$1:$5000,A1937,FALSE)&gt;0,
HLOOKUP($D$1,'vInfo (Imported)'!$1:$5000,A1937,FALSE),
"")</f>
        <v/>
      </c>
      <c r="E1937" t="str">
        <f>IF(HLOOKUP("Category",'vInfo (Imported)'!$1:$5000,A1937,FALSE)&gt;0,
HLOOKUP("Category",'vInfo (Imported)'!$1:$5000,A1937,FALSE),
"")</f>
        <v/>
      </c>
      <c r="F1937" t="str">
        <f>IF(HLOOKUP("OS according to the configuration file",'vInfo (Imported)'!$1:$5000,A1937,FALSE)&gt;0,
HLOOKUP("OS according to the configuration file",'vInfo (Imported)'!$1:$5000,A1937,FALSE),
"")</f>
        <v/>
      </c>
      <c r="G1937" s="1" t="str">
        <f>IF(HLOOKUP("Cluster",'vInfo (Imported)'!$1:$5000,A1937,FALSE)&gt;0,
HLOOKUP("Cluster",'vInfo (Imported)'!$1:$5000,A1937,FALSE),
"")</f>
        <v/>
      </c>
      <c r="K1937" s="28">
        <f>'vCluster (Imported)'!A1937</f>
        <v>0</v>
      </c>
      <c r="L1937">
        <f t="shared" si="183"/>
        <v>0</v>
      </c>
      <c r="M1937">
        <f t="shared" si="184"/>
        <v>0</v>
      </c>
      <c r="N1937">
        <f t="shared" si="185"/>
        <v>0</v>
      </c>
      <c r="O1937" s="1">
        <f t="shared" si="186"/>
        <v>0</v>
      </c>
      <c r="P1937">
        <f>SUMIFS('vCluster (Imported)'!$G:$G,'vCluster (Imported)'!$A:$A,K1937)</f>
        <v>0</v>
      </c>
      <c r="Q1937">
        <f t="shared" si="187"/>
        <v>0</v>
      </c>
    </row>
    <row r="1938" spans="1:17" x14ac:dyDescent="0.3">
      <c r="A1938">
        <f t="shared" si="182"/>
        <v>1938</v>
      </c>
      <c r="B1938" t="str">
        <f>IF(HLOOKUP("Memory",'vInfo (Imported)'!$1:$5000,A1938,FALSE)&gt;0,HLOOKUP("Memory",'vInfo (Imported)'!$1:$5000,A1938,FALSE),"")</f>
        <v/>
      </c>
      <c r="C1938" t="str">
        <f>IF(HLOOKUP("CPUs",'vInfo (Imported)'!$1:$5000,A1938,FALSE)&gt;0,
HLOOKUP("CPUs",'vInfo (Imported)'!$1:$5000,A1938,FALSE),
"")</f>
        <v/>
      </c>
      <c r="D1938" t="str">
        <f>IF(HLOOKUP($D$1,'vInfo (Imported)'!$1:$5000,A1938,FALSE)&gt;0,
HLOOKUP($D$1,'vInfo (Imported)'!$1:$5000,A1938,FALSE),
"")</f>
        <v/>
      </c>
      <c r="E1938" t="str">
        <f>IF(HLOOKUP("Category",'vInfo (Imported)'!$1:$5000,A1938,FALSE)&gt;0,
HLOOKUP("Category",'vInfo (Imported)'!$1:$5000,A1938,FALSE),
"")</f>
        <v/>
      </c>
      <c r="F1938" t="str">
        <f>IF(HLOOKUP("OS according to the configuration file",'vInfo (Imported)'!$1:$5000,A1938,FALSE)&gt;0,
HLOOKUP("OS according to the configuration file",'vInfo (Imported)'!$1:$5000,A1938,FALSE),
"")</f>
        <v/>
      </c>
      <c r="G1938" s="1" t="str">
        <f>IF(HLOOKUP("Cluster",'vInfo (Imported)'!$1:$5000,A1938,FALSE)&gt;0,
HLOOKUP("Cluster",'vInfo (Imported)'!$1:$5000,A1938,FALSE),
"")</f>
        <v/>
      </c>
      <c r="K1938" s="28">
        <f>'vCluster (Imported)'!A1938</f>
        <v>0</v>
      </c>
      <c r="L1938">
        <f t="shared" si="183"/>
        <v>0</v>
      </c>
      <c r="M1938">
        <f t="shared" si="184"/>
        <v>0</v>
      </c>
      <c r="N1938">
        <f t="shared" si="185"/>
        <v>0</v>
      </c>
      <c r="O1938" s="1">
        <f t="shared" si="186"/>
        <v>0</v>
      </c>
      <c r="P1938">
        <f>SUMIFS('vCluster (Imported)'!$G:$G,'vCluster (Imported)'!$A:$A,K1938)</f>
        <v>0</v>
      </c>
      <c r="Q1938">
        <f t="shared" si="187"/>
        <v>0</v>
      </c>
    </row>
    <row r="1939" spans="1:17" x14ac:dyDescent="0.3">
      <c r="A1939">
        <f t="shared" si="182"/>
        <v>1939</v>
      </c>
      <c r="B1939" t="str">
        <f>IF(HLOOKUP("Memory",'vInfo (Imported)'!$1:$5000,A1939,FALSE)&gt;0,HLOOKUP("Memory",'vInfo (Imported)'!$1:$5000,A1939,FALSE),"")</f>
        <v/>
      </c>
      <c r="C1939" t="str">
        <f>IF(HLOOKUP("CPUs",'vInfo (Imported)'!$1:$5000,A1939,FALSE)&gt;0,
HLOOKUP("CPUs",'vInfo (Imported)'!$1:$5000,A1939,FALSE),
"")</f>
        <v/>
      </c>
      <c r="D1939" t="str">
        <f>IF(HLOOKUP($D$1,'vInfo (Imported)'!$1:$5000,A1939,FALSE)&gt;0,
HLOOKUP($D$1,'vInfo (Imported)'!$1:$5000,A1939,FALSE),
"")</f>
        <v/>
      </c>
      <c r="E1939" t="str">
        <f>IF(HLOOKUP("Category",'vInfo (Imported)'!$1:$5000,A1939,FALSE)&gt;0,
HLOOKUP("Category",'vInfo (Imported)'!$1:$5000,A1939,FALSE),
"")</f>
        <v/>
      </c>
      <c r="F1939" t="str">
        <f>IF(HLOOKUP("OS according to the configuration file",'vInfo (Imported)'!$1:$5000,A1939,FALSE)&gt;0,
HLOOKUP("OS according to the configuration file",'vInfo (Imported)'!$1:$5000,A1939,FALSE),
"")</f>
        <v/>
      </c>
      <c r="G1939" s="1" t="str">
        <f>IF(HLOOKUP("Cluster",'vInfo (Imported)'!$1:$5000,A1939,FALSE)&gt;0,
HLOOKUP("Cluster",'vInfo (Imported)'!$1:$5000,A1939,FALSE),
"")</f>
        <v/>
      </c>
      <c r="K1939" s="28">
        <f>'vCluster (Imported)'!A1939</f>
        <v>0</v>
      </c>
      <c r="L1939">
        <f t="shared" si="183"/>
        <v>0</v>
      </c>
      <c r="M1939">
        <f t="shared" si="184"/>
        <v>0</v>
      </c>
      <c r="N1939">
        <f t="shared" si="185"/>
        <v>0</v>
      </c>
      <c r="O1939" s="1">
        <f t="shared" si="186"/>
        <v>0</v>
      </c>
      <c r="P1939">
        <f>SUMIFS('vCluster (Imported)'!$G:$G,'vCluster (Imported)'!$A:$A,K1939)</f>
        <v>0</v>
      </c>
      <c r="Q1939">
        <f t="shared" si="187"/>
        <v>0</v>
      </c>
    </row>
    <row r="1940" spans="1:17" x14ac:dyDescent="0.3">
      <c r="A1940">
        <f t="shared" si="182"/>
        <v>1940</v>
      </c>
      <c r="B1940" t="str">
        <f>IF(HLOOKUP("Memory",'vInfo (Imported)'!$1:$5000,A1940,FALSE)&gt;0,HLOOKUP("Memory",'vInfo (Imported)'!$1:$5000,A1940,FALSE),"")</f>
        <v/>
      </c>
      <c r="C1940" t="str">
        <f>IF(HLOOKUP("CPUs",'vInfo (Imported)'!$1:$5000,A1940,FALSE)&gt;0,
HLOOKUP("CPUs",'vInfo (Imported)'!$1:$5000,A1940,FALSE),
"")</f>
        <v/>
      </c>
      <c r="D1940" t="str">
        <f>IF(HLOOKUP($D$1,'vInfo (Imported)'!$1:$5000,A1940,FALSE)&gt;0,
HLOOKUP($D$1,'vInfo (Imported)'!$1:$5000,A1940,FALSE),
"")</f>
        <v/>
      </c>
      <c r="E1940" t="str">
        <f>IF(HLOOKUP("Category",'vInfo (Imported)'!$1:$5000,A1940,FALSE)&gt;0,
HLOOKUP("Category",'vInfo (Imported)'!$1:$5000,A1940,FALSE),
"")</f>
        <v/>
      </c>
      <c r="F1940" t="str">
        <f>IF(HLOOKUP("OS according to the configuration file",'vInfo (Imported)'!$1:$5000,A1940,FALSE)&gt;0,
HLOOKUP("OS according to the configuration file",'vInfo (Imported)'!$1:$5000,A1940,FALSE),
"")</f>
        <v/>
      </c>
      <c r="G1940" s="1" t="str">
        <f>IF(HLOOKUP("Cluster",'vInfo (Imported)'!$1:$5000,A1940,FALSE)&gt;0,
HLOOKUP("Cluster",'vInfo (Imported)'!$1:$5000,A1940,FALSE),
"")</f>
        <v/>
      </c>
      <c r="K1940" s="28">
        <f>'vCluster (Imported)'!A1940</f>
        <v>0</v>
      </c>
      <c r="L1940">
        <f t="shared" si="183"/>
        <v>0</v>
      </c>
      <c r="M1940">
        <f t="shared" si="184"/>
        <v>0</v>
      </c>
      <c r="N1940">
        <f t="shared" si="185"/>
        <v>0</v>
      </c>
      <c r="O1940" s="1">
        <f t="shared" si="186"/>
        <v>0</v>
      </c>
      <c r="P1940">
        <f>SUMIFS('vCluster (Imported)'!$G:$G,'vCluster (Imported)'!$A:$A,K1940)</f>
        <v>0</v>
      </c>
      <c r="Q1940">
        <f t="shared" si="187"/>
        <v>0</v>
      </c>
    </row>
    <row r="1941" spans="1:17" x14ac:dyDescent="0.3">
      <c r="A1941">
        <f t="shared" si="182"/>
        <v>1941</v>
      </c>
      <c r="B1941" t="str">
        <f>IF(HLOOKUP("Memory",'vInfo (Imported)'!$1:$5000,A1941,FALSE)&gt;0,HLOOKUP("Memory",'vInfo (Imported)'!$1:$5000,A1941,FALSE),"")</f>
        <v/>
      </c>
      <c r="C1941" t="str">
        <f>IF(HLOOKUP("CPUs",'vInfo (Imported)'!$1:$5000,A1941,FALSE)&gt;0,
HLOOKUP("CPUs",'vInfo (Imported)'!$1:$5000,A1941,FALSE),
"")</f>
        <v/>
      </c>
      <c r="D1941" t="str">
        <f>IF(HLOOKUP($D$1,'vInfo (Imported)'!$1:$5000,A1941,FALSE)&gt;0,
HLOOKUP($D$1,'vInfo (Imported)'!$1:$5000,A1941,FALSE),
"")</f>
        <v/>
      </c>
      <c r="E1941" t="str">
        <f>IF(HLOOKUP("Category",'vInfo (Imported)'!$1:$5000,A1941,FALSE)&gt;0,
HLOOKUP("Category",'vInfo (Imported)'!$1:$5000,A1941,FALSE),
"")</f>
        <v/>
      </c>
      <c r="F1941" t="str">
        <f>IF(HLOOKUP("OS according to the configuration file",'vInfo (Imported)'!$1:$5000,A1941,FALSE)&gt;0,
HLOOKUP("OS according to the configuration file",'vInfo (Imported)'!$1:$5000,A1941,FALSE),
"")</f>
        <v/>
      </c>
      <c r="G1941" s="1" t="str">
        <f>IF(HLOOKUP("Cluster",'vInfo (Imported)'!$1:$5000,A1941,FALSE)&gt;0,
HLOOKUP("Cluster",'vInfo (Imported)'!$1:$5000,A1941,FALSE),
"")</f>
        <v/>
      </c>
      <c r="K1941" s="28">
        <f>'vCluster (Imported)'!A1941</f>
        <v>0</v>
      </c>
      <c r="L1941">
        <f t="shared" si="183"/>
        <v>0</v>
      </c>
      <c r="M1941">
        <f t="shared" si="184"/>
        <v>0</v>
      </c>
      <c r="N1941">
        <f t="shared" si="185"/>
        <v>0</v>
      </c>
      <c r="O1941" s="1">
        <f t="shared" si="186"/>
        <v>0</v>
      </c>
      <c r="P1941">
        <f>SUMIFS('vCluster (Imported)'!$G:$G,'vCluster (Imported)'!$A:$A,K1941)</f>
        <v>0</v>
      </c>
      <c r="Q1941">
        <f t="shared" si="187"/>
        <v>0</v>
      </c>
    </row>
    <row r="1942" spans="1:17" x14ac:dyDescent="0.3">
      <c r="A1942">
        <f t="shared" si="182"/>
        <v>1942</v>
      </c>
      <c r="B1942" t="str">
        <f>IF(HLOOKUP("Memory",'vInfo (Imported)'!$1:$5000,A1942,FALSE)&gt;0,HLOOKUP("Memory",'vInfo (Imported)'!$1:$5000,A1942,FALSE),"")</f>
        <v/>
      </c>
      <c r="C1942" t="str">
        <f>IF(HLOOKUP("CPUs",'vInfo (Imported)'!$1:$5000,A1942,FALSE)&gt;0,
HLOOKUP("CPUs",'vInfo (Imported)'!$1:$5000,A1942,FALSE),
"")</f>
        <v/>
      </c>
      <c r="D1942" t="str">
        <f>IF(HLOOKUP($D$1,'vInfo (Imported)'!$1:$5000,A1942,FALSE)&gt;0,
HLOOKUP($D$1,'vInfo (Imported)'!$1:$5000,A1942,FALSE),
"")</f>
        <v/>
      </c>
      <c r="E1942" t="str">
        <f>IF(HLOOKUP("Category",'vInfo (Imported)'!$1:$5000,A1942,FALSE)&gt;0,
HLOOKUP("Category",'vInfo (Imported)'!$1:$5000,A1942,FALSE),
"")</f>
        <v/>
      </c>
      <c r="F1942" t="str">
        <f>IF(HLOOKUP("OS according to the configuration file",'vInfo (Imported)'!$1:$5000,A1942,FALSE)&gt;0,
HLOOKUP("OS according to the configuration file",'vInfo (Imported)'!$1:$5000,A1942,FALSE),
"")</f>
        <v/>
      </c>
      <c r="G1942" s="1" t="str">
        <f>IF(HLOOKUP("Cluster",'vInfo (Imported)'!$1:$5000,A1942,FALSE)&gt;0,
HLOOKUP("Cluster",'vInfo (Imported)'!$1:$5000,A1942,FALSE),
"")</f>
        <v/>
      </c>
      <c r="K1942" s="28">
        <f>'vCluster (Imported)'!A1942</f>
        <v>0</v>
      </c>
      <c r="L1942">
        <f t="shared" si="183"/>
        <v>0</v>
      </c>
      <c r="M1942">
        <f t="shared" si="184"/>
        <v>0</v>
      </c>
      <c r="N1942">
        <f t="shared" si="185"/>
        <v>0</v>
      </c>
      <c r="O1942" s="1">
        <f t="shared" si="186"/>
        <v>0</v>
      </c>
      <c r="P1942">
        <f>SUMIFS('vCluster (Imported)'!$G:$G,'vCluster (Imported)'!$A:$A,K1942)</f>
        <v>0</v>
      </c>
      <c r="Q1942">
        <f t="shared" si="187"/>
        <v>0</v>
      </c>
    </row>
    <row r="1943" spans="1:17" x14ac:dyDescent="0.3">
      <c r="A1943">
        <f t="shared" si="182"/>
        <v>1943</v>
      </c>
      <c r="B1943" t="str">
        <f>IF(HLOOKUP("Memory",'vInfo (Imported)'!$1:$5000,A1943,FALSE)&gt;0,HLOOKUP("Memory",'vInfo (Imported)'!$1:$5000,A1943,FALSE),"")</f>
        <v/>
      </c>
      <c r="C1943" t="str">
        <f>IF(HLOOKUP("CPUs",'vInfo (Imported)'!$1:$5000,A1943,FALSE)&gt;0,
HLOOKUP("CPUs",'vInfo (Imported)'!$1:$5000,A1943,FALSE),
"")</f>
        <v/>
      </c>
      <c r="D1943" t="str">
        <f>IF(HLOOKUP($D$1,'vInfo (Imported)'!$1:$5000,A1943,FALSE)&gt;0,
HLOOKUP($D$1,'vInfo (Imported)'!$1:$5000,A1943,FALSE),
"")</f>
        <v/>
      </c>
      <c r="E1943" t="str">
        <f>IF(HLOOKUP("Category",'vInfo (Imported)'!$1:$5000,A1943,FALSE)&gt;0,
HLOOKUP("Category",'vInfo (Imported)'!$1:$5000,A1943,FALSE),
"")</f>
        <v/>
      </c>
      <c r="F1943" t="str">
        <f>IF(HLOOKUP("OS according to the configuration file",'vInfo (Imported)'!$1:$5000,A1943,FALSE)&gt;0,
HLOOKUP("OS according to the configuration file",'vInfo (Imported)'!$1:$5000,A1943,FALSE),
"")</f>
        <v/>
      </c>
      <c r="G1943" s="1" t="str">
        <f>IF(HLOOKUP("Cluster",'vInfo (Imported)'!$1:$5000,A1943,FALSE)&gt;0,
HLOOKUP("Cluster",'vInfo (Imported)'!$1:$5000,A1943,FALSE),
"")</f>
        <v/>
      </c>
      <c r="K1943" s="28">
        <f>'vCluster (Imported)'!A1943</f>
        <v>0</v>
      </c>
      <c r="L1943">
        <f t="shared" si="183"/>
        <v>0</v>
      </c>
      <c r="M1943">
        <f t="shared" si="184"/>
        <v>0</v>
      </c>
      <c r="N1943">
        <f t="shared" si="185"/>
        <v>0</v>
      </c>
      <c r="O1943" s="1">
        <f t="shared" si="186"/>
        <v>0</v>
      </c>
      <c r="P1943">
        <f>SUMIFS('vCluster (Imported)'!$G:$G,'vCluster (Imported)'!$A:$A,K1943)</f>
        <v>0</v>
      </c>
      <c r="Q1943">
        <f t="shared" si="187"/>
        <v>0</v>
      </c>
    </row>
    <row r="1944" spans="1:17" x14ac:dyDescent="0.3">
      <c r="A1944">
        <f t="shared" si="182"/>
        <v>1944</v>
      </c>
      <c r="B1944" t="str">
        <f>IF(HLOOKUP("Memory",'vInfo (Imported)'!$1:$5000,A1944,FALSE)&gt;0,HLOOKUP("Memory",'vInfo (Imported)'!$1:$5000,A1944,FALSE),"")</f>
        <v/>
      </c>
      <c r="C1944" t="str">
        <f>IF(HLOOKUP("CPUs",'vInfo (Imported)'!$1:$5000,A1944,FALSE)&gt;0,
HLOOKUP("CPUs",'vInfo (Imported)'!$1:$5000,A1944,FALSE),
"")</f>
        <v/>
      </c>
      <c r="D1944" t="str">
        <f>IF(HLOOKUP($D$1,'vInfo (Imported)'!$1:$5000,A1944,FALSE)&gt;0,
HLOOKUP($D$1,'vInfo (Imported)'!$1:$5000,A1944,FALSE),
"")</f>
        <v/>
      </c>
      <c r="E1944" t="str">
        <f>IF(HLOOKUP("Category",'vInfo (Imported)'!$1:$5000,A1944,FALSE)&gt;0,
HLOOKUP("Category",'vInfo (Imported)'!$1:$5000,A1944,FALSE),
"")</f>
        <v/>
      </c>
      <c r="F1944" t="str">
        <f>IF(HLOOKUP("OS according to the configuration file",'vInfo (Imported)'!$1:$5000,A1944,FALSE)&gt;0,
HLOOKUP("OS according to the configuration file",'vInfo (Imported)'!$1:$5000,A1944,FALSE),
"")</f>
        <v/>
      </c>
      <c r="G1944" s="1" t="str">
        <f>IF(HLOOKUP("Cluster",'vInfo (Imported)'!$1:$5000,A1944,FALSE)&gt;0,
HLOOKUP("Cluster",'vInfo (Imported)'!$1:$5000,A1944,FALSE),
"")</f>
        <v/>
      </c>
      <c r="K1944" s="28">
        <f>'vCluster (Imported)'!A1944</f>
        <v>0</v>
      </c>
      <c r="L1944">
        <f t="shared" si="183"/>
        <v>0</v>
      </c>
      <c r="M1944">
        <f t="shared" si="184"/>
        <v>0</v>
      </c>
      <c r="N1944">
        <f t="shared" si="185"/>
        <v>0</v>
      </c>
      <c r="O1944" s="1">
        <f t="shared" si="186"/>
        <v>0</v>
      </c>
      <c r="P1944">
        <f>SUMIFS('vCluster (Imported)'!$G:$G,'vCluster (Imported)'!$A:$A,K1944)</f>
        <v>0</v>
      </c>
      <c r="Q1944">
        <f t="shared" si="187"/>
        <v>0</v>
      </c>
    </row>
    <row r="1945" spans="1:17" x14ac:dyDescent="0.3">
      <c r="A1945">
        <f t="shared" si="182"/>
        <v>1945</v>
      </c>
      <c r="B1945" t="str">
        <f>IF(HLOOKUP("Memory",'vInfo (Imported)'!$1:$5000,A1945,FALSE)&gt;0,HLOOKUP("Memory",'vInfo (Imported)'!$1:$5000,A1945,FALSE),"")</f>
        <v/>
      </c>
      <c r="C1945" t="str">
        <f>IF(HLOOKUP("CPUs",'vInfo (Imported)'!$1:$5000,A1945,FALSE)&gt;0,
HLOOKUP("CPUs",'vInfo (Imported)'!$1:$5000,A1945,FALSE),
"")</f>
        <v/>
      </c>
      <c r="D1945" t="str">
        <f>IF(HLOOKUP($D$1,'vInfo (Imported)'!$1:$5000,A1945,FALSE)&gt;0,
HLOOKUP($D$1,'vInfo (Imported)'!$1:$5000,A1945,FALSE),
"")</f>
        <v/>
      </c>
      <c r="E1945" t="str">
        <f>IF(HLOOKUP("Category",'vInfo (Imported)'!$1:$5000,A1945,FALSE)&gt;0,
HLOOKUP("Category",'vInfo (Imported)'!$1:$5000,A1945,FALSE),
"")</f>
        <v/>
      </c>
      <c r="F1945" t="str">
        <f>IF(HLOOKUP("OS according to the configuration file",'vInfo (Imported)'!$1:$5000,A1945,FALSE)&gt;0,
HLOOKUP("OS according to the configuration file",'vInfo (Imported)'!$1:$5000,A1945,FALSE),
"")</f>
        <v/>
      </c>
      <c r="G1945" s="1" t="str">
        <f>IF(HLOOKUP("Cluster",'vInfo (Imported)'!$1:$5000,A1945,FALSE)&gt;0,
HLOOKUP("Cluster",'vInfo (Imported)'!$1:$5000,A1945,FALSE),
"")</f>
        <v/>
      </c>
      <c r="K1945" s="28">
        <f>'vCluster (Imported)'!A1945</f>
        <v>0</v>
      </c>
      <c r="L1945">
        <f t="shared" si="183"/>
        <v>0</v>
      </c>
      <c r="M1945">
        <f t="shared" si="184"/>
        <v>0</v>
      </c>
      <c r="N1945">
        <f t="shared" si="185"/>
        <v>0</v>
      </c>
      <c r="O1945" s="1">
        <f t="shared" si="186"/>
        <v>0</v>
      </c>
      <c r="P1945">
        <f>SUMIFS('vCluster (Imported)'!$G:$G,'vCluster (Imported)'!$A:$A,K1945)</f>
        <v>0</v>
      </c>
      <c r="Q1945">
        <f t="shared" si="187"/>
        <v>0</v>
      </c>
    </row>
    <row r="1946" spans="1:17" x14ac:dyDescent="0.3">
      <c r="A1946">
        <f t="shared" si="182"/>
        <v>1946</v>
      </c>
      <c r="B1946" t="str">
        <f>IF(HLOOKUP("Memory",'vInfo (Imported)'!$1:$5000,A1946,FALSE)&gt;0,HLOOKUP("Memory",'vInfo (Imported)'!$1:$5000,A1946,FALSE),"")</f>
        <v/>
      </c>
      <c r="C1946" t="str">
        <f>IF(HLOOKUP("CPUs",'vInfo (Imported)'!$1:$5000,A1946,FALSE)&gt;0,
HLOOKUP("CPUs",'vInfo (Imported)'!$1:$5000,A1946,FALSE),
"")</f>
        <v/>
      </c>
      <c r="D1946" t="str">
        <f>IF(HLOOKUP($D$1,'vInfo (Imported)'!$1:$5000,A1946,FALSE)&gt;0,
HLOOKUP($D$1,'vInfo (Imported)'!$1:$5000,A1946,FALSE),
"")</f>
        <v/>
      </c>
      <c r="E1946" t="str">
        <f>IF(HLOOKUP("Category",'vInfo (Imported)'!$1:$5000,A1946,FALSE)&gt;0,
HLOOKUP("Category",'vInfo (Imported)'!$1:$5000,A1946,FALSE),
"")</f>
        <v/>
      </c>
      <c r="F1946" t="str">
        <f>IF(HLOOKUP("OS according to the configuration file",'vInfo (Imported)'!$1:$5000,A1946,FALSE)&gt;0,
HLOOKUP("OS according to the configuration file",'vInfo (Imported)'!$1:$5000,A1946,FALSE),
"")</f>
        <v/>
      </c>
      <c r="G1946" s="1" t="str">
        <f>IF(HLOOKUP("Cluster",'vInfo (Imported)'!$1:$5000,A1946,FALSE)&gt;0,
HLOOKUP("Cluster",'vInfo (Imported)'!$1:$5000,A1946,FALSE),
"")</f>
        <v/>
      </c>
      <c r="K1946" s="28">
        <f>'vCluster (Imported)'!A1946</f>
        <v>0</v>
      </c>
      <c r="L1946">
        <f t="shared" si="183"/>
        <v>0</v>
      </c>
      <c r="M1946">
        <f t="shared" si="184"/>
        <v>0</v>
      </c>
      <c r="N1946">
        <f t="shared" si="185"/>
        <v>0</v>
      </c>
      <c r="O1946" s="1">
        <f t="shared" si="186"/>
        <v>0</v>
      </c>
      <c r="P1946">
        <f>SUMIFS('vCluster (Imported)'!$G:$G,'vCluster (Imported)'!$A:$A,K1946)</f>
        <v>0</v>
      </c>
      <c r="Q1946">
        <f t="shared" si="187"/>
        <v>0</v>
      </c>
    </row>
    <row r="1947" spans="1:17" x14ac:dyDescent="0.3">
      <c r="A1947">
        <f t="shared" si="182"/>
        <v>1947</v>
      </c>
      <c r="B1947" t="str">
        <f>IF(HLOOKUP("Memory",'vInfo (Imported)'!$1:$5000,A1947,FALSE)&gt;0,HLOOKUP("Memory",'vInfo (Imported)'!$1:$5000,A1947,FALSE),"")</f>
        <v/>
      </c>
      <c r="C1947" t="str">
        <f>IF(HLOOKUP("CPUs",'vInfo (Imported)'!$1:$5000,A1947,FALSE)&gt;0,
HLOOKUP("CPUs",'vInfo (Imported)'!$1:$5000,A1947,FALSE),
"")</f>
        <v/>
      </c>
      <c r="D1947" t="str">
        <f>IF(HLOOKUP($D$1,'vInfo (Imported)'!$1:$5000,A1947,FALSE)&gt;0,
HLOOKUP($D$1,'vInfo (Imported)'!$1:$5000,A1947,FALSE),
"")</f>
        <v/>
      </c>
      <c r="E1947" t="str">
        <f>IF(HLOOKUP("Category",'vInfo (Imported)'!$1:$5000,A1947,FALSE)&gt;0,
HLOOKUP("Category",'vInfo (Imported)'!$1:$5000,A1947,FALSE),
"")</f>
        <v/>
      </c>
      <c r="F1947" t="str">
        <f>IF(HLOOKUP("OS according to the configuration file",'vInfo (Imported)'!$1:$5000,A1947,FALSE)&gt;0,
HLOOKUP("OS according to the configuration file",'vInfo (Imported)'!$1:$5000,A1947,FALSE),
"")</f>
        <v/>
      </c>
      <c r="G1947" s="1" t="str">
        <f>IF(HLOOKUP("Cluster",'vInfo (Imported)'!$1:$5000,A1947,FALSE)&gt;0,
HLOOKUP("Cluster",'vInfo (Imported)'!$1:$5000,A1947,FALSE),
"")</f>
        <v/>
      </c>
      <c r="K1947" s="28">
        <f>'vCluster (Imported)'!A1947</f>
        <v>0</v>
      </c>
      <c r="L1947">
        <f t="shared" si="183"/>
        <v>0</v>
      </c>
      <c r="M1947">
        <f t="shared" si="184"/>
        <v>0</v>
      </c>
      <c r="N1947">
        <f t="shared" si="185"/>
        <v>0</v>
      </c>
      <c r="O1947" s="1">
        <f t="shared" si="186"/>
        <v>0</v>
      </c>
      <c r="P1947">
        <f>SUMIFS('vCluster (Imported)'!$G:$G,'vCluster (Imported)'!$A:$A,K1947)</f>
        <v>0</v>
      </c>
      <c r="Q1947">
        <f t="shared" si="187"/>
        <v>0</v>
      </c>
    </row>
    <row r="1948" spans="1:17" x14ac:dyDescent="0.3">
      <c r="A1948">
        <f t="shared" si="182"/>
        <v>1948</v>
      </c>
      <c r="B1948" t="str">
        <f>IF(HLOOKUP("Memory",'vInfo (Imported)'!$1:$5000,A1948,FALSE)&gt;0,HLOOKUP("Memory",'vInfo (Imported)'!$1:$5000,A1948,FALSE),"")</f>
        <v/>
      </c>
      <c r="C1948" t="str">
        <f>IF(HLOOKUP("CPUs",'vInfo (Imported)'!$1:$5000,A1948,FALSE)&gt;0,
HLOOKUP("CPUs",'vInfo (Imported)'!$1:$5000,A1948,FALSE),
"")</f>
        <v/>
      </c>
      <c r="D1948" t="str">
        <f>IF(HLOOKUP($D$1,'vInfo (Imported)'!$1:$5000,A1948,FALSE)&gt;0,
HLOOKUP($D$1,'vInfo (Imported)'!$1:$5000,A1948,FALSE),
"")</f>
        <v/>
      </c>
      <c r="E1948" t="str">
        <f>IF(HLOOKUP("Category",'vInfo (Imported)'!$1:$5000,A1948,FALSE)&gt;0,
HLOOKUP("Category",'vInfo (Imported)'!$1:$5000,A1948,FALSE),
"")</f>
        <v/>
      </c>
      <c r="F1948" t="str">
        <f>IF(HLOOKUP("OS according to the configuration file",'vInfo (Imported)'!$1:$5000,A1948,FALSE)&gt;0,
HLOOKUP("OS according to the configuration file",'vInfo (Imported)'!$1:$5000,A1948,FALSE),
"")</f>
        <v/>
      </c>
      <c r="G1948" s="1" t="str">
        <f>IF(HLOOKUP("Cluster",'vInfo (Imported)'!$1:$5000,A1948,FALSE)&gt;0,
HLOOKUP("Cluster",'vInfo (Imported)'!$1:$5000,A1948,FALSE),
"")</f>
        <v/>
      </c>
      <c r="K1948" s="28">
        <f>'vCluster (Imported)'!A1948</f>
        <v>0</v>
      </c>
      <c r="L1948">
        <f t="shared" si="183"/>
        <v>0</v>
      </c>
      <c r="M1948">
        <f t="shared" si="184"/>
        <v>0</v>
      </c>
      <c r="N1948">
        <f t="shared" si="185"/>
        <v>0</v>
      </c>
      <c r="O1948" s="1">
        <f t="shared" si="186"/>
        <v>0</v>
      </c>
      <c r="P1948">
        <f>SUMIFS('vCluster (Imported)'!$G:$G,'vCluster (Imported)'!$A:$A,K1948)</f>
        <v>0</v>
      </c>
      <c r="Q1948">
        <f t="shared" si="187"/>
        <v>0</v>
      </c>
    </row>
    <row r="1949" spans="1:17" x14ac:dyDescent="0.3">
      <c r="A1949">
        <f t="shared" si="182"/>
        <v>1949</v>
      </c>
      <c r="B1949" t="str">
        <f>IF(HLOOKUP("Memory",'vInfo (Imported)'!$1:$5000,A1949,FALSE)&gt;0,HLOOKUP("Memory",'vInfo (Imported)'!$1:$5000,A1949,FALSE),"")</f>
        <v/>
      </c>
      <c r="C1949" t="str">
        <f>IF(HLOOKUP("CPUs",'vInfo (Imported)'!$1:$5000,A1949,FALSE)&gt;0,
HLOOKUP("CPUs",'vInfo (Imported)'!$1:$5000,A1949,FALSE),
"")</f>
        <v/>
      </c>
      <c r="D1949" t="str">
        <f>IF(HLOOKUP($D$1,'vInfo (Imported)'!$1:$5000,A1949,FALSE)&gt;0,
HLOOKUP($D$1,'vInfo (Imported)'!$1:$5000,A1949,FALSE),
"")</f>
        <v/>
      </c>
      <c r="E1949" t="str">
        <f>IF(HLOOKUP("Category",'vInfo (Imported)'!$1:$5000,A1949,FALSE)&gt;0,
HLOOKUP("Category",'vInfo (Imported)'!$1:$5000,A1949,FALSE),
"")</f>
        <v/>
      </c>
      <c r="F1949" t="str">
        <f>IF(HLOOKUP("OS according to the configuration file",'vInfo (Imported)'!$1:$5000,A1949,FALSE)&gt;0,
HLOOKUP("OS according to the configuration file",'vInfo (Imported)'!$1:$5000,A1949,FALSE),
"")</f>
        <v/>
      </c>
      <c r="G1949" s="1" t="str">
        <f>IF(HLOOKUP("Cluster",'vInfo (Imported)'!$1:$5000,A1949,FALSE)&gt;0,
HLOOKUP("Cluster",'vInfo (Imported)'!$1:$5000,A1949,FALSE),
"")</f>
        <v/>
      </c>
      <c r="K1949" s="28">
        <f>'vCluster (Imported)'!A1949</f>
        <v>0</v>
      </c>
      <c r="L1949">
        <f t="shared" si="183"/>
        <v>0</v>
      </c>
      <c r="M1949">
        <f t="shared" si="184"/>
        <v>0</v>
      </c>
      <c r="N1949">
        <f t="shared" si="185"/>
        <v>0</v>
      </c>
      <c r="O1949" s="1">
        <f t="shared" si="186"/>
        <v>0</v>
      </c>
      <c r="P1949">
        <f>SUMIFS('vCluster (Imported)'!$G:$G,'vCluster (Imported)'!$A:$A,K1949)</f>
        <v>0</v>
      </c>
      <c r="Q1949">
        <f t="shared" si="187"/>
        <v>0</v>
      </c>
    </row>
    <row r="1950" spans="1:17" x14ac:dyDescent="0.3">
      <c r="A1950">
        <f t="shared" si="182"/>
        <v>1950</v>
      </c>
      <c r="B1950" t="str">
        <f>IF(HLOOKUP("Memory",'vInfo (Imported)'!$1:$5000,A1950,FALSE)&gt;0,HLOOKUP("Memory",'vInfo (Imported)'!$1:$5000,A1950,FALSE),"")</f>
        <v/>
      </c>
      <c r="C1950" t="str">
        <f>IF(HLOOKUP("CPUs",'vInfo (Imported)'!$1:$5000,A1950,FALSE)&gt;0,
HLOOKUP("CPUs",'vInfo (Imported)'!$1:$5000,A1950,FALSE),
"")</f>
        <v/>
      </c>
      <c r="D1950" t="str">
        <f>IF(HLOOKUP($D$1,'vInfo (Imported)'!$1:$5000,A1950,FALSE)&gt;0,
HLOOKUP($D$1,'vInfo (Imported)'!$1:$5000,A1950,FALSE),
"")</f>
        <v/>
      </c>
      <c r="E1950" t="str">
        <f>IF(HLOOKUP("Category",'vInfo (Imported)'!$1:$5000,A1950,FALSE)&gt;0,
HLOOKUP("Category",'vInfo (Imported)'!$1:$5000,A1950,FALSE),
"")</f>
        <v/>
      </c>
      <c r="F1950" t="str">
        <f>IF(HLOOKUP("OS according to the configuration file",'vInfo (Imported)'!$1:$5000,A1950,FALSE)&gt;0,
HLOOKUP("OS according to the configuration file",'vInfo (Imported)'!$1:$5000,A1950,FALSE),
"")</f>
        <v/>
      </c>
      <c r="G1950" s="1" t="str">
        <f>IF(HLOOKUP("Cluster",'vInfo (Imported)'!$1:$5000,A1950,FALSE)&gt;0,
HLOOKUP("Cluster",'vInfo (Imported)'!$1:$5000,A1950,FALSE),
"")</f>
        <v/>
      </c>
      <c r="K1950" s="28">
        <f>'vCluster (Imported)'!A1950</f>
        <v>0</v>
      </c>
      <c r="L1950">
        <f t="shared" si="183"/>
        <v>0</v>
      </c>
      <c r="M1950">
        <f t="shared" si="184"/>
        <v>0</v>
      </c>
      <c r="N1950">
        <f t="shared" si="185"/>
        <v>0</v>
      </c>
      <c r="O1950" s="1">
        <f t="shared" si="186"/>
        <v>0</v>
      </c>
      <c r="P1950">
        <f>SUMIFS('vCluster (Imported)'!$G:$G,'vCluster (Imported)'!$A:$A,K1950)</f>
        <v>0</v>
      </c>
      <c r="Q1950">
        <f t="shared" si="187"/>
        <v>0</v>
      </c>
    </row>
    <row r="1951" spans="1:17" x14ac:dyDescent="0.3">
      <c r="A1951">
        <f t="shared" si="182"/>
        <v>1951</v>
      </c>
      <c r="B1951" t="str">
        <f>IF(HLOOKUP("Memory",'vInfo (Imported)'!$1:$5000,A1951,FALSE)&gt;0,HLOOKUP("Memory",'vInfo (Imported)'!$1:$5000,A1951,FALSE),"")</f>
        <v/>
      </c>
      <c r="C1951" t="str">
        <f>IF(HLOOKUP("CPUs",'vInfo (Imported)'!$1:$5000,A1951,FALSE)&gt;0,
HLOOKUP("CPUs",'vInfo (Imported)'!$1:$5000,A1951,FALSE),
"")</f>
        <v/>
      </c>
      <c r="D1951" t="str">
        <f>IF(HLOOKUP($D$1,'vInfo (Imported)'!$1:$5000,A1951,FALSE)&gt;0,
HLOOKUP($D$1,'vInfo (Imported)'!$1:$5000,A1951,FALSE),
"")</f>
        <v/>
      </c>
      <c r="E1951" t="str">
        <f>IF(HLOOKUP("Category",'vInfo (Imported)'!$1:$5000,A1951,FALSE)&gt;0,
HLOOKUP("Category",'vInfo (Imported)'!$1:$5000,A1951,FALSE),
"")</f>
        <v/>
      </c>
      <c r="F1951" t="str">
        <f>IF(HLOOKUP("OS according to the configuration file",'vInfo (Imported)'!$1:$5000,A1951,FALSE)&gt;0,
HLOOKUP("OS according to the configuration file",'vInfo (Imported)'!$1:$5000,A1951,FALSE),
"")</f>
        <v/>
      </c>
      <c r="G1951" s="1" t="str">
        <f>IF(HLOOKUP("Cluster",'vInfo (Imported)'!$1:$5000,A1951,FALSE)&gt;0,
HLOOKUP("Cluster",'vInfo (Imported)'!$1:$5000,A1951,FALSE),
"")</f>
        <v/>
      </c>
      <c r="K1951" s="28">
        <f>'vCluster (Imported)'!A1951</f>
        <v>0</v>
      </c>
      <c r="L1951">
        <f t="shared" si="183"/>
        <v>0</v>
      </c>
      <c r="M1951">
        <f t="shared" si="184"/>
        <v>0</v>
      </c>
      <c r="N1951">
        <f t="shared" si="185"/>
        <v>0</v>
      </c>
      <c r="O1951" s="1">
        <f t="shared" si="186"/>
        <v>0</v>
      </c>
      <c r="P1951">
        <f>SUMIFS('vCluster (Imported)'!$G:$G,'vCluster (Imported)'!$A:$A,K1951)</f>
        <v>0</v>
      </c>
      <c r="Q1951">
        <f t="shared" si="187"/>
        <v>0</v>
      </c>
    </row>
    <row r="1952" spans="1:17" x14ac:dyDescent="0.3">
      <c r="A1952">
        <f t="shared" si="182"/>
        <v>1952</v>
      </c>
      <c r="B1952" t="str">
        <f>IF(HLOOKUP("Memory",'vInfo (Imported)'!$1:$5000,A1952,FALSE)&gt;0,HLOOKUP("Memory",'vInfo (Imported)'!$1:$5000,A1952,FALSE),"")</f>
        <v/>
      </c>
      <c r="C1952" t="str">
        <f>IF(HLOOKUP("CPUs",'vInfo (Imported)'!$1:$5000,A1952,FALSE)&gt;0,
HLOOKUP("CPUs",'vInfo (Imported)'!$1:$5000,A1952,FALSE),
"")</f>
        <v/>
      </c>
      <c r="D1952" t="str">
        <f>IF(HLOOKUP($D$1,'vInfo (Imported)'!$1:$5000,A1952,FALSE)&gt;0,
HLOOKUP($D$1,'vInfo (Imported)'!$1:$5000,A1952,FALSE),
"")</f>
        <v/>
      </c>
      <c r="E1952" t="str">
        <f>IF(HLOOKUP("Category",'vInfo (Imported)'!$1:$5000,A1952,FALSE)&gt;0,
HLOOKUP("Category",'vInfo (Imported)'!$1:$5000,A1952,FALSE),
"")</f>
        <v/>
      </c>
      <c r="F1952" t="str">
        <f>IF(HLOOKUP("OS according to the configuration file",'vInfo (Imported)'!$1:$5000,A1952,FALSE)&gt;0,
HLOOKUP("OS according to the configuration file",'vInfo (Imported)'!$1:$5000,A1952,FALSE),
"")</f>
        <v/>
      </c>
      <c r="G1952" s="1" t="str">
        <f>IF(HLOOKUP("Cluster",'vInfo (Imported)'!$1:$5000,A1952,FALSE)&gt;0,
HLOOKUP("Cluster",'vInfo (Imported)'!$1:$5000,A1952,FALSE),
"")</f>
        <v/>
      </c>
      <c r="K1952" s="28">
        <f>'vCluster (Imported)'!A1952</f>
        <v>0</v>
      </c>
      <c r="L1952">
        <f t="shared" si="183"/>
        <v>0</v>
      </c>
      <c r="M1952">
        <f t="shared" si="184"/>
        <v>0</v>
      </c>
      <c r="N1952">
        <f t="shared" si="185"/>
        <v>0</v>
      </c>
      <c r="O1952" s="1">
        <f t="shared" si="186"/>
        <v>0</v>
      </c>
      <c r="P1952">
        <f>SUMIFS('vCluster (Imported)'!$G:$G,'vCluster (Imported)'!$A:$A,K1952)</f>
        <v>0</v>
      </c>
      <c r="Q1952">
        <f t="shared" si="187"/>
        <v>0</v>
      </c>
    </row>
    <row r="1953" spans="1:17" x14ac:dyDescent="0.3">
      <c r="A1953">
        <f t="shared" si="182"/>
        <v>1953</v>
      </c>
      <c r="B1953" t="str">
        <f>IF(HLOOKUP("Memory",'vInfo (Imported)'!$1:$5000,A1953,FALSE)&gt;0,HLOOKUP("Memory",'vInfo (Imported)'!$1:$5000,A1953,FALSE),"")</f>
        <v/>
      </c>
      <c r="C1953" t="str">
        <f>IF(HLOOKUP("CPUs",'vInfo (Imported)'!$1:$5000,A1953,FALSE)&gt;0,
HLOOKUP("CPUs",'vInfo (Imported)'!$1:$5000,A1953,FALSE),
"")</f>
        <v/>
      </c>
      <c r="D1953" t="str">
        <f>IF(HLOOKUP($D$1,'vInfo (Imported)'!$1:$5000,A1953,FALSE)&gt;0,
HLOOKUP($D$1,'vInfo (Imported)'!$1:$5000,A1953,FALSE),
"")</f>
        <v/>
      </c>
      <c r="E1953" t="str">
        <f>IF(HLOOKUP("Category",'vInfo (Imported)'!$1:$5000,A1953,FALSE)&gt;0,
HLOOKUP("Category",'vInfo (Imported)'!$1:$5000,A1953,FALSE),
"")</f>
        <v/>
      </c>
      <c r="F1953" t="str">
        <f>IF(HLOOKUP("OS according to the configuration file",'vInfo (Imported)'!$1:$5000,A1953,FALSE)&gt;0,
HLOOKUP("OS according to the configuration file",'vInfo (Imported)'!$1:$5000,A1953,FALSE),
"")</f>
        <v/>
      </c>
      <c r="G1953" s="1" t="str">
        <f>IF(HLOOKUP("Cluster",'vInfo (Imported)'!$1:$5000,A1953,FALSE)&gt;0,
HLOOKUP("Cluster",'vInfo (Imported)'!$1:$5000,A1953,FALSE),
"")</f>
        <v/>
      </c>
      <c r="K1953" s="28">
        <f>'vCluster (Imported)'!A1953</f>
        <v>0</v>
      </c>
      <c r="L1953">
        <f t="shared" si="183"/>
        <v>0</v>
      </c>
      <c r="M1953">
        <f t="shared" si="184"/>
        <v>0</v>
      </c>
      <c r="N1953">
        <f t="shared" si="185"/>
        <v>0</v>
      </c>
      <c r="O1953" s="1">
        <f t="shared" si="186"/>
        <v>0</v>
      </c>
      <c r="P1953">
        <f>SUMIFS('vCluster (Imported)'!$G:$G,'vCluster (Imported)'!$A:$A,K1953)</f>
        <v>0</v>
      </c>
      <c r="Q1953">
        <f t="shared" si="187"/>
        <v>0</v>
      </c>
    </row>
    <row r="1954" spans="1:17" x14ac:dyDescent="0.3">
      <c r="A1954">
        <f t="shared" si="182"/>
        <v>1954</v>
      </c>
      <c r="B1954" t="str">
        <f>IF(HLOOKUP("Memory",'vInfo (Imported)'!$1:$5000,A1954,FALSE)&gt;0,HLOOKUP("Memory",'vInfo (Imported)'!$1:$5000,A1954,FALSE),"")</f>
        <v/>
      </c>
      <c r="C1954" t="str">
        <f>IF(HLOOKUP("CPUs",'vInfo (Imported)'!$1:$5000,A1954,FALSE)&gt;0,
HLOOKUP("CPUs",'vInfo (Imported)'!$1:$5000,A1954,FALSE),
"")</f>
        <v/>
      </c>
      <c r="D1954" t="str">
        <f>IF(HLOOKUP($D$1,'vInfo (Imported)'!$1:$5000,A1954,FALSE)&gt;0,
HLOOKUP($D$1,'vInfo (Imported)'!$1:$5000,A1954,FALSE),
"")</f>
        <v/>
      </c>
      <c r="E1954" t="str">
        <f>IF(HLOOKUP("Category",'vInfo (Imported)'!$1:$5000,A1954,FALSE)&gt;0,
HLOOKUP("Category",'vInfo (Imported)'!$1:$5000,A1954,FALSE),
"")</f>
        <v/>
      </c>
      <c r="F1954" t="str">
        <f>IF(HLOOKUP("OS according to the configuration file",'vInfo (Imported)'!$1:$5000,A1954,FALSE)&gt;0,
HLOOKUP("OS according to the configuration file",'vInfo (Imported)'!$1:$5000,A1954,FALSE),
"")</f>
        <v/>
      </c>
      <c r="G1954" s="1" t="str">
        <f>IF(HLOOKUP("Cluster",'vInfo (Imported)'!$1:$5000,A1954,FALSE)&gt;0,
HLOOKUP("Cluster",'vInfo (Imported)'!$1:$5000,A1954,FALSE),
"")</f>
        <v/>
      </c>
      <c r="K1954" s="28">
        <f>'vCluster (Imported)'!A1954</f>
        <v>0</v>
      </c>
      <c r="L1954">
        <f t="shared" si="183"/>
        <v>0</v>
      </c>
      <c r="M1954">
        <f t="shared" si="184"/>
        <v>0</v>
      </c>
      <c r="N1954">
        <f t="shared" si="185"/>
        <v>0</v>
      </c>
      <c r="O1954" s="1">
        <f t="shared" si="186"/>
        <v>0</v>
      </c>
      <c r="P1954">
        <f>SUMIFS('vCluster (Imported)'!$G:$G,'vCluster (Imported)'!$A:$A,K1954)</f>
        <v>0</v>
      </c>
      <c r="Q1954">
        <f t="shared" si="187"/>
        <v>0</v>
      </c>
    </row>
    <row r="1955" spans="1:17" x14ac:dyDescent="0.3">
      <c r="A1955">
        <f t="shared" si="182"/>
        <v>1955</v>
      </c>
      <c r="B1955" t="str">
        <f>IF(HLOOKUP("Memory",'vInfo (Imported)'!$1:$5000,A1955,FALSE)&gt;0,HLOOKUP("Memory",'vInfo (Imported)'!$1:$5000,A1955,FALSE),"")</f>
        <v/>
      </c>
      <c r="C1955" t="str">
        <f>IF(HLOOKUP("CPUs",'vInfo (Imported)'!$1:$5000,A1955,FALSE)&gt;0,
HLOOKUP("CPUs",'vInfo (Imported)'!$1:$5000,A1955,FALSE),
"")</f>
        <v/>
      </c>
      <c r="D1955" t="str">
        <f>IF(HLOOKUP($D$1,'vInfo (Imported)'!$1:$5000,A1955,FALSE)&gt;0,
HLOOKUP($D$1,'vInfo (Imported)'!$1:$5000,A1955,FALSE),
"")</f>
        <v/>
      </c>
      <c r="E1955" t="str">
        <f>IF(HLOOKUP("Category",'vInfo (Imported)'!$1:$5000,A1955,FALSE)&gt;0,
HLOOKUP("Category",'vInfo (Imported)'!$1:$5000,A1955,FALSE),
"")</f>
        <v/>
      </c>
      <c r="F1955" t="str">
        <f>IF(HLOOKUP("OS according to the configuration file",'vInfo (Imported)'!$1:$5000,A1955,FALSE)&gt;0,
HLOOKUP("OS according to the configuration file",'vInfo (Imported)'!$1:$5000,A1955,FALSE),
"")</f>
        <v/>
      </c>
      <c r="G1955" s="1" t="str">
        <f>IF(HLOOKUP("Cluster",'vInfo (Imported)'!$1:$5000,A1955,FALSE)&gt;0,
HLOOKUP("Cluster",'vInfo (Imported)'!$1:$5000,A1955,FALSE),
"")</f>
        <v/>
      </c>
      <c r="K1955" s="28">
        <f>'vCluster (Imported)'!A1955</f>
        <v>0</v>
      </c>
      <c r="L1955">
        <f t="shared" si="183"/>
        <v>0</v>
      </c>
      <c r="M1955">
        <f t="shared" si="184"/>
        <v>0</v>
      </c>
      <c r="N1955">
        <f t="shared" si="185"/>
        <v>0</v>
      </c>
      <c r="O1955" s="1">
        <f t="shared" si="186"/>
        <v>0</v>
      </c>
      <c r="P1955">
        <f>SUMIFS('vCluster (Imported)'!$G:$G,'vCluster (Imported)'!$A:$A,K1955)</f>
        <v>0</v>
      </c>
      <c r="Q1955">
        <f t="shared" si="187"/>
        <v>0</v>
      </c>
    </row>
    <row r="1956" spans="1:17" x14ac:dyDescent="0.3">
      <c r="A1956">
        <f t="shared" si="182"/>
        <v>1956</v>
      </c>
      <c r="B1956" t="str">
        <f>IF(HLOOKUP("Memory",'vInfo (Imported)'!$1:$5000,A1956,FALSE)&gt;0,HLOOKUP("Memory",'vInfo (Imported)'!$1:$5000,A1956,FALSE),"")</f>
        <v/>
      </c>
      <c r="C1956" t="str">
        <f>IF(HLOOKUP("CPUs",'vInfo (Imported)'!$1:$5000,A1956,FALSE)&gt;0,
HLOOKUP("CPUs",'vInfo (Imported)'!$1:$5000,A1956,FALSE),
"")</f>
        <v/>
      </c>
      <c r="D1956" t="str">
        <f>IF(HLOOKUP($D$1,'vInfo (Imported)'!$1:$5000,A1956,FALSE)&gt;0,
HLOOKUP($D$1,'vInfo (Imported)'!$1:$5000,A1956,FALSE),
"")</f>
        <v/>
      </c>
      <c r="E1956" t="str">
        <f>IF(HLOOKUP("Category",'vInfo (Imported)'!$1:$5000,A1956,FALSE)&gt;0,
HLOOKUP("Category",'vInfo (Imported)'!$1:$5000,A1956,FALSE),
"")</f>
        <v/>
      </c>
      <c r="F1956" t="str">
        <f>IF(HLOOKUP("OS according to the configuration file",'vInfo (Imported)'!$1:$5000,A1956,FALSE)&gt;0,
HLOOKUP("OS according to the configuration file",'vInfo (Imported)'!$1:$5000,A1956,FALSE),
"")</f>
        <v/>
      </c>
      <c r="G1956" s="1" t="str">
        <f>IF(HLOOKUP("Cluster",'vInfo (Imported)'!$1:$5000,A1956,FALSE)&gt;0,
HLOOKUP("Cluster",'vInfo (Imported)'!$1:$5000,A1956,FALSE),
"")</f>
        <v/>
      </c>
      <c r="K1956" s="28">
        <f>'vCluster (Imported)'!A1956</f>
        <v>0</v>
      </c>
      <c r="L1956">
        <f t="shared" si="183"/>
        <v>0</v>
      </c>
      <c r="M1956">
        <f t="shared" si="184"/>
        <v>0</v>
      </c>
      <c r="N1956">
        <f t="shared" si="185"/>
        <v>0</v>
      </c>
      <c r="O1956" s="1">
        <f t="shared" si="186"/>
        <v>0</v>
      </c>
      <c r="P1956">
        <f>SUMIFS('vCluster (Imported)'!$G:$G,'vCluster (Imported)'!$A:$A,K1956)</f>
        <v>0</v>
      </c>
      <c r="Q1956">
        <f t="shared" si="187"/>
        <v>0</v>
      </c>
    </row>
    <row r="1957" spans="1:17" x14ac:dyDescent="0.3">
      <c r="A1957">
        <f t="shared" si="182"/>
        <v>1957</v>
      </c>
      <c r="B1957" t="str">
        <f>IF(HLOOKUP("Memory",'vInfo (Imported)'!$1:$5000,A1957,FALSE)&gt;0,HLOOKUP("Memory",'vInfo (Imported)'!$1:$5000,A1957,FALSE),"")</f>
        <v/>
      </c>
      <c r="C1957" t="str">
        <f>IF(HLOOKUP("CPUs",'vInfo (Imported)'!$1:$5000,A1957,FALSE)&gt;0,
HLOOKUP("CPUs",'vInfo (Imported)'!$1:$5000,A1957,FALSE),
"")</f>
        <v/>
      </c>
      <c r="D1957" t="str">
        <f>IF(HLOOKUP($D$1,'vInfo (Imported)'!$1:$5000,A1957,FALSE)&gt;0,
HLOOKUP($D$1,'vInfo (Imported)'!$1:$5000,A1957,FALSE),
"")</f>
        <v/>
      </c>
      <c r="E1957" t="str">
        <f>IF(HLOOKUP("Category",'vInfo (Imported)'!$1:$5000,A1957,FALSE)&gt;0,
HLOOKUP("Category",'vInfo (Imported)'!$1:$5000,A1957,FALSE),
"")</f>
        <v/>
      </c>
      <c r="F1957" t="str">
        <f>IF(HLOOKUP("OS according to the configuration file",'vInfo (Imported)'!$1:$5000,A1957,FALSE)&gt;0,
HLOOKUP("OS according to the configuration file",'vInfo (Imported)'!$1:$5000,A1957,FALSE),
"")</f>
        <v/>
      </c>
      <c r="G1957" s="1" t="str">
        <f>IF(HLOOKUP("Cluster",'vInfo (Imported)'!$1:$5000,A1957,FALSE)&gt;0,
HLOOKUP("Cluster",'vInfo (Imported)'!$1:$5000,A1957,FALSE),
"")</f>
        <v/>
      </c>
      <c r="K1957" s="28">
        <f>'vCluster (Imported)'!A1957</f>
        <v>0</v>
      </c>
      <c r="L1957">
        <f t="shared" si="183"/>
        <v>0</v>
      </c>
      <c r="M1957">
        <f t="shared" si="184"/>
        <v>0</v>
      </c>
      <c r="N1957">
        <f t="shared" si="185"/>
        <v>0</v>
      </c>
      <c r="O1957" s="1">
        <f t="shared" si="186"/>
        <v>0</v>
      </c>
      <c r="P1957">
        <f>SUMIFS('vCluster (Imported)'!$G:$G,'vCluster (Imported)'!$A:$A,K1957)</f>
        <v>0</v>
      </c>
      <c r="Q1957">
        <f t="shared" si="187"/>
        <v>0</v>
      </c>
    </row>
    <row r="1958" spans="1:17" x14ac:dyDescent="0.3">
      <c r="A1958">
        <f t="shared" si="182"/>
        <v>1958</v>
      </c>
      <c r="B1958" t="str">
        <f>IF(HLOOKUP("Memory",'vInfo (Imported)'!$1:$5000,A1958,FALSE)&gt;0,HLOOKUP("Memory",'vInfo (Imported)'!$1:$5000,A1958,FALSE),"")</f>
        <v/>
      </c>
      <c r="C1958" t="str">
        <f>IF(HLOOKUP("CPUs",'vInfo (Imported)'!$1:$5000,A1958,FALSE)&gt;0,
HLOOKUP("CPUs",'vInfo (Imported)'!$1:$5000,A1958,FALSE),
"")</f>
        <v/>
      </c>
      <c r="D1958" t="str">
        <f>IF(HLOOKUP($D$1,'vInfo (Imported)'!$1:$5000,A1958,FALSE)&gt;0,
HLOOKUP($D$1,'vInfo (Imported)'!$1:$5000,A1958,FALSE),
"")</f>
        <v/>
      </c>
      <c r="E1958" t="str">
        <f>IF(HLOOKUP("Category",'vInfo (Imported)'!$1:$5000,A1958,FALSE)&gt;0,
HLOOKUP("Category",'vInfo (Imported)'!$1:$5000,A1958,FALSE),
"")</f>
        <v/>
      </c>
      <c r="F1958" t="str">
        <f>IF(HLOOKUP("OS according to the configuration file",'vInfo (Imported)'!$1:$5000,A1958,FALSE)&gt;0,
HLOOKUP("OS according to the configuration file",'vInfo (Imported)'!$1:$5000,A1958,FALSE),
"")</f>
        <v/>
      </c>
      <c r="G1958" s="1" t="str">
        <f>IF(HLOOKUP("Cluster",'vInfo (Imported)'!$1:$5000,A1958,FALSE)&gt;0,
HLOOKUP("Cluster",'vInfo (Imported)'!$1:$5000,A1958,FALSE),
"")</f>
        <v/>
      </c>
      <c r="K1958" s="28">
        <f>'vCluster (Imported)'!A1958</f>
        <v>0</v>
      </c>
      <c r="L1958">
        <f t="shared" si="183"/>
        <v>0</v>
      </c>
      <c r="M1958">
        <f t="shared" si="184"/>
        <v>0</v>
      </c>
      <c r="N1958">
        <f t="shared" si="185"/>
        <v>0</v>
      </c>
      <c r="O1958" s="1">
        <f t="shared" si="186"/>
        <v>0</v>
      </c>
      <c r="P1958">
        <f>SUMIFS('vCluster (Imported)'!$G:$G,'vCluster (Imported)'!$A:$A,K1958)</f>
        <v>0</v>
      </c>
      <c r="Q1958">
        <f t="shared" si="187"/>
        <v>0</v>
      </c>
    </row>
    <row r="1959" spans="1:17" x14ac:dyDescent="0.3">
      <c r="A1959">
        <f t="shared" si="182"/>
        <v>1959</v>
      </c>
      <c r="B1959" t="str">
        <f>IF(HLOOKUP("Memory",'vInfo (Imported)'!$1:$5000,A1959,FALSE)&gt;0,HLOOKUP("Memory",'vInfo (Imported)'!$1:$5000,A1959,FALSE),"")</f>
        <v/>
      </c>
      <c r="C1959" t="str">
        <f>IF(HLOOKUP("CPUs",'vInfo (Imported)'!$1:$5000,A1959,FALSE)&gt;0,
HLOOKUP("CPUs",'vInfo (Imported)'!$1:$5000,A1959,FALSE),
"")</f>
        <v/>
      </c>
      <c r="D1959" t="str">
        <f>IF(HLOOKUP($D$1,'vInfo (Imported)'!$1:$5000,A1959,FALSE)&gt;0,
HLOOKUP($D$1,'vInfo (Imported)'!$1:$5000,A1959,FALSE),
"")</f>
        <v/>
      </c>
      <c r="E1959" t="str">
        <f>IF(HLOOKUP("Category",'vInfo (Imported)'!$1:$5000,A1959,FALSE)&gt;0,
HLOOKUP("Category",'vInfo (Imported)'!$1:$5000,A1959,FALSE),
"")</f>
        <v/>
      </c>
      <c r="F1959" t="str">
        <f>IF(HLOOKUP("OS according to the configuration file",'vInfo (Imported)'!$1:$5000,A1959,FALSE)&gt;0,
HLOOKUP("OS according to the configuration file",'vInfo (Imported)'!$1:$5000,A1959,FALSE),
"")</f>
        <v/>
      </c>
      <c r="G1959" s="1" t="str">
        <f>IF(HLOOKUP("Cluster",'vInfo (Imported)'!$1:$5000,A1959,FALSE)&gt;0,
HLOOKUP("Cluster",'vInfo (Imported)'!$1:$5000,A1959,FALSE),
"")</f>
        <v/>
      </c>
      <c r="K1959" s="28">
        <f>'vCluster (Imported)'!A1959</f>
        <v>0</v>
      </c>
      <c r="L1959">
        <f t="shared" si="183"/>
        <v>0</v>
      </c>
      <c r="M1959">
        <f t="shared" si="184"/>
        <v>0</v>
      </c>
      <c r="N1959">
        <f t="shared" si="185"/>
        <v>0</v>
      </c>
      <c r="O1959" s="1">
        <f t="shared" si="186"/>
        <v>0</v>
      </c>
      <c r="P1959">
        <f>SUMIFS('vCluster (Imported)'!$G:$G,'vCluster (Imported)'!$A:$A,K1959)</f>
        <v>0</v>
      </c>
      <c r="Q1959">
        <f t="shared" si="187"/>
        <v>0</v>
      </c>
    </row>
    <row r="1960" spans="1:17" x14ac:dyDescent="0.3">
      <c r="A1960">
        <f t="shared" si="182"/>
        <v>1960</v>
      </c>
      <c r="B1960" t="str">
        <f>IF(HLOOKUP("Memory",'vInfo (Imported)'!$1:$5000,A1960,FALSE)&gt;0,HLOOKUP("Memory",'vInfo (Imported)'!$1:$5000,A1960,FALSE),"")</f>
        <v/>
      </c>
      <c r="C1960" t="str">
        <f>IF(HLOOKUP("CPUs",'vInfo (Imported)'!$1:$5000,A1960,FALSE)&gt;0,
HLOOKUP("CPUs",'vInfo (Imported)'!$1:$5000,A1960,FALSE),
"")</f>
        <v/>
      </c>
      <c r="D1960" t="str">
        <f>IF(HLOOKUP($D$1,'vInfo (Imported)'!$1:$5000,A1960,FALSE)&gt;0,
HLOOKUP($D$1,'vInfo (Imported)'!$1:$5000,A1960,FALSE),
"")</f>
        <v/>
      </c>
      <c r="E1960" t="str">
        <f>IF(HLOOKUP("Category",'vInfo (Imported)'!$1:$5000,A1960,FALSE)&gt;0,
HLOOKUP("Category",'vInfo (Imported)'!$1:$5000,A1960,FALSE),
"")</f>
        <v/>
      </c>
      <c r="F1960" t="str">
        <f>IF(HLOOKUP("OS according to the configuration file",'vInfo (Imported)'!$1:$5000,A1960,FALSE)&gt;0,
HLOOKUP("OS according to the configuration file",'vInfo (Imported)'!$1:$5000,A1960,FALSE),
"")</f>
        <v/>
      </c>
      <c r="G1960" s="1" t="str">
        <f>IF(HLOOKUP("Cluster",'vInfo (Imported)'!$1:$5000,A1960,FALSE)&gt;0,
HLOOKUP("Cluster",'vInfo (Imported)'!$1:$5000,A1960,FALSE),
"")</f>
        <v/>
      </c>
      <c r="K1960" s="28">
        <f>'vCluster (Imported)'!A1960</f>
        <v>0</v>
      </c>
      <c r="L1960">
        <f t="shared" si="183"/>
        <v>0</v>
      </c>
      <c r="M1960">
        <f t="shared" si="184"/>
        <v>0</v>
      </c>
      <c r="N1960">
        <f t="shared" si="185"/>
        <v>0</v>
      </c>
      <c r="O1960" s="1">
        <f t="shared" si="186"/>
        <v>0</v>
      </c>
      <c r="P1960">
        <f>SUMIFS('vCluster (Imported)'!$G:$G,'vCluster (Imported)'!$A:$A,K1960)</f>
        <v>0</v>
      </c>
      <c r="Q1960">
        <f t="shared" si="187"/>
        <v>0</v>
      </c>
    </row>
    <row r="1961" spans="1:17" x14ac:dyDescent="0.3">
      <c r="A1961">
        <f t="shared" si="182"/>
        <v>1961</v>
      </c>
      <c r="B1961" t="str">
        <f>IF(HLOOKUP("Memory",'vInfo (Imported)'!$1:$5000,A1961,FALSE)&gt;0,HLOOKUP("Memory",'vInfo (Imported)'!$1:$5000,A1961,FALSE),"")</f>
        <v/>
      </c>
      <c r="C1961" t="str">
        <f>IF(HLOOKUP("CPUs",'vInfo (Imported)'!$1:$5000,A1961,FALSE)&gt;0,
HLOOKUP("CPUs",'vInfo (Imported)'!$1:$5000,A1961,FALSE),
"")</f>
        <v/>
      </c>
      <c r="D1961" t="str">
        <f>IF(HLOOKUP($D$1,'vInfo (Imported)'!$1:$5000,A1961,FALSE)&gt;0,
HLOOKUP($D$1,'vInfo (Imported)'!$1:$5000,A1961,FALSE),
"")</f>
        <v/>
      </c>
      <c r="E1961" t="str">
        <f>IF(HLOOKUP("Category",'vInfo (Imported)'!$1:$5000,A1961,FALSE)&gt;0,
HLOOKUP("Category",'vInfo (Imported)'!$1:$5000,A1961,FALSE),
"")</f>
        <v/>
      </c>
      <c r="F1961" t="str">
        <f>IF(HLOOKUP("OS according to the configuration file",'vInfo (Imported)'!$1:$5000,A1961,FALSE)&gt;0,
HLOOKUP("OS according to the configuration file",'vInfo (Imported)'!$1:$5000,A1961,FALSE),
"")</f>
        <v/>
      </c>
      <c r="G1961" s="1" t="str">
        <f>IF(HLOOKUP("Cluster",'vInfo (Imported)'!$1:$5000,A1961,FALSE)&gt;0,
HLOOKUP("Cluster",'vInfo (Imported)'!$1:$5000,A1961,FALSE),
"")</f>
        <v/>
      </c>
      <c r="K1961" s="28">
        <f>'vCluster (Imported)'!A1961</f>
        <v>0</v>
      </c>
      <c r="L1961">
        <f t="shared" si="183"/>
        <v>0</v>
      </c>
      <c r="M1961">
        <f t="shared" si="184"/>
        <v>0</v>
      </c>
      <c r="N1961">
        <f t="shared" si="185"/>
        <v>0</v>
      </c>
      <c r="O1961" s="1">
        <f t="shared" si="186"/>
        <v>0</v>
      </c>
      <c r="P1961">
        <f>SUMIFS('vCluster (Imported)'!$G:$G,'vCluster (Imported)'!$A:$A,K1961)</f>
        <v>0</v>
      </c>
      <c r="Q1961">
        <f t="shared" si="187"/>
        <v>0</v>
      </c>
    </row>
    <row r="1962" spans="1:17" x14ac:dyDescent="0.3">
      <c r="A1962">
        <f t="shared" si="182"/>
        <v>1962</v>
      </c>
      <c r="B1962" t="str">
        <f>IF(HLOOKUP("Memory",'vInfo (Imported)'!$1:$5000,A1962,FALSE)&gt;0,HLOOKUP("Memory",'vInfo (Imported)'!$1:$5000,A1962,FALSE),"")</f>
        <v/>
      </c>
      <c r="C1962" t="str">
        <f>IF(HLOOKUP("CPUs",'vInfo (Imported)'!$1:$5000,A1962,FALSE)&gt;0,
HLOOKUP("CPUs",'vInfo (Imported)'!$1:$5000,A1962,FALSE),
"")</f>
        <v/>
      </c>
      <c r="D1962" t="str">
        <f>IF(HLOOKUP($D$1,'vInfo (Imported)'!$1:$5000,A1962,FALSE)&gt;0,
HLOOKUP($D$1,'vInfo (Imported)'!$1:$5000,A1962,FALSE),
"")</f>
        <v/>
      </c>
      <c r="E1962" t="str">
        <f>IF(HLOOKUP("Category",'vInfo (Imported)'!$1:$5000,A1962,FALSE)&gt;0,
HLOOKUP("Category",'vInfo (Imported)'!$1:$5000,A1962,FALSE),
"")</f>
        <v/>
      </c>
      <c r="F1962" t="str">
        <f>IF(HLOOKUP("OS according to the configuration file",'vInfo (Imported)'!$1:$5000,A1962,FALSE)&gt;0,
HLOOKUP("OS according to the configuration file",'vInfo (Imported)'!$1:$5000,A1962,FALSE),
"")</f>
        <v/>
      </c>
      <c r="G1962" s="1" t="str">
        <f>IF(HLOOKUP("Cluster",'vInfo (Imported)'!$1:$5000,A1962,FALSE)&gt;0,
HLOOKUP("Cluster",'vInfo (Imported)'!$1:$5000,A1962,FALSE),
"")</f>
        <v/>
      </c>
      <c r="K1962" s="28">
        <f>'vCluster (Imported)'!A1962</f>
        <v>0</v>
      </c>
      <c r="L1962">
        <f t="shared" si="183"/>
        <v>0</v>
      </c>
      <c r="M1962">
        <f t="shared" si="184"/>
        <v>0</v>
      </c>
      <c r="N1962">
        <f t="shared" si="185"/>
        <v>0</v>
      </c>
      <c r="O1962" s="1">
        <f t="shared" si="186"/>
        <v>0</v>
      </c>
      <c r="P1962">
        <f>SUMIFS('vCluster (Imported)'!$G:$G,'vCluster (Imported)'!$A:$A,K1962)</f>
        <v>0</v>
      </c>
      <c r="Q1962">
        <f t="shared" si="187"/>
        <v>0</v>
      </c>
    </row>
    <row r="1963" spans="1:17" x14ac:dyDescent="0.3">
      <c r="A1963">
        <f t="shared" si="182"/>
        <v>1963</v>
      </c>
      <c r="B1963" t="str">
        <f>IF(HLOOKUP("Memory",'vInfo (Imported)'!$1:$5000,A1963,FALSE)&gt;0,HLOOKUP("Memory",'vInfo (Imported)'!$1:$5000,A1963,FALSE),"")</f>
        <v/>
      </c>
      <c r="C1963" t="str">
        <f>IF(HLOOKUP("CPUs",'vInfo (Imported)'!$1:$5000,A1963,FALSE)&gt;0,
HLOOKUP("CPUs",'vInfo (Imported)'!$1:$5000,A1963,FALSE),
"")</f>
        <v/>
      </c>
      <c r="D1963" t="str">
        <f>IF(HLOOKUP($D$1,'vInfo (Imported)'!$1:$5000,A1963,FALSE)&gt;0,
HLOOKUP($D$1,'vInfo (Imported)'!$1:$5000,A1963,FALSE),
"")</f>
        <v/>
      </c>
      <c r="E1963" t="str">
        <f>IF(HLOOKUP("Category",'vInfo (Imported)'!$1:$5000,A1963,FALSE)&gt;0,
HLOOKUP("Category",'vInfo (Imported)'!$1:$5000,A1963,FALSE),
"")</f>
        <v/>
      </c>
      <c r="F1963" t="str">
        <f>IF(HLOOKUP("OS according to the configuration file",'vInfo (Imported)'!$1:$5000,A1963,FALSE)&gt;0,
HLOOKUP("OS according to the configuration file",'vInfo (Imported)'!$1:$5000,A1963,FALSE),
"")</f>
        <v/>
      </c>
      <c r="G1963" s="1" t="str">
        <f>IF(HLOOKUP("Cluster",'vInfo (Imported)'!$1:$5000,A1963,FALSE)&gt;0,
HLOOKUP("Cluster",'vInfo (Imported)'!$1:$5000,A1963,FALSE),
"")</f>
        <v/>
      </c>
      <c r="K1963" s="28">
        <f>'vCluster (Imported)'!A1963</f>
        <v>0</v>
      </c>
      <c r="L1963">
        <f t="shared" si="183"/>
        <v>0</v>
      </c>
      <c r="M1963">
        <f t="shared" si="184"/>
        <v>0</v>
      </c>
      <c r="N1963">
        <f t="shared" si="185"/>
        <v>0</v>
      </c>
      <c r="O1963" s="1">
        <f t="shared" si="186"/>
        <v>0</v>
      </c>
      <c r="P1963">
        <f>SUMIFS('vCluster (Imported)'!$G:$G,'vCluster (Imported)'!$A:$A,K1963)</f>
        <v>0</v>
      </c>
      <c r="Q1963">
        <f t="shared" si="187"/>
        <v>0</v>
      </c>
    </row>
    <row r="1964" spans="1:17" x14ac:dyDescent="0.3">
      <c r="A1964">
        <f t="shared" si="182"/>
        <v>1964</v>
      </c>
      <c r="B1964" t="str">
        <f>IF(HLOOKUP("Memory",'vInfo (Imported)'!$1:$5000,A1964,FALSE)&gt;0,HLOOKUP("Memory",'vInfo (Imported)'!$1:$5000,A1964,FALSE),"")</f>
        <v/>
      </c>
      <c r="C1964" t="str">
        <f>IF(HLOOKUP("CPUs",'vInfo (Imported)'!$1:$5000,A1964,FALSE)&gt;0,
HLOOKUP("CPUs",'vInfo (Imported)'!$1:$5000,A1964,FALSE),
"")</f>
        <v/>
      </c>
      <c r="D1964" t="str">
        <f>IF(HLOOKUP($D$1,'vInfo (Imported)'!$1:$5000,A1964,FALSE)&gt;0,
HLOOKUP($D$1,'vInfo (Imported)'!$1:$5000,A1964,FALSE),
"")</f>
        <v/>
      </c>
      <c r="E1964" t="str">
        <f>IF(HLOOKUP("Category",'vInfo (Imported)'!$1:$5000,A1964,FALSE)&gt;0,
HLOOKUP("Category",'vInfo (Imported)'!$1:$5000,A1964,FALSE),
"")</f>
        <v/>
      </c>
      <c r="F1964" t="str">
        <f>IF(HLOOKUP("OS according to the configuration file",'vInfo (Imported)'!$1:$5000,A1964,FALSE)&gt;0,
HLOOKUP("OS according to the configuration file",'vInfo (Imported)'!$1:$5000,A1964,FALSE),
"")</f>
        <v/>
      </c>
      <c r="G1964" s="1" t="str">
        <f>IF(HLOOKUP("Cluster",'vInfo (Imported)'!$1:$5000,A1964,FALSE)&gt;0,
HLOOKUP("Cluster",'vInfo (Imported)'!$1:$5000,A1964,FALSE),
"")</f>
        <v/>
      </c>
      <c r="K1964" s="28">
        <f>'vCluster (Imported)'!A1964</f>
        <v>0</v>
      </c>
      <c r="L1964">
        <f t="shared" si="183"/>
        <v>0</v>
      </c>
      <c r="M1964">
        <f t="shared" si="184"/>
        <v>0</v>
      </c>
      <c r="N1964">
        <f t="shared" si="185"/>
        <v>0</v>
      </c>
      <c r="O1964" s="1">
        <f t="shared" si="186"/>
        <v>0</v>
      </c>
      <c r="P1964">
        <f>SUMIFS('vCluster (Imported)'!$G:$G,'vCluster (Imported)'!$A:$A,K1964)</f>
        <v>0</v>
      </c>
      <c r="Q1964">
        <f t="shared" si="187"/>
        <v>0</v>
      </c>
    </row>
    <row r="1965" spans="1:17" x14ac:dyDescent="0.3">
      <c r="A1965">
        <f t="shared" si="182"/>
        <v>1965</v>
      </c>
      <c r="B1965" t="str">
        <f>IF(HLOOKUP("Memory",'vInfo (Imported)'!$1:$5000,A1965,FALSE)&gt;0,HLOOKUP("Memory",'vInfo (Imported)'!$1:$5000,A1965,FALSE),"")</f>
        <v/>
      </c>
      <c r="C1965" t="str">
        <f>IF(HLOOKUP("CPUs",'vInfo (Imported)'!$1:$5000,A1965,FALSE)&gt;0,
HLOOKUP("CPUs",'vInfo (Imported)'!$1:$5000,A1965,FALSE),
"")</f>
        <v/>
      </c>
      <c r="D1965" t="str">
        <f>IF(HLOOKUP($D$1,'vInfo (Imported)'!$1:$5000,A1965,FALSE)&gt;0,
HLOOKUP($D$1,'vInfo (Imported)'!$1:$5000,A1965,FALSE),
"")</f>
        <v/>
      </c>
      <c r="E1965" t="str">
        <f>IF(HLOOKUP("Category",'vInfo (Imported)'!$1:$5000,A1965,FALSE)&gt;0,
HLOOKUP("Category",'vInfo (Imported)'!$1:$5000,A1965,FALSE),
"")</f>
        <v/>
      </c>
      <c r="F1965" t="str">
        <f>IF(HLOOKUP("OS according to the configuration file",'vInfo (Imported)'!$1:$5000,A1965,FALSE)&gt;0,
HLOOKUP("OS according to the configuration file",'vInfo (Imported)'!$1:$5000,A1965,FALSE),
"")</f>
        <v/>
      </c>
      <c r="G1965" s="1" t="str">
        <f>IF(HLOOKUP("Cluster",'vInfo (Imported)'!$1:$5000,A1965,FALSE)&gt;0,
HLOOKUP("Cluster",'vInfo (Imported)'!$1:$5000,A1965,FALSE),
"")</f>
        <v/>
      </c>
      <c r="K1965" s="28">
        <f>'vCluster (Imported)'!A1965</f>
        <v>0</v>
      </c>
      <c r="L1965">
        <f t="shared" si="183"/>
        <v>0</v>
      </c>
      <c r="M1965">
        <f t="shared" si="184"/>
        <v>0</v>
      </c>
      <c r="N1965">
        <f t="shared" si="185"/>
        <v>0</v>
      </c>
      <c r="O1965" s="1">
        <f t="shared" si="186"/>
        <v>0</v>
      </c>
      <c r="P1965">
        <f>SUMIFS('vCluster (Imported)'!$G:$G,'vCluster (Imported)'!$A:$A,K1965)</f>
        <v>0</v>
      </c>
      <c r="Q1965">
        <f t="shared" si="187"/>
        <v>0</v>
      </c>
    </row>
    <row r="1966" spans="1:17" x14ac:dyDescent="0.3">
      <c r="A1966">
        <f t="shared" si="182"/>
        <v>1966</v>
      </c>
      <c r="B1966" t="str">
        <f>IF(HLOOKUP("Memory",'vInfo (Imported)'!$1:$5000,A1966,FALSE)&gt;0,HLOOKUP("Memory",'vInfo (Imported)'!$1:$5000,A1966,FALSE),"")</f>
        <v/>
      </c>
      <c r="C1966" t="str">
        <f>IF(HLOOKUP("CPUs",'vInfo (Imported)'!$1:$5000,A1966,FALSE)&gt;0,
HLOOKUP("CPUs",'vInfo (Imported)'!$1:$5000,A1966,FALSE),
"")</f>
        <v/>
      </c>
      <c r="D1966" t="str">
        <f>IF(HLOOKUP($D$1,'vInfo (Imported)'!$1:$5000,A1966,FALSE)&gt;0,
HLOOKUP($D$1,'vInfo (Imported)'!$1:$5000,A1966,FALSE),
"")</f>
        <v/>
      </c>
      <c r="E1966" t="str">
        <f>IF(HLOOKUP("Category",'vInfo (Imported)'!$1:$5000,A1966,FALSE)&gt;0,
HLOOKUP("Category",'vInfo (Imported)'!$1:$5000,A1966,FALSE),
"")</f>
        <v/>
      </c>
      <c r="F1966" t="str">
        <f>IF(HLOOKUP("OS according to the configuration file",'vInfo (Imported)'!$1:$5000,A1966,FALSE)&gt;0,
HLOOKUP("OS according to the configuration file",'vInfo (Imported)'!$1:$5000,A1966,FALSE),
"")</f>
        <v/>
      </c>
      <c r="G1966" s="1" t="str">
        <f>IF(HLOOKUP("Cluster",'vInfo (Imported)'!$1:$5000,A1966,FALSE)&gt;0,
HLOOKUP("Cluster",'vInfo (Imported)'!$1:$5000,A1966,FALSE),
"")</f>
        <v/>
      </c>
      <c r="K1966" s="28">
        <f>'vCluster (Imported)'!A1966</f>
        <v>0</v>
      </c>
      <c r="L1966">
        <f t="shared" si="183"/>
        <v>0</v>
      </c>
      <c r="M1966">
        <f t="shared" si="184"/>
        <v>0</v>
      </c>
      <c r="N1966">
        <f t="shared" si="185"/>
        <v>0</v>
      </c>
      <c r="O1966" s="1">
        <f t="shared" si="186"/>
        <v>0</v>
      </c>
      <c r="P1966">
        <f>SUMIFS('vCluster (Imported)'!$G:$G,'vCluster (Imported)'!$A:$A,K1966)</f>
        <v>0</v>
      </c>
      <c r="Q1966">
        <f t="shared" si="187"/>
        <v>0</v>
      </c>
    </row>
    <row r="1967" spans="1:17" x14ac:dyDescent="0.3">
      <c r="A1967">
        <f t="shared" si="182"/>
        <v>1967</v>
      </c>
      <c r="B1967" t="str">
        <f>IF(HLOOKUP("Memory",'vInfo (Imported)'!$1:$5000,A1967,FALSE)&gt;0,HLOOKUP("Memory",'vInfo (Imported)'!$1:$5000,A1967,FALSE),"")</f>
        <v/>
      </c>
      <c r="C1967" t="str">
        <f>IF(HLOOKUP("CPUs",'vInfo (Imported)'!$1:$5000,A1967,FALSE)&gt;0,
HLOOKUP("CPUs",'vInfo (Imported)'!$1:$5000,A1967,FALSE),
"")</f>
        <v/>
      </c>
      <c r="D1967" t="str">
        <f>IF(HLOOKUP($D$1,'vInfo (Imported)'!$1:$5000,A1967,FALSE)&gt;0,
HLOOKUP($D$1,'vInfo (Imported)'!$1:$5000,A1967,FALSE),
"")</f>
        <v/>
      </c>
      <c r="E1967" t="str">
        <f>IF(HLOOKUP("Category",'vInfo (Imported)'!$1:$5000,A1967,FALSE)&gt;0,
HLOOKUP("Category",'vInfo (Imported)'!$1:$5000,A1967,FALSE),
"")</f>
        <v/>
      </c>
      <c r="F1967" t="str">
        <f>IF(HLOOKUP("OS according to the configuration file",'vInfo (Imported)'!$1:$5000,A1967,FALSE)&gt;0,
HLOOKUP("OS according to the configuration file",'vInfo (Imported)'!$1:$5000,A1967,FALSE),
"")</f>
        <v/>
      </c>
      <c r="G1967" s="1" t="str">
        <f>IF(HLOOKUP("Cluster",'vInfo (Imported)'!$1:$5000,A1967,FALSE)&gt;0,
HLOOKUP("Cluster",'vInfo (Imported)'!$1:$5000,A1967,FALSE),
"")</f>
        <v/>
      </c>
      <c r="K1967" s="28">
        <f>'vCluster (Imported)'!A1967</f>
        <v>0</v>
      </c>
      <c r="L1967">
        <f t="shared" si="183"/>
        <v>0</v>
      </c>
      <c r="M1967">
        <f t="shared" si="184"/>
        <v>0</v>
      </c>
      <c r="N1967">
        <f t="shared" si="185"/>
        <v>0</v>
      </c>
      <c r="O1967" s="1">
        <f t="shared" si="186"/>
        <v>0</v>
      </c>
      <c r="P1967">
        <f>SUMIFS('vCluster (Imported)'!$G:$G,'vCluster (Imported)'!$A:$A,K1967)</f>
        <v>0</v>
      </c>
      <c r="Q1967">
        <f t="shared" si="187"/>
        <v>0</v>
      </c>
    </row>
    <row r="1968" spans="1:17" x14ac:dyDescent="0.3">
      <c r="A1968">
        <f t="shared" si="182"/>
        <v>1968</v>
      </c>
      <c r="B1968" t="str">
        <f>IF(HLOOKUP("Memory",'vInfo (Imported)'!$1:$5000,A1968,FALSE)&gt;0,HLOOKUP("Memory",'vInfo (Imported)'!$1:$5000,A1968,FALSE),"")</f>
        <v/>
      </c>
      <c r="C1968" t="str">
        <f>IF(HLOOKUP("CPUs",'vInfo (Imported)'!$1:$5000,A1968,FALSE)&gt;0,
HLOOKUP("CPUs",'vInfo (Imported)'!$1:$5000,A1968,FALSE),
"")</f>
        <v/>
      </c>
      <c r="D1968" t="str">
        <f>IF(HLOOKUP($D$1,'vInfo (Imported)'!$1:$5000,A1968,FALSE)&gt;0,
HLOOKUP($D$1,'vInfo (Imported)'!$1:$5000,A1968,FALSE),
"")</f>
        <v/>
      </c>
      <c r="E1968" t="str">
        <f>IF(HLOOKUP("Category",'vInfo (Imported)'!$1:$5000,A1968,FALSE)&gt;0,
HLOOKUP("Category",'vInfo (Imported)'!$1:$5000,A1968,FALSE),
"")</f>
        <v/>
      </c>
      <c r="F1968" t="str">
        <f>IF(HLOOKUP("OS according to the configuration file",'vInfo (Imported)'!$1:$5000,A1968,FALSE)&gt;0,
HLOOKUP("OS according to the configuration file",'vInfo (Imported)'!$1:$5000,A1968,FALSE),
"")</f>
        <v/>
      </c>
      <c r="G1968" s="1" t="str">
        <f>IF(HLOOKUP("Cluster",'vInfo (Imported)'!$1:$5000,A1968,FALSE)&gt;0,
HLOOKUP("Cluster",'vInfo (Imported)'!$1:$5000,A1968,FALSE),
"")</f>
        <v/>
      </c>
      <c r="K1968" s="28">
        <f>'vCluster (Imported)'!A1968</f>
        <v>0</v>
      </c>
      <c r="L1968">
        <f t="shared" si="183"/>
        <v>0</v>
      </c>
      <c r="M1968">
        <f t="shared" si="184"/>
        <v>0</v>
      </c>
      <c r="N1968">
        <f t="shared" si="185"/>
        <v>0</v>
      </c>
      <c r="O1968" s="1">
        <f t="shared" si="186"/>
        <v>0</v>
      </c>
      <c r="P1968">
        <f>SUMIFS('vCluster (Imported)'!$G:$G,'vCluster (Imported)'!$A:$A,K1968)</f>
        <v>0</v>
      </c>
      <c r="Q1968">
        <f t="shared" si="187"/>
        <v>0</v>
      </c>
    </row>
    <row r="1969" spans="1:17" x14ac:dyDescent="0.3">
      <c r="A1969">
        <f t="shared" si="182"/>
        <v>1969</v>
      </c>
      <c r="B1969" t="str">
        <f>IF(HLOOKUP("Memory",'vInfo (Imported)'!$1:$5000,A1969,FALSE)&gt;0,HLOOKUP("Memory",'vInfo (Imported)'!$1:$5000,A1969,FALSE),"")</f>
        <v/>
      </c>
      <c r="C1969" t="str">
        <f>IF(HLOOKUP("CPUs",'vInfo (Imported)'!$1:$5000,A1969,FALSE)&gt;0,
HLOOKUP("CPUs",'vInfo (Imported)'!$1:$5000,A1969,FALSE),
"")</f>
        <v/>
      </c>
      <c r="D1969" t="str">
        <f>IF(HLOOKUP($D$1,'vInfo (Imported)'!$1:$5000,A1969,FALSE)&gt;0,
HLOOKUP($D$1,'vInfo (Imported)'!$1:$5000,A1969,FALSE),
"")</f>
        <v/>
      </c>
      <c r="E1969" t="str">
        <f>IF(HLOOKUP("Category",'vInfo (Imported)'!$1:$5000,A1969,FALSE)&gt;0,
HLOOKUP("Category",'vInfo (Imported)'!$1:$5000,A1969,FALSE),
"")</f>
        <v/>
      </c>
      <c r="F1969" t="str">
        <f>IF(HLOOKUP("OS according to the configuration file",'vInfo (Imported)'!$1:$5000,A1969,FALSE)&gt;0,
HLOOKUP("OS according to the configuration file",'vInfo (Imported)'!$1:$5000,A1969,FALSE),
"")</f>
        <v/>
      </c>
      <c r="G1969" s="1" t="str">
        <f>IF(HLOOKUP("Cluster",'vInfo (Imported)'!$1:$5000,A1969,FALSE)&gt;0,
HLOOKUP("Cluster",'vInfo (Imported)'!$1:$5000,A1969,FALSE),
"")</f>
        <v/>
      </c>
      <c r="K1969" s="28">
        <f>'vCluster (Imported)'!A1969</f>
        <v>0</v>
      </c>
      <c r="L1969">
        <f t="shared" si="183"/>
        <v>0</v>
      </c>
      <c r="M1969">
        <f t="shared" si="184"/>
        <v>0</v>
      </c>
      <c r="N1969">
        <f t="shared" si="185"/>
        <v>0</v>
      </c>
      <c r="O1969" s="1">
        <f t="shared" si="186"/>
        <v>0</v>
      </c>
      <c r="P1969">
        <f>SUMIFS('vCluster (Imported)'!$G:$G,'vCluster (Imported)'!$A:$A,K1969)</f>
        <v>0</v>
      </c>
      <c r="Q1969">
        <f t="shared" si="187"/>
        <v>0</v>
      </c>
    </row>
    <row r="1970" spans="1:17" x14ac:dyDescent="0.3">
      <c r="A1970">
        <f t="shared" si="182"/>
        <v>1970</v>
      </c>
      <c r="B1970" t="str">
        <f>IF(HLOOKUP("Memory",'vInfo (Imported)'!$1:$5000,A1970,FALSE)&gt;0,HLOOKUP("Memory",'vInfo (Imported)'!$1:$5000,A1970,FALSE),"")</f>
        <v/>
      </c>
      <c r="C1970" t="str">
        <f>IF(HLOOKUP("CPUs",'vInfo (Imported)'!$1:$5000,A1970,FALSE)&gt;0,
HLOOKUP("CPUs",'vInfo (Imported)'!$1:$5000,A1970,FALSE),
"")</f>
        <v/>
      </c>
      <c r="D1970" t="str">
        <f>IF(HLOOKUP($D$1,'vInfo (Imported)'!$1:$5000,A1970,FALSE)&gt;0,
HLOOKUP($D$1,'vInfo (Imported)'!$1:$5000,A1970,FALSE),
"")</f>
        <v/>
      </c>
      <c r="E1970" t="str">
        <f>IF(HLOOKUP("Category",'vInfo (Imported)'!$1:$5000,A1970,FALSE)&gt;0,
HLOOKUP("Category",'vInfo (Imported)'!$1:$5000,A1970,FALSE),
"")</f>
        <v/>
      </c>
      <c r="F1970" t="str">
        <f>IF(HLOOKUP("OS according to the configuration file",'vInfo (Imported)'!$1:$5000,A1970,FALSE)&gt;0,
HLOOKUP("OS according to the configuration file",'vInfo (Imported)'!$1:$5000,A1970,FALSE),
"")</f>
        <v/>
      </c>
      <c r="G1970" s="1" t="str">
        <f>IF(HLOOKUP("Cluster",'vInfo (Imported)'!$1:$5000,A1970,FALSE)&gt;0,
HLOOKUP("Cluster",'vInfo (Imported)'!$1:$5000,A1970,FALSE),
"")</f>
        <v/>
      </c>
      <c r="K1970" s="28">
        <f>'vCluster (Imported)'!A1970</f>
        <v>0</v>
      </c>
      <c r="L1970">
        <f t="shared" si="183"/>
        <v>0</v>
      </c>
      <c r="M1970">
        <f t="shared" si="184"/>
        <v>0</v>
      </c>
      <c r="N1970">
        <f t="shared" si="185"/>
        <v>0</v>
      </c>
      <c r="O1970" s="1">
        <f t="shared" si="186"/>
        <v>0</v>
      </c>
      <c r="P1970">
        <f>SUMIFS('vCluster (Imported)'!$G:$G,'vCluster (Imported)'!$A:$A,K1970)</f>
        <v>0</v>
      </c>
      <c r="Q1970">
        <f t="shared" si="187"/>
        <v>0</v>
      </c>
    </row>
    <row r="1971" spans="1:17" x14ac:dyDescent="0.3">
      <c r="A1971">
        <f t="shared" si="182"/>
        <v>1971</v>
      </c>
      <c r="B1971" t="str">
        <f>IF(HLOOKUP("Memory",'vInfo (Imported)'!$1:$5000,A1971,FALSE)&gt;0,HLOOKUP("Memory",'vInfo (Imported)'!$1:$5000,A1971,FALSE),"")</f>
        <v/>
      </c>
      <c r="C1971" t="str">
        <f>IF(HLOOKUP("CPUs",'vInfo (Imported)'!$1:$5000,A1971,FALSE)&gt;0,
HLOOKUP("CPUs",'vInfo (Imported)'!$1:$5000,A1971,FALSE),
"")</f>
        <v/>
      </c>
      <c r="D1971" t="str">
        <f>IF(HLOOKUP($D$1,'vInfo (Imported)'!$1:$5000,A1971,FALSE)&gt;0,
HLOOKUP($D$1,'vInfo (Imported)'!$1:$5000,A1971,FALSE),
"")</f>
        <v/>
      </c>
      <c r="E1971" t="str">
        <f>IF(HLOOKUP("Category",'vInfo (Imported)'!$1:$5000,A1971,FALSE)&gt;0,
HLOOKUP("Category",'vInfo (Imported)'!$1:$5000,A1971,FALSE),
"")</f>
        <v/>
      </c>
      <c r="F1971" t="str">
        <f>IF(HLOOKUP("OS according to the configuration file",'vInfo (Imported)'!$1:$5000,A1971,FALSE)&gt;0,
HLOOKUP("OS according to the configuration file",'vInfo (Imported)'!$1:$5000,A1971,FALSE),
"")</f>
        <v/>
      </c>
      <c r="G1971" s="1" t="str">
        <f>IF(HLOOKUP("Cluster",'vInfo (Imported)'!$1:$5000,A1971,FALSE)&gt;0,
HLOOKUP("Cluster",'vInfo (Imported)'!$1:$5000,A1971,FALSE),
"")</f>
        <v/>
      </c>
      <c r="K1971" s="28">
        <f>'vCluster (Imported)'!A1971</f>
        <v>0</v>
      </c>
      <c r="L1971">
        <f t="shared" si="183"/>
        <v>0</v>
      </c>
      <c r="M1971">
        <f t="shared" si="184"/>
        <v>0</v>
      </c>
      <c r="N1971">
        <f t="shared" si="185"/>
        <v>0</v>
      </c>
      <c r="O1971" s="1">
        <f t="shared" si="186"/>
        <v>0</v>
      </c>
      <c r="P1971">
        <f>SUMIFS('vCluster (Imported)'!$G:$G,'vCluster (Imported)'!$A:$A,K1971)</f>
        <v>0</v>
      </c>
      <c r="Q1971">
        <f t="shared" si="187"/>
        <v>0</v>
      </c>
    </row>
    <row r="1972" spans="1:17" x14ac:dyDescent="0.3">
      <c r="A1972">
        <f t="shared" si="182"/>
        <v>1972</v>
      </c>
      <c r="B1972" t="str">
        <f>IF(HLOOKUP("Memory",'vInfo (Imported)'!$1:$5000,A1972,FALSE)&gt;0,HLOOKUP("Memory",'vInfo (Imported)'!$1:$5000,A1972,FALSE),"")</f>
        <v/>
      </c>
      <c r="C1972" t="str">
        <f>IF(HLOOKUP("CPUs",'vInfo (Imported)'!$1:$5000,A1972,FALSE)&gt;0,
HLOOKUP("CPUs",'vInfo (Imported)'!$1:$5000,A1972,FALSE),
"")</f>
        <v/>
      </c>
      <c r="D1972" t="str">
        <f>IF(HLOOKUP($D$1,'vInfo (Imported)'!$1:$5000,A1972,FALSE)&gt;0,
HLOOKUP($D$1,'vInfo (Imported)'!$1:$5000,A1972,FALSE),
"")</f>
        <v/>
      </c>
      <c r="E1972" t="str">
        <f>IF(HLOOKUP("Category",'vInfo (Imported)'!$1:$5000,A1972,FALSE)&gt;0,
HLOOKUP("Category",'vInfo (Imported)'!$1:$5000,A1972,FALSE),
"")</f>
        <v/>
      </c>
      <c r="F1972" t="str">
        <f>IF(HLOOKUP("OS according to the configuration file",'vInfo (Imported)'!$1:$5000,A1972,FALSE)&gt;0,
HLOOKUP("OS according to the configuration file",'vInfo (Imported)'!$1:$5000,A1972,FALSE),
"")</f>
        <v/>
      </c>
      <c r="G1972" s="1" t="str">
        <f>IF(HLOOKUP("Cluster",'vInfo (Imported)'!$1:$5000,A1972,FALSE)&gt;0,
HLOOKUP("Cluster",'vInfo (Imported)'!$1:$5000,A1972,FALSE),
"")</f>
        <v/>
      </c>
      <c r="K1972" s="28">
        <f>'vCluster (Imported)'!A1972</f>
        <v>0</v>
      </c>
      <c r="L1972">
        <f t="shared" si="183"/>
        <v>0</v>
      </c>
      <c r="M1972">
        <f t="shared" si="184"/>
        <v>0</v>
      </c>
      <c r="N1972">
        <f t="shared" si="185"/>
        <v>0</v>
      </c>
      <c r="O1972" s="1">
        <f t="shared" si="186"/>
        <v>0</v>
      </c>
      <c r="P1972">
        <f>SUMIFS('vCluster (Imported)'!$G:$G,'vCluster (Imported)'!$A:$A,K1972)</f>
        <v>0</v>
      </c>
      <c r="Q1972">
        <f t="shared" si="187"/>
        <v>0</v>
      </c>
    </row>
    <row r="1973" spans="1:17" x14ac:dyDescent="0.3">
      <c r="A1973">
        <f t="shared" si="182"/>
        <v>1973</v>
      </c>
      <c r="B1973" t="str">
        <f>IF(HLOOKUP("Memory",'vInfo (Imported)'!$1:$5000,A1973,FALSE)&gt;0,HLOOKUP("Memory",'vInfo (Imported)'!$1:$5000,A1973,FALSE),"")</f>
        <v/>
      </c>
      <c r="C1973" t="str">
        <f>IF(HLOOKUP("CPUs",'vInfo (Imported)'!$1:$5000,A1973,FALSE)&gt;0,
HLOOKUP("CPUs",'vInfo (Imported)'!$1:$5000,A1973,FALSE),
"")</f>
        <v/>
      </c>
      <c r="D1973" t="str">
        <f>IF(HLOOKUP($D$1,'vInfo (Imported)'!$1:$5000,A1973,FALSE)&gt;0,
HLOOKUP($D$1,'vInfo (Imported)'!$1:$5000,A1973,FALSE),
"")</f>
        <v/>
      </c>
      <c r="E1973" t="str">
        <f>IF(HLOOKUP("Category",'vInfo (Imported)'!$1:$5000,A1973,FALSE)&gt;0,
HLOOKUP("Category",'vInfo (Imported)'!$1:$5000,A1973,FALSE),
"")</f>
        <v/>
      </c>
      <c r="F1973" t="str">
        <f>IF(HLOOKUP("OS according to the configuration file",'vInfo (Imported)'!$1:$5000,A1973,FALSE)&gt;0,
HLOOKUP("OS according to the configuration file",'vInfo (Imported)'!$1:$5000,A1973,FALSE),
"")</f>
        <v/>
      </c>
      <c r="G1973" s="1" t="str">
        <f>IF(HLOOKUP("Cluster",'vInfo (Imported)'!$1:$5000,A1973,FALSE)&gt;0,
HLOOKUP("Cluster",'vInfo (Imported)'!$1:$5000,A1973,FALSE),
"")</f>
        <v/>
      </c>
      <c r="K1973" s="28">
        <f>'vCluster (Imported)'!A1973</f>
        <v>0</v>
      </c>
      <c r="L1973">
        <f t="shared" si="183"/>
        <v>0</v>
      </c>
      <c r="M1973">
        <f t="shared" si="184"/>
        <v>0</v>
      </c>
      <c r="N1973">
        <f t="shared" si="185"/>
        <v>0</v>
      </c>
      <c r="O1973" s="1">
        <f t="shared" si="186"/>
        <v>0</v>
      </c>
      <c r="P1973">
        <f>SUMIFS('vCluster (Imported)'!$G:$G,'vCluster (Imported)'!$A:$A,K1973)</f>
        <v>0</v>
      </c>
      <c r="Q1973">
        <f t="shared" si="187"/>
        <v>0</v>
      </c>
    </row>
    <row r="1974" spans="1:17" x14ac:dyDescent="0.3">
      <c r="A1974">
        <f t="shared" si="182"/>
        <v>1974</v>
      </c>
      <c r="B1974" t="str">
        <f>IF(HLOOKUP("Memory",'vInfo (Imported)'!$1:$5000,A1974,FALSE)&gt;0,HLOOKUP("Memory",'vInfo (Imported)'!$1:$5000,A1974,FALSE),"")</f>
        <v/>
      </c>
      <c r="C1974" t="str">
        <f>IF(HLOOKUP("CPUs",'vInfo (Imported)'!$1:$5000,A1974,FALSE)&gt;0,
HLOOKUP("CPUs",'vInfo (Imported)'!$1:$5000,A1974,FALSE),
"")</f>
        <v/>
      </c>
      <c r="D1974" t="str">
        <f>IF(HLOOKUP($D$1,'vInfo (Imported)'!$1:$5000,A1974,FALSE)&gt;0,
HLOOKUP($D$1,'vInfo (Imported)'!$1:$5000,A1974,FALSE),
"")</f>
        <v/>
      </c>
      <c r="E1974" t="str">
        <f>IF(HLOOKUP("Category",'vInfo (Imported)'!$1:$5000,A1974,FALSE)&gt;0,
HLOOKUP("Category",'vInfo (Imported)'!$1:$5000,A1974,FALSE),
"")</f>
        <v/>
      </c>
      <c r="F1974" t="str">
        <f>IF(HLOOKUP("OS according to the configuration file",'vInfo (Imported)'!$1:$5000,A1974,FALSE)&gt;0,
HLOOKUP("OS according to the configuration file",'vInfo (Imported)'!$1:$5000,A1974,FALSE),
"")</f>
        <v/>
      </c>
      <c r="G1974" s="1" t="str">
        <f>IF(HLOOKUP("Cluster",'vInfo (Imported)'!$1:$5000,A1974,FALSE)&gt;0,
HLOOKUP("Cluster",'vInfo (Imported)'!$1:$5000,A1974,FALSE),
"")</f>
        <v/>
      </c>
      <c r="K1974" s="28">
        <f>'vCluster (Imported)'!A1974</f>
        <v>0</v>
      </c>
      <c r="L1974">
        <f t="shared" si="183"/>
        <v>0</v>
      </c>
      <c r="M1974">
        <f t="shared" si="184"/>
        <v>0</v>
      </c>
      <c r="N1974">
        <f t="shared" si="185"/>
        <v>0</v>
      </c>
      <c r="O1974" s="1">
        <f t="shared" si="186"/>
        <v>0</v>
      </c>
      <c r="P1974">
        <f>SUMIFS('vCluster (Imported)'!$G:$G,'vCluster (Imported)'!$A:$A,K1974)</f>
        <v>0</v>
      </c>
      <c r="Q1974">
        <f t="shared" si="187"/>
        <v>0</v>
      </c>
    </row>
    <row r="1975" spans="1:17" x14ac:dyDescent="0.3">
      <c r="A1975">
        <f t="shared" si="182"/>
        <v>1975</v>
      </c>
      <c r="B1975" t="str">
        <f>IF(HLOOKUP("Memory",'vInfo (Imported)'!$1:$5000,A1975,FALSE)&gt;0,HLOOKUP("Memory",'vInfo (Imported)'!$1:$5000,A1975,FALSE),"")</f>
        <v/>
      </c>
      <c r="C1975" t="str">
        <f>IF(HLOOKUP("CPUs",'vInfo (Imported)'!$1:$5000,A1975,FALSE)&gt;0,
HLOOKUP("CPUs",'vInfo (Imported)'!$1:$5000,A1975,FALSE),
"")</f>
        <v/>
      </c>
      <c r="D1975" t="str">
        <f>IF(HLOOKUP($D$1,'vInfo (Imported)'!$1:$5000,A1975,FALSE)&gt;0,
HLOOKUP($D$1,'vInfo (Imported)'!$1:$5000,A1975,FALSE),
"")</f>
        <v/>
      </c>
      <c r="E1975" t="str">
        <f>IF(HLOOKUP("Category",'vInfo (Imported)'!$1:$5000,A1975,FALSE)&gt;0,
HLOOKUP("Category",'vInfo (Imported)'!$1:$5000,A1975,FALSE),
"")</f>
        <v/>
      </c>
      <c r="F1975" t="str">
        <f>IF(HLOOKUP("OS according to the configuration file",'vInfo (Imported)'!$1:$5000,A1975,FALSE)&gt;0,
HLOOKUP("OS according to the configuration file",'vInfo (Imported)'!$1:$5000,A1975,FALSE),
"")</f>
        <v/>
      </c>
      <c r="G1975" s="1" t="str">
        <f>IF(HLOOKUP("Cluster",'vInfo (Imported)'!$1:$5000,A1975,FALSE)&gt;0,
HLOOKUP("Cluster",'vInfo (Imported)'!$1:$5000,A1975,FALSE),
"")</f>
        <v/>
      </c>
      <c r="K1975" s="28">
        <f>'vCluster (Imported)'!A1975</f>
        <v>0</v>
      </c>
      <c r="L1975">
        <f t="shared" si="183"/>
        <v>0</v>
      </c>
      <c r="M1975">
        <f t="shared" si="184"/>
        <v>0</v>
      </c>
      <c r="N1975">
        <f t="shared" si="185"/>
        <v>0</v>
      </c>
      <c r="O1975" s="1">
        <f t="shared" si="186"/>
        <v>0</v>
      </c>
      <c r="P1975">
        <f>SUMIFS('vCluster (Imported)'!$G:$G,'vCluster (Imported)'!$A:$A,K1975)</f>
        <v>0</v>
      </c>
      <c r="Q1975">
        <f t="shared" si="187"/>
        <v>0</v>
      </c>
    </row>
    <row r="1976" spans="1:17" x14ac:dyDescent="0.3">
      <c r="A1976">
        <f t="shared" si="182"/>
        <v>1976</v>
      </c>
      <c r="B1976" t="str">
        <f>IF(HLOOKUP("Memory",'vInfo (Imported)'!$1:$5000,A1976,FALSE)&gt;0,HLOOKUP("Memory",'vInfo (Imported)'!$1:$5000,A1976,FALSE),"")</f>
        <v/>
      </c>
      <c r="C1976" t="str">
        <f>IF(HLOOKUP("CPUs",'vInfo (Imported)'!$1:$5000,A1976,FALSE)&gt;0,
HLOOKUP("CPUs",'vInfo (Imported)'!$1:$5000,A1976,FALSE),
"")</f>
        <v/>
      </c>
      <c r="D1976" t="str">
        <f>IF(HLOOKUP($D$1,'vInfo (Imported)'!$1:$5000,A1976,FALSE)&gt;0,
HLOOKUP($D$1,'vInfo (Imported)'!$1:$5000,A1976,FALSE),
"")</f>
        <v/>
      </c>
      <c r="E1976" t="str">
        <f>IF(HLOOKUP("Category",'vInfo (Imported)'!$1:$5000,A1976,FALSE)&gt;0,
HLOOKUP("Category",'vInfo (Imported)'!$1:$5000,A1976,FALSE),
"")</f>
        <v/>
      </c>
      <c r="F1976" t="str">
        <f>IF(HLOOKUP("OS according to the configuration file",'vInfo (Imported)'!$1:$5000,A1976,FALSE)&gt;0,
HLOOKUP("OS according to the configuration file",'vInfo (Imported)'!$1:$5000,A1976,FALSE),
"")</f>
        <v/>
      </c>
      <c r="G1976" s="1" t="str">
        <f>IF(HLOOKUP("Cluster",'vInfo (Imported)'!$1:$5000,A1976,FALSE)&gt;0,
HLOOKUP("Cluster",'vInfo (Imported)'!$1:$5000,A1976,FALSE),
"")</f>
        <v/>
      </c>
      <c r="K1976" s="28">
        <f>'vCluster (Imported)'!A1976</f>
        <v>0</v>
      </c>
      <c r="L1976">
        <f t="shared" si="183"/>
        <v>0</v>
      </c>
      <c r="M1976">
        <f t="shared" si="184"/>
        <v>0</v>
      </c>
      <c r="N1976">
        <f t="shared" si="185"/>
        <v>0</v>
      </c>
      <c r="O1976" s="1">
        <f t="shared" si="186"/>
        <v>0</v>
      </c>
      <c r="P1976">
        <f>SUMIFS('vCluster (Imported)'!$G:$G,'vCluster (Imported)'!$A:$A,K1976)</f>
        <v>0</v>
      </c>
      <c r="Q1976">
        <f t="shared" si="187"/>
        <v>0</v>
      </c>
    </row>
    <row r="1977" spans="1:17" x14ac:dyDescent="0.3">
      <c r="A1977">
        <f t="shared" si="182"/>
        <v>1977</v>
      </c>
      <c r="B1977" t="str">
        <f>IF(HLOOKUP("Memory",'vInfo (Imported)'!$1:$5000,A1977,FALSE)&gt;0,HLOOKUP("Memory",'vInfo (Imported)'!$1:$5000,A1977,FALSE),"")</f>
        <v/>
      </c>
      <c r="C1977" t="str">
        <f>IF(HLOOKUP("CPUs",'vInfo (Imported)'!$1:$5000,A1977,FALSE)&gt;0,
HLOOKUP("CPUs",'vInfo (Imported)'!$1:$5000,A1977,FALSE),
"")</f>
        <v/>
      </c>
      <c r="D1977" t="str">
        <f>IF(HLOOKUP($D$1,'vInfo (Imported)'!$1:$5000,A1977,FALSE)&gt;0,
HLOOKUP($D$1,'vInfo (Imported)'!$1:$5000,A1977,FALSE),
"")</f>
        <v/>
      </c>
      <c r="E1977" t="str">
        <f>IF(HLOOKUP("Category",'vInfo (Imported)'!$1:$5000,A1977,FALSE)&gt;0,
HLOOKUP("Category",'vInfo (Imported)'!$1:$5000,A1977,FALSE),
"")</f>
        <v/>
      </c>
      <c r="F1977" t="str">
        <f>IF(HLOOKUP("OS according to the configuration file",'vInfo (Imported)'!$1:$5000,A1977,FALSE)&gt;0,
HLOOKUP("OS according to the configuration file",'vInfo (Imported)'!$1:$5000,A1977,FALSE),
"")</f>
        <v/>
      </c>
      <c r="G1977" s="1" t="str">
        <f>IF(HLOOKUP("Cluster",'vInfo (Imported)'!$1:$5000,A1977,FALSE)&gt;0,
HLOOKUP("Cluster",'vInfo (Imported)'!$1:$5000,A1977,FALSE),
"")</f>
        <v/>
      </c>
      <c r="K1977" s="28">
        <f>'vCluster (Imported)'!A1977</f>
        <v>0</v>
      </c>
      <c r="L1977">
        <f t="shared" si="183"/>
        <v>0</v>
      </c>
      <c r="M1977">
        <f t="shared" si="184"/>
        <v>0</v>
      </c>
      <c r="N1977">
        <f t="shared" si="185"/>
        <v>0</v>
      </c>
      <c r="O1977" s="1">
        <f t="shared" si="186"/>
        <v>0</v>
      </c>
      <c r="P1977">
        <f>SUMIFS('vCluster (Imported)'!$G:$G,'vCluster (Imported)'!$A:$A,K1977)</f>
        <v>0</v>
      </c>
      <c r="Q1977">
        <f t="shared" si="187"/>
        <v>0</v>
      </c>
    </row>
    <row r="1978" spans="1:17" x14ac:dyDescent="0.3">
      <c r="A1978">
        <f t="shared" si="182"/>
        <v>1978</v>
      </c>
      <c r="B1978" t="str">
        <f>IF(HLOOKUP("Memory",'vInfo (Imported)'!$1:$5000,A1978,FALSE)&gt;0,HLOOKUP("Memory",'vInfo (Imported)'!$1:$5000,A1978,FALSE),"")</f>
        <v/>
      </c>
      <c r="C1978" t="str">
        <f>IF(HLOOKUP("CPUs",'vInfo (Imported)'!$1:$5000,A1978,FALSE)&gt;0,
HLOOKUP("CPUs",'vInfo (Imported)'!$1:$5000,A1978,FALSE),
"")</f>
        <v/>
      </c>
      <c r="D1978" t="str">
        <f>IF(HLOOKUP($D$1,'vInfo (Imported)'!$1:$5000,A1978,FALSE)&gt;0,
HLOOKUP($D$1,'vInfo (Imported)'!$1:$5000,A1978,FALSE),
"")</f>
        <v/>
      </c>
      <c r="E1978" t="str">
        <f>IF(HLOOKUP("Category",'vInfo (Imported)'!$1:$5000,A1978,FALSE)&gt;0,
HLOOKUP("Category",'vInfo (Imported)'!$1:$5000,A1978,FALSE),
"")</f>
        <v/>
      </c>
      <c r="F1978" t="str">
        <f>IF(HLOOKUP("OS according to the configuration file",'vInfo (Imported)'!$1:$5000,A1978,FALSE)&gt;0,
HLOOKUP("OS according to the configuration file",'vInfo (Imported)'!$1:$5000,A1978,FALSE),
"")</f>
        <v/>
      </c>
      <c r="G1978" s="1" t="str">
        <f>IF(HLOOKUP("Cluster",'vInfo (Imported)'!$1:$5000,A1978,FALSE)&gt;0,
HLOOKUP("Cluster",'vInfo (Imported)'!$1:$5000,A1978,FALSE),
"")</f>
        <v/>
      </c>
      <c r="K1978" s="28">
        <f>'vCluster (Imported)'!A1978</f>
        <v>0</v>
      </c>
      <c r="L1978">
        <f t="shared" si="183"/>
        <v>0</v>
      </c>
      <c r="M1978">
        <f t="shared" si="184"/>
        <v>0</v>
      </c>
      <c r="N1978">
        <f t="shared" si="185"/>
        <v>0</v>
      </c>
      <c r="O1978" s="1">
        <f t="shared" si="186"/>
        <v>0</v>
      </c>
      <c r="P1978">
        <f>SUMIFS('vCluster (Imported)'!$G:$G,'vCluster (Imported)'!$A:$A,K1978)</f>
        <v>0</v>
      </c>
      <c r="Q1978">
        <f t="shared" si="187"/>
        <v>0</v>
      </c>
    </row>
    <row r="1979" spans="1:17" x14ac:dyDescent="0.3">
      <c r="A1979">
        <f t="shared" si="182"/>
        <v>1979</v>
      </c>
      <c r="B1979" t="str">
        <f>IF(HLOOKUP("Memory",'vInfo (Imported)'!$1:$5000,A1979,FALSE)&gt;0,HLOOKUP("Memory",'vInfo (Imported)'!$1:$5000,A1979,FALSE),"")</f>
        <v/>
      </c>
      <c r="C1979" t="str">
        <f>IF(HLOOKUP("CPUs",'vInfo (Imported)'!$1:$5000,A1979,FALSE)&gt;0,
HLOOKUP("CPUs",'vInfo (Imported)'!$1:$5000,A1979,FALSE),
"")</f>
        <v/>
      </c>
      <c r="D1979" t="str">
        <f>IF(HLOOKUP($D$1,'vInfo (Imported)'!$1:$5000,A1979,FALSE)&gt;0,
HLOOKUP($D$1,'vInfo (Imported)'!$1:$5000,A1979,FALSE),
"")</f>
        <v/>
      </c>
      <c r="E1979" t="str">
        <f>IF(HLOOKUP("Category",'vInfo (Imported)'!$1:$5000,A1979,FALSE)&gt;0,
HLOOKUP("Category",'vInfo (Imported)'!$1:$5000,A1979,FALSE),
"")</f>
        <v/>
      </c>
      <c r="F1979" t="str">
        <f>IF(HLOOKUP("OS according to the configuration file",'vInfo (Imported)'!$1:$5000,A1979,FALSE)&gt;0,
HLOOKUP("OS according to the configuration file",'vInfo (Imported)'!$1:$5000,A1979,FALSE),
"")</f>
        <v/>
      </c>
      <c r="G1979" s="1" t="str">
        <f>IF(HLOOKUP("Cluster",'vInfo (Imported)'!$1:$5000,A1979,FALSE)&gt;0,
HLOOKUP("Cluster",'vInfo (Imported)'!$1:$5000,A1979,FALSE),
"")</f>
        <v/>
      </c>
      <c r="K1979" s="28">
        <f>'vCluster (Imported)'!A1979</f>
        <v>0</v>
      </c>
      <c r="L1979">
        <f t="shared" si="183"/>
        <v>0</v>
      </c>
      <c r="M1979">
        <f t="shared" si="184"/>
        <v>0</v>
      </c>
      <c r="N1979">
        <f t="shared" si="185"/>
        <v>0</v>
      </c>
      <c r="O1979" s="1">
        <f t="shared" si="186"/>
        <v>0</v>
      </c>
      <c r="P1979">
        <f>SUMIFS('vCluster (Imported)'!$G:$G,'vCluster (Imported)'!$A:$A,K1979)</f>
        <v>0</v>
      </c>
      <c r="Q1979">
        <f t="shared" si="187"/>
        <v>0</v>
      </c>
    </row>
    <row r="1980" spans="1:17" x14ac:dyDescent="0.3">
      <c r="A1980">
        <f t="shared" si="182"/>
        <v>1980</v>
      </c>
      <c r="B1980" t="str">
        <f>IF(HLOOKUP("Memory",'vInfo (Imported)'!$1:$5000,A1980,FALSE)&gt;0,HLOOKUP("Memory",'vInfo (Imported)'!$1:$5000,A1980,FALSE),"")</f>
        <v/>
      </c>
      <c r="C1980" t="str">
        <f>IF(HLOOKUP("CPUs",'vInfo (Imported)'!$1:$5000,A1980,FALSE)&gt;0,
HLOOKUP("CPUs",'vInfo (Imported)'!$1:$5000,A1980,FALSE),
"")</f>
        <v/>
      </c>
      <c r="D1980" t="str">
        <f>IF(HLOOKUP($D$1,'vInfo (Imported)'!$1:$5000,A1980,FALSE)&gt;0,
HLOOKUP($D$1,'vInfo (Imported)'!$1:$5000,A1980,FALSE),
"")</f>
        <v/>
      </c>
      <c r="E1980" t="str">
        <f>IF(HLOOKUP("Category",'vInfo (Imported)'!$1:$5000,A1980,FALSE)&gt;0,
HLOOKUP("Category",'vInfo (Imported)'!$1:$5000,A1980,FALSE),
"")</f>
        <v/>
      </c>
      <c r="F1980" t="str">
        <f>IF(HLOOKUP("OS according to the configuration file",'vInfo (Imported)'!$1:$5000,A1980,FALSE)&gt;0,
HLOOKUP("OS according to the configuration file",'vInfo (Imported)'!$1:$5000,A1980,FALSE),
"")</f>
        <v/>
      </c>
      <c r="G1980" s="1" t="str">
        <f>IF(HLOOKUP("Cluster",'vInfo (Imported)'!$1:$5000,A1980,FALSE)&gt;0,
HLOOKUP("Cluster",'vInfo (Imported)'!$1:$5000,A1980,FALSE),
"")</f>
        <v/>
      </c>
      <c r="K1980" s="28">
        <f>'vCluster (Imported)'!A1980</f>
        <v>0</v>
      </c>
      <c r="L1980">
        <f t="shared" si="183"/>
        <v>0</v>
      </c>
      <c r="M1980">
        <f t="shared" si="184"/>
        <v>0</v>
      </c>
      <c r="N1980">
        <f t="shared" si="185"/>
        <v>0</v>
      </c>
      <c r="O1980" s="1">
        <f t="shared" si="186"/>
        <v>0</v>
      </c>
      <c r="P1980">
        <f>SUMIFS('vCluster (Imported)'!$G:$G,'vCluster (Imported)'!$A:$A,K1980)</f>
        <v>0</v>
      </c>
      <c r="Q1980">
        <f t="shared" si="187"/>
        <v>0</v>
      </c>
    </row>
    <row r="1981" spans="1:17" x14ac:dyDescent="0.3">
      <c r="A1981">
        <f t="shared" si="182"/>
        <v>1981</v>
      </c>
      <c r="B1981" t="str">
        <f>IF(HLOOKUP("Memory",'vInfo (Imported)'!$1:$5000,A1981,FALSE)&gt;0,HLOOKUP("Memory",'vInfo (Imported)'!$1:$5000,A1981,FALSE),"")</f>
        <v/>
      </c>
      <c r="C1981" t="str">
        <f>IF(HLOOKUP("CPUs",'vInfo (Imported)'!$1:$5000,A1981,FALSE)&gt;0,
HLOOKUP("CPUs",'vInfo (Imported)'!$1:$5000,A1981,FALSE),
"")</f>
        <v/>
      </c>
      <c r="D1981" t="str">
        <f>IF(HLOOKUP($D$1,'vInfo (Imported)'!$1:$5000,A1981,FALSE)&gt;0,
HLOOKUP($D$1,'vInfo (Imported)'!$1:$5000,A1981,FALSE),
"")</f>
        <v/>
      </c>
      <c r="E1981" t="str">
        <f>IF(HLOOKUP("Category",'vInfo (Imported)'!$1:$5000,A1981,FALSE)&gt;0,
HLOOKUP("Category",'vInfo (Imported)'!$1:$5000,A1981,FALSE),
"")</f>
        <v/>
      </c>
      <c r="F1981" t="str">
        <f>IF(HLOOKUP("OS according to the configuration file",'vInfo (Imported)'!$1:$5000,A1981,FALSE)&gt;0,
HLOOKUP("OS according to the configuration file",'vInfo (Imported)'!$1:$5000,A1981,FALSE),
"")</f>
        <v/>
      </c>
      <c r="G1981" s="1" t="str">
        <f>IF(HLOOKUP("Cluster",'vInfo (Imported)'!$1:$5000,A1981,FALSE)&gt;0,
HLOOKUP("Cluster",'vInfo (Imported)'!$1:$5000,A1981,FALSE),
"")</f>
        <v/>
      </c>
      <c r="K1981" s="28">
        <f>'vCluster (Imported)'!A1981</f>
        <v>0</v>
      </c>
      <c r="L1981">
        <f t="shared" si="183"/>
        <v>0</v>
      </c>
      <c r="M1981">
        <f t="shared" si="184"/>
        <v>0</v>
      </c>
      <c r="N1981">
        <f t="shared" si="185"/>
        <v>0</v>
      </c>
      <c r="O1981" s="1">
        <f t="shared" si="186"/>
        <v>0</v>
      </c>
      <c r="P1981">
        <f>SUMIFS('vCluster (Imported)'!$G:$G,'vCluster (Imported)'!$A:$A,K1981)</f>
        <v>0</v>
      </c>
      <c r="Q1981">
        <f t="shared" si="187"/>
        <v>0</v>
      </c>
    </row>
    <row r="1982" spans="1:17" x14ac:dyDescent="0.3">
      <c r="A1982">
        <f t="shared" si="182"/>
        <v>1982</v>
      </c>
      <c r="B1982" t="str">
        <f>IF(HLOOKUP("Memory",'vInfo (Imported)'!$1:$5000,A1982,FALSE)&gt;0,HLOOKUP("Memory",'vInfo (Imported)'!$1:$5000,A1982,FALSE),"")</f>
        <v/>
      </c>
      <c r="C1982" t="str">
        <f>IF(HLOOKUP("CPUs",'vInfo (Imported)'!$1:$5000,A1982,FALSE)&gt;0,
HLOOKUP("CPUs",'vInfo (Imported)'!$1:$5000,A1982,FALSE),
"")</f>
        <v/>
      </c>
      <c r="D1982" t="str">
        <f>IF(HLOOKUP($D$1,'vInfo (Imported)'!$1:$5000,A1982,FALSE)&gt;0,
HLOOKUP($D$1,'vInfo (Imported)'!$1:$5000,A1982,FALSE),
"")</f>
        <v/>
      </c>
      <c r="E1982" t="str">
        <f>IF(HLOOKUP("Category",'vInfo (Imported)'!$1:$5000,A1982,FALSE)&gt;0,
HLOOKUP("Category",'vInfo (Imported)'!$1:$5000,A1982,FALSE),
"")</f>
        <v/>
      </c>
      <c r="F1982" t="str">
        <f>IF(HLOOKUP("OS according to the configuration file",'vInfo (Imported)'!$1:$5000,A1982,FALSE)&gt;0,
HLOOKUP("OS according to the configuration file",'vInfo (Imported)'!$1:$5000,A1982,FALSE),
"")</f>
        <v/>
      </c>
      <c r="G1982" s="1" t="str">
        <f>IF(HLOOKUP("Cluster",'vInfo (Imported)'!$1:$5000,A1982,FALSE)&gt;0,
HLOOKUP("Cluster",'vInfo (Imported)'!$1:$5000,A1982,FALSE),
"")</f>
        <v/>
      </c>
      <c r="K1982" s="28">
        <f>'vCluster (Imported)'!A1982</f>
        <v>0</v>
      </c>
      <c r="L1982">
        <f t="shared" si="183"/>
        <v>0</v>
      </c>
      <c r="M1982">
        <f t="shared" si="184"/>
        <v>0</v>
      </c>
      <c r="N1982">
        <f t="shared" si="185"/>
        <v>0</v>
      </c>
      <c r="O1982" s="1">
        <f t="shared" si="186"/>
        <v>0</v>
      </c>
      <c r="P1982">
        <f>SUMIFS('vCluster (Imported)'!$G:$G,'vCluster (Imported)'!$A:$A,K1982)</f>
        <v>0</v>
      </c>
      <c r="Q1982">
        <f t="shared" si="187"/>
        <v>0</v>
      </c>
    </row>
    <row r="1983" spans="1:17" x14ac:dyDescent="0.3">
      <c r="A1983">
        <f t="shared" si="182"/>
        <v>1983</v>
      </c>
      <c r="B1983" t="str">
        <f>IF(HLOOKUP("Memory",'vInfo (Imported)'!$1:$5000,A1983,FALSE)&gt;0,HLOOKUP("Memory",'vInfo (Imported)'!$1:$5000,A1983,FALSE),"")</f>
        <v/>
      </c>
      <c r="C1983" t="str">
        <f>IF(HLOOKUP("CPUs",'vInfo (Imported)'!$1:$5000,A1983,FALSE)&gt;0,
HLOOKUP("CPUs",'vInfo (Imported)'!$1:$5000,A1983,FALSE),
"")</f>
        <v/>
      </c>
      <c r="D1983" t="str">
        <f>IF(HLOOKUP($D$1,'vInfo (Imported)'!$1:$5000,A1983,FALSE)&gt;0,
HLOOKUP($D$1,'vInfo (Imported)'!$1:$5000,A1983,FALSE),
"")</f>
        <v/>
      </c>
      <c r="E1983" t="str">
        <f>IF(HLOOKUP("Category",'vInfo (Imported)'!$1:$5000,A1983,FALSE)&gt;0,
HLOOKUP("Category",'vInfo (Imported)'!$1:$5000,A1983,FALSE),
"")</f>
        <v/>
      </c>
      <c r="F1983" t="str">
        <f>IF(HLOOKUP("OS according to the configuration file",'vInfo (Imported)'!$1:$5000,A1983,FALSE)&gt;0,
HLOOKUP("OS according to the configuration file",'vInfo (Imported)'!$1:$5000,A1983,FALSE),
"")</f>
        <v/>
      </c>
      <c r="G1983" s="1" t="str">
        <f>IF(HLOOKUP("Cluster",'vInfo (Imported)'!$1:$5000,A1983,FALSE)&gt;0,
HLOOKUP("Cluster",'vInfo (Imported)'!$1:$5000,A1983,FALSE),
"")</f>
        <v/>
      </c>
      <c r="K1983" s="28">
        <f>'vCluster (Imported)'!A1983</f>
        <v>0</v>
      </c>
      <c r="L1983">
        <f t="shared" si="183"/>
        <v>0</v>
      </c>
      <c r="M1983">
        <f t="shared" si="184"/>
        <v>0</v>
      </c>
      <c r="N1983">
        <f t="shared" si="185"/>
        <v>0</v>
      </c>
      <c r="O1983" s="1">
        <f t="shared" si="186"/>
        <v>0</v>
      </c>
      <c r="P1983">
        <f>SUMIFS('vCluster (Imported)'!$G:$G,'vCluster (Imported)'!$A:$A,K1983)</f>
        <v>0</v>
      </c>
      <c r="Q1983">
        <f t="shared" si="187"/>
        <v>0</v>
      </c>
    </row>
    <row r="1984" spans="1:17" x14ac:dyDescent="0.3">
      <c r="A1984">
        <f t="shared" si="182"/>
        <v>1984</v>
      </c>
      <c r="B1984" t="str">
        <f>IF(HLOOKUP("Memory",'vInfo (Imported)'!$1:$5000,A1984,FALSE)&gt;0,HLOOKUP("Memory",'vInfo (Imported)'!$1:$5000,A1984,FALSE),"")</f>
        <v/>
      </c>
      <c r="C1984" t="str">
        <f>IF(HLOOKUP("CPUs",'vInfo (Imported)'!$1:$5000,A1984,FALSE)&gt;0,
HLOOKUP("CPUs",'vInfo (Imported)'!$1:$5000,A1984,FALSE),
"")</f>
        <v/>
      </c>
      <c r="D1984" t="str">
        <f>IF(HLOOKUP($D$1,'vInfo (Imported)'!$1:$5000,A1984,FALSE)&gt;0,
HLOOKUP($D$1,'vInfo (Imported)'!$1:$5000,A1984,FALSE),
"")</f>
        <v/>
      </c>
      <c r="E1984" t="str">
        <f>IF(HLOOKUP("Category",'vInfo (Imported)'!$1:$5000,A1984,FALSE)&gt;0,
HLOOKUP("Category",'vInfo (Imported)'!$1:$5000,A1984,FALSE),
"")</f>
        <v/>
      </c>
      <c r="F1984" t="str">
        <f>IF(HLOOKUP("OS according to the configuration file",'vInfo (Imported)'!$1:$5000,A1984,FALSE)&gt;0,
HLOOKUP("OS according to the configuration file",'vInfo (Imported)'!$1:$5000,A1984,FALSE),
"")</f>
        <v/>
      </c>
      <c r="G1984" s="1" t="str">
        <f>IF(HLOOKUP("Cluster",'vInfo (Imported)'!$1:$5000,A1984,FALSE)&gt;0,
HLOOKUP("Cluster",'vInfo (Imported)'!$1:$5000,A1984,FALSE),
"")</f>
        <v/>
      </c>
      <c r="K1984" s="28">
        <f>'vCluster (Imported)'!A1984</f>
        <v>0</v>
      </c>
      <c r="L1984">
        <f t="shared" si="183"/>
        <v>0</v>
      </c>
      <c r="M1984">
        <f t="shared" si="184"/>
        <v>0</v>
      </c>
      <c r="N1984">
        <f t="shared" si="185"/>
        <v>0</v>
      </c>
      <c r="O1984" s="1">
        <f t="shared" si="186"/>
        <v>0</v>
      </c>
      <c r="P1984">
        <f>SUMIFS('vCluster (Imported)'!$G:$G,'vCluster (Imported)'!$A:$A,K1984)</f>
        <v>0</v>
      </c>
      <c r="Q1984">
        <f t="shared" si="187"/>
        <v>0</v>
      </c>
    </row>
    <row r="1985" spans="1:17" x14ac:dyDescent="0.3">
      <c r="A1985">
        <f t="shared" si="182"/>
        <v>1985</v>
      </c>
      <c r="B1985" t="str">
        <f>IF(HLOOKUP("Memory",'vInfo (Imported)'!$1:$5000,A1985,FALSE)&gt;0,HLOOKUP("Memory",'vInfo (Imported)'!$1:$5000,A1985,FALSE),"")</f>
        <v/>
      </c>
      <c r="C1985" t="str">
        <f>IF(HLOOKUP("CPUs",'vInfo (Imported)'!$1:$5000,A1985,FALSE)&gt;0,
HLOOKUP("CPUs",'vInfo (Imported)'!$1:$5000,A1985,FALSE),
"")</f>
        <v/>
      </c>
      <c r="D1985" t="str">
        <f>IF(HLOOKUP($D$1,'vInfo (Imported)'!$1:$5000,A1985,FALSE)&gt;0,
HLOOKUP($D$1,'vInfo (Imported)'!$1:$5000,A1985,FALSE),
"")</f>
        <v/>
      </c>
      <c r="E1985" t="str">
        <f>IF(HLOOKUP("Category",'vInfo (Imported)'!$1:$5000,A1985,FALSE)&gt;0,
HLOOKUP("Category",'vInfo (Imported)'!$1:$5000,A1985,FALSE),
"")</f>
        <v/>
      </c>
      <c r="F1985" t="str">
        <f>IF(HLOOKUP("OS according to the configuration file",'vInfo (Imported)'!$1:$5000,A1985,FALSE)&gt;0,
HLOOKUP("OS according to the configuration file",'vInfo (Imported)'!$1:$5000,A1985,FALSE),
"")</f>
        <v/>
      </c>
      <c r="G1985" s="1" t="str">
        <f>IF(HLOOKUP("Cluster",'vInfo (Imported)'!$1:$5000,A1985,FALSE)&gt;0,
HLOOKUP("Cluster",'vInfo (Imported)'!$1:$5000,A1985,FALSE),
"")</f>
        <v/>
      </c>
      <c r="K1985" s="28">
        <f>'vCluster (Imported)'!A1985</f>
        <v>0</v>
      </c>
      <c r="L1985">
        <f t="shared" si="183"/>
        <v>0</v>
      </c>
      <c r="M1985">
        <f t="shared" si="184"/>
        <v>0</v>
      </c>
      <c r="N1985">
        <f t="shared" si="185"/>
        <v>0</v>
      </c>
      <c r="O1985" s="1">
        <f t="shared" si="186"/>
        <v>0</v>
      </c>
      <c r="P1985">
        <f>SUMIFS('vCluster (Imported)'!$G:$G,'vCluster (Imported)'!$A:$A,K1985)</f>
        <v>0</v>
      </c>
      <c r="Q1985">
        <f t="shared" si="187"/>
        <v>0</v>
      </c>
    </row>
    <row r="1986" spans="1:17" x14ac:dyDescent="0.3">
      <c r="A1986">
        <f t="shared" ref="A1986:A2049" si="188">A1985+1</f>
        <v>1986</v>
      </c>
      <c r="B1986" t="str">
        <f>IF(HLOOKUP("Memory",'vInfo (Imported)'!$1:$5000,A1986,FALSE)&gt;0,HLOOKUP("Memory",'vInfo (Imported)'!$1:$5000,A1986,FALSE),"")</f>
        <v/>
      </c>
      <c r="C1986" t="str">
        <f>IF(HLOOKUP("CPUs",'vInfo (Imported)'!$1:$5000,A1986,FALSE)&gt;0,
HLOOKUP("CPUs",'vInfo (Imported)'!$1:$5000,A1986,FALSE),
"")</f>
        <v/>
      </c>
      <c r="D1986" t="str">
        <f>IF(HLOOKUP($D$1,'vInfo (Imported)'!$1:$5000,A1986,FALSE)&gt;0,
HLOOKUP($D$1,'vInfo (Imported)'!$1:$5000,A1986,FALSE),
"")</f>
        <v/>
      </c>
      <c r="E1986" t="str">
        <f>IF(HLOOKUP("Category",'vInfo (Imported)'!$1:$5000,A1986,FALSE)&gt;0,
HLOOKUP("Category",'vInfo (Imported)'!$1:$5000,A1986,FALSE),
"")</f>
        <v/>
      </c>
      <c r="F1986" t="str">
        <f>IF(HLOOKUP("OS according to the configuration file",'vInfo (Imported)'!$1:$5000,A1986,FALSE)&gt;0,
HLOOKUP("OS according to the configuration file",'vInfo (Imported)'!$1:$5000,A1986,FALSE),
"")</f>
        <v/>
      </c>
      <c r="G1986" s="1" t="str">
        <f>IF(HLOOKUP("Cluster",'vInfo (Imported)'!$1:$5000,A1986,FALSE)&gt;0,
HLOOKUP("Cluster",'vInfo (Imported)'!$1:$5000,A1986,FALSE),
"")</f>
        <v/>
      </c>
      <c r="K1986" s="28">
        <f>'vCluster (Imported)'!A1986</f>
        <v>0</v>
      </c>
      <c r="L1986">
        <f t="shared" ref="L1986:L2049" si="189">COUNTIFS(G:G,K1986,$E:$E,$L$1)</f>
        <v>0</v>
      </c>
      <c r="M1986">
        <f t="shared" ref="M1986:M2049" si="190">COUNTIFS(G:G,K1986,$E:$E,$M$1)</f>
        <v>0</v>
      </c>
      <c r="N1986">
        <f t="shared" ref="N1986:N2049" si="191">COUNTIFS(G:G,K1986,$E:$E,$N$1)</f>
        <v>0</v>
      </c>
      <c r="O1986" s="1">
        <f t="shared" ref="O1986:O2049" si="192">COUNTIFS(G:G,K1986,$E:$E,$O$1)</f>
        <v>0</v>
      </c>
      <c r="P1986">
        <f>SUMIFS('vCluster (Imported)'!$G:$G,'vCluster (Imported)'!$A:$A,K1986)</f>
        <v>0</v>
      </c>
      <c r="Q1986">
        <f t="shared" ref="Q1986:Q2049" si="193">IF(L1986&gt;0,P1986,0)</f>
        <v>0</v>
      </c>
    </row>
    <row r="1987" spans="1:17" x14ac:dyDescent="0.3">
      <c r="A1987">
        <f t="shared" si="188"/>
        <v>1987</v>
      </c>
      <c r="B1987" t="str">
        <f>IF(HLOOKUP("Memory",'vInfo (Imported)'!$1:$5000,A1987,FALSE)&gt;0,HLOOKUP("Memory",'vInfo (Imported)'!$1:$5000,A1987,FALSE),"")</f>
        <v/>
      </c>
      <c r="C1987" t="str">
        <f>IF(HLOOKUP("CPUs",'vInfo (Imported)'!$1:$5000,A1987,FALSE)&gt;0,
HLOOKUP("CPUs",'vInfo (Imported)'!$1:$5000,A1987,FALSE),
"")</f>
        <v/>
      </c>
      <c r="D1987" t="str">
        <f>IF(HLOOKUP($D$1,'vInfo (Imported)'!$1:$5000,A1987,FALSE)&gt;0,
HLOOKUP($D$1,'vInfo (Imported)'!$1:$5000,A1987,FALSE),
"")</f>
        <v/>
      </c>
      <c r="E1987" t="str">
        <f>IF(HLOOKUP("Category",'vInfo (Imported)'!$1:$5000,A1987,FALSE)&gt;0,
HLOOKUP("Category",'vInfo (Imported)'!$1:$5000,A1987,FALSE),
"")</f>
        <v/>
      </c>
      <c r="F1987" t="str">
        <f>IF(HLOOKUP("OS according to the configuration file",'vInfo (Imported)'!$1:$5000,A1987,FALSE)&gt;0,
HLOOKUP("OS according to the configuration file",'vInfo (Imported)'!$1:$5000,A1987,FALSE),
"")</f>
        <v/>
      </c>
      <c r="G1987" s="1" t="str">
        <f>IF(HLOOKUP("Cluster",'vInfo (Imported)'!$1:$5000,A1987,FALSE)&gt;0,
HLOOKUP("Cluster",'vInfo (Imported)'!$1:$5000,A1987,FALSE),
"")</f>
        <v/>
      </c>
      <c r="K1987" s="28">
        <f>'vCluster (Imported)'!A1987</f>
        <v>0</v>
      </c>
      <c r="L1987">
        <f t="shared" si="189"/>
        <v>0</v>
      </c>
      <c r="M1987">
        <f t="shared" si="190"/>
        <v>0</v>
      </c>
      <c r="N1987">
        <f t="shared" si="191"/>
        <v>0</v>
      </c>
      <c r="O1987" s="1">
        <f t="shared" si="192"/>
        <v>0</v>
      </c>
      <c r="P1987">
        <f>SUMIFS('vCluster (Imported)'!$G:$G,'vCluster (Imported)'!$A:$A,K1987)</f>
        <v>0</v>
      </c>
      <c r="Q1987">
        <f t="shared" si="193"/>
        <v>0</v>
      </c>
    </row>
    <row r="1988" spans="1:17" x14ac:dyDescent="0.3">
      <c r="A1988">
        <f t="shared" si="188"/>
        <v>1988</v>
      </c>
      <c r="B1988" t="str">
        <f>IF(HLOOKUP("Memory",'vInfo (Imported)'!$1:$5000,A1988,FALSE)&gt;0,HLOOKUP("Memory",'vInfo (Imported)'!$1:$5000,A1988,FALSE),"")</f>
        <v/>
      </c>
      <c r="C1988" t="str">
        <f>IF(HLOOKUP("CPUs",'vInfo (Imported)'!$1:$5000,A1988,FALSE)&gt;0,
HLOOKUP("CPUs",'vInfo (Imported)'!$1:$5000,A1988,FALSE),
"")</f>
        <v/>
      </c>
      <c r="D1988" t="str">
        <f>IF(HLOOKUP($D$1,'vInfo (Imported)'!$1:$5000,A1988,FALSE)&gt;0,
HLOOKUP($D$1,'vInfo (Imported)'!$1:$5000,A1988,FALSE),
"")</f>
        <v/>
      </c>
      <c r="E1988" t="str">
        <f>IF(HLOOKUP("Category",'vInfo (Imported)'!$1:$5000,A1988,FALSE)&gt;0,
HLOOKUP("Category",'vInfo (Imported)'!$1:$5000,A1988,FALSE),
"")</f>
        <v/>
      </c>
      <c r="F1988" t="str">
        <f>IF(HLOOKUP("OS according to the configuration file",'vInfo (Imported)'!$1:$5000,A1988,FALSE)&gt;0,
HLOOKUP("OS according to the configuration file",'vInfo (Imported)'!$1:$5000,A1988,FALSE),
"")</f>
        <v/>
      </c>
      <c r="G1988" s="1" t="str">
        <f>IF(HLOOKUP("Cluster",'vInfo (Imported)'!$1:$5000,A1988,FALSE)&gt;0,
HLOOKUP("Cluster",'vInfo (Imported)'!$1:$5000,A1988,FALSE),
"")</f>
        <v/>
      </c>
      <c r="K1988" s="28">
        <f>'vCluster (Imported)'!A1988</f>
        <v>0</v>
      </c>
      <c r="L1988">
        <f t="shared" si="189"/>
        <v>0</v>
      </c>
      <c r="M1988">
        <f t="shared" si="190"/>
        <v>0</v>
      </c>
      <c r="N1988">
        <f t="shared" si="191"/>
        <v>0</v>
      </c>
      <c r="O1988" s="1">
        <f t="shared" si="192"/>
        <v>0</v>
      </c>
      <c r="P1988">
        <f>SUMIFS('vCluster (Imported)'!$G:$G,'vCluster (Imported)'!$A:$A,K1988)</f>
        <v>0</v>
      </c>
      <c r="Q1988">
        <f t="shared" si="193"/>
        <v>0</v>
      </c>
    </row>
    <row r="1989" spans="1:17" x14ac:dyDescent="0.3">
      <c r="A1989">
        <f t="shared" si="188"/>
        <v>1989</v>
      </c>
      <c r="B1989" t="str">
        <f>IF(HLOOKUP("Memory",'vInfo (Imported)'!$1:$5000,A1989,FALSE)&gt;0,HLOOKUP("Memory",'vInfo (Imported)'!$1:$5000,A1989,FALSE),"")</f>
        <v/>
      </c>
      <c r="C1989" t="str">
        <f>IF(HLOOKUP("CPUs",'vInfo (Imported)'!$1:$5000,A1989,FALSE)&gt;0,
HLOOKUP("CPUs",'vInfo (Imported)'!$1:$5000,A1989,FALSE),
"")</f>
        <v/>
      </c>
      <c r="D1989" t="str">
        <f>IF(HLOOKUP($D$1,'vInfo (Imported)'!$1:$5000,A1989,FALSE)&gt;0,
HLOOKUP($D$1,'vInfo (Imported)'!$1:$5000,A1989,FALSE),
"")</f>
        <v/>
      </c>
      <c r="E1989" t="str">
        <f>IF(HLOOKUP("Category",'vInfo (Imported)'!$1:$5000,A1989,FALSE)&gt;0,
HLOOKUP("Category",'vInfo (Imported)'!$1:$5000,A1989,FALSE),
"")</f>
        <v/>
      </c>
      <c r="F1989" t="str">
        <f>IF(HLOOKUP("OS according to the configuration file",'vInfo (Imported)'!$1:$5000,A1989,FALSE)&gt;0,
HLOOKUP("OS according to the configuration file",'vInfo (Imported)'!$1:$5000,A1989,FALSE),
"")</f>
        <v/>
      </c>
      <c r="G1989" s="1" t="str">
        <f>IF(HLOOKUP("Cluster",'vInfo (Imported)'!$1:$5000,A1989,FALSE)&gt;0,
HLOOKUP("Cluster",'vInfo (Imported)'!$1:$5000,A1989,FALSE),
"")</f>
        <v/>
      </c>
      <c r="K1989" s="28">
        <f>'vCluster (Imported)'!A1989</f>
        <v>0</v>
      </c>
      <c r="L1989">
        <f t="shared" si="189"/>
        <v>0</v>
      </c>
      <c r="M1989">
        <f t="shared" si="190"/>
        <v>0</v>
      </c>
      <c r="N1989">
        <f t="shared" si="191"/>
        <v>0</v>
      </c>
      <c r="O1989" s="1">
        <f t="shared" si="192"/>
        <v>0</v>
      </c>
      <c r="P1989">
        <f>SUMIFS('vCluster (Imported)'!$G:$G,'vCluster (Imported)'!$A:$A,K1989)</f>
        <v>0</v>
      </c>
      <c r="Q1989">
        <f t="shared" si="193"/>
        <v>0</v>
      </c>
    </row>
    <row r="1990" spans="1:17" x14ac:dyDescent="0.3">
      <c r="A1990">
        <f t="shared" si="188"/>
        <v>1990</v>
      </c>
      <c r="B1990" t="str">
        <f>IF(HLOOKUP("Memory",'vInfo (Imported)'!$1:$5000,A1990,FALSE)&gt;0,HLOOKUP("Memory",'vInfo (Imported)'!$1:$5000,A1990,FALSE),"")</f>
        <v/>
      </c>
      <c r="C1990" t="str">
        <f>IF(HLOOKUP("CPUs",'vInfo (Imported)'!$1:$5000,A1990,FALSE)&gt;0,
HLOOKUP("CPUs",'vInfo (Imported)'!$1:$5000,A1990,FALSE),
"")</f>
        <v/>
      </c>
      <c r="D1990" t="str">
        <f>IF(HLOOKUP($D$1,'vInfo (Imported)'!$1:$5000,A1990,FALSE)&gt;0,
HLOOKUP($D$1,'vInfo (Imported)'!$1:$5000,A1990,FALSE),
"")</f>
        <v/>
      </c>
      <c r="E1990" t="str">
        <f>IF(HLOOKUP("Category",'vInfo (Imported)'!$1:$5000,A1990,FALSE)&gt;0,
HLOOKUP("Category",'vInfo (Imported)'!$1:$5000,A1990,FALSE),
"")</f>
        <v/>
      </c>
      <c r="F1990" t="str">
        <f>IF(HLOOKUP("OS according to the configuration file",'vInfo (Imported)'!$1:$5000,A1990,FALSE)&gt;0,
HLOOKUP("OS according to the configuration file",'vInfo (Imported)'!$1:$5000,A1990,FALSE),
"")</f>
        <v/>
      </c>
      <c r="G1990" s="1" t="str">
        <f>IF(HLOOKUP("Cluster",'vInfo (Imported)'!$1:$5000,A1990,FALSE)&gt;0,
HLOOKUP("Cluster",'vInfo (Imported)'!$1:$5000,A1990,FALSE),
"")</f>
        <v/>
      </c>
      <c r="K1990" s="28">
        <f>'vCluster (Imported)'!A1990</f>
        <v>0</v>
      </c>
      <c r="L1990">
        <f t="shared" si="189"/>
        <v>0</v>
      </c>
      <c r="M1990">
        <f t="shared" si="190"/>
        <v>0</v>
      </c>
      <c r="N1990">
        <f t="shared" si="191"/>
        <v>0</v>
      </c>
      <c r="O1990" s="1">
        <f t="shared" si="192"/>
        <v>0</v>
      </c>
      <c r="P1990">
        <f>SUMIFS('vCluster (Imported)'!$G:$G,'vCluster (Imported)'!$A:$A,K1990)</f>
        <v>0</v>
      </c>
      <c r="Q1990">
        <f t="shared" si="193"/>
        <v>0</v>
      </c>
    </row>
    <row r="1991" spans="1:17" x14ac:dyDescent="0.3">
      <c r="A1991">
        <f t="shared" si="188"/>
        <v>1991</v>
      </c>
      <c r="B1991" t="str">
        <f>IF(HLOOKUP("Memory",'vInfo (Imported)'!$1:$5000,A1991,FALSE)&gt;0,HLOOKUP("Memory",'vInfo (Imported)'!$1:$5000,A1991,FALSE),"")</f>
        <v/>
      </c>
      <c r="C1991" t="str">
        <f>IF(HLOOKUP("CPUs",'vInfo (Imported)'!$1:$5000,A1991,FALSE)&gt;0,
HLOOKUP("CPUs",'vInfo (Imported)'!$1:$5000,A1991,FALSE),
"")</f>
        <v/>
      </c>
      <c r="D1991" t="str">
        <f>IF(HLOOKUP($D$1,'vInfo (Imported)'!$1:$5000,A1991,FALSE)&gt;0,
HLOOKUP($D$1,'vInfo (Imported)'!$1:$5000,A1991,FALSE),
"")</f>
        <v/>
      </c>
      <c r="E1991" t="str">
        <f>IF(HLOOKUP("Category",'vInfo (Imported)'!$1:$5000,A1991,FALSE)&gt;0,
HLOOKUP("Category",'vInfo (Imported)'!$1:$5000,A1991,FALSE),
"")</f>
        <v/>
      </c>
      <c r="F1991" t="str">
        <f>IF(HLOOKUP("OS according to the configuration file",'vInfo (Imported)'!$1:$5000,A1991,FALSE)&gt;0,
HLOOKUP("OS according to the configuration file",'vInfo (Imported)'!$1:$5000,A1991,FALSE),
"")</f>
        <v/>
      </c>
      <c r="G1991" s="1" t="str">
        <f>IF(HLOOKUP("Cluster",'vInfo (Imported)'!$1:$5000,A1991,FALSE)&gt;0,
HLOOKUP("Cluster",'vInfo (Imported)'!$1:$5000,A1991,FALSE),
"")</f>
        <v/>
      </c>
      <c r="K1991" s="28">
        <f>'vCluster (Imported)'!A1991</f>
        <v>0</v>
      </c>
      <c r="L1991">
        <f t="shared" si="189"/>
        <v>0</v>
      </c>
      <c r="M1991">
        <f t="shared" si="190"/>
        <v>0</v>
      </c>
      <c r="N1991">
        <f t="shared" si="191"/>
        <v>0</v>
      </c>
      <c r="O1991" s="1">
        <f t="shared" si="192"/>
        <v>0</v>
      </c>
      <c r="P1991">
        <f>SUMIFS('vCluster (Imported)'!$G:$G,'vCluster (Imported)'!$A:$A,K1991)</f>
        <v>0</v>
      </c>
      <c r="Q1991">
        <f t="shared" si="193"/>
        <v>0</v>
      </c>
    </row>
    <row r="1992" spans="1:17" x14ac:dyDescent="0.3">
      <c r="A1992">
        <f t="shared" si="188"/>
        <v>1992</v>
      </c>
      <c r="B1992" t="str">
        <f>IF(HLOOKUP("Memory",'vInfo (Imported)'!$1:$5000,A1992,FALSE)&gt;0,HLOOKUP("Memory",'vInfo (Imported)'!$1:$5000,A1992,FALSE),"")</f>
        <v/>
      </c>
      <c r="C1992" t="str">
        <f>IF(HLOOKUP("CPUs",'vInfo (Imported)'!$1:$5000,A1992,FALSE)&gt;0,
HLOOKUP("CPUs",'vInfo (Imported)'!$1:$5000,A1992,FALSE),
"")</f>
        <v/>
      </c>
      <c r="D1992" t="str">
        <f>IF(HLOOKUP($D$1,'vInfo (Imported)'!$1:$5000,A1992,FALSE)&gt;0,
HLOOKUP($D$1,'vInfo (Imported)'!$1:$5000,A1992,FALSE),
"")</f>
        <v/>
      </c>
      <c r="E1992" t="str">
        <f>IF(HLOOKUP("Category",'vInfo (Imported)'!$1:$5000,A1992,FALSE)&gt;0,
HLOOKUP("Category",'vInfo (Imported)'!$1:$5000,A1992,FALSE),
"")</f>
        <v/>
      </c>
      <c r="F1992" t="str">
        <f>IF(HLOOKUP("OS according to the configuration file",'vInfo (Imported)'!$1:$5000,A1992,FALSE)&gt;0,
HLOOKUP("OS according to the configuration file",'vInfo (Imported)'!$1:$5000,A1992,FALSE),
"")</f>
        <v/>
      </c>
      <c r="G1992" s="1" t="str">
        <f>IF(HLOOKUP("Cluster",'vInfo (Imported)'!$1:$5000,A1992,FALSE)&gt;0,
HLOOKUP("Cluster",'vInfo (Imported)'!$1:$5000,A1992,FALSE),
"")</f>
        <v/>
      </c>
      <c r="K1992" s="28">
        <f>'vCluster (Imported)'!A1992</f>
        <v>0</v>
      </c>
      <c r="L1992">
        <f t="shared" si="189"/>
        <v>0</v>
      </c>
      <c r="M1992">
        <f t="shared" si="190"/>
        <v>0</v>
      </c>
      <c r="N1992">
        <f t="shared" si="191"/>
        <v>0</v>
      </c>
      <c r="O1992" s="1">
        <f t="shared" si="192"/>
        <v>0</v>
      </c>
      <c r="P1992">
        <f>SUMIFS('vCluster (Imported)'!$G:$G,'vCluster (Imported)'!$A:$A,K1992)</f>
        <v>0</v>
      </c>
      <c r="Q1992">
        <f t="shared" si="193"/>
        <v>0</v>
      </c>
    </row>
    <row r="1993" spans="1:17" x14ac:dyDescent="0.3">
      <c r="A1993">
        <f t="shared" si="188"/>
        <v>1993</v>
      </c>
      <c r="B1993" t="str">
        <f>IF(HLOOKUP("Memory",'vInfo (Imported)'!$1:$5000,A1993,FALSE)&gt;0,HLOOKUP("Memory",'vInfo (Imported)'!$1:$5000,A1993,FALSE),"")</f>
        <v/>
      </c>
      <c r="C1993" t="str">
        <f>IF(HLOOKUP("CPUs",'vInfo (Imported)'!$1:$5000,A1993,FALSE)&gt;0,
HLOOKUP("CPUs",'vInfo (Imported)'!$1:$5000,A1993,FALSE),
"")</f>
        <v/>
      </c>
      <c r="D1993" t="str">
        <f>IF(HLOOKUP($D$1,'vInfo (Imported)'!$1:$5000,A1993,FALSE)&gt;0,
HLOOKUP($D$1,'vInfo (Imported)'!$1:$5000,A1993,FALSE),
"")</f>
        <v/>
      </c>
      <c r="E1993" t="str">
        <f>IF(HLOOKUP("Category",'vInfo (Imported)'!$1:$5000,A1993,FALSE)&gt;0,
HLOOKUP("Category",'vInfo (Imported)'!$1:$5000,A1993,FALSE),
"")</f>
        <v/>
      </c>
      <c r="F1993" t="str">
        <f>IF(HLOOKUP("OS according to the configuration file",'vInfo (Imported)'!$1:$5000,A1993,FALSE)&gt;0,
HLOOKUP("OS according to the configuration file",'vInfo (Imported)'!$1:$5000,A1993,FALSE),
"")</f>
        <v/>
      </c>
      <c r="G1993" s="1" t="str">
        <f>IF(HLOOKUP("Cluster",'vInfo (Imported)'!$1:$5000,A1993,FALSE)&gt;0,
HLOOKUP("Cluster",'vInfo (Imported)'!$1:$5000,A1993,FALSE),
"")</f>
        <v/>
      </c>
      <c r="K1993" s="28">
        <f>'vCluster (Imported)'!A1993</f>
        <v>0</v>
      </c>
      <c r="L1993">
        <f t="shared" si="189"/>
        <v>0</v>
      </c>
      <c r="M1993">
        <f t="shared" si="190"/>
        <v>0</v>
      </c>
      <c r="N1993">
        <f t="shared" si="191"/>
        <v>0</v>
      </c>
      <c r="O1993" s="1">
        <f t="shared" si="192"/>
        <v>0</v>
      </c>
      <c r="P1993">
        <f>SUMIFS('vCluster (Imported)'!$G:$G,'vCluster (Imported)'!$A:$A,K1993)</f>
        <v>0</v>
      </c>
      <c r="Q1993">
        <f t="shared" si="193"/>
        <v>0</v>
      </c>
    </row>
    <row r="1994" spans="1:17" x14ac:dyDescent="0.3">
      <c r="A1994">
        <f t="shared" si="188"/>
        <v>1994</v>
      </c>
      <c r="B1994" t="str">
        <f>IF(HLOOKUP("Memory",'vInfo (Imported)'!$1:$5000,A1994,FALSE)&gt;0,HLOOKUP("Memory",'vInfo (Imported)'!$1:$5000,A1994,FALSE),"")</f>
        <v/>
      </c>
      <c r="C1994" t="str">
        <f>IF(HLOOKUP("CPUs",'vInfo (Imported)'!$1:$5000,A1994,FALSE)&gt;0,
HLOOKUP("CPUs",'vInfo (Imported)'!$1:$5000,A1994,FALSE),
"")</f>
        <v/>
      </c>
      <c r="D1994" t="str">
        <f>IF(HLOOKUP($D$1,'vInfo (Imported)'!$1:$5000,A1994,FALSE)&gt;0,
HLOOKUP($D$1,'vInfo (Imported)'!$1:$5000,A1994,FALSE),
"")</f>
        <v/>
      </c>
      <c r="E1994" t="str">
        <f>IF(HLOOKUP("Category",'vInfo (Imported)'!$1:$5000,A1994,FALSE)&gt;0,
HLOOKUP("Category",'vInfo (Imported)'!$1:$5000,A1994,FALSE),
"")</f>
        <v/>
      </c>
      <c r="F1994" t="str">
        <f>IF(HLOOKUP("OS according to the configuration file",'vInfo (Imported)'!$1:$5000,A1994,FALSE)&gt;0,
HLOOKUP("OS according to the configuration file",'vInfo (Imported)'!$1:$5000,A1994,FALSE),
"")</f>
        <v/>
      </c>
      <c r="G1994" s="1" t="str">
        <f>IF(HLOOKUP("Cluster",'vInfo (Imported)'!$1:$5000,A1994,FALSE)&gt;0,
HLOOKUP("Cluster",'vInfo (Imported)'!$1:$5000,A1994,FALSE),
"")</f>
        <v/>
      </c>
      <c r="K1994" s="28">
        <f>'vCluster (Imported)'!A1994</f>
        <v>0</v>
      </c>
      <c r="L1994">
        <f t="shared" si="189"/>
        <v>0</v>
      </c>
      <c r="M1994">
        <f t="shared" si="190"/>
        <v>0</v>
      </c>
      <c r="N1994">
        <f t="shared" si="191"/>
        <v>0</v>
      </c>
      <c r="O1994" s="1">
        <f t="shared" si="192"/>
        <v>0</v>
      </c>
      <c r="P1994">
        <f>SUMIFS('vCluster (Imported)'!$G:$G,'vCluster (Imported)'!$A:$A,K1994)</f>
        <v>0</v>
      </c>
      <c r="Q1994">
        <f t="shared" si="193"/>
        <v>0</v>
      </c>
    </row>
    <row r="1995" spans="1:17" x14ac:dyDescent="0.3">
      <c r="A1995">
        <f t="shared" si="188"/>
        <v>1995</v>
      </c>
      <c r="B1995" t="str">
        <f>IF(HLOOKUP("Memory",'vInfo (Imported)'!$1:$5000,A1995,FALSE)&gt;0,HLOOKUP("Memory",'vInfo (Imported)'!$1:$5000,A1995,FALSE),"")</f>
        <v/>
      </c>
      <c r="C1995" t="str">
        <f>IF(HLOOKUP("CPUs",'vInfo (Imported)'!$1:$5000,A1995,FALSE)&gt;0,
HLOOKUP("CPUs",'vInfo (Imported)'!$1:$5000,A1995,FALSE),
"")</f>
        <v/>
      </c>
      <c r="D1995" t="str">
        <f>IF(HLOOKUP($D$1,'vInfo (Imported)'!$1:$5000,A1995,FALSE)&gt;0,
HLOOKUP($D$1,'vInfo (Imported)'!$1:$5000,A1995,FALSE),
"")</f>
        <v/>
      </c>
      <c r="E1995" t="str">
        <f>IF(HLOOKUP("Category",'vInfo (Imported)'!$1:$5000,A1995,FALSE)&gt;0,
HLOOKUP("Category",'vInfo (Imported)'!$1:$5000,A1995,FALSE),
"")</f>
        <v/>
      </c>
      <c r="F1995" t="str">
        <f>IF(HLOOKUP("OS according to the configuration file",'vInfo (Imported)'!$1:$5000,A1995,FALSE)&gt;0,
HLOOKUP("OS according to the configuration file",'vInfo (Imported)'!$1:$5000,A1995,FALSE),
"")</f>
        <v/>
      </c>
      <c r="G1995" s="1" t="str">
        <f>IF(HLOOKUP("Cluster",'vInfo (Imported)'!$1:$5000,A1995,FALSE)&gt;0,
HLOOKUP("Cluster",'vInfo (Imported)'!$1:$5000,A1995,FALSE),
"")</f>
        <v/>
      </c>
      <c r="K1995" s="28">
        <f>'vCluster (Imported)'!A1995</f>
        <v>0</v>
      </c>
      <c r="L1995">
        <f t="shared" si="189"/>
        <v>0</v>
      </c>
      <c r="M1995">
        <f t="shared" si="190"/>
        <v>0</v>
      </c>
      <c r="N1995">
        <f t="shared" si="191"/>
        <v>0</v>
      </c>
      <c r="O1995" s="1">
        <f t="shared" si="192"/>
        <v>0</v>
      </c>
      <c r="P1995">
        <f>SUMIFS('vCluster (Imported)'!$G:$G,'vCluster (Imported)'!$A:$A,K1995)</f>
        <v>0</v>
      </c>
      <c r="Q1995">
        <f t="shared" si="193"/>
        <v>0</v>
      </c>
    </row>
    <row r="1996" spans="1:17" x14ac:dyDescent="0.3">
      <c r="A1996">
        <f t="shared" si="188"/>
        <v>1996</v>
      </c>
      <c r="B1996" t="str">
        <f>IF(HLOOKUP("Memory",'vInfo (Imported)'!$1:$5000,A1996,FALSE)&gt;0,HLOOKUP("Memory",'vInfo (Imported)'!$1:$5000,A1996,FALSE),"")</f>
        <v/>
      </c>
      <c r="C1996" t="str">
        <f>IF(HLOOKUP("CPUs",'vInfo (Imported)'!$1:$5000,A1996,FALSE)&gt;0,
HLOOKUP("CPUs",'vInfo (Imported)'!$1:$5000,A1996,FALSE),
"")</f>
        <v/>
      </c>
      <c r="D1996" t="str">
        <f>IF(HLOOKUP($D$1,'vInfo (Imported)'!$1:$5000,A1996,FALSE)&gt;0,
HLOOKUP($D$1,'vInfo (Imported)'!$1:$5000,A1996,FALSE),
"")</f>
        <v/>
      </c>
      <c r="E1996" t="str">
        <f>IF(HLOOKUP("Category",'vInfo (Imported)'!$1:$5000,A1996,FALSE)&gt;0,
HLOOKUP("Category",'vInfo (Imported)'!$1:$5000,A1996,FALSE),
"")</f>
        <v/>
      </c>
      <c r="F1996" t="str">
        <f>IF(HLOOKUP("OS according to the configuration file",'vInfo (Imported)'!$1:$5000,A1996,FALSE)&gt;0,
HLOOKUP("OS according to the configuration file",'vInfo (Imported)'!$1:$5000,A1996,FALSE),
"")</f>
        <v/>
      </c>
      <c r="G1996" s="1" t="str">
        <f>IF(HLOOKUP("Cluster",'vInfo (Imported)'!$1:$5000,A1996,FALSE)&gt;0,
HLOOKUP("Cluster",'vInfo (Imported)'!$1:$5000,A1996,FALSE),
"")</f>
        <v/>
      </c>
      <c r="K1996" s="28">
        <f>'vCluster (Imported)'!A1996</f>
        <v>0</v>
      </c>
      <c r="L1996">
        <f t="shared" si="189"/>
        <v>0</v>
      </c>
      <c r="M1996">
        <f t="shared" si="190"/>
        <v>0</v>
      </c>
      <c r="N1996">
        <f t="shared" si="191"/>
        <v>0</v>
      </c>
      <c r="O1996" s="1">
        <f t="shared" si="192"/>
        <v>0</v>
      </c>
      <c r="P1996">
        <f>SUMIFS('vCluster (Imported)'!$G:$G,'vCluster (Imported)'!$A:$A,K1996)</f>
        <v>0</v>
      </c>
      <c r="Q1996">
        <f t="shared" si="193"/>
        <v>0</v>
      </c>
    </row>
    <row r="1997" spans="1:17" x14ac:dyDescent="0.3">
      <c r="A1997">
        <f t="shared" si="188"/>
        <v>1997</v>
      </c>
      <c r="B1997" t="str">
        <f>IF(HLOOKUP("Memory",'vInfo (Imported)'!$1:$5000,A1997,FALSE)&gt;0,HLOOKUP("Memory",'vInfo (Imported)'!$1:$5000,A1997,FALSE),"")</f>
        <v/>
      </c>
      <c r="C1997" t="str">
        <f>IF(HLOOKUP("CPUs",'vInfo (Imported)'!$1:$5000,A1997,FALSE)&gt;0,
HLOOKUP("CPUs",'vInfo (Imported)'!$1:$5000,A1997,FALSE),
"")</f>
        <v/>
      </c>
      <c r="D1997" t="str">
        <f>IF(HLOOKUP($D$1,'vInfo (Imported)'!$1:$5000,A1997,FALSE)&gt;0,
HLOOKUP($D$1,'vInfo (Imported)'!$1:$5000,A1997,FALSE),
"")</f>
        <v/>
      </c>
      <c r="E1997" t="str">
        <f>IF(HLOOKUP("Category",'vInfo (Imported)'!$1:$5000,A1997,FALSE)&gt;0,
HLOOKUP("Category",'vInfo (Imported)'!$1:$5000,A1997,FALSE),
"")</f>
        <v/>
      </c>
      <c r="F1997" t="str">
        <f>IF(HLOOKUP("OS according to the configuration file",'vInfo (Imported)'!$1:$5000,A1997,FALSE)&gt;0,
HLOOKUP("OS according to the configuration file",'vInfo (Imported)'!$1:$5000,A1997,FALSE),
"")</f>
        <v/>
      </c>
      <c r="G1997" s="1" t="str">
        <f>IF(HLOOKUP("Cluster",'vInfo (Imported)'!$1:$5000,A1997,FALSE)&gt;0,
HLOOKUP("Cluster",'vInfo (Imported)'!$1:$5000,A1997,FALSE),
"")</f>
        <v/>
      </c>
      <c r="K1997" s="28">
        <f>'vCluster (Imported)'!A1997</f>
        <v>0</v>
      </c>
      <c r="L1997">
        <f t="shared" si="189"/>
        <v>0</v>
      </c>
      <c r="M1997">
        <f t="shared" si="190"/>
        <v>0</v>
      </c>
      <c r="N1997">
        <f t="shared" si="191"/>
        <v>0</v>
      </c>
      <c r="O1997" s="1">
        <f t="shared" si="192"/>
        <v>0</v>
      </c>
      <c r="P1997">
        <f>SUMIFS('vCluster (Imported)'!$G:$G,'vCluster (Imported)'!$A:$A,K1997)</f>
        <v>0</v>
      </c>
      <c r="Q1997">
        <f t="shared" si="193"/>
        <v>0</v>
      </c>
    </row>
    <row r="1998" spans="1:17" x14ac:dyDescent="0.3">
      <c r="A1998">
        <f t="shared" si="188"/>
        <v>1998</v>
      </c>
      <c r="B1998" t="str">
        <f>IF(HLOOKUP("Memory",'vInfo (Imported)'!$1:$5000,A1998,FALSE)&gt;0,HLOOKUP("Memory",'vInfo (Imported)'!$1:$5000,A1998,FALSE),"")</f>
        <v/>
      </c>
      <c r="C1998" t="str">
        <f>IF(HLOOKUP("CPUs",'vInfo (Imported)'!$1:$5000,A1998,FALSE)&gt;0,
HLOOKUP("CPUs",'vInfo (Imported)'!$1:$5000,A1998,FALSE),
"")</f>
        <v/>
      </c>
      <c r="D1998" t="str">
        <f>IF(HLOOKUP($D$1,'vInfo (Imported)'!$1:$5000,A1998,FALSE)&gt;0,
HLOOKUP($D$1,'vInfo (Imported)'!$1:$5000,A1998,FALSE),
"")</f>
        <v/>
      </c>
      <c r="E1998" t="str">
        <f>IF(HLOOKUP("Category",'vInfo (Imported)'!$1:$5000,A1998,FALSE)&gt;0,
HLOOKUP("Category",'vInfo (Imported)'!$1:$5000,A1998,FALSE),
"")</f>
        <v/>
      </c>
      <c r="F1998" t="str">
        <f>IF(HLOOKUP("OS according to the configuration file",'vInfo (Imported)'!$1:$5000,A1998,FALSE)&gt;0,
HLOOKUP("OS according to the configuration file",'vInfo (Imported)'!$1:$5000,A1998,FALSE),
"")</f>
        <v/>
      </c>
      <c r="G1998" s="1" t="str">
        <f>IF(HLOOKUP("Cluster",'vInfo (Imported)'!$1:$5000,A1998,FALSE)&gt;0,
HLOOKUP("Cluster",'vInfo (Imported)'!$1:$5000,A1998,FALSE),
"")</f>
        <v/>
      </c>
      <c r="K1998" s="28">
        <f>'vCluster (Imported)'!A1998</f>
        <v>0</v>
      </c>
      <c r="L1998">
        <f t="shared" si="189"/>
        <v>0</v>
      </c>
      <c r="M1998">
        <f t="shared" si="190"/>
        <v>0</v>
      </c>
      <c r="N1998">
        <f t="shared" si="191"/>
        <v>0</v>
      </c>
      <c r="O1998" s="1">
        <f t="shared" si="192"/>
        <v>0</v>
      </c>
      <c r="P1998">
        <f>SUMIFS('vCluster (Imported)'!$G:$G,'vCluster (Imported)'!$A:$A,K1998)</f>
        <v>0</v>
      </c>
      <c r="Q1998">
        <f t="shared" si="193"/>
        <v>0</v>
      </c>
    </row>
    <row r="1999" spans="1:17" x14ac:dyDescent="0.3">
      <c r="A1999">
        <f t="shared" si="188"/>
        <v>1999</v>
      </c>
      <c r="B1999" t="str">
        <f>IF(HLOOKUP("Memory",'vInfo (Imported)'!$1:$5000,A1999,FALSE)&gt;0,HLOOKUP("Memory",'vInfo (Imported)'!$1:$5000,A1999,FALSE),"")</f>
        <v/>
      </c>
      <c r="C1999" t="str">
        <f>IF(HLOOKUP("CPUs",'vInfo (Imported)'!$1:$5000,A1999,FALSE)&gt;0,
HLOOKUP("CPUs",'vInfo (Imported)'!$1:$5000,A1999,FALSE),
"")</f>
        <v/>
      </c>
      <c r="D1999" t="str">
        <f>IF(HLOOKUP($D$1,'vInfo (Imported)'!$1:$5000,A1999,FALSE)&gt;0,
HLOOKUP($D$1,'vInfo (Imported)'!$1:$5000,A1999,FALSE),
"")</f>
        <v/>
      </c>
      <c r="E1999" t="str">
        <f>IF(HLOOKUP("Category",'vInfo (Imported)'!$1:$5000,A1999,FALSE)&gt;0,
HLOOKUP("Category",'vInfo (Imported)'!$1:$5000,A1999,FALSE),
"")</f>
        <v/>
      </c>
      <c r="F1999" t="str">
        <f>IF(HLOOKUP("OS according to the configuration file",'vInfo (Imported)'!$1:$5000,A1999,FALSE)&gt;0,
HLOOKUP("OS according to the configuration file",'vInfo (Imported)'!$1:$5000,A1999,FALSE),
"")</f>
        <v/>
      </c>
      <c r="G1999" s="1" t="str">
        <f>IF(HLOOKUP("Cluster",'vInfo (Imported)'!$1:$5000,A1999,FALSE)&gt;0,
HLOOKUP("Cluster",'vInfo (Imported)'!$1:$5000,A1999,FALSE),
"")</f>
        <v/>
      </c>
      <c r="K1999" s="28">
        <f>'vCluster (Imported)'!A1999</f>
        <v>0</v>
      </c>
      <c r="L1999">
        <f t="shared" si="189"/>
        <v>0</v>
      </c>
      <c r="M1999">
        <f t="shared" si="190"/>
        <v>0</v>
      </c>
      <c r="N1999">
        <f t="shared" si="191"/>
        <v>0</v>
      </c>
      <c r="O1999" s="1">
        <f t="shared" si="192"/>
        <v>0</v>
      </c>
      <c r="P1999">
        <f>SUMIFS('vCluster (Imported)'!$G:$G,'vCluster (Imported)'!$A:$A,K1999)</f>
        <v>0</v>
      </c>
      <c r="Q1999">
        <f t="shared" si="193"/>
        <v>0</v>
      </c>
    </row>
    <row r="2000" spans="1:17" x14ac:dyDescent="0.3">
      <c r="A2000">
        <f t="shared" si="188"/>
        <v>2000</v>
      </c>
      <c r="B2000" t="str">
        <f>IF(HLOOKUP("Memory",'vInfo (Imported)'!$1:$5000,A2000,FALSE)&gt;0,HLOOKUP("Memory",'vInfo (Imported)'!$1:$5000,A2000,FALSE),"")</f>
        <v/>
      </c>
      <c r="C2000" t="str">
        <f>IF(HLOOKUP("CPUs",'vInfo (Imported)'!$1:$5000,A2000,FALSE)&gt;0,
HLOOKUP("CPUs",'vInfo (Imported)'!$1:$5000,A2000,FALSE),
"")</f>
        <v/>
      </c>
      <c r="D2000" t="str">
        <f>IF(HLOOKUP($D$1,'vInfo (Imported)'!$1:$5000,A2000,FALSE)&gt;0,
HLOOKUP($D$1,'vInfo (Imported)'!$1:$5000,A2000,FALSE),
"")</f>
        <v/>
      </c>
      <c r="E2000" t="str">
        <f>IF(HLOOKUP("Category",'vInfo (Imported)'!$1:$5000,A2000,FALSE)&gt;0,
HLOOKUP("Category",'vInfo (Imported)'!$1:$5000,A2000,FALSE),
"")</f>
        <v/>
      </c>
      <c r="F2000" t="str">
        <f>IF(HLOOKUP("OS according to the configuration file",'vInfo (Imported)'!$1:$5000,A2000,FALSE)&gt;0,
HLOOKUP("OS according to the configuration file",'vInfo (Imported)'!$1:$5000,A2000,FALSE),
"")</f>
        <v/>
      </c>
      <c r="G2000" s="1" t="str">
        <f>IF(HLOOKUP("Cluster",'vInfo (Imported)'!$1:$5000,A2000,FALSE)&gt;0,
HLOOKUP("Cluster",'vInfo (Imported)'!$1:$5000,A2000,FALSE),
"")</f>
        <v/>
      </c>
      <c r="K2000" s="28">
        <f>'vCluster (Imported)'!A2000</f>
        <v>0</v>
      </c>
      <c r="L2000">
        <f t="shared" si="189"/>
        <v>0</v>
      </c>
      <c r="M2000">
        <f t="shared" si="190"/>
        <v>0</v>
      </c>
      <c r="N2000">
        <f t="shared" si="191"/>
        <v>0</v>
      </c>
      <c r="O2000" s="1">
        <f t="shared" si="192"/>
        <v>0</v>
      </c>
      <c r="P2000">
        <f>SUMIFS('vCluster (Imported)'!$G:$G,'vCluster (Imported)'!$A:$A,K2000)</f>
        <v>0</v>
      </c>
      <c r="Q2000">
        <f t="shared" si="193"/>
        <v>0</v>
      </c>
    </row>
    <row r="2001" spans="1:17" x14ac:dyDescent="0.3">
      <c r="A2001">
        <f t="shared" si="188"/>
        <v>2001</v>
      </c>
      <c r="B2001" t="str">
        <f>IF(HLOOKUP("Memory",'vInfo (Imported)'!$1:$5000,A2001,FALSE)&gt;0,HLOOKUP("Memory",'vInfo (Imported)'!$1:$5000,A2001,FALSE),"")</f>
        <v/>
      </c>
      <c r="C2001" t="str">
        <f>IF(HLOOKUP("CPUs",'vInfo (Imported)'!$1:$5000,A2001,FALSE)&gt;0,
HLOOKUP("CPUs",'vInfo (Imported)'!$1:$5000,A2001,FALSE),
"")</f>
        <v/>
      </c>
      <c r="D2001" t="str">
        <f>IF(HLOOKUP($D$1,'vInfo (Imported)'!$1:$5000,A2001,FALSE)&gt;0,
HLOOKUP($D$1,'vInfo (Imported)'!$1:$5000,A2001,FALSE),
"")</f>
        <v/>
      </c>
      <c r="E2001" t="str">
        <f>IF(HLOOKUP("Category",'vInfo (Imported)'!$1:$5000,A2001,FALSE)&gt;0,
HLOOKUP("Category",'vInfo (Imported)'!$1:$5000,A2001,FALSE),
"")</f>
        <v/>
      </c>
      <c r="F2001" t="str">
        <f>IF(HLOOKUP("OS according to the configuration file",'vInfo (Imported)'!$1:$5000,A2001,FALSE)&gt;0,
HLOOKUP("OS according to the configuration file",'vInfo (Imported)'!$1:$5000,A2001,FALSE),
"")</f>
        <v/>
      </c>
      <c r="G2001" s="1" t="str">
        <f>IF(HLOOKUP("Cluster",'vInfo (Imported)'!$1:$5000,A2001,FALSE)&gt;0,
HLOOKUP("Cluster",'vInfo (Imported)'!$1:$5000,A2001,FALSE),
"")</f>
        <v/>
      </c>
      <c r="K2001" s="28">
        <f>'vCluster (Imported)'!A2001</f>
        <v>0</v>
      </c>
      <c r="L2001">
        <f t="shared" si="189"/>
        <v>0</v>
      </c>
      <c r="M2001">
        <f t="shared" si="190"/>
        <v>0</v>
      </c>
      <c r="N2001">
        <f t="shared" si="191"/>
        <v>0</v>
      </c>
      <c r="O2001" s="1">
        <f t="shared" si="192"/>
        <v>0</v>
      </c>
      <c r="P2001">
        <f>SUMIFS('vCluster (Imported)'!$G:$G,'vCluster (Imported)'!$A:$A,K2001)</f>
        <v>0</v>
      </c>
      <c r="Q2001">
        <f t="shared" si="193"/>
        <v>0</v>
      </c>
    </row>
    <row r="2002" spans="1:17" x14ac:dyDescent="0.3">
      <c r="A2002">
        <f t="shared" si="188"/>
        <v>2002</v>
      </c>
      <c r="B2002" t="str">
        <f>IF(HLOOKUP("Memory",'vInfo (Imported)'!$1:$5000,A2002,FALSE)&gt;0,HLOOKUP("Memory",'vInfo (Imported)'!$1:$5000,A2002,FALSE),"")</f>
        <v/>
      </c>
      <c r="C2002" t="str">
        <f>IF(HLOOKUP("CPUs",'vInfo (Imported)'!$1:$5000,A2002,FALSE)&gt;0,
HLOOKUP("CPUs",'vInfo (Imported)'!$1:$5000,A2002,FALSE),
"")</f>
        <v/>
      </c>
      <c r="D2002" t="str">
        <f>IF(HLOOKUP($D$1,'vInfo (Imported)'!$1:$5000,A2002,FALSE)&gt;0,
HLOOKUP($D$1,'vInfo (Imported)'!$1:$5000,A2002,FALSE),
"")</f>
        <v/>
      </c>
      <c r="E2002" t="str">
        <f>IF(HLOOKUP("Category",'vInfo (Imported)'!$1:$5000,A2002,FALSE)&gt;0,
HLOOKUP("Category",'vInfo (Imported)'!$1:$5000,A2002,FALSE),
"")</f>
        <v/>
      </c>
      <c r="F2002" t="str">
        <f>IF(HLOOKUP("OS according to the configuration file",'vInfo (Imported)'!$1:$5000,A2002,FALSE)&gt;0,
HLOOKUP("OS according to the configuration file",'vInfo (Imported)'!$1:$5000,A2002,FALSE),
"")</f>
        <v/>
      </c>
      <c r="G2002" s="1" t="str">
        <f>IF(HLOOKUP("Cluster",'vInfo (Imported)'!$1:$5000,A2002,FALSE)&gt;0,
HLOOKUP("Cluster",'vInfo (Imported)'!$1:$5000,A2002,FALSE),
"")</f>
        <v/>
      </c>
      <c r="K2002" s="28">
        <f>'vCluster (Imported)'!A2002</f>
        <v>0</v>
      </c>
      <c r="L2002">
        <f t="shared" si="189"/>
        <v>0</v>
      </c>
      <c r="M2002">
        <f t="shared" si="190"/>
        <v>0</v>
      </c>
      <c r="N2002">
        <f t="shared" si="191"/>
        <v>0</v>
      </c>
      <c r="O2002" s="1">
        <f t="shared" si="192"/>
        <v>0</v>
      </c>
      <c r="P2002">
        <f>SUMIFS('vCluster (Imported)'!$G:$G,'vCluster (Imported)'!$A:$A,K2002)</f>
        <v>0</v>
      </c>
      <c r="Q2002">
        <f t="shared" si="193"/>
        <v>0</v>
      </c>
    </row>
    <row r="2003" spans="1:17" x14ac:dyDescent="0.3">
      <c r="A2003">
        <f t="shared" si="188"/>
        <v>2003</v>
      </c>
      <c r="B2003" t="str">
        <f>IF(HLOOKUP("Memory",'vInfo (Imported)'!$1:$5000,A2003,FALSE)&gt;0,HLOOKUP("Memory",'vInfo (Imported)'!$1:$5000,A2003,FALSE),"")</f>
        <v/>
      </c>
      <c r="C2003" t="str">
        <f>IF(HLOOKUP("CPUs",'vInfo (Imported)'!$1:$5000,A2003,FALSE)&gt;0,
HLOOKUP("CPUs",'vInfo (Imported)'!$1:$5000,A2003,FALSE),
"")</f>
        <v/>
      </c>
      <c r="D2003" t="str">
        <f>IF(HLOOKUP($D$1,'vInfo (Imported)'!$1:$5000,A2003,FALSE)&gt;0,
HLOOKUP($D$1,'vInfo (Imported)'!$1:$5000,A2003,FALSE),
"")</f>
        <v/>
      </c>
      <c r="E2003" t="str">
        <f>IF(HLOOKUP("Category",'vInfo (Imported)'!$1:$5000,A2003,FALSE)&gt;0,
HLOOKUP("Category",'vInfo (Imported)'!$1:$5000,A2003,FALSE),
"")</f>
        <v/>
      </c>
      <c r="F2003" t="str">
        <f>IF(HLOOKUP("OS according to the configuration file",'vInfo (Imported)'!$1:$5000,A2003,FALSE)&gt;0,
HLOOKUP("OS according to the configuration file",'vInfo (Imported)'!$1:$5000,A2003,FALSE),
"")</f>
        <v/>
      </c>
      <c r="G2003" s="1" t="str">
        <f>IF(HLOOKUP("Cluster",'vInfo (Imported)'!$1:$5000,A2003,FALSE)&gt;0,
HLOOKUP("Cluster",'vInfo (Imported)'!$1:$5000,A2003,FALSE),
"")</f>
        <v/>
      </c>
      <c r="K2003" s="28">
        <f>'vCluster (Imported)'!A2003</f>
        <v>0</v>
      </c>
      <c r="L2003">
        <f t="shared" si="189"/>
        <v>0</v>
      </c>
      <c r="M2003">
        <f t="shared" si="190"/>
        <v>0</v>
      </c>
      <c r="N2003">
        <f t="shared" si="191"/>
        <v>0</v>
      </c>
      <c r="O2003" s="1">
        <f t="shared" si="192"/>
        <v>0</v>
      </c>
      <c r="P2003">
        <f>SUMIFS('vCluster (Imported)'!$G:$G,'vCluster (Imported)'!$A:$A,K2003)</f>
        <v>0</v>
      </c>
      <c r="Q2003">
        <f t="shared" si="193"/>
        <v>0</v>
      </c>
    </row>
    <row r="2004" spans="1:17" x14ac:dyDescent="0.3">
      <c r="A2004">
        <f t="shared" si="188"/>
        <v>2004</v>
      </c>
      <c r="B2004" t="str">
        <f>IF(HLOOKUP("Memory",'vInfo (Imported)'!$1:$5000,A2004,FALSE)&gt;0,HLOOKUP("Memory",'vInfo (Imported)'!$1:$5000,A2004,FALSE),"")</f>
        <v/>
      </c>
      <c r="C2004" t="str">
        <f>IF(HLOOKUP("CPUs",'vInfo (Imported)'!$1:$5000,A2004,FALSE)&gt;0,
HLOOKUP("CPUs",'vInfo (Imported)'!$1:$5000,A2004,FALSE),
"")</f>
        <v/>
      </c>
      <c r="D2004" t="str">
        <f>IF(HLOOKUP($D$1,'vInfo (Imported)'!$1:$5000,A2004,FALSE)&gt;0,
HLOOKUP($D$1,'vInfo (Imported)'!$1:$5000,A2004,FALSE),
"")</f>
        <v/>
      </c>
      <c r="E2004" t="str">
        <f>IF(HLOOKUP("Category",'vInfo (Imported)'!$1:$5000,A2004,FALSE)&gt;0,
HLOOKUP("Category",'vInfo (Imported)'!$1:$5000,A2004,FALSE),
"")</f>
        <v/>
      </c>
      <c r="F2004" t="str">
        <f>IF(HLOOKUP("OS according to the configuration file",'vInfo (Imported)'!$1:$5000,A2004,FALSE)&gt;0,
HLOOKUP("OS according to the configuration file",'vInfo (Imported)'!$1:$5000,A2004,FALSE),
"")</f>
        <v/>
      </c>
      <c r="G2004" s="1" t="str">
        <f>IF(HLOOKUP("Cluster",'vInfo (Imported)'!$1:$5000,A2004,FALSE)&gt;0,
HLOOKUP("Cluster",'vInfo (Imported)'!$1:$5000,A2004,FALSE),
"")</f>
        <v/>
      </c>
      <c r="K2004" s="28">
        <f>'vCluster (Imported)'!A2004</f>
        <v>0</v>
      </c>
      <c r="L2004">
        <f t="shared" si="189"/>
        <v>0</v>
      </c>
      <c r="M2004">
        <f t="shared" si="190"/>
        <v>0</v>
      </c>
      <c r="N2004">
        <f t="shared" si="191"/>
        <v>0</v>
      </c>
      <c r="O2004" s="1">
        <f t="shared" si="192"/>
        <v>0</v>
      </c>
      <c r="P2004">
        <f>SUMIFS('vCluster (Imported)'!$G:$G,'vCluster (Imported)'!$A:$A,K2004)</f>
        <v>0</v>
      </c>
      <c r="Q2004">
        <f t="shared" si="193"/>
        <v>0</v>
      </c>
    </row>
    <row r="2005" spans="1:17" x14ac:dyDescent="0.3">
      <c r="A2005">
        <f t="shared" si="188"/>
        <v>2005</v>
      </c>
      <c r="B2005" t="str">
        <f>IF(HLOOKUP("Memory",'vInfo (Imported)'!$1:$5000,A2005,FALSE)&gt;0,HLOOKUP("Memory",'vInfo (Imported)'!$1:$5000,A2005,FALSE),"")</f>
        <v/>
      </c>
      <c r="C2005" t="str">
        <f>IF(HLOOKUP("CPUs",'vInfo (Imported)'!$1:$5000,A2005,FALSE)&gt;0,
HLOOKUP("CPUs",'vInfo (Imported)'!$1:$5000,A2005,FALSE),
"")</f>
        <v/>
      </c>
      <c r="D2005" t="str">
        <f>IF(HLOOKUP($D$1,'vInfo (Imported)'!$1:$5000,A2005,FALSE)&gt;0,
HLOOKUP($D$1,'vInfo (Imported)'!$1:$5000,A2005,FALSE),
"")</f>
        <v/>
      </c>
      <c r="E2005" t="str">
        <f>IF(HLOOKUP("Category",'vInfo (Imported)'!$1:$5000,A2005,FALSE)&gt;0,
HLOOKUP("Category",'vInfo (Imported)'!$1:$5000,A2005,FALSE),
"")</f>
        <v/>
      </c>
      <c r="F2005" t="str">
        <f>IF(HLOOKUP("OS according to the configuration file",'vInfo (Imported)'!$1:$5000,A2005,FALSE)&gt;0,
HLOOKUP("OS according to the configuration file",'vInfo (Imported)'!$1:$5000,A2005,FALSE),
"")</f>
        <v/>
      </c>
      <c r="G2005" s="1" t="str">
        <f>IF(HLOOKUP("Cluster",'vInfo (Imported)'!$1:$5000,A2005,FALSE)&gt;0,
HLOOKUP("Cluster",'vInfo (Imported)'!$1:$5000,A2005,FALSE),
"")</f>
        <v/>
      </c>
      <c r="K2005" s="28">
        <f>'vCluster (Imported)'!A2005</f>
        <v>0</v>
      </c>
      <c r="L2005">
        <f t="shared" si="189"/>
        <v>0</v>
      </c>
      <c r="M2005">
        <f t="shared" si="190"/>
        <v>0</v>
      </c>
      <c r="N2005">
        <f t="shared" si="191"/>
        <v>0</v>
      </c>
      <c r="O2005" s="1">
        <f t="shared" si="192"/>
        <v>0</v>
      </c>
      <c r="P2005">
        <f>SUMIFS('vCluster (Imported)'!$G:$G,'vCluster (Imported)'!$A:$A,K2005)</f>
        <v>0</v>
      </c>
      <c r="Q2005">
        <f t="shared" si="193"/>
        <v>0</v>
      </c>
    </row>
    <row r="2006" spans="1:17" x14ac:dyDescent="0.3">
      <c r="A2006">
        <f t="shared" si="188"/>
        <v>2006</v>
      </c>
      <c r="B2006" t="str">
        <f>IF(HLOOKUP("Memory",'vInfo (Imported)'!$1:$5000,A2006,FALSE)&gt;0,HLOOKUP("Memory",'vInfo (Imported)'!$1:$5000,A2006,FALSE),"")</f>
        <v/>
      </c>
      <c r="C2006" t="str">
        <f>IF(HLOOKUP("CPUs",'vInfo (Imported)'!$1:$5000,A2006,FALSE)&gt;0,
HLOOKUP("CPUs",'vInfo (Imported)'!$1:$5000,A2006,FALSE),
"")</f>
        <v/>
      </c>
      <c r="D2006" t="str">
        <f>IF(HLOOKUP($D$1,'vInfo (Imported)'!$1:$5000,A2006,FALSE)&gt;0,
HLOOKUP($D$1,'vInfo (Imported)'!$1:$5000,A2006,FALSE),
"")</f>
        <v/>
      </c>
      <c r="E2006" t="str">
        <f>IF(HLOOKUP("Category",'vInfo (Imported)'!$1:$5000,A2006,FALSE)&gt;0,
HLOOKUP("Category",'vInfo (Imported)'!$1:$5000,A2006,FALSE),
"")</f>
        <v/>
      </c>
      <c r="F2006" t="str">
        <f>IF(HLOOKUP("OS according to the configuration file",'vInfo (Imported)'!$1:$5000,A2006,FALSE)&gt;0,
HLOOKUP("OS according to the configuration file",'vInfo (Imported)'!$1:$5000,A2006,FALSE),
"")</f>
        <v/>
      </c>
      <c r="G2006" s="1" t="str">
        <f>IF(HLOOKUP("Cluster",'vInfo (Imported)'!$1:$5000,A2006,FALSE)&gt;0,
HLOOKUP("Cluster",'vInfo (Imported)'!$1:$5000,A2006,FALSE),
"")</f>
        <v/>
      </c>
      <c r="K2006" s="28">
        <f>'vCluster (Imported)'!A2006</f>
        <v>0</v>
      </c>
      <c r="L2006">
        <f t="shared" si="189"/>
        <v>0</v>
      </c>
      <c r="M2006">
        <f t="shared" si="190"/>
        <v>0</v>
      </c>
      <c r="N2006">
        <f t="shared" si="191"/>
        <v>0</v>
      </c>
      <c r="O2006" s="1">
        <f t="shared" si="192"/>
        <v>0</v>
      </c>
      <c r="P2006">
        <f>SUMIFS('vCluster (Imported)'!$G:$G,'vCluster (Imported)'!$A:$A,K2006)</f>
        <v>0</v>
      </c>
      <c r="Q2006">
        <f t="shared" si="193"/>
        <v>0</v>
      </c>
    </row>
    <row r="2007" spans="1:17" x14ac:dyDescent="0.3">
      <c r="A2007">
        <f t="shared" si="188"/>
        <v>2007</v>
      </c>
      <c r="B2007" t="str">
        <f>IF(HLOOKUP("Memory",'vInfo (Imported)'!$1:$5000,A2007,FALSE)&gt;0,HLOOKUP("Memory",'vInfo (Imported)'!$1:$5000,A2007,FALSE),"")</f>
        <v/>
      </c>
      <c r="C2007" t="str">
        <f>IF(HLOOKUP("CPUs",'vInfo (Imported)'!$1:$5000,A2007,FALSE)&gt;0,
HLOOKUP("CPUs",'vInfo (Imported)'!$1:$5000,A2007,FALSE),
"")</f>
        <v/>
      </c>
      <c r="D2007" t="str">
        <f>IF(HLOOKUP($D$1,'vInfo (Imported)'!$1:$5000,A2007,FALSE)&gt;0,
HLOOKUP($D$1,'vInfo (Imported)'!$1:$5000,A2007,FALSE),
"")</f>
        <v/>
      </c>
      <c r="E2007" t="str">
        <f>IF(HLOOKUP("Category",'vInfo (Imported)'!$1:$5000,A2007,FALSE)&gt;0,
HLOOKUP("Category",'vInfo (Imported)'!$1:$5000,A2007,FALSE),
"")</f>
        <v/>
      </c>
      <c r="F2007" t="str">
        <f>IF(HLOOKUP("OS according to the configuration file",'vInfo (Imported)'!$1:$5000,A2007,FALSE)&gt;0,
HLOOKUP("OS according to the configuration file",'vInfo (Imported)'!$1:$5000,A2007,FALSE),
"")</f>
        <v/>
      </c>
      <c r="G2007" s="1" t="str">
        <f>IF(HLOOKUP("Cluster",'vInfo (Imported)'!$1:$5000,A2007,FALSE)&gt;0,
HLOOKUP("Cluster",'vInfo (Imported)'!$1:$5000,A2007,FALSE),
"")</f>
        <v/>
      </c>
      <c r="K2007" s="28">
        <f>'vCluster (Imported)'!A2007</f>
        <v>0</v>
      </c>
      <c r="L2007">
        <f t="shared" si="189"/>
        <v>0</v>
      </c>
      <c r="M2007">
        <f t="shared" si="190"/>
        <v>0</v>
      </c>
      <c r="N2007">
        <f t="shared" si="191"/>
        <v>0</v>
      </c>
      <c r="O2007" s="1">
        <f t="shared" si="192"/>
        <v>0</v>
      </c>
      <c r="P2007">
        <f>SUMIFS('vCluster (Imported)'!$G:$G,'vCluster (Imported)'!$A:$A,K2007)</f>
        <v>0</v>
      </c>
      <c r="Q2007">
        <f t="shared" si="193"/>
        <v>0</v>
      </c>
    </row>
    <row r="2008" spans="1:17" x14ac:dyDescent="0.3">
      <c r="A2008">
        <f t="shared" si="188"/>
        <v>2008</v>
      </c>
      <c r="B2008" t="str">
        <f>IF(HLOOKUP("Memory",'vInfo (Imported)'!$1:$5000,A2008,FALSE)&gt;0,HLOOKUP("Memory",'vInfo (Imported)'!$1:$5000,A2008,FALSE),"")</f>
        <v/>
      </c>
      <c r="C2008" t="str">
        <f>IF(HLOOKUP("CPUs",'vInfo (Imported)'!$1:$5000,A2008,FALSE)&gt;0,
HLOOKUP("CPUs",'vInfo (Imported)'!$1:$5000,A2008,FALSE),
"")</f>
        <v/>
      </c>
      <c r="D2008" t="str">
        <f>IF(HLOOKUP($D$1,'vInfo (Imported)'!$1:$5000,A2008,FALSE)&gt;0,
HLOOKUP($D$1,'vInfo (Imported)'!$1:$5000,A2008,FALSE),
"")</f>
        <v/>
      </c>
      <c r="E2008" t="str">
        <f>IF(HLOOKUP("Category",'vInfo (Imported)'!$1:$5000,A2008,FALSE)&gt;0,
HLOOKUP("Category",'vInfo (Imported)'!$1:$5000,A2008,FALSE),
"")</f>
        <v/>
      </c>
      <c r="F2008" t="str">
        <f>IF(HLOOKUP("OS according to the configuration file",'vInfo (Imported)'!$1:$5000,A2008,FALSE)&gt;0,
HLOOKUP("OS according to the configuration file",'vInfo (Imported)'!$1:$5000,A2008,FALSE),
"")</f>
        <v/>
      </c>
      <c r="G2008" s="1" t="str">
        <f>IF(HLOOKUP("Cluster",'vInfo (Imported)'!$1:$5000,A2008,FALSE)&gt;0,
HLOOKUP("Cluster",'vInfo (Imported)'!$1:$5000,A2008,FALSE),
"")</f>
        <v/>
      </c>
      <c r="K2008" s="28">
        <f>'vCluster (Imported)'!A2008</f>
        <v>0</v>
      </c>
      <c r="L2008">
        <f t="shared" si="189"/>
        <v>0</v>
      </c>
      <c r="M2008">
        <f t="shared" si="190"/>
        <v>0</v>
      </c>
      <c r="N2008">
        <f t="shared" si="191"/>
        <v>0</v>
      </c>
      <c r="O2008" s="1">
        <f t="shared" si="192"/>
        <v>0</v>
      </c>
      <c r="P2008">
        <f>SUMIFS('vCluster (Imported)'!$G:$G,'vCluster (Imported)'!$A:$A,K2008)</f>
        <v>0</v>
      </c>
      <c r="Q2008">
        <f t="shared" si="193"/>
        <v>0</v>
      </c>
    </row>
    <row r="2009" spans="1:17" x14ac:dyDescent="0.3">
      <c r="A2009">
        <f t="shared" si="188"/>
        <v>2009</v>
      </c>
      <c r="B2009" t="str">
        <f>IF(HLOOKUP("Memory",'vInfo (Imported)'!$1:$5000,A2009,FALSE)&gt;0,HLOOKUP("Memory",'vInfo (Imported)'!$1:$5000,A2009,FALSE),"")</f>
        <v/>
      </c>
      <c r="C2009" t="str">
        <f>IF(HLOOKUP("CPUs",'vInfo (Imported)'!$1:$5000,A2009,FALSE)&gt;0,
HLOOKUP("CPUs",'vInfo (Imported)'!$1:$5000,A2009,FALSE),
"")</f>
        <v/>
      </c>
      <c r="D2009" t="str">
        <f>IF(HLOOKUP($D$1,'vInfo (Imported)'!$1:$5000,A2009,FALSE)&gt;0,
HLOOKUP($D$1,'vInfo (Imported)'!$1:$5000,A2009,FALSE),
"")</f>
        <v/>
      </c>
      <c r="E2009" t="str">
        <f>IF(HLOOKUP("Category",'vInfo (Imported)'!$1:$5000,A2009,FALSE)&gt;0,
HLOOKUP("Category",'vInfo (Imported)'!$1:$5000,A2009,FALSE),
"")</f>
        <v/>
      </c>
      <c r="F2009" t="str">
        <f>IF(HLOOKUP("OS according to the configuration file",'vInfo (Imported)'!$1:$5000,A2009,FALSE)&gt;0,
HLOOKUP("OS according to the configuration file",'vInfo (Imported)'!$1:$5000,A2009,FALSE),
"")</f>
        <v/>
      </c>
      <c r="G2009" s="1" t="str">
        <f>IF(HLOOKUP("Cluster",'vInfo (Imported)'!$1:$5000,A2009,FALSE)&gt;0,
HLOOKUP("Cluster",'vInfo (Imported)'!$1:$5000,A2009,FALSE),
"")</f>
        <v/>
      </c>
      <c r="K2009" s="28">
        <f>'vCluster (Imported)'!A2009</f>
        <v>0</v>
      </c>
      <c r="L2009">
        <f t="shared" si="189"/>
        <v>0</v>
      </c>
      <c r="M2009">
        <f t="shared" si="190"/>
        <v>0</v>
      </c>
      <c r="N2009">
        <f t="shared" si="191"/>
        <v>0</v>
      </c>
      <c r="O2009" s="1">
        <f t="shared" si="192"/>
        <v>0</v>
      </c>
      <c r="P2009">
        <f>SUMIFS('vCluster (Imported)'!$G:$G,'vCluster (Imported)'!$A:$A,K2009)</f>
        <v>0</v>
      </c>
      <c r="Q2009">
        <f t="shared" si="193"/>
        <v>0</v>
      </c>
    </row>
    <row r="2010" spans="1:17" x14ac:dyDescent="0.3">
      <c r="A2010">
        <f t="shared" si="188"/>
        <v>2010</v>
      </c>
      <c r="B2010" t="str">
        <f>IF(HLOOKUP("Memory",'vInfo (Imported)'!$1:$5000,A2010,FALSE)&gt;0,HLOOKUP("Memory",'vInfo (Imported)'!$1:$5000,A2010,FALSE),"")</f>
        <v/>
      </c>
      <c r="C2010" t="str">
        <f>IF(HLOOKUP("CPUs",'vInfo (Imported)'!$1:$5000,A2010,FALSE)&gt;0,
HLOOKUP("CPUs",'vInfo (Imported)'!$1:$5000,A2010,FALSE),
"")</f>
        <v/>
      </c>
      <c r="D2010" t="str">
        <f>IF(HLOOKUP($D$1,'vInfo (Imported)'!$1:$5000,A2010,FALSE)&gt;0,
HLOOKUP($D$1,'vInfo (Imported)'!$1:$5000,A2010,FALSE),
"")</f>
        <v/>
      </c>
      <c r="E2010" t="str">
        <f>IF(HLOOKUP("Category",'vInfo (Imported)'!$1:$5000,A2010,FALSE)&gt;0,
HLOOKUP("Category",'vInfo (Imported)'!$1:$5000,A2010,FALSE),
"")</f>
        <v/>
      </c>
      <c r="F2010" t="str">
        <f>IF(HLOOKUP("OS according to the configuration file",'vInfo (Imported)'!$1:$5000,A2010,FALSE)&gt;0,
HLOOKUP("OS according to the configuration file",'vInfo (Imported)'!$1:$5000,A2010,FALSE),
"")</f>
        <v/>
      </c>
      <c r="G2010" s="1" t="str">
        <f>IF(HLOOKUP("Cluster",'vInfo (Imported)'!$1:$5000,A2010,FALSE)&gt;0,
HLOOKUP("Cluster",'vInfo (Imported)'!$1:$5000,A2010,FALSE),
"")</f>
        <v/>
      </c>
      <c r="K2010" s="28">
        <f>'vCluster (Imported)'!A2010</f>
        <v>0</v>
      </c>
      <c r="L2010">
        <f t="shared" si="189"/>
        <v>0</v>
      </c>
      <c r="M2010">
        <f t="shared" si="190"/>
        <v>0</v>
      </c>
      <c r="N2010">
        <f t="shared" si="191"/>
        <v>0</v>
      </c>
      <c r="O2010" s="1">
        <f t="shared" si="192"/>
        <v>0</v>
      </c>
      <c r="P2010">
        <f>SUMIFS('vCluster (Imported)'!$G:$G,'vCluster (Imported)'!$A:$A,K2010)</f>
        <v>0</v>
      </c>
      <c r="Q2010">
        <f t="shared" si="193"/>
        <v>0</v>
      </c>
    </row>
    <row r="2011" spans="1:17" x14ac:dyDescent="0.3">
      <c r="A2011">
        <f t="shared" si="188"/>
        <v>2011</v>
      </c>
      <c r="B2011" t="str">
        <f>IF(HLOOKUP("Memory",'vInfo (Imported)'!$1:$5000,A2011,FALSE)&gt;0,HLOOKUP("Memory",'vInfo (Imported)'!$1:$5000,A2011,FALSE),"")</f>
        <v/>
      </c>
      <c r="C2011" t="str">
        <f>IF(HLOOKUP("CPUs",'vInfo (Imported)'!$1:$5000,A2011,FALSE)&gt;0,
HLOOKUP("CPUs",'vInfo (Imported)'!$1:$5000,A2011,FALSE),
"")</f>
        <v/>
      </c>
      <c r="D2011" t="str">
        <f>IF(HLOOKUP($D$1,'vInfo (Imported)'!$1:$5000,A2011,FALSE)&gt;0,
HLOOKUP($D$1,'vInfo (Imported)'!$1:$5000,A2011,FALSE),
"")</f>
        <v/>
      </c>
      <c r="E2011" t="str">
        <f>IF(HLOOKUP("Category",'vInfo (Imported)'!$1:$5000,A2011,FALSE)&gt;0,
HLOOKUP("Category",'vInfo (Imported)'!$1:$5000,A2011,FALSE),
"")</f>
        <v/>
      </c>
      <c r="F2011" t="str">
        <f>IF(HLOOKUP("OS according to the configuration file",'vInfo (Imported)'!$1:$5000,A2011,FALSE)&gt;0,
HLOOKUP("OS according to the configuration file",'vInfo (Imported)'!$1:$5000,A2011,FALSE),
"")</f>
        <v/>
      </c>
      <c r="G2011" s="1" t="str">
        <f>IF(HLOOKUP("Cluster",'vInfo (Imported)'!$1:$5000,A2011,FALSE)&gt;0,
HLOOKUP("Cluster",'vInfo (Imported)'!$1:$5000,A2011,FALSE),
"")</f>
        <v/>
      </c>
      <c r="K2011" s="28">
        <f>'vCluster (Imported)'!A2011</f>
        <v>0</v>
      </c>
      <c r="L2011">
        <f t="shared" si="189"/>
        <v>0</v>
      </c>
      <c r="M2011">
        <f t="shared" si="190"/>
        <v>0</v>
      </c>
      <c r="N2011">
        <f t="shared" si="191"/>
        <v>0</v>
      </c>
      <c r="O2011" s="1">
        <f t="shared" si="192"/>
        <v>0</v>
      </c>
      <c r="P2011">
        <f>SUMIFS('vCluster (Imported)'!$G:$G,'vCluster (Imported)'!$A:$A,K2011)</f>
        <v>0</v>
      </c>
      <c r="Q2011">
        <f t="shared" si="193"/>
        <v>0</v>
      </c>
    </row>
    <row r="2012" spans="1:17" x14ac:dyDescent="0.3">
      <c r="A2012">
        <f t="shared" si="188"/>
        <v>2012</v>
      </c>
      <c r="B2012" t="str">
        <f>IF(HLOOKUP("Memory",'vInfo (Imported)'!$1:$5000,A2012,FALSE)&gt;0,HLOOKUP("Memory",'vInfo (Imported)'!$1:$5000,A2012,FALSE),"")</f>
        <v/>
      </c>
      <c r="C2012" t="str">
        <f>IF(HLOOKUP("CPUs",'vInfo (Imported)'!$1:$5000,A2012,FALSE)&gt;0,
HLOOKUP("CPUs",'vInfo (Imported)'!$1:$5000,A2012,FALSE),
"")</f>
        <v/>
      </c>
      <c r="D2012" t="str">
        <f>IF(HLOOKUP($D$1,'vInfo (Imported)'!$1:$5000,A2012,FALSE)&gt;0,
HLOOKUP($D$1,'vInfo (Imported)'!$1:$5000,A2012,FALSE),
"")</f>
        <v/>
      </c>
      <c r="E2012" t="str">
        <f>IF(HLOOKUP("Category",'vInfo (Imported)'!$1:$5000,A2012,FALSE)&gt;0,
HLOOKUP("Category",'vInfo (Imported)'!$1:$5000,A2012,FALSE),
"")</f>
        <v/>
      </c>
      <c r="F2012" t="str">
        <f>IF(HLOOKUP("OS according to the configuration file",'vInfo (Imported)'!$1:$5000,A2012,FALSE)&gt;0,
HLOOKUP("OS according to the configuration file",'vInfo (Imported)'!$1:$5000,A2012,FALSE),
"")</f>
        <v/>
      </c>
      <c r="G2012" s="1" t="str">
        <f>IF(HLOOKUP("Cluster",'vInfo (Imported)'!$1:$5000,A2012,FALSE)&gt;0,
HLOOKUP("Cluster",'vInfo (Imported)'!$1:$5000,A2012,FALSE),
"")</f>
        <v/>
      </c>
      <c r="K2012" s="28">
        <f>'vCluster (Imported)'!A2012</f>
        <v>0</v>
      </c>
      <c r="L2012">
        <f t="shared" si="189"/>
        <v>0</v>
      </c>
      <c r="M2012">
        <f t="shared" si="190"/>
        <v>0</v>
      </c>
      <c r="N2012">
        <f t="shared" si="191"/>
        <v>0</v>
      </c>
      <c r="O2012" s="1">
        <f t="shared" si="192"/>
        <v>0</v>
      </c>
      <c r="P2012">
        <f>SUMIFS('vCluster (Imported)'!$G:$G,'vCluster (Imported)'!$A:$A,K2012)</f>
        <v>0</v>
      </c>
      <c r="Q2012">
        <f t="shared" si="193"/>
        <v>0</v>
      </c>
    </row>
    <row r="2013" spans="1:17" x14ac:dyDescent="0.3">
      <c r="A2013">
        <f t="shared" si="188"/>
        <v>2013</v>
      </c>
      <c r="B2013" t="str">
        <f>IF(HLOOKUP("Memory",'vInfo (Imported)'!$1:$5000,A2013,FALSE)&gt;0,HLOOKUP("Memory",'vInfo (Imported)'!$1:$5000,A2013,FALSE),"")</f>
        <v/>
      </c>
      <c r="C2013" t="str">
        <f>IF(HLOOKUP("CPUs",'vInfo (Imported)'!$1:$5000,A2013,FALSE)&gt;0,
HLOOKUP("CPUs",'vInfo (Imported)'!$1:$5000,A2013,FALSE),
"")</f>
        <v/>
      </c>
      <c r="D2013" t="str">
        <f>IF(HLOOKUP($D$1,'vInfo (Imported)'!$1:$5000,A2013,FALSE)&gt;0,
HLOOKUP($D$1,'vInfo (Imported)'!$1:$5000,A2013,FALSE),
"")</f>
        <v/>
      </c>
      <c r="E2013" t="str">
        <f>IF(HLOOKUP("Category",'vInfo (Imported)'!$1:$5000,A2013,FALSE)&gt;0,
HLOOKUP("Category",'vInfo (Imported)'!$1:$5000,A2013,FALSE),
"")</f>
        <v/>
      </c>
      <c r="F2013" t="str">
        <f>IF(HLOOKUP("OS according to the configuration file",'vInfo (Imported)'!$1:$5000,A2013,FALSE)&gt;0,
HLOOKUP("OS according to the configuration file",'vInfo (Imported)'!$1:$5000,A2013,FALSE),
"")</f>
        <v/>
      </c>
      <c r="G2013" s="1" t="str">
        <f>IF(HLOOKUP("Cluster",'vInfo (Imported)'!$1:$5000,A2013,FALSE)&gt;0,
HLOOKUP("Cluster",'vInfo (Imported)'!$1:$5000,A2013,FALSE),
"")</f>
        <v/>
      </c>
      <c r="K2013" s="28">
        <f>'vCluster (Imported)'!A2013</f>
        <v>0</v>
      </c>
      <c r="L2013">
        <f t="shared" si="189"/>
        <v>0</v>
      </c>
      <c r="M2013">
        <f t="shared" si="190"/>
        <v>0</v>
      </c>
      <c r="N2013">
        <f t="shared" si="191"/>
        <v>0</v>
      </c>
      <c r="O2013" s="1">
        <f t="shared" si="192"/>
        <v>0</v>
      </c>
      <c r="P2013">
        <f>SUMIFS('vCluster (Imported)'!$G:$G,'vCluster (Imported)'!$A:$A,K2013)</f>
        <v>0</v>
      </c>
      <c r="Q2013">
        <f t="shared" si="193"/>
        <v>0</v>
      </c>
    </row>
    <row r="2014" spans="1:17" x14ac:dyDescent="0.3">
      <c r="A2014">
        <f t="shared" si="188"/>
        <v>2014</v>
      </c>
      <c r="B2014" t="str">
        <f>IF(HLOOKUP("Memory",'vInfo (Imported)'!$1:$5000,A2014,FALSE)&gt;0,HLOOKUP("Memory",'vInfo (Imported)'!$1:$5000,A2014,FALSE),"")</f>
        <v/>
      </c>
      <c r="C2014" t="str">
        <f>IF(HLOOKUP("CPUs",'vInfo (Imported)'!$1:$5000,A2014,FALSE)&gt;0,
HLOOKUP("CPUs",'vInfo (Imported)'!$1:$5000,A2014,FALSE),
"")</f>
        <v/>
      </c>
      <c r="D2014" t="str">
        <f>IF(HLOOKUP($D$1,'vInfo (Imported)'!$1:$5000,A2014,FALSE)&gt;0,
HLOOKUP($D$1,'vInfo (Imported)'!$1:$5000,A2014,FALSE),
"")</f>
        <v/>
      </c>
      <c r="E2014" t="str">
        <f>IF(HLOOKUP("Category",'vInfo (Imported)'!$1:$5000,A2014,FALSE)&gt;0,
HLOOKUP("Category",'vInfo (Imported)'!$1:$5000,A2014,FALSE),
"")</f>
        <v/>
      </c>
      <c r="F2014" t="str">
        <f>IF(HLOOKUP("OS according to the configuration file",'vInfo (Imported)'!$1:$5000,A2014,FALSE)&gt;0,
HLOOKUP("OS according to the configuration file",'vInfo (Imported)'!$1:$5000,A2014,FALSE),
"")</f>
        <v/>
      </c>
      <c r="G2014" s="1" t="str">
        <f>IF(HLOOKUP("Cluster",'vInfo (Imported)'!$1:$5000,A2014,FALSE)&gt;0,
HLOOKUP("Cluster",'vInfo (Imported)'!$1:$5000,A2014,FALSE),
"")</f>
        <v/>
      </c>
      <c r="K2014" s="28">
        <f>'vCluster (Imported)'!A2014</f>
        <v>0</v>
      </c>
      <c r="L2014">
        <f t="shared" si="189"/>
        <v>0</v>
      </c>
      <c r="M2014">
        <f t="shared" si="190"/>
        <v>0</v>
      </c>
      <c r="N2014">
        <f t="shared" si="191"/>
        <v>0</v>
      </c>
      <c r="O2014" s="1">
        <f t="shared" si="192"/>
        <v>0</v>
      </c>
      <c r="P2014">
        <f>SUMIFS('vCluster (Imported)'!$G:$G,'vCluster (Imported)'!$A:$A,K2014)</f>
        <v>0</v>
      </c>
      <c r="Q2014">
        <f t="shared" si="193"/>
        <v>0</v>
      </c>
    </row>
    <row r="2015" spans="1:17" x14ac:dyDescent="0.3">
      <c r="A2015">
        <f t="shared" si="188"/>
        <v>2015</v>
      </c>
      <c r="B2015" t="str">
        <f>IF(HLOOKUP("Memory",'vInfo (Imported)'!$1:$5000,A2015,FALSE)&gt;0,HLOOKUP("Memory",'vInfo (Imported)'!$1:$5000,A2015,FALSE),"")</f>
        <v/>
      </c>
      <c r="C2015" t="str">
        <f>IF(HLOOKUP("CPUs",'vInfo (Imported)'!$1:$5000,A2015,FALSE)&gt;0,
HLOOKUP("CPUs",'vInfo (Imported)'!$1:$5000,A2015,FALSE),
"")</f>
        <v/>
      </c>
      <c r="D2015" t="str">
        <f>IF(HLOOKUP($D$1,'vInfo (Imported)'!$1:$5000,A2015,FALSE)&gt;0,
HLOOKUP($D$1,'vInfo (Imported)'!$1:$5000,A2015,FALSE),
"")</f>
        <v/>
      </c>
      <c r="E2015" t="str">
        <f>IF(HLOOKUP("Category",'vInfo (Imported)'!$1:$5000,A2015,FALSE)&gt;0,
HLOOKUP("Category",'vInfo (Imported)'!$1:$5000,A2015,FALSE),
"")</f>
        <v/>
      </c>
      <c r="F2015" t="str">
        <f>IF(HLOOKUP("OS according to the configuration file",'vInfo (Imported)'!$1:$5000,A2015,FALSE)&gt;0,
HLOOKUP("OS according to the configuration file",'vInfo (Imported)'!$1:$5000,A2015,FALSE),
"")</f>
        <v/>
      </c>
      <c r="G2015" s="1" t="str">
        <f>IF(HLOOKUP("Cluster",'vInfo (Imported)'!$1:$5000,A2015,FALSE)&gt;0,
HLOOKUP("Cluster",'vInfo (Imported)'!$1:$5000,A2015,FALSE),
"")</f>
        <v/>
      </c>
      <c r="K2015" s="28">
        <f>'vCluster (Imported)'!A2015</f>
        <v>0</v>
      </c>
      <c r="L2015">
        <f t="shared" si="189"/>
        <v>0</v>
      </c>
      <c r="M2015">
        <f t="shared" si="190"/>
        <v>0</v>
      </c>
      <c r="N2015">
        <f t="shared" si="191"/>
        <v>0</v>
      </c>
      <c r="O2015" s="1">
        <f t="shared" si="192"/>
        <v>0</v>
      </c>
      <c r="P2015">
        <f>SUMIFS('vCluster (Imported)'!$G:$G,'vCluster (Imported)'!$A:$A,K2015)</f>
        <v>0</v>
      </c>
      <c r="Q2015">
        <f t="shared" si="193"/>
        <v>0</v>
      </c>
    </row>
    <row r="2016" spans="1:17" x14ac:dyDescent="0.3">
      <c r="A2016">
        <f t="shared" si="188"/>
        <v>2016</v>
      </c>
      <c r="B2016" t="str">
        <f>IF(HLOOKUP("Memory",'vInfo (Imported)'!$1:$5000,A2016,FALSE)&gt;0,HLOOKUP("Memory",'vInfo (Imported)'!$1:$5000,A2016,FALSE),"")</f>
        <v/>
      </c>
      <c r="C2016" t="str">
        <f>IF(HLOOKUP("CPUs",'vInfo (Imported)'!$1:$5000,A2016,FALSE)&gt;0,
HLOOKUP("CPUs",'vInfo (Imported)'!$1:$5000,A2016,FALSE),
"")</f>
        <v/>
      </c>
      <c r="D2016" t="str">
        <f>IF(HLOOKUP($D$1,'vInfo (Imported)'!$1:$5000,A2016,FALSE)&gt;0,
HLOOKUP($D$1,'vInfo (Imported)'!$1:$5000,A2016,FALSE),
"")</f>
        <v/>
      </c>
      <c r="E2016" t="str">
        <f>IF(HLOOKUP("Category",'vInfo (Imported)'!$1:$5000,A2016,FALSE)&gt;0,
HLOOKUP("Category",'vInfo (Imported)'!$1:$5000,A2016,FALSE),
"")</f>
        <v/>
      </c>
      <c r="F2016" t="str">
        <f>IF(HLOOKUP("OS according to the configuration file",'vInfo (Imported)'!$1:$5000,A2016,FALSE)&gt;0,
HLOOKUP("OS according to the configuration file",'vInfo (Imported)'!$1:$5000,A2016,FALSE),
"")</f>
        <v/>
      </c>
      <c r="G2016" s="1" t="str">
        <f>IF(HLOOKUP("Cluster",'vInfo (Imported)'!$1:$5000,A2016,FALSE)&gt;0,
HLOOKUP("Cluster",'vInfo (Imported)'!$1:$5000,A2016,FALSE),
"")</f>
        <v/>
      </c>
      <c r="K2016" s="28">
        <f>'vCluster (Imported)'!A2016</f>
        <v>0</v>
      </c>
      <c r="L2016">
        <f t="shared" si="189"/>
        <v>0</v>
      </c>
      <c r="M2016">
        <f t="shared" si="190"/>
        <v>0</v>
      </c>
      <c r="N2016">
        <f t="shared" si="191"/>
        <v>0</v>
      </c>
      <c r="O2016" s="1">
        <f t="shared" si="192"/>
        <v>0</v>
      </c>
      <c r="P2016">
        <f>SUMIFS('vCluster (Imported)'!$G:$G,'vCluster (Imported)'!$A:$A,K2016)</f>
        <v>0</v>
      </c>
      <c r="Q2016">
        <f t="shared" si="193"/>
        <v>0</v>
      </c>
    </row>
    <row r="2017" spans="1:17" x14ac:dyDescent="0.3">
      <c r="A2017">
        <f t="shared" si="188"/>
        <v>2017</v>
      </c>
      <c r="B2017" t="str">
        <f>IF(HLOOKUP("Memory",'vInfo (Imported)'!$1:$5000,A2017,FALSE)&gt;0,HLOOKUP("Memory",'vInfo (Imported)'!$1:$5000,A2017,FALSE),"")</f>
        <v/>
      </c>
      <c r="C2017" t="str">
        <f>IF(HLOOKUP("CPUs",'vInfo (Imported)'!$1:$5000,A2017,FALSE)&gt;0,
HLOOKUP("CPUs",'vInfo (Imported)'!$1:$5000,A2017,FALSE),
"")</f>
        <v/>
      </c>
      <c r="D2017" t="str">
        <f>IF(HLOOKUP($D$1,'vInfo (Imported)'!$1:$5000,A2017,FALSE)&gt;0,
HLOOKUP($D$1,'vInfo (Imported)'!$1:$5000,A2017,FALSE),
"")</f>
        <v/>
      </c>
      <c r="E2017" t="str">
        <f>IF(HLOOKUP("Category",'vInfo (Imported)'!$1:$5000,A2017,FALSE)&gt;0,
HLOOKUP("Category",'vInfo (Imported)'!$1:$5000,A2017,FALSE),
"")</f>
        <v/>
      </c>
      <c r="F2017" t="str">
        <f>IF(HLOOKUP("OS according to the configuration file",'vInfo (Imported)'!$1:$5000,A2017,FALSE)&gt;0,
HLOOKUP("OS according to the configuration file",'vInfo (Imported)'!$1:$5000,A2017,FALSE),
"")</f>
        <v/>
      </c>
      <c r="G2017" s="1" t="str">
        <f>IF(HLOOKUP("Cluster",'vInfo (Imported)'!$1:$5000,A2017,FALSE)&gt;0,
HLOOKUP("Cluster",'vInfo (Imported)'!$1:$5000,A2017,FALSE),
"")</f>
        <v/>
      </c>
      <c r="K2017" s="28">
        <f>'vCluster (Imported)'!A2017</f>
        <v>0</v>
      </c>
      <c r="L2017">
        <f t="shared" si="189"/>
        <v>0</v>
      </c>
      <c r="M2017">
        <f t="shared" si="190"/>
        <v>0</v>
      </c>
      <c r="N2017">
        <f t="shared" si="191"/>
        <v>0</v>
      </c>
      <c r="O2017" s="1">
        <f t="shared" si="192"/>
        <v>0</v>
      </c>
      <c r="P2017">
        <f>SUMIFS('vCluster (Imported)'!$G:$G,'vCluster (Imported)'!$A:$A,K2017)</f>
        <v>0</v>
      </c>
      <c r="Q2017">
        <f t="shared" si="193"/>
        <v>0</v>
      </c>
    </row>
    <row r="2018" spans="1:17" x14ac:dyDescent="0.3">
      <c r="A2018">
        <f t="shared" si="188"/>
        <v>2018</v>
      </c>
      <c r="B2018" t="str">
        <f>IF(HLOOKUP("Memory",'vInfo (Imported)'!$1:$5000,A2018,FALSE)&gt;0,HLOOKUP("Memory",'vInfo (Imported)'!$1:$5000,A2018,FALSE),"")</f>
        <v/>
      </c>
      <c r="C2018" t="str">
        <f>IF(HLOOKUP("CPUs",'vInfo (Imported)'!$1:$5000,A2018,FALSE)&gt;0,
HLOOKUP("CPUs",'vInfo (Imported)'!$1:$5000,A2018,FALSE),
"")</f>
        <v/>
      </c>
      <c r="D2018" t="str">
        <f>IF(HLOOKUP($D$1,'vInfo (Imported)'!$1:$5000,A2018,FALSE)&gt;0,
HLOOKUP($D$1,'vInfo (Imported)'!$1:$5000,A2018,FALSE),
"")</f>
        <v/>
      </c>
      <c r="E2018" t="str">
        <f>IF(HLOOKUP("Category",'vInfo (Imported)'!$1:$5000,A2018,FALSE)&gt;0,
HLOOKUP("Category",'vInfo (Imported)'!$1:$5000,A2018,FALSE),
"")</f>
        <v/>
      </c>
      <c r="F2018" t="str">
        <f>IF(HLOOKUP("OS according to the configuration file",'vInfo (Imported)'!$1:$5000,A2018,FALSE)&gt;0,
HLOOKUP("OS according to the configuration file",'vInfo (Imported)'!$1:$5000,A2018,FALSE),
"")</f>
        <v/>
      </c>
      <c r="G2018" s="1" t="str">
        <f>IF(HLOOKUP("Cluster",'vInfo (Imported)'!$1:$5000,A2018,FALSE)&gt;0,
HLOOKUP("Cluster",'vInfo (Imported)'!$1:$5000,A2018,FALSE),
"")</f>
        <v/>
      </c>
      <c r="K2018" s="28">
        <f>'vCluster (Imported)'!A2018</f>
        <v>0</v>
      </c>
      <c r="L2018">
        <f t="shared" si="189"/>
        <v>0</v>
      </c>
      <c r="M2018">
        <f t="shared" si="190"/>
        <v>0</v>
      </c>
      <c r="N2018">
        <f t="shared" si="191"/>
        <v>0</v>
      </c>
      <c r="O2018" s="1">
        <f t="shared" si="192"/>
        <v>0</v>
      </c>
      <c r="P2018">
        <f>SUMIFS('vCluster (Imported)'!$G:$G,'vCluster (Imported)'!$A:$A,K2018)</f>
        <v>0</v>
      </c>
      <c r="Q2018">
        <f t="shared" si="193"/>
        <v>0</v>
      </c>
    </row>
    <row r="2019" spans="1:17" x14ac:dyDescent="0.3">
      <c r="A2019">
        <f t="shared" si="188"/>
        <v>2019</v>
      </c>
      <c r="B2019" t="str">
        <f>IF(HLOOKUP("Memory",'vInfo (Imported)'!$1:$5000,A2019,FALSE)&gt;0,HLOOKUP("Memory",'vInfo (Imported)'!$1:$5000,A2019,FALSE),"")</f>
        <v/>
      </c>
      <c r="C2019" t="str">
        <f>IF(HLOOKUP("CPUs",'vInfo (Imported)'!$1:$5000,A2019,FALSE)&gt;0,
HLOOKUP("CPUs",'vInfo (Imported)'!$1:$5000,A2019,FALSE),
"")</f>
        <v/>
      </c>
      <c r="D2019" t="str">
        <f>IF(HLOOKUP($D$1,'vInfo (Imported)'!$1:$5000,A2019,FALSE)&gt;0,
HLOOKUP($D$1,'vInfo (Imported)'!$1:$5000,A2019,FALSE),
"")</f>
        <v/>
      </c>
      <c r="E2019" t="str">
        <f>IF(HLOOKUP("Category",'vInfo (Imported)'!$1:$5000,A2019,FALSE)&gt;0,
HLOOKUP("Category",'vInfo (Imported)'!$1:$5000,A2019,FALSE),
"")</f>
        <v/>
      </c>
      <c r="F2019" t="str">
        <f>IF(HLOOKUP("OS according to the configuration file",'vInfo (Imported)'!$1:$5000,A2019,FALSE)&gt;0,
HLOOKUP("OS according to the configuration file",'vInfo (Imported)'!$1:$5000,A2019,FALSE),
"")</f>
        <v/>
      </c>
      <c r="G2019" s="1" t="str">
        <f>IF(HLOOKUP("Cluster",'vInfo (Imported)'!$1:$5000,A2019,FALSE)&gt;0,
HLOOKUP("Cluster",'vInfo (Imported)'!$1:$5000,A2019,FALSE),
"")</f>
        <v/>
      </c>
      <c r="K2019" s="28">
        <f>'vCluster (Imported)'!A2019</f>
        <v>0</v>
      </c>
      <c r="L2019">
        <f t="shared" si="189"/>
        <v>0</v>
      </c>
      <c r="M2019">
        <f t="shared" si="190"/>
        <v>0</v>
      </c>
      <c r="N2019">
        <f t="shared" si="191"/>
        <v>0</v>
      </c>
      <c r="O2019" s="1">
        <f t="shared" si="192"/>
        <v>0</v>
      </c>
      <c r="P2019">
        <f>SUMIFS('vCluster (Imported)'!$G:$G,'vCluster (Imported)'!$A:$A,K2019)</f>
        <v>0</v>
      </c>
      <c r="Q2019">
        <f t="shared" si="193"/>
        <v>0</v>
      </c>
    </row>
    <row r="2020" spans="1:17" x14ac:dyDescent="0.3">
      <c r="A2020">
        <f t="shared" si="188"/>
        <v>2020</v>
      </c>
      <c r="B2020" t="str">
        <f>IF(HLOOKUP("Memory",'vInfo (Imported)'!$1:$5000,A2020,FALSE)&gt;0,HLOOKUP("Memory",'vInfo (Imported)'!$1:$5000,A2020,FALSE),"")</f>
        <v/>
      </c>
      <c r="C2020" t="str">
        <f>IF(HLOOKUP("CPUs",'vInfo (Imported)'!$1:$5000,A2020,FALSE)&gt;0,
HLOOKUP("CPUs",'vInfo (Imported)'!$1:$5000,A2020,FALSE),
"")</f>
        <v/>
      </c>
      <c r="D2020" t="str">
        <f>IF(HLOOKUP($D$1,'vInfo (Imported)'!$1:$5000,A2020,FALSE)&gt;0,
HLOOKUP($D$1,'vInfo (Imported)'!$1:$5000,A2020,FALSE),
"")</f>
        <v/>
      </c>
      <c r="E2020" t="str">
        <f>IF(HLOOKUP("Category",'vInfo (Imported)'!$1:$5000,A2020,FALSE)&gt;0,
HLOOKUP("Category",'vInfo (Imported)'!$1:$5000,A2020,FALSE),
"")</f>
        <v/>
      </c>
      <c r="F2020" t="str">
        <f>IF(HLOOKUP("OS according to the configuration file",'vInfo (Imported)'!$1:$5000,A2020,FALSE)&gt;0,
HLOOKUP("OS according to the configuration file",'vInfo (Imported)'!$1:$5000,A2020,FALSE),
"")</f>
        <v/>
      </c>
      <c r="G2020" s="1" t="str">
        <f>IF(HLOOKUP("Cluster",'vInfo (Imported)'!$1:$5000,A2020,FALSE)&gt;0,
HLOOKUP("Cluster",'vInfo (Imported)'!$1:$5000,A2020,FALSE),
"")</f>
        <v/>
      </c>
      <c r="K2020" s="28">
        <f>'vCluster (Imported)'!A2020</f>
        <v>0</v>
      </c>
      <c r="L2020">
        <f t="shared" si="189"/>
        <v>0</v>
      </c>
      <c r="M2020">
        <f t="shared" si="190"/>
        <v>0</v>
      </c>
      <c r="N2020">
        <f t="shared" si="191"/>
        <v>0</v>
      </c>
      <c r="O2020" s="1">
        <f t="shared" si="192"/>
        <v>0</v>
      </c>
      <c r="P2020">
        <f>SUMIFS('vCluster (Imported)'!$G:$G,'vCluster (Imported)'!$A:$A,K2020)</f>
        <v>0</v>
      </c>
      <c r="Q2020">
        <f t="shared" si="193"/>
        <v>0</v>
      </c>
    </row>
    <row r="2021" spans="1:17" x14ac:dyDescent="0.3">
      <c r="A2021">
        <f t="shared" si="188"/>
        <v>2021</v>
      </c>
      <c r="B2021" t="str">
        <f>IF(HLOOKUP("Memory",'vInfo (Imported)'!$1:$5000,A2021,FALSE)&gt;0,HLOOKUP("Memory",'vInfo (Imported)'!$1:$5000,A2021,FALSE),"")</f>
        <v/>
      </c>
      <c r="C2021" t="str">
        <f>IF(HLOOKUP("CPUs",'vInfo (Imported)'!$1:$5000,A2021,FALSE)&gt;0,
HLOOKUP("CPUs",'vInfo (Imported)'!$1:$5000,A2021,FALSE),
"")</f>
        <v/>
      </c>
      <c r="D2021" t="str">
        <f>IF(HLOOKUP($D$1,'vInfo (Imported)'!$1:$5000,A2021,FALSE)&gt;0,
HLOOKUP($D$1,'vInfo (Imported)'!$1:$5000,A2021,FALSE),
"")</f>
        <v/>
      </c>
      <c r="E2021" t="str">
        <f>IF(HLOOKUP("Category",'vInfo (Imported)'!$1:$5000,A2021,FALSE)&gt;0,
HLOOKUP("Category",'vInfo (Imported)'!$1:$5000,A2021,FALSE),
"")</f>
        <v/>
      </c>
      <c r="F2021" t="str">
        <f>IF(HLOOKUP("OS according to the configuration file",'vInfo (Imported)'!$1:$5000,A2021,FALSE)&gt;0,
HLOOKUP("OS according to the configuration file",'vInfo (Imported)'!$1:$5000,A2021,FALSE),
"")</f>
        <v/>
      </c>
      <c r="G2021" s="1" t="str">
        <f>IF(HLOOKUP("Cluster",'vInfo (Imported)'!$1:$5000,A2021,FALSE)&gt;0,
HLOOKUP("Cluster",'vInfo (Imported)'!$1:$5000,A2021,FALSE),
"")</f>
        <v/>
      </c>
      <c r="K2021" s="28">
        <f>'vCluster (Imported)'!A2021</f>
        <v>0</v>
      </c>
      <c r="L2021">
        <f t="shared" si="189"/>
        <v>0</v>
      </c>
      <c r="M2021">
        <f t="shared" si="190"/>
        <v>0</v>
      </c>
      <c r="N2021">
        <f t="shared" si="191"/>
        <v>0</v>
      </c>
      <c r="O2021" s="1">
        <f t="shared" si="192"/>
        <v>0</v>
      </c>
      <c r="P2021">
        <f>SUMIFS('vCluster (Imported)'!$G:$G,'vCluster (Imported)'!$A:$A,K2021)</f>
        <v>0</v>
      </c>
      <c r="Q2021">
        <f t="shared" si="193"/>
        <v>0</v>
      </c>
    </row>
    <row r="2022" spans="1:17" x14ac:dyDescent="0.3">
      <c r="A2022">
        <f t="shared" si="188"/>
        <v>2022</v>
      </c>
      <c r="B2022" t="str">
        <f>IF(HLOOKUP("Memory",'vInfo (Imported)'!$1:$5000,A2022,FALSE)&gt;0,HLOOKUP("Memory",'vInfo (Imported)'!$1:$5000,A2022,FALSE),"")</f>
        <v/>
      </c>
      <c r="C2022" t="str">
        <f>IF(HLOOKUP("CPUs",'vInfo (Imported)'!$1:$5000,A2022,FALSE)&gt;0,
HLOOKUP("CPUs",'vInfo (Imported)'!$1:$5000,A2022,FALSE),
"")</f>
        <v/>
      </c>
      <c r="D2022" t="str">
        <f>IF(HLOOKUP($D$1,'vInfo (Imported)'!$1:$5000,A2022,FALSE)&gt;0,
HLOOKUP($D$1,'vInfo (Imported)'!$1:$5000,A2022,FALSE),
"")</f>
        <v/>
      </c>
      <c r="E2022" t="str">
        <f>IF(HLOOKUP("Category",'vInfo (Imported)'!$1:$5000,A2022,FALSE)&gt;0,
HLOOKUP("Category",'vInfo (Imported)'!$1:$5000,A2022,FALSE),
"")</f>
        <v/>
      </c>
      <c r="F2022" t="str">
        <f>IF(HLOOKUP("OS according to the configuration file",'vInfo (Imported)'!$1:$5000,A2022,FALSE)&gt;0,
HLOOKUP("OS according to the configuration file",'vInfo (Imported)'!$1:$5000,A2022,FALSE),
"")</f>
        <v/>
      </c>
      <c r="G2022" s="1" t="str">
        <f>IF(HLOOKUP("Cluster",'vInfo (Imported)'!$1:$5000,A2022,FALSE)&gt;0,
HLOOKUP("Cluster",'vInfo (Imported)'!$1:$5000,A2022,FALSE),
"")</f>
        <v/>
      </c>
      <c r="K2022" s="28">
        <f>'vCluster (Imported)'!A2022</f>
        <v>0</v>
      </c>
      <c r="L2022">
        <f t="shared" si="189"/>
        <v>0</v>
      </c>
      <c r="M2022">
        <f t="shared" si="190"/>
        <v>0</v>
      </c>
      <c r="N2022">
        <f t="shared" si="191"/>
        <v>0</v>
      </c>
      <c r="O2022" s="1">
        <f t="shared" si="192"/>
        <v>0</v>
      </c>
      <c r="P2022">
        <f>SUMIFS('vCluster (Imported)'!$G:$G,'vCluster (Imported)'!$A:$A,K2022)</f>
        <v>0</v>
      </c>
      <c r="Q2022">
        <f t="shared" si="193"/>
        <v>0</v>
      </c>
    </row>
    <row r="2023" spans="1:17" x14ac:dyDescent="0.3">
      <c r="A2023">
        <f t="shared" si="188"/>
        <v>2023</v>
      </c>
      <c r="B2023" t="str">
        <f>IF(HLOOKUP("Memory",'vInfo (Imported)'!$1:$5000,A2023,FALSE)&gt;0,HLOOKUP("Memory",'vInfo (Imported)'!$1:$5000,A2023,FALSE),"")</f>
        <v/>
      </c>
      <c r="C2023" t="str">
        <f>IF(HLOOKUP("CPUs",'vInfo (Imported)'!$1:$5000,A2023,FALSE)&gt;0,
HLOOKUP("CPUs",'vInfo (Imported)'!$1:$5000,A2023,FALSE),
"")</f>
        <v/>
      </c>
      <c r="D2023" t="str">
        <f>IF(HLOOKUP($D$1,'vInfo (Imported)'!$1:$5000,A2023,FALSE)&gt;0,
HLOOKUP($D$1,'vInfo (Imported)'!$1:$5000,A2023,FALSE),
"")</f>
        <v/>
      </c>
      <c r="E2023" t="str">
        <f>IF(HLOOKUP("Category",'vInfo (Imported)'!$1:$5000,A2023,FALSE)&gt;0,
HLOOKUP("Category",'vInfo (Imported)'!$1:$5000,A2023,FALSE),
"")</f>
        <v/>
      </c>
      <c r="F2023" t="str">
        <f>IF(HLOOKUP("OS according to the configuration file",'vInfo (Imported)'!$1:$5000,A2023,FALSE)&gt;0,
HLOOKUP("OS according to the configuration file",'vInfo (Imported)'!$1:$5000,A2023,FALSE),
"")</f>
        <v/>
      </c>
      <c r="G2023" s="1" t="str">
        <f>IF(HLOOKUP("Cluster",'vInfo (Imported)'!$1:$5000,A2023,FALSE)&gt;0,
HLOOKUP("Cluster",'vInfo (Imported)'!$1:$5000,A2023,FALSE),
"")</f>
        <v/>
      </c>
      <c r="K2023" s="28">
        <f>'vCluster (Imported)'!A2023</f>
        <v>0</v>
      </c>
      <c r="L2023">
        <f t="shared" si="189"/>
        <v>0</v>
      </c>
      <c r="M2023">
        <f t="shared" si="190"/>
        <v>0</v>
      </c>
      <c r="N2023">
        <f t="shared" si="191"/>
        <v>0</v>
      </c>
      <c r="O2023" s="1">
        <f t="shared" si="192"/>
        <v>0</v>
      </c>
      <c r="P2023">
        <f>SUMIFS('vCluster (Imported)'!$G:$G,'vCluster (Imported)'!$A:$A,K2023)</f>
        <v>0</v>
      </c>
      <c r="Q2023">
        <f t="shared" si="193"/>
        <v>0</v>
      </c>
    </row>
    <row r="2024" spans="1:17" x14ac:dyDescent="0.3">
      <c r="A2024">
        <f t="shared" si="188"/>
        <v>2024</v>
      </c>
      <c r="B2024" t="str">
        <f>IF(HLOOKUP("Memory",'vInfo (Imported)'!$1:$5000,A2024,FALSE)&gt;0,HLOOKUP("Memory",'vInfo (Imported)'!$1:$5000,A2024,FALSE),"")</f>
        <v/>
      </c>
      <c r="C2024" t="str">
        <f>IF(HLOOKUP("CPUs",'vInfo (Imported)'!$1:$5000,A2024,FALSE)&gt;0,
HLOOKUP("CPUs",'vInfo (Imported)'!$1:$5000,A2024,FALSE),
"")</f>
        <v/>
      </c>
      <c r="D2024" t="str">
        <f>IF(HLOOKUP($D$1,'vInfo (Imported)'!$1:$5000,A2024,FALSE)&gt;0,
HLOOKUP($D$1,'vInfo (Imported)'!$1:$5000,A2024,FALSE),
"")</f>
        <v/>
      </c>
      <c r="E2024" t="str">
        <f>IF(HLOOKUP("Category",'vInfo (Imported)'!$1:$5000,A2024,FALSE)&gt;0,
HLOOKUP("Category",'vInfo (Imported)'!$1:$5000,A2024,FALSE),
"")</f>
        <v/>
      </c>
      <c r="F2024" t="str">
        <f>IF(HLOOKUP("OS according to the configuration file",'vInfo (Imported)'!$1:$5000,A2024,FALSE)&gt;0,
HLOOKUP("OS according to the configuration file",'vInfo (Imported)'!$1:$5000,A2024,FALSE),
"")</f>
        <v/>
      </c>
      <c r="G2024" s="1" t="str">
        <f>IF(HLOOKUP("Cluster",'vInfo (Imported)'!$1:$5000,A2024,FALSE)&gt;0,
HLOOKUP("Cluster",'vInfo (Imported)'!$1:$5000,A2024,FALSE),
"")</f>
        <v/>
      </c>
      <c r="K2024" s="28">
        <f>'vCluster (Imported)'!A2024</f>
        <v>0</v>
      </c>
      <c r="L2024">
        <f t="shared" si="189"/>
        <v>0</v>
      </c>
      <c r="M2024">
        <f t="shared" si="190"/>
        <v>0</v>
      </c>
      <c r="N2024">
        <f t="shared" si="191"/>
        <v>0</v>
      </c>
      <c r="O2024" s="1">
        <f t="shared" si="192"/>
        <v>0</v>
      </c>
      <c r="P2024">
        <f>SUMIFS('vCluster (Imported)'!$G:$G,'vCluster (Imported)'!$A:$A,K2024)</f>
        <v>0</v>
      </c>
      <c r="Q2024">
        <f t="shared" si="193"/>
        <v>0</v>
      </c>
    </row>
    <row r="2025" spans="1:17" x14ac:dyDescent="0.3">
      <c r="A2025">
        <f t="shared" si="188"/>
        <v>2025</v>
      </c>
      <c r="B2025" t="str">
        <f>IF(HLOOKUP("Memory",'vInfo (Imported)'!$1:$5000,A2025,FALSE)&gt;0,HLOOKUP("Memory",'vInfo (Imported)'!$1:$5000,A2025,FALSE),"")</f>
        <v/>
      </c>
      <c r="C2025" t="str">
        <f>IF(HLOOKUP("CPUs",'vInfo (Imported)'!$1:$5000,A2025,FALSE)&gt;0,
HLOOKUP("CPUs",'vInfo (Imported)'!$1:$5000,A2025,FALSE),
"")</f>
        <v/>
      </c>
      <c r="D2025" t="str">
        <f>IF(HLOOKUP($D$1,'vInfo (Imported)'!$1:$5000,A2025,FALSE)&gt;0,
HLOOKUP($D$1,'vInfo (Imported)'!$1:$5000,A2025,FALSE),
"")</f>
        <v/>
      </c>
      <c r="E2025" t="str">
        <f>IF(HLOOKUP("Category",'vInfo (Imported)'!$1:$5000,A2025,FALSE)&gt;0,
HLOOKUP("Category",'vInfo (Imported)'!$1:$5000,A2025,FALSE),
"")</f>
        <v/>
      </c>
      <c r="F2025" t="str">
        <f>IF(HLOOKUP("OS according to the configuration file",'vInfo (Imported)'!$1:$5000,A2025,FALSE)&gt;0,
HLOOKUP("OS according to the configuration file",'vInfo (Imported)'!$1:$5000,A2025,FALSE),
"")</f>
        <v/>
      </c>
      <c r="G2025" s="1" t="str">
        <f>IF(HLOOKUP("Cluster",'vInfo (Imported)'!$1:$5000,A2025,FALSE)&gt;0,
HLOOKUP("Cluster",'vInfo (Imported)'!$1:$5000,A2025,FALSE),
"")</f>
        <v/>
      </c>
      <c r="K2025" s="28">
        <f>'vCluster (Imported)'!A2025</f>
        <v>0</v>
      </c>
      <c r="L2025">
        <f t="shared" si="189"/>
        <v>0</v>
      </c>
      <c r="M2025">
        <f t="shared" si="190"/>
        <v>0</v>
      </c>
      <c r="N2025">
        <f t="shared" si="191"/>
        <v>0</v>
      </c>
      <c r="O2025" s="1">
        <f t="shared" si="192"/>
        <v>0</v>
      </c>
      <c r="P2025">
        <f>SUMIFS('vCluster (Imported)'!$G:$G,'vCluster (Imported)'!$A:$A,K2025)</f>
        <v>0</v>
      </c>
      <c r="Q2025">
        <f t="shared" si="193"/>
        <v>0</v>
      </c>
    </row>
    <row r="2026" spans="1:17" x14ac:dyDescent="0.3">
      <c r="A2026">
        <f t="shared" si="188"/>
        <v>2026</v>
      </c>
      <c r="B2026" t="str">
        <f>IF(HLOOKUP("Memory",'vInfo (Imported)'!$1:$5000,A2026,FALSE)&gt;0,HLOOKUP("Memory",'vInfo (Imported)'!$1:$5000,A2026,FALSE),"")</f>
        <v/>
      </c>
      <c r="C2026" t="str">
        <f>IF(HLOOKUP("CPUs",'vInfo (Imported)'!$1:$5000,A2026,FALSE)&gt;0,
HLOOKUP("CPUs",'vInfo (Imported)'!$1:$5000,A2026,FALSE),
"")</f>
        <v/>
      </c>
      <c r="D2026" t="str">
        <f>IF(HLOOKUP($D$1,'vInfo (Imported)'!$1:$5000,A2026,FALSE)&gt;0,
HLOOKUP($D$1,'vInfo (Imported)'!$1:$5000,A2026,FALSE),
"")</f>
        <v/>
      </c>
      <c r="E2026" t="str">
        <f>IF(HLOOKUP("Category",'vInfo (Imported)'!$1:$5000,A2026,FALSE)&gt;0,
HLOOKUP("Category",'vInfo (Imported)'!$1:$5000,A2026,FALSE),
"")</f>
        <v/>
      </c>
      <c r="F2026" t="str">
        <f>IF(HLOOKUP("OS according to the configuration file",'vInfo (Imported)'!$1:$5000,A2026,FALSE)&gt;0,
HLOOKUP("OS according to the configuration file",'vInfo (Imported)'!$1:$5000,A2026,FALSE),
"")</f>
        <v/>
      </c>
      <c r="G2026" s="1" t="str">
        <f>IF(HLOOKUP("Cluster",'vInfo (Imported)'!$1:$5000,A2026,FALSE)&gt;0,
HLOOKUP("Cluster",'vInfo (Imported)'!$1:$5000,A2026,FALSE),
"")</f>
        <v/>
      </c>
      <c r="K2026" s="28">
        <f>'vCluster (Imported)'!A2026</f>
        <v>0</v>
      </c>
      <c r="L2026">
        <f t="shared" si="189"/>
        <v>0</v>
      </c>
      <c r="M2026">
        <f t="shared" si="190"/>
        <v>0</v>
      </c>
      <c r="N2026">
        <f t="shared" si="191"/>
        <v>0</v>
      </c>
      <c r="O2026" s="1">
        <f t="shared" si="192"/>
        <v>0</v>
      </c>
      <c r="P2026">
        <f>SUMIFS('vCluster (Imported)'!$G:$G,'vCluster (Imported)'!$A:$A,K2026)</f>
        <v>0</v>
      </c>
      <c r="Q2026">
        <f t="shared" si="193"/>
        <v>0</v>
      </c>
    </row>
    <row r="2027" spans="1:17" x14ac:dyDescent="0.3">
      <c r="A2027">
        <f t="shared" si="188"/>
        <v>2027</v>
      </c>
      <c r="B2027" t="str">
        <f>IF(HLOOKUP("Memory",'vInfo (Imported)'!$1:$5000,A2027,FALSE)&gt;0,HLOOKUP("Memory",'vInfo (Imported)'!$1:$5000,A2027,FALSE),"")</f>
        <v/>
      </c>
      <c r="C2027" t="str">
        <f>IF(HLOOKUP("CPUs",'vInfo (Imported)'!$1:$5000,A2027,FALSE)&gt;0,
HLOOKUP("CPUs",'vInfo (Imported)'!$1:$5000,A2027,FALSE),
"")</f>
        <v/>
      </c>
      <c r="D2027" t="str">
        <f>IF(HLOOKUP($D$1,'vInfo (Imported)'!$1:$5000,A2027,FALSE)&gt;0,
HLOOKUP($D$1,'vInfo (Imported)'!$1:$5000,A2027,FALSE),
"")</f>
        <v/>
      </c>
      <c r="E2027" t="str">
        <f>IF(HLOOKUP("Category",'vInfo (Imported)'!$1:$5000,A2027,FALSE)&gt;0,
HLOOKUP("Category",'vInfo (Imported)'!$1:$5000,A2027,FALSE),
"")</f>
        <v/>
      </c>
      <c r="F2027" t="str">
        <f>IF(HLOOKUP("OS according to the configuration file",'vInfo (Imported)'!$1:$5000,A2027,FALSE)&gt;0,
HLOOKUP("OS according to the configuration file",'vInfo (Imported)'!$1:$5000,A2027,FALSE),
"")</f>
        <v/>
      </c>
      <c r="G2027" s="1" t="str">
        <f>IF(HLOOKUP("Cluster",'vInfo (Imported)'!$1:$5000,A2027,FALSE)&gt;0,
HLOOKUP("Cluster",'vInfo (Imported)'!$1:$5000,A2027,FALSE),
"")</f>
        <v/>
      </c>
      <c r="K2027" s="28">
        <f>'vCluster (Imported)'!A2027</f>
        <v>0</v>
      </c>
      <c r="L2027">
        <f t="shared" si="189"/>
        <v>0</v>
      </c>
      <c r="M2027">
        <f t="shared" si="190"/>
        <v>0</v>
      </c>
      <c r="N2027">
        <f t="shared" si="191"/>
        <v>0</v>
      </c>
      <c r="O2027" s="1">
        <f t="shared" si="192"/>
        <v>0</v>
      </c>
      <c r="P2027">
        <f>SUMIFS('vCluster (Imported)'!$G:$G,'vCluster (Imported)'!$A:$A,K2027)</f>
        <v>0</v>
      </c>
      <c r="Q2027">
        <f t="shared" si="193"/>
        <v>0</v>
      </c>
    </row>
    <row r="2028" spans="1:17" x14ac:dyDescent="0.3">
      <c r="A2028">
        <f t="shared" si="188"/>
        <v>2028</v>
      </c>
      <c r="B2028" t="str">
        <f>IF(HLOOKUP("Memory",'vInfo (Imported)'!$1:$5000,A2028,FALSE)&gt;0,HLOOKUP("Memory",'vInfo (Imported)'!$1:$5000,A2028,FALSE),"")</f>
        <v/>
      </c>
      <c r="C2028" t="str">
        <f>IF(HLOOKUP("CPUs",'vInfo (Imported)'!$1:$5000,A2028,FALSE)&gt;0,
HLOOKUP("CPUs",'vInfo (Imported)'!$1:$5000,A2028,FALSE),
"")</f>
        <v/>
      </c>
      <c r="D2028" t="str">
        <f>IF(HLOOKUP($D$1,'vInfo (Imported)'!$1:$5000,A2028,FALSE)&gt;0,
HLOOKUP($D$1,'vInfo (Imported)'!$1:$5000,A2028,FALSE),
"")</f>
        <v/>
      </c>
      <c r="E2028" t="str">
        <f>IF(HLOOKUP("Category",'vInfo (Imported)'!$1:$5000,A2028,FALSE)&gt;0,
HLOOKUP("Category",'vInfo (Imported)'!$1:$5000,A2028,FALSE),
"")</f>
        <v/>
      </c>
      <c r="F2028" t="str">
        <f>IF(HLOOKUP("OS according to the configuration file",'vInfo (Imported)'!$1:$5000,A2028,FALSE)&gt;0,
HLOOKUP("OS according to the configuration file",'vInfo (Imported)'!$1:$5000,A2028,FALSE),
"")</f>
        <v/>
      </c>
      <c r="G2028" s="1" t="str">
        <f>IF(HLOOKUP("Cluster",'vInfo (Imported)'!$1:$5000,A2028,FALSE)&gt;0,
HLOOKUP("Cluster",'vInfo (Imported)'!$1:$5000,A2028,FALSE),
"")</f>
        <v/>
      </c>
      <c r="K2028" s="28">
        <f>'vCluster (Imported)'!A2028</f>
        <v>0</v>
      </c>
      <c r="L2028">
        <f t="shared" si="189"/>
        <v>0</v>
      </c>
      <c r="M2028">
        <f t="shared" si="190"/>
        <v>0</v>
      </c>
      <c r="N2028">
        <f t="shared" si="191"/>
        <v>0</v>
      </c>
      <c r="O2028" s="1">
        <f t="shared" si="192"/>
        <v>0</v>
      </c>
      <c r="P2028">
        <f>SUMIFS('vCluster (Imported)'!$G:$G,'vCluster (Imported)'!$A:$A,K2028)</f>
        <v>0</v>
      </c>
      <c r="Q2028">
        <f t="shared" si="193"/>
        <v>0</v>
      </c>
    </row>
    <row r="2029" spans="1:17" x14ac:dyDescent="0.3">
      <c r="A2029">
        <f t="shared" si="188"/>
        <v>2029</v>
      </c>
      <c r="B2029" t="str">
        <f>IF(HLOOKUP("Memory",'vInfo (Imported)'!$1:$5000,A2029,FALSE)&gt;0,HLOOKUP("Memory",'vInfo (Imported)'!$1:$5000,A2029,FALSE),"")</f>
        <v/>
      </c>
      <c r="C2029" t="str">
        <f>IF(HLOOKUP("CPUs",'vInfo (Imported)'!$1:$5000,A2029,FALSE)&gt;0,
HLOOKUP("CPUs",'vInfo (Imported)'!$1:$5000,A2029,FALSE),
"")</f>
        <v/>
      </c>
      <c r="D2029" t="str">
        <f>IF(HLOOKUP($D$1,'vInfo (Imported)'!$1:$5000,A2029,FALSE)&gt;0,
HLOOKUP($D$1,'vInfo (Imported)'!$1:$5000,A2029,FALSE),
"")</f>
        <v/>
      </c>
      <c r="E2029" t="str">
        <f>IF(HLOOKUP("Category",'vInfo (Imported)'!$1:$5000,A2029,FALSE)&gt;0,
HLOOKUP("Category",'vInfo (Imported)'!$1:$5000,A2029,FALSE),
"")</f>
        <v/>
      </c>
      <c r="F2029" t="str">
        <f>IF(HLOOKUP("OS according to the configuration file",'vInfo (Imported)'!$1:$5000,A2029,FALSE)&gt;0,
HLOOKUP("OS according to the configuration file",'vInfo (Imported)'!$1:$5000,A2029,FALSE),
"")</f>
        <v/>
      </c>
      <c r="G2029" s="1" t="str">
        <f>IF(HLOOKUP("Cluster",'vInfo (Imported)'!$1:$5000,A2029,FALSE)&gt;0,
HLOOKUP("Cluster",'vInfo (Imported)'!$1:$5000,A2029,FALSE),
"")</f>
        <v/>
      </c>
      <c r="K2029" s="28">
        <f>'vCluster (Imported)'!A2029</f>
        <v>0</v>
      </c>
      <c r="L2029">
        <f t="shared" si="189"/>
        <v>0</v>
      </c>
      <c r="M2029">
        <f t="shared" si="190"/>
        <v>0</v>
      </c>
      <c r="N2029">
        <f t="shared" si="191"/>
        <v>0</v>
      </c>
      <c r="O2029" s="1">
        <f t="shared" si="192"/>
        <v>0</v>
      </c>
      <c r="P2029">
        <f>SUMIFS('vCluster (Imported)'!$G:$G,'vCluster (Imported)'!$A:$A,K2029)</f>
        <v>0</v>
      </c>
      <c r="Q2029">
        <f t="shared" si="193"/>
        <v>0</v>
      </c>
    </row>
    <row r="2030" spans="1:17" x14ac:dyDescent="0.3">
      <c r="A2030">
        <f t="shared" si="188"/>
        <v>2030</v>
      </c>
      <c r="B2030" t="str">
        <f>IF(HLOOKUP("Memory",'vInfo (Imported)'!$1:$5000,A2030,FALSE)&gt;0,HLOOKUP("Memory",'vInfo (Imported)'!$1:$5000,A2030,FALSE),"")</f>
        <v/>
      </c>
      <c r="C2030" t="str">
        <f>IF(HLOOKUP("CPUs",'vInfo (Imported)'!$1:$5000,A2030,FALSE)&gt;0,
HLOOKUP("CPUs",'vInfo (Imported)'!$1:$5000,A2030,FALSE),
"")</f>
        <v/>
      </c>
      <c r="D2030" t="str">
        <f>IF(HLOOKUP($D$1,'vInfo (Imported)'!$1:$5000,A2030,FALSE)&gt;0,
HLOOKUP($D$1,'vInfo (Imported)'!$1:$5000,A2030,FALSE),
"")</f>
        <v/>
      </c>
      <c r="E2030" t="str">
        <f>IF(HLOOKUP("Category",'vInfo (Imported)'!$1:$5000,A2030,FALSE)&gt;0,
HLOOKUP("Category",'vInfo (Imported)'!$1:$5000,A2030,FALSE),
"")</f>
        <v/>
      </c>
      <c r="F2030" t="str">
        <f>IF(HLOOKUP("OS according to the configuration file",'vInfo (Imported)'!$1:$5000,A2030,FALSE)&gt;0,
HLOOKUP("OS according to the configuration file",'vInfo (Imported)'!$1:$5000,A2030,FALSE),
"")</f>
        <v/>
      </c>
      <c r="G2030" s="1" t="str">
        <f>IF(HLOOKUP("Cluster",'vInfo (Imported)'!$1:$5000,A2030,FALSE)&gt;0,
HLOOKUP("Cluster",'vInfo (Imported)'!$1:$5000,A2030,FALSE),
"")</f>
        <v/>
      </c>
      <c r="K2030" s="28">
        <f>'vCluster (Imported)'!A2030</f>
        <v>0</v>
      </c>
      <c r="L2030">
        <f t="shared" si="189"/>
        <v>0</v>
      </c>
      <c r="M2030">
        <f t="shared" si="190"/>
        <v>0</v>
      </c>
      <c r="N2030">
        <f t="shared" si="191"/>
        <v>0</v>
      </c>
      <c r="O2030" s="1">
        <f t="shared" si="192"/>
        <v>0</v>
      </c>
      <c r="P2030">
        <f>SUMIFS('vCluster (Imported)'!$G:$G,'vCluster (Imported)'!$A:$A,K2030)</f>
        <v>0</v>
      </c>
      <c r="Q2030">
        <f t="shared" si="193"/>
        <v>0</v>
      </c>
    </row>
    <row r="2031" spans="1:17" x14ac:dyDescent="0.3">
      <c r="A2031">
        <f t="shared" si="188"/>
        <v>2031</v>
      </c>
      <c r="B2031" t="str">
        <f>IF(HLOOKUP("Memory",'vInfo (Imported)'!$1:$5000,A2031,FALSE)&gt;0,HLOOKUP("Memory",'vInfo (Imported)'!$1:$5000,A2031,FALSE),"")</f>
        <v/>
      </c>
      <c r="C2031" t="str">
        <f>IF(HLOOKUP("CPUs",'vInfo (Imported)'!$1:$5000,A2031,FALSE)&gt;0,
HLOOKUP("CPUs",'vInfo (Imported)'!$1:$5000,A2031,FALSE),
"")</f>
        <v/>
      </c>
      <c r="D2031" t="str">
        <f>IF(HLOOKUP($D$1,'vInfo (Imported)'!$1:$5000,A2031,FALSE)&gt;0,
HLOOKUP($D$1,'vInfo (Imported)'!$1:$5000,A2031,FALSE),
"")</f>
        <v/>
      </c>
      <c r="E2031" t="str">
        <f>IF(HLOOKUP("Category",'vInfo (Imported)'!$1:$5000,A2031,FALSE)&gt;0,
HLOOKUP("Category",'vInfo (Imported)'!$1:$5000,A2031,FALSE),
"")</f>
        <v/>
      </c>
      <c r="F2031" t="str">
        <f>IF(HLOOKUP("OS according to the configuration file",'vInfo (Imported)'!$1:$5000,A2031,FALSE)&gt;0,
HLOOKUP("OS according to the configuration file",'vInfo (Imported)'!$1:$5000,A2031,FALSE),
"")</f>
        <v/>
      </c>
      <c r="G2031" s="1" t="str">
        <f>IF(HLOOKUP("Cluster",'vInfo (Imported)'!$1:$5000,A2031,FALSE)&gt;0,
HLOOKUP("Cluster",'vInfo (Imported)'!$1:$5000,A2031,FALSE),
"")</f>
        <v/>
      </c>
      <c r="K2031" s="28">
        <f>'vCluster (Imported)'!A2031</f>
        <v>0</v>
      </c>
      <c r="L2031">
        <f t="shared" si="189"/>
        <v>0</v>
      </c>
      <c r="M2031">
        <f t="shared" si="190"/>
        <v>0</v>
      </c>
      <c r="N2031">
        <f t="shared" si="191"/>
        <v>0</v>
      </c>
      <c r="O2031" s="1">
        <f t="shared" si="192"/>
        <v>0</v>
      </c>
      <c r="P2031">
        <f>SUMIFS('vCluster (Imported)'!$G:$G,'vCluster (Imported)'!$A:$A,K2031)</f>
        <v>0</v>
      </c>
      <c r="Q2031">
        <f t="shared" si="193"/>
        <v>0</v>
      </c>
    </row>
    <row r="2032" spans="1:17" x14ac:dyDescent="0.3">
      <c r="A2032">
        <f t="shared" si="188"/>
        <v>2032</v>
      </c>
      <c r="B2032" t="str">
        <f>IF(HLOOKUP("Memory",'vInfo (Imported)'!$1:$5000,A2032,FALSE)&gt;0,HLOOKUP("Memory",'vInfo (Imported)'!$1:$5000,A2032,FALSE),"")</f>
        <v/>
      </c>
      <c r="C2032" t="str">
        <f>IF(HLOOKUP("CPUs",'vInfo (Imported)'!$1:$5000,A2032,FALSE)&gt;0,
HLOOKUP("CPUs",'vInfo (Imported)'!$1:$5000,A2032,FALSE),
"")</f>
        <v/>
      </c>
      <c r="D2032" t="str">
        <f>IF(HLOOKUP($D$1,'vInfo (Imported)'!$1:$5000,A2032,FALSE)&gt;0,
HLOOKUP($D$1,'vInfo (Imported)'!$1:$5000,A2032,FALSE),
"")</f>
        <v/>
      </c>
      <c r="E2032" t="str">
        <f>IF(HLOOKUP("Category",'vInfo (Imported)'!$1:$5000,A2032,FALSE)&gt;0,
HLOOKUP("Category",'vInfo (Imported)'!$1:$5000,A2032,FALSE),
"")</f>
        <v/>
      </c>
      <c r="F2032" t="str">
        <f>IF(HLOOKUP("OS according to the configuration file",'vInfo (Imported)'!$1:$5000,A2032,FALSE)&gt;0,
HLOOKUP("OS according to the configuration file",'vInfo (Imported)'!$1:$5000,A2032,FALSE),
"")</f>
        <v/>
      </c>
      <c r="G2032" s="1" t="str">
        <f>IF(HLOOKUP("Cluster",'vInfo (Imported)'!$1:$5000,A2032,FALSE)&gt;0,
HLOOKUP("Cluster",'vInfo (Imported)'!$1:$5000,A2032,FALSE),
"")</f>
        <v/>
      </c>
      <c r="K2032" s="28">
        <f>'vCluster (Imported)'!A2032</f>
        <v>0</v>
      </c>
      <c r="L2032">
        <f t="shared" si="189"/>
        <v>0</v>
      </c>
      <c r="M2032">
        <f t="shared" si="190"/>
        <v>0</v>
      </c>
      <c r="N2032">
        <f t="shared" si="191"/>
        <v>0</v>
      </c>
      <c r="O2032" s="1">
        <f t="shared" si="192"/>
        <v>0</v>
      </c>
      <c r="P2032">
        <f>SUMIFS('vCluster (Imported)'!$G:$G,'vCluster (Imported)'!$A:$A,K2032)</f>
        <v>0</v>
      </c>
      <c r="Q2032">
        <f t="shared" si="193"/>
        <v>0</v>
      </c>
    </row>
    <row r="2033" spans="1:17" x14ac:dyDescent="0.3">
      <c r="A2033">
        <f t="shared" si="188"/>
        <v>2033</v>
      </c>
      <c r="B2033" t="str">
        <f>IF(HLOOKUP("Memory",'vInfo (Imported)'!$1:$5000,A2033,FALSE)&gt;0,HLOOKUP("Memory",'vInfo (Imported)'!$1:$5000,A2033,FALSE),"")</f>
        <v/>
      </c>
      <c r="C2033" t="str">
        <f>IF(HLOOKUP("CPUs",'vInfo (Imported)'!$1:$5000,A2033,FALSE)&gt;0,
HLOOKUP("CPUs",'vInfo (Imported)'!$1:$5000,A2033,FALSE),
"")</f>
        <v/>
      </c>
      <c r="D2033" t="str">
        <f>IF(HLOOKUP($D$1,'vInfo (Imported)'!$1:$5000,A2033,FALSE)&gt;0,
HLOOKUP($D$1,'vInfo (Imported)'!$1:$5000,A2033,FALSE),
"")</f>
        <v/>
      </c>
      <c r="E2033" t="str">
        <f>IF(HLOOKUP("Category",'vInfo (Imported)'!$1:$5000,A2033,FALSE)&gt;0,
HLOOKUP("Category",'vInfo (Imported)'!$1:$5000,A2033,FALSE),
"")</f>
        <v/>
      </c>
      <c r="F2033" t="str">
        <f>IF(HLOOKUP("OS according to the configuration file",'vInfo (Imported)'!$1:$5000,A2033,FALSE)&gt;0,
HLOOKUP("OS according to the configuration file",'vInfo (Imported)'!$1:$5000,A2033,FALSE),
"")</f>
        <v/>
      </c>
      <c r="G2033" s="1" t="str">
        <f>IF(HLOOKUP("Cluster",'vInfo (Imported)'!$1:$5000,A2033,FALSE)&gt;0,
HLOOKUP("Cluster",'vInfo (Imported)'!$1:$5000,A2033,FALSE),
"")</f>
        <v/>
      </c>
      <c r="K2033" s="28">
        <f>'vCluster (Imported)'!A2033</f>
        <v>0</v>
      </c>
      <c r="L2033">
        <f t="shared" si="189"/>
        <v>0</v>
      </c>
      <c r="M2033">
        <f t="shared" si="190"/>
        <v>0</v>
      </c>
      <c r="N2033">
        <f t="shared" si="191"/>
        <v>0</v>
      </c>
      <c r="O2033" s="1">
        <f t="shared" si="192"/>
        <v>0</v>
      </c>
      <c r="P2033">
        <f>SUMIFS('vCluster (Imported)'!$G:$G,'vCluster (Imported)'!$A:$A,K2033)</f>
        <v>0</v>
      </c>
      <c r="Q2033">
        <f t="shared" si="193"/>
        <v>0</v>
      </c>
    </row>
    <row r="2034" spans="1:17" x14ac:dyDescent="0.3">
      <c r="A2034">
        <f t="shared" si="188"/>
        <v>2034</v>
      </c>
      <c r="B2034" t="str">
        <f>IF(HLOOKUP("Memory",'vInfo (Imported)'!$1:$5000,A2034,FALSE)&gt;0,HLOOKUP("Memory",'vInfo (Imported)'!$1:$5000,A2034,FALSE),"")</f>
        <v/>
      </c>
      <c r="C2034" t="str">
        <f>IF(HLOOKUP("CPUs",'vInfo (Imported)'!$1:$5000,A2034,FALSE)&gt;0,
HLOOKUP("CPUs",'vInfo (Imported)'!$1:$5000,A2034,FALSE),
"")</f>
        <v/>
      </c>
      <c r="D2034" t="str">
        <f>IF(HLOOKUP($D$1,'vInfo (Imported)'!$1:$5000,A2034,FALSE)&gt;0,
HLOOKUP($D$1,'vInfo (Imported)'!$1:$5000,A2034,FALSE),
"")</f>
        <v/>
      </c>
      <c r="E2034" t="str">
        <f>IF(HLOOKUP("Category",'vInfo (Imported)'!$1:$5000,A2034,FALSE)&gt;0,
HLOOKUP("Category",'vInfo (Imported)'!$1:$5000,A2034,FALSE),
"")</f>
        <v/>
      </c>
      <c r="F2034" t="str">
        <f>IF(HLOOKUP("OS according to the configuration file",'vInfo (Imported)'!$1:$5000,A2034,FALSE)&gt;0,
HLOOKUP("OS according to the configuration file",'vInfo (Imported)'!$1:$5000,A2034,FALSE),
"")</f>
        <v/>
      </c>
      <c r="G2034" s="1" t="str">
        <f>IF(HLOOKUP("Cluster",'vInfo (Imported)'!$1:$5000,A2034,FALSE)&gt;0,
HLOOKUP("Cluster",'vInfo (Imported)'!$1:$5000,A2034,FALSE),
"")</f>
        <v/>
      </c>
      <c r="K2034" s="28">
        <f>'vCluster (Imported)'!A2034</f>
        <v>0</v>
      </c>
      <c r="L2034">
        <f t="shared" si="189"/>
        <v>0</v>
      </c>
      <c r="M2034">
        <f t="shared" si="190"/>
        <v>0</v>
      </c>
      <c r="N2034">
        <f t="shared" si="191"/>
        <v>0</v>
      </c>
      <c r="O2034" s="1">
        <f t="shared" si="192"/>
        <v>0</v>
      </c>
      <c r="P2034">
        <f>SUMIFS('vCluster (Imported)'!$G:$G,'vCluster (Imported)'!$A:$A,K2034)</f>
        <v>0</v>
      </c>
      <c r="Q2034">
        <f t="shared" si="193"/>
        <v>0</v>
      </c>
    </row>
    <row r="2035" spans="1:17" x14ac:dyDescent="0.3">
      <c r="A2035">
        <f t="shared" si="188"/>
        <v>2035</v>
      </c>
      <c r="B2035" t="str">
        <f>IF(HLOOKUP("Memory",'vInfo (Imported)'!$1:$5000,A2035,FALSE)&gt;0,HLOOKUP("Memory",'vInfo (Imported)'!$1:$5000,A2035,FALSE),"")</f>
        <v/>
      </c>
      <c r="C2035" t="str">
        <f>IF(HLOOKUP("CPUs",'vInfo (Imported)'!$1:$5000,A2035,FALSE)&gt;0,
HLOOKUP("CPUs",'vInfo (Imported)'!$1:$5000,A2035,FALSE),
"")</f>
        <v/>
      </c>
      <c r="D2035" t="str">
        <f>IF(HLOOKUP($D$1,'vInfo (Imported)'!$1:$5000,A2035,FALSE)&gt;0,
HLOOKUP($D$1,'vInfo (Imported)'!$1:$5000,A2035,FALSE),
"")</f>
        <v/>
      </c>
      <c r="E2035" t="str">
        <f>IF(HLOOKUP("Category",'vInfo (Imported)'!$1:$5000,A2035,FALSE)&gt;0,
HLOOKUP("Category",'vInfo (Imported)'!$1:$5000,A2035,FALSE),
"")</f>
        <v/>
      </c>
      <c r="F2035" t="str">
        <f>IF(HLOOKUP("OS according to the configuration file",'vInfo (Imported)'!$1:$5000,A2035,FALSE)&gt;0,
HLOOKUP("OS according to the configuration file",'vInfo (Imported)'!$1:$5000,A2035,FALSE),
"")</f>
        <v/>
      </c>
      <c r="G2035" s="1" t="str">
        <f>IF(HLOOKUP("Cluster",'vInfo (Imported)'!$1:$5000,A2035,FALSE)&gt;0,
HLOOKUP("Cluster",'vInfo (Imported)'!$1:$5000,A2035,FALSE),
"")</f>
        <v/>
      </c>
      <c r="K2035" s="28">
        <f>'vCluster (Imported)'!A2035</f>
        <v>0</v>
      </c>
      <c r="L2035">
        <f t="shared" si="189"/>
        <v>0</v>
      </c>
      <c r="M2035">
        <f t="shared" si="190"/>
        <v>0</v>
      </c>
      <c r="N2035">
        <f t="shared" si="191"/>
        <v>0</v>
      </c>
      <c r="O2035" s="1">
        <f t="shared" si="192"/>
        <v>0</v>
      </c>
      <c r="P2035">
        <f>SUMIFS('vCluster (Imported)'!$G:$G,'vCluster (Imported)'!$A:$A,K2035)</f>
        <v>0</v>
      </c>
      <c r="Q2035">
        <f t="shared" si="193"/>
        <v>0</v>
      </c>
    </row>
    <row r="2036" spans="1:17" x14ac:dyDescent="0.3">
      <c r="A2036">
        <f t="shared" si="188"/>
        <v>2036</v>
      </c>
      <c r="B2036" t="str">
        <f>IF(HLOOKUP("Memory",'vInfo (Imported)'!$1:$5000,A2036,FALSE)&gt;0,HLOOKUP("Memory",'vInfo (Imported)'!$1:$5000,A2036,FALSE),"")</f>
        <v/>
      </c>
      <c r="C2036" t="str">
        <f>IF(HLOOKUP("CPUs",'vInfo (Imported)'!$1:$5000,A2036,FALSE)&gt;0,
HLOOKUP("CPUs",'vInfo (Imported)'!$1:$5000,A2036,FALSE),
"")</f>
        <v/>
      </c>
      <c r="D2036" t="str">
        <f>IF(HLOOKUP($D$1,'vInfo (Imported)'!$1:$5000,A2036,FALSE)&gt;0,
HLOOKUP($D$1,'vInfo (Imported)'!$1:$5000,A2036,FALSE),
"")</f>
        <v/>
      </c>
      <c r="E2036" t="str">
        <f>IF(HLOOKUP("Category",'vInfo (Imported)'!$1:$5000,A2036,FALSE)&gt;0,
HLOOKUP("Category",'vInfo (Imported)'!$1:$5000,A2036,FALSE),
"")</f>
        <v/>
      </c>
      <c r="F2036" t="str">
        <f>IF(HLOOKUP("OS according to the configuration file",'vInfo (Imported)'!$1:$5000,A2036,FALSE)&gt;0,
HLOOKUP("OS according to the configuration file",'vInfo (Imported)'!$1:$5000,A2036,FALSE),
"")</f>
        <v/>
      </c>
      <c r="G2036" s="1" t="str">
        <f>IF(HLOOKUP("Cluster",'vInfo (Imported)'!$1:$5000,A2036,FALSE)&gt;0,
HLOOKUP("Cluster",'vInfo (Imported)'!$1:$5000,A2036,FALSE),
"")</f>
        <v/>
      </c>
      <c r="K2036" s="28">
        <f>'vCluster (Imported)'!A2036</f>
        <v>0</v>
      </c>
      <c r="L2036">
        <f t="shared" si="189"/>
        <v>0</v>
      </c>
      <c r="M2036">
        <f t="shared" si="190"/>
        <v>0</v>
      </c>
      <c r="N2036">
        <f t="shared" si="191"/>
        <v>0</v>
      </c>
      <c r="O2036" s="1">
        <f t="shared" si="192"/>
        <v>0</v>
      </c>
      <c r="P2036">
        <f>SUMIFS('vCluster (Imported)'!$G:$G,'vCluster (Imported)'!$A:$A,K2036)</f>
        <v>0</v>
      </c>
      <c r="Q2036">
        <f t="shared" si="193"/>
        <v>0</v>
      </c>
    </row>
    <row r="2037" spans="1:17" x14ac:dyDescent="0.3">
      <c r="A2037">
        <f t="shared" si="188"/>
        <v>2037</v>
      </c>
      <c r="B2037" t="str">
        <f>IF(HLOOKUP("Memory",'vInfo (Imported)'!$1:$5000,A2037,FALSE)&gt;0,HLOOKUP("Memory",'vInfo (Imported)'!$1:$5000,A2037,FALSE),"")</f>
        <v/>
      </c>
      <c r="C2037" t="str">
        <f>IF(HLOOKUP("CPUs",'vInfo (Imported)'!$1:$5000,A2037,FALSE)&gt;0,
HLOOKUP("CPUs",'vInfo (Imported)'!$1:$5000,A2037,FALSE),
"")</f>
        <v/>
      </c>
      <c r="D2037" t="str">
        <f>IF(HLOOKUP($D$1,'vInfo (Imported)'!$1:$5000,A2037,FALSE)&gt;0,
HLOOKUP($D$1,'vInfo (Imported)'!$1:$5000,A2037,FALSE),
"")</f>
        <v/>
      </c>
      <c r="E2037" t="str">
        <f>IF(HLOOKUP("Category",'vInfo (Imported)'!$1:$5000,A2037,FALSE)&gt;0,
HLOOKUP("Category",'vInfo (Imported)'!$1:$5000,A2037,FALSE),
"")</f>
        <v/>
      </c>
      <c r="F2037" t="str">
        <f>IF(HLOOKUP("OS according to the configuration file",'vInfo (Imported)'!$1:$5000,A2037,FALSE)&gt;0,
HLOOKUP("OS according to the configuration file",'vInfo (Imported)'!$1:$5000,A2037,FALSE),
"")</f>
        <v/>
      </c>
      <c r="G2037" s="1" t="str">
        <f>IF(HLOOKUP("Cluster",'vInfo (Imported)'!$1:$5000,A2037,FALSE)&gt;0,
HLOOKUP("Cluster",'vInfo (Imported)'!$1:$5000,A2037,FALSE),
"")</f>
        <v/>
      </c>
      <c r="K2037" s="28">
        <f>'vCluster (Imported)'!A2037</f>
        <v>0</v>
      </c>
      <c r="L2037">
        <f t="shared" si="189"/>
        <v>0</v>
      </c>
      <c r="M2037">
        <f t="shared" si="190"/>
        <v>0</v>
      </c>
      <c r="N2037">
        <f t="shared" si="191"/>
        <v>0</v>
      </c>
      <c r="O2037" s="1">
        <f t="shared" si="192"/>
        <v>0</v>
      </c>
      <c r="P2037">
        <f>SUMIFS('vCluster (Imported)'!$G:$G,'vCluster (Imported)'!$A:$A,K2037)</f>
        <v>0</v>
      </c>
      <c r="Q2037">
        <f t="shared" si="193"/>
        <v>0</v>
      </c>
    </row>
    <row r="2038" spans="1:17" x14ac:dyDescent="0.3">
      <c r="A2038">
        <f t="shared" si="188"/>
        <v>2038</v>
      </c>
      <c r="B2038" t="str">
        <f>IF(HLOOKUP("Memory",'vInfo (Imported)'!$1:$5000,A2038,FALSE)&gt;0,HLOOKUP("Memory",'vInfo (Imported)'!$1:$5000,A2038,FALSE),"")</f>
        <v/>
      </c>
      <c r="C2038" t="str">
        <f>IF(HLOOKUP("CPUs",'vInfo (Imported)'!$1:$5000,A2038,FALSE)&gt;0,
HLOOKUP("CPUs",'vInfo (Imported)'!$1:$5000,A2038,FALSE),
"")</f>
        <v/>
      </c>
      <c r="D2038" t="str">
        <f>IF(HLOOKUP($D$1,'vInfo (Imported)'!$1:$5000,A2038,FALSE)&gt;0,
HLOOKUP($D$1,'vInfo (Imported)'!$1:$5000,A2038,FALSE),
"")</f>
        <v/>
      </c>
      <c r="E2038" t="str">
        <f>IF(HLOOKUP("Category",'vInfo (Imported)'!$1:$5000,A2038,FALSE)&gt;0,
HLOOKUP("Category",'vInfo (Imported)'!$1:$5000,A2038,FALSE),
"")</f>
        <v/>
      </c>
      <c r="F2038" t="str">
        <f>IF(HLOOKUP("OS according to the configuration file",'vInfo (Imported)'!$1:$5000,A2038,FALSE)&gt;0,
HLOOKUP("OS according to the configuration file",'vInfo (Imported)'!$1:$5000,A2038,FALSE),
"")</f>
        <v/>
      </c>
      <c r="G2038" s="1" t="str">
        <f>IF(HLOOKUP("Cluster",'vInfo (Imported)'!$1:$5000,A2038,FALSE)&gt;0,
HLOOKUP("Cluster",'vInfo (Imported)'!$1:$5000,A2038,FALSE),
"")</f>
        <v/>
      </c>
      <c r="K2038" s="28">
        <f>'vCluster (Imported)'!A2038</f>
        <v>0</v>
      </c>
      <c r="L2038">
        <f t="shared" si="189"/>
        <v>0</v>
      </c>
      <c r="M2038">
        <f t="shared" si="190"/>
        <v>0</v>
      </c>
      <c r="N2038">
        <f t="shared" si="191"/>
        <v>0</v>
      </c>
      <c r="O2038" s="1">
        <f t="shared" si="192"/>
        <v>0</v>
      </c>
      <c r="P2038">
        <f>SUMIFS('vCluster (Imported)'!$G:$G,'vCluster (Imported)'!$A:$A,K2038)</f>
        <v>0</v>
      </c>
      <c r="Q2038">
        <f t="shared" si="193"/>
        <v>0</v>
      </c>
    </row>
    <row r="2039" spans="1:17" x14ac:dyDescent="0.3">
      <c r="A2039">
        <f t="shared" si="188"/>
        <v>2039</v>
      </c>
      <c r="B2039" t="str">
        <f>IF(HLOOKUP("Memory",'vInfo (Imported)'!$1:$5000,A2039,FALSE)&gt;0,HLOOKUP("Memory",'vInfo (Imported)'!$1:$5000,A2039,FALSE),"")</f>
        <v/>
      </c>
      <c r="C2039" t="str">
        <f>IF(HLOOKUP("CPUs",'vInfo (Imported)'!$1:$5000,A2039,FALSE)&gt;0,
HLOOKUP("CPUs",'vInfo (Imported)'!$1:$5000,A2039,FALSE),
"")</f>
        <v/>
      </c>
      <c r="D2039" t="str">
        <f>IF(HLOOKUP($D$1,'vInfo (Imported)'!$1:$5000,A2039,FALSE)&gt;0,
HLOOKUP($D$1,'vInfo (Imported)'!$1:$5000,A2039,FALSE),
"")</f>
        <v/>
      </c>
      <c r="E2039" t="str">
        <f>IF(HLOOKUP("Category",'vInfo (Imported)'!$1:$5000,A2039,FALSE)&gt;0,
HLOOKUP("Category",'vInfo (Imported)'!$1:$5000,A2039,FALSE),
"")</f>
        <v/>
      </c>
      <c r="F2039" t="str">
        <f>IF(HLOOKUP("OS according to the configuration file",'vInfo (Imported)'!$1:$5000,A2039,FALSE)&gt;0,
HLOOKUP("OS according to the configuration file",'vInfo (Imported)'!$1:$5000,A2039,FALSE),
"")</f>
        <v/>
      </c>
      <c r="G2039" s="1" t="str">
        <f>IF(HLOOKUP("Cluster",'vInfo (Imported)'!$1:$5000,A2039,FALSE)&gt;0,
HLOOKUP("Cluster",'vInfo (Imported)'!$1:$5000,A2039,FALSE),
"")</f>
        <v/>
      </c>
      <c r="K2039" s="28">
        <f>'vCluster (Imported)'!A2039</f>
        <v>0</v>
      </c>
      <c r="L2039">
        <f t="shared" si="189"/>
        <v>0</v>
      </c>
      <c r="M2039">
        <f t="shared" si="190"/>
        <v>0</v>
      </c>
      <c r="N2039">
        <f t="shared" si="191"/>
        <v>0</v>
      </c>
      <c r="O2039" s="1">
        <f t="shared" si="192"/>
        <v>0</v>
      </c>
      <c r="P2039">
        <f>SUMIFS('vCluster (Imported)'!$G:$G,'vCluster (Imported)'!$A:$A,K2039)</f>
        <v>0</v>
      </c>
      <c r="Q2039">
        <f t="shared" si="193"/>
        <v>0</v>
      </c>
    </row>
    <row r="2040" spans="1:17" x14ac:dyDescent="0.3">
      <c r="A2040">
        <f t="shared" si="188"/>
        <v>2040</v>
      </c>
      <c r="B2040" t="str">
        <f>IF(HLOOKUP("Memory",'vInfo (Imported)'!$1:$5000,A2040,FALSE)&gt;0,HLOOKUP("Memory",'vInfo (Imported)'!$1:$5000,A2040,FALSE),"")</f>
        <v/>
      </c>
      <c r="C2040" t="str">
        <f>IF(HLOOKUP("CPUs",'vInfo (Imported)'!$1:$5000,A2040,FALSE)&gt;0,
HLOOKUP("CPUs",'vInfo (Imported)'!$1:$5000,A2040,FALSE),
"")</f>
        <v/>
      </c>
      <c r="D2040" t="str">
        <f>IF(HLOOKUP($D$1,'vInfo (Imported)'!$1:$5000,A2040,FALSE)&gt;0,
HLOOKUP($D$1,'vInfo (Imported)'!$1:$5000,A2040,FALSE),
"")</f>
        <v/>
      </c>
      <c r="E2040" t="str">
        <f>IF(HLOOKUP("Category",'vInfo (Imported)'!$1:$5000,A2040,FALSE)&gt;0,
HLOOKUP("Category",'vInfo (Imported)'!$1:$5000,A2040,FALSE),
"")</f>
        <v/>
      </c>
      <c r="F2040" t="str">
        <f>IF(HLOOKUP("OS according to the configuration file",'vInfo (Imported)'!$1:$5000,A2040,FALSE)&gt;0,
HLOOKUP("OS according to the configuration file",'vInfo (Imported)'!$1:$5000,A2040,FALSE),
"")</f>
        <v/>
      </c>
      <c r="G2040" s="1" t="str">
        <f>IF(HLOOKUP("Cluster",'vInfo (Imported)'!$1:$5000,A2040,FALSE)&gt;0,
HLOOKUP("Cluster",'vInfo (Imported)'!$1:$5000,A2040,FALSE),
"")</f>
        <v/>
      </c>
      <c r="K2040" s="28">
        <f>'vCluster (Imported)'!A2040</f>
        <v>0</v>
      </c>
      <c r="L2040">
        <f t="shared" si="189"/>
        <v>0</v>
      </c>
      <c r="M2040">
        <f t="shared" si="190"/>
        <v>0</v>
      </c>
      <c r="N2040">
        <f t="shared" si="191"/>
        <v>0</v>
      </c>
      <c r="O2040" s="1">
        <f t="shared" si="192"/>
        <v>0</v>
      </c>
      <c r="P2040">
        <f>SUMIFS('vCluster (Imported)'!$G:$G,'vCluster (Imported)'!$A:$A,K2040)</f>
        <v>0</v>
      </c>
      <c r="Q2040">
        <f t="shared" si="193"/>
        <v>0</v>
      </c>
    </row>
    <row r="2041" spans="1:17" x14ac:dyDescent="0.3">
      <c r="A2041">
        <f t="shared" si="188"/>
        <v>2041</v>
      </c>
      <c r="B2041" t="str">
        <f>IF(HLOOKUP("Memory",'vInfo (Imported)'!$1:$5000,A2041,FALSE)&gt;0,HLOOKUP("Memory",'vInfo (Imported)'!$1:$5000,A2041,FALSE),"")</f>
        <v/>
      </c>
      <c r="C2041" t="str">
        <f>IF(HLOOKUP("CPUs",'vInfo (Imported)'!$1:$5000,A2041,FALSE)&gt;0,
HLOOKUP("CPUs",'vInfo (Imported)'!$1:$5000,A2041,FALSE),
"")</f>
        <v/>
      </c>
      <c r="D2041" t="str">
        <f>IF(HLOOKUP($D$1,'vInfo (Imported)'!$1:$5000,A2041,FALSE)&gt;0,
HLOOKUP($D$1,'vInfo (Imported)'!$1:$5000,A2041,FALSE),
"")</f>
        <v/>
      </c>
      <c r="E2041" t="str">
        <f>IF(HLOOKUP("Category",'vInfo (Imported)'!$1:$5000,A2041,FALSE)&gt;0,
HLOOKUP("Category",'vInfo (Imported)'!$1:$5000,A2041,FALSE),
"")</f>
        <v/>
      </c>
      <c r="F2041" t="str">
        <f>IF(HLOOKUP("OS according to the configuration file",'vInfo (Imported)'!$1:$5000,A2041,FALSE)&gt;0,
HLOOKUP("OS according to the configuration file",'vInfo (Imported)'!$1:$5000,A2041,FALSE),
"")</f>
        <v/>
      </c>
      <c r="G2041" s="1" t="str">
        <f>IF(HLOOKUP("Cluster",'vInfo (Imported)'!$1:$5000,A2041,FALSE)&gt;0,
HLOOKUP("Cluster",'vInfo (Imported)'!$1:$5000,A2041,FALSE),
"")</f>
        <v/>
      </c>
      <c r="K2041" s="28">
        <f>'vCluster (Imported)'!A2041</f>
        <v>0</v>
      </c>
      <c r="L2041">
        <f t="shared" si="189"/>
        <v>0</v>
      </c>
      <c r="M2041">
        <f t="shared" si="190"/>
        <v>0</v>
      </c>
      <c r="N2041">
        <f t="shared" si="191"/>
        <v>0</v>
      </c>
      <c r="O2041" s="1">
        <f t="shared" si="192"/>
        <v>0</v>
      </c>
      <c r="P2041">
        <f>SUMIFS('vCluster (Imported)'!$G:$G,'vCluster (Imported)'!$A:$A,K2041)</f>
        <v>0</v>
      </c>
      <c r="Q2041">
        <f t="shared" si="193"/>
        <v>0</v>
      </c>
    </row>
    <row r="2042" spans="1:17" x14ac:dyDescent="0.3">
      <c r="A2042">
        <f t="shared" si="188"/>
        <v>2042</v>
      </c>
      <c r="B2042" t="str">
        <f>IF(HLOOKUP("Memory",'vInfo (Imported)'!$1:$5000,A2042,FALSE)&gt;0,HLOOKUP("Memory",'vInfo (Imported)'!$1:$5000,A2042,FALSE),"")</f>
        <v/>
      </c>
      <c r="C2042" t="str">
        <f>IF(HLOOKUP("CPUs",'vInfo (Imported)'!$1:$5000,A2042,FALSE)&gt;0,
HLOOKUP("CPUs",'vInfo (Imported)'!$1:$5000,A2042,FALSE),
"")</f>
        <v/>
      </c>
      <c r="D2042" t="str">
        <f>IF(HLOOKUP($D$1,'vInfo (Imported)'!$1:$5000,A2042,FALSE)&gt;0,
HLOOKUP($D$1,'vInfo (Imported)'!$1:$5000,A2042,FALSE),
"")</f>
        <v/>
      </c>
      <c r="E2042" t="str">
        <f>IF(HLOOKUP("Category",'vInfo (Imported)'!$1:$5000,A2042,FALSE)&gt;0,
HLOOKUP("Category",'vInfo (Imported)'!$1:$5000,A2042,FALSE),
"")</f>
        <v/>
      </c>
      <c r="F2042" t="str">
        <f>IF(HLOOKUP("OS according to the configuration file",'vInfo (Imported)'!$1:$5000,A2042,FALSE)&gt;0,
HLOOKUP("OS according to the configuration file",'vInfo (Imported)'!$1:$5000,A2042,FALSE),
"")</f>
        <v/>
      </c>
      <c r="G2042" s="1" t="str">
        <f>IF(HLOOKUP("Cluster",'vInfo (Imported)'!$1:$5000,A2042,FALSE)&gt;0,
HLOOKUP("Cluster",'vInfo (Imported)'!$1:$5000,A2042,FALSE),
"")</f>
        <v/>
      </c>
      <c r="K2042" s="28">
        <f>'vCluster (Imported)'!A2042</f>
        <v>0</v>
      </c>
      <c r="L2042">
        <f t="shared" si="189"/>
        <v>0</v>
      </c>
      <c r="M2042">
        <f t="shared" si="190"/>
        <v>0</v>
      </c>
      <c r="N2042">
        <f t="shared" si="191"/>
        <v>0</v>
      </c>
      <c r="O2042" s="1">
        <f t="shared" si="192"/>
        <v>0</v>
      </c>
      <c r="P2042">
        <f>SUMIFS('vCluster (Imported)'!$G:$G,'vCluster (Imported)'!$A:$A,K2042)</f>
        <v>0</v>
      </c>
      <c r="Q2042">
        <f t="shared" si="193"/>
        <v>0</v>
      </c>
    </row>
    <row r="2043" spans="1:17" x14ac:dyDescent="0.3">
      <c r="A2043">
        <f t="shared" si="188"/>
        <v>2043</v>
      </c>
      <c r="B2043" t="str">
        <f>IF(HLOOKUP("Memory",'vInfo (Imported)'!$1:$5000,A2043,FALSE)&gt;0,HLOOKUP("Memory",'vInfo (Imported)'!$1:$5000,A2043,FALSE),"")</f>
        <v/>
      </c>
      <c r="C2043" t="str">
        <f>IF(HLOOKUP("CPUs",'vInfo (Imported)'!$1:$5000,A2043,FALSE)&gt;0,
HLOOKUP("CPUs",'vInfo (Imported)'!$1:$5000,A2043,FALSE),
"")</f>
        <v/>
      </c>
      <c r="D2043" t="str">
        <f>IF(HLOOKUP($D$1,'vInfo (Imported)'!$1:$5000,A2043,FALSE)&gt;0,
HLOOKUP($D$1,'vInfo (Imported)'!$1:$5000,A2043,FALSE),
"")</f>
        <v/>
      </c>
      <c r="E2043" t="str">
        <f>IF(HLOOKUP("Category",'vInfo (Imported)'!$1:$5000,A2043,FALSE)&gt;0,
HLOOKUP("Category",'vInfo (Imported)'!$1:$5000,A2043,FALSE),
"")</f>
        <v/>
      </c>
      <c r="F2043" t="str">
        <f>IF(HLOOKUP("OS according to the configuration file",'vInfo (Imported)'!$1:$5000,A2043,FALSE)&gt;0,
HLOOKUP("OS according to the configuration file",'vInfo (Imported)'!$1:$5000,A2043,FALSE),
"")</f>
        <v/>
      </c>
      <c r="G2043" s="1" t="str">
        <f>IF(HLOOKUP("Cluster",'vInfo (Imported)'!$1:$5000,A2043,FALSE)&gt;0,
HLOOKUP("Cluster",'vInfo (Imported)'!$1:$5000,A2043,FALSE),
"")</f>
        <v/>
      </c>
      <c r="K2043" s="28">
        <f>'vCluster (Imported)'!A2043</f>
        <v>0</v>
      </c>
      <c r="L2043">
        <f t="shared" si="189"/>
        <v>0</v>
      </c>
      <c r="M2043">
        <f t="shared" si="190"/>
        <v>0</v>
      </c>
      <c r="N2043">
        <f t="shared" si="191"/>
        <v>0</v>
      </c>
      <c r="O2043" s="1">
        <f t="shared" si="192"/>
        <v>0</v>
      </c>
      <c r="P2043">
        <f>SUMIFS('vCluster (Imported)'!$G:$G,'vCluster (Imported)'!$A:$A,K2043)</f>
        <v>0</v>
      </c>
      <c r="Q2043">
        <f t="shared" si="193"/>
        <v>0</v>
      </c>
    </row>
    <row r="2044" spans="1:17" x14ac:dyDescent="0.3">
      <c r="A2044">
        <f t="shared" si="188"/>
        <v>2044</v>
      </c>
      <c r="B2044" t="str">
        <f>IF(HLOOKUP("Memory",'vInfo (Imported)'!$1:$5000,A2044,FALSE)&gt;0,HLOOKUP("Memory",'vInfo (Imported)'!$1:$5000,A2044,FALSE),"")</f>
        <v/>
      </c>
      <c r="C2044" t="str">
        <f>IF(HLOOKUP("CPUs",'vInfo (Imported)'!$1:$5000,A2044,FALSE)&gt;0,
HLOOKUP("CPUs",'vInfo (Imported)'!$1:$5000,A2044,FALSE),
"")</f>
        <v/>
      </c>
      <c r="D2044" t="str">
        <f>IF(HLOOKUP($D$1,'vInfo (Imported)'!$1:$5000,A2044,FALSE)&gt;0,
HLOOKUP($D$1,'vInfo (Imported)'!$1:$5000,A2044,FALSE),
"")</f>
        <v/>
      </c>
      <c r="E2044" t="str">
        <f>IF(HLOOKUP("Category",'vInfo (Imported)'!$1:$5000,A2044,FALSE)&gt;0,
HLOOKUP("Category",'vInfo (Imported)'!$1:$5000,A2044,FALSE),
"")</f>
        <v/>
      </c>
      <c r="F2044" t="str">
        <f>IF(HLOOKUP("OS according to the configuration file",'vInfo (Imported)'!$1:$5000,A2044,FALSE)&gt;0,
HLOOKUP("OS according to the configuration file",'vInfo (Imported)'!$1:$5000,A2044,FALSE),
"")</f>
        <v/>
      </c>
      <c r="G2044" s="1" t="str">
        <f>IF(HLOOKUP("Cluster",'vInfo (Imported)'!$1:$5000,A2044,FALSE)&gt;0,
HLOOKUP("Cluster",'vInfo (Imported)'!$1:$5000,A2044,FALSE),
"")</f>
        <v/>
      </c>
      <c r="K2044" s="28">
        <f>'vCluster (Imported)'!A2044</f>
        <v>0</v>
      </c>
      <c r="L2044">
        <f t="shared" si="189"/>
        <v>0</v>
      </c>
      <c r="M2044">
        <f t="shared" si="190"/>
        <v>0</v>
      </c>
      <c r="N2044">
        <f t="shared" si="191"/>
        <v>0</v>
      </c>
      <c r="O2044" s="1">
        <f t="shared" si="192"/>
        <v>0</v>
      </c>
      <c r="P2044">
        <f>SUMIFS('vCluster (Imported)'!$G:$G,'vCluster (Imported)'!$A:$A,K2044)</f>
        <v>0</v>
      </c>
      <c r="Q2044">
        <f t="shared" si="193"/>
        <v>0</v>
      </c>
    </row>
    <row r="2045" spans="1:17" x14ac:dyDescent="0.3">
      <c r="A2045">
        <f t="shared" si="188"/>
        <v>2045</v>
      </c>
      <c r="B2045" t="str">
        <f>IF(HLOOKUP("Memory",'vInfo (Imported)'!$1:$5000,A2045,FALSE)&gt;0,HLOOKUP("Memory",'vInfo (Imported)'!$1:$5000,A2045,FALSE),"")</f>
        <v/>
      </c>
      <c r="C2045" t="str">
        <f>IF(HLOOKUP("CPUs",'vInfo (Imported)'!$1:$5000,A2045,FALSE)&gt;0,
HLOOKUP("CPUs",'vInfo (Imported)'!$1:$5000,A2045,FALSE),
"")</f>
        <v/>
      </c>
      <c r="D2045" t="str">
        <f>IF(HLOOKUP($D$1,'vInfo (Imported)'!$1:$5000,A2045,FALSE)&gt;0,
HLOOKUP($D$1,'vInfo (Imported)'!$1:$5000,A2045,FALSE),
"")</f>
        <v/>
      </c>
      <c r="E2045" t="str">
        <f>IF(HLOOKUP("Category",'vInfo (Imported)'!$1:$5000,A2045,FALSE)&gt;0,
HLOOKUP("Category",'vInfo (Imported)'!$1:$5000,A2045,FALSE),
"")</f>
        <v/>
      </c>
      <c r="F2045" t="str">
        <f>IF(HLOOKUP("OS according to the configuration file",'vInfo (Imported)'!$1:$5000,A2045,FALSE)&gt;0,
HLOOKUP("OS according to the configuration file",'vInfo (Imported)'!$1:$5000,A2045,FALSE),
"")</f>
        <v/>
      </c>
      <c r="G2045" s="1" t="str">
        <f>IF(HLOOKUP("Cluster",'vInfo (Imported)'!$1:$5000,A2045,FALSE)&gt;0,
HLOOKUP("Cluster",'vInfo (Imported)'!$1:$5000,A2045,FALSE),
"")</f>
        <v/>
      </c>
      <c r="K2045" s="28">
        <f>'vCluster (Imported)'!A2045</f>
        <v>0</v>
      </c>
      <c r="L2045">
        <f t="shared" si="189"/>
        <v>0</v>
      </c>
      <c r="M2045">
        <f t="shared" si="190"/>
        <v>0</v>
      </c>
      <c r="N2045">
        <f t="shared" si="191"/>
        <v>0</v>
      </c>
      <c r="O2045" s="1">
        <f t="shared" si="192"/>
        <v>0</v>
      </c>
      <c r="P2045">
        <f>SUMIFS('vCluster (Imported)'!$G:$G,'vCluster (Imported)'!$A:$A,K2045)</f>
        <v>0</v>
      </c>
      <c r="Q2045">
        <f t="shared" si="193"/>
        <v>0</v>
      </c>
    </row>
    <row r="2046" spans="1:17" x14ac:dyDescent="0.3">
      <c r="A2046">
        <f t="shared" si="188"/>
        <v>2046</v>
      </c>
      <c r="B2046" t="str">
        <f>IF(HLOOKUP("Memory",'vInfo (Imported)'!$1:$5000,A2046,FALSE)&gt;0,HLOOKUP("Memory",'vInfo (Imported)'!$1:$5000,A2046,FALSE),"")</f>
        <v/>
      </c>
      <c r="C2046" t="str">
        <f>IF(HLOOKUP("CPUs",'vInfo (Imported)'!$1:$5000,A2046,FALSE)&gt;0,
HLOOKUP("CPUs",'vInfo (Imported)'!$1:$5000,A2046,FALSE),
"")</f>
        <v/>
      </c>
      <c r="D2046" t="str">
        <f>IF(HLOOKUP($D$1,'vInfo (Imported)'!$1:$5000,A2046,FALSE)&gt;0,
HLOOKUP($D$1,'vInfo (Imported)'!$1:$5000,A2046,FALSE),
"")</f>
        <v/>
      </c>
      <c r="E2046" t="str">
        <f>IF(HLOOKUP("Category",'vInfo (Imported)'!$1:$5000,A2046,FALSE)&gt;0,
HLOOKUP("Category",'vInfo (Imported)'!$1:$5000,A2046,FALSE),
"")</f>
        <v/>
      </c>
      <c r="F2046" t="str">
        <f>IF(HLOOKUP("OS according to the configuration file",'vInfo (Imported)'!$1:$5000,A2046,FALSE)&gt;0,
HLOOKUP("OS according to the configuration file",'vInfo (Imported)'!$1:$5000,A2046,FALSE),
"")</f>
        <v/>
      </c>
      <c r="G2046" s="1" t="str">
        <f>IF(HLOOKUP("Cluster",'vInfo (Imported)'!$1:$5000,A2046,FALSE)&gt;0,
HLOOKUP("Cluster",'vInfo (Imported)'!$1:$5000,A2046,FALSE),
"")</f>
        <v/>
      </c>
      <c r="K2046" s="28">
        <f>'vCluster (Imported)'!A2046</f>
        <v>0</v>
      </c>
      <c r="L2046">
        <f t="shared" si="189"/>
        <v>0</v>
      </c>
      <c r="M2046">
        <f t="shared" si="190"/>
        <v>0</v>
      </c>
      <c r="N2046">
        <f t="shared" si="191"/>
        <v>0</v>
      </c>
      <c r="O2046" s="1">
        <f t="shared" si="192"/>
        <v>0</v>
      </c>
      <c r="P2046">
        <f>SUMIFS('vCluster (Imported)'!$G:$G,'vCluster (Imported)'!$A:$A,K2046)</f>
        <v>0</v>
      </c>
      <c r="Q2046">
        <f t="shared" si="193"/>
        <v>0</v>
      </c>
    </row>
    <row r="2047" spans="1:17" x14ac:dyDescent="0.3">
      <c r="A2047">
        <f t="shared" si="188"/>
        <v>2047</v>
      </c>
      <c r="B2047" t="str">
        <f>IF(HLOOKUP("Memory",'vInfo (Imported)'!$1:$5000,A2047,FALSE)&gt;0,HLOOKUP("Memory",'vInfo (Imported)'!$1:$5000,A2047,FALSE),"")</f>
        <v/>
      </c>
      <c r="C2047" t="str">
        <f>IF(HLOOKUP("CPUs",'vInfo (Imported)'!$1:$5000,A2047,FALSE)&gt;0,
HLOOKUP("CPUs",'vInfo (Imported)'!$1:$5000,A2047,FALSE),
"")</f>
        <v/>
      </c>
      <c r="D2047" t="str">
        <f>IF(HLOOKUP($D$1,'vInfo (Imported)'!$1:$5000,A2047,FALSE)&gt;0,
HLOOKUP($D$1,'vInfo (Imported)'!$1:$5000,A2047,FALSE),
"")</f>
        <v/>
      </c>
      <c r="E2047" t="str">
        <f>IF(HLOOKUP("Category",'vInfo (Imported)'!$1:$5000,A2047,FALSE)&gt;0,
HLOOKUP("Category",'vInfo (Imported)'!$1:$5000,A2047,FALSE),
"")</f>
        <v/>
      </c>
      <c r="F2047" t="str">
        <f>IF(HLOOKUP("OS according to the configuration file",'vInfo (Imported)'!$1:$5000,A2047,FALSE)&gt;0,
HLOOKUP("OS according to the configuration file",'vInfo (Imported)'!$1:$5000,A2047,FALSE),
"")</f>
        <v/>
      </c>
      <c r="G2047" s="1" t="str">
        <f>IF(HLOOKUP("Cluster",'vInfo (Imported)'!$1:$5000,A2047,FALSE)&gt;0,
HLOOKUP("Cluster",'vInfo (Imported)'!$1:$5000,A2047,FALSE),
"")</f>
        <v/>
      </c>
      <c r="K2047" s="28">
        <f>'vCluster (Imported)'!A2047</f>
        <v>0</v>
      </c>
      <c r="L2047">
        <f t="shared" si="189"/>
        <v>0</v>
      </c>
      <c r="M2047">
        <f t="shared" si="190"/>
        <v>0</v>
      </c>
      <c r="N2047">
        <f t="shared" si="191"/>
        <v>0</v>
      </c>
      <c r="O2047" s="1">
        <f t="shared" si="192"/>
        <v>0</v>
      </c>
      <c r="P2047">
        <f>SUMIFS('vCluster (Imported)'!$G:$G,'vCluster (Imported)'!$A:$A,K2047)</f>
        <v>0</v>
      </c>
      <c r="Q2047">
        <f t="shared" si="193"/>
        <v>0</v>
      </c>
    </row>
    <row r="2048" spans="1:17" x14ac:dyDescent="0.3">
      <c r="A2048">
        <f t="shared" si="188"/>
        <v>2048</v>
      </c>
      <c r="B2048" t="str">
        <f>IF(HLOOKUP("Memory",'vInfo (Imported)'!$1:$5000,A2048,FALSE)&gt;0,HLOOKUP("Memory",'vInfo (Imported)'!$1:$5000,A2048,FALSE),"")</f>
        <v/>
      </c>
      <c r="C2048" t="str">
        <f>IF(HLOOKUP("CPUs",'vInfo (Imported)'!$1:$5000,A2048,FALSE)&gt;0,
HLOOKUP("CPUs",'vInfo (Imported)'!$1:$5000,A2048,FALSE),
"")</f>
        <v/>
      </c>
      <c r="D2048" t="str">
        <f>IF(HLOOKUP($D$1,'vInfo (Imported)'!$1:$5000,A2048,FALSE)&gt;0,
HLOOKUP($D$1,'vInfo (Imported)'!$1:$5000,A2048,FALSE),
"")</f>
        <v/>
      </c>
      <c r="E2048" t="str">
        <f>IF(HLOOKUP("Category",'vInfo (Imported)'!$1:$5000,A2048,FALSE)&gt;0,
HLOOKUP("Category",'vInfo (Imported)'!$1:$5000,A2048,FALSE),
"")</f>
        <v/>
      </c>
      <c r="F2048" t="str">
        <f>IF(HLOOKUP("OS according to the configuration file",'vInfo (Imported)'!$1:$5000,A2048,FALSE)&gt;0,
HLOOKUP("OS according to the configuration file",'vInfo (Imported)'!$1:$5000,A2048,FALSE),
"")</f>
        <v/>
      </c>
      <c r="G2048" s="1" t="str">
        <f>IF(HLOOKUP("Cluster",'vInfo (Imported)'!$1:$5000,A2048,FALSE)&gt;0,
HLOOKUP("Cluster",'vInfo (Imported)'!$1:$5000,A2048,FALSE),
"")</f>
        <v/>
      </c>
      <c r="K2048" s="28">
        <f>'vCluster (Imported)'!A2048</f>
        <v>0</v>
      </c>
      <c r="L2048">
        <f t="shared" si="189"/>
        <v>0</v>
      </c>
      <c r="M2048">
        <f t="shared" si="190"/>
        <v>0</v>
      </c>
      <c r="N2048">
        <f t="shared" si="191"/>
        <v>0</v>
      </c>
      <c r="O2048" s="1">
        <f t="shared" si="192"/>
        <v>0</v>
      </c>
      <c r="P2048">
        <f>SUMIFS('vCluster (Imported)'!$G:$G,'vCluster (Imported)'!$A:$A,K2048)</f>
        <v>0</v>
      </c>
      <c r="Q2048">
        <f t="shared" si="193"/>
        <v>0</v>
      </c>
    </row>
    <row r="2049" spans="1:17" x14ac:dyDescent="0.3">
      <c r="A2049">
        <f t="shared" si="188"/>
        <v>2049</v>
      </c>
      <c r="B2049" t="str">
        <f>IF(HLOOKUP("Memory",'vInfo (Imported)'!$1:$5000,A2049,FALSE)&gt;0,HLOOKUP("Memory",'vInfo (Imported)'!$1:$5000,A2049,FALSE),"")</f>
        <v/>
      </c>
      <c r="C2049" t="str">
        <f>IF(HLOOKUP("CPUs",'vInfo (Imported)'!$1:$5000,A2049,FALSE)&gt;0,
HLOOKUP("CPUs",'vInfo (Imported)'!$1:$5000,A2049,FALSE),
"")</f>
        <v/>
      </c>
      <c r="D2049" t="str">
        <f>IF(HLOOKUP($D$1,'vInfo (Imported)'!$1:$5000,A2049,FALSE)&gt;0,
HLOOKUP($D$1,'vInfo (Imported)'!$1:$5000,A2049,FALSE),
"")</f>
        <v/>
      </c>
      <c r="E2049" t="str">
        <f>IF(HLOOKUP("Category",'vInfo (Imported)'!$1:$5000,A2049,FALSE)&gt;0,
HLOOKUP("Category",'vInfo (Imported)'!$1:$5000,A2049,FALSE),
"")</f>
        <v/>
      </c>
      <c r="F2049" t="str">
        <f>IF(HLOOKUP("OS according to the configuration file",'vInfo (Imported)'!$1:$5000,A2049,FALSE)&gt;0,
HLOOKUP("OS according to the configuration file",'vInfo (Imported)'!$1:$5000,A2049,FALSE),
"")</f>
        <v/>
      </c>
      <c r="G2049" s="1" t="str">
        <f>IF(HLOOKUP("Cluster",'vInfo (Imported)'!$1:$5000,A2049,FALSE)&gt;0,
HLOOKUP("Cluster",'vInfo (Imported)'!$1:$5000,A2049,FALSE),
"")</f>
        <v/>
      </c>
      <c r="K2049" s="28">
        <f>'vCluster (Imported)'!A2049</f>
        <v>0</v>
      </c>
      <c r="L2049">
        <f t="shared" si="189"/>
        <v>0</v>
      </c>
      <c r="M2049">
        <f t="shared" si="190"/>
        <v>0</v>
      </c>
      <c r="N2049">
        <f t="shared" si="191"/>
        <v>0</v>
      </c>
      <c r="O2049" s="1">
        <f t="shared" si="192"/>
        <v>0</v>
      </c>
      <c r="P2049">
        <f>SUMIFS('vCluster (Imported)'!$G:$G,'vCluster (Imported)'!$A:$A,K2049)</f>
        <v>0</v>
      </c>
      <c r="Q2049">
        <f t="shared" si="193"/>
        <v>0</v>
      </c>
    </row>
    <row r="2050" spans="1:17" x14ac:dyDescent="0.3">
      <c r="A2050">
        <f t="shared" ref="A2050:A2113" si="194">A2049+1</f>
        <v>2050</v>
      </c>
      <c r="B2050" t="str">
        <f>IF(HLOOKUP("Memory",'vInfo (Imported)'!$1:$5000,A2050,FALSE)&gt;0,HLOOKUP("Memory",'vInfo (Imported)'!$1:$5000,A2050,FALSE),"")</f>
        <v/>
      </c>
      <c r="C2050" t="str">
        <f>IF(HLOOKUP("CPUs",'vInfo (Imported)'!$1:$5000,A2050,FALSE)&gt;0,
HLOOKUP("CPUs",'vInfo (Imported)'!$1:$5000,A2050,FALSE),
"")</f>
        <v/>
      </c>
      <c r="D2050" t="str">
        <f>IF(HLOOKUP($D$1,'vInfo (Imported)'!$1:$5000,A2050,FALSE)&gt;0,
HLOOKUP($D$1,'vInfo (Imported)'!$1:$5000,A2050,FALSE),
"")</f>
        <v/>
      </c>
      <c r="E2050" t="str">
        <f>IF(HLOOKUP("Category",'vInfo (Imported)'!$1:$5000,A2050,FALSE)&gt;0,
HLOOKUP("Category",'vInfo (Imported)'!$1:$5000,A2050,FALSE),
"")</f>
        <v/>
      </c>
      <c r="F2050" t="str">
        <f>IF(HLOOKUP("OS according to the configuration file",'vInfo (Imported)'!$1:$5000,A2050,FALSE)&gt;0,
HLOOKUP("OS according to the configuration file",'vInfo (Imported)'!$1:$5000,A2050,FALSE),
"")</f>
        <v/>
      </c>
      <c r="G2050" s="1" t="str">
        <f>IF(HLOOKUP("Cluster",'vInfo (Imported)'!$1:$5000,A2050,FALSE)&gt;0,
HLOOKUP("Cluster",'vInfo (Imported)'!$1:$5000,A2050,FALSE),
"")</f>
        <v/>
      </c>
      <c r="K2050" s="28">
        <f>'vCluster (Imported)'!A2050</f>
        <v>0</v>
      </c>
      <c r="L2050">
        <f t="shared" ref="L2050:L2113" si="195">COUNTIFS(G:G,K2050,$E:$E,$L$1)</f>
        <v>0</v>
      </c>
      <c r="M2050">
        <f t="shared" ref="M2050:M2113" si="196">COUNTIFS(G:G,K2050,$E:$E,$M$1)</f>
        <v>0</v>
      </c>
      <c r="N2050">
        <f t="shared" ref="N2050:N2113" si="197">COUNTIFS(G:G,K2050,$E:$E,$N$1)</f>
        <v>0</v>
      </c>
      <c r="O2050" s="1">
        <f t="shared" ref="O2050:O2113" si="198">COUNTIFS(G:G,K2050,$E:$E,$O$1)</f>
        <v>0</v>
      </c>
      <c r="P2050">
        <f>SUMIFS('vCluster (Imported)'!$G:$G,'vCluster (Imported)'!$A:$A,K2050)</f>
        <v>0</v>
      </c>
      <c r="Q2050">
        <f t="shared" ref="Q2050:Q2113" si="199">IF(L2050&gt;0,P2050,0)</f>
        <v>0</v>
      </c>
    </row>
    <row r="2051" spans="1:17" x14ac:dyDescent="0.3">
      <c r="A2051">
        <f t="shared" si="194"/>
        <v>2051</v>
      </c>
      <c r="B2051" t="str">
        <f>IF(HLOOKUP("Memory",'vInfo (Imported)'!$1:$5000,A2051,FALSE)&gt;0,HLOOKUP("Memory",'vInfo (Imported)'!$1:$5000,A2051,FALSE),"")</f>
        <v/>
      </c>
      <c r="C2051" t="str">
        <f>IF(HLOOKUP("CPUs",'vInfo (Imported)'!$1:$5000,A2051,FALSE)&gt;0,
HLOOKUP("CPUs",'vInfo (Imported)'!$1:$5000,A2051,FALSE),
"")</f>
        <v/>
      </c>
      <c r="D2051" t="str">
        <f>IF(HLOOKUP($D$1,'vInfo (Imported)'!$1:$5000,A2051,FALSE)&gt;0,
HLOOKUP($D$1,'vInfo (Imported)'!$1:$5000,A2051,FALSE),
"")</f>
        <v/>
      </c>
      <c r="E2051" t="str">
        <f>IF(HLOOKUP("Category",'vInfo (Imported)'!$1:$5000,A2051,FALSE)&gt;0,
HLOOKUP("Category",'vInfo (Imported)'!$1:$5000,A2051,FALSE),
"")</f>
        <v/>
      </c>
      <c r="F2051" t="str">
        <f>IF(HLOOKUP("OS according to the configuration file",'vInfo (Imported)'!$1:$5000,A2051,FALSE)&gt;0,
HLOOKUP("OS according to the configuration file",'vInfo (Imported)'!$1:$5000,A2051,FALSE),
"")</f>
        <v/>
      </c>
      <c r="G2051" s="1" t="str">
        <f>IF(HLOOKUP("Cluster",'vInfo (Imported)'!$1:$5000,A2051,FALSE)&gt;0,
HLOOKUP("Cluster",'vInfo (Imported)'!$1:$5000,A2051,FALSE),
"")</f>
        <v/>
      </c>
      <c r="K2051" s="28">
        <f>'vCluster (Imported)'!A2051</f>
        <v>0</v>
      </c>
      <c r="L2051">
        <f t="shared" si="195"/>
        <v>0</v>
      </c>
      <c r="M2051">
        <f t="shared" si="196"/>
        <v>0</v>
      </c>
      <c r="N2051">
        <f t="shared" si="197"/>
        <v>0</v>
      </c>
      <c r="O2051" s="1">
        <f t="shared" si="198"/>
        <v>0</v>
      </c>
      <c r="P2051">
        <f>SUMIFS('vCluster (Imported)'!$G:$G,'vCluster (Imported)'!$A:$A,K2051)</f>
        <v>0</v>
      </c>
      <c r="Q2051">
        <f t="shared" si="199"/>
        <v>0</v>
      </c>
    </row>
    <row r="2052" spans="1:17" x14ac:dyDescent="0.3">
      <c r="A2052">
        <f t="shared" si="194"/>
        <v>2052</v>
      </c>
      <c r="B2052" t="str">
        <f>IF(HLOOKUP("Memory",'vInfo (Imported)'!$1:$5000,A2052,FALSE)&gt;0,HLOOKUP("Memory",'vInfo (Imported)'!$1:$5000,A2052,FALSE),"")</f>
        <v/>
      </c>
      <c r="C2052" t="str">
        <f>IF(HLOOKUP("CPUs",'vInfo (Imported)'!$1:$5000,A2052,FALSE)&gt;0,
HLOOKUP("CPUs",'vInfo (Imported)'!$1:$5000,A2052,FALSE),
"")</f>
        <v/>
      </c>
      <c r="D2052" t="str">
        <f>IF(HLOOKUP($D$1,'vInfo (Imported)'!$1:$5000,A2052,FALSE)&gt;0,
HLOOKUP($D$1,'vInfo (Imported)'!$1:$5000,A2052,FALSE),
"")</f>
        <v/>
      </c>
      <c r="E2052" t="str">
        <f>IF(HLOOKUP("Category",'vInfo (Imported)'!$1:$5000,A2052,FALSE)&gt;0,
HLOOKUP("Category",'vInfo (Imported)'!$1:$5000,A2052,FALSE),
"")</f>
        <v/>
      </c>
      <c r="F2052" t="str">
        <f>IF(HLOOKUP("OS according to the configuration file",'vInfo (Imported)'!$1:$5000,A2052,FALSE)&gt;0,
HLOOKUP("OS according to the configuration file",'vInfo (Imported)'!$1:$5000,A2052,FALSE),
"")</f>
        <v/>
      </c>
      <c r="G2052" s="1" t="str">
        <f>IF(HLOOKUP("Cluster",'vInfo (Imported)'!$1:$5000,A2052,FALSE)&gt;0,
HLOOKUP("Cluster",'vInfo (Imported)'!$1:$5000,A2052,FALSE),
"")</f>
        <v/>
      </c>
      <c r="K2052" s="28">
        <f>'vCluster (Imported)'!A2052</f>
        <v>0</v>
      </c>
      <c r="L2052">
        <f t="shared" si="195"/>
        <v>0</v>
      </c>
      <c r="M2052">
        <f t="shared" si="196"/>
        <v>0</v>
      </c>
      <c r="N2052">
        <f t="shared" si="197"/>
        <v>0</v>
      </c>
      <c r="O2052" s="1">
        <f t="shared" si="198"/>
        <v>0</v>
      </c>
      <c r="P2052">
        <f>SUMIFS('vCluster (Imported)'!$G:$G,'vCluster (Imported)'!$A:$A,K2052)</f>
        <v>0</v>
      </c>
      <c r="Q2052">
        <f t="shared" si="199"/>
        <v>0</v>
      </c>
    </row>
    <row r="2053" spans="1:17" x14ac:dyDescent="0.3">
      <c r="A2053">
        <f t="shared" si="194"/>
        <v>2053</v>
      </c>
      <c r="B2053" t="str">
        <f>IF(HLOOKUP("Memory",'vInfo (Imported)'!$1:$5000,A2053,FALSE)&gt;0,HLOOKUP("Memory",'vInfo (Imported)'!$1:$5000,A2053,FALSE),"")</f>
        <v/>
      </c>
      <c r="C2053" t="str">
        <f>IF(HLOOKUP("CPUs",'vInfo (Imported)'!$1:$5000,A2053,FALSE)&gt;0,
HLOOKUP("CPUs",'vInfo (Imported)'!$1:$5000,A2053,FALSE),
"")</f>
        <v/>
      </c>
      <c r="D2053" t="str">
        <f>IF(HLOOKUP($D$1,'vInfo (Imported)'!$1:$5000,A2053,FALSE)&gt;0,
HLOOKUP($D$1,'vInfo (Imported)'!$1:$5000,A2053,FALSE),
"")</f>
        <v/>
      </c>
      <c r="E2053" t="str">
        <f>IF(HLOOKUP("Category",'vInfo (Imported)'!$1:$5000,A2053,FALSE)&gt;0,
HLOOKUP("Category",'vInfo (Imported)'!$1:$5000,A2053,FALSE),
"")</f>
        <v/>
      </c>
      <c r="F2053" t="str">
        <f>IF(HLOOKUP("OS according to the configuration file",'vInfo (Imported)'!$1:$5000,A2053,FALSE)&gt;0,
HLOOKUP("OS according to the configuration file",'vInfo (Imported)'!$1:$5000,A2053,FALSE),
"")</f>
        <v/>
      </c>
      <c r="G2053" s="1" t="str">
        <f>IF(HLOOKUP("Cluster",'vInfo (Imported)'!$1:$5000,A2053,FALSE)&gt;0,
HLOOKUP("Cluster",'vInfo (Imported)'!$1:$5000,A2053,FALSE),
"")</f>
        <v/>
      </c>
      <c r="K2053" s="28">
        <f>'vCluster (Imported)'!A2053</f>
        <v>0</v>
      </c>
      <c r="L2053">
        <f t="shared" si="195"/>
        <v>0</v>
      </c>
      <c r="M2053">
        <f t="shared" si="196"/>
        <v>0</v>
      </c>
      <c r="N2053">
        <f t="shared" si="197"/>
        <v>0</v>
      </c>
      <c r="O2053" s="1">
        <f t="shared" si="198"/>
        <v>0</v>
      </c>
      <c r="P2053">
        <f>SUMIFS('vCluster (Imported)'!$G:$G,'vCluster (Imported)'!$A:$A,K2053)</f>
        <v>0</v>
      </c>
      <c r="Q2053">
        <f t="shared" si="199"/>
        <v>0</v>
      </c>
    </row>
    <row r="2054" spans="1:17" x14ac:dyDescent="0.3">
      <c r="A2054">
        <f t="shared" si="194"/>
        <v>2054</v>
      </c>
      <c r="B2054" t="str">
        <f>IF(HLOOKUP("Memory",'vInfo (Imported)'!$1:$5000,A2054,FALSE)&gt;0,HLOOKUP("Memory",'vInfo (Imported)'!$1:$5000,A2054,FALSE),"")</f>
        <v/>
      </c>
      <c r="C2054" t="str">
        <f>IF(HLOOKUP("CPUs",'vInfo (Imported)'!$1:$5000,A2054,FALSE)&gt;0,
HLOOKUP("CPUs",'vInfo (Imported)'!$1:$5000,A2054,FALSE),
"")</f>
        <v/>
      </c>
      <c r="D2054" t="str">
        <f>IF(HLOOKUP($D$1,'vInfo (Imported)'!$1:$5000,A2054,FALSE)&gt;0,
HLOOKUP($D$1,'vInfo (Imported)'!$1:$5000,A2054,FALSE),
"")</f>
        <v/>
      </c>
      <c r="E2054" t="str">
        <f>IF(HLOOKUP("Category",'vInfo (Imported)'!$1:$5000,A2054,FALSE)&gt;0,
HLOOKUP("Category",'vInfo (Imported)'!$1:$5000,A2054,FALSE),
"")</f>
        <v/>
      </c>
      <c r="F2054" t="str">
        <f>IF(HLOOKUP("OS according to the configuration file",'vInfo (Imported)'!$1:$5000,A2054,FALSE)&gt;0,
HLOOKUP("OS according to the configuration file",'vInfo (Imported)'!$1:$5000,A2054,FALSE),
"")</f>
        <v/>
      </c>
      <c r="G2054" s="1" t="str">
        <f>IF(HLOOKUP("Cluster",'vInfo (Imported)'!$1:$5000,A2054,FALSE)&gt;0,
HLOOKUP("Cluster",'vInfo (Imported)'!$1:$5000,A2054,FALSE),
"")</f>
        <v/>
      </c>
      <c r="K2054" s="28">
        <f>'vCluster (Imported)'!A2054</f>
        <v>0</v>
      </c>
      <c r="L2054">
        <f t="shared" si="195"/>
        <v>0</v>
      </c>
      <c r="M2054">
        <f t="shared" si="196"/>
        <v>0</v>
      </c>
      <c r="N2054">
        <f t="shared" si="197"/>
        <v>0</v>
      </c>
      <c r="O2054" s="1">
        <f t="shared" si="198"/>
        <v>0</v>
      </c>
      <c r="P2054">
        <f>SUMIFS('vCluster (Imported)'!$G:$G,'vCluster (Imported)'!$A:$A,K2054)</f>
        <v>0</v>
      </c>
      <c r="Q2054">
        <f t="shared" si="199"/>
        <v>0</v>
      </c>
    </row>
    <row r="2055" spans="1:17" x14ac:dyDescent="0.3">
      <c r="A2055">
        <f t="shared" si="194"/>
        <v>2055</v>
      </c>
      <c r="B2055" t="str">
        <f>IF(HLOOKUP("Memory",'vInfo (Imported)'!$1:$5000,A2055,FALSE)&gt;0,HLOOKUP("Memory",'vInfo (Imported)'!$1:$5000,A2055,FALSE),"")</f>
        <v/>
      </c>
      <c r="C2055" t="str">
        <f>IF(HLOOKUP("CPUs",'vInfo (Imported)'!$1:$5000,A2055,FALSE)&gt;0,
HLOOKUP("CPUs",'vInfo (Imported)'!$1:$5000,A2055,FALSE),
"")</f>
        <v/>
      </c>
      <c r="D2055" t="str">
        <f>IF(HLOOKUP($D$1,'vInfo (Imported)'!$1:$5000,A2055,FALSE)&gt;0,
HLOOKUP($D$1,'vInfo (Imported)'!$1:$5000,A2055,FALSE),
"")</f>
        <v/>
      </c>
      <c r="E2055" t="str">
        <f>IF(HLOOKUP("Category",'vInfo (Imported)'!$1:$5000,A2055,FALSE)&gt;0,
HLOOKUP("Category",'vInfo (Imported)'!$1:$5000,A2055,FALSE),
"")</f>
        <v/>
      </c>
      <c r="F2055" t="str">
        <f>IF(HLOOKUP("OS according to the configuration file",'vInfo (Imported)'!$1:$5000,A2055,FALSE)&gt;0,
HLOOKUP("OS according to the configuration file",'vInfo (Imported)'!$1:$5000,A2055,FALSE),
"")</f>
        <v/>
      </c>
      <c r="G2055" s="1" t="str">
        <f>IF(HLOOKUP("Cluster",'vInfo (Imported)'!$1:$5000,A2055,FALSE)&gt;0,
HLOOKUP("Cluster",'vInfo (Imported)'!$1:$5000,A2055,FALSE),
"")</f>
        <v/>
      </c>
      <c r="K2055" s="28">
        <f>'vCluster (Imported)'!A2055</f>
        <v>0</v>
      </c>
      <c r="L2055">
        <f t="shared" si="195"/>
        <v>0</v>
      </c>
      <c r="M2055">
        <f t="shared" si="196"/>
        <v>0</v>
      </c>
      <c r="N2055">
        <f t="shared" si="197"/>
        <v>0</v>
      </c>
      <c r="O2055" s="1">
        <f t="shared" si="198"/>
        <v>0</v>
      </c>
      <c r="P2055">
        <f>SUMIFS('vCluster (Imported)'!$G:$G,'vCluster (Imported)'!$A:$A,K2055)</f>
        <v>0</v>
      </c>
      <c r="Q2055">
        <f t="shared" si="199"/>
        <v>0</v>
      </c>
    </row>
    <row r="2056" spans="1:17" x14ac:dyDescent="0.3">
      <c r="A2056">
        <f t="shared" si="194"/>
        <v>2056</v>
      </c>
      <c r="B2056" t="str">
        <f>IF(HLOOKUP("Memory",'vInfo (Imported)'!$1:$5000,A2056,FALSE)&gt;0,HLOOKUP("Memory",'vInfo (Imported)'!$1:$5000,A2056,FALSE),"")</f>
        <v/>
      </c>
      <c r="C2056" t="str">
        <f>IF(HLOOKUP("CPUs",'vInfo (Imported)'!$1:$5000,A2056,FALSE)&gt;0,
HLOOKUP("CPUs",'vInfo (Imported)'!$1:$5000,A2056,FALSE),
"")</f>
        <v/>
      </c>
      <c r="D2056" t="str">
        <f>IF(HLOOKUP($D$1,'vInfo (Imported)'!$1:$5000,A2056,FALSE)&gt;0,
HLOOKUP($D$1,'vInfo (Imported)'!$1:$5000,A2056,FALSE),
"")</f>
        <v/>
      </c>
      <c r="E2056" t="str">
        <f>IF(HLOOKUP("Category",'vInfo (Imported)'!$1:$5000,A2056,FALSE)&gt;0,
HLOOKUP("Category",'vInfo (Imported)'!$1:$5000,A2056,FALSE),
"")</f>
        <v/>
      </c>
      <c r="F2056" t="str">
        <f>IF(HLOOKUP("OS according to the configuration file",'vInfo (Imported)'!$1:$5000,A2056,FALSE)&gt;0,
HLOOKUP("OS according to the configuration file",'vInfo (Imported)'!$1:$5000,A2056,FALSE),
"")</f>
        <v/>
      </c>
      <c r="G2056" s="1" t="str">
        <f>IF(HLOOKUP("Cluster",'vInfo (Imported)'!$1:$5000,A2056,FALSE)&gt;0,
HLOOKUP("Cluster",'vInfo (Imported)'!$1:$5000,A2056,FALSE),
"")</f>
        <v/>
      </c>
      <c r="K2056" s="28">
        <f>'vCluster (Imported)'!A2056</f>
        <v>0</v>
      </c>
      <c r="L2056">
        <f t="shared" si="195"/>
        <v>0</v>
      </c>
      <c r="M2056">
        <f t="shared" si="196"/>
        <v>0</v>
      </c>
      <c r="N2056">
        <f t="shared" si="197"/>
        <v>0</v>
      </c>
      <c r="O2056" s="1">
        <f t="shared" si="198"/>
        <v>0</v>
      </c>
      <c r="P2056">
        <f>SUMIFS('vCluster (Imported)'!$G:$G,'vCluster (Imported)'!$A:$A,K2056)</f>
        <v>0</v>
      </c>
      <c r="Q2056">
        <f t="shared" si="199"/>
        <v>0</v>
      </c>
    </row>
    <row r="2057" spans="1:17" x14ac:dyDescent="0.3">
      <c r="A2057">
        <f t="shared" si="194"/>
        <v>2057</v>
      </c>
      <c r="B2057" t="str">
        <f>IF(HLOOKUP("Memory",'vInfo (Imported)'!$1:$5000,A2057,FALSE)&gt;0,HLOOKUP("Memory",'vInfo (Imported)'!$1:$5000,A2057,FALSE),"")</f>
        <v/>
      </c>
      <c r="C2057" t="str">
        <f>IF(HLOOKUP("CPUs",'vInfo (Imported)'!$1:$5000,A2057,FALSE)&gt;0,
HLOOKUP("CPUs",'vInfo (Imported)'!$1:$5000,A2057,FALSE),
"")</f>
        <v/>
      </c>
      <c r="D2057" t="str">
        <f>IF(HLOOKUP($D$1,'vInfo (Imported)'!$1:$5000,A2057,FALSE)&gt;0,
HLOOKUP($D$1,'vInfo (Imported)'!$1:$5000,A2057,FALSE),
"")</f>
        <v/>
      </c>
      <c r="E2057" t="str">
        <f>IF(HLOOKUP("Category",'vInfo (Imported)'!$1:$5000,A2057,FALSE)&gt;0,
HLOOKUP("Category",'vInfo (Imported)'!$1:$5000,A2057,FALSE),
"")</f>
        <v/>
      </c>
      <c r="F2057" t="str">
        <f>IF(HLOOKUP("OS according to the configuration file",'vInfo (Imported)'!$1:$5000,A2057,FALSE)&gt;0,
HLOOKUP("OS according to the configuration file",'vInfo (Imported)'!$1:$5000,A2057,FALSE),
"")</f>
        <v/>
      </c>
      <c r="G2057" s="1" t="str">
        <f>IF(HLOOKUP("Cluster",'vInfo (Imported)'!$1:$5000,A2057,FALSE)&gt;0,
HLOOKUP("Cluster",'vInfo (Imported)'!$1:$5000,A2057,FALSE),
"")</f>
        <v/>
      </c>
      <c r="K2057" s="28">
        <f>'vCluster (Imported)'!A2057</f>
        <v>0</v>
      </c>
      <c r="L2057">
        <f t="shared" si="195"/>
        <v>0</v>
      </c>
      <c r="M2057">
        <f t="shared" si="196"/>
        <v>0</v>
      </c>
      <c r="N2057">
        <f t="shared" si="197"/>
        <v>0</v>
      </c>
      <c r="O2057" s="1">
        <f t="shared" si="198"/>
        <v>0</v>
      </c>
      <c r="P2057">
        <f>SUMIFS('vCluster (Imported)'!$G:$G,'vCluster (Imported)'!$A:$A,K2057)</f>
        <v>0</v>
      </c>
      <c r="Q2057">
        <f t="shared" si="199"/>
        <v>0</v>
      </c>
    </row>
    <row r="2058" spans="1:17" x14ac:dyDescent="0.3">
      <c r="A2058">
        <f t="shared" si="194"/>
        <v>2058</v>
      </c>
      <c r="B2058" t="str">
        <f>IF(HLOOKUP("Memory",'vInfo (Imported)'!$1:$5000,A2058,FALSE)&gt;0,HLOOKUP("Memory",'vInfo (Imported)'!$1:$5000,A2058,FALSE),"")</f>
        <v/>
      </c>
      <c r="C2058" t="str">
        <f>IF(HLOOKUP("CPUs",'vInfo (Imported)'!$1:$5000,A2058,FALSE)&gt;0,
HLOOKUP("CPUs",'vInfo (Imported)'!$1:$5000,A2058,FALSE),
"")</f>
        <v/>
      </c>
      <c r="D2058" t="str">
        <f>IF(HLOOKUP($D$1,'vInfo (Imported)'!$1:$5000,A2058,FALSE)&gt;0,
HLOOKUP($D$1,'vInfo (Imported)'!$1:$5000,A2058,FALSE),
"")</f>
        <v/>
      </c>
      <c r="E2058" t="str">
        <f>IF(HLOOKUP("Category",'vInfo (Imported)'!$1:$5000,A2058,FALSE)&gt;0,
HLOOKUP("Category",'vInfo (Imported)'!$1:$5000,A2058,FALSE),
"")</f>
        <v/>
      </c>
      <c r="F2058" t="str">
        <f>IF(HLOOKUP("OS according to the configuration file",'vInfo (Imported)'!$1:$5000,A2058,FALSE)&gt;0,
HLOOKUP("OS according to the configuration file",'vInfo (Imported)'!$1:$5000,A2058,FALSE),
"")</f>
        <v/>
      </c>
      <c r="G2058" s="1" t="str">
        <f>IF(HLOOKUP("Cluster",'vInfo (Imported)'!$1:$5000,A2058,FALSE)&gt;0,
HLOOKUP("Cluster",'vInfo (Imported)'!$1:$5000,A2058,FALSE),
"")</f>
        <v/>
      </c>
      <c r="K2058" s="28">
        <f>'vCluster (Imported)'!A2058</f>
        <v>0</v>
      </c>
      <c r="L2058">
        <f t="shared" si="195"/>
        <v>0</v>
      </c>
      <c r="M2058">
        <f t="shared" si="196"/>
        <v>0</v>
      </c>
      <c r="N2058">
        <f t="shared" si="197"/>
        <v>0</v>
      </c>
      <c r="O2058" s="1">
        <f t="shared" si="198"/>
        <v>0</v>
      </c>
      <c r="P2058">
        <f>SUMIFS('vCluster (Imported)'!$G:$G,'vCluster (Imported)'!$A:$A,K2058)</f>
        <v>0</v>
      </c>
      <c r="Q2058">
        <f t="shared" si="199"/>
        <v>0</v>
      </c>
    </row>
    <row r="2059" spans="1:17" x14ac:dyDescent="0.3">
      <c r="A2059">
        <f t="shared" si="194"/>
        <v>2059</v>
      </c>
      <c r="B2059" t="str">
        <f>IF(HLOOKUP("Memory",'vInfo (Imported)'!$1:$5000,A2059,FALSE)&gt;0,HLOOKUP("Memory",'vInfo (Imported)'!$1:$5000,A2059,FALSE),"")</f>
        <v/>
      </c>
      <c r="C2059" t="str">
        <f>IF(HLOOKUP("CPUs",'vInfo (Imported)'!$1:$5000,A2059,FALSE)&gt;0,
HLOOKUP("CPUs",'vInfo (Imported)'!$1:$5000,A2059,FALSE),
"")</f>
        <v/>
      </c>
      <c r="D2059" t="str">
        <f>IF(HLOOKUP($D$1,'vInfo (Imported)'!$1:$5000,A2059,FALSE)&gt;0,
HLOOKUP($D$1,'vInfo (Imported)'!$1:$5000,A2059,FALSE),
"")</f>
        <v/>
      </c>
      <c r="E2059" t="str">
        <f>IF(HLOOKUP("Category",'vInfo (Imported)'!$1:$5000,A2059,FALSE)&gt;0,
HLOOKUP("Category",'vInfo (Imported)'!$1:$5000,A2059,FALSE),
"")</f>
        <v/>
      </c>
      <c r="F2059" t="str">
        <f>IF(HLOOKUP("OS according to the configuration file",'vInfo (Imported)'!$1:$5000,A2059,FALSE)&gt;0,
HLOOKUP("OS according to the configuration file",'vInfo (Imported)'!$1:$5000,A2059,FALSE),
"")</f>
        <v/>
      </c>
      <c r="G2059" s="1" t="str">
        <f>IF(HLOOKUP("Cluster",'vInfo (Imported)'!$1:$5000,A2059,FALSE)&gt;0,
HLOOKUP("Cluster",'vInfo (Imported)'!$1:$5000,A2059,FALSE),
"")</f>
        <v/>
      </c>
      <c r="K2059" s="28">
        <f>'vCluster (Imported)'!A2059</f>
        <v>0</v>
      </c>
      <c r="L2059">
        <f t="shared" si="195"/>
        <v>0</v>
      </c>
      <c r="M2059">
        <f t="shared" si="196"/>
        <v>0</v>
      </c>
      <c r="N2059">
        <f t="shared" si="197"/>
        <v>0</v>
      </c>
      <c r="O2059" s="1">
        <f t="shared" si="198"/>
        <v>0</v>
      </c>
      <c r="P2059">
        <f>SUMIFS('vCluster (Imported)'!$G:$G,'vCluster (Imported)'!$A:$A,K2059)</f>
        <v>0</v>
      </c>
      <c r="Q2059">
        <f t="shared" si="199"/>
        <v>0</v>
      </c>
    </row>
    <row r="2060" spans="1:17" x14ac:dyDescent="0.3">
      <c r="A2060">
        <f t="shared" si="194"/>
        <v>2060</v>
      </c>
      <c r="B2060" t="str">
        <f>IF(HLOOKUP("Memory",'vInfo (Imported)'!$1:$5000,A2060,FALSE)&gt;0,HLOOKUP("Memory",'vInfo (Imported)'!$1:$5000,A2060,FALSE),"")</f>
        <v/>
      </c>
      <c r="C2060" t="str">
        <f>IF(HLOOKUP("CPUs",'vInfo (Imported)'!$1:$5000,A2060,FALSE)&gt;0,
HLOOKUP("CPUs",'vInfo (Imported)'!$1:$5000,A2060,FALSE),
"")</f>
        <v/>
      </c>
      <c r="D2060" t="str">
        <f>IF(HLOOKUP($D$1,'vInfo (Imported)'!$1:$5000,A2060,FALSE)&gt;0,
HLOOKUP($D$1,'vInfo (Imported)'!$1:$5000,A2060,FALSE),
"")</f>
        <v/>
      </c>
      <c r="E2060" t="str">
        <f>IF(HLOOKUP("Category",'vInfo (Imported)'!$1:$5000,A2060,FALSE)&gt;0,
HLOOKUP("Category",'vInfo (Imported)'!$1:$5000,A2060,FALSE),
"")</f>
        <v/>
      </c>
      <c r="F2060" t="str">
        <f>IF(HLOOKUP("OS according to the configuration file",'vInfo (Imported)'!$1:$5000,A2060,FALSE)&gt;0,
HLOOKUP("OS according to the configuration file",'vInfo (Imported)'!$1:$5000,A2060,FALSE),
"")</f>
        <v/>
      </c>
      <c r="G2060" s="1" t="str">
        <f>IF(HLOOKUP("Cluster",'vInfo (Imported)'!$1:$5000,A2060,FALSE)&gt;0,
HLOOKUP("Cluster",'vInfo (Imported)'!$1:$5000,A2060,FALSE),
"")</f>
        <v/>
      </c>
      <c r="K2060" s="28">
        <f>'vCluster (Imported)'!A2060</f>
        <v>0</v>
      </c>
      <c r="L2060">
        <f t="shared" si="195"/>
        <v>0</v>
      </c>
      <c r="M2060">
        <f t="shared" si="196"/>
        <v>0</v>
      </c>
      <c r="N2060">
        <f t="shared" si="197"/>
        <v>0</v>
      </c>
      <c r="O2060" s="1">
        <f t="shared" si="198"/>
        <v>0</v>
      </c>
      <c r="P2060">
        <f>SUMIFS('vCluster (Imported)'!$G:$G,'vCluster (Imported)'!$A:$A,K2060)</f>
        <v>0</v>
      </c>
      <c r="Q2060">
        <f t="shared" si="199"/>
        <v>0</v>
      </c>
    </row>
    <row r="2061" spans="1:17" x14ac:dyDescent="0.3">
      <c r="A2061">
        <f t="shared" si="194"/>
        <v>2061</v>
      </c>
      <c r="B2061" t="str">
        <f>IF(HLOOKUP("Memory",'vInfo (Imported)'!$1:$5000,A2061,FALSE)&gt;0,HLOOKUP("Memory",'vInfo (Imported)'!$1:$5000,A2061,FALSE),"")</f>
        <v/>
      </c>
      <c r="C2061" t="str">
        <f>IF(HLOOKUP("CPUs",'vInfo (Imported)'!$1:$5000,A2061,FALSE)&gt;0,
HLOOKUP("CPUs",'vInfo (Imported)'!$1:$5000,A2061,FALSE),
"")</f>
        <v/>
      </c>
      <c r="D2061" t="str">
        <f>IF(HLOOKUP($D$1,'vInfo (Imported)'!$1:$5000,A2061,FALSE)&gt;0,
HLOOKUP($D$1,'vInfo (Imported)'!$1:$5000,A2061,FALSE),
"")</f>
        <v/>
      </c>
      <c r="E2061" t="str">
        <f>IF(HLOOKUP("Category",'vInfo (Imported)'!$1:$5000,A2061,FALSE)&gt;0,
HLOOKUP("Category",'vInfo (Imported)'!$1:$5000,A2061,FALSE),
"")</f>
        <v/>
      </c>
      <c r="F2061" t="str">
        <f>IF(HLOOKUP("OS according to the configuration file",'vInfo (Imported)'!$1:$5000,A2061,FALSE)&gt;0,
HLOOKUP("OS according to the configuration file",'vInfo (Imported)'!$1:$5000,A2061,FALSE),
"")</f>
        <v/>
      </c>
      <c r="G2061" s="1" t="str">
        <f>IF(HLOOKUP("Cluster",'vInfo (Imported)'!$1:$5000,A2061,FALSE)&gt;0,
HLOOKUP("Cluster",'vInfo (Imported)'!$1:$5000,A2061,FALSE),
"")</f>
        <v/>
      </c>
      <c r="K2061" s="28">
        <f>'vCluster (Imported)'!A2061</f>
        <v>0</v>
      </c>
      <c r="L2061">
        <f t="shared" si="195"/>
        <v>0</v>
      </c>
      <c r="M2061">
        <f t="shared" si="196"/>
        <v>0</v>
      </c>
      <c r="N2061">
        <f t="shared" si="197"/>
        <v>0</v>
      </c>
      <c r="O2061" s="1">
        <f t="shared" si="198"/>
        <v>0</v>
      </c>
      <c r="P2061">
        <f>SUMIFS('vCluster (Imported)'!$G:$G,'vCluster (Imported)'!$A:$A,K2061)</f>
        <v>0</v>
      </c>
      <c r="Q2061">
        <f t="shared" si="199"/>
        <v>0</v>
      </c>
    </row>
    <row r="2062" spans="1:17" x14ac:dyDescent="0.3">
      <c r="A2062">
        <f t="shared" si="194"/>
        <v>2062</v>
      </c>
      <c r="B2062" t="str">
        <f>IF(HLOOKUP("Memory",'vInfo (Imported)'!$1:$5000,A2062,FALSE)&gt;0,HLOOKUP("Memory",'vInfo (Imported)'!$1:$5000,A2062,FALSE),"")</f>
        <v/>
      </c>
      <c r="C2062" t="str">
        <f>IF(HLOOKUP("CPUs",'vInfo (Imported)'!$1:$5000,A2062,FALSE)&gt;0,
HLOOKUP("CPUs",'vInfo (Imported)'!$1:$5000,A2062,FALSE),
"")</f>
        <v/>
      </c>
      <c r="D2062" t="str">
        <f>IF(HLOOKUP($D$1,'vInfo (Imported)'!$1:$5000,A2062,FALSE)&gt;0,
HLOOKUP($D$1,'vInfo (Imported)'!$1:$5000,A2062,FALSE),
"")</f>
        <v/>
      </c>
      <c r="E2062" t="str">
        <f>IF(HLOOKUP("Category",'vInfo (Imported)'!$1:$5000,A2062,FALSE)&gt;0,
HLOOKUP("Category",'vInfo (Imported)'!$1:$5000,A2062,FALSE),
"")</f>
        <v/>
      </c>
      <c r="F2062" t="str">
        <f>IF(HLOOKUP("OS according to the configuration file",'vInfo (Imported)'!$1:$5000,A2062,FALSE)&gt;0,
HLOOKUP("OS according to the configuration file",'vInfo (Imported)'!$1:$5000,A2062,FALSE),
"")</f>
        <v/>
      </c>
      <c r="G2062" s="1" t="str">
        <f>IF(HLOOKUP("Cluster",'vInfo (Imported)'!$1:$5000,A2062,FALSE)&gt;0,
HLOOKUP("Cluster",'vInfo (Imported)'!$1:$5000,A2062,FALSE),
"")</f>
        <v/>
      </c>
      <c r="K2062" s="28">
        <f>'vCluster (Imported)'!A2062</f>
        <v>0</v>
      </c>
      <c r="L2062">
        <f t="shared" si="195"/>
        <v>0</v>
      </c>
      <c r="M2062">
        <f t="shared" si="196"/>
        <v>0</v>
      </c>
      <c r="N2062">
        <f t="shared" si="197"/>
        <v>0</v>
      </c>
      <c r="O2062" s="1">
        <f t="shared" si="198"/>
        <v>0</v>
      </c>
      <c r="P2062">
        <f>SUMIFS('vCluster (Imported)'!$G:$G,'vCluster (Imported)'!$A:$A,K2062)</f>
        <v>0</v>
      </c>
      <c r="Q2062">
        <f t="shared" si="199"/>
        <v>0</v>
      </c>
    </row>
    <row r="2063" spans="1:17" x14ac:dyDescent="0.3">
      <c r="A2063">
        <f t="shared" si="194"/>
        <v>2063</v>
      </c>
      <c r="B2063" t="str">
        <f>IF(HLOOKUP("Memory",'vInfo (Imported)'!$1:$5000,A2063,FALSE)&gt;0,HLOOKUP("Memory",'vInfo (Imported)'!$1:$5000,A2063,FALSE),"")</f>
        <v/>
      </c>
      <c r="C2063" t="str">
        <f>IF(HLOOKUP("CPUs",'vInfo (Imported)'!$1:$5000,A2063,FALSE)&gt;0,
HLOOKUP("CPUs",'vInfo (Imported)'!$1:$5000,A2063,FALSE),
"")</f>
        <v/>
      </c>
      <c r="D2063" t="str">
        <f>IF(HLOOKUP($D$1,'vInfo (Imported)'!$1:$5000,A2063,FALSE)&gt;0,
HLOOKUP($D$1,'vInfo (Imported)'!$1:$5000,A2063,FALSE),
"")</f>
        <v/>
      </c>
      <c r="E2063" t="str">
        <f>IF(HLOOKUP("Category",'vInfo (Imported)'!$1:$5000,A2063,FALSE)&gt;0,
HLOOKUP("Category",'vInfo (Imported)'!$1:$5000,A2063,FALSE),
"")</f>
        <v/>
      </c>
      <c r="F2063" t="str">
        <f>IF(HLOOKUP("OS according to the configuration file",'vInfo (Imported)'!$1:$5000,A2063,FALSE)&gt;0,
HLOOKUP("OS according to the configuration file",'vInfo (Imported)'!$1:$5000,A2063,FALSE),
"")</f>
        <v/>
      </c>
      <c r="G2063" s="1" t="str">
        <f>IF(HLOOKUP("Cluster",'vInfo (Imported)'!$1:$5000,A2063,FALSE)&gt;0,
HLOOKUP("Cluster",'vInfo (Imported)'!$1:$5000,A2063,FALSE),
"")</f>
        <v/>
      </c>
      <c r="K2063" s="28">
        <f>'vCluster (Imported)'!A2063</f>
        <v>0</v>
      </c>
      <c r="L2063">
        <f t="shared" si="195"/>
        <v>0</v>
      </c>
      <c r="M2063">
        <f t="shared" si="196"/>
        <v>0</v>
      </c>
      <c r="N2063">
        <f t="shared" si="197"/>
        <v>0</v>
      </c>
      <c r="O2063" s="1">
        <f t="shared" si="198"/>
        <v>0</v>
      </c>
      <c r="P2063">
        <f>SUMIFS('vCluster (Imported)'!$G:$G,'vCluster (Imported)'!$A:$A,K2063)</f>
        <v>0</v>
      </c>
      <c r="Q2063">
        <f t="shared" si="199"/>
        <v>0</v>
      </c>
    </row>
    <row r="2064" spans="1:17" x14ac:dyDescent="0.3">
      <c r="A2064">
        <f t="shared" si="194"/>
        <v>2064</v>
      </c>
      <c r="B2064" t="str">
        <f>IF(HLOOKUP("Memory",'vInfo (Imported)'!$1:$5000,A2064,FALSE)&gt;0,HLOOKUP("Memory",'vInfo (Imported)'!$1:$5000,A2064,FALSE),"")</f>
        <v/>
      </c>
      <c r="C2064" t="str">
        <f>IF(HLOOKUP("CPUs",'vInfo (Imported)'!$1:$5000,A2064,FALSE)&gt;0,
HLOOKUP("CPUs",'vInfo (Imported)'!$1:$5000,A2064,FALSE),
"")</f>
        <v/>
      </c>
      <c r="D2064" t="str">
        <f>IF(HLOOKUP($D$1,'vInfo (Imported)'!$1:$5000,A2064,FALSE)&gt;0,
HLOOKUP($D$1,'vInfo (Imported)'!$1:$5000,A2064,FALSE),
"")</f>
        <v/>
      </c>
      <c r="E2064" t="str">
        <f>IF(HLOOKUP("Category",'vInfo (Imported)'!$1:$5000,A2064,FALSE)&gt;0,
HLOOKUP("Category",'vInfo (Imported)'!$1:$5000,A2064,FALSE),
"")</f>
        <v/>
      </c>
      <c r="F2064" t="str">
        <f>IF(HLOOKUP("OS according to the configuration file",'vInfo (Imported)'!$1:$5000,A2064,FALSE)&gt;0,
HLOOKUP("OS according to the configuration file",'vInfo (Imported)'!$1:$5000,A2064,FALSE),
"")</f>
        <v/>
      </c>
      <c r="G2064" s="1" t="str">
        <f>IF(HLOOKUP("Cluster",'vInfo (Imported)'!$1:$5000,A2064,FALSE)&gt;0,
HLOOKUP("Cluster",'vInfo (Imported)'!$1:$5000,A2064,FALSE),
"")</f>
        <v/>
      </c>
      <c r="K2064" s="28">
        <f>'vCluster (Imported)'!A2064</f>
        <v>0</v>
      </c>
      <c r="L2064">
        <f t="shared" si="195"/>
        <v>0</v>
      </c>
      <c r="M2064">
        <f t="shared" si="196"/>
        <v>0</v>
      </c>
      <c r="N2064">
        <f t="shared" si="197"/>
        <v>0</v>
      </c>
      <c r="O2064" s="1">
        <f t="shared" si="198"/>
        <v>0</v>
      </c>
      <c r="P2064">
        <f>SUMIFS('vCluster (Imported)'!$G:$G,'vCluster (Imported)'!$A:$A,K2064)</f>
        <v>0</v>
      </c>
      <c r="Q2064">
        <f t="shared" si="199"/>
        <v>0</v>
      </c>
    </row>
    <row r="2065" spans="1:17" x14ac:dyDescent="0.3">
      <c r="A2065">
        <f t="shared" si="194"/>
        <v>2065</v>
      </c>
      <c r="B2065" t="str">
        <f>IF(HLOOKUP("Memory",'vInfo (Imported)'!$1:$5000,A2065,FALSE)&gt;0,HLOOKUP("Memory",'vInfo (Imported)'!$1:$5000,A2065,FALSE),"")</f>
        <v/>
      </c>
      <c r="C2065" t="str">
        <f>IF(HLOOKUP("CPUs",'vInfo (Imported)'!$1:$5000,A2065,FALSE)&gt;0,
HLOOKUP("CPUs",'vInfo (Imported)'!$1:$5000,A2065,FALSE),
"")</f>
        <v/>
      </c>
      <c r="D2065" t="str">
        <f>IF(HLOOKUP($D$1,'vInfo (Imported)'!$1:$5000,A2065,FALSE)&gt;0,
HLOOKUP($D$1,'vInfo (Imported)'!$1:$5000,A2065,FALSE),
"")</f>
        <v/>
      </c>
      <c r="E2065" t="str">
        <f>IF(HLOOKUP("Category",'vInfo (Imported)'!$1:$5000,A2065,FALSE)&gt;0,
HLOOKUP("Category",'vInfo (Imported)'!$1:$5000,A2065,FALSE),
"")</f>
        <v/>
      </c>
      <c r="F2065" t="str">
        <f>IF(HLOOKUP("OS according to the configuration file",'vInfo (Imported)'!$1:$5000,A2065,FALSE)&gt;0,
HLOOKUP("OS according to the configuration file",'vInfo (Imported)'!$1:$5000,A2065,FALSE),
"")</f>
        <v/>
      </c>
      <c r="G2065" s="1" t="str">
        <f>IF(HLOOKUP("Cluster",'vInfo (Imported)'!$1:$5000,A2065,FALSE)&gt;0,
HLOOKUP("Cluster",'vInfo (Imported)'!$1:$5000,A2065,FALSE),
"")</f>
        <v/>
      </c>
      <c r="K2065" s="28">
        <f>'vCluster (Imported)'!A2065</f>
        <v>0</v>
      </c>
      <c r="L2065">
        <f t="shared" si="195"/>
        <v>0</v>
      </c>
      <c r="M2065">
        <f t="shared" si="196"/>
        <v>0</v>
      </c>
      <c r="N2065">
        <f t="shared" si="197"/>
        <v>0</v>
      </c>
      <c r="O2065" s="1">
        <f t="shared" si="198"/>
        <v>0</v>
      </c>
      <c r="P2065">
        <f>SUMIFS('vCluster (Imported)'!$G:$G,'vCluster (Imported)'!$A:$A,K2065)</f>
        <v>0</v>
      </c>
      <c r="Q2065">
        <f t="shared" si="199"/>
        <v>0</v>
      </c>
    </row>
    <row r="2066" spans="1:17" x14ac:dyDescent="0.3">
      <c r="A2066">
        <f t="shared" si="194"/>
        <v>2066</v>
      </c>
      <c r="B2066" t="str">
        <f>IF(HLOOKUP("Memory",'vInfo (Imported)'!$1:$5000,A2066,FALSE)&gt;0,HLOOKUP("Memory",'vInfo (Imported)'!$1:$5000,A2066,FALSE),"")</f>
        <v/>
      </c>
      <c r="C2066" t="str">
        <f>IF(HLOOKUP("CPUs",'vInfo (Imported)'!$1:$5000,A2066,FALSE)&gt;0,
HLOOKUP("CPUs",'vInfo (Imported)'!$1:$5000,A2066,FALSE),
"")</f>
        <v/>
      </c>
      <c r="D2066" t="str">
        <f>IF(HLOOKUP($D$1,'vInfo (Imported)'!$1:$5000,A2066,FALSE)&gt;0,
HLOOKUP($D$1,'vInfo (Imported)'!$1:$5000,A2066,FALSE),
"")</f>
        <v/>
      </c>
      <c r="E2066" t="str">
        <f>IF(HLOOKUP("Category",'vInfo (Imported)'!$1:$5000,A2066,FALSE)&gt;0,
HLOOKUP("Category",'vInfo (Imported)'!$1:$5000,A2066,FALSE),
"")</f>
        <v/>
      </c>
      <c r="F2066" t="str">
        <f>IF(HLOOKUP("OS according to the configuration file",'vInfo (Imported)'!$1:$5000,A2066,FALSE)&gt;0,
HLOOKUP("OS according to the configuration file",'vInfo (Imported)'!$1:$5000,A2066,FALSE),
"")</f>
        <v/>
      </c>
      <c r="G2066" s="1" t="str">
        <f>IF(HLOOKUP("Cluster",'vInfo (Imported)'!$1:$5000,A2066,FALSE)&gt;0,
HLOOKUP("Cluster",'vInfo (Imported)'!$1:$5000,A2066,FALSE),
"")</f>
        <v/>
      </c>
      <c r="K2066" s="28">
        <f>'vCluster (Imported)'!A2066</f>
        <v>0</v>
      </c>
      <c r="L2066">
        <f t="shared" si="195"/>
        <v>0</v>
      </c>
      <c r="M2066">
        <f t="shared" si="196"/>
        <v>0</v>
      </c>
      <c r="N2066">
        <f t="shared" si="197"/>
        <v>0</v>
      </c>
      <c r="O2066" s="1">
        <f t="shared" si="198"/>
        <v>0</v>
      </c>
      <c r="P2066">
        <f>SUMIFS('vCluster (Imported)'!$G:$G,'vCluster (Imported)'!$A:$A,K2066)</f>
        <v>0</v>
      </c>
      <c r="Q2066">
        <f t="shared" si="199"/>
        <v>0</v>
      </c>
    </row>
    <row r="2067" spans="1:17" x14ac:dyDescent="0.3">
      <c r="A2067">
        <f t="shared" si="194"/>
        <v>2067</v>
      </c>
      <c r="B2067" t="str">
        <f>IF(HLOOKUP("Memory",'vInfo (Imported)'!$1:$5000,A2067,FALSE)&gt;0,HLOOKUP("Memory",'vInfo (Imported)'!$1:$5000,A2067,FALSE),"")</f>
        <v/>
      </c>
      <c r="C2067" t="str">
        <f>IF(HLOOKUP("CPUs",'vInfo (Imported)'!$1:$5000,A2067,FALSE)&gt;0,
HLOOKUP("CPUs",'vInfo (Imported)'!$1:$5000,A2067,FALSE),
"")</f>
        <v/>
      </c>
      <c r="D2067" t="str">
        <f>IF(HLOOKUP($D$1,'vInfo (Imported)'!$1:$5000,A2067,FALSE)&gt;0,
HLOOKUP($D$1,'vInfo (Imported)'!$1:$5000,A2067,FALSE),
"")</f>
        <v/>
      </c>
      <c r="E2067" t="str">
        <f>IF(HLOOKUP("Category",'vInfo (Imported)'!$1:$5000,A2067,FALSE)&gt;0,
HLOOKUP("Category",'vInfo (Imported)'!$1:$5000,A2067,FALSE),
"")</f>
        <v/>
      </c>
      <c r="F2067" t="str">
        <f>IF(HLOOKUP("OS according to the configuration file",'vInfo (Imported)'!$1:$5000,A2067,FALSE)&gt;0,
HLOOKUP("OS according to the configuration file",'vInfo (Imported)'!$1:$5000,A2067,FALSE),
"")</f>
        <v/>
      </c>
      <c r="G2067" s="1" t="str">
        <f>IF(HLOOKUP("Cluster",'vInfo (Imported)'!$1:$5000,A2067,FALSE)&gt;0,
HLOOKUP("Cluster",'vInfo (Imported)'!$1:$5000,A2067,FALSE),
"")</f>
        <v/>
      </c>
      <c r="K2067" s="28">
        <f>'vCluster (Imported)'!A2067</f>
        <v>0</v>
      </c>
      <c r="L2067">
        <f t="shared" si="195"/>
        <v>0</v>
      </c>
      <c r="M2067">
        <f t="shared" si="196"/>
        <v>0</v>
      </c>
      <c r="N2067">
        <f t="shared" si="197"/>
        <v>0</v>
      </c>
      <c r="O2067" s="1">
        <f t="shared" si="198"/>
        <v>0</v>
      </c>
      <c r="P2067">
        <f>SUMIFS('vCluster (Imported)'!$G:$G,'vCluster (Imported)'!$A:$A,K2067)</f>
        <v>0</v>
      </c>
      <c r="Q2067">
        <f t="shared" si="199"/>
        <v>0</v>
      </c>
    </row>
    <row r="2068" spans="1:17" x14ac:dyDescent="0.3">
      <c r="A2068">
        <f t="shared" si="194"/>
        <v>2068</v>
      </c>
      <c r="B2068" t="str">
        <f>IF(HLOOKUP("Memory",'vInfo (Imported)'!$1:$5000,A2068,FALSE)&gt;0,HLOOKUP("Memory",'vInfo (Imported)'!$1:$5000,A2068,FALSE),"")</f>
        <v/>
      </c>
      <c r="C2068" t="str">
        <f>IF(HLOOKUP("CPUs",'vInfo (Imported)'!$1:$5000,A2068,FALSE)&gt;0,
HLOOKUP("CPUs",'vInfo (Imported)'!$1:$5000,A2068,FALSE),
"")</f>
        <v/>
      </c>
      <c r="D2068" t="str">
        <f>IF(HLOOKUP($D$1,'vInfo (Imported)'!$1:$5000,A2068,FALSE)&gt;0,
HLOOKUP($D$1,'vInfo (Imported)'!$1:$5000,A2068,FALSE),
"")</f>
        <v/>
      </c>
      <c r="E2068" t="str">
        <f>IF(HLOOKUP("Category",'vInfo (Imported)'!$1:$5000,A2068,FALSE)&gt;0,
HLOOKUP("Category",'vInfo (Imported)'!$1:$5000,A2068,FALSE),
"")</f>
        <v/>
      </c>
      <c r="F2068" t="str">
        <f>IF(HLOOKUP("OS according to the configuration file",'vInfo (Imported)'!$1:$5000,A2068,FALSE)&gt;0,
HLOOKUP("OS according to the configuration file",'vInfo (Imported)'!$1:$5000,A2068,FALSE),
"")</f>
        <v/>
      </c>
      <c r="G2068" s="1" t="str">
        <f>IF(HLOOKUP("Cluster",'vInfo (Imported)'!$1:$5000,A2068,FALSE)&gt;0,
HLOOKUP("Cluster",'vInfo (Imported)'!$1:$5000,A2068,FALSE),
"")</f>
        <v/>
      </c>
      <c r="K2068" s="28">
        <f>'vCluster (Imported)'!A2068</f>
        <v>0</v>
      </c>
      <c r="L2068">
        <f t="shared" si="195"/>
        <v>0</v>
      </c>
      <c r="M2068">
        <f t="shared" si="196"/>
        <v>0</v>
      </c>
      <c r="N2068">
        <f t="shared" si="197"/>
        <v>0</v>
      </c>
      <c r="O2068" s="1">
        <f t="shared" si="198"/>
        <v>0</v>
      </c>
      <c r="P2068">
        <f>SUMIFS('vCluster (Imported)'!$G:$G,'vCluster (Imported)'!$A:$A,K2068)</f>
        <v>0</v>
      </c>
      <c r="Q2068">
        <f t="shared" si="199"/>
        <v>0</v>
      </c>
    </row>
    <row r="2069" spans="1:17" x14ac:dyDescent="0.3">
      <c r="A2069">
        <f t="shared" si="194"/>
        <v>2069</v>
      </c>
      <c r="B2069" t="str">
        <f>IF(HLOOKUP("Memory",'vInfo (Imported)'!$1:$5000,A2069,FALSE)&gt;0,HLOOKUP("Memory",'vInfo (Imported)'!$1:$5000,A2069,FALSE),"")</f>
        <v/>
      </c>
      <c r="C2069" t="str">
        <f>IF(HLOOKUP("CPUs",'vInfo (Imported)'!$1:$5000,A2069,FALSE)&gt;0,
HLOOKUP("CPUs",'vInfo (Imported)'!$1:$5000,A2069,FALSE),
"")</f>
        <v/>
      </c>
      <c r="D2069" t="str">
        <f>IF(HLOOKUP($D$1,'vInfo (Imported)'!$1:$5000,A2069,FALSE)&gt;0,
HLOOKUP($D$1,'vInfo (Imported)'!$1:$5000,A2069,FALSE),
"")</f>
        <v/>
      </c>
      <c r="E2069" t="str">
        <f>IF(HLOOKUP("Category",'vInfo (Imported)'!$1:$5000,A2069,FALSE)&gt;0,
HLOOKUP("Category",'vInfo (Imported)'!$1:$5000,A2069,FALSE),
"")</f>
        <v/>
      </c>
      <c r="F2069" t="str">
        <f>IF(HLOOKUP("OS according to the configuration file",'vInfo (Imported)'!$1:$5000,A2069,FALSE)&gt;0,
HLOOKUP("OS according to the configuration file",'vInfo (Imported)'!$1:$5000,A2069,FALSE),
"")</f>
        <v/>
      </c>
      <c r="G2069" s="1" t="str">
        <f>IF(HLOOKUP("Cluster",'vInfo (Imported)'!$1:$5000,A2069,FALSE)&gt;0,
HLOOKUP("Cluster",'vInfo (Imported)'!$1:$5000,A2069,FALSE),
"")</f>
        <v/>
      </c>
      <c r="K2069" s="28">
        <f>'vCluster (Imported)'!A2069</f>
        <v>0</v>
      </c>
      <c r="L2069">
        <f t="shared" si="195"/>
        <v>0</v>
      </c>
      <c r="M2069">
        <f t="shared" si="196"/>
        <v>0</v>
      </c>
      <c r="N2069">
        <f t="shared" si="197"/>
        <v>0</v>
      </c>
      <c r="O2069" s="1">
        <f t="shared" si="198"/>
        <v>0</v>
      </c>
      <c r="P2069">
        <f>SUMIFS('vCluster (Imported)'!$G:$G,'vCluster (Imported)'!$A:$A,K2069)</f>
        <v>0</v>
      </c>
      <c r="Q2069">
        <f t="shared" si="199"/>
        <v>0</v>
      </c>
    </row>
    <row r="2070" spans="1:17" x14ac:dyDescent="0.3">
      <c r="A2070">
        <f t="shared" si="194"/>
        <v>2070</v>
      </c>
      <c r="B2070" t="str">
        <f>IF(HLOOKUP("Memory",'vInfo (Imported)'!$1:$5000,A2070,FALSE)&gt;0,HLOOKUP("Memory",'vInfo (Imported)'!$1:$5000,A2070,FALSE),"")</f>
        <v/>
      </c>
      <c r="C2070" t="str">
        <f>IF(HLOOKUP("CPUs",'vInfo (Imported)'!$1:$5000,A2070,FALSE)&gt;0,
HLOOKUP("CPUs",'vInfo (Imported)'!$1:$5000,A2070,FALSE),
"")</f>
        <v/>
      </c>
      <c r="D2070" t="str">
        <f>IF(HLOOKUP($D$1,'vInfo (Imported)'!$1:$5000,A2070,FALSE)&gt;0,
HLOOKUP($D$1,'vInfo (Imported)'!$1:$5000,A2070,FALSE),
"")</f>
        <v/>
      </c>
      <c r="E2070" t="str">
        <f>IF(HLOOKUP("Category",'vInfo (Imported)'!$1:$5000,A2070,FALSE)&gt;0,
HLOOKUP("Category",'vInfo (Imported)'!$1:$5000,A2070,FALSE),
"")</f>
        <v/>
      </c>
      <c r="F2070" t="str">
        <f>IF(HLOOKUP("OS according to the configuration file",'vInfo (Imported)'!$1:$5000,A2070,FALSE)&gt;0,
HLOOKUP("OS according to the configuration file",'vInfo (Imported)'!$1:$5000,A2070,FALSE),
"")</f>
        <v/>
      </c>
      <c r="G2070" s="1" t="str">
        <f>IF(HLOOKUP("Cluster",'vInfo (Imported)'!$1:$5000,A2070,FALSE)&gt;0,
HLOOKUP("Cluster",'vInfo (Imported)'!$1:$5000,A2070,FALSE),
"")</f>
        <v/>
      </c>
      <c r="K2070" s="28">
        <f>'vCluster (Imported)'!A2070</f>
        <v>0</v>
      </c>
      <c r="L2070">
        <f t="shared" si="195"/>
        <v>0</v>
      </c>
      <c r="M2070">
        <f t="shared" si="196"/>
        <v>0</v>
      </c>
      <c r="N2070">
        <f t="shared" si="197"/>
        <v>0</v>
      </c>
      <c r="O2070" s="1">
        <f t="shared" si="198"/>
        <v>0</v>
      </c>
      <c r="P2070">
        <f>SUMIFS('vCluster (Imported)'!$G:$G,'vCluster (Imported)'!$A:$A,K2070)</f>
        <v>0</v>
      </c>
      <c r="Q2070">
        <f t="shared" si="199"/>
        <v>0</v>
      </c>
    </row>
    <row r="2071" spans="1:17" x14ac:dyDescent="0.3">
      <c r="A2071">
        <f t="shared" si="194"/>
        <v>2071</v>
      </c>
      <c r="B2071" t="str">
        <f>IF(HLOOKUP("Memory",'vInfo (Imported)'!$1:$5000,A2071,FALSE)&gt;0,HLOOKUP("Memory",'vInfo (Imported)'!$1:$5000,A2071,FALSE),"")</f>
        <v/>
      </c>
      <c r="C2071" t="str">
        <f>IF(HLOOKUP("CPUs",'vInfo (Imported)'!$1:$5000,A2071,FALSE)&gt;0,
HLOOKUP("CPUs",'vInfo (Imported)'!$1:$5000,A2071,FALSE),
"")</f>
        <v/>
      </c>
      <c r="D2071" t="str">
        <f>IF(HLOOKUP($D$1,'vInfo (Imported)'!$1:$5000,A2071,FALSE)&gt;0,
HLOOKUP($D$1,'vInfo (Imported)'!$1:$5000,A2071,FALSE),
"")</f>
        <v/>
      </c>
      <c r="E2071" t="str">
        <f>IF(HLOOKUP("Category",'vInfo (Imported)'!$1:$5000,A2071,FALSE)&gt;0,
HLOOKUP("Category",'vInfo (Imported)'!$1:$5000,A2071,FALSE),
"")</f>
        <v/>
      </c>
      <c r="F2071" t="str">
        <f>IF(HLOOKUP("OS according to the configuration file",'vInfo (Imported)'!$1:$5000,A2071,FALSE)&gt;0,
HLOOKUP("OS according to the configuration file",'vInfo (Imported)'!$1:$5000,A2071,FALSE),
"")</f>
        <v/>
      </c>
      <c r="G2071" s="1" t="str">
        <f>IF(HLOOKUP("Cluster",'vInfo (Imported)'!$1:$5000,A2071,FALSE)&gt;0,
HLOOKUP("Cluster",'vInfo (Imported)'!$1:$5000,A2071,FALSE),
"")</f>
        <v/>
      </c>
      <c r="K2071" s="28">
        <f>'vCluster (Imported)'!A2071</f>
        <v>0</v>
      </c>
      <c r="L2071">
        <f t="shared" si="195"/>
        <v>0</v>
      </c>
      <c r="M2071">
        <f t="shared" si="196"/>
        <v>0</v>
      </c>
      <c r="N2071">
        <f t="shared" si="197"/>
        <v>0</v>
      </c>
      <c r="O2071" s="1">
        <f t="shared" si="198"/>
        <v>0</v>
      </c>
      <c r="P2071">
        <f>SUMIFS('vCluster (Imported)'!$G:$G,'vCluster (Imported)'!$A:$A,K2071)</f>
        <v>0</v>
      </c>
      <c r="Q2071">
        <f t="shared" si="199"/>
        <v>0</v>
      </c>
    </row>
    <row r="2072" spans="1:17" x14ac:dyDescent="0.3">
      <c r="A2072">
        <f t="shared" si="194"/>
        <v>2072</v>
      </c>
      <c r="B2072" t="str">
        <f>IF(HLOOKUP("Memory",'vInfo (Imported)'!$1:$5000,A2072,FALSE)&gt;0,HLOOKUP("Memory",'vInfo (Imported)'!$1:$5000,A2072,FALSE),"")</f>
        <v/>
      </c>
      <c r="C2072" t="str">
        <f>IF(HLOOKUP("CPUs",'vInfo (Imported)'!$1:$5000,A2072,FALSE)&gt;0,
HLOOKUP("CPUs",'vInfo (Imported)'!$1:$5000,A2072,FALSE),
"")</f>
        <v/>
      </c>
      <c r="D2072" t="str">
        <f>IF(HLOOKUP($D$1,'vInfo (Imported)'!$1:$5000,A2072,FALSE)&gt;0,
HLOOKUP($D$1,'vInfo (Imported)'!$1:$5000,A2072,FALSE),
"")</f>
        <v/>
      </c>
      <c r="E2072" t="str">
        <f>IF(HLOOKUP("Category",'vInfo (Imported)'!$1:$5000,A2072,FALSE)&gt;0,
HLOOKUP("Category",'vInfo (Imported)'!$1:$5000,A2072,FALSE),
"")</f>
        <v/>
      </c>
      <c r="F2072" t="str">
        <f>IF(HLOOKUP("OS according to the configuration file",'vInfo (Imported)'!$1:$5000,A2072,FALSE)&gt;0,
HLOOKUP("OS according to the configuration file",'vInfo (Imported)'!$1:$5000,A2072,FALSE),
"")</f>
        <v/>
      </c>
      <c r="G2072" s="1" t="str">
        <f>IF(HLOOKUP("Cluster",'vInfo (Imported)'!$1:$5000,A2072,FALSE)&gt;0,
HLOOKUP("Cluster",'vInfo (Imported)'!$1:$5000,A2072,FALSE),
"")</f>
        <v/>
      </c>
      <c r="K2072" s="28">
        <f>'vCluster (Imported)'!A2072</f>
        <v>0</v>
      </c>
      <c r="L2072">
        <f t="shared" si="195"/>
        <v>0</v>
      </c>
      <c r="M2072">
        <f t="shared" si="196"/>
        <v>0</v>
      </c>
      <c r="N2072">
        <f t="shared" si="197"/>
        <v>0</v>
      </c>
      <c r="O2072" s="1">
        <f t="shared" si="198"/>
        <v>0</v>
      </c>
      <c r="P2072">
        <f>SUMIFS('vCluster (Imported)'!$G:$G,'vCluster (Imported)'!$A:$A,K2072)</f>
        <v>0</v>
      </c>
      <c r="Q2072">
        <f t="shared" si="199"/>
        <v>0</v>
      </c>
    </row>
    <row r="2073" spans="1:17" x14ac:dyDescent="0.3">
      <c r="A2073">
        <f t="shared" si="194"/>
        <v>2073</v>
      </c>
      <c r="B2073" t="str">
        <f>IF(HLOOKUP("Memory",'vInfo (Imported)'!$1:$5000,A2073,FALSE)&gt;0,HLOOKUP("Memory",'vInfo (Imported)'!$1:$5000,A2073,FALSE),"")</f>
        <v/>
      </c>
      <c r="C2073" t="str">
        <f>IF(HLOOKUP("CPUs",'vInfo (Imported)'!$1:$5000,A2073,FALSE)&gt;0,
HLOOKUP("CPUs",'vInfo (Imported)'!$1:$5000,A2073,FALSE),
"")</f>
        <v/>
      </c>
      <c r="D2073" t="str">
        <f>IF(HLOOKUP($D$1,'vInfo (Imported)'!$1:$5000,A2073,FALSE)&gt;0,
HLOOKUP($D$1,'vInfo (Imported)'!$1:$5000,A2073,FALSE),
"")</f>
        <v/>
      </c>
      <c r="E2073" t="str">
        <f>IF(HLOOKUP("Category",'vInfo (Imported)'!$1:$5000,A2073,FALSE)&gt;0,
HLOOKUP("Category",'vInfo (Imported)'!$1:$5000,A2073,FALSE),
"")</f>
        <v/>
      </c>
      <c r="F2073" t="str">
        <f>IF(HLOOKUP("OS according to the configuration file",'vInfo (Imported)'!$1:$5000,A2073,FALSE)&gt;0,
HLOOKUP("OS according to the configuration file",'vInfo (Imported)'!$1:$5000,A2073,FALSE),
"")</f>
        <v/>
      </c>
      <c r="G2073" s="1" t="str">
        <f>IF(HLOOKUP("Cluster",'vInfo (Imported)'!$1:$5000,A2073,FALSE)&gt;0,
HLOOKUP("Cluster",'vInfo (Imported)'!$1:$5000,A2073,FALSE),
"")</f>
        <v/>
      </c>
      <c r="K2073" s="28">
        <f>'vCluster (Imported)'!A2073</f>
        <v>0</v>
      </c>
      <c r="L2073">
        <f t="shared" si="195"/>
        <v>0</v>
      </c>
      <c r="M2073">
        <f t="shared" si="196"/>
        <v>0</v>
      </c>
      <c r="N2073">
        <f t="shared" si="197"/>
        <v>0</v>
      </c>
      <c r="O2073" s="1">
        <f t="shared" si="198"/>
        <v>0</v>
      </c>
      <c r="P2073">
        <f>SUMIFS('vCluster (Imported)'!$G:$G,'vCluster (Imported)'!$A:$A,K2073)</f>
        <v>0</v>
      </c>
      <c r="Q2073">
        <f t="shared" si="199"/>
        <v>0</v>
      </c>
    </row>
    <row r="2074" spans="1:17" x14ac:dyDescent="0.3">
      <c r="A2074">
        <f t="shared" si="194"/>
        <v>2074</v>
      </c>
      <c r="B2074" t="str">
        <f>IF(HLOOKUP("Memory",'vInfo (Imported)'!$1:$5000,A2074,FALSE)&gt;0,HLOOKUP("Memory",'vInfo (Imported)'!$1:$5000,A2074,FALSE),"")</f>
        <v/>
      </c>
      <c r="C2074" t="str">
        <f>IF(HLOOKUP("CPUs",'vInfo (Imported)'!$1:$5000,A2074,FALSE)&gt;0,
HLOOKUP("CPUs",'vInfo (Imported)'!$1:$5000,A2074,FALSE),
"")</f>
        <v/>
      </c>
      <c r="D2074" t="str">
        <f>IF(HLOOKUP($D$1,'vInfo (Imported)'!$1:$5000,A2074,FALSE)&gt;0,
HLOOKUP($D$1,'vInfo (Imported)'!$1:$5000,A2074,FALSE),
"")</f>
        <v/>
      </c>
      <c r="E2074" t="str">
        <f>IF(HLOOKUP("Category",'vInfo (Imported)'!$1:$5000,A2074,FALSE)&gt;0,
HLOOKUP("Category",'vInfo (Imported)'!$1:$5000,A2074,FALSE),
"")</f>
        <v/>
      </c>
      <c r="F2074" t="str">
        <f>IF(HLOOKUP("OS according to the configuration file",'vInfo (Imported)'!$1:$5000,A2074,FALSE)&gt;0,
HLOOKUP("OS according to the configuration file",'vInfo (Imported)'!$1:$5000,A2074,FALSE),
"")</f>
        <v/>
      </c>
      <c r="G2074" s="1" t="str">
        <f>IF(HLOOKUP("Cluster",'vInfo (Imported)'!$1:$5000,A2074,FALSE)&gt;0,
HLOOKUP("Cluster",'vInfo (Imported)'!$1:$5000,A2074,FALSE),
"")</f>
        <v/>
      </c>
      <c r="K2074" s="28">
        <f>'vCluster (Imported)'!A2074</f>
        <v>0</v>
      </c>
      <c r="L2074">
        <f t="shared" si="195"/>
        <v>0</v>
      </c>
      <c r="M2074">
        <f t="shared" si="196"/>
        <v>0</v>
      </c>
      <c r="N2074">
        <f t="shared" si="197"/>
        <v>0</v>
      </c>
      <c r="O2074" s="1">
        <f t="shared" si="198"/>
        <v>0</v>
      </c>
      <c r="P2074">
        <f>SUMIFS('vCluster (Imported)'!$G:$G,'vCluster (Imported)'!$A:$A,K2074)</f>
        <v>0</v>
      </c>
      <c r="Q2074">
        <f t="shared" si="199"/>
        <v>0</v>
      </c>
    </row>
    <row r="2075" spans="1:17" x14ac:dyDescent="0.3">
      <c r="A2075">
        <f t="shared" si="194"/>
        <v>2075</v>
      </c>
      <c r="B2075" t="str">
        <f>IF(HLOOKUP("Memory",'vInfo (Imported)'!$1:$5000,A2075,FALSE)&gt;0,HLOOKUP("Memory",'vInfo (Imported)'!$1:$5000,A2075,FALSE),"")</f>
        <v/>
      </c>
      <c r="C2075" t="str">
        <f>IF(HLOOKUP("CPUs",'vInfo (Imported)'!$1:$5000,A2075,FALSE)&gt;0,
HLOOKUP("CPUs",'vInfo (Imported)'!$1:$5000,A2075,FALSE),
"")</f>
        <v/>
      </c>
      <c r="D2075" t="str">
        <f>IF(HLOOKUP($D$1,'vInfo (Imported)'!$1:$5000,A2075,FALSE)&gt;0,
HLOOKUP($D$1,'vInfo (Imported)'!$1:$5000,A2075,FALSE),
"")</f>
        <v/>
      </c>
      <c r="E2075" t="str">
        <f>IF(HLOOKUP("Category",'vInfo (Imported)'!$1:$5000,A2075,FALSE)&gt;0,
HLOOKUP("Category",'vInfo (Imported)'!$1:$5000,A2075,FALSE),
"")</f>
        <v/>
      </c>
      <c r="F2075" t="str">
        <f>IF(HLOOKUP("OS according to the configuration file",'vInfo (Imported)'!$1:$5000,A2075,FALSE)&gt;0,
HLOOKUP("OS according to the configuration file",'vInfo (Imported)'!$1:$5000,A2075,FALSE),
"")</f>
        <v/>
      </c>
      <c r="G2075" s="1" t="str">
        <f>IF(HLOOKUP("Cluster",'vInfo (Imported)'!$1:$5000,A2075,FALSE)&gt;0,
HLOOKUP("Cluster",'vInfo (Imported)'!$1:$5000,A2075,FALSE),
"")</f>
        <v/>
      </c>
      <c r="K2075" s="28">
        <f>'vCluster (Imported)'!A2075</f>
        <v>0</v>
      </c>
      <c r="L2075">
        <f t="shared" si="195"/>
        <v>0</v>
      </c>
      <c r="M2075">
        <f t="shared" si="196"/>
        <v>0</v>
      </c>
      <c r="N2075">
        <f t="shared" si="197"/>
        <v>0</v>
      </c>
      <c r="O2075" s="1">
        <f t="shared" si="198"/>
        <v>0</v>
      </c>
      <c r="P2075">
        <f>SUMIFS('vCluster (Imported)'!$G:$G,'vCluster (Imported)'!$A:$A,K2075)</f>
        <v>0</v>
      </c>
      <c r="Q2075">
        <f t="shared" si="199"/>
        <v>0</v>
      </c>
    </row>
    <row r="2076" spans="1:17" x14ac:dyDescent="0.3">
      <c r="A2076">
        <f t="shared" si="194"/>
        <v>2076</v>
      </c>
      <c r="B2076" t="str">
        <f>IF(HLOOKUP("Memory",'vInfo (Imported)'!$1:$5000,A2076,FALSE)&gt;0,HLOOKUP("Memory",'vInfo (Imported)'!$1:$5000,A2076,FALSE),"")</f>
        <v/>
      </c>
      <c r="C2076" t="str">
        <f>IF(HLOOKUP("CPUs",'vInfo (Imported)'!$1:$5000,A2076,FALSE)&gt;0,
HLOOKUP("CPUs",'vInfo (Imported)'!$1:$5000,A2076,FALSE),
"")</f>
        <v/>
      </c>
      <c r="D2076" t="str">
        <f>IF(HLOOKUP($D$1,'vInfo (Imported)'!$1:$5000,A2076,FALSE)&gt;0,
HLOOKUP($D$1,'vInfo (Imported)'!$1:$5000,A2076,FALSE),
"")</f>
        <v/>
      </c>
      <c r="E2076" t="str">
        <f>IF(HLOOKUP("Category",'vInfo (Imported)'!$1:$5000,A2076,FALSE)&gt;0,
HLOOKUP("Category",'vInfo (Imported)'!$1:$5000,A2076,FALSE),
"")</f>
        <v/>
      </c>
      <c r="F2076" t="str">
        <f>IF(HLOOKUP("OS according to the configuration file",'vInfo (Imported)'!$1:$5000,A2076,FALSE)&gt;0,
HLOOKUP("OS according to the configuration file",'vInfo (Imported)'!$1:$5000,A2076,FALSE),
"")</f>
        <v/>
      </c>
      <c r="G2076" s="1" t="str">
        <f>IF(HLOOKUP("Cluster",'vInfo (Imported)'!$1:$5000,A2076,FALSE)&gt;0,
HLOOKUP("Cluster",'vInfo (Imported)'!$1:$5000,A2076,FALSE),
"")</f>
        <v/>
      </c>
      <c r="K2076" s="28">
        <f>'vCluster (Imported)'!A2076</f>
        <v>0</v>
      </c>
      <c r="L2076">
        <f t="shared" si="195"/>
        <v>0</v>
      </c>
      <c r="M2076">
        <f t="shared" si="196"/>
        <v>0</v>
      </c>
      <c r="N2076">
        <f t="shared" si="197"/>
        <v>0</v>
      </c>
      <c r="O2076" s="1">
        <f t="shared" si="198"/>
        <v>0</v>
      </c>
      <c r="P2076">
        <f>SUMIFS('vCluster (Imported)'!$G:$G,'vCluster (Imported)'!$A:$A,K2076)</f>
        <v>0</v>
      </c>
      <c r="Q2076">
        <f t="shared" si="199"/>
        <v>0</v>
      </c>
    </row>
    <row r="2077" spans="1:17" x14ac:dyDescent="0.3">
      <c r="A2077">
        <f t="shared" si="194"/>
        <v>2077</v>
      </c>
      <c r="B2077" t="str">
        <f>IF(HLOOKUP("Memory",'vInfo (Imported)'!$1:$5000,A2077,FALSE)&gt;0,HLOOKUP("Memory",'vInfo (Imported)'!$1:$5000,A2077,FALSE),"")</f>
        <v/>
      </c>
      <c r="C2077" t="str">
        <f>IF(HLOOKUP("CPUs",'vInfo (Imported)'!$1:$5000,A2077,FALSE)&gt;0,
HLOOKUP("CPUs",'vInfo (Imported)'!$1:$5000,A2077,FALSE),
"")</f>
        <v/>
      </c>
      <c r="D2077" t="str">
        <f>IF(HLOOKUP($D$1,'vInfo (Imported)'!$1:$5000,A2077,FALSE)&gt;0,
HLOOKUP($D$1,'vInfo (Imported)'!$1:$5000,A2077,FALSE),
"")</f>
        <v/>
      </c>
      <c r="E2077" t="str">
        <f>IF(HLOOKUP("Category",'vInfo (Imported)'!$1:$5000,A2077,FALSE)&gt;0,
HLOOKUP("Category",'vInfo (Imported)'!$1:$5000,A2077,FALSE),
"")</f>
        <v/>
      </c>
      <c r="F2077" t="str">
        <f>IF(HLOOKUP("OS according to the configuration file",'vInfo (Imported)'!$1:$5000,A2077,FALSE)&gt;0,
HLOOKUP("OS according to the configuration file",'vInfo (Imported)'!$1:$5000,A2077,FALSE),
"")</f>
        <v/>
      </c>
      <c r="G2077" s="1" t="str">
        <f>IF(HLOOKUP("Cluster",'vInfo (Imported)'!$1:$5000,A2077,FALSE)&gt;0,
HLOOKUP("Cluster",'vInfo (Imported)'!$1:$5000,A2077,FALSE),
"")</f>
        <v/>
      </c>
      <c r="K2077" s="28">
        <f>'vCluster (Imported)'!A2077</f>
        <v>0</v>
      </c>
      <c r="L2077">
        <f t="shared" si="195"/>
        <v>0</v>
      </c>
      <c r="M2077">
        <f t="shared" si="196"/>
        <v>0</v>
      </c>
      <c r="N2077">
        <f t="shared" si="197"/>
        <v>0</v>
      </c>
      <c r="O2077" s="1">
        <f t="shared" si="198"/>
        <v>0</v>
      </c>
      <c r="P2077">
        <f>SUMIFS('vCluster (Imported)'!$G:$G,'vCluster (Imported)'!$A:$A,K2077)</f>
        <v>0</v>
      </c>
      <c r="Q2077">
        <f t="shared" si="199"/>
        <v>0</v>
      </c>
    </row>
    <row r="2078" spans="1:17" x14ac:dyDescent="0.3">
      <c r="A2078">
        <f t="shared" si="194"/>
        <v>2078</v>
      </c>
      <c r="B2078" t="str">
        <f>IF(HLOOKUP("Memory",'vInfo (Imported)'!$1:$5000,A2078,FALSE)&gt;0,HLOOKUP("Memory",'vInfo (Imported)'!$1:$5000,A2078,FALSE),"")</f>
        <v/>
      </c>
      <c r="C2078" t="str">
        <f>IF(HLOOKUP("CPUs",'vInfo (Imported)'!$1:$5000,A2078,FALSE)&gt;0,
HLOOKUP("CPUs",'vInfo (Imported)'!$1:$5000,A2078,FALSE),
"")</f>
        <v/>
      </c>
      <c r="D2078" t="str">
        <f>IF(HLOOKUP($D$1,'vInfo (Imported)'!$1:$5000,A2078,FALSE)&gt;0,
HLOOKUP($D$1,'vInfo (Imported)'!$1:$5000,A2078,FALSE),
"")</f>
        <v/>
      </c>
      <c r="E2078" t="str">
        <f>IF(HLOOKUP("Category",'vInfo (Imported)'!$1:$5000,A2078,FALSE)&gt;0,
HLOOKUP("Category",'vInfo (Imported)'!$1:$5000,A2078,FALSE),
"")</f>
        <v/>
      </c>
      <c r="F2078" t="str">
        <f>IF(HLOOKUP("OS according to the configuration file",'vInfo (Imported)'!$1:$5000,A2078,FALSE)&gt;0,
HLOOKUP("OS according to the configuration file",'vInfo (Imported)'!$1:$5000,A2078,FALSE),
"")</f>
        <v/>
      </c>
      <c r="G2078" s="1" t="str">
        <f>IF(HLOOKUP("Cluster",'vInfo (Imported)'!$1:$5000,A2078,FALSE)&gt;0,
HLOOKUP("Cluster",'vInfo (Imported)'!$1:$5000,A2078,FALSE),
"")</f>
        <v/>
      </c>
      <c r="K2078" s="28">
        <f>'vCluster (Imported)'!A2078</f>
        <v>0</v>
      </c>
      <c r="L2078">
        <f t="shared" si="195"/>
        <v>0</v>
      </c>
      <c r="M2078">
        <f t="shared" si="196"/>
        <v>0</v>
      </c>
      <c r="N2078">
        <f t="shared" si="197"/>
        <v>0</v>
      </c>
      <c r="O2078" s="1">
        <f t="shared" si="198"/>
        <v>0</v>
      </c>
      <c r="P2078">
        <f>SUMIFS('vCluster (Imported)'!$G:$G,'vCluster (Imported)'!$A:$A,K2078)</f>
        <v>0</v>
      </c>
      <c r="Q2078">
        <f t="shared" si="199"/>
        <v>0</v>
      </c>
    </row>
    <row r="2079" spans="1:17" x14ac:dyDescent="0.3">
      <c r="A2079">
        <f t="shared" si="194"/>
        <v>2079</v>
      </c>
      <c r="B2079" t="str">
        <f>IF(HLOOKUP("Memory",'vInfo (Imported)'!$1:$5000,A2079,FALSE)&gt;0,HLOOKUP("Memory",'vInfo (Imported)'!$1:$5000,A2079,FALSE),"")</f>
        <v/>
      </c>
      <c r="C2079" t="str">
        <f>IF(HLOOKUP("CPUs",'vInfo (Imported)'!$1:$5000,A2079,FALSE)&gt;0,
HLOOKUP("CPUs",'vInfo (Imported)'!$1:$5000,A2079,FALSE),
"")</f>
        <v/>
      </c>
      <c r="D2079" t="str">
        <f>IF(HLOOKUP($D$1,'vInfo (Imported)'!$1:$5000,A2079,FALSE)&gt;0,
HLOOKUP($D$1,'vInfo (Imported)'!$1:$5000,A2079,FALSE),
"")</f>
        <v/>
      </c>
      <c r="E2079" t="str">
        <f>IF(HLOOKUP("Category",'vInfo (Imported)'!$1:$5000,A2079,FALSE)&gt;0,
HLOOKUP("Category",'vInfo (Imported)'!$1:$5000,A2079,FALSE),
"")</f>
        <v/>
      </c>
      <c r="F2079" t="str">
        <f>IF(HLOOKUP("OS according to the configuration file",'vInfo (Imported)'!$1:$5000,A2079,FALSE)&gt;0,
HLOOKUP("OS according to the configuration file",'vInfo (Imported)'!$1:$5000,A2079,FALSE),
"")</f>
        <v/>
      </c>
      <c r="G2079" s="1" t="str">
        <f>IF(HLOOKUP("Cluster",'vInfo (Imported)'!$1:$5000,A2079,FALSE)&gt;0,
HLOOKUP("Cluster",'vInfo (Imported)'!$1:$5000,A2079,FALSE),
"")</f>
        <v/>
      </c>
      <c r="K2079" s="28">
        <f>'vCluster (Imported)'!A2079</f>
        <v>0</v>
      </c>
      <c r="L2079">
        <f t="shared" si="195"/>
        <v>0</v>
      </c>
      <c r="M2079">
        <f t="shared" si="196"/>
        <v>0</v>
      </c>
      <c r="N2079">
        <f t="shared" si="197"/>
        <v>0</v>
      </c>
      <c r="O2079" s="1">
        <f t="shared" si="198"/>
        <v>0</v>
      </c>
      <c r="P2079">
        <f>SUMIFS('vCluster (Imported)'!$G:$G,'vCluster (Imported)'!$A:$A,K2079)</f>
        <v>0</v>
      </c>
      <c r="Q2079">
        <f t="shared" si="199"/>
        <v>0</v>
      </c>
    </row>
    <row r="2080" spans="1:17" x14ac:dyDescent="0.3">
      <c r="A2080">
        <f t="shared" si="194"/>
        <v>2080</v>
      </c>
      <c r="B2080" t="str">
        <f>IF(HLOOKUP("Memory",'vInfo (Imported)'!$1:$5000,A2080,FALSE)&gt;0,HLOOKUP("Memory",'vInfo (Imported)'!$1:$5000,A2080,FALSE),"")</f>
        <v/>
      </c>
      <c r="C2080" t="str">
        <f>IF(HLOOKUP("CPUs",'vInfo (Imported)'!$1:$5000,A2080,FALSE)&gt;0,
HLOOKUP("CPUs",'vInfo (Imported)'!$1:$5000,A2080,FALSE),
"")</f>
        <v/>
      </c>
      <c r="D2080" t="str">
        <f>IF(HLOOKUP($D$1,'vInfo (Imported)'!$1:$5000,A2080,FALSE)&gt;0,
HLOOKUP($D$1,'vInfo (Imported)'!$1:$5000,A2080,FALSE),
"")</f>
        <v/>
      </c>
      <c r="E2080" t="str">
        <f>IF(HLOOKUP("Category",'vInfo (Imported)'!$1:$5000,A2080,FALSE)&gt;0,
HLOOKUP("Category",'vInfo (Imported)'!$1:$5000,A2080,FALSE),
"")</f>
        <v/>
      </c>
      <c r="F2080" t="str">
        <f>IF(HLOOKUP("OS according to the configuration file",'vInfo (Imported)'!$1:$5000,A2080,FALSE)&gt;0,
HLOOKUP("OS according to the configuration file",'vInfo (Imported)'!$1:$5000,A2080,FALSE),
"")</f>
        <v/>
      </c>
      <c r="G2080" s="1" t="str">
        <f>IF(HLOOKUP("Cluster",'vInfo (Imported)'!$1:$5000,A2080,FALSE)&gt;0,
HLOOKUP("Cluster",'vInfo (Imported)'!$1:$5000,A2080,FALSE),
"")</f>
        <v/>
      </c>
      <c r="K2080" s="28">
        <f>'vCluster (Imported)'!A2080</f>
        <v>0</v>
      </c>
      <c r="L2080">
        <f t="shared" si="195"/>
        <v>0</v>
      </c>
      <c r="M2080">
        <f t="shared" si="196"/>
        <v>0</v>
      </c>
      <c r="N2080">
        <f t="shared" si="197"/>
        <v>0</v>
      </c>
      <c r="O2080" s="1">
        <f t="shared" si="198"/>
        <v>0</v>
      </c>
      <c r="P2080">
        <f>SUMIFS('vCluster (Imported)'!$G:$G,'vCluster (Imported)'!$A:$A,K2080)</f>
        <v>0</v>
      </c>
      <c r="Q2080">
        <f t="shared" si="199"/>
        <v>0</v>
      </c>
    </row>
    <row r="2081" spans="1:17" x14ac:dyDescent="0.3">
      <c r="A2081">
        <f t="shared" si="194"/>
        <v>2081</v>
      </c>
      <c r="B2081" t="str">
        <f>IF(HLOOKUP("Memory",'vInfo (Imported)'!$1:$5000,A2081,FALSE)&gt;0,HLOOKUP("Memory",'vInfo (Imported)'!$1:$5000,A2081,FALSE),"")</f>
        <v/>
      </c>
      <c r="C2081" t="str">
        <f>IF(HLOOKUP("CPUs",'vInfo (Imported)'!$1:$5000,A2081,FALSE)&gt;0,
HLOOKUP("CPUs",'vInfo (Imported)'!$1:$5000,A2081,FALSE),
"")</f>
        <v/>
      </c>
      <c r="D2081" t="str">
        <f>IF(HLOOKUP($D$1,'vInfo (Imported)'!$1:$5000,A2081,FALSE)&gt;0,
HLOOKUP($D$1,'vInfo (Imported)'!$1:$5000,A2081,FALSE),
"")</f>
        <v/>
      </c>
      <c r="E2081" t="str">
        <f>IF(HLOOKUP("Category",'vInfo (Imported)'!$1:$5000,A2081,FALSE)&gt;0,
HLOOKUP("Category",'vInfo (Imported)'!$1:$5000,A2081,FALSE),
"")</f>
        <v/>
      </c>
      <c r="F2081" t="str">
        <f>IF(HLOOKUP("OS according to the configuration file",'vInfo (Imported)'!$1:$5000,A2081,FALSE)&gt;0,
HLOOKUP("OS according to the configuration file",'vInfo (Imported)'!$1:$5000,A2081,FALSE),
"")</f>
        <v/>
      </c>
      <c r="G2081" s="1" t="str">
        <f>IF(HLOOKUP("Cluster",'vInfo (Imported)'!$1:$5000,A2081,FALSE)&gt;0,
HLOOKUP("Cluster",'vInfo (Imported)'!$1:$5000,A2081,FALSE),
"")</f>
        <v/>
      </c>
      <c r="K2081" s="28">
        <f>'vCluster (Imported)'!A2081</f>
        <v>0</v>
      </c>
      <c r="L2081">
        <f t="shared" si="195"/>
        <v>0</v>
      </c>
      <c r="M2081">
        <f t="shared" si="196"/>
        <v>0</v>
      </c>
      <c r="N2081">
        <f t="shared" si="197"/>
        <v>0</v>
      </c>
      <c r="O2081" s="1">
        <f t="shared" si="198"/>
        <v>0</v>
      </c>
      <c r="P2081">
        <f>SUMIFS('vCluster (Imported)'!$G:$G,'vCluster (Imported)'!$A:$A,K2081)</f>
        <v>0</v>
      </c>
      <c r="Q2081">
        <f t="shared" si="199"/>
        <v>0</v>
      </c>
    </row>
    <row r="2082" spans="1:17" x14ac:dyDescent="0.3">
      <c r="A2082">
        <f t="shared" si="194"/>
        <v>2082</v>
      </c>
      <c r="B2082" t="str">
        <f>IF(HLOOKUP("Memory",'vInfo (Imported)'!$1:$5000,A2082,FALSE)&gt;0,HLOOKUP("Memory",'vInfo (Imported)'!$1:$5000,A2082,FALSE),"")</f>
        <v/>
      </c>
      <c r="C2082" t="str">
        <f>IF(HLOOKUP("CPUs",'vInfo (Imported)'!$1:$5000,A2082,FALSE)&gt;0,
HLOOKUP("CPUs",'vInfo (Imported)'!$1:$5000,A2082,FALSE),
"")</f>
        <v/>
      </c>
      <c r="D2082" t="str">
        <f>IF(HLOOKUP($D$1,'vInfo (Imported)'!$1:$5000,A2082,FALSE)&gt;0,
HLOOKUP($D$1,'vInfo (Imported)'!$1:$5000,A2082,FALSE),
"")</f>
        <v/>
      </c>
      <c r="E2082" t="str">
        <f>IF(HLOOKUP("Category",'vInfo (Imported)'!$1:$5000,A2082,FALSE)&gt;0,
HLOOKUP("Category",'vInfo (Imported)'!$1:$5000,A2082,FALSE),
"")</f>
        <v/>
      </c>
      <c r="F2082" t="str">
        <f>IF(HLOOKUP("OS according to the configuration file",'vInfo (Imported)'!$1:$5000,A2082,FALSE)&gt;0,
HLOOKUP("OS according to the configuration file",'vInfo (Imported)'!$1:$5000,A2082,FALSE),
"")</f>
        <v/>
      </c>
      <c r="G2082" s="1" t="str">
        <f>IF(HLOOKUP("Cluster",'vInfo (Imported)'!$1:$5000,A2082,FALSE)&gt;0,
HLOOKUP("Cluster",'vInfo (Imported)'!$1:$5000,A2082,FALSE),
"")</f>
        <v/>
      </c>
      <c r="K2082" s="28">
        <f>'vCluster (Imported)'!A2082</f>
        <v>0</v>
      </c>
      <c r="L2082">
        <f t="shared" si="195"/>
        <v>0</v>
      </c>
      <c r="M2082">
        <f t="shared" si="196"/>
        <v>0</v>
      </c>
      <c r="N2082">
        <f t="shared" si="197"/>
        <v>0</v>
      </c>
      <c r="O2082" s="1">
        <f t="shared" si="198"/>
        <v>0</v>
      </c>
      <c r="P2082">
        <f>SUMIFS('vCluster (Imported)'!$G:$G,'vCluster (Imported)'!$A:$A,K2082)</f>
        <v>0</v>
      </c>
      <c r="Q2082">
        <f t="shared" si="199"/>
        <v>0</v>
      </c>
    </row>
    <row r="2083" spans="1:17" x14ac:dyDescent="0.3">
      <c r="A2083">
        <f t="shared" si="194"/>
        <v>2083</v>
      </c>
      <c r="B2083" t="str">
        <f>IF(HLOOKUP("Memory",'vInfo (Imported)'!$1:$5000,A2083,FALSE)&gt;0,HLOOKUP("Memory",'vInfo (Imported)'!$1:$5000,A2083,FALSE),"")</f>
        <v/>
      </c>
      <c r="C2083" t="str">
        <f>IF(HLOOKUP("CPUs",'vInfo (Imported)'!$1:$5000,A2083,FALSE)&gt;0,
HLOOKUP("CPUs",'vInfo (Imported)'!$1:$5000,A2083,FALSE),
"")</f>
        <v/>
      </c>
      <c r="D2083" t="str">
        <f>IF(HLOOKUP($D$1,'vInfo (Imported)'!$1:$5000,A2083,FALSE)&gt;0,
HLOOKUP($D$1,'vInfo (Imported)'!$1:$5000,A2083,FALSE),
"")</f>
        <v/>
      </c>
      <c r="E2083" t="str">
        <f>IF(HLOOKUP("Category",'vInfo (Imported)'!$1:$5000,A2083,FALSE)&gt;0,
HLOOKUP("Category",'vInfo (Imported)'!$1:$5000,A2083,FALSE),
"")</f>
        <v/>
      </c>
      <c r="F2083" t="str">
        <f>IF(HLOOKUP("OS according to the configuration file",'vInfo (Imported)'!$1:$5000,A2083,FALSE)&gt;0,
HLOOKUP("OS according to the configuration file",'vInfo (Imported)'!$1:$5000,A2083,FALSE),
"")</f>
        <v/>
      </c>
      <c r="G2083" s="1" t="str">
        <f>IF(HLOOKUP("Cluster",'vInfo (Imported)'!$1:$5000,A2083,FALSE)&gt;0,
HLOOKUP("Cluster",'vInfo (Imported)'!$1:$5000,A2083,FALSE),
"")</f>
        <v/>
      </c>
      <c r="K2083" s="28">
        <f>'vCluster (Imported)'!A2083</f>
        <v>0</v>
      </c>
      <c r="L2083">
        <f t="shared" si="195"/>
        <v>0</v>
      </c>
      <c r="M2083">
        <f t="shared" si="196"/>
        <v>0</v>
      </c>
      <c r="N2083">
        <f t="shared" si="197"/>
        <v>0</v>
      </c>
      <c r="O2083" s="1">
        <f t="shared" si="198"/>
        <v>0</v>
      </c>
      <c r="P2083">
        <f>SUMIFS('vCluster (Imported)'!$G:$G,'vCluster (Imported)'!$A:$A,K2083)</f>
        <v>0</v>
      </c>
      <c r="Q2083">
        <f t="shared" si="199"/>
        <v>0</v>
      </c>
    </row>
    <row r="2084" spans="1:17" x14ac:dyDescent="0.3">
      <c r="A2084">
        <f t="shared" si="194"/>
        <v>2084</v>
      </c>
      <c r="B2084" t="str">
        <f>IF(HLOOKUP("Memory",'vInfo (Imported)'!$1:$5000,A2084,FALSE)&gt;0,HLOOKUP("Memory",'vInfo (Imported)'!$1:$5000,A2084,FALSE),"")</f>
        <v/>
      </c>
      <c r="C2084" t="str">
        <f>IF(HLOOKUP("CPUs",'vInfo (Imported)'!$1:$5000,A2084,FALSE)&gt;0,
HLOOKUP("CPUs",'vInfo (Imported)'!$1:$5000,A2084,FALSE),
"")</f>
        <v/>
      </c>
      <c r="D2084" t="str">
        <f>IF(HLOOKUP($D$1,'vInfo (Imported)'!$1:$5000,A2084,FALSE)&gt;0,
HLOOKUP($D$1,'vInfo (Imported)'!$1:$5000,A2084,FALSE),
"")</f>
        <v/>
      </c>
      <c r="E2084" t="str">
        <f>IF(HLOOKUP("Category",'vInfo (Imported)'!$1:$5000,A2084,FALSE)&gt;0,
HLOOKUP("Category",'vInfo (Imported)'!$1:$5000,A2084,FALSE),
"")</f>
        <v/>
      </c>
      <c r="F2084" t="str">
        <f>IF(HLOOKUP("OS according to the configuration file",'vInfo (Imported)'!$1:$5000,A2084,FALSE)&gt;0,
HLOOKUP("OS according to the configuration file",'vInfo (Imported)'!$1:$5000,A2084,FALSE),
"")</f>
        <v/>
      </c>
      <c r="G2084" s="1" t="str">
        <f>IF(HLOOKUP("Cluster",'vInfo (Imported)'!$1:$5000,A2084,FALSE)&gt;0,
HLOOKUP("Cluster",'vInfo (Imported)'!$1:$5000,A2084,FALSE),
"")</f>
        <v/>
      </c>
      <c r="K2084" s="28">
        <f>'vCluster (Imported)'!A2084</f>
        <v>0</v>
      </c>
      <c r="L2084">
        <f t="shared" si="195"/>
        <v>0</v>
      </c>
      <c r="M2084">
        <f t="shared" si="196"/>
        <v>0</v>
      </c>
      <c r="N2084">
        <f t="shared" si="197"/>
        <v>0</v>
      </c>
      <c r="O2084" s="1">
        <f t="shared" si="198"/>
        <v>0</v>
      </c>
      <c r="P2084">
        <f>SUMIFS('vCluster (Imported)'!$G:$G,'vCluster (Imported)'!$A:$A,K2084)</f>
        <v>0</v>
      </c>
      <c r="Q2084">
        <f t="shared" si="199"/>
        <v>0</v>
      </c>
    </row>
    <row r="2085" spans="1:17" x14ac:dyDescent="0.3">
      <c r="A2085">
        <f t="shared" si="194"/>
        <v>2085</v>
      </c>
      <c r="B2085" t="str">
        <f>IF(HLOOKUP("Memory",'vInfo (Imported)'!$1:$5000,A2085,FALSE)&gt;0,HLOOKUP("Memory",'vInfo (Imported)'!$1:$5000,A2085,FALSE),"")</f>
        <v/>
      </c>
      <c r="C2085" t="str">
        <f>IF(HLOOKUP("CPUs",'vInfo (Imported)'!$1:$5000,A2085,FALSE)&gt;0,
HLOOKUP("CPUs",'vInfo (Imported)'!$1:$5000,A2085,FALSE),
"")</f>
        <v/>
      </c>
      <c r="D2085" t="str">
        <f>IF(HLOOKUP($D$1,'vInfo (Imported)'!$1:$5000,A2085,FALSE)&gt;0,
HLOOKUP($D$1,'vInfo (Imported)'!$1:$5000,A2085,FALSE),
"")</f>
        <v/>
      </c>
      <c r="E2085" t="str">
        <f>IF(HLOOKUP("Category",'vInfo (Imported)'!$1:$5000,A2085,FALSE)&gt;0,
HLOOKUP("Category",'vInfo (Imported)'!$1:$5000,A2085,FALSE),
"")</f>
        <v/>
      </c>
      <c r="F2085" t="str">
        <f>IF(HLOOKUP("OS according to the configuration file",'vInfo (Imported)'!$1:$5000,A2085,FALSE)&gt;0,
HLOOKUP("OS according to the configuration file",'vInfo (Imported)'!$1:$5000,A2085,FALSE),
"")</f>
        <v/>
      </c>
      <c r="G2085" s="1" t="str">
        <f>IF(HLOOKUP("Cluster",'vInfo (Imported)'!$1:$5000,A2085,FALSE)&gt;0,
HLOOKUP("Cluster",'vInfo (Imported)'!$1:$5000,A2085,FALSE),
"")</f>
        <v/>
      </c>
      <c r="K2085" s="28">
        <f>'vCluster (Imported)'!A2085</f>
        <v>0</v>
      </c>
      <c r="L2085">
        <f t="shared" si="195"/>
        <v>0</v>
      </c>
      <c r="M2085">
        <f t="shared" si="196"/>
        <v>0</v>
      </c>
      <c r="N2085">
        <f t="shared" si="197"/>
        <v>0</v>
      </c>
      <c r="O2085" s="1">
        <f t="shared" si="198"/>
        <v>0</v>
      </c>
      <c r="P2085">
        <f>SUMIFS('vCluster (Imported)'!$G:$G,'vCluster (Imported)'!$A:$A,K2085)</f>
        <v>0</v>
      </c>
      <c r="Q2085">
        <f t="shared" si="199"/>
        <v>0</v>
      </c>
    </row>
    <row r="2086" spans="1:17" x14ac:dyDescent="0.3">
      <c r="A2086">
        <f t="shared" si="194"/>
        <v>2086</v>
      </c>
      <c r="B2086" t="str">
        <f>IF(HLOOKUP("Memory",'vInfo (Imported)'!$1:$5000,A2086,FALSE)&gt;0,HLOOKUP("Memory",'vInfo (Imported)'!$1:$5000,A2086,FALSE),"")</f>
        <v/>
      </c>
      <c r="C2086" t="str">
        <f>IF(HLOOKUP("CPUs",'vInfo (Imported)'!$1:$5000,A2086,FALSE)&gt;0,
HLOOKUP("CPUs",'vInfo (Imported)'!$1:$5000,A2086,FALSE),
"")</f>
        <v/>
      </c>
      <c r="D2086" t="str">
        <f>IF(HLOOKUP($D$1,'vInfo (Imported)'!$1:$5000,A2086,FALSE)&gt;0,
HLOOKUP($D$1,'vInfo (Imported)'!$1:$5000,A2086,FALSE),
"")</f>
        <v/>
      </c>
      <c r="E2086" t="str">
        <f>IF(HLOOKUP("Category",'vInfo (Imported)'!$1:$5000,A2086,FALSE)&gt;0,
HLOOKUP("Category",'vInfo (Imported)'!$1:$5000,A2086,FALSE),
"")</f>
        <v/>
      </c>
      <c r="F2086" t="str">
        <f>IF(HLOOKUP("OS according to the configuration file",'vInfo (Imported)'!$1:$5000,A2086,FALSE)&gt;0,
HLOOKUP("OS according to the configuration file",'vInfo (Imported)'!$1:$5000,A2086,FALSE),
"")</f>
        <v/>
      </c>
      <c r="G2086" s="1" t="str">
        <f>IF(HLOOKUP("Cluster",'vInfo (Imported)'!$1:$5000,A2086,FALSE)&gt;0,
HLOOKUP("Cluster",'vInfo (Imported)'!$1:$5000,A2086,FALSE),
"")</f>
        <v/>
      </c>
      <c r="K2086" s="28">
        <f>'vCluster (Imported)'!A2086</f>
        <v>0</v>
      </c>
      <c r="L2086">
        <f t="shared" si="195"/>
        <v>0</v>
      </c>
      <c r="M2086">
        <f t="shared" si="196"/>
        <v>0</v>
      </c>
      <c r="N2086">
        <f t="shared" si="197"/>
        <v>0</v>
      </c>
      <c r="O2086" s="1">
        <f t="shared" si="198"/>
        <v>0</v>
      </c>
      <c r="P2086">
        <f>SUMIFS('vCluster (Imported)'!$G:$G,'vCluster (Imported)'!$A:$A,K2086)</f>
        <v>0</v>
      </c>
      <c r="Q2086">
        <f t="shared" si="199"/>
        <v>0</v>
      </c>
    </row>
    <row r="2087" spans="1:17" x14ac:dyDescent="0.3">
      <c r="A2087">
        <f t="shared" si="194"/>
        <v>2087</v>
      </c>
      <c r="B2087" t="str">
        <f>IF(HLOOKUP("Memory",'vInfo (Imported)'!$1:$5000,A2087,FALSE)&gt;0,HLOOKUP("Memory",'vInfo (Imported)'!$1:$5000,A2087,FALSE),"")</f>
        <v/>
      </c>
      <c r="C2087" t="str">
        <f>IF(HLOOKUP("CPUs",'vInfo (Imported)'!$1:$5000,A2087,FALSE)&gt;0,
HLOOKUP("CPUs",'vInfo (Imported)'!$1:$5000,A2087,FALSE),
"")</f>
        <v/>
      </c>
      <c r="D2087" t="str">
        <f>IF(HLOOKUP($D$1,'vInfo (Imported)'!$1:$5000,A2087,FALSE)&gt;0,
HLOOKUP($D$1,'vInfo (Imported)'!$1:$5000,A2087,FALSE),
"")</f>
        <v/>
      </c>
      <c r="E2087" t="str">
        <f>IF(HLOOKUP("Category",'vInfo (Imported)'!$1:$5000,A2087,FALSE)&gt;0,
HLOOKUP("Category",'vInfo (Imported)'!$1:$5000,A2087,FALSE),
"")</f>
        <v/>
      </c>
      <c r="F2087" t="str">
        <f>IF(HLOOKUP("OS according to the configuration file",'vInfo (Imported)'!$1:$5000,A2087,FALSE)&gt;0,
HLOOKUP("OS according to the configuration file",'vInfo (Imported)'!$1:$5000,A2087,FALSE),
"")</f>
        <v/>
      </c>
      <c r="G2087" s="1" t="str">
        <f>IF(HLOOKUP("Cluster",'vInfo (Imported)'!$1:$5000,A2087,FALSE)&gt;0,
HLOOKUP("Cluster",'vInfo (Imported)'!$1:$5000,A2087,FALSE),
"")</f>
        <v/>
      </c>
      <c r="K2087" s="28">
        <f>'vCluster (Imported)'!A2087</f>
        <v>0</v>
      </c>
      <c r="L2087">
        <f t="shared" si="195"/>
        <v>0</v>
      </c>
      <c r="M2087">
        <f t="shared" si="196"/>
        <v>0</v>
      </c>
      <c r="N2087">
        <f t="shared" si="197"/>
        <v>0</v>
      </c>
      <c r="O2087" s="1">
        <f t="shared" si="198"/>
        <v>0</v>
      </c>
      <c r="P2087">
        <f>SUMIFS('vCluster (Imported)'!$G:$G,'vCluster (Imported)'!$A:$A,K2087)</f>
        <v>0</v>
      </c>
      <c r="Q2087">
        <f t="shared" si="199"/>
        <v>0</v>
      </c>
    </row>
    <row r="2088" spans="1:17" x14ac:dyDescent="0.3">
      <c r="A2088">
        <f t="shared" si="194"/>
        <v>2088</v>
      </c>
      <c r="B2088" t="str">
        <f>IF(HLOOKUP("Memory",'vInfo (Imported)'!$1:$5000,A2088,FALSE)&gt;0,HLOOKUP("Memory",'vInfo (Imported)'!$1:$5000,A2088,FALSE),"")</f>
        <v/>
      </c>
      <c r="C2088" t="str">
        <f>IF(HLOOKUP("CPUs",'vInfo (Imported)'!$1:$5000,A2088,FALSE)&gt;0,
HLOOKUP("CPUs",'vInfo (Imported)'!$1:$5000,A2088,FALSE),
"")</f>
        <v/>
      </c>
      <c r="D2088" t="str">
        <f>IF(HLOOKUP($D$1,'vInfo (Imported)'!$1:$5000,A2088,FALSE)&gt;0,
HLOOKUP($D$1,'vInfo (Imported)'!$1:$5000,A2088,FALSE),
"")</f>
        <v/>
      </c>
      <c r="E2088" t="str">
        <f>IF(HLOOKUP("Category",'vInfo (Imported)'!$1:$5000,A2088,FALSE)&gt;0,
HLOOKUP("Category",'vInfo (Imported)'!$1:$5000,A2088,FALSE),
"")</f>
        <v/>
      </c>
      <c r="F2088" t="str">
        <f>IF(HLOOKUP("OS according to the configuration file",'vInfo (Imported)'!$1:$5000,A2088,FALSE)&gt;0,
HLOOKUP("OS according to the configuration file",'vInfo (Imported)'!$1:$5000,A2088,FALSE),
"")</f>
        <v/>
      </c>
      <c r="G2088" s="1" t="str">
        <f>IF(HLOOKUP("Cluster",'vInfo (Imported)'!$1:$5000,A2088,FALSE)&gt;0,
HLOOKUP("Cluster",'vInfo (Imported)'!$1:$5000,A2088,FALSE),
"")</f>
        <v/>
      </c>
      <c r="K2088" s="28">
        <f>'vCluster (Imported)'!A2088</f>
        <v>0</v>
      </c>
      <c r="L2088">
        <f t="shared" si="195"/>
        <v>0</v>
      </c>
      <c r="M2088">
        <f t="shared" si="196"/>
        <v>0</v>
      </c>
      <c r="N2088">
        <f t="shared" si="197"/>
        <v>0</v>
      </c>
      <c r="O2088" s="1">
        <f t="shared" si="198"/>
        <v>0</v>
      </c>
      <c r="P2088">
        <f>SUMIFS('vCluster (Imported)'!$G:$G,'vCluster (Imported)'!$A:$A,K2088)</f>
        <v>0</v>
      </c>
      <c r="Q2088">
        <f t="shared" si="199"/>
        <v>0</v>
      </c>
    </row>
    <row r="2089" spans="1:17" x14ac:dyDescent="0.3">
      <c r="A2089">
        <f t="shared" si="194"/>
        <v>2089</v>
      </c>
      <c r="B2089" t="str">
        <f>IF(HLOOKUP("Memory",'vInfo (Imported)'!$1:$5000,A2089,FALSE)&gt;0,HLOOKUP("Memory",'vInfo (Imported)'!$1:$5000,A2089,FALSE),"")</f>
        <v/>
      </c>
      <c r="C2089" t="str">
        <f>IF(HLOOKUP("CPUs",'vInfo (Imported)'!$1:$5000,A2089,FALSE)&gt;0,
HLOOKUP("CPUs",'vInfo (Imported)'!$1:$5000,A2089,FALSE),
"")</f>
        <v/>
      </c>
      <c r="D2089" t="str">
        <f>IF(HLOOKUP($D$1,'vInfo (Imported)'!$1:$5000,A2089,FALSE)&gt;0,
HLOOKUP($D$1,'vInfo (Imported)'!$1:$5000,A2089,FALSE),
"")</f>
        <v/>
      </c>
      <c r="E2089" t="str">
        <f>IF(HLOOKUP("Category",'vInfo (Imported)'!$1:$5000,A2089,FALSE)&gt;0,
HLOOKUP("Category",'vInfo (Imported)'!$1:$5000,A2089,FALSE),
"")</f>
        <v/>
      </c>
      <c r="F2089" t="str">
        <f>IF(HLOOKUP("OS according to the configuration file",'vInfo (Imported)'!$1:$5000,A2089,FALSE)&gt;0,
HLOOKUP("OS according to the configuration file",'vInfo (Imported)'!$1:$5000,A2089,FALSE),
"")</f>
        <v/>
      </c>
      <c r="G2089" s="1" t="str">
        <f>IF(HLOOKUP("Cluster",'vInfo (Imported)'!$1:$5000,A2089,FALSE)&gt;0,
HLOOKUP("Cluster",'vInfo (Imported)'!$1:$5000,A2089,FALSE),
"")</f>
        <v/>
      </c>
      <c r="K2089" s="28">
        <f>'vCluster (Imported)'!A2089</f>
        <v>0</v>
      </c>
      <c r="L2089">
        <f t="shared" si="195"/>
        <v>0</v>
      </c>
      <c r="M2089">
        <f t="shared" si="196"/>
        <v>0</v>
      </c>
      <c r="N2089">
        <f t="shared" si="197"/>
        <v>0</v>
      </c>
      <c r="O2089" s="1">
        <f t="shared" si="198"/>
        <v>0</v>
      </c>
      <c r="P2089">
        <f>SUMIFS('vCluster (Imported)'!$G:$G,'vCluster (Imported)'!$A:$A,K2089)</f>
        <v>0</v>
      </c>
      <c r="Q2089">
        <f t="shared" si="199"/>
        <v>0</v>
      </c>
    </row>
    <row r="2090" spans="1:17" x14ac:dyDescent="0.3">
      <c r="A2090">
        <f t="shared" si="194"/>
        <v>2090</v>
      </c>
      <c r="B2090" t="str">
        <f>IF(HLOOKUP("Memory",'vInfo (Imported)'!$1:$5000,A2090,FALSE)&gt;0,HLOOKUP("Memory",'vInfo (Imported)'!$1:$5000,A2090,FALSE),"")</f>
        <v/>
      </c>
      <c r="C2090" t="str">
        <f>IF(HLOOKUP("CPUs",'vInfo (Imported)'!$1:$5000,A2090,FALSE)&gt;0,
HLOOKUP("CPUs",'vInfo (Imported)'!$1:$5000,A2090,FALSE),
"")</f>
        <v/>
      </c>
      <c r="D2090" t="str">
        <f>IF(HLOOKUP($D$1,'vInfo (Imported)'!$1:$5000,A2090,FALSE)&gt;0,
HLOOKUP($D$1,'vInfo (Imported)'!$1:$5000,A2090,FALSE),
"")</f>
        <v/>
      </c>
      <c r="E2090" t="str">
        <f>IF(HLOOKUP("Category",'vInfo (Imported)'!$1:$5000,A2090,FALSE)&gt;0,
HLOOKUP("Category",'vInfo (Imported)'!$1:$5000,A2090,FALSE),
"")</f>
        <v/>
      </c>
      <c r="F2090" t="str">
        <f>IF(HLOOKUP("OS according to the configuration file",'vInfo (Imported)'!$1:$5000,A2090,FALSE)&gt;0,
HLOOKUP("OS according to the configuration file",'vInfo (Imported)'!$1:$5000,A2090,FALSE),
"")</f>
        <v/>
      </c>
      <c r="G2090" s="1" t="str">
        <f>IF(HLOOKUP("Cluster",'vInfo (Imported)'!$1:$5000,A2090,FALSE)&gt;0,
HLOOKUP("Cluster",'vInfo (Imported)'!$1:$5000,A2090,FALSE),
"")</f>
        <v/>
      </c>
      <c r="K2090" s="28">
        <f>'vCluster (Imported)'!A2090</f>
        <v>0</v>
      </c>
      <c r="L2090">
        <f t="shared" si="195"/>
        <v>0</v>
      </c>
      <c r="M2090">
        <f t="shared" si="196"/>
        <v>0</v>
      </c>
      <c r="N2090">
        <f t="shared" si="197"/>
        <v>0</v>
      </c>
      <c r="O2090" s="1">
        <f t="shared" si="198"/>
        <v>0</v>
      </c>
      <c r="P2090">
        <f>SUMIFS('vCluster (Imported)'!$G:$G,'vCluster (Imported)'!$A:$A,K2090)</f>
        <v>0</v>
      </c>
      <c r="Q2090">
        <f t="shared" si="199"/>
        <v>0</v>
      </c>
    </row>
    <row r="2091" spans="1:17" x14ac:dyDescent="0.3">
      <c r="A2091">
        <f t="shared" si="194"/>
        <v>2091</v>
      </c>
      <c r="B2091" t="str">
        <f>IF(HLOOKUP("Memory",'vInfo (Imported)'!$1:$5000,A2091,FALSE)&gt;0,HLOOKUP("Memory",'vInfo (Imported)'!$1:$5000,A2091,FALSE),"")</f>
        <v/>
      </c>
      <c r="C2091" t="str">
        <f>IF(HLOOKUP("CPUs",'vInfo (Imported)'!$1:$5000,A2091,FALSE)&gt;0,
HLOOKUP("CPUs",'vInfo (Imported)'!$1:$5000,A2091,FALSE),
"")</f>
        <v/>
      </c>
      <c r="D2091" t="str">
        <f>IF(HLOOKUP($D$1,'vInfo (Imported)'!$1:$5000,A2091,FALSE)&gt;0,
HLOOKUP($D$1,'vInfo (Imported)'!$1:$5000,A2091,FALSE),
"")</f>
        <v/>
      </c>
      <c r="E2091" t="str">
        <f>IF(HLOOKUP("Category",'vInfo (Imported)'!$1:$5000,A2091,FALSE)&gt;0,
HLOOKUP("Category",'vInfo (Imported)'!$1:$5000,A2091,FALSE),
"")</f>
        <v/>
      </c>
      <c r="F2091" t="str">
        <f>IF(HLOOKUP("OS according to the configuration file",'vInfo (Imported)'!$1:$5000,A2091,FALSE)&gt;0,
HLOOKUP("OS according to the configuration file",'vInfo (Imported)'!$1:$5000,A2091,FALSE),
"")</f>
        <v/>
      </c>
      <c r="G2091" s="1" t="str">
        <f>IF(HLOOKUP("Cluster",'vInfo (Imported)'!$1:$5000,A2091,FALSE)&gt;0,
HLOOKUP("Cluster",'vInfo (Imported)'!$1:$5000,A2091,FALSE),
"")</f>
        <v/>
      </c>
      <c r="K2091" s="28">
        <f>'vCluster (Imported)'!A2091</f>
        <v>0</v>
      </c>
      <c r="L2091">
        <f t="shared" si="195"/>
        <v>0</v>
      </c>
      <c r="M2091">
        <f t="shared" si="196"/>
        <v>0</v>
      </c>
      <c r="N2091">
        <f t="shared" si="197"/>
        <v>0</v>
      </c>
      <c r="O2091" s="1">
        <f t="shared" si="198"/>
        <v>0</v>
      </c>
      <c r="P2091">
        <f>SUMIFS('vCluster (Imported)'!$G:$G,'vCluster (Imported)'!$A:$A,K2091)</f>
        <v>0</v>
      </c>
      <c r="Q2091">
        <f t="shared" si="199"/>
        <v>0</v>
      </c>
    </row>
    <row r="2092" spans="1:17" x14ac:dyDescent="0.3">
      <c r="A2092">
        <f t="shared" si="194"/>
        <v>2092</v>
      </c>
      <c r="B2092" t="str">
        <f>IF(HLOOKUP("Memory",'vInfo (Imported)'!$1:$5000,A2092,FALSE)&gt;0,HLOOKUP("Memory",'vInfo (Imported)'!$1:$5000,A2092,FALSE),"")</f>
        <v/>
      </c>
      <c r="C2092" t="str">
        <f>IF(HLOOKUP("CPUs",'vInfo (Imported)'!$1:$5000,A2092,FALSE)&gt;0,
HLOOKUP("CPUs",'vInfo (Imported)'!$1:$5000,A2092,FALSE),
"")</f>
        <v/>
      </c>
      <c r="D2092" t="str">
        <f>IF(HLOOKUP($D$1,'vInfo (Imported)'!$1:$5000,A2092,FALSE)&gt;0,
HLOOKUP($D$1,'vInfo (Imported)'!$1:$5000,A2092,FALSE),
"")</f>
        <v/>
      </c>
      <c r="E2092" t="str">
        <f>IF(HLOOKUP("Category",'vInfo (Imported)'!$1:$5000,A2092,FALSE)&gt;0,
HLOOKUP("Category",'vInfo (Imported)'!$1:$5000,A2092,FALSE),
"")</f>
        <v/>
      </c>
      <c r="F2092" t="str">
        <f>IF(HLOOKUP("OS according to the configuration file",'vInfo (Imported)'!$1:$5000,A2092,FALSE)&gt;0,
HLOOKUP("OS according to the configuration file",'vInfo (Imported)'!$1:$5000,A2092,FALSE),
"")</f>
        <v/>
      </c>
      <c r="G2092" s="1" t="str">
        <f>IF(HLOOKUP("Cluster",'vInfo (Imported)'!$1:$5000,A2092,FALSE)&gt;0,
HLOOKUP("Cluster",'vInfo (Imported)'!$1:$5000,A2092,FALSE),
"")</f>
        <v/>
      </c>
      <c r="K2092" s="28">
        <f>'vCluster (Imported)'!A2092</f>
        <v>0</v>
      </c>
      <c r="L2092">
        <f t="shared" si="195"/>
        <v>0</v>
      </c>
      <c r="M2092">
        <f t="shared" si="196"/>
        <v>0</v>
      </c>
      <c r="N2092">
        <f t="shared" si="197"/>
        <v>0</v>
      </c>
      <c r="O2092" s="1">
        <f t="shared" si="198"/>
        <v>0</v>
      </c>
      <c r="P2092">
        <f>SUMIFS('vCluster (Imported)'!$G:$G,'vCluster (Imported)'!$A:$A,K2092)</f>
        <v>0</v>
      </c>
      <c r="Q2092">
        <f t="shared" si="199"/>
        <v>0</v>
      </c>
    </row>
    <row r="2093" spans="1:17" x14ac:dyDescent="0.3">
      <c r="A2093">
        <f t="shared" si="194"/>
        <v>2093</v>
      </c>
      <c r="B2093" t="str">
        <f>IF(HLOOKUP("Memory",'vInfo (Imported)'!$1:$5000,A2093,FALSE)&gt;0,HLOOKUP("Memory",'vInfo (Imported)'!$1:$5000,A2093,FALSE),"")</f>
        <v/>
      </c>
      <c r="C2093" t="str">
        <f>IF(HLOOKUP("CPUs",'vInfo (Imported)'!$1:$5000,A2093,FALSE)&gt;0,
HLOOKUP("CPUs",'vInfo (Imported)'!$1:$5000,A2093,FALSE),
"")</f>
        <v/>
      </c>
      <c r="D2093" t="str">
        <f>IF(HLOOKUP($D$1,'vInfo (Imported)'!$1:$5000,A2093,FALSE)&gt;0,
HLOOKUP($D$1,'vInfo (Imported)'!$1:$5000,A2093,FALSE),
"")</f>
        <v/>
      </c>
      <c r="E2093" t="str">
        <f>IF(HLOOKUP("Category",'vInfo (Imported)'!$1:$5000,A2093,FALSE)&gt;0,
HLOOKUP("Category",'vInfo (Imported)'!$1:$5000,A2093,FALSE),
"")</f>
        <v/>
      </c>
      <c r="F2093" t="str">
        <f>IF(HLOOKUP("OS according to the configuration file",'vInfo (Imported)'!$1:$5000,A2093,FALSE)&gt;0,
HLOOKUP("OS according to the configuration file",'vInfo (Imported)'!$1:$5000,A2093,FALSE),
"")</f>
        <v/>
      </c>
      <c r="G2093" s="1" t="str">
        <f>IF(HLOOKUP("Cluster",'vInfo (Imported)'!$1:$5000,A2093,FALSE)&gt;0,
HLOOKUP("Cluster",'vInfo (Imported)'!$1:$5000,A2093,FALSE),
"")</f>
        <v/>
      </c>
      <c r="K2093" s="28">
        <f>'vCluster (Imported)'!A2093</f>
        <v>0</v>
      </c>
      <c r="L2093">
        <f t="shared" si="195"/>
        <v>0</v>
      </c>
      <c r="M2093">
        <f t="shared" si="196"/>
        <v>0</v>
      </c>
      <c r="N2093">
        <f t="shared" si="197"/>
        <v>0</v>
      </c>
      <c r="O2093" s="1">
        <f t="shared" si="198"/>
        <v>0</v>
      </c>
      <c r="P2093">
        <f>SUMIFS('vCluster (Imported)'!$G:$G,'vCluster (Imported)'!$A:$A,K2093)</f>
        <v>0</v>
      </c>
      <c r="Q2093">
        <f t="shared" si="199"/>
        <v>0</v>
      </c>
    </row>
    <row r="2094" spans="1:17" x14ac:dyDescent="0.3">
      <c r="A2094">
        <f t="shared" si="194"/>
        <v>2094</v>
      </c>
      <c r="B2094" t="str">
        <f>IF(HLOOKUP("Memory",'vInfo (Imported)'!$1:$5000,A2094,FALSE)&gt;0,HLOOKUP("Memory",'vInfo (Imported)'!$1:$5000,A2094,FALSE),"")</f>
        <v/>
      </c>
      <c r="C2094" t="str">
        <f>IF(HLOOKUP("CPUs",'vInfo (Imported)'!$1:$5000,A2094,FALSE)&gt;0,
HLOOKUP("CPUs",'vInfo (Imported)'!$1:$5000,A2094,FALSE),
"")</f>
        <v/>
      </c>
      <c r="D2094" t="str">
        <f>IF(HLOOKUP($D$1,'vInfo (Imported)'!$1:$5000,A2094,FALSE)&gt;0,
HLOOKUP($D$1,'vInfo (Imported)'!$1:$5000,A2094,FALSE),
"")</f>
        <v/>
      </c>
      <c r="E2094" t="str">
        <f>IF(HLOOKUP("Category",'vInfo (Imported)'!$1:$5000,A2094,FALSE)&gt;0,
HLOOKUP("Category",'vInfo (Imported)'!$1:$5000,A2094,FALSE),
"")</f>
        <v/>
      </c>
      <c r="F2094" t="str">
        <f>IF(HLOOKUP("OS according to the configuration file",'vInfo (Imported)'!$1:$5000,A2094,FALSE)&gt;0,
HLOOKUP("OS according to the configuration file",'vInfo (Imported)'!$1:$5000,A2094,FALSE),
"")</f>
        <v/>
      </c>
      <c r="G2094" s="1" t="str">
        <f>IF(HLOOKUP("Cluster",'vInfo (Imported)'!$1:$5000,A2094,FALSE)&gt;0,
HLOOKUP("Cluster",'vInfo (Imported)'!$1:$5000,A2094,FALSE),
"")</f>
        <v/>
      </c>
      <c r="K2094" s="28">
        <f>'vCluster (Imported)'!A2094</f>
        <v>0</v>
      </c>
      <c r="L2094">
        <f t="shared" si="195"/>
        <v>0</v>
      </c>
      <c r="M2094">
        <f t="shared" si="196"/>
        <v>0</v>
      </c>
      <c r="N2094">
        <f t="shared" si="197"/>
        <v>0</v>
      </c>
      <c r="O2094" s="1">
        <f t="shared" si="198"/>
        <v>0</v>
      </c>
      <c r="P2094">
        <f>SUMIFS('vCluster (Imported)'!$G:$G,'vCluster (Imported)'!$A:$A,K2094)</f>
        <v>0</v>
      </c>
      <c r="Q2094">
        <f t="shared" si="199"/>
        <v>0</v>
      </c>
    </row>
    <row r="2095" spans="1:17" x14ac:dyDescent="0.3">
      <c r="A2095">
        <f t="shared" si="194"/>
        <v>2095</v>
      </c>
      <c r="B2095" t="str">
        <f>IF(HLOOKUP("Memory",'vInfo (Imported)'!$1:$5000,A2095,FALSE)&gt;0,HLOOKUP("Memory",'vInfo (Imported)'!$1:$5000,A2095,FALSE),"")</f>
        <v/>
      </c>
      <c r="C2095" t="str">
        <f>IF(HLOOKUP("CPUs",'vInfo (Imported)'!$1:$5000,A2095,FALSE)&gt;0,
HLOOKUP("CPUs",'vInfo (Imported)'!$1:$5000,A2095,FALSE),
"")</f>
        <v/>
      </c>
      <c r="D2095" t="str">
        <f>IF(HLOOKUP($D$1,'vInfo (Imported)'!$1:$5000,A2095,FALSE)&gt;0,
HLOOKUP($D$1,'vInfo (Imported)'!$1:$5000,A2095,FALSE),
"")</f>
        <v/>
      </c>
      <c r="E2095" t="str">
        <f>IF(HLOOKUP("Category",'vInfo (Imported)'!$1:$5000,A2095,FALSE)&gt;0,
HLOOKUP("Category",'vInfo (Imported)'!$1:$5000,A2095,FALSE),
"")</f>
        <v/>
      </c>
      <c r="F2095" t="str">
        <f>IF(HLOOKUP("OS according to the configuration file",'vInfo (Imported)'!$1:$5000,A2095,FALSE)&gt;0,
HLOOKUP("OS according to the configuration file",'vInfo (Imported)'!$1:$5000,A2095,FALSE),
"")</f>
        <v/>
      </c>
      <c r="G2095" s="1" t="str">
        <f>IF(HLOOKUP("Cluster",'vInfo (Imported)'!$1:$5000,A2095,FALSE)&gt;0,
HLOOKUP("Cluster",'vInfo (Imported)'!$1:$5000,A2095,FALSE),
"")</f>
        <v/>
      </c>
      <c r="K2095" s="28">
        <f>'vCluster (Imported)'!A2095</f>
        <v>0</v>
      </c>
      <c r="L2095">
        <f t="shared" si="195"/>
        <v>0</v>
      </c>
      <c r="M2095">
        <f t="shared" si="196"/>
        <v>0</v>
      </c>
      <c r="N2095">
        <f t="shared" si="197"/>
        <v>0</v>
      </c>
      <c r="O2095" s="1">
        <f t="shared" si="198"/>
        <v>0</v>
      </c>
      <c r="P2095">
        <f>SUMIFS('vCluster (Imported)'!$G:$G,'vCluster (Imported)'!$A:$A,K2095)</f>
        <v>0</v>
      </c>
      <c r="Q2095">
        <f t="shared" si="199"/>
        <v>0</v>
      </c>
    </row>
    <row r="2096" spans="1:17" x14ac:dyDescent="0.3">
      <c r="A2096">
        <f t="shared" si="194"/>
        <v>2096</v>
      </c>
      <c r="B2096" t="str">
        <f>IF(HLOOKUP("Memory",'vInfo (Imported)'!$1:$5000,A2096,FALSE)&gt;0,HLOOKUP("Memory",'vInfo (Imported)'!$1:$5000,A2096,FALSE),"")</f>
        <v/>
      </c>
      <c r="C2096" t="str">
        <f>IF(HLOOKUP("CPUs",'vInfo (Imported)'!$1:$5000,A2096,FALSE)&gt;0,
HLOOKUP("CPUs",'vInfo (Imported)'!$1:$5000,A2096,FALSE),
"")</f>
        <v/>
      </c>
      <c r="D2096" t="str">
        <f>IF(HLOOKUP($D$1,'vInfo (Imported)'!$1:$5000,A2096,FALSE)&gt;0,
HLOOKUP($D$1,'vInfo (Imported)'!$1:$5000,A2096,FALSE),
"")</f>
        <v/>
      </c>
      <c r="E2096" t="str">
        <f>IF(HLOOKUP("Category",'vInfo (Imported)'!$1:$5000,A2096,FALSE)&gt;0,
HLOOKUP("Category",'vInfo (Imported)'!$1:$5000,A2096,FALSE),
"")</f>
        <v/>
      </c>
      <c r="F2096" t="str">
        <f>IF(HLOOKUP("OS according to the configuration file",'vInfo (Imported)'!$1:$5000,A2096,FALSE)&gt;0,
HLOOKUP("OS according to the configuration file",'vInfo (Imported)'!$1:$5000,A2096,FALSE),
"")</f>
        <v/>
      </c>
      <c r="G2096" s="1" t="str">
        <f>IF(HLOOKUP("Cluster",'vInfo (Imported)'!$1:$5000,A2096,FALSE)&gt;0,
HLOOKUP("Cluster",'vInfo (Imported)'!$1:$5000,A2096,FALSE),
"")</f>
        <v/>
      </c>
      <c r="K2096" s="28">
        <f>'vCluster (Imported)'!A2096</f>
        <v>0</v>
      </c>
      <c r="L2096">
        <f t="shared" si="195"/>
        <v>0</v>
      </c>
      <c r="M2096">
        <f t="shared" si="196"/>
        <v>0</v>
      </c>
      <c r="N2096">
        <f t="shared" si="197"/>
        <v>0</v>
      </c>
      <c r="O2096" s="1">
        <f t="shared" si="198"/>
        <v>0</v>
      </c>
      <c r="P2096">
        <f>SUMIFS('vCluster (Imported)'!$G:$G,'vCluster (Imported)'!$A:$A,K2096)</f>
        <v>0</v>
      </c>
      <c r="Q2096">
        <f t="shared" si="199"/>
        <v>0</v>
      </c>
    </row>
    <row r="2097" spans="1:17" x14ac:dyDescent="0.3">
      <c r="A2097">
        <f t="shared" si="194"/>
        <v>2097</v>
      </c>
      <c r="B2097" t="str">
        <f>IF(HLOOKUP("Memory",'vInfo (Imported)'!$1:$5000,A2097,FALSE)&gt;0,HLOOKUP("Memory",'vInfo (Imported)'!$1:$5000,A2097,FALSE),"")</f>
        <v/>
      </c>
      <c r="C2097" t="str">
        <f>IF(HLOOKUP("CPUs",'vInfo (Imported)'!$1:$5000,A2097,FALSE)&gt;0,
HLOOKUP("CPUs",'vInfo (Imported)'!$1:$5000,A2097,FALSE),
"")</f>
        <v/>
      </c>
      <c r="D2097" t="str">
        <f>IF(HLOOKUP($D$1,'vInfo (Imported)'!$1:$5000,A2097,FALSE)&gt;0,
HLOOKUP($D$1,'vInfo (Imported)'!$1:$5000,A2097,FALSE),
"")</f>
        <v/>
      </c>
      <c r="E2097" t="str">
        <f>IF(HLOOKUP("Category",'vInfo (Imported)'!$1:$5000,A2097,FALSE)&gt;0,
HLOOKUP("Category",'vInfo (Imported)'!$1:$5000,A2097,FALSE),
"")</f>
        <v/>
      </c>
      <c r="F2097" t="str">
        <f>IF(HLOOKUP("OS according to the configuration file",'vInfo (Imported)'!$1:$5000,A2097,FALSE)&gt;0,
HLOOKUP("OS according to the configuration file",'vInfo (Imported)'!$1:$5000,A2097,FALSE),
"")</f>
        <v/>
      </c>
      <c r="G2097" s="1" t="str">
        <f>IF(HLOOKUP("Cluster",'vInfo (Imported)'!$1:$5000,A2097,FALSE)&gt;0,
HLOOKUP("Cluster",'vInfo (Imported)'!$1:$5000,A2097,FALSE),
"")</f>
        <v/>
      </c>
      <c r="K2097" s="28">
        <f>'vCluster (Imported)'!A2097</f>
        <v>0</v>
      </c>
      <c r="L2097">
        <f t="shared" si="195"/>
        <v>0</v>
      </c>
      <c r="M2097">
        <f t="shared" si="196"/>
        <v>0</v>
      </c>
      <c r="N2097">
        <f t="shared" si="197"/>
        <v>0</v>
      </c>
      <c r="O2097" s="1">
        <f t="shared" si="198"/>
        <v>0</v>
      </c>
      <c r="P2097">
        <f>SUMIFS('vCluster (Imported)'!$G:$G,'vCluster (Imported)'!$A:$A,K2097)</f>
        <v>0</v>
      </c>
      <c r="Q2097">
        <f t="shared" si="199"/>
        <v>0</v>
      </c>
    </row>
    <row r="2098" spans="1:17" x14ac:dyDescent="0.3">
      <c r="A2098">
        <f t="shared" si="194"/>
        <v>2098</v>
      </c>
      <c r="B2098" t="str">
        <f>IF(HLOOKUP("Memory",'vInfo (Imported)'!$1:$5000,A2098,FALSE)&gt;0,HLOOKUP("Memory",'vInfo (Imported)'!$1:$5000,A2098,FALSE),"")</f>
        <v/>
      </c>
      <c r="C2098" t="str">
        <f>IF(HLOOKUP("CPUs",'vInfo (Imported)'!$1:$5000,A2098,FALSE)&gt;0,
HLOOKUP("CPUs",'vInfo (Imported)'!$1:$5000,A2098,FALSE),
"")</f>
        <v/>
      </c>
      <c r="D2098" t="str">
        <f>IF(HLOOKUP($D$1,'vInfo (Imported)'!$1:$5000,A2098,FALSE)&gt;0,
HLOOKUP($D$1,'vInfo (Imported)'!$1:$5000,A2098,FALSE),
"")</f>
        <v/>
      </c>
      <c r="E2098" t="str">
        <f>IF(HLOOKUP("Category",'vInfo (Imported)'!$1:$5000,A2098,FALSE)&gt;0,
HLOOKUP("Category",'vInfo (Imported)'!$1:$5000,A2098,FALSE),
"")</f>
        <v/>
      </c>
      <c r="F2098" t="str">
        <f>IF(HLOOKUP("OS according to the configuration file",'vInfo (Imported)'!$1:$5000,A2098,FALSE)&gt;0,
HLOOKUP("OS according to the configuration file",'vInfo (Imported)'!$1:$5000,A2098,FALSE),
"")</f>
        <v/>
      </c>
      <c r="G2098" s="1" t="str">
        <f>IF(HLOOKUP("Cluster",'vInfo (Imported)'!$1:$5000,A2098,FALSE)&gt;0,
HLOOKUP("Cluster",'vInfo (Imported)'!$1:$5000,A2098,FALSE),
"")</f>
        <v/>
      </c>
      <c r="K2098" s="28">
        <f>'vCluster (Imported)'!A2098</f>
        <v>0</v>
      </c>
      <c r="L2098">
        <f t="shared" si="195"/>
        <v>0</v>
      </c>
      <c r="M2098">
        <f t="shared" si="196"/>
        <v>0</v>
      </c>
      <c r="N2098">
        <f t="shared" si="197"/>
        <v>0</v>
      </c>
      <c r="O2098" s="1">
        <f t="shared" si="198"/>
        <v>0</v>
      </c>
      <c r="P2098">
        <f>SUMIFS('vCluster (Imported)'!$G:$G,'vCluster (Imported)'!$A:$A,K2098)</f>
        <v>0</v>
      </c>
      <c r="Q2098">
        <f t="shared" si="199"/>
        <v>0</v>
      </c>
    </row>
    <row r="2099" spans="1:17" x14ac:dyDescent="0.3">
      <c r="A2099">
        <f t="shared" si="194"/>
        <v>2099</v>
      </c>
      <c r="B2099" t="str">
        <f>IF(HLOOKUP("Memory",'vInfo (Imported)'!$1:$5000,A2099,FALSE)&gt;0,HLOOKUP("Memory",'vInfo (Imported)'!$1:$5000,A2099,FALSE),"")</f>
        <v/>
      </c>
      <c r="C2099" t="str">
        <f>IF(HLOOKUP("CPUs",'vInfo (Imported)'!$1:$5000,A2099,FALSE)&gt;0,
HLOOKUP("CPUs",'vInfo (Imported)'!$1:$5000,A2099,FALSE),
"")</f>
        <v/>
      </c>
      <c r="D2099" t="str">
        <f>IF(HLOOKUP($D$1,'vInfo (Imported)'!$1:$5000,A2099,FALSE)&gt;0,
HLOOKUP($D$1,'vInfo (Imported)'!$1:$5000,A2099,FALSE),
"")</f>
        <v/>
      </c>
      <c r="E2099" t="str">
        <f>IF(HLOOKUP("Category",'vInfo (Imported)'!$1:$5000,A2099,FALSE)&gt;0,
HLOOKUP("Category",'vInfo (Imported)'!$1:$5000,A2099,FALSE),
"")</f>
        <v/>
      </c>
      <c r="F2099" t="str">
        <f>IF(HLOOKUP("OS according to the configuration file",'vInfo (Imported)'!$1:$5000,A2099,FALSE)&gt;0,
HLOOKUP("OS according to the configuration file",'vInfo (Imported)'!$1:$5000,A2099,FALSE),
"")</f>
        <v/>
      </c>
      <c r="G2099" s="1" t="str">
        <f>IF(HLOOKUP("Cluster",'vInfo (Imported)'!$1:$5000,A2099,FALSE)&gt;0,
HLOOKUP("Cluster",'vInfo (Imported)'!$1:$5000,A2099,FALSE),
"")</f>
        <v/>
      </c>
      <c r="K2099" s="28">
        <f>'vCluster (Imported)'!A2099</f>
        <v>0</v>
      </c>
      <c r="L2099">
        <f t="shared" si="195"/>
        <v>0</v>
      </c>
      <c r="M2099">
        <f t="shared" si="196"/>
        <v>0</v>
      </c>
      <c r="N2099">
        <f t="shared" si="197"/>
        <v>0</v>
      </c>
      <c r="O2099" s="1">
        <f t="shared" si="198"/>
        <v>0</v>
      </c>
      <c r="P2099">
        <f>SUMIFS('vCluster (Imported)'!$G:$G,'vCluster (Imported)'!$A:$A,K2099)</f>
        <v>0</v>
      </c>
      <c r="Q2099">
        <f t="shared" si="199"/>
        <v>0</v>
      </c>
    </row>
    <row r="2100" spans="1:17" x14ac:dyDescent="0.3">
      <c r="A2100">
        <f t="shared" si="194"/>
        <v>2100</v>
      </c>
      <c r="B2100" t="str">
        <f>IF(HLOOKUP("Memory",'vInfo (Imported)'!$1:$5000,A2100,FALSE)&gt;0,HLOOKUP("Memory",'vInfo (Imported)'!$1:$5000,A2100,FALSE),"")</f>
        <v/>
      </c>
      <c r="C2100" t="str">
        <f>IF(HLOOKUP("CPUs",'vInfo (Imported)'!$1:$5000,A2100,FALSE)&gt;0,
HLOOKUP("CPUs",'vInfo (Imported)'!$1:$5000,A2100,FALSE),
"")</f>
        <v/>
      </c>
      <c r="D2100" t="str">
        <f>IF(HLOOKUP($D$1,'vInfo (Imported)'!$1:$5000,A2100,FALSE)&gt;0,
HLOOKUP($D$1,'vInfo (Imported)'!$1:$5000,A2100,FALSE),
"")</f>
        <v/>
      </c>
      <c r="E2100" t="str">
        <f>IF(HLOOKUP("Category",'vInfo (Imported)'!$1:$5000,A2100,FALSE)&gt;0,
HLOOKUP("Category",'vInfo (Imported)'!$1:$5000,A2100,FALSE),
"")</f>
        <v/>
      </c>
      <c r="F2100" t="str">
        <f>IF(HLOOKUP("OS according to the configuration file",'vInfo (Imported)'!$1:$5000,A2100,FALSE)&gt;0,
HLOOKUP("OS according to the configuration file",'vInfo (Imported)'!$1:$5000,A2100,FALSE),
"")</f>
        <v/>
      </c>
      <c r="G2100" s="1" t="str">
        <f>IF(HLOOKUP("Cluster",'vInfo (Imported)'!$1:$5000,A2100,FALSE)&gt;0,
HLOOKUP("Cluster",'vInfo (Imported)'!$1:$5000,A2100,FALSE),
"")</f>
        <v/>
      </c>
      <c r="K2100" s="28">
        <f>'vCluster (Imported)'!A2100</f>
        <v>0</v>
      </c>
      <c r="L2100">
        <f t="shared" si="195"/>
        <v>0</v>
      </c>
      <c r="M2100">
        <f t="shared" si="196"/>
        <v>0</v>
      </c>
      <c r="N2100">
        <f t="shared" si="197"/>
        <v>0</v>
      </c>
      <c r="O2100" s="1">
        <f t="shared" si="198"/>
        <v>0</v>
      </c>
      <c r="P2100">
        <f>SUMIFS('vCluster (Imported)'!$G:$G,'vCluster (Imported)'!$A:$A,K2100)</f>
        <v>0</v>
      </c>
      <c r="Q2100">
        <f t="shared" si="199"/>
        <v>0</v>
      </c>
    </row>
    <row r="2101" spans="1:17" x14ac:dyDescent="0.3">
      <c r="A2101">
        <f t="shared" si="194"/>
        <v>2101</v>
      </c>
      <c r="B2101" t="str">
        <f>IF(HLOOKUP("Memory",'vInfo (Imported)'!$1:$5000,A2101,FALSE)&gt;0,HLOOKUP("Memory",'vInfo (Imported)'!$1:$5000,A2101,FALSE),"")</f>
        <v/>
      </c>
      <c r="C2101" t="str">
        <f>IF(HLOOKUP("CPUs",'vInfo (Imported)'!$1:$5000,A2101,FALSE)&gt;0,
HLOOKUP("CPUs",'vInfo (Imported)'!$1:$5000,A2101,FALSE),
"")</f>
        <v/>
      </c>
      <c r="D2101" t="str">
        <f>IF(HLOOKUP($D$1,'vInfo (Imported)'!$1:$5000,A2101,FALSE)&gt;0,
HLOOKUP($D$1,'vInfo (Imported)'!$1:$5000,A2101,FALSE),
"")</f>
        <v/>
      </c>
      <c r="E2101" t="str">
        <f>IF(HLOOKUP("Category",'vInfo (Imported)'!$1:$5000,A2101,FALSE)&gt;0,
HLOOKUP("Category",'vInfo (Imported)'!$1:$5000,A2101,FALSE),
"")</f>
        <v/>
      </c>
      <c r="F2101" t="str">
        <f>IF(HLOOKUP("OS according to the configuration file",'vInfo (Imported)'!$1:$5000,A2101,FALSE)&gt;0,
HLOOKUP("OS according to the configuration file",'vInfo (Imported)'!$1:$5000,A2101,FALSE),
"")</f>
        <v/>
      </c>
      <c r="G2101" s="1" t="str">
        <f>IF(HLOOKUP("Cluster",'vInfo (Imported)'!$1:$5000,A2101,FALSE)&gt;0,
HLOOKUP("Cluster",'vInfo (Imported)'!$1:$5000,A2101,FALSE),
"")</f>
        <v/>
      </c>
      <c r="K2101" s="28">
        <f>'vCluster (Imported)'!A2101</f>
        <v>0</v>
      </c>
      <c r="L2101">
        <f t="shared" si="195"/>
        <v>0</v>
      </c>
      <c r="M2101">
        <f t="shared" si="196"/>
        <v>0</v>
      </c>
      <c r="N2101">
        <f t="shared" si="197"/>
        <v>0</v>
      </c>
      <c r="O2101" s="1">
        <f t="shared" si="198"/>
        <v>0</v>
      </c>
      <c r="P2101">
        <f>SUMIFS('vCluster (Imported)'!$G:$G,'vCluster (Imported)'!$A:$A,K2101)</f>
        <v>0</v>
      </c>
      <c r="Q2101">
        <f t="shared" si="199"/>
        <v>0</v>
      </c>
    </row>
    <row r="2102" spans="1:17" x14ac:dyDescent="0.3">
      <c r="A2102">
        <f t="shared" si="194"/>
        <v>2102</v>
      </c>
      <c r="B2102" t="str">
        <f>IF(HLOOKUP("Memory",'vInfo (Imported)'!$1:$5000,A2102,FALSE)&gt;0,HLOOKUP("Memory",'vInfo (Imported)'!$1:$5000,A2102,FALSE),"")</f>
        <v/>
      </c>
      <c r="C2102" t="str">
        <f>IF(HLOOKUP("CPUs",'vInfo (Imported)'!$1:$5000,A2102,FALSE)&gt;0,
HLOOKUP("CPUs",'vInfo (Imported)'!$1:$5000,A2102,FALSE),
"")</f>
        <v/>
      </c>
      <c r="D2102" t="str">
        <f>IF(HLOOKUP($D$1,'vInfo (Imported)'!$1:$5000,A2102,FALSE)&gt;0,
HLOOKUP($D$1,'vInfo (Imported)'!$1:$5000,A2102,FALSE),
"")</f>
        <v/>
      </c>
      <c r="E2102" t="str">
        <f>IF(HLOOKUP("Category",'vInfo (Imported)'!$1:$5000,A2102,FALSE)&gt;0,
HLOOKUP("Category",'vInfo (Imported)'!$1:$5000,A2102,FALSE),
"")</f>
        <v/>
      </c>
      <c r="F2102" t="str">
        <f>IF(HLOOKUP("OS according to the configuration file",'vInfo (Imported)'!$1:$5000,A2102,FALSE)&gt;0,
HLOOKUP("OS according to the configuration file",'vInfo (Imported)'!$1:$5000,A2102,FALSE),
"")</f>
        <v/>
      </c>
      <c r="G2102" s="1" t="str">
        <f>IF(HLOOKUP("Cluster",'vInfo (Imported)'!$1:$5000,A2102,FALSE)&gt;0,
HLOOKUP("Cluster",'vInfo (Imported)'!$1:$5000,A2102,FALSE),
"")</f>
        <v/>
      </c>
      <c r="K2102" s="28">
        <f>'vCluster (Imported)'!A2102</f>
        <v>0</v>
      </c>
      <c r="L2102">
        <f t="shared" si="195"/>
        <v>0</v>
      </c>
      <c r="M2102">
        <f t="shared" si="196"/>
        <v>0</v>
      </c>
      <c r="N2102">
        <f t="shared" si="197"/>
        <v>0</v>
      </c>
      <c r="O2102" s="1">
        <f t="shared" si="198"/>
        <v>0</v>
      </c>
      <c r="P2102">
        <f>SUMIFS('vCluster (Imported)'!$G:$G,'vCluster (Imported)'!$A:$A,K2102)</f>
        <v>0</v>
      </c>
      <c r="Q2102">
        <f t="shared" si="199"/>
        <v>0</v>
      </c>
    </row>
    <row r="2103" spans="1:17" x14ac:dyDescent="0.3">
      <c r="A2103">
        <f t="shared" si="194"/>
        <v>2103</v>
      </c>
      <c r="B2103" t="str">
        <f>IF(HLOOKUP("Memory",'vInfo (Imported)'!$1:$5000,A2103,FALSE)&gt;0,HLOOKUP("Memory",'vInfo (Imported)'!$1:$5000,A2103,FALSE),"")</f>
        <v/>
      </c>
      <c r="C2103" t="str">
        <f>IF(HLOOKUP("CPUs",'vInfo (Imported)'!$1:$5000,A2103,FALSE)&gt;0,
HLOOKUP("CPUs",'vInfo (Imported)'!$1:$5000,A2103,FALSE),
"")</f>
        <v/>
      </c>
      <c r="D2103" t="str">
        <f>IF(HLOOKUP($D$1,'vInfo (Imported)'!$1:$5000,A2103,FALSE)&gt;0,
HLOOKUP($D$1,'vInfo (Imported)'!$1:$5000,A2103,FALSE),
"")</f>
        <v/>
      </c>
      <c r="E2103" t="str">
        <f>IF(HLOOKUP("Category",'vInfo (Imported)'!$1:$5000,A2103,FALSE)&gt;0,
HLOOKUP("Category",'vInfo (Imported)'!$1:$5000,A2103,FALSE),
"")</f>
        <v/>
      </c>
      <c r="F2103" t="str">
        <f>IF(HLOOKUP("OS according to the configuration file",'vInfo (Imported)'!$1:$5000,A2103,FALSE)&gt;0,
HLOOKUP("OS according to the configuration file",'vInfo (Imported)'!$1:$5000,A2103,FALSE),
"")</f>
        <v/>
      </c>
      <c r="G2103" s="1" t="str">
        <f>IF(HLOOKUP("Cluster",'vInfo (Imported)'!$1:$5000,A2103,FALSE)&gt;0,
HLOOKUP("Cluster",'vInfo (Imported)'!$1:$5000,A2103,FALSE),
"")</f>
        <v/>
      </c>
      <c r="K2103" s="28">
        <f>'vCluster (Imported)'!A2103</f>
        <v>0</v>
      </c>
      <c r="L2103">
        <f t="shared" si="195"/>
        <v>0</v>
      </c>
      <c r="M2103">
        <f t="shared" si="196"/>
        <v>0</v>
      </c>
      <c r="N2103">
        <f t="shared" si="197"/>
        <v>0</v>
      </c>
      <c r="O2103" s="1">
        <f t="shared" si="198"/>
        <v>0</v>
      </c>
      <c r="P2103">
        <f>SUMIFS('vCluster (Imported)'!$G:$G,'vCluster (Imported)'!$A:$A,K2103)</f>
        <v>0</v>
      </c>
      <c r="Q2103">
        <f t="shared" si="199"/>
        <v>0</v>
      </c>
    </row>
    <row r="2104" spans="1:17" x14ac:dyDescent="0.3">
      <c r="A2104">
        <f t="shared" si="194"/>
        <v>2104</v>
      </c>
      <c r="B2104" t="str">
        <f>IF(HLOOKUP("Memory",'vInfo (Imported)'!$1:$5000,A2104,FALSE)&gt;0,HLOOKUP("Memory",'vInfo (Imported)'!$1:$5000,A2104,FALSE),"")</f>
        <v/>
      </c>
      <c r="C2104" t="str">
        <f>IF(HLOOKUP("CPUs",'vInfo (Imported)'!$1:$5000,A2104,FALSE)&gt;0,
HLOOKUP("CPUs",'vInfo (Imported)'!$1:$5000,A2104,FALSE),
"")</f>
        <v/>
      </c>
      <c r="D2104" t="str">
        <f>IF(HLOOKUP($D$1,'vInfo (Imported)'!$1:$5000,A2104,FALSE)&gt;0,
HLOOKUP($D$1,'vInfo (Imported)'!$1:$5000,A2104,FALSE),
"")</f>
        <v/>
      </c>
      <c r="E2104" t="str">
        <f>IF(HLOOKUP("Category",'vInfo (Imported)'!$1:$5000,A2104,FALSE)&gt;0,
HLOOKUP("Category",'vInfo (Imported)'!$1:$5000,A2104,FALSE),
"")</f>
        <v/>
      </c>
      <c r="F2104" t="str">
        <f>IF(HLOOKUP("OS according to the configuration file",'vInfo (Imported)'!$1:$5000,A2104,FALSE)&gt;0,
HLOOKUP("OS according to the configuration file",'vInfo (Imported)'!$1:$5000,A2104,FALSE),
"")</f>
        <v/>
      </c>
      <c r="G2104" s="1" t="str">
        <f>IF(HLOOKUP("Cluster",'vInfo (Imported)'!$1:$5000,A2104,FALSE)&gt;0,
HLOOKUP("Cluster",'vInfo (Imported)'!$1:$5000,A2104,FALSE),
"")</f>
        <v/>
      </c>
      <c r="K2104" s="28">
        <f>'vCluster (Imported)'!A2104</f>
        <v>0</v>
      </c>
      <c r="L2104">
        <f t="shared" si="195"/>
        <v>0</v>
      </c>
      <c r="M2104">
        <f t="shared" si="196"/>
        <v>0</v>
      </c>
      <c r="N2104">
        <f t="shared" si="197"/>
        <v>0</v>
      </c>
      <c r="O2104" s="1">
        <f t="shared" si="198"/>
        <v>0</v>
      </c>
      <c r="P2104">
        <f>SUMIFS('vCluster (Imported)'!$G:$G,'vCluster (Imported)'!$A:$A,K2104)</f>
        <v>0</v>
      </c>
      <c r="Q2104">
        <f t="shared" si="199"/>
        <v>0</v>
      </c>
    </row>
    <row r="2105" spans="1:17" x14ac:dyDescent="0.3">
      <c r="A2105">
        <f t="shared" si="194"/>
        <v>2105</v>
      </c>
      <c r="B2105" t="str">
        <f>IF(HLOOKUP("Memory",'vInfo (Imported)'!$1:$5000,A2105,FALSE)&gt;0,HLOOKUP("Memory",'vInfo (Imported)'!$1:$5000,A2105,FALSE),"")</f>
        <v/>
      </c>
      <c r="C2105" t="str">
        <f>IF(HLOOKUP("CPUs",'vInfo (Imported)'!$1:$5000,A2105,FALSE)&gt;0,
HLOOKUP("CPUs",'vInfo (Imported)'!$1:$5000,A2105,FALSE),
"")</f>
        <v/>
      </c>
      <c r="D2105" t="str">
        <f>IF(HLOOKUP($D$1,'vInfo (Imported)'!$1:$5000,A2105,FALSE)&gt;0,
HLOOKUP($D$1,'vInfo (Imported)'!$1:$5000,A2105,FALSE),
"")</f>
        <v/>
      </c>
      <c r="E2105" t="str">
        <f>IF(HLOOKUP("Category",'vInfo (Imported)'!$1:$5000,A2105,FALSE)&gt;0,
HLOOKUP("Category",'vInfo (Imported)'!$1:$5000,A2105,FALSE),
"")</f>
        <v/>
      </c>
      <c r="F2105" t="str">
        <f>IF(HLOOKUP("OS according to the configuration file",'vInfo (Imported)'!$1:$5000,A2105,FALSE)&gt;0,
HLOOKUP("OS according to the configuration file",'vInfo (Imported)'!$1:$5000,A2105,FALSE),
"")</f>
        <v/>
      </c>
      <c r="G2105" s="1" t="str">
        <f>IF(HLOOKUP("Cluster",'vInfo (Imported)'!$1:$5000,A2105,FALSE)&gt;0,
HLOOKUP("Cluster",'vInfo (Imported)'!$1:$5000,A2105,FALSE),
"")</f>
        <v/>
      </c>
      <c r="K2105" s="28">
        <f>'vCluster (Imported)'!A2105</f>
        <v>0</v>
      </c>
      <c r="L2105">
        <f t="shared" si="195"/>
        <v>0</v>
      </c>
      <c r="M2105">
        <f t="shared" si="196"/>
        <v>0</v>
      </c>
      <c r="N2105">
        <f t="shared" si="197"/>
        <v>0</v>
      </c>
      <c r="O2105" s="1">
        <f t="shared" si="198"/>
        <v>0</v>
      </c>
      <c r="P2105">
        <f>SUMIFS('vCluster (Imported)'!$G:$G,'vCluster (Imported)'!$A:$A,K2105)</f>
        <v>0</v>
      </c>
      <c r="Q2105">
        <f t="shared" si="199"/>
        <v>0</v>
      </c>
    </row>
    <row r="2106" spans="1:17" x14ac:dyDescent="0.3">
      <c r="A2106">
        <f t="shared" si="194"/>
        <v>2106</v>
      </c>
      <c r="B2106" t="str">
        <f>IF(HLOOKUP("Memory",'vInfo (Imported)'!$1:$5000,A2106,FALSE)&gt;0,HLOOKUP("Memory",'vInfo (Imported)'!$1:$5000,A2106,FALSE),"")</f>
        <v/>
      </c>
      <c r="C2106" t="str">
        <f>IF(HLOOKUP("CPUs",'vInfo (Imported)'!$1:$5000,A2106,FALSE)&gt;0,
HLOOKUP("CPUs",'vInfo (Imported)'!$1:$5000,A2106,FALSE),
"")</f>
        <v/>
      </c>
      <c r="D2106" t="str">
        <f>IF(HLOOKUP($D$1,'vInfo (Imported)'!$1:$5000,A2106,FALSE)&gt;0,
HLOOKUP($D$1,'vInfo (Imported)'!$1:$5000,A2106,FALSE),
"")</f>
        <v/>
      </c>
      <c r="E2106" t="str">
        <f>IF(HLOOKUP("Category",'vInfo (Imported)'!$1:$5000,A2106,FALSE)&gt;0,
HLOOKUP("Category",'vInfo (Imported)'!$1:$5000,A2106,FALSE),
"")</f>
        <v/>
      </c>
      <c r="F2106" t="str">
        <f>IF(HLOOKUP("OS according to the configuration file",'vInfo (Imported)'!$1:$5000,A2106,FALSE)&gt;0,
HLOOKUP("OS according to the configuration file",'vInfo (Imported)'!$1:$5000,A2106,FALSE),
"")</f>
        <v/>
      </c>
      <c r="G2106" s="1" t="str">
        <f>IF(HLOOKUP("Cluster",'vInfo (Imported)'!$1:$5000,A2106,FALSE)&gt;0,
HLOOKUP("Cluster",'vInfo (Imported)'!$1:$5000,A2106,FALSE),
"")</f>
        <v/>
      </c>
      <c r="K2106" s="28">
        <f>'vCluster (Imported)'!A2106</f>
        <v>0</v>
      </c>
      <c r="L2106">
        <f t="shared" si="195"/>
        <v>0</v>
      </c>
      <c r="M2106">
        <f t="shared" si="196"/>
        <v>0</v>
      </c>
      <c r="N2106">
        <f t="shared" si="197"/>
        <v>0</v>
      </c>
      <c r="O2106" s="1">
        <f t="shared" si="198"/>
        <v>0</v>
      </c>
      <c r="P2106">
        <f>SUMIFS('vCluster (Imported)'!$G:$G,'vCluster (Imported)'!$A:$A,K2106)</f>
        <v>0</v>
      </c>
      <c r="Q2106">
        <f t="shared" si="199"/>
        <v>0</v>
      </c>
    </row>
    <row r="2107" spans="1:17" x14ac:dyDescent="0.3">
      <c r="A2107">
        <f t="shared" si="194"/>
        <v>2107</v>
      </c>
      <c r="B2107" t="str">
        <f>IF(HLOOKUP("Memory",'vInfo (Imported)'!$1:$5000,A2107,FALSE)&gt;0,HLOOKUP("Memory",'vInfo (Imported)'!$1:$5000,A2107,FALSE),"")</f>
        <v/>
      </c>
      <c r="C2107" t="str">
        <f>IF(HLOOKUP("CPUs",'vInfo (Imported)'!$1:$5000,A2107,FALSE)&gt;0,
HLOOKUP("CPUs",'vInfo (Imported)'!$1:$5000,A2107,FALSE),
"")</f>
        <v/>
      </c>
      <c r="D2107" t="str">
        <f>IF(HLOOKUP($D$1,'vInfo (Imported)'!$1:$5000,A2107,FALSE)&gt;0,
HLOOKUP($D$1,'vInfo (Imported)'!$1:$5000,A2107,FALSE),
"")</f>
        <v/>
      </c>
      <c r="E2107" t="str">
        <f>IF(HLOOKUP("Category",'vInfo (Imported)'!$1:$5000,A2107,FALSE)&gt;0,
HLOOKUP("Category",'vInfo (Imported)'!$1:$5000,A2107,FALSE),
"")</f>
        <v/>
      </c>
      <c r="F2107" t="str">
        <f>IF(HLOOKUP("OS according to the configuration file",'vInfo (Imported)'!$1:$5000,A2107,FALSE)&gt;0,
HLOOKUP("OS according to the configuration file",'vInfo (Imported)'!$1:$5000,A2107,FALSE),
"")</f>
        <v/>
      </c>
      <c r="G2107" s="1" t="str">
        <f>IF(HLOOKUP("Cluster",'vInfo (Imported)'!$1:$5000,A2107,FALSE)&gt;0,
HLOOKUP("Cluster",'vInfo (Imported)'!$1:$5000,A2107,FALSE),
"")</f>
        <v/>
      </c>
      <c r="K2107" s="28">
        <f>'vCluster (Imported)'!A2107</f>
        <v>0</v>
      </c>
      <c r="L2107">
        <f t="shared" si="195"/>
        <v>0</v>
      </c>
      <c r="M2107">
        <f t="shared" si="196"/>
        <v>0</v>
      </c>
      <c r="N2107">
        <f t="shared" si="197"/>
        <v>0</v>
      </c>
      <c r="O2107" s="1">
        <f t="shared" si="198"/>
        <v>0</v>
      </c>
      <c r="P2107">
        <f>SUMIFS('vCluster (Imported)'!$G:$G,'vCluster (Imported)'!$A:$A,K2107)</f>
        <v>0</v>
      </c>
      <c r="Q2107">
        <f t="shared" si="199"/>
        <v>0</v>
      </c>
    </row>
    <row r="2108" spans="1:17" x14ac:dyDescent="0.3">
      <c r="A2108">
        <f t="shared" si="194"/>
        <v>2108</v>
      </c>
      <c r="B2108" t="str">
        <f>IF(HLOOKUP("Memory",'vInfo (Imported)'!$1:$5000,A2108,FALSE)&gt;0,HLOOKUP("Memory",'vInfo (Imported)'!$1:$5000,A2108,FALSE),"")</f>
        <v/>
      </c>
      <c r="C2108" t="str">
        <f>IF(HLOOKUP("CPUs",'vInfo (Imported)'!$1:$5000,A2108,FALSE)&gt;0,
HLOOKUP("CPUs",'vInfo (Imported)'!$1:$5000,A2108,FALSE),
"")</f>
        <v/>
      </c>
      <c r="D2108" t="str">
        <f>IF(HLOOKUP($D$1,'vInfo (Imported)'!$1:$5000,A2108,FALSE)&gt;0,
HLOOKUP($D$1,'vInfo (Imported)'!$1:$5000,A2108,FALSE),
"")</f>
        <v/>
      </c>
      <c r="E2108" t="str">
        <f>IF(HLOOKUP("Category",'vInfo (Imported)'!$1:$5000,A2108,FALSE)&gt;0,
HLOOKUP("Category",'vInfo (Imported)'!$1:$5000,A2108,FALSE),
"")</f>
        <v/>
      </c>
      <c r="F2108" t="str">
        <f>IF(HLOOKUP("OS according to the configuration file",'vInfo (Imported)'!$1:$5000,A2108,FALSE)&gt;0,
HLOOKUP("OS according to the configuration file",'vInfo (Imported)'!$1:$5000,A2108,FALSE),
"")</f>
        <v/>
      </c>
      <c r="G2108" s="1" t="str">
        <f>IF(HLOOKUP("Cluster",'vInfo (Imported)'!$1:$5000,A2108,FALSE)&gt;0,
HLOOKUP("Cluster",'vInfo (Imported)'!$1:$5000,A2108,FALSE),
"")</f>
        <v/>
      </c>
      <c r="K2108" s="28">
        <f>'vCluster (Imported)'!A2108</f>
        <v>0</v>
      </c>
      <c r="L2108">
        <f t="shared" si="195"/>
        <v>0</v>
      </c>
      <c r="M2108">
        <f t="shared" si="196"/>
        <v>0</v>
      </c>
      <c r="N2108">
        <f t="shared" si="197"/>
        <v>0</v>
      </c>
      <c r="O2108" s="1">
        <f t="shared" si="198"/>
        <v>0</v>
      </c>
      <c r="P2108">
        <f>SUMIFS('vCluster (Imported)'!$G:$G,'vCluster (Imported)'!$A:$A,K2108)</f>
        <v>0</v>
      </c>
      <c r="Q2108">
        <f t="shared" si="199"/>
        <v>0</v>
      </c>
    </row>
    <row r="2109" spans="1:17" x14ac:dyDescent="0.3">
      <c r="A2109">
        <f t="shared" si="194"/>
        <v>2109</v>
      </c>
      <c r="B2109" t="str">
        <f>IF(HLOOKUP("Memory",'vInfo (Imported)'!$1:$5000,A2109,FALSE)&gt;0,HLOOKUP("Memory",'vInfo (Imported)'!$1:$5000,A2109,FALSE),"")</f>
        <v/>
      </c>
      <c r="C2109" t="str">
        <f>IF(HLOOKUP("CPUs",'vInfo (Imported)'!$1:$5000,A2109,FALSE)&gt;0,
HLOOKUP("CPUs",'vInfo (Imported)'!$1:$5000,A2109,FALSE),
"")</f>
        <v/>
      </c>
      <c r="D2109" t="str">
        <f>IF(HLOOKUP($D$1,'vInfo (Imported)'!$1:$5000,A2109,FALSE)&gt;0,
HLOOKUP($D$1,'vInfo (Imported)'!$1:$5000,A2109,FALSE),
"")</f>
        <v/>
      </c>
      <c r="E2109" t="str">
        <f>IF(HLOOKUP("Category",'vInfo (Imported)'!$1:$5000,A2109,FALSE)&gt;0,
HLOOKUP("Category",'vInfo (Imported)'!$1:$5000,A2109,FALSE),
"")</f>
        <v/>
      </c>
      <c r="F2109" t="str">
        <f>IF(HLOOKUP("OS according to the configuration file",'vInfo (Imported)'!$1:$5000,A2109,FALSE)&gt;0,
HLOOKUP("OS according to the configuration file",'vInfo (Imported)'!$1:$5000,A2109,FALSE),
"")</f>
        <v/>
      </c>
      <c r="G2109" s="1" t="str">
        <f>IF(HLOOKUP("Cluster",'vInfo (Imported)'!$1:$5000,A2109,FALSE)&gt;0,
HLOOKUP("Cluster",'vInfo (Imported)'!$1:$5000,A2109,FALSE),
"")</f>
        <v/>
      </c>
      <c r="K2109" s="28">
        <f>'vCluster (Imported)'!A2109</f>
        <v>0</v>
      </c>
      <c r="L2109">
        <f t="shared" si="195"/>
        <v>0</v>
      </c>
      <c r="M2109">
        <f t="shared" si="196"/>
        <v>0</v>
      </c>
      <c r="N2109">
        <f t="shared" si="197"/>
        <v>0</v>
      </c>
      <c r="O2109" s="1">
        <f t="shared" si="198"/>
        <v>0</v>
      </c>
      <c r="P2109">
        <f>SUMIFS('vCluster (Imported)'!$G:$G,'vCluster (Imported)'!$A:$A,K2109)</f>
        <v>0</v>
      </c>
      <c r="Q2109">
        <f t="shared" si="199"/>
        <v>0</v>
      </c>
    </row>
    <row r="2110" spans="1:17" x14ac:dyDescent="0.3">
      <c r="A2110">
        <f t="shared" si="194"/>
        <v>2110</v>
      </c>
      <c r="B2110" t="str">
        <f>IF(HLOOKUP("Memory",'vInfo (Imported)'!$1:$5000,A2110,FALSE)&gt;0,HLOOKUP("Memory",'vInfo (Imported)'!$1:$5000,A2110,FALSE),"")</f>
        <v/>
      </c>
      <c r="C2110" t="str">
        <f>IF(HLOOKUP("CPUs",'vInfo (Imported)'!$1:$5000,A2110,FALSE)&gt;0,
HLOOKUP("CPUs",'vInfo (Imported)'!$1:$5000,A2110,FALSE),
"")</f>
        <v/>
      </c>
      <c r="D2110" t="str">
        <f>IF(HLOOKUP($D$1,'vInfo (Imported)'!$1:$5000,A2110,FALSE)&gt;0,
HLOOKUP($D$1,'vInfo (Imported)'!$1:$5000,A2110,FALSE),
"")</f>
        <v/>
      </c>
      <c r="E2110" t="str">
        <f>IF(HLOOKUP("Category",'vInfo (Imported)'!$1:$5000,A2110,FALSE)&gt;0,
HLOOKUP("Category",'vInfo (Imported)'!$1:$5000,A2110,FALSE),
"")</f>
        <v/>
      </c>
      <c r="F2110" t="str">
        <f>IF(HLOOKUP("OS according to the configuration file",'vInfo (Imported)'!$1:$5000,A2110,FALSE)&gt;0,
HLOOKUP("OS according to the configuration file",'vInfo (Imported)'!$1:$5000,A2110,FALSE),
"")</f>
        <v/>
      </c>
      <c r="G2110" s="1" t="str">
        <f>IF(HLOOKUP("Cluster",'vInfo (Imported)'!$1:$5000,A2110,FALSE)&gt;0,
HLOOKUP("Cluster",'vInfo (Imported)'!$1:$5000,A2110,FALSE),
"")</f>
        <v/>
      </c>
      <c r="K2110" s="28">
        <f>'vCluster (Imported)'!A2110</f>
        <v>0</v>
      </c>
      <c r="L2110">
        <f t="shared" si="195"/>
        <v>0</v>
      </c>
      <c r="M2110">
        <f t="shared" si="196"/>
        <v>0</v>
      </c>
      <c r="N2110">
        <f t="shared" si="197"/>
        <v>0</v>
      </c>
      <c r="O2110" s="1">
        <f t="shared" si="198"/>
        <v>0</v>
      </c>
      <c r="P2110">
        <f>SUMIFS('vCluster (Imported)'!$G:$G,'vCluster (Imported)'!$A:$A,K2110)</f>
        <v>0</v>
      </c>
      <c r="Q2110">
        <f t="shared" si="199"/>
        <v>0</v>
      </c>
    </row>
    <row r="2111" spans="1:17" x14ac:dyDescent="0.3">
      <c r="A2111">
        <f t="shared" si="194"/>
        <v>2111</v>
      </c>
      <c r="B2111" t="str">
        <f>IF(HLOOKUP("Memory",'vInfo (Imported)'!$1:$5000,A2111,FALSE)&gt;0,HLOOKUP("Memory",'vInfo (Imported)'!$1:$5000,A2111,FALSE),"")</f>
        <v/>
      </c>
      <c r="C2111" t="str">
        <f>IF(HLOOKUP("CPUs",'vInfo (Imported)'!$1:$5000,A2111,FALSE)&gt;0,
HLOOKUP("CPUs",'vInfo (Imported)'!$1:$5000,A2111,FALSE),
"")</f>
        <v/>
      </c>
      <c r="D2111" t="str">
        <f>IF(HLOOKUP($D$1,'vInfo (Imported)'!$1:$5000,A2111,FALSE)&gt;0,
HLOOKUP($D$1,'vInfo (Imported)'!$1:$5000,A2111,FALSE),
"")</f>
        <v/>
      </c>
      <c r="E2111" t="str">
        <f>IF(HLOOKUP("Category",'vInfo (Imported)'!$1:$5000,A2111,FALSE)&gt;0,
HLOOKUP("Category",'vInfo (Imported)'!$1:$5000,A2111,FALSE),
"")</f>
        <v/>
      </c>
      <c r="F2111" t="str">
        <f>IF(HLOOKUP("OS according to the configuration file",'vInfo (Imported)'!$1:$5000,A2111,FALSE)&gt;0,
HLOOKUP("OS according to the configuration file",'vInfo (Imported)'!$1:$5000,A2111,FALSE),
"")</f>
        <v/>
      </c>
      <c r="G2111" s="1" t="str">
        <f>IF(HLOOKUP("Cluster",'vInfo (Imported)'!$1:$5000,A2111,FALSE)&gt;0,
HLOOKUP("Cluster",'vInfo (Imported)'!$1:$5000,A2111,FALSE),
"")</f>
        <v/>
      </c>
      <c r="K2111" s="28">
        <f>'vCluster (Imported)'!A2111</f>
        <v>0</v>
      </c>
      <c r="L2111">
        <f t="shared" si="195"/>
        <v>0</v>
      </c>
      <c r="M2111">
        <f t="shared" si="196"/>
        <v>0</v>
      </c>
      <c r="N2111">
        <f t="shared" si="197"/>
        <v>0</v>
      </c>
      <c r="O2111" s="1">
        <f t="shared" si="198"/>
        <v>0</v>
      </c>
      <c r="P2111">
        <f>SUMIFS('vCluster (Imported)'!$G:$G,'vCluster (Imported)'!$A:$A,K2111)</f>
        <v>0</v>
      </c>
      <c r="Q2111">
        <f t="shared" si="199"/>
        <v>0</v>
      </c>
    </row>
    <row r="2112" spans="1:17" x14ac:dyDescent="0.3">
      <c r="A2112">
        <f t="shared" si="194"/>
        <v>2112</v>
      </c>
      <c r="B2112" t="str">
        <f>IF(HLOOKUP("Memory",'vInfo (Imported)'!$1:$5000,A2112,FALSE)&gt;0,HLOOKUP("Memory",'vInfo (Imported)'!$1:$5000,A2112,FALSE),"")</f>
        <v/>
      </c>
      <c r="C2112" t="str">
        <f>IF(HLOOKUP("CPUs",'vInfo (Imported)'!$1:$5000,A2112,FALSE)&gt;0,
HLOOKUP("CPUs",'vInfo (Imported)'!$1:$5000,A2112,FALSE),
"")</f>
        <v/>
      </c>
      <c r="D2112" t="str">
        <f>IF(HLOOKUP($D$1,'vInfo (Imported)'!$1:$5000,A2112,FALSE)&gt;0,
HLOOKUP($D$1,'vInfo (Imported)'!$1:$5000,A2112,FALSE),
"")</f>
        <v/>
      </c>
      <c r="E2112" t="str">
        <f>IF(HLOOKUP("Category",'vInfo (Imported)'!$1:$5000,A2112,FALSE)&gt;0,
HLOOKUP("Category",'vInfo (Imported)'!$1:$5000,A2112,FALSE),
"")</f>
        <v/>
      </c>
      <c r="F2112" t="str">
        <f>IF(HLOOKUP("OS according to the configuration file",'vInfo (Imported)'!$1:$5000,A2112,FALSE)&gt;0,
HLOOKUP("OS according to the configuration file",'vInfo (Imported)'!$1:$5000,A2112,FALSE),
"")</f>
        <v/>
      </c>
      <c r="G2112" s="1" t="str">
        <f>IF(HLOOKUP("Cluster",'vInfo (Imported)'!$1:$5000,A2112,FALSE)&gt;0,
HLOOKUP("Cluster",'vInfo (Imported)'!$1:$5000,A2112,FALSE),
"")</f>
        <v/>
      </c>
      <c r="K2112" s="28">
        <f>'vCluster (Imported)'!A2112</f>
        <v>0</v>
      </c>
      <c r="L2112">
        <f t="shared" si="195"/>
        <v>0</v>
      </c>
      <c r="M2112">
        <f t="shared" si="196"/>
        <v>0</v>
      </c>
      <c r="N2112">
        <f t="shared" si="197"/>
        <v>0</v>
      </c>
      <c r="O2112" s="1">
        <f t="shared" si="198"/>
        <v>0</v>
      </c>
      <c r="P2112">
        <f>SUMIFS('vCluster (Imported)'!$G:$G,'vCluster (Imported)'!$A:$A,K2112)</f>
        <v>0</v>
      </c>
      <c r="Q2112">
        <f t="shared" si="199"/>
        <v>0</v>
      </c>
    </row>
    <row r="2113" spans="1:17" x14ac:dyDescent="0.3">
      <c r="A2113">
        <f t="shared" si="194"/>
        <v>2113</v>
      </c>
      <c r="B2113" t="str">
        <f>IF(HLOOKUP("Memory",'vInfo (Imported)'!$1:$5000,A2113,FALSE)&gt;0,HLOOKUP("Memory",'vInfo (Imported)'!$1:$5000,A2113,FALSE),"")</f>
        <v/>
      </c>
      <c r="C2113" t="str">
        <f>IF(HLOOKUP("CPUs",'vInfo (Imported)'!$1:$5000,A2113,FALSE)&gt;0,
HLOOKUP("CPUs",'vInfo (Imported)'!$1:$5000,A2113,FALSE),
"")</f>
        <v/>
      </c>
      <c r="D2113" t="str">
        <f>IF(HLOOKUP($D$1,'vInfo (Imported)'!$1:$5000,A2113,FALSE)&gt;0,
HLOOKUP($D$1,'vInfo (Imported)'!$1:$5000,A2113,FALSE),
"")</f>
        <v/>
      </c>
      <c r="E2113" t="str">
        <f>IF(HLOOKUP("Category",'vInfo (Imported)'!$1:$5000,A2113,FALSE)&gt;0,
HLOOKUP("Category",'vInfo (Imported)'!$1:$5000,A2113,FALSE),
"")</f>
        <v/>
      </c>
      <c r="F2113" t="str">
        <f>IF(HLOOKUP("OS according to the configuration file",'vInfo (Imported)'!$1:$5000,A2113,FALSE)&gt;0,
HLOOKUP("OS according to the configuration file",'vInfo (Imported)'!$1:$5000,A2113,FALSE),
"")</f>
        <v/>
      </c>
      <c r="G2113" s="1" t="str">
        <f>IF(HLOOKUP("Cluster",'vInfo (Imported)'!$1:$5000,A2113,FALSE)&gt;0,
HLOOKUP("Cluster",'vInfo (Imported)'!$1:$5000,A2113,FALSE),
"")</f>
        <v/>
      </c>
      <c r="K2113" s="28">
        <f>'vCluster (Imported)'!A2113</f>
        <v>0</v>
      </c>
      <c r="L2113">
        <f t="shared" si="195"/>
        <v>0</v>
      </c>
      <c r="M2113">
        <f t="shared" si="196"/>
        <v>0</v>
      </c>
      <c r="N2113">
        <f t="shared" si="197"/>
        <v>0</v>
      </c>
      <c r="O2113" s="1">
        <f t="shared" si="198"/>
        <v>0</v>
      </c>
      <c r="P2113">
        <f>SUMIFS('vCluster (Imported)'!$G:$G,'vCluster (Imported)'!$A:$A,K2113)</f>
        <v>0</v>
      </c>
      <c r="Q2113">
        <f t="shared" si="199"/>
        <v>0</v>
      </c>
    </row>
    <row r="2114" spans="1:17" x14ac:dyDescent="0.3">
      <c r="A2114">
        <f t="shared" ref="A2114:A2177" si="200">A2113+1</f>
        <v>2114</v>
      </c>
      <c r="B2114" t="str">
        <f>IF(HLOOKUP("Memory",'vInfo (Imported)'!$1:$5000,A2114,FALSE)&gt;0,HLOOKUP("Memory",'vInfo (Imported)'!$1:$5000,A2114,FALSE),"")</f>
        <v/>
      </c>
      <c r="C2114" t="str">
        <f>IF(HLOOKUP("CPUs",'vInfo (Imported)'!$1:$5000,A2114,FALSE)&gt;0,
HLOOKUP("CPUs",'vInfo (Imported)'!$1:$5000,A2114,FALSE),
"")</f>
        <v/>
      </c>
      <c r="D2114" t="str">
        <f>IF(HLOOKUP($D$1,'vInfo (Imported)'!$1:$5000,A2114,FALSE)&gt;0,
HLOOKUP($D$1,'vInfo (Imported)'!$1:$5000,A2114,FALSE),
"")</f>
        <v/>
      </c>
      <c r="E2114" t="str">
        <f>IF(HLOOKUP("Category",'vInfo (Imported)'!$1:$5000,A2114,FALSE)&gt;0,
HLOOKUP("Category",'vInfo (Imported)'!$1:$5000,A2114,FALSE),
"")</f>
        <v/>
      </c>
      <c r="F2114" t="str">
        <f>IF(HLOOKUP("OS according to the configuration file",'vInfo (Imported)'!$1:$5000,A2114,FALSE)&gt;0,
HLOOKUP("OS according to the configuration file",'vInfo (Imported)'!$1:$5000,A2114,FALSE),
"")</f>
        <v/>
      </c>
      <c r="G2114" s="1" t="str">
        <f>IF(HLOOKUP("Cluster",'vInfo (Imported)'!$1:$5000,A2114,FALSE)&gt;0,
HLOOKUP("Cluster",'vInfo (Imported)'!$1:$5000,A2114,FALSE),
"")</f>
        <v/>
      </c>
      <c r="K2114" s="28">
        <f>'vCluster (Imported)'!A2114</f>
        <v>0</v>
      </c>
      <c r="L2114">
        <f t="shared" ref="L2114:L2177" si="201">COUNTIFS(G:G,K2114,$E:$E,$L$1)</f>
        <v>0</v>
      </c>
      <c r="M2114">
        <f t="shared" ref="M2114:M2177" si="202">COUNTIFS(G:G,K2114,$E:$E,$M$1)</f>
        <v>0</v>
      </c>
      <c r="N2114">
        <f t="shared" ref="N2114:N2177" si="203">COUNTIFS(G:G,K2114,$E:$E,$N$1)</f>
        <v>0</v>
      </c>
      <c r="O2114" s="1">
        <f t="shared" ref="O2114:O2177" si="204">COUNTIFS(G:G,K2114,$E:$E,$O$1)</f>
        <v>0</v>
      </c>
      <c r="P2114">
        <f>SUMIFS('vCluster (Imported)'!$G:$G,'vCluster (Imported)'!$A:$A,K2114)</f>
        <v>0</v>
      </c>
      <c r="Q2114">
        <f t="shared" ref="Q2114:Q2177" si="205">IF(L2114&gt;0,P2114,0)</f>
        <v>0</v>
      </c>
    </row>
    <row r="2115" spans="1:17" x14ac:dyDescent="0.3">
      <c r="A2115">
        <f t="shared" si="200"/>
        <v>2115</v>
      </c>
      <c r="B2115" t="str">
        <f>IF(HLOOKUP("Memory",'vInfo (Imported)'!$1:$5000,A2115,FALSE)&gt;0,HLOOKUP("Memory",'vInfo (Imported)'!$1:$5000,A2115,FALSE),"")</f>
        <v/>
      </c>
      <c r="C2115" t="str">
        <f>IF(HLOOKUP("CPUs",'vInfo (Imported)'!$1:$5000,A2115,FALSE)&gt;0,
HLOOKUP("CPUs",'vInfo (Imported)'!$1:$5000,A2115,FALSE),
"")</f>
        <v/>
      </c>
      <c r="D2115" t="str">
        <f>IF(HLOOKUP($D$1,'vInfo (Imported)'!$1:$5000,A2115,FALSE)&gt;0,
HLOOKUP($D$1,'vInfo (Imported)'!$1:$5000,A2115,FALSE),
"")</f>
        <v/>
      </c>
      <c r="E2115" t="str">
        <f>IF(HLOOKUP("Category",'vInfo (Imported)'!$1:$5000,A2115,FALSE)&gt;0,
HLOOKUP("Category",'vInfo (Imported)'!$1:$5000,A2115,FALSE),
"")</f>
        <v/>
      </c>
      <c r="F2115" t="str">
        <f>IF(HLOOKUP("OS according to the configuration file",'vInfo (Imported)'!$1:$5000,A2115,FALSE)&gt;0,
HLOOKUP("OS according to the configuration file",'vInfo (Imported)'!$1:$5000,A2115,FALSE),
"")</f>
        <v/>
      </c>
      <c r="G2115" s="1" t="str">
        <f>IF(HLOOKUP("Cluster",'vInfo (Imported)'!$1:$5000,A2115,FALSE)&gt;0,
HLOOKUP("Cluster",'vInfo (Imported)'!$1:$5000,A2115,FALSE),
"")</f>
        <v/>
      </c>
      <c r="K2115" s="28">
        <f>'vCluster (Imported)'!A2115</f>
        <v>0</v>
      </c>
      <c r="L2115">
        <f t="shared" si="201"/>
        <v>0</v>
      </c>
      <c r="M2115">
        <f t="shared" si="202"/>
        <v>0</v>
      </c>
      <c r="N2115">
        <f t="shared" si="203"/>
        <v>0</v>
      </c>
      <c r="O2115" s="1">
        <f t="shared" si="204"/>
        <v>0</v>
      </c>
      <c r="P2115">
        <f>SUMIFS('vCluster (Imported)'!$G:$G,'vCluster (Imported)'!$A:$A,K2115)</f>
        <v>0</v>
      </c>
      <c r="Q2115">
        <f t="shared" si="205"/>
        <v>0</v>
      </c>
    </row>
    <row r="2116" spans="1:17" x14ac:dyDescent="0.3">
      <c r="A2116">
        <f t="shared" si="200"/>
        <v>2116</v>
      </c>
      <c r="B2116" t="str">
        <f>IF(HLOOKUP("Memory",'vInfo (Imported)'!$1:$5000,A2116,FALSE)&gt;0,HLOOKUP("Memory",'vInfo (Imported)'!$1:$5000,A2116,FALSE),"")</f>
        <v/>
      </c>
      <c r="C2116" t="str">
        <f>IF(HLOOKUP("CPUs",'vInfo (Imported)'!$1:$5000,A2116,FALSE)&gt;0,
HLOOKUP("CPUs",'vInfo (Imported)'!$1:$5000,A2116,FALSE),
"")</f>
        <v/>
      </c>
      <c r="D2116" t="str">
        <f>IF(HLOOKUP($D$1,'vInfo (Imported)'!$1:$5000,A2116,FALSE)&gt;0,
HLOOKUP($D$1,'vInfo (Imported)'!$1:$5000,A2116,FALSE),
"")</f>
        <v/>
      </c>
      <c r="E2116" t="str">
        <f>IF(HLOOKUP("Category",'vInfo (Imported)'!$1:$5000,A2116,FALSE)&gt;0,
HLOOKUP("Category",'vInfo (Imported)'!$1:$5000,A2116,FALSE),
"")</f>
        <v/>
      </c>
      <c r="F2116" t="str">
        <f>IF(HLOOKUP("OS according to the configuration file",'vInfo (Imported)'!$1:$5000,A2116,FALSE)&gt;0,
HLOOKUP("OS according to the configuration file",'vInfo (Imported)'!$1:$5000,A2116,FALSE),
"")</f>
        <v/>
      </c>
      <c r="G2116" s="1" t="str">
        <f>IF(HLOOKUP("Cluster",'vInfo (Imported)'!$1:$5000,A2116,FALSE)&gt;0,
HLOOKUP("Cluster",'vInfo (Imported)'!$1:$5000,A2116,FALSE),
"")</f>
        <v/>
      </c>
      <c r="K2116" s="28">
        <f>'vCluster (Imported)'!A2116</f>
        <v>0</v>
      </c>
      <c r="L2116">
        <f t="shared" si="201"/>
        <v>0</v>
      </c>
      <c r="M2116">
        <f t="shared" si="202"/>
        <v>0</v>
      </c>
      <c r="N2116">
        <f t="shared" si="203"/>
        <v>0</v>
      </c>
      <c r="O2116" s="1">
        <f t="shared" si="204"/>
        <v>0</v>
      </c>
      <c r="P2116">
        <f>SUMIFS('vCluster (Imported)'!$G:$G,'vCluster (Imported)'!$A:$A,K2116)</f>
        <v>0</v>
      </c>
      <c r="Q2116">
        <f t="shared" si="205"/>
        <v>0</v>
      </c>
    </row>
    <row r="2117" spans="1:17" x14ac:dyDescent="0.3">
      <c r="A2117">
        <f t="shared" si="200"/>
        <v>2117</v>
      </c>
      <c r="B2117" t="str">
        <f>IF(HLOOKUP("Memory",'vInfo (Imported)'!$1:$5000,A2117,FALSE)&gt;0,HLOOKUP("Memory",'vInfo (Imported)'!$1:$5000,A2117,FALSE),"")</f>
        <v/>
      </c>
      <c r="C2117" t="str">
        <f>IF(HLOOKUP("CPUs",'vInfo (Imported)'!$1:$5000,A2117,FALSE)&gt;0,
HLOOKUP("CPUs",'vInfo (Imported)'!$1:$5000,A2117,FALSE),
"")</f>
        <v/>
      </c>
      <c r="D2117" t="str">
        <f>IF(HLOOKUP($D$1,'vInfo (Imported)'!$1:$5000,A2117,FALSE)&gt;0,
HLOOKUP($D$1,'vInfo (Imported)'!$1:$5000,A2117,FALSE),
"")</f>
        <v/>
      </c>
      <c r="E2117" t="str">
        <f>IF(HLOOKUP("Category",'vInfo (Imported)'!$1:$5000,A2117,FALSE)&gt;0,
HLOOKUP("Category",'vInfo (Imported)'!$1:$5000,A2117,FALSE),
"")</f>
        <v/>
      </c>
      <c r="F2117" t="str">
        <f>IF(HLOOKUP("OS according to the configuration file",'vInfo (Imported)'!$1:$5000,A2117,FALSE)&gt;0,
HLOOKUP("OS according to the configuration file",'vInfo (Imported)'!$1:$5000,A2117,FALSE),
"")</f>
        <v/>
      </c>
      <c r="G2117" s="1" t="str">
        <f>IF(HLOOKUP("Cluster",'vInfo (Imported)'!$1:$5000,A2117,FALSE)&gt;0,
HLOOKUP("Cluster",'vInfo (Imported)'!$1:$5000,A2117,FALSE),
"")</f>
        <v/>
      </c>
      <c r="K2117" s="28">
        <f>'vCluster (Imported)'!A2117</f>
        <v>0</v>
      </c>
      <c r="L2117">
        <f t="shared" si="201"/>
        <v>0</v>
      </c>
      <c r="M2117">
        <f t="shared" si="202"/>
        <v>0</v>
      </c>
      <c r="N2117">
        <f t="shared" si="203"/>
        <v>0</v>
      </c>
      <c r="O2117" s="1">
        <f t="shared" si="204"/>
        <v>0</v>
      </c>
      <c r="P2117">
        <f>SUMIFS('vCluster (Imported)'!$G:$G,'vCluster (Imported)'!$A:$A,K2117)</f>
        <v>0</v>
      </c>
      <c r="Q2117">
        <f t="shared" si="205"/>
        <v>0</v>
      </c>
    </row>
    <row r="2118" spans="1:17" x14ac:dyDescent="0.3">
      <c r="A2118">
        <f t="shared" si="200"/>
        <v>2118</v>
      </c>
      <c r="B2118" t="str">
        <f>IF(HLOOKUP("Memory",'vInfo (Imported)'!$1:$5000,A2118,FALSE)&gt;0,HLOOKUP("Memory",'vInfo (Imported)'!$1:$5000,A2118,FALSE),"")</f>
        <v/>
      </c>
      <c r="C2118" t="str">
        <f>IF(HLOOKUP("CPUs",'vInfo (Imported)'!$1:$5000,A2118,FALSE)&gt;0,
HLOOKUP("CPUs",'vInfo (Imported)'!$1:$5000,A2118,FALSE),
"")</f>
        <v/>
      </c>
      <c r="D2118" t="str">
        <f>IF(HLOOKUP($D$1,'vInfo (Imported)'!$1:$5000,A2118,FALSE)&gt;0,
HLOOKUP($D$1,'vInfo (Imported)'!$1:$5000,A2118,FALSE),
"")</f>
        <v/>
      </c>
      <c r="E2118" t="str">
        <f>IF(HLOOKUP("Category",'vInfo (Imported)'!$1:$5000,A2118,FALSE)&gt;0,
HLOOKUP("Category",'vInfo (Imported)'!$1:$5000,A2118,FALSE),
"")</f>
        <v/>
      </c>
      <c r="F2118" t="str">
        <f>IF(HLOOKUP("OS according to the configuration file",'vInfo (Imported)'!$1:$5000,A2118,FALSE)&gt;0,
HLOOKUP("OS according to the configuration file",'vInfo (Imported)'!$1:$5000,A2118,FALSE),
"")</f>
        <v/>
      </c>
      <c r="G2118" s="1" t="str">
        <f>IF(HLOOKUP("Cluster",'vInfo (Imported)'!$1:$5000,A2118,FALSE)&gt;0,
HLOOKUP("Cluster",'vInfo (Imported)'!$1:$5000,A2118,FALSE),
"")</f>
        <v/>
      </c>
      <c r="K2118" s="28">
        <f>'vCluster (Imported)'!A2118</f>
        <v>0</v>
      </c>
      <c r="L2118">
        <f t="shared" si="201"/>
        <v>0</v>
      </c>
      <c r="M2118">
        <f t="shared" si="202"/>
        <v>0</v>
      </c>
      <c r="N2118">
        <f t="shared" si="203"/>
        <v>0</v>
      </c>
      <c r="O2118" s="1">
        <f t="shared" si="204"/>
        <v>0</v>
      </c>
      <c r="P2118">
        <f>SUMIFS('vCluster (Imported)'!$G:$G,'vCluster (Imported)'!$A:$A,K2118)</f>
        <v>0</v>
      </c>
      <c r="Q2118">
        <f t="shared" si="205"/>
        <v>0</v>
      </c>
    </row>
    <row r="2119" spans="1:17" x14ac:dyDescent="0.3">
      <c r="A2119">
        <f t="shared" si="200"/>
        <v>2119</v>
      </c>
      <c r="B2119" t="str">
        <f>IF(HLOOKUP("Memory",'vInfo (Imported)'!$1:$5000,A2119,FALSE)&gt;0,HLOOKUP("Memory",'vInfo (Imported)'!$1:$5000,A2119,FALSE),"")</f>
        <v/>
      </c>
      <c r="C2119" t="str">
        <f>IF(HLOOKUP("CPUs",'vInfo (Imported)'!$1:$5000,A2119,FALSE)&gt;0,
HLOOKUP("CPUs",'vInfo (Imported)'!$1:$5000,A2119,FALSE),
"")</f>
        <v/>
      </c>
      <c r="D2119" t="str">
        <f>IF(HLOOKUP($D$1,'vInfo (Imported)'!$1:$5000,A2119,FALSE)&gt;0,
HLOOKUP($D$1,'vInfo (Imported)'!$1:$5000,A2119,FALSE),
"")</f>
        <v/>
      </c>
      <c r="E2119" t="str">
        <f>IF(HLOOKUP("Category",'vInfo (Imported)'!$1:$5000,A2119,FALSE)&gt;0,
HLOOKUP("Category",'vInfo (Imported)'!$1:$5000,A2119,FALSE),
"")</f>
        <v/>
      </c>
      <c r="F2119" t="str">
        <f>IF(HLOOKUP("OS according to the configuration file",'vInfo (Imported)'!$1:$5000,A2119,FALSE)&gt;0,
HLOOKUP("OS according to the configuration file",'vInfo (Imported)'!$1:$5000,A2119,FALSE),
"")</f>
        <v/>
      </c>
      <c r="G2119" s="1" t="str">
        <f>IF(HLOOKUP("Cluster",'vInfo (Imported)'!$1:$5000,A2119,FALSE)&gt;0,
HLOOKUP("Cluster",'vInfo (Imported)'!$1:$5000,A2119,FALSE),
"")</f>
        <v/>
      </c>
      <c r="K2119" s="28">
        <f>'vCluster (Imported)'!A2119</f>
        <v>0</v>
      </c>
      <c r="L2119">
        <f t="shared" si="201"/>
        <v>0</v>
      </c>
      <c r="M2119">
        <f t="shared" si="202"/>
        <v>0</v>
      </c>
      <c r="N2119">
        <f t="shared" si="203"/>
        <v>0</v>
      </c>
      <c r="O2119" s="1">
        <f t="shared" si="204"/>
        <v>0</v>
      </c>
      <c r="P2119">
        <f>SUMIFS('vCluster (Imported)'!$G:$G,'vCluster (Imported)'!$A:$A,K2119)</f>
        <v>0</v>
      </c>
      <c r="Q2119">
        <f t="shared" si="205"/>
        <v>0</v>
      </c>
    </row>
    <row r="2120" spans="1:17" x14ac:dyDescent="0.3">
      <c r="A2120">
        <f t="shared" si="200"/>
        <v>2120</v>
      </c>
      <c r="B2120" t="str">
        <f>IF(HLOOKUP("Memory",'vInfo (Imported)'!$1:$5000,A2120,FALSE)&gt;0,HLOOKUP("Memory",'vInfo (Imported)'!$1:$5000,A2120,FALSE),"")</f>
        <v/>
      </c>
      <c r="C2120" t="str">
        <f>IF(HLOOKUP("CPUs",'vInfo (Imported)'!$1:$5000,A2120,FALSE)&gt;0,
HLOOKUP("CPUs",'vInfo (Imported)'!$1:$5000,A2120,FALSE),
"")</f>
        <v/>
      </c>
      <c r="D2120" t="str">
        <f>IF(HLOOKUP($D$1,'vInfo (Imported)'!$1:$5000,A2120,FALSE)&gt;0,
HLOOKUP($D$1,'vInfo (Imported)'!$1:$5000,A2120,FALSE),
"")</f>
        <v/>
      </c>
      <c r="E2120" t="str">
        <f>IF(HLOOKUP("Category",'vInfo (Imported)'!$1:$5000,A2120,FALSE)&gt;0,
HLOOKUP("Category",'vInfo (Imported)'!$1:$5000,A2120,FALSE),
"")</f>
        <v/>
      </c>
      <c r="F2120" t="str">
        <f>IF(HLOOKUP("OS according to the configuration file",'vInfo (Imported)'!$1:$5000,A2120,FALSE)&gt;0,
HLOOKUP("OS according to the configuration file",'vInfo (Imported)'!$1:$5000,A2120,FALSE),
"")</f>
        <v/>
      </c>
      <c r="G2120" s="1" t="str">
        <f>IF(HLOOKUP("Cluster",'vInfo (Imported)'!$1:$5000,A2120,FALSE)&gt;0,
HLOOKUP("Cluster",'vInfo (Imported)'!$1:$5000,A2120,FALSE),
"")</f>
        <v/>
      </c>
      <c r="K2120" s="28">
        <f>'vCluster (Imported)'!A2120</f>
        <v>0</v>
      </c>
      <c r="L2120">
        <f t="shared" si="201"/>
        <v>0</v>
      </c>
      <c r="M2120">
        <f t="shared" si="202"/>
        <v>0</v>
      </c>
      <c r="N2120">
        <f t="shared" si="203"/>
        <v>0</v>
      </c>
      <c r="O2120" s="1">
        <f t="shared" si="204"/>
        <v>0</v>
      </c>
      <c r="P2120">
        <f>SUMIFS('vCluster (Imported)'!$G:$G,'vCluster (Imported)'!$A:$A,K2120)</f>
        <v>0</v>
      </c>
      <c r="Q2120">
        <f t="shared" si="205"/>
        <v>0</v>
      </c>
    </row>
    <row r="2121" spans="1:17" x14ac:dyDescent="0.3">
      <c r="A2121">
        <f t="shared" si="200"/>
        <v>2121</v>
      </c>
      <c r="B2121" t="str">
        <f>IF(HLOOKUP("Memory",'vInfo (Imported)'!$1:$5000,A2121,FALSE)&gt;0,HLOOKUP("Memory",'vInfo (Imported)'!$1:$5000,A2121,FALSE),"")</f>
        <v/>
      </c>
      <c r="C2121" t="str">
        <f>IF(HLOOKUP("CPUs",'vInfo (Imported)'!$1:$5000,A2121,FALSE)&gt;0,
HLOOKUP("CPUs",'vInfo (Imported)'!$1:$5000,A2121,FALSE),
"")</f>
        <v/>
      </c>
      <c r="D2121" t="str">
        <f>IF(HLOOKUP($D$1,'vInfo (Imported)'!$1:$5000,A2121,FALSE)&gt;0,
HLOOKUP($D$1,'vInfo (Imported)'!$1:$5000,A2121,FALSE),
"")</f>
        <v/>
      </c>
      <c r="E2121" t="str">
        <f>IF(HLOOKUP("Category",'vInfo (Imported)'!$1:$5000,A2121,FALSE)&gt;0,
HLOOKUP("Category",'vInfo (Imported)'!$1:$5000,A2121,FALSE),
"")</f>
        <v/>
      </c>
      <c r="F2121" t="str">
        <f>IF(HLOOKUP("OS according to the configuration file",'vInfo (Imported)'!$1:$5000,A2121,FALSE)&gt;0,
HLOOKUP("OS according to the configuration file",'vInfo (Imported)'!$1:$5000,A2121,FALSE),
"")</f>
        <v/>
      </c>
      <c r="G2121" s="1" t="str">
        <f>IF(HLOOKUP("Cluster",'vInfo (Imported)'!$1:$5000,A2121,FALSE)&gt;0,
HLOOKUP("Cluster",'vInfo (Imported)'!$1:$5000,A2121,FALSE),
"")</f>
        <v/>
      </c>
      <c r="K2121" s="28">
        <f>'vCluster (Imported)'!A2121</f>
        <v>0</v>
      </c>
      <c r="L2121">
        <f t="shared" si="201"/>
        <v>0</v>
      </c>
      <c r="M2121">
        <f t="shared" si="202"/>
        <v>0</v>
      </c>
      <c r="N2121">
        <f t="shared" si="203"/>
        <v>0</v>
      </c>
      <c r="O2121" s="1">
        <f t="shared" si="204"/>
        <v>0</v>
      </c>
      <c r="P2121">
        <f>SUMIFS('vCluster (Imported)'!$G:$G,'vCluster (Imported)'!$A:$A,K2121)</f>
        <v>0</v>
      </c>
      <c r="Q2121">
        <f t="shared" si="205"/>
        <v>0</v>
      </c>
    </row>
    <row r="2122" spans="1:17" x14ac:dyDescent="0.3">
      <c r="A2122">
        <f t="shared" si="200"/>
        <v>2122</v>
      </c>
      <c r="B2122" t="str">
        <f>IF(HLOOKUP("Memory",'vInfo (Imported)'!$1:$5000,A2122,FALSE)&gt;0,HLOOKUP("Memory",'vInfo (Imported)'!$1:$5000,A2122,FALSE),"")</f>
        <v/>
      </c>
      <c r="C2122" t="str">
        <f>IF(HLOOKUP("CPUs",'vInfo (Imported)'!$1:$5000,A2122,FALSE)&gt;0,
HLOOKUP("CPUs",'vInfo (Imported)'!$1:$5000,A2122,FALSE),
"")</f>
        <v/>
      </c>
      <c r="D2122" t="str">
        <f>IF(HLOOKUP($D$1,'vInfo (Imported)'!$1:$5000,A2122,FALSE)&gt;0,
HLOOKUP($D$1,'vInfo (Imported)'!$1:$5000,A2122,FALSE),
"")</f>
        <v/>
      </c>
      <c r="E2122" t="str">
        <f>IF(HLOOKUP("Category",'vInfo (Imported)'!$1:$5000,A2122,FALSE)&gt;0,
HLOOKUP("Category",'vInfo (Imported)'!$1:$5000,A2122,FALSE),
"")</f>
        <v/>
      </c>
      <c r="F2122" t="str">
        <f>IF(HLOOKUP("OS according to the configuration file",'vInfo (Imported)'!$1:$5000,A2122,FALSE)&gt;0,
HLOOKUP("OS according to the configuration file",'vInfo (Imported)'!$1:$5000,A2122,FALSE),
"")</f>
        <v/>
      </c>
      <c r="G2122" s="1" t="str">
        <f>IF(HLOOKUP("Cluster",'vInfo (Imported)'!$1:$5000,A2122,FALSE)&gt;0,
HLOOKUP("Cluster",'vInfo (Imported)'!$1:$5000,A2122,FALSE),
"")</f>
        <v/>
      </c>
      <c r="K2122" s="28">
        <f>'vCluster (Imported)'!A2122</f>
        <v>0</v>
      </c>
      <c r="L2122">
        <f t="shared" si="201"/>
        <v>0</v>
      </c>
      <c r="M2122">
        <f t="shared" si="202"/>
        <v>0</v>
      </c>
      <c r="N2122">
        <f t="shared" si="203"/>
        <v>0</v>
      </c>
      <c r="O2122" s="1">
        <f t="shared" si="204"/>
        <v>0</v>
      </c>
      <c r="P2122">
        <f>SUMIFS('vCluster (Imported)'!$G:$G,'vCluster (Imported)'!$A:$A,K2122)</f>
        <v>0</v>
      </c>
      <c r="Q2122">
        <f t="shared" si="205"/>
        <v>0</v>
      </c>
    </row>
    <row r="2123" spans="1:17" x14ac:dyDescent="0.3">
      <c r="A2123">
        <f t="shared" si="200"/>
        <v>2123</v>
      </c>
      <c r="B2123" t="str">
        <f>IF(HLOOKUP("Memory",'vInfo (Imported)'!$1:$5000,A2123,FALSE)&gt;0,HLOOKUP("Memory",'vInfo (Imported)'!$1:$5000,A2123,FALSE),"")</f>
        <v/>
      </c>
      <c r="C2123" t="str">
        <f>IF(HLOOKUP("CPUs",'vInfo (Imported)'!$1:$5000,A2123,FALSE)&gt;0,
HLOOKUP("CPUs",'vInfo (Imported)'!$1:$5000,A2123,FALSE),
"")</f>
        <v/>
      </c>
      <c r="D2123" t="str">
        <f>IF(HLOOKUP($D$1,'vInfo (Imported)'!$1:$5000,A2123,FALSE)&gt;0,
HLOOKUP($D$1,'vInfo (Imported)'!$1:$5000,A2123,FALSE),
"")</f>
        <v/>
      </c>
      <c r="E2123" t="str">
        <f>IF(HLOOKUP("Category",'vInfo (Imported)'!$1:$5000,A2123,FALSE)&gt;0,
HLOOKUP("Category",'vInfo (Imported)'!$1:$5000,A2123,FALSE),
"")</f>
        <v/>
      </c>
      <c r="F2123" t="str">
        <f>IF(HLOOKUP("OS according to the configuration file",'vInfo (Imported)'!$1:$5000,A2123,FALSE)&gt;0,
HLOOKUP("OS according to the configuration file",'vInfo (Imported)'!$1:$5000,A2123,FALSE),
"")</f>
        <v/>
      </c>
      <c r="G2123" s="1" t="str">
        <f>IF(HLOOKUP("Cluster",'vInfo (Imported)'!$1:$5000,A2123,FALSE)&gt;0,
HLOOKUP("Cluster",'vInfo (Imported)'!$1:$5000,A2123,FALSE),
"")</f>
        <v/>
      </c>
      <c r="K2123" s="28">
        <f>'vCluster (Imported)'!A2123</f>
        <v>0</v>
      </c>
      <c r="L2123">
        <f t="shared" si="201"/>
        <v>0</v>
      </c>
      <c r="M2123">
        <f t="shared" si="202"/>
        <v>0</v>
      </c>
      <c r="N2123">
        <f t="shared" si="203"/>
        <v>0</v>
      </c>
      <c r="O2123" s="1">
        <f t="shared" si="204"/>
        <v>0</v>
      </c>
      <c r="P2123">
        <f>SUMIFS('vCluster (Imported)'!$G:$G,'vCluster (Imported)'!$A:$A,K2123)</f>
        <v>0</v>
      </c>
      <c r="Q2123">
        <f t="shared" si="205"/>
        <v>0</v>
      </c>
    </row>
    <row r="2124" spans="1:17" x14ac:dyDescent="0.3">
      <c r="A2124">
        <f t="shared" si="200"/>
        <v>2124</v>
      </c>
      <c r="B2124" t="str">
        <f>IF(HLOOKUP("Memory",'vInfo (Imported)'!$1:$5000,A2124,FALSE)&gt;0,HLOOKUP("Memory",'vInfo (Imported)'!$1:$5000,A2124,FALSE),"")</f>
        <v/>
      </c>
      <c r="C2124" t="str">
        <f>IF(HLOOKUP("CPUs",'vInfo (Imported)'!$1:$5000,A2124,FALSE)&gt;0,
HLOOKUP("CPUs",'vInfo (Imported)'!$1:$5000,A2124,FALSE),
"")</f>
        <v/>
      </c>
      <c r="D2124" t="str">
        <f>IF(HLOOKUP($D$1,'vInfo (Imported)'!$1:$5000,A2124,FALSE)&gt;0,
HLOOKUP($D$1,'vInfo (Imported)'!$1:$5000,A2124,FALSE),
"")</f>
        <v/>
      </c>
      <c r="E2124" t="str">
        <f>IF(HLOOKUP("Category",'vInfo (Imported)'!$1:$5000,A2124,FALSE)&gt;0,
HLOOKUP("Category",'vInfo (Imported)'!$1:$5000,A2124,FALSE),
"")</f>
        <v/>
      </c>
      <c r="F2124" t="str">
        <f>IF(HLOOKUP("OS according to the configuration file",'vInfo (Imported)'!$1:$5000,A2124,FALSE)&gt;0,
HLOOKUP("OS according to the configuration file",'vInfo (Imported)'!$1:$5000,A2124,FALSE),
"")</f>
        <v/>
      </c>
      <c r="G2124" s="1" t="str">
        <f>IF(HLOOKUP("Cluster",'vInfo (Imported)'!$1:$5000,A2124,FALSE)&gt;0,
HLOOKUP("Cluster",'vInfo (Imported)'!$1:$5000,A2124,FALSE),
"")</f>
        <v/>
      </c>
      <c r="K2124" s="28">
        <f>'vCluster (Imported)'!A2124</f>
        <v>0</v>
      </c>
      <c r="L2124">
        <f t="shared" si="201"/>
        <v>0</v>
      </c>
      <c r="M2124">
        <f t="shared" si="202"/>
        <v>0</v>
      </c>
      <c r="N2124">
        <f t="shared" si="203"/>
        <v>0</v>
      </c>
      <c r="O2124" s="1">
        <f t="shared" si="204"/>
        <v>0</v>
      </c>
      <c r="P2124">
        <f>SUMIFS('vCluster (Imported)'!$G:$G,'vCluster (Imported)'!$A:$A,K2124)</f>
        <v>0</v>
      </c>
      <c r="Q2124">
        <f t="shared" si="205"/>
        <v>0</v>
      </c>
    </row>
    <row r="2125" spans="1:17" x14ac:dyDescent="0.3">
      <c r="A2125">
        <f t="shared" si="200"/>
        <v>2125</v>
      </c>
      <c r="B2125" t="str">
        <f>IF(HLOOKUP("Memory",'vInfo (Imported)'!$1:$5000,A2125,FALSE)&gt;0,HLOOKUP("Memory",'vInfo (Imported)'!$1:$5000,A2125,FALSE),"")</f>
        <v/>
      </c>
      <c r="C2125" t="str">
        <f>IF(HLOOKUP("CPUs",'vInfo (Imported)'!$1:$5000,A2125,FALSE)&gt;0,
HLOOKUP("CPUs",'vInfo (Imported)'!$1:$5000,A2125,FALSE),
"")</f>
        <v/>
      </c>
      <c r="D2125" t="str">
        <f>IF(HLOOKUP($D$1,'vInfo (Imported)'!$1:$5000,A2125,FALSE)&gt;0,
HLOOKUP($D$1,'vInfo (Imported)'!$1:$5000,A2125,FALSE),
"")</f>
        <v/>
      </c>
      <c r="E2125" t="str">
        <f>IF(HLOOKUP("Category",'vInfo (Imported)'!$1:$5000,A2125,FALSE)&gt;0,
HLOOKUP("Category",'vInfo (Imported)'!$1:$5000,A2125,FALSE),
"")</f>
        <v/>
      </c>
      <c r="F2125" t="str">
        <f>IF(HLOOKUP("OS according to the configuration file",'vInfo (Imported)'!$1:$5000,A2125,FALSE)&gt;0,
HLOOKUP("OS according to the configuration file",'vInfo (Imported)'!$1:$5000,A2125,FALSE),
"")</f>
        <v/>
      </c>
      <c r="G2125" s="1" t="str">
        <f>IF(HLOOKUP("Cluster",'vInfo (Imported)'!$1:$5000,A2125,FALSE)&gt;0,
HLOOKUP("Cluster",'vInfo (Imported)'!$1:$5000,A2125,FALSE),
"")</f>
        <v/>
      </c>
      <c r="K2125" s="28">
        <f>'vCluster (Imported)'!A2125</f>
        <v>0</v>
      </c>
      <c r="L2125">
        <f t="shared" si="201"/>
        <v>0</v>
      </c>
      <c r="M2125">
        <f t="shared" si="202"/>
        <v>0</v>
      </c>
      <c r="N2125">
        <f t="shared" si="203"/>
        <v>0</v>
      </c>
      <c r="O2125" s="1">
        <f t="shared" si="204"/>
        <v>0</v>
      </c>
      <c r="P2125">
        <f>SUMIFS('vCluster (Imported)'!$G:$G,'vCluster (Imported)'!$A:$A,K2125)</f>
        <v>0</v>
      </c>
      <c r="Q2125">
        <f t="shared" si="205"/>
        <v>0</v>
      </c>
    </row>
    <row r="2126" spans="1:17" x14ac:dyDescent="0.3">
      <c r="A2126">
        <f t="shared" si="200"/>
        <v>2126</v>
      </c>
      <c r="B2126" t="str">
        <f>IF(HLOOKUP("Memory",'vInfo (Imported)'!$1:$5000,A2126,FALSE)&gt;0,HLOOKUP("Memory",'vInfo (Imported)'!$1:$5000,A2126,FALSE),"")</f>
        <v/>
      </c>
      <c r="C2126" t="str">
        <f>IF(HLOOKUP("CPUs",'vInfo (Imported)'!$1:$5000,A2126,FALSE)&gt;0,
HLOOKUP("CPUs",'vInfo (Imported)'!$1:$5000,A2126,FALSE),
"")</f>
        <v/>
      </c>
      <c r="D2126" t="str">
        <f>IF(HLOOKUP($D$1,'vInfo (Imported)'!$1:$5000,A2126,FALSE)&gt;0,
HLOOKUP($D$1,'vInfo (Imported)'!$1:$5000,A2126,FALSE),
"")</f>
        <v/>
      </c>
      <c r="E2126" t="str">
        <f>IF(HLOOKUP("Category",'vInfo (Imported)'!$1:$5000,A2126,FALSE)&gt;0,
HLOOKUP("Category",'vInfo (Imported)'!$1:$5000,A2126,FALSE),
"")</f>
        <v/>
      </c>
      <c r="F2126" t="str">
        <f>IF(HLOOKUP("OS according to the configuration file",'vInfo (Imported)'!$1:$5000,A2126,FALSE)&gt;0,
HLOOKUP("OS according to the configuration file",'vInfo (Imported)'!$1:$5000,A2126,FALSE),
"")</f>
        <v/>
      </c>
      <c r="G2126" s="1" t="str">
        <f>IF(HLOOKUP("Cluster",'vInfo (Imported)'!$1:$5000,A2126,FALSE)&gt;0,
HLOOKUP("Cluster",'vInfo (Imported)'!$1:$5000,A2126,FALSE),
"")</f>
        <v/>
      </c>
      <c r="K2126" s="28">
        <f>'vCluster (Imported)'!A2126</f>
        <v>0</v>
      </c>
      <c r="L2126">
        <f t="shared" si="201"/>
        <v>0</v>
      </c>
      <c r="M2126">
        <f t="shared" si="202"/>
        <v>0</v>
      </c>
      <c r="N2126">
        <f t="shared" si="203"/>
        <v>0</v>
      </c>
      <c r="O2126" s="1">
        <f t="shared" si="204"/>
        <v>0</v>
      </c>
      <c r="P2126">
        <f>SUMIFS('vCluster (Imported)'!$G:$G,'vCluster (Imported)'!$A:$A,K2126)</f>
        <v>0</v>
      </c>
      <c r="Q2126">
        <f t="shared" si="205"/>
        <v>0</v>
      </c>
    </row>
    <row r="2127" spans="1:17" x14ac:dyDescent="0.3">
      <c r="A2127">
        <f t="shared" si="200"/>
        <v>2127</v>
      </c>
      <c r="B2127" t="str">
        <f>IF(HLOOKUP("Memory",'vInfo (Imported)'!$1:$5000,A2127,FALSE)&gt;0,HLOOKUP("Memory",'vInfo (Imported)'!$1:$5000,A2127,FALSE),"")</f>
        <v/>
      </c>
      <c r="C2127" t="str">
        <f>IF(HLOOKUP("CPUs",'vInfo (Imported)'!$1:$5000,A2127,FALSE)&gt;0,
HLOOKUP("CPUs",'vInfo (Imported)'!$1:$5000,A2127,FALSE),
"")</f>
        <v/>
      </c>
      <c r="D2127" t="str">
        <f>IF(HLOOKUP($D$1,'vInfo (Imported)'!$1:$5000,A2127,FALSE)&gt;0,
HLOOKUP($D$1,'vInfo (Imported)'!$1:$5000,A2127,FALSE),
"")</f>
        <v/>
      </c>
      <c r="E2127" t="str">
        <f>IF(HLOOKUP("Category",'vInfo (Imported)'!$1:$5000,A2127,FALSE)&gt;0,
HLOOKUP("Category",'vInfo (Imported)'!$1:$5000,A2127,FALSE),
"")</f>
        <v/>
      </c>
      <c r="F2127" t="str">
        <f>IF(HLOOKUP("OS according to the configuration file",'vInfo (Imported)'!$1:$5000,A2127,FALSE)&gt;0,
HLOOKUP("OS according to the configuration file",'vInfo (Imported)'!$1:$5000,A2127,FALSE),
"")</f>
        <v/>
      </c>
      <c r="G2127" s="1" t="str">
        <f>IF(HLOOKUP("Cluster",'vInfo (Imported)'!$1:$5000,A2127,FALSE)&gt;0,
HLOOKUP("Cluster",'vInfo (Imported)'!$1:$5000,A2127,FALSE),
"")</f>
        <v/>
      </c>
      <c r="K2127" s="28">
        <f>'vCluster (Imported)'!A2127</f>
        <v>0</v>
      </c>
      <c r="L2127">
        <f t="shared" si="201"/>
        <v>0</v>
      </c>
      <c r="M2127">
        <f t="shared" si="202"/>
        <v>0</v>
      </c>
      <c r="N2127">
        <f t="shared" si="203"/>
        <v>0</v>
      </c>
      <c r="O2127" s="1">
        <f t="shared" si="204"/>
        <v>0</v>
      </c>
      <c r="P2127">
        <f>SUMIFS('vCluster (Imported)'!$G:$G,'vCluster (Imported)'!$A:$A,K2127)</f>
        <v>0</v>
      </c>
      <c r="Q2127">
        <f t="shared" si="205"/>
        <v>0</v>
      </c>
    </row>
    <row r="2128" spans="1:17" x14ac:dyDescent="0.3">
      <c r="A2128">
        <f t="shared" si="200"/>
        <v>2128</v>
      </c>
      <c r="B2128" t="str">
        <f>IF(HLOOKUP("Memory",'vInfo (Imported)'!$1:$5000,A2128,FALSE)&gt;0,HLOOKUP("Memory",'vInfo (Imported)'!$1:$5000,A2128,FALSE),"")</f>
        <v/>
      </c>
      <c r="C2128" t="str">
        <f>IF(HLOOKUP("CPUs",'vInfo (Imported)'!$1:$5000,A2128,FALSE)&gt;0,
HLOOKUP("CPUs",'vInfo (Imported)'!$1:$5000,A2128,FALSE),
"")</f>
        <v/>
      </c>
      <c r="D2128" t="str">
        <f>IF(HLOOKUP($D$1,'vInfo (Imported)'!$1:$5000,A2128,FALSE)&gt;0,
HLOOKUP($D$1,'vInfo (Imported)'!$1:$5000,A2128,FALSE),
"")</f>
        <v/>
      </c>
      <c r="E2128" t="str">
        <f>IF(HLOOKUP("Category",'vInfo (Imported)'!$1:$5000,A2128,FALSE)&gt;0,
HLOOKUP("Category",'vInfo (Imported)'!$1:$5000,A2128,FALSE),
"")</f>
        <v/>
      </c>
      <c r="F2128" t="str">
        <f>IF(HLOOKUP("OS according to the configuration file",'vInfo (Imported)'!$1:$5000,A2128,FALSE)&gt;0,
HLOOKUP("OS according to the configuration file",'vInfo (Imported)'!$1:$5000,A2128,FALSE),
"")</f>
        <v/>
      </c>
      <c r="G2128" s="1" t="str">
        <f>IF(HLOOKUP("Cluster",'vInfo (Imported)'!$1:$5000,A2128,FALSE)&gt;0,
HLOOKUP("Cluster",'vInfo (Imported)'!$1:$5000,A2128,FALSE),
"")</f>
        <v/>
      </c>
      <c r="K2128" s="28">
        <f>'vCluster (Imported)'!A2128</f>
        <v>0</v>
      </c>
      <c r="L2128">
        <f t="shared" si="201"/>
        <v>0</v>
      </c>
      <c r="M2128">
        <f t="shared" si="202"/>
        <v>0</v>
      </c>
      <c r="N2128">
        <f t="shared" si="203"/>
        <v>0</v>
      </c>
      <c r="O2128" s="1">
        <f t="shared" si="204"/>
        <v>0</v>
      </c>
      <c r="P2128">
        <f>SUMIFS('vCluster (Imported)'!$G:$G,'vCluster (Imported)'!$A:$A,K2128)</f>
        <v>0</v>
      </c>
      <c r="Q2128">
        <f t="shared" si="205"/>
        <v>0</v>
      </c>
    </row>
    <row r="2129" spans="1:17" x14ac:dyDescent="0.3">
      <c r="A2129">
        <f t="shared" si="200"/>
        <v>2129</v>
      </c>
      <c r="B2129" t="str">
        <f>IF(HLOOKUP("Memory",'vInfo (Imported)'!$1:$5000,A2129,FALSE)&gt;0,HLOOKUP("Memory",'vInfo (Imported)'!$1:$5000,A2129,FALSE),"")</f>
        <v/>
      </c>
      <c r="C2129" t="str">
        <f>IF(HLOOKUP("CPUs",'vInfo (Imported)'!$1:$5000,A2129,FALSE)&gt;0,
HLOOKUP("CPUs",'vInfo (Imported)'!$1:$5000,A2129,FALSE),
"")</f>
        <v/>
      </c>
      <c r="D2129" t="str">
        <f>IF(HLOOKUP($D$1,'vInfo (Imported)'!$1:$5000,A2129,FALSE)&gt;0,
HLOOKUP($D$1,'vInfo (Imported)'!$1:$5000,A2129,FALSE),
"")</f>
        <v/>
      </c>
      <c r="E2129" t="str">
        <f>IF(HLOOKUP("Category",'vInfo (Imported)'!$1:$5000,A2129,FALSE)&gt;0,
HLOOKUP("Category",'vInfo (Imported)'!$1:$5000,A2129,FALSE),
"")</f>
        <v/>
      </c>
      <c r="F2129" t="str">
        <f>IF(HLOOKUP("OS according to the configuration file",'vInfo (Imported)'!$1:$5000,A2129,FALSE)&gt;0,
HLOOKUP("OS according to the configuration file",'vInfo (Imported)'!$1:$5000,A2129,FALSE),
"")</f>
        <v/>
      </c>
      <c r="G2129" s="1" t="str">
        <f>IF(HLOOKUP("Cluster",'vInfo (Imported)'!$1:$5000,A2129,FALSE)&gt;0,
HLOOKUP("Cluster",'vInfo (Imported)'!$1:$5000,A2129,FALSE),
"")</f>
        <v/>
      </c>
      <c r="K2129" s="28">
        <f>'vCluster (Imported)'!A2129</f>
        <v>0</v>
      </c>
      <c r="L2129">
        <f t="shared" si="201"/>
        <v>0</v>
      </c>
      <c r="M2129">
        <f t="shared" si="202"/>
        <v>0</v>
      </c>
      <c r="N2129">
        <f t="shared" si="203"/>
        <v>0</v>
      </c>
      <c r="O2129" s="1">
        <f t="shared" si="204"/>
        <v>0</v>
      </c>
      <c r="P2129">
        <f>SUMIFS('vCluster (Imported)'!$G:$G,'vCluster (Imported)'!$A:$A,K2129)</f>
        <v>0</v>
      </c>
      <c r="Q2129">
        <f t="shared" si="205"/>
        <v>0</v>
      </c>
    </row>
    <row r="2130" spans="1:17" x14ac:dyDescent="0.3">
      <c r="A2130">
        <f t="shared" si="200"/>
        <v>2130</v>
      </c>
      <c r="B2130" t="str">
        <f>IF(HLOOKUP("Memory",'vInfo (Imported)'!$1:$5000,A2130,FALSE)&gt;0,HLOOKUP("Memory",'vInfo (Imported)'!$1:$5000,A2130,FALSE),"")</f>
        <v/>
      </c>
      <c r="C2130" t="str">
        <f>IF(HLOOKUP("CPUs",'vInfo (Imported)'!$1:$5000,A2130,FALSE)&gt;0,
HLOOKUP("CPUs",'vInfo (Imported)'!$1:$5000,A2130,FALSE),
"")</f>
        <v/>
      </c>
      <c r="D2130" t="str">
        <f>IF(HLOOKUP($D$1,'vInfo (Imported)'!$1:$5000,A2130,FALSE)&gt;0,
HLOOKUP($D$1,'vInfo (Imported)'!$1:$5000,A2130,FALSE),
"")</f>
        <v/>
      </c>
      <c r="E2130" t="str">
        <f>IF(HLOOKUP("Category",'vInfo (Imported)'!$1:$5000,A2130,FALSE)&gt;0,
HLOOKUP("Category",'vInfo (Imported)'!$1:$5000,A2130,FALSE),
"")</f>
        <v/>
      </c>
      <c r="F2130" t="str">
        <f>IF(HLOOKUP("OS according to the configuration file",'vInfo (Imported)'!$1:$5000,A2130,FALSE)&gt;0,
HLOOKUP("OS according to the configuration file",'vInfo (Imported)'!$1:$5000,A2130,FALSE),
"")</f>
        <v/>
      </c>
      <c r="G2130" s="1" t="str">
        <f>IF(HLOOKUP("Cluster",'vInfo (Imported)'!$1:$5000,A2130,FALSE)&gt;0,
HLOOKUP("Cluster",'vInfo (Imported)'!$1:$5000,A2130,FALSE),
"")</f>
        <v/>
      </c>
      <c r="K2130" s="28">
        <f>'vCluster (Imported)'!A2130</f>
        <v>0</v>
      </c>
      <c r="L2130">
        <f t="shared" si="201"/>
        <v>0</v>
      </c>
      <c r="M2130">
        <f t="shared" si="202"/>
        <v>0</v>
      </c>
      <c r="N2130">
        <f t="shared" si="203"/>
        <v>0</v>
      </c>
      <c r="O2130" s="1">
        <f t="shared" si="204"/>
        <v>0</v>
      </c>
      <c r="P2130">
        <f>SUMIFS('vCluster (Imported)'!$G:$G,'vCluster (Imported)'!$A:$A,K2130)</f>
        <v>0</v>
      </c>
      <c r="Q2130">
        <f t="shared" si="205"/>
        <v>0</v>
      </c>
    </row>
    <row r="2131" spans="1:17" x14ac:dyDescent="0.3">
      <c r="A2131">
        <f t="shared" si="200"/>
        <v>2131</v>
      </c>
      <c r="B2131" t="str">
        <f>IF(HLOOKUP("Memory",'vInfo (Imported)'!$1:$5000,A2131,FALSE)&gt;0,HLOOKUP("Memory",'vInfo (Imported)'!$1:$5000,A2131,FALSE),"")</f>
        <v/>
      </c>
      <c r="C2131" t="str">
        <f>IF(HLOOKUP("CPUs",'vInfo (Imported)'!$1:$5000,A2131,FALSE)&gt;0,
HLOOKUP("CPUs",'vInfo (Imported)'!$1:$5000,A2131,FALSE),
"")</f>
        <v/>
      </c>
      <c r="D2131" t="str">
        <f>IF(HLOOKUP($D$1,'vInfo (Imported)'!$1:$5000,A2131,FALSE)&gt;0,
HLOOKUP($D$1,'vInfo (Imported)'!$1:$5000,A2131,FALSE),
"")</f>
        <v/>
      </c>
      <c r="E2131" t="str">
        <f>IF(HLOOKUP("Category",'vInfo (Imported)'!$1:$5000,A2131,FALSE)&gt;0,
HLOOKUP("Category",'vInfo (Imported)'!$1:$5000,A2131,FALSE),
"")</f>
        <v/>
      </c>
      <c r="F2131" t="str">
        <f>IF(HLOOKUP("OS according to the configuration file",'vInfo (Imported)'!$1:$5000,A2131,FALSE)&gt;0,
HLOOKUP("OS according to the configuration file",'vInfo (Imported)'!$1:$5000,A2131,FALSE),
"")</f>
        <v/>
      </c>
      <c r="G2131" s="1" t="str">
        <f>IF(HLOOKUP("Cluster",'vInfo (Imported)'!$1:$5000,A2131,FALSE)&gt;0,
HLOOKUP("Cluster",'vInfo (Imported)'!$1:$5000,A2131,FALSE),
"")</f>
        <v/>
      </c>
      <c r="K2131" s="28">
        <f>'vCluster (Imported)'!A2131</f>
        <v>0</v>
      </c>
      <c r="L2131">
        <f t="shared" si="201"/>
        <v>0</v>
      </c>
      <c r="M2131">
        <f t="shared" si="202"/>
        <v>0</v>
      </c>
      <c r="N2131">
        <f t="shared" si="203"/>
        <v>0</v>
      </c>
      <c r="O2131" s="1">
        <f t="shared" si="204"/>
        <v>0</v>
      </c>
      <c r="P2131">
        <f>SUMIFS('vCluster (Imported)'!$G:$G,'vCluster (Imported)'!$A:$A,K2131)</f>
        <v>0</v>
      </c>
      <c r="Q2131">
        <f t="shared" si="205"/>
        <v>0</v>
      </c>
    </row>
    <row r="2132" spans="1:17" x14ac:dyDescent="0.3">
      <c r="A2132">
        <f t="shared" si="200"/>
        <v>2132</v>
      </c>
      <c r="B2132" t="str">
        <f>IF(HLOOKUP("Memory",'vInfo (Imported)'!$1:$5000,A2132,FALSE)&gt;0,HLOOKUP("Memory",'vInfo (Imported)'!$1:$5000,A2132,FALSE),"")</f>
        <v/>
      </c>
      <c r="C2132" t="str">
        <f>IF(HLOOKUP("CPUs",'vInfo (Imported)'!$1:$5000,A2132,FALSE)&gt;0,
HLOOKUP("CPUs",'vInfo (Imported)'!$1:$5000,A2132,FALSE),
"")</f>
        <v/>
      </c>
      <c r="D2132" t="str">
        <f>IF(HLOOKUP($D$1,'vInfo (Imported)'!$1:$5000,A2132,FALSE)&gt;0,
HLOOKUP($D$1,'vInfo (Imported)'!$1:$5000,A2132,FALSE),
"")</f>
        <v/>
      </c>
      <c r="E2132" t="str">
        <f>IF(HLOOKUP("Category",'vInfo (Imported)'!$1:$5000,A2132,FALSE)&gt;0,
HLOOKUP("Category",'vInfo (Imported)'!$1:$5000,A2132,FALSE),
"")</f>
        <v/>
      </c>
      <c r="F2132" t="str">
        <f>IF(HLOOKUP("OS according to the configuration file",'vInfo (Imported)'!$1:$5000,A2132,FALSE)&gt;0,
HLOOKUP("OS according to the configuration file",'vInfo (Imported)'!$1:$5000,A2132,FALSE),
"")</f>
        <v/>
      </c>
      <c r="G2132" s="1" t="str">
        <f>IF(HLOOKUP("Cluster",'vInfo (Imported)'!$1:$5000,A2132,FALSE)&gt;0,
HLOOKUP("Cluster",'vInfo (Imported)'!$1:$5000,A2132,FALSE),
"")</f>
        <v/>
      </c>
      <c r="K2132" s="28">
        <f>'vCluster (Imported)'!A2132</f>
        <v>0</v>
      </c>
      <c r="L2132">
        <f t="shared" si="201"/>
        <v>0</v>
      </c>
      <c r="M2132">
        <f t="shared" si="202"/>
        <v>0</v>
      </c>
      <c r="N2132">
        <f t="shared" si="203"/>
        <v>0</v>
      </c>
      <c r="O2132" s="1">
        <f t="shared" si="204"/>
        <v>0</v>
      </c>
      <c r="P2132">
        <f>SUMIFS('vCluster (Imported)'!$G:$G,'vCluster (Imported)'!$A:$A,K2132)</f>
        <v>0</v>
      </c>
      <c r="Q2132">
        <f t="shared" si="205"/>
        <v>0</v>
      </c>
    </row>
    <row r="2133" spans="1:17" x14ac:dyDescent="0.3">
      <c r="A2133">
        <f t="shared" si="200"/>
        <v>2133</v>
      </c>
      <c r="B2133" t="str">
        <f>IF(HLOOKUP("Memory",'vInfo (Imported)'!$1:$5000,A2133,FALSE)&gt;0,HLOOKUP("Memory",'vInfo (Imported)'!$1:$5000,A2133,FALSE),"")</f>
        <v/>
      </c>
      <c r="C2133" t="str">
        <f>IF(HLOOKUP("CPUs",'vInfo (Imported)'!$1:$5000,A2133,FALSE)&gt;0,
HLOOKUP("CPUs",'vInfo (Imported)'!$1:$5000,A2133,FALSE),
"")</f>
        <v/>
      </c>
      <c r="D2133" t="str">
        <f>IF(HLOOKUP($D$1,'vInfo (Imported)'!$1:$5000,A2133,FALSE)&gt;0,
HLOOKUP($D$1,'vInfo (Imported)'!$1:$5000,A2133,FALSE),
"")</f>
        <v/>
      </c>
      <c r="E2133" t="str">
        <f>IF(HLOOKUP("Category",'vInfo (Imported)'!$1:$5000,A2133,FALSE)&gt;0,
HLOOKUP("Category",'vInfo (Imported)'!$1:$5000,A2133,FALSE),
"")</f>
        <v/>
      </c>
      <c r="F2133" t="str">
        <f>IF(HLOOKUP("OS according to the configuration file",'vInfo (Imported)'!$1:$5000,A2133,FALSE)&gt;0,
HLOOKUP("OS according to the configuration file",'vInfo (Imported)'!$1:$5000,A2133,FALSE),
"")</f>
        <v/>
      </c>
      <c r="G2133" s="1" t="str">
        <f>IF(HLOOKUP("Cluster",'vInfo (Imported)'!$1:$5000,A2133,FALSE)&gt;0,
HLOOKUP("Cluster",'vInfo (Imported)'!$1:$5000,A2133,FALSE),
"")</f>
        <v/>
      </c>
      <c r="K2133" s="28">
        <f>'vCluster (Imported)'!A2133</f>
        <v>0</v>
      </c>
      <c r="L2133">
        <f t="shared" si="201"/>
        <v>0</v>
      </c>
      <c r="M2133">
        <f t="shared" si="202"/>
        <v>0</v>
      </c>
      <c r="N2133">
        <f t="shared" si="203"/>
        <v>0</v>
      </c>
      <c r="O2133" s="1">
        <f t="shared" si="204"/>
        <v>0</v>
      </c>
      <c r="P2133">
        <f>SUMIFS('vCluster (Imported)'!$G:$G,'vCluster (Imported)'!$A:$A,K2133)</f>
        <v>0</v>
      </c>
      <c r="Q2133">
        <f t="shared" si="205"/>
        <v>0</v>
      </c>
    </row>
    <row r="2134" spans="1:17" x14ac:dyDescent="0.3">
      <c r="A2134">
        <f t="shared" si="200"/>
        <v>2134</v>
      </c>
      <c r="B2134" t="str">
        <f>IF(HLOOKUP("Memory",'vInfo (Imported)'!$1:$5000,A2134,FALSE)&gt;0,HLOOKUP("Memory",'vInfo (Imported)'!$1:$5000,A2134,FALSE),"")</f>
        <v/>
      </c>
      <c r="C2134" t="str">
        <f>IF(HLOOKUP("CPUs",'vInfo (Imported)'!$1:$5000,A2134,FALSE)&gt;0,
HLOOKUP("CPUs",'vInfo (Imported)'!$1:$5000,A2134,FALSE),
"")</f>
        <v/>
      </c>
      <c r="D2134" t="str">
        <f>IF(HLOOKUP($D$1,'vInfo (Imported)'!$1:$5000,A2134,FALSE)&gt;0,
HLOOKUP($D$1,'vInfo (Imported)'!$1:$5000,A2134,FALSE),
"")</f>
        <v/>
      </c>
      <c r="E2134" t="str">
        <f>IF(HLOOKUP("Category",'vInfo (Imported)'!$1:$5000,A2134,FALSE)&gt;0,
HLOOKUP("Category",'vInfo (Imported)'!$1:$5000,A2134,FALSE),
"")</f>
        <v/>
      </c>
      <c r="F2134" t="str">
        <f>IF(HLOOKUP("OS according to the configuration file",'vInfo (Imported)'!$1:$5000,A2134,FALSE)&gt;0,
HLOOKUP("OS according to the configuration file",'vInfo (Imported)'!$1:$5000,A2134,FALSE),
"")</f>
        <v/>
      </c>
      <c r="G2134" s="1" t="str">
        <f>IF(HLOOKUP("Cluster",'vInfo (Imported)'!$1:$5000,A2134,FALSE)&gt;0,
HLOOKUP("Cluster",'vInfo (Imported)'!$1:$5000,A2134,FALSE),
"")</f>
        <v/>
      </c>
      <c r="K2134" s="28">
        <f>'vCluster (Imported)'!A2134</f>
        <v>0</v>
      </c>
      <c r="L2134">
        <f t="shared" si="201"/>
        <v>0</v>
      </c>
      <c r="M2134">
        <f t="shared" si="202"/>
        <v>0</v>
      </c>
      <c r="N2134">
        <f t="shared" si="203"/>
        <v>0</v>
      </c>
      <c r="O2134" s="1">
        <f t="shared" si="204"/>
        <v>0</v>
      </c>
      <c r="P2134">
        <f>SUMIFS('vCluster (Imported)'!$G:$G,'vCluster (Imported)'!$A:$A,K2134)</f>
        <v>0</v>
      </c>
      <c r="Q2134">
        <f t="shared" si="205"/>
        <v>0</v>
      </c>
    </row>
    <row r="2135" spans="1:17" x14ac:dyDescent="0.3">
      <c r="A2135">
        <f t="shared" si="200"/>
        <v>2135</v>
      </c>
      <c r="B2135" t="str">
        <f>IF(HLOOKUP("Memory",'vInfo (Imported)'!$1:$5000,A2135,FALSE)&gt;0,HLOOKUP("Memory",'vInfo (Imported)'!$1:$5000,A2135,FALSE),"")</f>
        <v/>
      </c>
      <c r="C2135" t="str">
        <f>IF(HLOOKUP("CPUs",'vInfo (Imported)'!$1:$5000,A2135,FALSE)&gt;0,
HLOOKUP("CPUs",'vInfo (Imported)'!$1:$5000,A2135,FALSE),
"")</f>
        <v/>
      </c>
      <c r="D2135" t="str">
        <f>IF(HLOOKUP($D$1,'vInfo (Imported)'!$1:$5000,A2135,FALSE)&gt;0,
HLOOKUP($D$1,'vInfo (Imported)'!$1:$5000,A2135,FALSE),
"")</f>
        <v/>
      </c>
      <c r="E2135" t="str">
        <f>IF(HLOOKUP("Category",'vInfo (Imported)'!$1:$5000,A2135,FALSE)&gt;0,
HLOOKUP("Category",'vInfo (Imported)'!$1:$5000,A2135,FALSE),
"")</f>
        <v/>
      </c>
      <c r="F2135" t="str">
        <f>IF(HLOOKUP("OS according to the configuration file",'vInfo (Imported)'!$1:$5000,A2135,FALSE)&gt;0,
HLOOKUP("OS according to the configuration file",'vInfo (Imported)'!$1:$5000,A2135,FALSE),
"")</f>
        <v/>
      </c>
      <c r="G2135" s="1" t="str">
        <f>IF(HLOOKUP("Cluster",'vInfo (Imported)'!$1:$5000,A2135,FALSE)&gt;0,
HLOOKUP("Cluster",'vInfo (Imported)'!$1:$5000,A2135,FALSE),
"")</f>
        <v/>
      </c>
      <c r="K2135" s="28">
        <f>'vCluster (Imported)'!A2135</f>
        <v>0</v>
      </c>
      <c r="L2135">
        <f t="shared" si="201"/>
        <v>0</v>
      </c>
      <c r="M2135">
        <f t="shared" si="202"/>
        <v>0</v>
      </c>
      <c r="N2135">
        <f t="shared" si="203"/>
        <v>0</v>
      </c>
      <c r="O2135" s="1">
        <f t="shared" si="204"/>
        <v>0</v>
      </c>
      <c r="P2135">
        <f>SUMIFS('vCluster (Imported)'!$G:$G,'vCluster (Imported)'!$A:$A,K2135)</f>
        <v>0</v>
      </c>
      <c r="Q2135">
        <f t="shared" si="205"/>
        <v>0</v>
      </c>
    </row>
    <row r="2136" spans="1:17" x14ac:dyDescent="0.3">
      <c r="A2136">
        <f t="shared" si="200"/>
        <v>2136</v>
      </c>
      <c r="B2136" t="str">
        <f>IF(HLOOKUP("Memory",'vInfo (Imported)'!$1:$5000,A2136,FALSE)&gt;0,HLOOKUP("Memory",'vInfo (Imported)'!$1:$5000,A2136,FALSE),"")</f>
        <v/>
      </c>
      <c r="C2136" t="str">
        <f>IF(HLOOKUP("CPUs",'vInfo (Imported)'!$1:$5000,A2136,FALSE)&gt;0,
HLOOKUP("CPUs",'vInfo (Imported)'!$1:$5000,A2136,FALSE),
"")</f>
        <v/>
      </c>
      <c r="D2136" t="str">
        <f>IF(HLOOKUP($D$1,'vInfo (Imported)'!$1:$5000,A2136,FALSE)&gt;0,
HLOOKUP($D$1,'vInfo (Imported)'!$1:$5000,A2136,FALSE),
"")</f>
        <v/>
      </c>
      <c r="E2136" t="str">
        <f>IF(HLOOKUP("Category",'vInfo (Imported)'!$1:$5000,A2136,FALSE)&gt;0,
HLOOKUP("Category",'vInfo (Imported)'!$1:$5000,A2136,FALSE),
"")</f>
        <v/>
      </c>
      <c r="F2136" t="str">
        <f>IF(HLOOKUP("OS according to the configuration file",'vInfo (Imported)'!$1:$5000,A2136,FALSE)&gt;0,
HLOOKUP("OS according to the configuration file",'vInfo (Imported)'!$1:$5000,A2136,FALSE),
"")</f>
        <v/>
      </c>
      <c r="G2136" s="1" t="str">
        <f>IF(HLOOKUP("Cluster",'vInfo (Imported)'!$1:$5000,A2136,FALSE)&gt;0,
HLOOKUP("Cluster",'vInfo (Imported)'!$1:$5000,A2136,FALSE),
"")</f>
        <v/>
      </c>
      <c r="K2136" s="28">
        <f>'vCluster (Imported)'!A2136</f>
        <v>0</v>
      </c>
      <c r="L2136">
        <f t="shared" si="201"/>
        <v>0</v>
      </c>
      <c r="M2136">
        <f t="shared" si="202"/>
        <v>0</v>
      </c>
      <c r="N2136">
        <f t="shared" si="203"/>
        <v>0</v>
      </c>
      <c r="O2136" s="1">
        <f t="shared" si="204"/>
        <v>0</v>
      </c>
      <c r="P2136">
        <f>SUMIFS('vCluster (Imported)'!$G:$G,'vCluster (Imported)'!$A:$A,K2136)</f>
        <v>0</v>
      </c>
      <c r="Q2136">
        <f t="shared" si="205"/>
        <v>0</v>
      </c>
    </row>
    <row r="2137" spans="1:17" x14ac:dyDescent="0.3">
      <c r="A2137">
        <f t="shared" si="200"/>
        <v>2137</v>
      </c>
      <c r="B2137" t="str">
        <f>IF(HLOOKUP("Memory",'vInfo (Imported)'!$1:$5000,A2137,FALSE)&gt;0,HLOOKUP("Memory",'vInfo (Imported)'!$1:$5000,A2137,FALSE),"")</f>
        <v/>
      </c>
      <c r="C2137" t="str">
        <f>IF(HLOOKUP("CPUs",'vInfo (Imported)'!$1:$5000,A2137,FALSE)&gt;0,
HLOOKUP("CPUs",'vInfo (Imported)'!$1:$5000,A2137,FALSE),
"")</f>
        <v/>
      </c>
      <c r="D2137" t="str">
        <f>IF(HLOOKUP($D$1,'vInfo (Imported)'!$1:$5000,A2137,FALSE)&gt;0,
HLOOKUP($D$1,'vInfo (Imported)'!$1:$5000,A2137,FALSE),
"")</f>
        <v/>
      </c>
      <c r="E2137" t="str">
        <f>IF(HLOOKUP("Category",'vInfo (Imported)'!$1:$5000,A2137,FALSE)&gt;0,
HLOOKUP("Category",'vInfo (Imported)'!$1:$5000,A2137,FALSE),
"")</f>
        <v/>
      </c>
      <c r="F2137" t="str">
        <f>IF(HLOOKUP("OS according to the configuration file",'vInfo (Imported)'!$1:$5000,A2137,FALSE)&gt;0,
HLOOKUP("OS according to the configuration file",'vInfo (Imported)'!$1:$5000,A2137,FALSE),
"")</f>
        <v/>
      </c>
      <c r="G2137" s="1" t="str">
        <f>IF(HLOOKUP("Cluster",'vInfo (Imported)'!$1:$5000,A2137,FALSE)&gt;0,
HLOOKUP("Cluster",'vInfo (Imported)'!$1:$5000,A2137,FALSE),
"")</f>
        <v/>
      </c>
      <c r="K2137" s="28">
        <f>'vCluster (Imported)'!A2137</f>
        <v>0</v>
      </c>
      <c r="L2137">
        <f t="shared" si="201"/>
        <v>0</v>
      </c>
      <c r="M2137">
        <f t="shared" si="202"/>
        <v>0</v>
      </c>
      <c r="N2137">
        <f t="shared" si="203"/>
        <v>0</v>
      </c>
      <c r="O2137" s="1">
        <f t="shared" si="204"/>
        <v>0</v>
      </c>
      <c r="P2137">
        <f>SUMIFS('vCluster (Imported)'!$G:$G,'vCluster (Imported)'!$A:$A,K2137)</f>
        <v>0</v>
      </c>
      <c r="Q2137">
        <f t="shared" si="205"/>
        <v>0</v>
      </c>
    </row>
    <row r="2138" spans="1:17" x14ac:dyDescent="0.3">
      <c r="A2138">
        <f t="shared" si="200"/>
        <v>2138</v>
      </c>
      <c r="B2138" t="str">
        <f>IF(HLOOKUP("Memory",'vInfo (Imported)'!$1:$5000,A2138,FALSE)&gt;0,HLOOKUP("Memory",'vInfo (Imported)'!$1:$5000,A2138,FALSE),"")</f>
        <v/>
      </c>
      <c r="C2138" t="str">
        <f>IF(HLOOKUP("CPUs",'vInfo (Imported)'!$1:$5000,A2138,FALSE)&gt;0,
HLOOKUP("CPUs",'vInfo (Imported)'!$1:$5000,A2138,FALSE),
"")</f>
        <v/>
      </c>
      <c r="D2138" t="str">
        <f>IF(HLOOKUP($D$1,'vInfo (Imported)'!$1:$5000,A2138,FALSE)&gt;0,
HLOOKUP($D$1,'vInfo (Imported)'!$1:$5000,A2138,FALSE),
"")</f>
        <v/>
      </c>
      <c r="E2138" t="str">
        <f>IF(HLOOKUP("Category",'vInfo (Imported)'!$1:$5000,A2138,FALSE)&gt;0,
HLOOKUP("Category",'vInfo (Imported)'!$1:$5000,A2138,FALSE),
"")</f>
        <v/>
      </c>
      <c r="F2138" t="str">
        <f>IF(HLOOKUP("OS according to the configuration file",'vInfo (Imported)'!$1:$5000,A2138,FALSE)&gt;0,
HLOOKUP("OS according to the configuration file",'vInfo (Imported)'!$1:$5000,A2138,FALSE),
"")</f>
        <v/>
      </c>
      <c r="G2138" s="1" t="str">
        <f>IF(HLOOKUP("Cluster",'vInfo (Imported)'!$1:$5000,A2138,FALSE)&gt;0,
HLOOKUP("Cluster",'vInfo (Imported)'!$1:$5000,A2138,FALSE),
"")</f>
        <v/>
      </c>
      <c r="K2138" s="28">
        <f>'vCluster (Imported)'!A2138</f>
        <v>0</v>
      </c>
      <c r="L2138">
        <f t="shared" si="201"/>
        <v>0</v>
      </c>
      <c r="M2138">
        <f t="shared" si="202"/>
        <v>0</v>
      </c>
      <c r="N2138">
        <f t="shared" si="203"/>
        <v>0</v>
      </c>
      <c r="O2138" s="1">
        <f t="shared" si="204"/>
        <v>0</v>
      </c>
      <c r="P2138">
        <f>SUMIFS('vCluster (Imported)'!$G:$G,'vCluster (Imported)'!$A:$A,K2138)</f>
        <v>0</v>
      </c>
      <c r="Q2138">
        <f t="shared" si="205"/>
        <v>0</v>
      </c>
    </row>
    <row r="2139" spans="1:17" x14ac:dyDescent="0.3">
      <c r="A2139">
        <f t="shared" si="200"/>
        <v>2139</v>
      </c>
      <c r="B2139" t="str">
        <f>IF(HLOOKUP("Memory",'vInfo (Imported)'!$1:$5000,A2139,FALSE)&gt;0,HLOOKUP("Memory",'vInfo (Imported)'!$1:$5000,A2139,FALSE),"")</f>
        <v/>
      </c>
      <c r="C2139" t="str">
        <f>IF(HLOOKUP("CPUs",'vInfo (Imported)'!$1:$5000,A2139,FALSE)&gt;0,
HLOOKUP("CPUs",'vInfo (Imported)'!$1:$5000,A2139,FALSE),
"")</f>
        <v/>
      </c>
      <c r="D2139" t="str">
        <f>IF(HLOOKUP($D$1,'vInfo (Imported)'!$1:$5000,A2139,FALSE)&gt;0,
HLOOKUP($D$1,'vInfo (Imported)'!$1:$5000,A2139,FALSE),
"")</f>
        <v/>
      </c>
      <c r="E2139" t="str">
        <f>IF(HLOOKUP("Category",'vInfo (Imported)'!$1:$5000,A2139,FALSE)&gt;0,
HLOOKUP("Category",'vInfo (Imported)'!$1:$5000,A2139,FALSE),
"")</f>
        <v/>
      </c>
      <c r="F2139" t="str">
        <f>IF(HLOOKUP("OS according to the configuration file",'vInfo (Imported)'!$1:$5000,A2139,FALSE)&gt;0,
HLOOKUP("OS according to the configuration file",'vInfo (Imported)'!$1:$5000,A2139,FALSE),
"")</f>
        <v/>
      </c>
      <c r="G2139" s="1" t="str">
        <f>IF(HLOOKUP("Cluster",'vInfo (Imported)'!$1:$5000,A2139,FALSE)&gt;0,
HLOOKUP("Cluster",'vInfo (Imported)'!$1:$5000,A2139,FALSE),
"")</f>
        <v/>
      </c>
      <c r="K2139" s="28">
        <f>'vCluster (Imported)'!A2139</f>
        <v>0</v>
      </c>
      <c r="L2139">
        <f t="shared" si="201"/>
        <v>0</v>
      </c>
      <c r="M2139">
        <f t="shared" si="202"/>
        <v>0</v>
      </c>
      <c r="N2139">
        <f t="shared" si="203"/>
        <v>0</v>
      </c>
      <c r="O2139" s="1">
        <f t="shared" si="204"/>
        <v>0</v>
      </c>
      <c r="P2139">
        <f>SUMIFS('vCluster (Imported)'!$G:$G,'vCluster (Imported)'!$A:$A,K2139)</f>
        <v>0</v>
      </c>
      <c r="Q2139">
        <f t="shared" si="205"/>
        <v>0</v>
      </c>
    </row>
    <row r="2140" spans="1:17" x14ac:dyDescent="0.3">
      <c r="A2140">
        <f t="shared" si="200"/>
        <v>2140</v>
      </c>
      <c r="B2140" t="str">
        <f>IF(HLOOKUP("Memory",'vInfo (Imported)'!$1:$5000,A2140,FALSE)&gt;0,HLOOKUP("Memory",'vInfo (Imported)'!$1:$5000,A2140,FALSE),"")</f>
        <v/>
      </c>
      <c r="C2140" t="str">
        <f>IF(HLOOKUP("CPUs",'vInfo (Imported)'!$1:$5000,A2140,FALSE)&gt;0,
HLOOKUP("CPUs",'vInfo (Imported)'!$1:$5000,A2140,FALSE),
"")</f>
        <v/>
      </c>
      <c r="D2140" t="str">
        <f>IF(HLOOKUP($D$1,'vInfo (Imported)'!$1:$5000,A2140,FALSE)&gt;0,
HLOOKUP($D$1,'vInfo (Imported)'!$1:$5000,A2140,FALSE),
"")</f>
        <v/>
      </c>
      <c r="E2140" t="str">
        <f>IF(HLOOKUP("Category",'vInfo (Imported)'!$1:$5000,A2140,FALSE)&gt;0,
HLOOKUP("Category",'vInfo (Imported)'!$1:$5000,A2140,FALSE),
"")</f>
        <v/>
      </c>
      <c r="F2140" t="str">
        <f>IF(HLOOKUP("OS according to the configuration file",'vInfo (Imported)'!$1:$5000,A2140,FALSE)&gt;0,
HLOOKUP("OS according to the configuration file",'vInfo (Imported)'!$1:$5000,A2140,FALSE),
"")</f>
        <v/>
      </c>
      <c r="G2140" s="1" t="str">
        <f>IF(HLOOKUP("Cluster",'vInfo (Imported)'!$1:$5000,A2140,FALSE)&gt;0,
HLOOKUP("Cluster",'vInfo (Imported)'!$1:$5000,A2140,FALSE),
"")</f>
        <v/>
      </c>
      <c r="K2140" s="28">
        <f>'vCluster (Imported)'!A2140</f>
        <v>0</v>
      </c>
      <c r="L2140">
        <f t="shared" si="201"/>
        <v>0</v>
      </c>
      <c r="M2140">
        <f t="shared" si="202"/>
        <v>0</v>
      </c>
      <c r="N2140">
        <f t="shared" si="203"/>
        <v>0</v>
      </c>
      <c r="O2140" s="1">
        <f t="shared" si="204"/>
        <v>0</v>
      </c>
      <c r="P2140">
        <f>SUMIFS('vCluster (Imported)'!$G:$G,'vCluster (Imported)'!$A:$A,K2140)</f>
        <v>0</v>
      </c>
      <c r="Q2140">
        <f t="shared" si="205"/>
        <v>0</v>
      </c>
    </row>
    <row r="2141" spans="1:17" x14ac:dyDescent="0.3">
      <c r="A2141">
        <f t="shared" si="200"/>
        <v>2141</v>
      </c>
      <c r="B2141" t="str">
        <f>IF(HLOOKUP("Memory",'vInfo (Imported)'!$1:$5000,A2141,FALSE)&gt;0,HLOOKUP("Memory",'vInfo (Imported)'!$1:$5000,A2141,FALSE),"")</f>
        <v/>
      </c>
      <c r="C2141" t="str">
        <f>IF(HLOOKUP("CPUs",'vInfo (Imported)'!$1:$5000,A2141,FALSE)&gt;0,
HLOOKUP("CPUs",'vInfo (Imported)'!$1:$5000,A2141,FALSE),
"")</f>
        <v/>
      </c>
      <c r="D2141" t="str">
        <f>IF(HLOOKUP($D$1,'vInfo (Imported)'!$1:$5000,A2141,FALSE)&gt;0,
HLOOKUP($D$1,'vInfo (Imported)'!$1:$5000,A2141,FALSE),
"")</f>
        <v/>
      </c>
      <c r="E2141" t="str">
        <f>IF(HLOOKUP("Category",'vInfo (Imported)'!$1:$5000,A2141,FALSE)&gt;0,
HLOOKUP("Category",'vInfo (Imported)'!$1:$5000,A2141,FALSE),
"")</f>
        <v/>
      </c>
      <c r="F2141" t="str">
        <f>IF(HLOOKUP("OS according to the configuration file",'vInfo (Imported)'!$1:$5000,A2141,FALSE)&gt;0,
HLOOKUP("OS according to the configuration file",'vInfo (Imported)'!$1:$5000,A2141,FALSE),
"")</f>
        <v/>
      </c>
      <c r="G2141" s="1" t="str">
        <f>IF(HLOOKUP("Cluster",'vInfo (Imported)'!$1:$5000,A2141,FALSE)&gt;0,
HLOOKUP("Cluster",'vInfo (Imported)'!$1:$5000,A2141,FALSE),
"")</f>
        <v/>
      </c>
      <c r="K2141" s="28">
        <f>'vCluster (Imported)'!A2141</f>
        <v>0</v>
      </c>
      <c r="L2141">
        <f t="shared" si="201"/>
        <v>0</v>
      </c>
      <c r="M2141">
        <f t="shared" si="202"/>
        <v>0</v>
      </c>
      <c r="N2141">
        <f t="shared" si="203"/>
        <v>0</v>
      </c>
      <c r="O2141" s="1">
        <f t="shared" si="204"/>
        <v>0</v>
      </c>
      <c r="P2141">
        <f>SUMIFS('vCluster (Imported)'!$G:$G,'vCluster (Imported)'!$A:$A,K2141)</f>
        <v>0</v>
      </c>
      <c r="Q2141">
        <f t="shared" si="205"/>
        <v>0</v>
      </c>
    </row>
    <row r="2142" spans="1:17" x14ac:dyDescent="0.3">
      <c r="A2142">
        <f t="shared" si="200"/>
        <v>2142</v>
      </c>
      <c r="B2142" t="str">
        <f>IF(HLOOKUP("Memory",'vInfo (Imported)'!$1:$5000,A2142,FALSE)&gt;0,HLOOKUP("Memory",'vInfo (Imported)'!$1:$5000,A2142,FALSE),"")</f>
        <v/>
      </c>
      <c r="C2142" t="str">
        <f>IF(HLOOKUP("CPUs",'vInfo (Imported)'!$1:$5000,A2142,FALSE)&gt;0,
HLOOKUP("CPUs",'vInfo (Imported)'!$1:$5000,A2142,FALSE),
"")</f>
        <v/>
      </c>
      <c r="D2142" t="str">
        <f>IF(HLOOKUP($D$1,'vInfo (Imported)'!$1:$5000,A2142,FALSE)&gt;0,
HLOOKUP($D$1,'vInfo (Imported)'!$1:$5000,A2142,FALSE),
"")</f>
        <v/>
      </c>
      <c r="E2142" t="str">
        <f>IF(HLOOKUP("Category",'vInfo (Imported)'!$1:$5000,A2142,FALSE)&gt;0,
HLOOKUP("Category",'vInfo (Imported)'!$1:$5000,A2142,FALSE),
"")</f>
        <v/>
      </c>
      <c r="F2142" t="str">
        <f>IF(HLOOKUP("OS according to the configuration file",'vInfo (Imported)'!$1:$5000,A2142,FALSE)&gt;0,
HLOOKUP("OS according to the configuration file",'vInfo (Imported)'!$1:$5000,A2142,FALSE),
"")</f>
        <v/>
      </c>
      <c r="G2142" s="1" t="str">
        <f>IF(HLOOKUP("Cluster",'vInfo (Imported)'!$1:$5000,A2142,FALSE)&gt;0,
HLOOKUP("Cluster",'vInfo (Imported)'!$1:$5000,A2142,FALSE),
"")</f>
        <v/>
      </c>
      <c r="K2142" s="28">
        <f>'vCluster (Imported)'!A2142</f>
        <v>0</v>
      </c>
      <c r="L2142">
        <f t="shared" si="201"/>
        <v>0</v>
      </c>
      <c r="M2142">
        <f t="shared" si="202"/>
        <v>0</v>
      </c>
      <c r="N2142">
        <f t="shared" si="203"/>
        <v>0</v>
      </c>
      <c r="O2142" s="1">
        <f t="shared" si="204"/>
        <v>0</v>
      </c>
      <c r="P2142">
        <f>SUMIFS('vCluster (Imported)'!$G:$G,'vCluster (Imported)'!$A:$A,K2142)</f>
        <v>0</v>
      </c>
      <c r="Q2142">
        <f t="shared" si="205"/>
        <v>0</v>
      </c>
    </row>
    <row r="2143" spans="1:17" x14ac:dyDescent="0.3">
      <c r="A2143">
        <f t="shared" si="200"/>
        <v>2143</v>
      </c>
      <c r="B2143" t="str">
        <f>IF(HLOOKUP("Memory",'vInfo (Imported)'!$1:$5000,A2143,FALSE)&gt;0,HLOOKUP("Memory",'vInfo (Imported)'!$1:$5000,A2143,FALSE),"")</f>
        <v/>
      </c>
      <c r="C2143" t="str">
        <f>IF(HLOOKUP("CPUs",'vInfo (Imported)'!$1:$5000,A2143,FALSE)&gt;0,
HLOOKUP("CPUs",'vInfo (Imported)'!$1:$5000,A2143,FALSE),
"")</f>
        <v/>
      </c>
      <c r="D2143" t="str">
        <f>IF(HLOOKUP($D$1,'vInfo (Imported)'!$1:$5000,A2143,FALSE)&gt;0,
HLOOKUP($D$1,'vInfo (Imported)'!$1:$5000,A2143,FALSE),
"")</f>
        <v/>
      </c>
      <c r="E2143" t="str">
        <f>IF(HLOOKUP("Category",'vInfo (Imported)'!$1:$5000,A2143,FALSE)&gt;0,
HLOOKUP("Category",'vInfo (Imported)'!$1:$5000,A2143,FALSE),
"")</f>
        <v/>
      </c>
      <c r="F2143" t="str">
        <f>IF(HLOOKUP("OS according to the configuration file",'vInfo (Imported)'!$1:$5000,A2143,FALSE)&gt;0,
HLOOKUP("OS according to the configuration file",'vInfo (Imported)'!$1:$5000,A2143,FALSE),
"")</f>
        <v/>
      </c>
      <c r="G2143" s="1" t="str">
        <f>IF(HLOOKUP("Cluster",'vInfo (Imported)'!$1:$5000,A2143,FALSE)&gt;0,
HLOOKUP("Cluster",'vInfo (Imported)'!$1:$5000,A2143,FALSE),
"")</f>
        <v/>
      </c>
      <c r="K2143" s="28">
        <f>'vCluster (Imported)'!A2143</f>
        <v>0</v>
      </c>
      <c r="L2143">
        <f t="shared" si="201"/>
        <v>0</v>
      </c>
      <c r="M2143">
        <f t="shared" si="202"/>
        <v>0</v>
      </c>
      <c r="N2143">
        <f t="shared" si="203"/>
        <v>0</v>
      </c>
      <c r="O2143" s="1">
        <f t="shared" si="204"/>
        <v>0</v>
      </c>
      <c r="P2143">
        <f>SUMIFS('vCluster (Imported)'!$G:$G,'vCluster (Imported)'!$A:$A,K2143)</f>
        <v>0</v>
      </c>
      <c r="Q2143">
        <f t="shared" si="205"/>
        <v>0</v>
      </c>
    </row>
    <row r="2144" spans="1:17" x14ac:dyDescent="0.3">
      <c r="A2144">
        <f t="shared" si="200"/>
        <v>2144</v>
      </c>
      <c r="B2144" t="str">
        <f>IF(HLOOKUP("Memory",'vInfo (Imported)'!$1:$5000,A2144,FALSE)&gt;0,HLOOKUP("Memory",'vInfo (Imported)'!$1:$5000,A2144,FALSE),"")</f>
        <v/>
      </c>
      <c r="C2144" t="str">
        <f>IF(HLOOKUP("CPUs",'vInfo (Imported)'!$1:$5000,A2144,FALSE)&gt;0,
HLOOKUP("CPUs",'vInfo (Imported)'!$1:$5000,A2144,FALSE),
"")</f>
        <v/>
      </c>
      <c r="D2144" t="str">
        <f>IF(HLOOKUP($D$1,'vInfo (Imported)'!$1:$5000,A2144,FALSE)&gt;0,
HLOOKUP($D$1,'vInfo (Imported)'!$1:$5000,A2144,FALSE),
"")</f>
        <v/>
      </c>
      <c r="E2144" t="str">
        <f>IF(HLOOKUP("Category",'vInfo (Imported)'!$1:$5000,A2144,FALSE)&gt;0,
HLOOKUP("Category",'vInfo (Imported)'!$1:$5000,A2144,FALSE),
"")</f>
        <v/>
      </c>
      <c r="F2144" t="str">
        <f>IF(HLOOKUP("OS according to the configuration file",'vInfo (Imported)'!$1:$5000,A2144,FALSE)&gt;0,
HLOOKUP("OS according to the configuration file",'vInfo (Imported)'!$1:$5000,A2144,FALSE),
"")</f>
        <v/>
      </c>
      <c r="G2144" s="1" t="str">
        <f>IF(HLOOKUP("Cluster",'vInfo (Imported)'!$1:$5000,A2144,FALSE)&gt;0,
HLOOKUP("Cluster",'vInfo (Imported)'!$1:$5000,A2144,FALSE),
"")</f>
        <v/>
      </c>
      <c r="K2144" s="28">
        <f>'vCluster (Imported)'!A2144</f>
        <v>0</v>
      </c>
      <c r="L2144">
        <f t="shared" si="201"/>
        <v>0</v>
      </c>
      <c r="M2144">
        <f t="shared" si="202"/>
        <v>0</v>
      </c>
      <c r="N2144">
        <f t="shared" si="203"/>
        <v>0</v>
      </c>
      <c r="O2144" s="1">
        <f t="shared" si="204"/>
        <v>0</v>
      </c>
      <c r="P2144">
        <f>SUMIFS('vCluster (Imported)'!$G:$G,'vCluster (Imported)'!$A:$A,K2144)</f>
        <v>0</v>
      </c>
      <c r="Q2144">
        <f t="shared" si="205"/>
        <v>0</v>
      </c>
    </row>
    <row r="2145" spans="1:17" x14ac:dyDescent="0.3">
      <c r="A2145">
        <f t="shared" si="200"/>
        <v>2145</v>
      </c>
      <c r="B2145" t="str">
        <f>IF(HLOOKUP("Memory",'vInfo (Imported)'!$1:$5000,A2145,FALSE)&gt;0,HLOOKUP("Memory",'vInfo (Imported)'!$1:$5000,A2145,FALSE),"")</f>
        <v/>
      </c>
      <c r="C2145" t="str">
        <f>IF(HLOOKUP("CPUs",'vInfo (Imported)'!$1:$5000,A2145,FALSE)&gt;0,
HLOOKUP("CPUs",'vInfo (Imported)'!$1:$5000,A2145,FALSE),
"")</f>
        <v/>
      </c>
      <c r="D2145" t="str">
        <f>IF(HLOOKUP($D$1,'vInfo (Imported)'!$1:$5000,A2145,FALSE)&gt;0,
HLOOKUP($D$1,'vInfo (Imported)'!$1:$5000,A2145,FALSE),
"")</f>
        <v/>
      </c>
      <c r="E2145" t="str">
        <f>IF(HLOOKUP("Category",'vInfo (Imported)'!$1:$5000,A2145,FALSE)&gt;0,
HLOOKUP("Category",'vInfo (Imported)'!$1:$5000,A2145,FALSE),
"")</f>
        <v/>
      </c>
      <c r="F2145" t="str">
        <f>IF(HLOOKUP("OS according to the configuration file",'vInfo (Imported)'!$1:$5000,A2145,FALSE)&gt;0,
HLOOKUP("OS according to the configuration file",'vInfo (Imported)'!$1:$5000,A2145,FALSE),
"")</f>
        <v/>
      </c>
      <c r="G2145" s="1" t="str">
        <f>IF(HLOOKUP("Cluster",'vInfo (Imported)'!$1:$5000,A2145,FALSE)&gt;0,
HLOOKUP("Cluster",'vInfo (Imported)'!$1:$5000,A2145,FALSE),
"")</f>
        <v/>
      </c>
      <c r="K2145" s="28">
        <f>'vCluster (Imported)'!A2145</f>
        <v>0</v>
      </c>
      <c r="L2145">
        <f t="shared" si="201"/>
        <v>0</v>
      </c>
      <c r="M2145">
        <f t="shared" si="202"/>
        <v>0</v>
      </c>
      <c r="N2145">
        <f t="shared" si="203"/>
        <v>0</v>
      </c>
      <c r="O2145" s="1">
        <f t="shared" si="204"/>
        <v>0</v>
      </c>
      <c r="P2145">
        <f>SUMIFS('vCluster (Imported)'!$G:$G,'vCluster (Imported)'!$A:$A,K2145)</f>
        <v>0</v>
      </c>
      <c r="Q2145">
        <f t="shared" si="205"/>
        <v>0</v>
      </c>
    </row>
    <row r="2146" spans="1:17" x14ac:dyDescent="0.3">
      <c r="A2146">
        <f t="shared" si="200"/>
        <v>2146</v>
      </c>
      <c r="B2146" t="str">
        <f>IF(HLOOKUP("Memory",'vInfo (Imported)'!$1:$5000,A2146,FALSE)&gt;0,HLOOKUP("Memory",'vInfo (Imported)'!$1:$5000,A2146,FALSE),"")</f>
        <v/>
      </c>
      <c r="C2146" t="str">
        <f>IF(HLOOKUP("CPUs",'vInfo (Imported)'!$1:$5000,A2146,FALSE)&gt;0,
HLOOKUP("CPUs",'vInfo (Imported)'!$1:$5000,A2146,FALSE),
"")</f>
        <v/>
      </c>
      <c r="D2146" t="str">
        <f>IF(HLOOKUP($D$1,'vInfo (Imported)'!$1:$5000,A2146,FALSE)&gt;0,
HLOOKUP($D$1,'vInfo (Imported)'!$1:$5000,A2146,FALSE),
"")</f>
        <v/>
      </c>
      <c r="E2146" t="str">
        <f>IF(HLOOKUP("Category",'vInfo (Imported)'!$1:$5000,A2146,FALSE)&gt;0,
HLOOKUP("Category",'vInfo (Imported)'!$1:$5000,A2146,FALSE),
"")</f>
        <v/>
      </c>
      <c r="F2146" t="str">
        <f>IF(HLOOKUP("OS according to the configuration file",'vInfo (Imported)'!$1:$5000,A2146,FALSE)&gt;0,
HLOOKUP("OS according to the configuration file",'vInfo (Imported)'!$1:$5000,A2146,FALSE),
"")</f>
        <v/>
      </c>
      <c r="G2146" s="1" t="str">
        <f>IF(HLOOKUP("Cluster",'vInfo (Imported)'!$1:$5000,A2146,FALSE)&gt;0,
HLOOKUP("Cluster",'vInfo (Imported)'!$1:$5000,A2146,FALSE),
"")</f>
        <v/>
      </c>
      <c r="K2146" s="28">
        <f>'vCluster (Imported)'!A2146</f>
        <v>0</v>
      </c>
      <c r="L2146">
        <f t="shared" si="201"/>
        <v>0</v>
      </c>
      <c r="M2146">
        <f t="shared" si="202"/>
        <v>0</v>
      </c>
      <c r="N2146">
        <f t="shared" si="203"/>
        <v>0</v>
      </c>
      <c r="O2146" s="1">
        <f t="shared" si="204"/>
        <v>0</v>
      </c>
      <c r="P2146">
        <f>SUMIFS('vCluster (Imported)'!$G:$G,'vCluster (Imported)'!$A:$A,K2146)</f>
        <v>0</v>
      </c>
      <c r="Q2146">
        <f t="shared" si="205"/>
        <v>0</v>
      </c>
    </row>
    <row r="2147" spans="1:17" x14ac:dyDescent="0.3">
      <c r="A2147">
        <f t="shared" si="200"/>
        <v>2147</v>
      </c>
      <c r="B2147" t="str">
        <f>IF(HLOOKUP("Memory",'vInfo (Imported)'!$1:$5000,A2147,FALSE)&gt;0,HLOOKUP("Memory",'vInfo (Imported)'!$1:$5000,A2147,FALSE),"")</f>
        <v/>
      </c>
      <c r="C2147" t="str">
        <f>IF(HLOOKUP("CPUs",'vInfo (Imported)'!$1:$5000,A2147,FALSE)&gt;0,
HLOOKUP("CPUs",'vInfo (Imported)'!$1:$5000,A2147,FALSE),
"")</f>
        <v/>
      </c>
      <c r="D2147" t="str">
        <f>IF(HLOOKUP($D$1,'vInfo (Imported)'!$1:$5000,A2147,FALSE)&gt;0,
HLOOKUP($D$1,'vInfo (Imported)'!$1:$5000,A2147,FALSE),
"")</f>
        <v/>
      </c>
      <c r="E2147" t="str">
        <f>IF(HLOOKUP("Category",'vInfo (Imported)'!$1:$5000,A2147,FALSE)&gt;0,
HLOOKUP("Category",'vInfo (Imported)'!$1:$5000,A2147,FALSE),
"")</f>
        <v/>
      </c>
      <c r="F2147" t="str">
        <f>IF(HLOOKUP("OS according to the configuration file",'vInfo (Imported)'!$1:$5000,A2147,FALSE)&gt;0,
HLOOKUP("OS according to the configuration file",'vInfo (Imported)'!$1:$5000,A2147,FALSE),
"")</f>
        <v/>
      </c>
      <c r="G2147" s="1" t="str">
        <f>IF(HLOOKUP("Cluster",'vInfo (Imported)'!$1:$5000,A2147,FALSE)&gt;0,
HLOOKUP("Cluster",'vInfo (Imported)'!$1:$5000,A2147,FALSE),
"")</f>
        <v/>
      </c>
      <c r="K2147" s="28">
        <f>'vCluster (Imported)'!A2147</f>
        <v>0</v>
      </c>
      <c r="L2147">
        <f t="shared" si="201"/>
        <v>0</v>
      </c>
      <c r="M2147">
        <f t="shared" si="202"/>
        <v>0</v>
      </c>
      <c r="N2147">
        <f t="shared" si="203"/>
        <v>0</v>
      </c>
      <c r="O2147" s="1">
        <f t="shared" si="204"/>
        <v>0</v>
      </c>
      <c r="P2147">
        <f>SUMIFS('vCluster (Imported)'!$G:$G,'vCluster (Imported)'!$A:$A,K2147)</f>
        <v>0</v>
      </c>
      <c r="Q2147">
        <f t="shared" si="205"/>
        <v>0</v>
      </c>
    </row>
    <row r="2148" spans="1:17" x14ac:dyDescent="0.3">
      <c r="A2148">
        <f t="shared" si="200"/>
        <v>2148</v>
      </c>
      <c r="B2148" t="str">
        <f>IF(HLOOKUP("Memory",'vInfo (Imported)'!$1:$5000,A2148,FALSE)&gt;0,HLOOKUP("Memory",'vInfo (Imported)'!$1:$5000,A2148,FALSE),"")</f>
        <v/>
      </c>
      <c r="C2148" t="str">
        <f>IF(HLOOKUP("CPUs",'vInfo (Imported)'!$1:$5000,A2148,FALSE)&gt;0,
HLOOKUP("CPUs",'vInfo (Imported)'!$1:$5000,A2148,FALSE),
"")</f>
        <v/>
      </c>
      <c r="D2148" t="str">
        <f>IF(HLOOKUP($D$1,'vInfo (Imported)'!$1:$5000,A2148,FALSE)&gt;0,
HLOOKUP($D$1,'vInfo (Imported)'!$1:$5000,A2148,FALSE),
"")</f>
        <v/>
      </c>
      <c r="E2148" t="str">
        <f>IF(HLOOKUP("Category",'vInfo (Imported)'!$1:$5000,A2148,FALSE)&gt;0,
HLOOKUP("Category",'vInfo (Imported)'!$1:$5000,A2148,FALSE),
"")</f>
        <v/>
      </c>
      <c r="F2148" t="str">
        <f>IF(HLOOKUP("OS according to the configuration file",'vInfo (Imported)'!$1:$5000,A2148,FALSE)&gt;0,
HLOOKUP("OS according to the configuration file",'vInfo (Imported)'!$1:$5000,A2148,FALSE),
"")</f>
        <v/>
      </c>
      <c r="G2148" s="1" t="str">
        <f>IF(HLOOKUP("Cluster",'vInfo (Imported)'!$1:$5000,A2148,FALSE)&gt;0,
HLOOKUP("Cluster",'vInfo (Imported)'!$1:$5000,A2148,FALSE),
"")</f>
        <v/>
      </c>
      <c r="K2148" s="28">
        <f>'vCluster (Imported)'!A2148</f>
        <v>0</v>
      </c>
      <c r="L2148">
        <f t="shared" si="201"/>
        <v>0</v>
      </c>
      <c r="M2148">
        <f t="shared" si="202"/>
        <v>0</v>
      </c>
      <c r="N2148">
        <f t="shared" si="203"/>
        <v>0</v>
      </c>
      <c r="O2148" s="1">
        <f t="shared" si="204"/>
        <v>0</v>
      </c>
      <c r="P2148">
        <f>SUMIFS('vCluster (Imported)'!$G:$G,'vCluster (Imported)'!$A:$A,K2148)</f>
        <v>0</v>
      </c>
      <c r="Q2148">
        <f t="shared" si="205"/>
        <v>0</v>
      </c>
    </row>
    <row r="2149" spans="1:17" x14ac:dyDescent="0.3">
      <c r="A2149">
        <f t="shared" si="200"/>
        <v>2149</v>
      </c>
      <c r="B2149" t="str">
        <f>IF(HLOOKUP("Memory",'vInfo (Imported)'!$1:$5000,A2149,FALSE)&gt;0,HLOOKUP("Memory",'vInfo (Imported)'!$1:$5000,A2149,FALSE),"")</f>
        <v/>
      </c>
      <c r="C2149" t="str">
        <f>IF(HLOOKUP("CPUs",'vInfo (Imported)'!$1:$5000,A2149,FALSE)&gt;0,
HLOOKUP("CPUs",'vInfo (Imported)'!$1:$5000,A2149,FALSE),
"")</f>
        <v/>
      </c>
      <c r="D2149" t="str">
        <f>IF(HLOOKUP($D$1,'vInfo (Imported)'!$1:$5000,A2149,FALSE)&gt;0,
HLOOKUP($D$1,'vInfo (Imported)'!$1:$5000,A2149,FALSE),
"")</f>
        <v/>
      </c>
      <c r="E2149" t="str">
        <f>IF(HLOOKUP("Category",'vInfo (Imported)'!$1:$5000,A2149,FALSE)&gt;0,
HLOOKUP("Category",'vInfo (Imported)'!$1:$5000,A2149,FALSE),
"")</f>
        <v/>
      </c>
      <c r="F2149" t="str">
        <f>IF(HLOOKUP("OS according to the configuration file",'vInfo (Imported)'!$1:$5000,A2149,FALSE)&gt;0,
HLOOKUP("OS according to the configuration file",'vInfo (Imported)'!$1:$5000,A2149,FALSE),
"")</f>
        <v/>
      </c>
      <c r="G2149" s="1" t="str">
        <f>IF(HLOOKUP("Cluster",'vInfo (Imported)'!$1:$5000,A2149,FALSE)&gt;0,
HLOOKUP("Cluster",'vInfo (Imported)'!$1:$5000,A2149,FALSE),
"")</f>
        <v/>
      </c>
      <c r="K2149" s="28">
        <f>'vCluster (Imported)'!A2149</f>
        <v>0</v>
      </c>
      <c r="L2149">
        <f t="shared" si="201"/>
        <v>0</v>
      </c>
      <c r="M2149">
        <f t="shared" si="202"/>
        <v>0</v>
      </c>
      <c r="N2149">
        <f t="shared" si="203"/>
        <v>0</v>
      </c>
      <c r="O2149" s="1">
        <f t="shared" si="204"/>
        <v>0</v>
      </c>
      <c r="P2149">
        <f>SUMIFS('vCluster (Imported)'!$G:$G,'vCluster (Imported)'!$A:$A,K2149)</f>
        <v>0</v>
      </c>
      <c r="Q2149">
        <f t="shared" si="205"/>
        <v>0</v>
      </c>
    </row>
    <row r="2150" spans="1:17" x14ac:dyDescent="0.3">
      <c r="A2150">
        <f t="shared" si="200"/>
        <v>2150</v>
      </c>
      <c r="B2150" t="str">
        <f>IF(HLOOKUP("Memory",'vInfo (Imported)'!$1:$5000,A2150,FALSE)&gt;0,HLOOKUP("Memory",'vInfo (Imported)'!$1:$5000,A2150,FALSE),"")</f>
        <v/>
      </c>
      <c r="C2150" t="str">
        <f>IF(HLOOKUP("CPUs",'vInfo (Imported)'!$1:$5000,A2150,FALSE)&gt;0,
HLOOKUP("CPUs",'vInfo (Imported)'!$1:$5000,A2150,FALSE),
"")</f>
        <v/>
      </c>
      <c r="D2150" t="str">
        <f>IF(HLOOKUP($D$1,'vInfo (Imported)'!$1:$5000,A2150,FALSE)&gt;0,
HLOOKUP($D$1,'vInfo (Imported)'!$1:$5000,A2150,FALSE),
"")</f>
        <v/>
      </c>
      <c r="E2150" t="str">
        <f>IF(HLOOKUP("Category",'vInfo (Imported)'!$1:$5000,A2150,FALSE)&gt;0,
HLOOKUP("Category",'vInfo (Imported)'!$1:$5000,A2150,FALSE),
"")</f>
        <v/>
      </c>
      <c r="F2150" t="str">
        <f>IF(HLOOKUP("OS according to the configuration file",'vInfo (Imported)'!$1:$5000,A2150,FALSE)&gt;0,
HLOOKUP("OS according to the configuration file",'vInfo (Imported)'!$1:$5000,A2150,FALSE),
"")</f>
        <v/>
      </c>
      <c r="G2150" s="1" t="str">
        <f>IF(HLOOKUP("Cluster",'vInfo (Imported)'!$1:$5000,A2150,FALSE)&gt;0,
HLOOKUP("Cluster",'vInfo (Imported)'!$1:$5000,A2150,FALSE),
"")</f>
        <v/>
      </c>
      <c r="K2150" s="28">
        <f>'vCluster (Imported)'!A2150</f>
        <v>0</v>
      </c>
      <c r="L2150">
        <f t="shared" si="201"/>
        <v>0</v>
      </c>
      <c r="M2150">
        <f t="shared" si="202"/>
        <v>0</v>
      </c>
      <c r="N2150">
        <f t="shared" si="203"/>
        <v>0</v>
      </c>
      <c r="O2150" s="1">
        <f t="shared" si="204"/>
        <v>0</v>
      </c>
      <c r="P2150">
        <f>SUMIFS('vCluster (Imported)'!$G:$G,'vCluster (Imported)'!$A:$A,K2150)</f>
        <v>0</v>
      </c>
      <c r="Q2150">
        <f t="shared" si="205"/>
        <v>0</v>
      </c>
    </row>
    <row r="2151" spans="1:17" x14ac:dyDescent="0.3">
      <c r="A2151">
        <f t="shared" si="200"/>
        <v>2151</v>
      </c>
      <c r="B2151" t="str">
        <f>IF(HLOOKUP("Memory",'vInfo (Imported)'!$1:$5000,A2151,FALSE)&gt;0,HLOOKUP("Memory",'vInfo (Imported)'!$1:$5000,A2151,FALSE),"")</f>
        <v/>
      </c>
      <c r="C2151" t="str">
        <f>IF(HLOOKUP("CPUs",'vInfo (Imported)'!$1:$5000,A2151,FALSE)&gt;0,
HLOOKUP("CPUs",'vInfo (Imported)'!$1:$5000,A2151,FALSE),
"")</f>
        <v/>
      </c>
      <c r="D2151" t="str">
        <f>IF(HLOOKUP($D$1,'vInfo (Imported)'!$1:$5000,A2151,FALSE)&gt;0,
HLOOKUP($D$1,'vInfo (Imported)'!$1:$5000,A2151,FALSE),
"")</f>
        <v/>
      </c>
      <c r="E2151" t="str">
        <f>IF(HLOOKUP("Category",'vInfo (Imported)'!$1:$5000,A2151,FALSE)&gt;0,
HLOOKUP("Category",'vInfo (Imported)'!$1:$5000,A2151,FALSE),
"")</f>
        <v/>
      </c>
      <c r="F2151" t="str">
        <f>IF(HLOOKUP("OS according to the configuration file",'vInfo (Imported)'!$1:$5000,A2151,FALSE)&gt;0,
HLOOKUP("OS according to the configuration file",'vInfo (Imported)'!$1:$5000,A2151,FALSE),
"")</f>
        <v/>
      </c>
      <c r="G2151" s="1" t="str">
        <f>IF(HLOOKUP("Cluster",'vInfo (Imported)'!$1:$5000,A2151,FALSE)&gt;0,
HLOOKUP("Cluster",'vInfo (Imported)'!$1:$5000,A2151,FALSE),
"")</f>
        <v/>
      </c>
      <c r="K2151" s="28">
        <f>'vCluster (Imported)'!A2151</f>
        <v>0</v>
      </c>
      <c r="L2151">
        <f t="shared" si="201"/>
        <v>0</v>
      </c>
      <c r="M2151">
        <f t="shared" si="202"/>
        <v>0</v>
      </c>
      <c r="N2151">
        <f t="shared" si="203"/>
        <v>0</v>
      </c>
      <c r="O2151" s="1">
        <f t="shared" si="204"/>
        <v>0</v>
      </c>
      <c r="P2151">
        <f>SUMIFS('vCluster (Imported)'!$G:$G,'vCluster (Imported)'!$A:$A,K2151)</f>
        <v>0</v>
      </c>
      <c r="Q2151">
        <f t="shared" si="205"/>
        <v>0</v>
      </c>
    </row>
    <row r="2152" spans="1:17" x14ac:dyDescent="0.3">
      <c r="A2152">
        <f t="shared" si="200"/>
        <v>2152</v>
      </c>
      <c r="B2152" t="str">
        <f>IF(HLOOKUP("Memory",'vInfo (Imported)'!$1:$5000,A2152,FALSE)&gt;0,HLOOKUP("Memory",'vInfo (Imported)'!$1:$5000,A2152,FALSE),"")</f>
        <v/>
      </c>
      <c r="C2152" t="str">
        <f>IF(HLOOKUP("CPUs",'vInfo (Imported)'!$1:$5000,A2152,FALSE)&gt;0,
HLOOKUP("CPUs",'vInfo (Imported)'!$1:$5000,A2152,FALSE),
"")</f>
        <v/>
      </c>
      <c r="D2152" t="str">
        <f>IF(HLOOKUP($D$1,'vInfo (Imported)'!$1:$5000,A2152,FALSE)&gt;0,
HLOOKUP($D$1,'vInfo (Imported)'!$1:$5000,A2152,FALSE),
"")</f>
        <v/>
      </c>
      <c r="E2152" t="str">
        <f>IF(HLOOKUP("Category",'vInfo (Imported)'!$1:$5000,A2152,FALSE)&gt;0,
HLOOKUP("Category",'vInfo (Imported)'!$1:$5000,A2152,FALSE),
"")</f>
        <v/>
      </c>
      <c r="F2152" t="str">
        <f>IF(HLOOKUP("OS according to the configuration file",'vInfo (Imported)'!$1:$5000,A2152,FALSE)&gt;0,
HLOOKUP("OS according to the configuration file",'vInfo (Imported)'!$1:$5000,A2152,FALSE),
"")</f>
        <v/>
      </c>
      <c r="G2152" s="1" t="str">
        <f>IF(HLOOKUP("Cluster",'vInfo (Imported)'!$1:$5000,A2152,FALSE)&gt;0,
HLOOKUP("Cluster",'vInfo (Imported)'!$1:$5000,A2152,FALSE),
"")</f>
        <v/>
      </c>
      <c r="K2152" s="28">
        <f>'vCluster (Imported)'!A2152</f>
        <v>0</v>
      </c>
      <c r="L2152">
        <f t="shared" si="201"/>
        <v>0</v>
      </c>
      <c r="M2152">
        <f t="shared" si="202"/>
        <v>0</v>
      </c>
      <c r="N2152">
        <f t="shared" si="203"/>
        <v>0</v>
      </c>
      <c r="O2152" s="1">
        <f t="shared" si="204"/>
        <v>0</v>
      </c>
      <c r="P2152">
        <f>SUMIFS('vCluster (Imported)'!$G:$G,'vCluster (Imported)'!$A:$A,K2152)</f>
        <v>0</v>
      </c>
      <c r="Q2152">
        <f t="shared" si="205"/>
        <v>0</v>
      </c>
    </row>
    <row r="2153" spans="1:17" x14ac:dyDescent="0.3">
      <c r="A2153">
        <f t="shared" si="200"/>
        <v>2153</v>
      </c>
      <c r="B2153" t="str">
        <f>IF(HLOOKUP("Memory",'vInfo (Imported)'!$1:$5000,A2153,FALSE)&gt;0,HLOOKUP("Memory",'vInfo (Imported)'!$1:$5000,A2153,FALSE),"")</f>
        <v/>
      </c>
      <c r="C2153" t="str">
        <f>IF(HLOOKUP("CPUs",'vInfo (Imported)'!$1:$5000,A2153,FALSE)&gt;0,
HLOOKUP("CPUs",'vInfo (Imported)'!$1:$5000,A2153,FALSE),
"")</f>
        <v/>
      </c>
      <c r="D2153" t="str">
        <f>IF(HLOOKUP($D$1,'vInfo (Imported)'!$1:$5000,A2153,FALSE)&gt;0,
HLOOKUP($D$1,'vInfo (Imported)'!$1:$5000,A2153,FALSE),
"")</f>
        <v/>
      </c>
      <c r="E2153" t="str">
        <f>IF(HLOOKUP("Category",'vInfo (Imported)'!$1:$5000,A2153,FALSE)&gt;0,
HLOOKUP("Category",'vInfo (Imported)'!$1:$5000,A2153,FALSE),
"")</f>
        <v/>
      </c>
      <c r="F2153" t="str">
        <f>IF(HLOOKUP("OS according to the configuration file",'vInfo (Imported)'!$1:$5000,A2153,FALSE)&gt;0,
HLOOKUP("OS according to the configuration file",'vInfo (Imported)'!$1:$5000,A2153,FALSE),
"")</f>
        <v/>
      </c>
      <c r="G2153" s="1" t="str">
        <f>IF(HLOOKUP("Cluster",'vInfo (Imported)'!$1:$5000,A2153,FALSE)&gt;0,
HLOOKUP("Cluster",'vInfo (Imported)'!$1:$5000,A2153,FALSE),
"")</f>
        <v/>
      </c>
      <c r="K2153" s="28">
        <f>'vCluster (Imported)'!A2153</f>
        <v>0</v>
      </c>
      <c r="L2153">
        <f t="shared" si="201"/>
        <v>0</v>
      </c>
      <c r="M2153">
        <f t="shared" si="202"/>
        <v>0</v>
      </c>
      <c r="N2153">
        <f t="shared" si="203"/>
        <v>0</v>
      </c>
      <c r="O2153" s="1">
        <f t="shared" si="204"/>
        <v>0</v>
      </c>
      <c r="P2153">
        <f>SUMIFS('vCluster (Imported)'!$G:$G,'vCluster (Imported)'!$A:$A,K2153)</f>
        <v>0</v>
      </c>
      <c r="Q2153">
        <f t="shared" si="205"/>
        <v>0</v>
      </c>
    </row>
    <row r="2154" spans="1:17" x14ac:dyDescent="0.3">
      <c r="A2154">
        <f t="shared" si="200"/>
        <v>2154</v>
      </c>
      <c r="B2154" t="str">
        <f>IF(HLOOKUP("Memory",'vInfo (Imported)'!$1:$5000,A2154,FALSE)&gt;0,HLOOKUP("Memory",'vInfo (Imported)'!$1:$5000,A2154,FALSE),"")</f>
        <v/>
      </c>
      <c r="C2154" t="str">
        <f>IF(HLOOKUP("CPUs",'vInfo (Imported)'!$1:$5000,A2154,FALSE)&gt;0,
HLOOKUP("CPUs",'vInfo (Imported)'!$1:$5000,A2154,FALSE),
"")</f>
        <v/>
      </c>
      <c r="D2154" t="str">
        <f>IF(HLOOKUP($D$1,'vInfo (Imported)'!$1:$5000,A2154,FALSE)&gt;0,
HLOOKUP($D$1,'vInfo (Imported)'!$1:$5000,A2154,FALSE),
"")</f>
        <v/>
      </c>
      <c r="E2154" t="str">
        <f>IF(HLOOKUP("Category",'vInfo (Imported)'!$1:$5000,A2154,FALSE)&gt;0,
HLOOKUP("Category",'vInfo (Imported)'!$1:$5000,A2154,FALSE),
"")</f>
        <v/>
      </c>
      <c r="F2154" t="str">
        <f>IF(HLOOKUP("OS according to the configuration file",'vInfo (Imported)'!$1:$5000,A2154,FALSE)&gt;0,
HLOOKUP("OS according to the configuration file",'vInfo (Imported)'!$1:$5000,A2154,FALSE),
"")</f>
        <v/>
      </c>
      <c r="G2154" s="1" t="str">
        <f>IF(HLOOKUP("Cluster",'vInfo (Imported)'!$1:$5000,A2154,FALSE)&gt;0,
HLOOKUP("Cluster",'vInfo (Imported)'!$1:$5000,A2154,FALSE),
"")</f>
        <v/>
      </c>
      <c r="K2154" s="28">
        <f>'vCluster (Imported)'!A2154</f>
        <v>0</v>
      </c>
      <c r="L2154">
        <f t="shared" si="201"/>
        <v>0</v>
      </c>
      <c r="M2154">
        <f t="shared" si="202"/>
        <v>0</v>
      </c>
      <c r="N2154">
        <f t="shared" si="203"/>
        <v>0</v>
      </c>
      <c r="O2154" s="1">
        <f t="shared" si="204"/>
        <v>0</v>
      </c>
      <c r="P2154">
        <f>SUMIFS('vCluster (Imported)'!$G:$G,'vCluster (Imported)'!$A:$A,K2154)</f>
        <v>0</v>
      </c>
      <c r="Q2154">
        <f t="shared" si="205"/>
        <v>0</v>
      </c>
    </row>
    <row r="2155" spans="1:17" x14ac:dyDescent="0.3">
      <c r="A2155">
        <f t="shared" si="200"/>
        <v>2155</v>
      </c>
      <c r="B2155" t="str">
        <f>IF(HLOOKUP("Memory",'vInfo (Imported)'!$1:$5000,A2155,FALSE)&gt;0,HLOOKUP("Memory",'vInfo (Imported)'!$1:$5000,A2155,FALSE),"")</f>
        <v/>
      </c>
      <c r="C2155" t="str">
        <f>IF(HLOOKUP("CPUs",'vInfo (Imported)'!$1:$5000,A2155,FALSE)&gt;0,
HLOOKUP("CPUs",'vInfo (Imported)'!$1:$5000,A2155,FALSE),
"")</f>
        <v/>
      </c>
      <c r="D2155" t="str">
        <f>IF(HLOOKUP($D$1,'vInfo (Imported)'!$1:$5000,A2155,FALSE)&gt;0,
HLOOKUP($D$1,'vInfo (Imported)'!$1:$5000,A2155,FALSE),
"")</f>
        <v/>
      </c>
      <c r="E2155" t="str">
        <f>IF(HLOOKUP("Category",'vInfo (Imported)'!$1:$5000,A2155,FALSE)&gt;0,
HLOOKUP("Category",'vInfo (Imported)'!$1:$5000,A2155,FALSE),
"")</f>
        <v/>
      </c>
      <c r="F2155" t="str">
        <f>IF(HLOOKUP("OS according to the configuration file",'vInfo (Imported)'!$1:$5000,A2155,FALSE)&gt;0,
HLOOKUP("OS according to the configuration file",'vInfo (Imported)'!$1:$5000,A2155,FALSE),
"")</f>
        <v/>
      </c>
      <c r="G2155" s="1" t="str">
        <f>IF(HLOOKUP("Cluster",'vInfo (Imported)'!$1:$5000,A2155,FALSE)&gt;0,
HLOOKUP("Cluster",'vInfo (Imported)'!$1:$5000,A2155,FALSE),
"")</f>
        <v/>
      </c>
      <c r="K2155" s="28">
        <f>'vCluster (Imported)'!A2155</f>
        <v>0</v>
      </c>
      <c r="L2155">
        <f t="shared" si="201"/>
        <v>0</v>
      </c>
      <c r="M2155">
        <f t="shared" si="202"/>
        <v>0</v>
      </c>
      <c r="N2155">
        <f t="shared" si="203"/>
        <v>0</v>
      </c>
      <c r="O2155" s="1">
        <f t="shared" si="204"/>
        <v>0</v>
      </c>
      <c r="P2155">
        <f>SUMIFS('vCluster (Imported)'!$G:$G,'vCluster (Imported)'!$A:$A,K2155)</f>
        <v>0</v>
      </c>
      <c r="Q2155">
        <f t="shared" si="205"/>
        <v>0</v>
      </c>
    </row>
    <row r="2156" spans="1:17" x14ac:dyDescent="0.3">
      <c r="A2156">
        <f t="shared" si="200"/>
        <v>2156</v>
      </c>
      <c r="B2156" t="str">
        <f>IF(HLOOKUP("Memory",'vInfo (Imported)'!$1:$5000,A2156,FALSE)&gt;0,HLOOKUP("Memory",'vInfo (Imported)'!$1:$5000,A2156,FALSE),"")</f>
        <v/>
      </c>
      <c r="C2156" t="str">
        <f>IF(HLOOKUP("CPUs",'vInfo (Imported)'!$1:$5000,A2156,FALSE)&gt;0,
HLOOKUP("CPUs",'vInfo (Imported)'!$1:$5000,A2156,FALSE),
"")</f>
        <v/>
      </c>
      <c r="D2156" t="str">
        <f>IF(HLOOKUP($D$1,'vInfo (Imported)'!$1:$5000,A2156,FALSE)&gt;0,
HLOOKUP($D$1,'vInfo (Imported)'!$1:$5000,A2156,FALSE),
"")</f>
        <v/>
      </c>
      <c r="E2156" t="str">
        <f>IF(HLOOKUP("Category",'vInfo (Imported)'!$1:$5000,A2156,FALSE)&gt;0,
HLOOKUP("Category",'vInfo (Imported)'!$1:$5000,A2156,FALSE),
"")</f>
        <v/>
      </c>
      <c r="F2156" t="str">
        <f>IF(HLOOKUP("OS according to the configuration file",'vInfo (Imported)'!$1:$5000,A2156,FALSE)&gt;0,
HLOOKUP("OS according to the configuration file",'vInfo (Imported)'!$1:$5000,A2156,FALSE),
"")</f>
        <v/>
      </c>
      <c r="G2156" s="1" t="str">
        <f>IF(HLOOKUP("Cluster",'vInfo (Imported)'!$1:$5000,A2156,FALSE)&gt;0,
HLOOKUP("Cluster",'vInfo (Imported)'!$1:$5000,A2156,FALSE),
"")</f>
        <v/>
      </c>
      <c r="K2156" s="28">
        <f>'vCluster (Imported)'!A2156</f>
        <v>0</v>
      </c>
      <c r="L2156">
        <f t="shared" si="201"/>
        <v>0</v>
      </c>
      <c r="M2156">
        <f t="shared" si="202"/>
        <v>0</v>
      </c>
      <c r="N2156">
        <f t="shared" si="203"/>
        <v>0</v>
      </c>
      <c r="O2156" s="1">
        <f t="shared" si="204"/>
        <v>0</v>
      </c>
      <c r="P2156">
        <f>SUMIFS('vCluster (Imported)'!$G:$G,'vCluster (Imported)'!$A:$A,K2156)</f>
        <v>0</v>
      </c>
      <c r="Q2156">
        <f t="shared" si="205"/>
        <v>0</v>
      </c>
    </row>
    <row r="2157" spans="1:17" x14ac:dyDescent="0.3">
      <c r="A2157">
        <f t="shared" si="200"/>
        <v>2157</v>
      </c>
      <c r="B2157" t="str">
        <f>IF(HLOOKUP("Memory",'vInfo (Imported)'!$1:$5000,A2157,FALSE)&gt;0,HLOOKUP("Memory",'vInfo (Imported)'!$1:$5000,A2157,FALSE),"")</f>
        <v/>
      </c>
      <c r="C2157" t="str">
        <f>IF(HLOOKUP("CPUs",'vInfo (Imported)'!$1:$5000,A2157,FALSE)&gt;0,
HLOOKUP("CPUs",'vInfo (Imported)'!$1:$5000,A2157,FALSE),
"")</f>
        <v/>
      </c>
      <c r="D2157" t="str">
        <f>IF(HLOOKUP($D$1,'vInfo (Imported)'!$1:$5000,A2157,FALSE)&gt;0,
HLOOKUP($D$1,'vInfo (Imported)'!$1:$5000,A2157,FALSE),
"")</f>
        <v/>
      </c>
      <c r="E2157" t="str">
        <f>IF(HLOOKUP("Category",'vInfo (Imported)'!$1:$5000,A2157,FALSE)&gt;0,
HLOOKUP("Category",'vInfo (Imported)'!$1:$5000,A2157,FALSE),
"")</f>
        <v/>
      </c>
      <c r="F2157" t="str">
        <f>IF(HLOOKUP("OS according to the configuration file",'vInfo (Imported)'!$1:$5000,A2157,FALSE)&gt;0,
HLOOKUP("OS according to the configuration file",'vInfo (Imported)'!$1:$5000,A2157,FALSE),
"")</f>
        <v/>
      </c>
      <c r="G2157" s="1" t="str">
        <f>IF(HLOOKUP("Cluster",'vInfo (Imported)'!$1:$5000,A2157,FALSE)&gt;0,
HLOOKUP("Cluster",'vInfo (Imported)'!$1:$5000,A2157,FALSE),
"")</f>
        <v/>
      </c>
      <c r="K2157" s="28">
        <f>'vCluster (Imported)'!A2157</f>
        <v>0</v>
      </c>
      <c r="L2157">
        <f t="shared" si="201"/>
        <v>0</v>
      </c>
      <c r="M2157">
        <f t="shared" si="202"/>
        <v>0</v>
      </c>
      <c r="N2157">
        <f t="shared" si="203"/>
        <v>0</v>
      </c>
      <c r="O2157" s="1">
        <f t="shared" si="204"/>
        <v>0</v>
      </c>
      <c r="P2157">
        <f>SUMIFS('vCluster (Imported)'!$G:$G,'vCluster (Imported)'!$A:$A,K2157)</f>
        <v>0</v>
      </c>
      <c r="Q2157">
        <f t="shared" si="205"/>
        <v>0</v>
      </c>
    </row>
    <row r="2158" spans="1:17" x14ac:dyDescent="0.3">
      <c r="A2158">
        <f t="shared" si="200"/>
        <v>2158</v>
      </c>
      <c r="B2158" t="str">
        <f>IF(HLOOKUP("Memory",'vInfo (Imported)'!$1:$5000,A2158,FALSE)&gt;0,HLOOKUP("Memory",'vInfo (Imported)'!$1:$5000,A2158,FALSE),"")</f>
        <v/>
      </c>
      <c r="C2158" t="str">
        <f>IF(HLOOKUP("CPUs",'vInfo (Imported)'!$1:$5000,A2158,FALSE)&gt;0,
HLOOKUP("CPUs",'vInfo (Imported)'!$1:$5000,A2158,FALSE),
"")</f>
        <v/>
      </c>
      <c r="D2158" t="str">
        <f>IF(HLOOKUP($D$1,'vInfo (Imported)'!$1:$5000,A2158,FALSE)&gt;0,
HLOOKUP($D$1,'vInfo (Imported)'!$1:$5000,A2158,FALSE),
"")</f>
        <v/>
      </c>
      <c r="E2158" t="str">
        <f>IF(HLOOKUP("Category",'vInfo (Imported)'!$1:$5000,A2158,FALSE)&gt;0,
HLOOKUP("Category",'vInfo (Imported)'!$1:$5000,A2158,FALSE),
"")</f>
        <v/>
      </c>
      <c r="F2158" t="str">
        <f>IF(HLOOKUP("OS according to the configuration file",'vInfo (Imported)'!$1:$5000,A2158,FALSE)&gt;0,
HLOOKUP("OS according to the configuration file",'vInfo (Imported)'!$1:$5000,A2158,FALSE),
"")</f>
        <v/>
      </c>
      <c r="G2158" s="1" t="str">
        <f>IF(HLOOKUP("Cluster",'vInfo (Imported)'!$1:$5000,A2158,FALSE)&gt;0,
HLOOKUP("Cluster",'vInfo (Imported)'!$1:$5000,A2158,FALSE),
"")</f>
        <v/>
      </c>
      <c r="K2158" s="28">
        <f>'vCluster (Imported)'!A2158</f>
        <v>0</v>
      </c>
      <c r="L2158">
        <f t="shared" si="201"/>
        <v>0</v>
      </c>
      <c r="M2158">
        <f t="shared" si="202"/>
        <v>0</v>
      </c>
      <c r="N2158">
        <f t="shared" si="203"/>
        <v>0</v>
      </c>
      <c r="O2158" s="1">
        <f t="shared" si="204"/>
        <v>0</v>
      </c>
      <c r="P2158">
        <f>SUMIFS('vCluster (Imported)'!$G:$G,'vCluster (Imported)'!$A:$A,K2158)</f>
        <v>0</v>
      </c>
      <c r="Q2158">
        <f t="shared" si="205"/>
        <v>0</v>
      </c>
    </row>
    <row r="2159" spans="1:17" x14ac:dyDescent="0.3">
      <c r="A2159">
        <f t="shared" si="200"/>
        <v>2159</v>
      </c>
      <c r="B2159" t="str">
        <f>IF(HLOOKUP("Memory",'vInfo (Imported)'!$1:$5000,A2159,FALSE)&gt;0,HLOOKUP("Memory",'vInfo (Imported)'!$1:$5000,A2159,FALSE),"")</f>
        <v/>
      </c>
      <c r="C2159" t="str">
        <f>IF(HLOOKUP("CPUs",'vInfo (Imported)'!$1:$5000,A2159,FALSE)&gt;0,
HLOOKUP("CPUs",'vInfo (Imported)'!$1:$5000,A2159,FALSE),
"")</f>
        <v/>
      </c>
      <c r="D2159" t="str">
        <f>IF(HLOOKUP($D$1,'vInfo (Imported)'!$1:$5000,A2159,FALSE)&gt;0,
HLOOKUP($D$1,'vInfo (Imported)'!$1:$5000,A2159,FALSE),
"")</f>
        <v/>
      </c>
      <c r="E2159" t="str">
        <f>IF(HLOOKUP("Category",'vInfo (Imported)'!$1:$5000,A2159,FALSE)&gt;0,
HLOOKUP("Category",'vInfo (Imported)'!$1:$5000,A2159,FALSE),
"")</f>
        <v/>
      </c>
      <c r="F2159" t="str">
        <f>IF(HLOOKUP("OS according to the configuration file",'vInfo (Imported)'!$1:$5000,A2159,FALSE)&gt;0,
HLOOKUP("OS according to the configuration file",'vInfo (Imported)'!$1:$5000,A2159,FALSE),
"")</f>
        <v/>
      </c>
      <c r="G2159" s="1" t="str">
        <f>IF(HLOOKUP("Cluster",'vInfo (Imported)'!$1:$5000,A2159,FALSE)&gt;0,
HLOOKUP("Cluster",'vInfo (Imported)'!$1:$5000,A2159,FALSE),
"")</f>
        <v/>
      </c>
      <c r="K2159" s="28">
        <f>'vCluster (Imported)'!A2159</f>
        <v>0</v>
      </c>
      <c r="L2159">
        <f t="shared" si="201"/>
        <v>0</v>
      </c>
      <c r="M2159">
        <f t="shared" si="202"/>
        <v>0</v>
      </c>
      <c r="N2159">
        <f t="shared" si="203"/>
        <v>0</v>
      </c>
      <c r="O2159" s="1">
        <f t="shared" si="204"/>
        <v>0</v>
      </c>
      <c r="P2159">
        <f>SUMIFS('vCluster (Imported)'!$G:$G,'vCluster (Imported)'!$A:$A,K2159)</f>
        <v>0</v>
      </c>
      <c r="Q2159">
        <f t="shared" si="205"/>
        <v>0</v>
      </c>
    </row>
    <row r="2160" spans="1:17" x14ac:dyDescent="0.3">
      <c r="A2160">
        <f t="shared" si="200"/>
        <v>2160</v>
      </c>
      <c r="B2160" t="str">
        <f>IF(HLOOKUP("Memory",'vInfo (Imported)'!$1:$5000,A2160,FALSE)&gt;0,HLOOKUP("Memory",'vInfo (Imported)'!$1:$5000,A2160,FALSE),"")</f>
        <v/>
      </c>
      <c r="C2160" t="str">
        <f>IF(HLOOKUP("CPUs",'vInfo (Imported)'!$1:$5000,A2160,FALSE)&gt;0,
HLOOKUP("CPUs",'vInfo (Imported)'!$1:$5000,A2160,FALSE),
"")</f>
        <v/>
      </c>
      <c r="D2160" t="str">
        <f>IF(HLOOKUP($D$1,'vInfo (Imported)'!$1:$5000,A2160,FALSE)&gt;0,
HLOOKUP($D$1,'vInfo (Imported)'!$1:$5000,A2160,FALSE),
"")</f>
        <v/>
      </c>
      <c r="E2160" t="str">
        <f>IF(HLOOKUP("Category",'vInfo (Imported)'!$1:$5000,A2160,FALSE)&gt;0,
HLOOKUP("Category",'vInfo (Imported)'!$1:$5000,A2160,FALSE),
"")</f>
        <v/>
      </c>
      <c r="F2160" t="str">
        <f>IF(HLOOKUP("OS according to the configuration file",'vInfo (Imported)'!$1:$5000,A2160,FALSE)&gt;0,
HLOOKUP("OS according to the configuration file",'vInfo (Imported)'!$1:$5000,A2160,FALSE),
"")</f>
        <v/>
      </c>
      <c r="G2160" s="1" t="str">
        <f>IF(HLOOKUP("Cluster",'vInfo (Imported)'!$1:$5000,A2160,FALSE)&gt;0,
HLOOKUP("Cluster",'vInfo (Imported)'!$1:$5000,A2160,FALSE),
"")</f>
        <v/>
      </c>
      <c r="K2160" s="28">
        <f>'vCluster (Imported)'!A2160</f>
        <v>0</v>
      </c>
      <c r="L2160">
        <f t="shared" si="201"/>
        <v>0</v>
      </c>
      <c r="M2160">
        <f t="shared" si="202"/>
        <v>0</v>
      </c>
      <c r="N2160">
        <f t="shared" si="203"/>
        <v>0</v>
      </c>
      <c r="O2160" s="1">
        <f t="shared" si="204"/>
        <v>0</v>
      </c>
      <c r="P2160">
        <f>SUMIFS('vCluster (Imported)'!$G:$G,'vCluster (Imported)'!$A:$A,K2160)</f>
        <v>0</v>
      </c>
      <c r="Q2160">
        <f t="shared" si="205"/>
        <v>0</v>
      </c>
    </row>
    <row r="2161" spans="1:17" x14ac:dyDescent="0.3">
      <c r="A2161">
        <f t="shared" si="200"/>
        <v>2161</v>
      </c>
      <c r="B2161" t="str">
        <f>IF(HLOOKUP("Memory",'vInfo (Imported)'!$1:$5000,A2161,FALSE)&gt;0,HLOOKUP("Memory",'vInfo (Imported)'!$1:$5000,A2161,FALSE),"")</f>
        <v/>
      </c>
      <c r="C2161" t="str">
        <f>IF(HLOOKUP("CPUs",'vInfo (Imported)'!$1:$5000,A2161,FALSE)&gt;0,
HLOOKUP("CPUs",'vInfo (Imported)'!$1:$5000,A2161,FALSE),
"")</f>
        <v/>
      </c>
      <c r="D2161" t="str">
        <f>IF(HLOOKUP($D$1,'vInfo (Imported)'!$1:$5000,A2161,FALSE)&gt;0,
HLOOKUP($D$1,'vInfo (Imported)'!$1:$5000,A2161,FALSE),
"")</f>
        <v/>
      </c>
      <c r="E2161" t="str">
        <f>IF(HLOOKUP("Category",'vInfo (Imported)'!$1:$5000,A2161,FALSE)&gt;0,
HLOOKUP("Category",'vInfo (Imported)'!$1:$5000,A2161,FALSE),
"")</f>
        <v/>
      </c>
      <c r="F2161" t="str">
        <f>IF(HLOOKUP("OS according to the configuration file",'vInfo (Imported)'!$1:$5000,A2161,FALSE)&gt;0,
HLOOKUP("OS according to the configuration file",'vInfo (Imported)'!$1:$5000,A2161,FALSE),
"")</f>
        <v/>
      </c>
      <c r="G2161" s="1" t="str">
        <f>IF(HLOOKUP("Cluster",'vInfo (Imported)'!$1:$5000,A2161,FALSE)&gt;0,
HLOOKUP("Cluster",'vInfo (Imported)'!$1:$5000,A2161,FALSE),
"")</f>
        <v/>
      </c>
      <c r="K2161" s="28">
        <f>'vCluster (Imported)'!A2161</f>
        <v>0</v>
      </c>
      <c r="L2161">
        <f t="shared" si="201"/>
        <v>0</v>
      </c>
      <c r="M2161">
        <f t="shared" si="202"/>
        <v>0</v>
      </c>
      <c r="N2161">
        <f t="shared" si="203"/>
        <v>0</v>
      </c>
      <c r="O2161" s="1">
        <f t="shared" si="204"/>
        <v>0</v>
      </c>
      <c r="P2161">
        <f>SUMIFS('vCluster (Imported)'!$G:$G,'vCluster (Imported)'!$A:$A,K2161)</f>
        <v>0</v>
      </c>
      <c r="Q2161">
        <f t="shared" si="205"/>
        <v>0</v>
      </c>
    </row>
    <row r="2162" spans="1:17" x14ac:dyDescent="0.3">
      <c r="A2162">
        <f t="shared" si="200"/>
        <v>2162</v>
      </c>
      <c r="B2162" t="str">
        <f>IF(HLOOKUP("Memory",'vInfo (Imported)'!$1:$5000,A2162,FALSE)&gt;0,HLOOKUP("Memory",'vInfo (Imported)'!$1:$5000,A2162,FALSE),"")</f>
        <v/>
      </c>
      <c r="C2162" t="str">
        <f>IF(HLOOKUP("CPUs",'vInfo (Imported)'!$1:$5000,A2162,FALSE)&gt;0,
HLOOKUP("CPUs",'vInfo (Imported)'!$1:$5000,A2162,FALSE),
"")</f>
        <v/>
      </c>
      <c r="D2162" t="str">
        <f>IF(HLOOKUP($D$1,'vInfo (Imported)'!$1:$5000,A2162,FALSE)&gt;0,
HLOOKUP($D$1,'vInfo (Imported)'!$1:$5000,A2162,FALSE),
"")</f>
        <v/>
      </c>
      <c r="E2162" t="str">
        <f>IF(HLOOKUP("Category",'vInfo (Imported)'!$1:$5000,A2162,FALSE)&gt;0,
HLOOKUP("Category",'vInfo (Imported)'!$1:$5000,A2162,FALSE),
"")</f>
        <v/>
      </c>
      <c r="F2162" t="str">
        <f>IF(HLOOKUP("OS according to the configuration file",'vInfo (Imported)'!$1:$5000,A2162,FALSE)&gt;0,
HLOOKUP("OS according to the configuration file",'vInfo (Imported)'!$1:$5000,A2162,FALSE),
"")</f>
        <v/>
      </c>
      <c r="G2162" s="1" t="str">
        <f>IF(HLOOKUP("Cluster",'vInfo (Imported)'!$1:$5000,A2162,FALSE)&gt;0,
HLOOKUP("Cluster",'vInfo (Imported)'!$1:$5000,A2162,FALSE),
"")</f>
        <v/>
      </c>
      <c r="K2162" s="28">
        <f>'vCluster (Imported)'!A2162</f>
        <v>0</v>
      </c>
      <c r="L2162">
        <f t="shared" si="201"/>
        <v>0</v>
      </c>
      <c r="M2162">
        <f t="shared" si="202"/>
        <v>0</v>
      </c>
      <c r="N2162">
        <f t="shared" si="203"/>
        <v>0</v>
      </c>
      <c r="O2162" s="1">
        <f t="shared" si="204"/>
        <v>0</v>
      </c>
      <c r="P2162">
        <f>SUMIFS('vCluster (Imported)'!$G:$G,'vCluster (Imported)'!$A:$A,K2162)</f>
        <v>0</v>
      </c>
      <c r="Q2162">
        <f t="shared" si="205"/>
        <v>0</v>
      </c>
    </row>
    <row r="2163" spans="1:17" x14ac:dyDescent="0.3">
      <c r="A2163">
        <f t="shared" si="200"/>
        <v>2163</v>
      </c>
      <c r="B2163" t="str">
        <f>IF(HLOOKUP("Memory",'vInfo (Imported)'!$1:$5000,A2163,FALSE)&gt;0,HLOOKUP("Memory",'vInfo (Imported)'!$1:$5000,A2163,FALSE),"")</f>
        <v/>
      </c>
      <c r="C2163" t="str">
        <f>IF(HLOOKUP("CPUs",'vInfo (Imported)'!$1:$5000,A2163,FALSE)&gt;0,
HLOOKUP("CPUs",'vInfo (Imported)'!$1:$5000,A2163,FALSE),
"")</f>
        <v/>
      </c>
      <c r="D2163" t="str">
        <f>IF(HLOOKUP($D$1,'vInfo (Imported)'!$1:$5000,A2163,FALSE)&gt;0,
HLOOKUP($D$1,'vInfo (Imported)'!$1:$5000,A2163,FALSE),
"")</f>
        <v/>
      </c>
      <c r="E2163" t="str">
        <f>IF(HLOOKUP("Category",'vInfo (Imported)'!$1:$5000,A2163,FALSE)&gt;0,
HLOOKUP("Category",'vInfo (Imported)'!$1:$5000,A2163,FALSE),
"")</f>
        <v/>
      </c>
      <c r="F2163" t="str">
        <f>IF(HLOOKUP("OS according to the configuration file",'vInfo (Imported)'!$1:$5000,A2163,FALSE)&gt;0,
HLOOKUP("OS according to the configuration file",'vInfo (Imported)'!$1:$5000,A2163,FALSE),
"")</f>
        <v/>
      </c>
      <c r="G2163" s="1" t="str">
        <f>IF(HLOOKUP("Cluster",'vInfo (Imported)'!$1:$5000,A2163,FALSE)&gt;0,
HLOOKUP("Cluster",'vInfo (Imported)'!$1:$5000,A2163,FALSE),
"")</f>
        <v/>
      </c>
      <c r="K2163" s="28">
        <f>'vCluster (Imported)'!A2163</f>
        <v>0</v>
      </c>
      <c r="L2163">
        <f t="shared" si="201"/>
        <v>0</v>
      </c>
      <c r="M2163">
        <f t="shared" si="202"/>
        <v>0</v>
      </c>
      <c r="N2163">
        <f t="shared" si="203"/>
        <v>0</v>
      </c>
      <c r="O2163" s="1">
        <f t="shared" si="204"/>
        <v>0</v>
      </c>
      <c r="P2163">
        <f>SUMIFS('vCluster (Imported)'!$G:$G,'vCluster (Imported)'!$A:$A,K2163)</f>
        <v>0</v>
      </c>
      <c r="Q2163">
        <f t="shared" si="205"/>
        <v>0</v>
      </c>
    </row>
    <row r="2164" spans="1:17" x14ac:dyDescent="0.3">
      <c r="A2164">
        <f t="shared" si="200"/>
        <v>2164</v>
      </c>
      <c r="B2164" t="str">
        <f>IF(HLOOKUP("Memory",'vInfo (Imported)'!$1:$5000,A2164,FALSE)&gt;0,HLOOKUP("Memory",'vInfo (Imported)'!$1:$5000,A2164,FALSE),"")</f>
        <v/>
      </c>
      <c r="C2164" t="str">
        <f>IF(HLOOKUP("CPUs",'vInfo (Imported)'!$1:$5000,A2164,FALSE)&gt;0,
HLOOKUP("CPUs",'vInfo (Imported)'!$1:$5000,A2164,FALSE),
"")</f>
        <v/>
      </c>
      <c r="D2164" t="str">
        <f>IF(HLOOKUP($D$1,'vInfo (Imported)'!$1:$5000,A2164,FALSE)&gt;0,
HLOOKUP($D$1,'vInfo (Imported)'!$1:$5000,A2164,FALSE),
"")</f>
        <v/>
      </c>
      <c r="E2164" t="str">
        <f>IF(HLOOKUP("Category",'vInfo (Imported)'!$1:$5000,A2164,FALSE)&gt;0,
HLOOKUP("Category",'vInfo (Imported)'!$1:$5000,A2164,FALSE),
"")</f>
        <v/>
      </c>
      <c r="F2164" t="str">
        <f>IF(HLOOKUP("OS according to the configuration file",'vInfo (Imported)'!$1:$5000,A2164,FALSE)&gt;0,
HLOOKUP("OS according to the configuration file",'vInfo (Imported)'!$1:$5000,A2164,FALSE),
"")</f>
        <v/>
      </c>
      <c r="G2164" s="1" t="str">
        <f>IF(HLOOKUP("Cluster",'vInfo (Imported)'!$1:$5000,A2164,FALSE)&gt;0,
HLOOKUP("Cluster",'vInfo (Imported)'!$1:$5000,A2164,FALSE),
"")</f>
        <v/>
      </c>
      <c r="K2164" s="28">
        <f>'vCluster (Imported)'!A2164</f>
        <v>0</v>
      </c>
      <c r="L2164">
        <f t="shared" si="201"/>
        <v>0</v>
      </c>
      <c r="M2164">
        <f t="shared" si="202"/>
        <v>0</v>
      </c>
      <c r="N2164">
        <f t="shared" si="203"/>
        <v>0</v>
      </c>
      <c r="O2164" s="1">
        <f t="shared" si="204"/>
        <v>0</v>
      </c>
      <c r="P2164">
        <f>SUMIFS('vCluster (Imported)'!$G:$G,'vCluster (Imported)'!$A:$A,K2164)</f>
        <v>0</v>
      </c>
      <c r="Q2164">
        <f t="shared" si="205"/>
        <v>0</v>
      </c>
    </row>
    <row r="2165" spans="1:17" x14ac:dyDescent="0.3">
      <c r="A2165">
        <f t="shared" si="200"/>
        <v>2165</v>
      </c>
      <c r="B2165" t="str">
        <f>IF(HLOOKUP("Memory",'vInfo (Imported)'!$1:$5000,A2165,FALSE)&gt;0,HLOOKUP("Memory",'vInfo (Imported)'!$1:$5000,A2165,FALSE),"")</f>
        <v/>
      </c>
      <c r="C2165" t="str">
        <f>IF(HLOOKUP("CPUs",'vInfo (Imported)'!$1:$5000,A2165,FALSE)&gt;0,
HLOOKUP("CPUs",'vInfo (Imported)'!$1:$5000,A2165,FALSE),
"")</f>
        <v/>
      </c>
      <c r="D2165" t="str">
        <f>IF(HLOOKUP($D$1,'vInfo (Imported)'!$1:$5000,A2165,FALSE)&gt;0,
HLOOKUP($D$1,'vInfo (Imported)'!$1:$5000,A2165,FALSE),
"")</f>
        <v/>
      </c>
      <c r="E2165" t="str">
        <f>IF(HLOOKUP("Category",'vInfo (Imported)'!$1:$5000,A2165,FALSE)&gt;0,
HLOOKUP("Category",'vInfo (Imported)'!$1:$5000,A2165,FALSE),
"")</f>
        <v/>
      </c>
      <c r="F2165" t="str">
        <f>IF(HLOOKUP("OS according to the configuration file",'vInfo (Imported)'!$1:$5000,A2165,FALSE)&gt;0,
HLOOKUP("OS according to the configuration file",'vInfo (Imported)'!$1:$5000,A2165,FALSE),
"")</f>
        <v/>
      </c>
      <c r="G2165" s="1" t="str">
        <f>IF(HLOOKUP("Cluster",'vInfo (Imported)'!$1:$5000,A2165,FALSE)&gt;0,
HLOOKUP("Cluster",'vInfo (Imported)'!$1:$5000,A2165,FALSE),
"")</f>
        <v/>
      </c>
      <c r="K2165" s="28">
        <f>'vCluster (Imported)'!A2165</f>
        <v>0</v>
      </c>
      <c r="L2165">
        <f t="shared" si="201"/>
        <v>0</v>
      </c>
      <c r="M2165">
        <f t="shared" si="202"/>
        <v>0</v>
      </c>
      <c r="N2165">
        <f t="shared" si="203"/>
        <v>0</v>
      </c>
      <c r="O2165" s="1">
        <f t="shared" si="204"/>
        <v>0</v>
      </c>
      <c r="P2165">
        <f>SUMIFS('vCluster (Imported)'!$G:$G,'vCluster (Imported)'!$A:$A,K2165)</f>
        <v>0</v>
      </c>
      <c r="Q2165">
        <f t="shared" si="205"/>
        <v>0</v>
      </c>
    </row>
    <row r="2166" spans="1:17" x14ac:dyDescent="0.3">
      <c r="A2166">
        <f t="shared" si="200"/>
        <v>2166</v>
      </c>
      <c r="B2166" t="str">
        <f>IF(HLOOKUP("Memory",'vInfo (Imported)'!$1:$5000,A2166,FALSE)&gt;0,HLOOKUP("Memory",'vInfo (Imported)'!$1:$5000,A2166,FALSE),"")</f>
        <v/>
      </c>
      <c r="C2166" t="str">
        <f>IF(HLOOKUP("CPUs",'vInfo (Imported)'!$1:$5000,A2166,FALSE)&gt;0,
HLOOKUP("CPUs",'vInfo (Imported)'!$1:$5000,A2166,FALSE),
"")</f>
        <v/>
      </c>
      <c r="D2166" t="str">
        <f>IF(HLOOKUP($D$1,'vInfo (Imported)'!$1:$5000,A2166,FALSE)&gt;0,
HLOOKUP($D$1,'vInfo (Imported)'!$1:$5000,A2166,FALSE),
"")</f>
        <v/>
      </c>
      <c r="E2166" t="str">
        <f>IF(HLOOKUP("Category",'vInfo (Imported)'!$1:$5000,A2166,FALSE)&gt;0,
HLOOKUP("Category",'vInfo (Imported)'!$1:$5000,A2166,FALSE),
"")</f>
        <v/>
      </c>
      <c r="F2166" t="str">
        <f>IF(HLOOKUP("OS according to the configuration file",'vInfo (Imported)'!$1:$5000,A2166,FALSE)&gt;0,
HLOOKUP("OS according to the configuration file",'vInfo (Imported)'!$1:$5000,A2166,FALSE),
"")</f>
        <v/>
      </c>
      <c r="G2166" s="1" t="str">
        <f>IF(HLOOKUP("Cluster",'vInfo (Imported)'!$1:$5000,A2166,FALSE)&gt;0,
HLOOKUP("Cluster",'vInfo (Imported)'!$1:$5000,A2166,FALSE),
"")</f>
        <v/>
      </c>
      <c r="K2166" s="28">
        <f>'vCluster (Imported)'!A2166</f>
        <v>0</v>
      </c>
      <c r="L2166">
        <f t="shared" si="201"/>
        <v>0</v>
      </c>
      <c r="M2166">
        <f t="shared" si="202"/>
        <v>0</v>
      </c>
      <c r="N2166">
        <f t="shared" si="203"/>
        <v>0</v>
      </c>
      <c r="O2166" s="1">
        <f t="shared" si="204"/>
        <v>0</v>
      </c>
      <c r="P2166">
        <f>SUMIFS('vCluster (Imported)'!$G:$G,'vCluster (Imported)'!$A:$A,K2166)</f>
        <v>0</v>
      </c>
      <c r="Q2166">
        <f t="shared" si="205"/>
        <v>0</v>
      </c>
    </row>
    <row r="2167" spans="1:17" x14ac:dyDescent="0.3">
      <c r="A2167">
        <f t="shared" si="200"/>
        <v>2167</v>
      </c>
      <c r="B2167" t="str">
        <f>IF(HLOOKUP("Memory",'vInfo (Imported)'!$1:$5000,A2167,FALSE)&gt;0,HLOOKUP("Memory",'vInfo (Imported)'!$1:$5000,A2167,FALSE),"")</f>
        <v/>
      </c>
      <c r="C2167" t="str">
        <f>IF(HLOOKUP("CPUs",'vInfo (Imported)'!$1:$5000,A2167,FALSE)&gt;0,
HLOOKUP("CPUs",'vInfo (Imported)'!$1:$5000,A2167,FALSE),
"")</f>
        <v/>
      </c>
      <c r="D2167" t="str">
        <f>IF(HLOOKUP($D$1,'vInfo (Imported)'!$1:$5000,A2167,FALSE)&gt;0,
HLOOKUP($D$1,'vInfo (Imported)'!$1:$5000,A2167,FALSE),
"")</f>
        <v/>
      </c>
      <c r="E2167" t="str">
        <f>IF(HLOOKUP("Category",'vInfo (Imported)'!$1:$5000,A2167,FALSE)&gt;0,
HLOOKUP("Category",'vInfo (Imported)'!$1:$5000,A2167,FALSE),
"")</f>
        <v/>
      </c>
      <c r="F2167" t="str">
        <f>IF(HLOOKUP("OS according to the configuration file",'vInfo (Imported)'!$1:$5000,A2167,FALSE)&gt;0,
HLOOKUP("OS according to the configuration file",'vInfo (Imported)'!$1:$5000,A2167,FALSE),
"")</f>
        <v/>
      </c>
      <c r="G2167" s="1" t="str">
        <f>IF(HLOOKUP("Cluster",'vInfo (Imported)'!$1:$5000,A2167,FALSE)&gt;0,
HLOOKUP("Cluster",'vInfo (Imported)'!$1:$5000,A2167,FALSE),
"")</f>
        <v/>
      </c>
      <c r="K2167" s="28">
        <f>'vCluster (Imported)'!A2167</f>
        <v>0</v>
      </c>
      <c r="L2167">
        <f t="shared" si="201"/>
        <v>0</v>
      </c>
      <c r="M2167">
        <f t="shared" si="202"/>
        <v>0</v>
      </c>
      <c r="N2167">
        <f t="shared" si="203"/>
        <v>0</v>
      </c>
      <c r="O2167" s="1">
        <f t="shared" si="204"/>
        <v>0</v>
      </c>
      <c r="P2167">
        <f>SUMIFS('vCluster (Imported)'!$G:$G,'vCluster (Imported)'!$A:$A,K2167)</f>
        <v>0</v>
      </c>
      <c r="Q2167">
        <f t="shared" si="205"/>
        <v>0</v>
      </c>
    </row>
    <row r="2168" spans="1:17" x14ac:dyDescent="0.3">
      <c r="A2168">
        <f t="shared" si="200"/>
        <v>2168</v>
      </c>
      <c r="B2168" t="str">
        <f>IF(HLOOKUP("Memory",'vInfo (Imported)'!$1:$5000,A2168,FALSE)&gt;0,HLOOKUP("Memory",'vInfo (Imported)'!$1:$5000,A2168,FALSE),"")</f>
        <v/>
      </c>
      <c r="C2168" t="str">
        <f>IF(HLOOKUP("CPUs",'vInfo (Imported)'!$1:$5000,A2168,FALSE)&gt;0,
HLOOKUP("CPUs",'vInfo (Imported)'!$1:$5000,A2168,FALSE),
"")</f>
        <v/>
      </c>
      <c r="D2168" t="str">
        <f>IF(HLOOKUP($D$1,'vInfo (Imported)'!$1:$5000,A2168,FALSE)&gt;0,
HLOOKUP($D$1,'vInfo (Imported)'!$1:$5000,A2168,FALSE),
"")</f>
        <v/>
      </c>
      <c r="E2168" t="str">
        <f>IF(HLOOKUP("Category",'vInfo (Imported)'!$1:$5000,A2168,FALSE)&gt;0,
HLOOKUP("Category",'vInfo (Imported)'!$1:$5000,A2168,FALSE),
"")</f>
        <v/>
      </c>
      <c r="F2168" t="str">
        <f>IF(HLOOKUP("OS according to the configuration file",'vInfo (Imported)'!$1:$5000,A2168,FALSE)&gt;0,
HLOOKUP("OS according to the configuration file",'vInfo (Imported)'!$1:$5000,A2168,FALSE),
"")</f>
        <v/>
      </c>
      <c r="G2168" s="1" t="str">
        <f>IF(HLOOKUP("Cluster",'vInfo (Imported)'!$1:$5000,A2168,FALSE)&gt;0,
HLOOKUP("Cluster",'vInfo (Imported)'!$1:$5000,A2168,FALSE),
"")</f>
        <v/>
      </c>
      <c r="K2168" s="28">
        <f>'vCluster (Imported)'!A2168</f>
        <v>0</v>
      </c>
      <c r="L2168">
        <f t="shared" si="201"/>
        <v>0</v>
      </c>
      <c r="M2168">
        <f t="shared" si="202"/>
        <v>0</v>
      </c>
      <c r="N2168">
        <f t="shared" si="203"/>
        <v>0</v>
      </c>
      <c r="O2168" s="1">
        <f t="shared" si="204"/>
        <v>0</v>
      </c>
      <c r="P2168">
        <f>SUMIFS('vCluster (Imported)'!$G:$G,'vCluster (Imported)'!$A:$A,K2168)</f>
        <v>0</v>
      </c>
      <c r="Q2168">
        <f t="shared" si="205"/>
        <v>0</v>
      </c>
    </row>
    <row r="2169" spans="1:17" x14ac:dyDescent="0.3">
      <c r="A2169">
        <f t="shared" si="200"/>
        <v>2169</v>
      </c>
      <c r="B2169" t="str">
        <f>IF(HLOOKUP("Memory",'vInfo (Imported)'!$1:$5000,A2169,FALSE)&gt;0,HLOOKUP("Memory",'vInfo (Imported)'!$1:$5000,A2169,FALSE),"")</f>
        <v/>
      </c>
      <c r="C2169" t="str">
        <f>IF(HLOOKUP("CPUs",'vInfo (Imported)'!$1:$5000,A2169,FALSE)&gt;0,
HLOOKUP("CPUs",'vInfo (Imported)'!$1:$5000,A2169,FALSE),
"")</f>
        <v/>
      </c>
      <c r="D2169" t="str">
        <f>IF(HLOOKUP($D$1,'vInfo (Imported)'!$1:$5000,A2169,FALSE)&gt;0,
HLOOKUP($D$1,'vInfo (Imported)'!$1:$5000,A2169,FALSE),
"")</f>
        <v/>
      </c>
      <c r="E2169" t="str">
        <f>IF(HLOOKUP("Category",'vInfo (Imported)'!$1:$5000,A2169,FALSE)&gt;0,
HLOOKUP("Category",'vInfo (Imported)'!$1:$5000,A2169,FALSE),
"")</f>
        <v/>
      </c>
      <c r="F2169" t="str">
        <f>IF(HLOOKUP("OS according to the configuration file",'vInfo (Imported)'!$1:$5000,A2169,FALSE)&gt;0,
HLOOKUP("OS according to the configuration file",'vInfo (Imported)'!$1:$5000,A2169,FALSE),
"")</f>
        <v/>
      </c>
      <c r="G2169" s="1" t="str">
        <f>IF(HLOOKUP("Cluster",'vInfo (Imported)'!$1:$5000,A2169,FALSE)&gt;0,
HLOOKUP("Cluster",'vInfo (Imported)'!$1:$5000,A2169,FALSE),
"")</f>
        <v/>
      </c>
      <c r="K2169" s="28">
        <f>'vCluster (Imported)'!A2169</f>
        <v>0</v>
      </c>
      <c r="L2169">
        <f t="shared" si="201"/>
        <v>0</v>
      </c>
      <c r="M2169">
        <f t="shared" si="202"/>
        <v>0</v>
      </c>
      <c r="N2169">
        <f t="shared" si="203"/>
        <v>0</v>
      </c>
      <c r="O2169" s="1">
        <f t="shared" si="204"/>
        <v>0</v>
      </c>
      <c r="P2169">
        <f>SUMIFS('vCluster (Imported)'!$G:$G,'vCluster (Imported)'!$A:$A,K2169)</f>
        <v>0</v>
      </c>
      <c r="Q2169">
        <f t="shared" si="205"/>
        <v>0</v>
      </c>
    </row>
    <row r="2170" spans="1:17" x14ac:dyDescent="0.3">
      <c r="A2170">
        <f t="shared" si="200"/>
        <v>2170</v>
      </c>
      <c r="B2170" t="str">
        <f>IF(HLOOKUP("Memory",'vInfo (Imported)'!$1:$5000,A2170,FALSE)&gt;0,HLOOKUP("Memory",'vInfo (Imported)'!$1:$5000,A2170,FALSE),"")</f>
        <v/>
      </c>
      <c r="C2170" t="str">
        <f>IF(HLOOKUP("CPUs",'vInfo (Imported)'!$1:$5000,A2170,FALSE)&gt;0,
HLOOKUP("CPUs",'vInfo (Imported)'!$1:$5000,A2170,FALSE),
"")</f>
        <v/>
      </c>
      <c r="D2170" t="str">
        <f>IF(HLOOKUP($D$1,'vInfo (Imported)'!$1:$5000,A2170,FALSE)&gt;0,
HLOOKUP($D$1,'vInfo (Imported)'!$1:$5000,A2170,FALSE),
"")</f>
        <v/>
      </c>
      <c r="E2170" t="str">
        <f>IF(HLOOKUP("Category",'vInfo (Imported)'!$1:$5000,A2170,FALSE)&gt;0,
HLOOKUP("Category",'vInfo (Imported)'!$1:$5000,A2170,FALSE),
"")</f>
        <v/>
      </c>
      <c r="F2170" t="str">
        <f>IF(HLOOKUP("OS according to the configuration file",'vInfo (Imported)'!$1:$5000,A2170,FALSE)&gt;0,
HLOOKUP("OS according to the configuration file",'vInfo (Imported)'!$1:$5000,A2170,FALSE),
"")</f>
        <v/>
      </c>
      <c r="G2170" s="1" t="str">
        <f>IF(HLOOKUP("Cluster",'vInfo (Imported)'!$1:$5000,A2170,FALSE)&gt;0,
HLOOKUP("Cluster",'vInfo (Imported)'!$1:$5000,A2170,FALSE),
"")</f>
        <v/>
      </c>
      <c r="K2170" s="28">
        <f>'vCluster (Imported)'!A2170</f>
        <v>0</v>
      </c>
      <c r="L2170">
        <f t="shared" si="201"/>
        <v>0</v>
      </c>
      <c r="M2170">
        <f t="shared" si="202"/>
        <v>0</v>
      </c>
      <c r="N2170">
        <f t="shared" si="203"/>
        <v>0</v>
      </c>
      <c r="O2170" s="1">
        <f t="shared" si="204"/>
        <v>0</v>
      </c>
      <c r="P2170">
        <f>SUMIFS('vCluster (Imported)'!$G:$G,'vCluster (Imported)'!$A:$A,K2170)</f>
        <v>0</v>
      </c>
      <c r="Q2170">
        <f t="shared" si="205"/>
        <v>0</v>
      </c>
    </row>
    <row r="2171" spans="1:17" x14ac:dyDescent="0.3">
      <c r="A2171">
        <f t="shared" si="200"/>
        <v>2171</v>
      </c>
      <c r="B2171" t="str">
        <f>IF(HLOOKUP("Memory",'vInfo (Imported)'!$1:$5000,A2171,FALSE)&gt;0,HLOOKUP("Memory",'vInfo (Imported)'!$1:$5000,A2171,FALSE),"")</f>
        <v/>
      </c>
      <c r="C2171" t="str">
        <f>IF(HLOOKUP("CPUs",'vInfo (Imported)'!$1:$5000,A2171,FALSE)&gt;0,
HLOOKUP("CPUs",'vInfo (Imported)'!$1:$5000,A2171,FALSE),
"")</f>
        <v/>
      </c>
      <c r="D2171" t="str">
        <f>IF(HLOOKUP($D$1,'vInfo (Imported)'!$1:$5000,A2171,FALSE)&gt;0,
HLOOKUP($D$1,'vInfo (Imported)'!$1:$5000,A2171,FALSE),
"")</f>
        <v/>
      </c>
      <c r="E2171" t="str">
        <f>IF(HLOOKUP("Category",'vInfo (Imported)'!$1:$5000,A2171,FALSE)&gt;0,
HLOOKUP("Category",'vInfo (Imported)'!$1:$5000,A2171,FALSE),
"")</f>
        <v/>
      </c>
      <c r="F2171" t="str">
        <f>IF(HLOOKUP("OS according to the configuration file",'vInfo (Imported)'!$1:$5000,A2171,FALSE)&gt;0,
HLOOKUP("OS according to the configuration file",'vInfo (Imported)'!$1:$5000,A2171,FALSE),
"")</f>
        <v/>
      </c>
      <c r="G2171" s="1" t="str">
        <f>IF(HLOOKUP("Cluster",'vInfo (Imported)'!$1:$5000,A2171,FALSE)&gt;0,
HLOOKUP("Cluster",'vInfo (Imported)'!$1:$5000,A2171,FALSE),
"")</f>
        <v/>
      </c>
      <c r="K2171" s="28">
        <f>'vCluster (Imported)'!A2171</f>
        <v>0</v>
      </c>
      <c r="L2171">
        <f t="shared" si="201"/>
        <v>0</v>
      </c>
      <c r="M2171">
        <f t="shared" si="202"/>
        <v>0</v>
      </c>
      <c r="N2171">
        <f t="shared" si="203"/>
        <v>0</v>
      </c>
      <c r="O2171" s="1">
        <f t="shared" si="204"/>
        <v>0</v>
      </c>
      <c r="P2171">
        <f>SUMIFS('vCluster (Imported)'!$G:$G,'vCluster (Imported)'!$A:$A,K2171)</f>
        <v>0</v>
      </c>
      <c r="Q2171">
        <f t="shared" si="205"/>
        <v>0</v>
      </c>
    </row>
    <row r="2172" spans="1:17" x14ac:dyDescent="0.3">
      <c r="A2172">
        <f t="shared" si="200"/>
        <v>2172</v>
      </c>
      <c r="B2172" t="str">
        <f>IF(HLOOKUP("Memory",'vInfo (Imported)'!$1:$5000,A2172,FALSE)&gt;0,HLOOKUP("Memory",'vInfo (Imported)'!$1:$5000,A2172,FALSE),"")</f>
        <v/>
      </c>
      <c r="C2172" t="str">
        <f>IF(HLOOKUP("CPUs",'vInfo (Imported)'!$1:$5000,A2172,FALSE)&gt;0,
HLOOKUP("CPUs",'vInfo (Imported)'!$1:$5000,A2172,FALSE),
"")</f>
        <v/>
      </c>
      <c r="D2172" t="str">
        <f>IF(HLOOKUP($D$1,'vInfo (Imported)'!$1:$5000,A2172,FALSE)&gt;0,
HLOOKUP($D$1,'vInfo (Imported)'!$1:$5000,A2172,FALSE),
"")</f>
        <v/>
      </c>
      <c r="E2172" t="str">
        <f>IF(HLOOKUP("Category",'vInfo (Imported)'!$1:$5000,A2172,FALSE)&gt;0,
HLOOKUP("Category",'vInfo (Imported)'!$1:$5000,A2172,FALSE),
"")</f>
        <v/>
      </c>
      <c r="F2172" t="str">
        <f>IF(HLOOKUP("OS according to the configuration file",'vInfo (Imported)'!$1:$5000,A2172,FALSE)&gt;0,
HLOOKUP("OS according to the configuration file",'vInfo (Imported)'!$1:$5000,A2172,FALSE),
"")</f>
        <v/>
      </c>
      <c r="G2172" s="1" t="str">
        <f>IF(HLOOKUP("Cluster",'vInfo (Imported)'!$1:$5000,A2172,FALSE)&gt;0,
HLOOKUP("Cluster",'vInfo (Imported)'!$1:$5000,A2172,FALSE),
"")</f>
        <v/>
      </c>
      <c r="K2172" s="28">
        <f>'vCluster (Imported)'!A2172</f>
        <v>0</v>
      </c>
      <c r="L2172">
        <f t="shared" si="201"/>
        <v>0</v>
      </c>
      <c r="M2172">
        <f t="shared" si="202"/>
        <v>0</v>
      </c>
      <c r="N2172">
        <f t="shared" si="203"/>
        <v>0</v>
      </c>
      <c r="O2172" s="1">
        <f t="shared" si="204"/>
        <v>0</v>
      </c>
      <c r="P2172">
        <f>SUMIFS('vCluster (Imported)'!$G:$G,'vCluster (Imported)'!$A:$A,K2172)</f>
        <v>0</v>
      </c>
      <c r="Q2172">
        <f t="shared" si="205"/>
        <v>0</v>
      </c>
    </row>
    <row r="2173" spans="1:17" x14ac:dyDescent="0.3">
      <c r="A2173">
        <f t="shared" si="200"/>
        <v>2173</v>
      </c>
      <c r="B2173" t="str">
        <f>IF(HLOOKUP("Memory",'vInfo (Imported)'!$1:$5000,A2173,FALSE)&gt;0,HLOOKUP("Memory",'vInfo (Imported)'!$1:$5000,A2173,FALSE),"")</f>
        <v/>
      </c>
      <c r="C2173" t="str">
        <f>IF(HLOOKUP("CPUs",'vInfo (Imported)'!$1:$5000,A2173,FALSE)&gt;0,
HLOOKUP("CPUs",'vInfo (Imported)'!$1:$5000,A2173,FALSE),
"")</f>
        <v/>
      </c>
      <c r="D2173" t="str">
        <f>IF(HLOOKUP($D$1,'vInfo (Imported)'!$1:$5000,A2173,FALSE)&gt;0,
HLOOKUP($D$1,'vInfo (Imported)'!$1:$5000,A2173,FALSE),
"")</f>
        <v/>
      </c>
      <c r="E2173" t="str">
        <f>IF(HLOOKUP("Category",'vInfo (Imported)'!$1:$5000,A2173,FALSE)&gt;0,
HLOOKUP("Category",'vInfo (Imported)'!$1:$5000,A2173,FALSE),
"")</f>
        <v/>
      </c>
      <c r="F2173" t="str">
        <f>IF(HLOOKUP("OS according to the configuration file",'vInfo (Imported)'!$1:$5000,A2173,FALSE)&gt;0,
HLOOKUP("OS according to the configuration file",'vInfo (Imported)'!$1:$5000,A2173,FALSE),
"")</f>
        <v/>
      </c>
      <c r="G2173" s="1" t="str">
        <f>IF(HLOOKUP("Cluster",'vInfo (Imported)'!$1:$5000,A2173,FALSE)&gt;0,
HLOOKUP("Cluster",'vInfo (Imported)'!$1:$5000,A2173,FALSE),
"")</f>
        <v/>
      </c>
      <c r="K2173" s="28">
        <f>'vCluster (Imported)'!A2173</f>
        <v>0</v>
      </c>
      <c r="L2173">
        <f t="shared" si="201"/>
        <v>0</v>
      </c>
      <c r="M2173">
        <f t="shared" si="202"/>
        <v>0</v>
      </c>
      <c r="N2173">
        <f t="shared" si="203"/>
        <v>0</v>
      </c>
      <c r="O2173" s="1">
        <f t="shared" si="204"/>
        <v>0</v>
      </c>
      <c r="P2173">
        <f>SUMIFS('vCluster (Imported)'!$G:$G,'vCluster (Imported)'!$A:$A,K2173)</f>
        <v>0</v>
      </c>
      <c r="Q2173">
        <f t="shared" si="205"/>
        <v>0</v>
      </c>
    </row>
    <row r="2174" spans="1:17" x14ac:dyDescent="0.3">
      <c r="A2174">
        <f t="shared" si="200"/>
        <v>2174</v>
      </c>
      <c r="B2174" t="str">
        <f>IF(HLOOKUP("Memory",'vInfo (Imported)'!$1:$5000,A2174,FALSE)&gt;0,HLOOKUP("Memory",'vInfo (Imported)'!$1:$5000,A2174,FALSE),"")</f>
        <v/>
      </c>
      <c r="C2174" t="str">
        <f>IF(HLOOKUP("CPUs",'vInfo (Imported)'!$1:$5000,A2174,FALSE)&gt;0,
HLOOKUP("CPUs",'vInfo (Imported)'!$1:$5000,A2174,FALSE),
"")</f>
        <v/>
      </c>
      <c r="D2174" t="str">
        <f>IF(HLOOKUP($D$1,'vInfo (Imported)'!$1:$5000,A2174,FALSE)&gt;0,
HLOOKUP($D$1,'vInfo (Imported)'!$1:$5000,A2174,FALSE),
"")</f>
        <v/>
      </c>
      <c r="E2174" t="str">
        <f>IF(HLOOKUP("Category",'vInfo (Imported)'!$1:$5000,A2174,FALSE)&gt;0,
HLOOKUP("Category",'vInfo (Imported)'!$1:$5000,A2174,FALSE),
"")</f>
        <v/>
      </c>
      <c r="F2174" t="str">
        <f>IF(HLOOKUP("OS according to the configuration file",'vInfo (Imported)'!$1:$5000,A2174,FALSE)&gt;0,
HLOOKUP("OS according to the configuration file",'vInfo (Imported)'!$1:$5000,A2174,FALSE),
"")</f>
        <v/>
      </c>
      <c r="G2174" s="1" t="str">
        <f>IF(HLOOKUP("Cluster",'vInfo (Imported)'!$1:$5000,A2174,FALSE)&gt;0,
HLOOKUP("Cluster",'vInfo (Imported)'!$1:$5000,A2174,FALSE),
"")</f>
        <v/>
      </c>
      <c r="K2174" s="28">
        <f>'vCluster (Imported)'!A2174</f>
        <v>0</v>
      </c>
      <c r="L2174">
        <f t="shared" si="201"/>
        <v>0</v>
      </c>
      <c r="M2174">
        <f t="shared" si="202"/>
        <v>0</v>
      </c>
      <c r="N2174">
        <f t="shared" si="203"/>
        <v>0</v>
      </c>
      <c r="O2174" s="1">
        <f t="shared" si="204"/>
        <v>0</v>
      </c>
      <c r="P2174">
        <f>SUMIFS('vCluster (Imported)'!$G:$G,'vCluster (Imported)'!$A:$A,K2174)</f>
        <v>0</v>
      </c>
      <c r="Q2174">
        <f t="shared" si="205"/>
        <v>0</v>
      </c>
    </row>
    <row r="2175" spans="1:17" x14ac:dyDescent="0.3">
      <c r="A2175">
        <f t="shared" si="200"/>
        <v>2175</v>
      </c>
      <c r="B2175" t="str">
        <f>IF(HLOOKUP("Memory",'vInfo (Imported)'!$1:$5000,A2175,FALSE)&gt;0,HLOOKUP("Memory",'vInfo (Imported)'!$1:$5000,A2175,FALSE),"")</f>
        <v/>
      </c>
      <c r="C2175" t="str">
        <f>IF(HLOOKUP("CPUs",'vInfo (Imported)'!$1:$5000,A2175,FALSE)&gt;0,
HLOOKUP("CPUs",'vInfo (Imported)'!$1:$5000,A2175,FALSE),
"")</f>
        <v/>
      </c>
      <c r="D2175" t="str">
        <f>IF(HLOOKUP($D$1,'vInfo (Imported)'!$1:$5000,A2175,FALSE)&gt;0,
HLOOKUP($D$1,'vInfo (Imported)'!$1:$5000,A2175,FALSE),
"")</f>
        <v/>
      </c>
      <c r="E2175" t="str">
        <f>IF(HLOOKUP("Category",'vInfo (Imported)'!$1:$5000,A2175,FALSE)&gt;0,
HLOOKUP("Category",'vInfo (Imported)'!$1:$5000,A2175,FALSE),
"")</f>
        <v/>
      </c>
      <c r="F2175" t="str">
        <f>IF(HLOOKUP("OS according to the configuration file",'vInfo (Imported)'!$1:$5000,A2175,FALSE)&gt;0,
HLOOKUP("OS according to the configuration file",'vInfo (Imported)'!$1:$5000,A2175,FALSE),
"")</f>
        <v/>
      </c>
      <c r="G2175" s="1" t="str">
        <f>IF(HLOOKUP("Cluster",'vInfo (Imported)'!$1:$5000,A2175,FALSE)&gt;0,
HLOOKUP("Cluster",'vInfo (Imported)'!$1:$5000,A2175,FALSE),
"")</f>
        <v/>
      </c>
      <c r="K2175" s="28">
        <f>'vCluster (Imported)'!A2175</f>
        <v>0</v>
      </c>
      <c r="L2175">
        <f t="shared" si="201"/>
        <v>0</v>
      </c>
      <c r="M2175">
        <f t="shared" si="202"/>
        <v>0</v>
      </c>
      <c r="N2175">
        <f t="shared" si="203"/>
        <v>0</v>
      </c>
      <c r="O2175" s="1">
        <f t="shared" si="204"/>
        <v>0</v>
      </c>
      <c r="P2175">
        <f>SUMIFS('vCluster (Imported)'!$G:$G,'vCluster (Imported)'!$A:$A,K2175)</f>
        <v>0</v>
      </c>
      <c r="Q2175">
        <f t="shared" si="205"/>
        <v>0</v>
      </c>
    </row>
    <row r="2176" spans="1:17" x14ac:dyDescent="0.3">
      <c r="A2176">
        <f t="shared" si="200"/>
        <v>2176</v>
      </c>
      <c r="B2176" t="str">
        <f>IF(HLOOKUP("Memory",'vInfo (Imported)'!$1:$5000,A2176,FALSE)&gt;0,HLOOKUP("Memory",'vInfo (Imported)'!$1:$5000,A2176,FALSE),"")</f>
        <v/>
      </c>
      <c r="C2176" t="str">
        <f>IF(HLOOKUP("CPUs",'vInfo (Imported)'!$1:$5000,A2176,FALSE)&gt;0,
HLOOKUP("CPUs",'vInfo (Imported)'!$1:$5000,A2176,FALSE),
"")</f>
        <v/>
      </c>
      <c r="D2176" t="str">
        <f>IF(HLOOKUP($D$1,'vInfo (Imported)'!$1:$5000,A2176,FALSE)&gt;0,
HLOOKUP($D$1,'vInfo (Imported)'!$1:$5000,A2176,FALSE),
"")</f>
        <v/>
      </c>
      <c r="E2176" t="str">
        <f>IF(HLOOKUP("Category",'vInfo (Imported)'!$1:$5000,A2176,FALSE)&gt;0,
HLOOKUP("Category",'vInfo (Imported)'!$1:$5000,A2176,FALSE),
"")</f>
        <v/>
      </c>
      <c r="F2176" t="str">
        <f>IF(HLOOKUP("OS according to the configuration file",'vInfo (Imported)'!$1:$5000,A2176,FALSE)&gt;0,
HLOOKUP("OS according to the configuration file",'vInfo (Imported)'!$1:$5000,A2176,FALSE),
"")</f>
        <v/>
      </c>
      <c r="G2176" s="1" t="str">
        <f>IF(HLOOKUP("Cluster",'vInfo (Imported)'!$1:$5000,A2176,FALSE)&gt;0,
HLOOKUP("Cluster",'vInfo (Imported)'!$1:$5000,A2176,FALSE),
"")</f>
        <v/>
      </c>
      <c r="K2176" s="28">
        <f>'vCluster (Imported)'!A2176</f>
        <v>0</v>
      </c>
      <c r="L2176">
        <f t="shared" si="201"/>
        <v>0</v>
      </c>
      <c r="M2176">
        <f t="shared" si="202"/>
        <v>0</v>
      </c>
      <c r="N2176">
        <f t="shared" si="203"/>
        <v>0</v>
      </c>
      <c r="O2176" s="1">
        <f t="shared" si="204"/>
        <v>0</v>
      </c>
      <c r="P2176">
        <f>SUMIFS('vCluster (Imported)'!$G:$G,'vCluster (Imported)'!$A:$A,K2176)</f>
        <v>0</v>
      </c>
      <c r="Q2176">
        <f t="shared" si="205"/>
        <v>0</v>
      </c>
    </row>
    <row r="2177" spans="1:17" x14ac:dyDescent="0.3">
      <c r="A2177">
        <f t="shared" si="200"/>
        <v>2177</v>
      </c>
      <c r="B2177" t="str">
        <f>IF(HLOOKUP("Memory",'vInfo (Imported)'!$1:$5000,A2177,FALSE)&gt;0,HLOOKUP("Memory",'vInfo (Imported)'!$1:$5000,A2177,FALSE),"")</f>
        <v/>
      </c>
      <c r="C2177" t="str">
        <f>IF(HLOOKUP("CPUs",'vInfo (Imported)'!$1:$5000,A2177,FALSE)&gt;0,
HLOOKUP("CPUs",'vInfo (Imported)'!$1:$5000,A2177,FALSE),
"")</f>
        <v/>
      </c>
      <c r="D2177" t="str">
        <f>IF(HLOOKUP($D$1,'vInfo (Imported)'!$1:$5000,A2177,FALSE)&gt;0,
HLOOKUP($D$1,'vInfo (Imported)'!$1:$5000,A2177,FALSE),
"")</f>
        <v/>
      </c>
      <c r="E2177" t="str">
        <f>IF(HLOOKUP("Category",'vInfo (Imported)'!$1:$5000,A2177,FALSE)&gt;0,
HLOOKUP("Category",'vInfo (Imported)'!$1:$5000,A2177,FALSE),
"")</f>
        <v/>
      </c>
      <c r="F2177" t="str">
        <f>IF(HLOOKUP("OS according to the configuration file",'vInfo (Imported)'!$1:$5000,A2177,FALSE)&gt;0,
HLOOKUP("OS according to the configuration file",'vInfo (Imported)'!$1:$5000,A2177,FALSE),
"")</f>
        <v/>
      </c>
      <c r="G2177" s="1" t="str">
        <f>IF(HLOOKUP("Cluster",'vInfo (Imported)'!$1:$5000,A2177,FALSE)&gt;0,
HLOOKUP("Cluster",'vInfo (Imported)'!$1:$5000,A2177,FALSE),
"")</f>
        <v/>
      </c>
      <c r="K2177" s="28">
        <f>'vCluster (Imported)'!A2177</f>
        <v>0</v>
      </c>
      <c r="L2177">
        <f t="shared" si="201"/>
        <v>0</v>
      </c>
      <c r="M2177">
        <f t="shared" si="202"/>
        <v>0</v>
      </c>
      <c r="N2177">
        <f t="shared" si="203"/>
        <v>0</v>
      </c>
      <c r="O2177" s="1">
        <f t="shared" si="204"/>
        <v>0</v>
      </c>
      <c r="P2177">
        <f>SUMIFS('vCluster (Imported)'!$G:$G,'vCluster (Imported)'!$A:$A,K2177)</f>
        <v>0</v>
      </c>
      <c r="Q2177">
        <f t="shared" si="205"/>
        <v>0</v>
      </c>
    </row>
    <row r="2178" spans="1:17" x14ac:dyDescent="0.3">
      <c r="A2178">
        <f t="shared" ref="A2178:A2241" si="206">A2177+1</f>
        <v>2178</v>
      </c>
      <c r="B2178" t="str">
        <f>IF(HLOOKUP("Memory",'vInfo (Imported)'!$1:$5000,A2178,FALSE)&gt;0,HLOOKUP("Memory",'vInfo (Imported)'!$1:$5000,A2178,FALSE),"")</f>
        <v/>
      </c>
      <c r="C2178" t="str">
        <f>IF(HLOOKUP("CPUs",'vInfo (Imported)'!$1:$5000,A2178,FALSE)&gt;0,
HLOOKUP("CPUs",'vInfo (Imported)'!$1:$5000,A2178,FALSE),
"")</f>
        <v/>
      </c>
      <c r="D2178" t="str">
        <f>IF(HLOOKUP($D$1,'vInfo (Imported)'!$1:$5000,A2178,FALSE)&gt;0,
HLOOKUP($D$1,'vInfo (Imported)'!$1:$5000,A2178,FALSE),
"")</f>
        <v/>
      </c>
      <c r="E2178" t="str">
        <f>IF(HLOOKUP("Category",'vInfo (Imported)'!$1:$5000,A2178,FALSE)&gt;0,
HLOOKUP("Category",'vInfo (Imported)'!$1:$5000,A2178,FALSE),
"")</f>
        <v/>
      </c>
      <c r="F2178" t="str">
        <f>IF(HLOOKUP("OS according to the configuration file",'vInfo (Imported)'!$1:$5000,A2178,FALSE)&gt;0,
HLOOKUP("OS according to the configuration file",'vInfo (Imported)'!$1:$5000,A2178,FALSE),
"")</f>
        <v/>
      </c>
      <c r="G2178" s="1" t="str">
        <f>IF(HLOOKUP("Cluster",'vInfo (Imported)'!$1:$5000,A2178,FALSE)&gt;0,
HLOOKUP("Cluster",'vInfo (Imported)'!$1:$5000,A2178,FALSE),
"")</f>
        <v/>
      </c>
      <c r="K2178" s="28">
        <f>'vCluster (Imported)'!A2178</f>
        <v>0</v>
      </c>
      <c r="L2178">
        <f t="shared" ref="L2178:L2241" si="207">COUNTIFS(G:G,K2178,$E:$E,$L$1)</f>
        <v>0</v>
      </c>
      <c r="M2178">
        <f t="shared" ref="M2178:M2241" si="208">COUNTIFS(G:G,K2178,$E:$E,$M$1)</f>
        <v>0</v>
      </c>
      <c r="N2178">
        <f t="shared" ref="N2178:N2241" si="209">COUNTIFS(G:G,K2178,$E:$E,$N$1)</f>
        <v>0</v>
      </c>
      <c r="O2178" s="1">
        <f t="shared" ref="O2178:O2241" si="210">COUNTIFS(G:G,K2178,$E:$E,$O$1)</f>
        <v>0</v>
      </c>
      <c r="P2178">
        <f>SUMIFS('vCluster (Imported)'!$G:$G,'vCluster (Imported)'!$A:$A,K2178)</f>
        <v>0</v>
      </c>
      <c r="Q2178">
        <f t="shared" ref="Q2178:Q2241" si="211">IF(L2178&gt;0,P2178,0)</f>
        <v>0</v>
      </c>
    </row>
    <row r="2179" spans="1:17" x14ac:dyDescent="0.3">
      <c r="A2179">
        <f t="shared" si="206"/>
        <v>2179</v>
      </c>
      <c r="B2179" t="str">
        <f>IF(HLOOKUP("Memory",'vInfo (Imported)'!$1:$5000,A2179,FALSE)&gt;0,HLOOKUP("Memory",'vInfo (Imported)'!$1:$5000,A2179,FALSE),"")</f>
        <v/>
      </c>
      <c r="C2179" t="str">
        <f>IF(HLOOKUP("CPUs",'vInfo (Imported)'!$1:$5000,A2179,FALSE)&gt;0,
HLOOKUP("CPUs",'vInfo (Imported)'!$1:$5000,A2179,FALSE),
"")</f>
        <v/>
      </c>
      <c r="D2179" t="str">
        <f>IF(HLOOKUP($D$1,'vInfo (Imported)'!$1:$5000,A2179,FALSE)&gt;0,
HLOOKUP($D$1,'vInfo (Imported)'!$1:$5000,A2179,FALSE),
"")</f>
        <v/>
      </c>
      <c r="E2179" t="str">
        <f>IF(HLOOKUP("Category",'vInfo (Imported)'!$1:$5000,A2179,FALSE)&gt;0,
HLOOKUP("Category",'vInfo (Imported)'!$1:$5000,A2179,FALSE),
"")</f>
        <v/>
      </c>
      <c r="F2179" t="str">
        <f>IF(HLOOKUP("OS according to the configuration file",'vInfo (Imported)'!$1:$5000,A2179,FALSE)&gt;0,
HLOOKUP("OS according to the configuration file",'vInfo (Imported)'!$1:$5000,A2179,FALSE),
"")</f>
        <v/>
      </c>
      <c r="G2179" s="1" t="str">
        <f>IF(HLOOKUP("Cluster",'vInfo (Imported)'!$1:$5000,A2179,FALSE)&gt;0,
HLOOKUP("Cluster",'vInfo (Imported)'!$1:$5000,A2179,FALSE),
"")</f>
        <v/>
      </c>
      <c r="K2179" s="28">
        <f>'vCluster (Imported)'!A2179</f>
        <v>0</v>
      </c>
      <c r="L2179">
        <f t="shared" si="207"/>
        <v>0</v>
      </c>
      <c r="M2179">
        <f t="shared" si="208"/>
        <v>0</v>
      </c>
      <c r="N2179">
        <f t="shared" si="209"/>
        <v>0</v>
      </c>
      <c r="O2179" s="1">
        <f t="shared" si="210"/>
        <v>0</v>
      </c>
      <c r="P2179">
        <f>SUMIFS('vCluster (Imported)'!$G:$G,'vCluster (Imported)'!$A:$A,K2179)</f>
        <v>0</v>
      </c>
      <c r="Q2179">
        <f t="shared" si="211"/>
        <v>0</v>
      </c>
    </row>
    <row r="2180" spans="1:17" x14ac:dyDescent="0.3">
      <c r="A2180">
        <f t="shared" si="206"/>
        <v>2180</v>
      </c>
      <c r="B2180" t="str">
        <f>IF(HLOOKUP("Memory",'vInfo (Imported)'!$1:$5000,A2180,FALSE)&gt;0,HLOOKUP("Memory",'vInfo (Imported)'!$1:$5000,A2180,FALSE),"")</f>
        <v/>
      </c>
      <c r="C2180" t="str">
        <f>IF(HLOOKUP("CPUs",'vInfo (Imported)'!$1:$5000,A2180,FALSE)&gt;0,
HLOOKUP("CPUs",'vInfo (Imported)'!$1:$5000,A2180,FALSE),
"")</f>
        <v/>
      </c>
      <c r="D2180" t="str">
        <f>IF(HLOOKUP($D$1,'vInfo (Imported)'!$1:$5000,A2180,FALSE)&gt;0,
HLOOKUP($D$1,'vInfo (Imported)'!$1:$5000,A2180,FALSE),
"")</f>
        <v/>
      </c>
      <c r="E2180" t="str">
        <f>IF(HLOOKUP("Category",'vInfo (Imported)'!$1:$5000,A2180,FALSE)&gt;0,
HLOOKUP("Category",'vInfo (Imported)'!$1:$5000,A2180,FALSE),
"")</f>
        <v/>
      </c>
      <c r="F2180" t="str">
        <f>IF(HLOOKUP("OS according to the configuration file",'vInfo (Imported)'!$1:$5000,A2180,FALSE)&gt;0,
HLOOKUP("OS according to the configuration file",'vInfo (Imported)'!$1:$5000,A2180,FALSE),
"")</f>
        <v/>
      </c>
      <c r="G2180" s="1" t="str">
        <f>IF(HLOOKUP("Cluster",'vInfo (Imported)'!$1:$5000,A2180,FALSE)&gt;0,
HLOOKUP("Cluster",'vInfo (Imported)'!$1:$5000,A2180,FALSE),
"")</f>
        <v/>
      </c>
      <c r="K2180" s="28">
        <f>'vCluster (Imported)'!A2180</f>
        <v>0</v>
      </c>
      <c r="L2180">
        <f t="shared" si="207"/>
        <v>0</v>
      </c>
      <c r="M2180">
        <f t="shared" si="208"/>
        <v>0</v>
      </c>
      <c r="N2180">
        <f t="shared" si="209"/>
        <v>0</v>
      </c>
      <c r="O2180" s="1">
        <f t="shared" si="210"/>
        <v>0</v>
      </c>
      <c r="P2180">
        <f>SUMIFS('vCluster (Imported)'!$G:$G,'vCluster (Imported)'!$A:$A,K2180)</f>
        <v>0</v>
      </c>
      <c r="Q2180">
        <f t="shared" si="211"/>
        <v>0</v>
      </c>
    </row>
    <row r="2181" spans="1:17" x14ac:dyDescent="0.3">
      <c r="A2181">
        <f t="shared" si="206"/>
        <v>2181</v>
      </c>
      <c r="B2181" t="str">
        <f>IF(HLOOKUP("Memory",'vInfo (Imported)'!$1:$5000,A2181,FALSE)&gt;0,HLOOKUP("Memory",'vInfo (Imported)'!$1:$5000,A2181,FALSE),"")</f>
        <v/>
      </c>
      <c r="C2181" t="str">
        <f>IF(HLOOKUP("CPUs",'vInfo (Imported)'!$1:$5000,A2181,FALSE)&gt;0,
HLOOKUP("CPUs",'vInfo (Imported)'!$1:$5000,A2181,FALSE),
"")</f>
        <v/>
      </c>
      <c r="D2181" t="str">
        <f>IF(HLOOKUP($D$1,'vInfo (Imported)'!$1:$5000,A2181,FALSE)&gt;0,
HLOOKUP($D$1,'vInfo (Imported)'!$1:$5000,A2181,FALSE),
"")</f>
        <v/>
      </c>
      <c r="E2181" t="str">
        <f>IF(HLOOKUP("Category",'vInfo (Imported)'!$1:$5000,A2181,FALSE)&gt;0,
HLOOKUP("Category",'vInfo (Imported)'!$1:$5000,A2181,FALSE),
"")</f>
        <v/>
      </c>
      <c r="F2181" t="str">
        <f>IF(HLOOKUP("OS according to the configuration file",'vInfo (Imported)'!$1:$5000,A2181,FALSE)&gt;0,
HLOOKUP("OS according to the configuration file",'vInfo (Imported)'!$1:$5000,A2181,FALSE),
"")</f>
        <v/>
      </c>
      <c r="G2181" s="1" t="str">
        <f>IF(HLOOKUP("Cluster",'vInfo (Imported)'!$1:$5000,A2181,FALSE)&gt;0,
HLOOKUP("Cluster",'vInfo (Imported)'!$1:$5000,A2181,FALSE),
"")</f>
        <v/>
      </c>
      <c r="K2181" s="28">
        <f>'vCluster (Imported)'!A2181</f>
        <v>0</v>
      </c>
      <c r="L2181">
        <f t="shared" si="207"/>
        <v>0</v>
      </c>
      <c r="M2181">
        <f t="shared" si="208"/>
        <v>0</v>
      </c>
      <c r="N2181">
        <f t="shared" si="209"/>
        <v>0</v>
      </c>
      <c r="O2181" s="1">
        <f t="shared" si="210"/>
        <v>0</v>
      </c>
      <c r="P2181">
        <f>SUMIFS('vCluster (Imported)'!$G:$G,'vCluster (Imported)'!$A:$A,K2181)</f>
        <v>0</v>
      </c>
      <c r="Q2181">
        <f t="shared" si="211"/>
        <v>0</v>
      </c>
    </row>
    <row r="2182" spans="1:17" x14ac:dyDescent="0.3">
      <c r="A2182">
        <f t="shared" si="206"/>
        <v>2182</v>
      </c>
      <c r="B2182" t="str">
        <f>IF(HLOOKUP("Memory",'vInfo (Imported)'!$1:$5000,A2182,FALSE)&gt;0,HLOOKUP("Memory",'vInfo (Imported)'!$1:$5000,A2182,FALSE),"")</f>
        <v/>
      </c>
      <c r="C2182" t="str">
        <f>IF(HLOOKUP("CPUs",'vInfo (Imported)'!$1:$5000,A2182,FALSE)&gt;0,
HLOOKUP("CPUs",'vInfo (Imported)'!$1:$5000,A2182,FALSE),
"")</f>
        <v/>
      </c>
      <c r="D2182" t="str">
        <f>IF(HLOOKUP($D$1,'vInfo (Imported)'!$1:$5000,A2182,FALSE)&gt;0,
HLOOKUP($D$1,'vInfo (Imported)'!$1:$5000,A2182,FALSE),
"")</f>
        <v/>
      </c>
      <c r="E2182" t="str">
        <f>IF(HLOOKUP("Category",'vInfo (Imported)'!$1:$5000,A2182,FALSE)&gt;0,
HLOOKUP("Category",'vInfo (Imported)'!$1:$5000,A2182,FALSE),
"")</f>
        <v/>
      </c>
      <c r="F2182" t="str">
        <f>IF(HLOOKUP("OS according to the configuration file",'vInfo (Imported)'!$1:$5000,A2182,FALSE)&gt;0,
HLOOKUP("OS according to the configuration file",'vInfo (Imported)'!$1:$5000,A2182,FALSE),
"")</f>
        <v/>
      </c>
      <c r="G2182" s="1" t="str">
        <f>IF(HLOOKUP("Cluster",'vInfo (Imported)'!$1:$5000,A2182,FALSE)&gt;0,
HLOOKUP("Cluster",'vInfo (Imported)'!$1:$5000,A2182,FALSE),
"")</f>
        <v/>
      </c>
      <c r="K2182" s="28">
        <f>'vCluster (Imported)'!A2182</f>
        <v>0</v>
      </c>
      <c r="L2182">
        <f t="shared" si="207"/>
        <v>0</v>
      </c>
      <c r="M2182">
        <f t="shared" si="208"/>
        <v>0</v>
      </c>
      <c r="N2182">
        <f t="shared" si="209"/>
        <v>0</v>
      </c>
      <c r="O2182" s="1">
        <f t="shared" si="210"/>
        <v>0</v>
      </c>
      <c r="P2182">
        <f>SUMIFS('vCluster (Imported)'!$G:$G,'vCluster (Imported)'!$A:$A,K2182)</f>
        <v>0</v>
      </c>
      <c r="Q2182">
        <f t="shared" si="211"/>
        <v>0</v>
      </c>
    </row>
    <row r="2183" spans="1:17" x14ac:dyDescent="0.3">
      <c r="A2183">
        <f t="shared" si="206"/>
        <v>2183</v>
      </c>
      <c r="B2183" t="str">
        <f>IF(HLOOKUP("Memory",'vInfo (Imported)'!$1:$5000,A2183,FALSE)&gt;0,HLOOKUP("Memory",'vInfo (Imported)'!$1:$5000,A2183,FALSE),"")</f>
        <v/>
      </c>
      <c r="C2183" t="str">
        <f>IF(HLOOKUP("CPUs",'vInfo (Imported)'!$1:$5000,A2183,FALSE)&gt;0,
HLOOKUP("CPUs",'vInfo (Imported)'!$1:$5000,A2183,FALSE),
"")</f>
        <v/>
      </c>
      <c r="D2183" t="str">
        <f>IF(HLOOKUP($D$1,'vInfo (Imported)'!$1:$5000,A2183,FALSE)&gt;0,
HLOOKUP($D$1,'vInfo (Imported)'!$1:$5000,A2183,FALSE),
"")</f>
        <v/>
      </c>
      <c r="E2183" t="str">
        <f>IF(HLOOKUP("Category",'vInfo (Imported)'!$1:$5000,A2183,FALSE)&gt;0,
HLOOKUP("Category",'vInfo (Imported)'!$1:$5000,A2183,FALSE),
"")</f>
        <v/>
      </c>
      <c r="F2183" t="str">
        <f>IF(HLOOKUP("OS according to the configuration file",'vInfo (Imported)'!$1:$5000,A2183,FALSE)&gt;0,
HLOOKUP("OS according to the configuration file",'vInfo (Imported)'!$1:$5000,A2183,FALSE),
"")</f>
        <v/>
      </c>
      <c r="G2183" s="1" t="str">
        <f>IF(HLOOKUP("Cluster",'vInfo (Imported)'!$1:$5000,A2183,FALSE)&gt;0,
HLOOKUP("Cluster",'vInfo (Imported)'!$1:$5000,A2183,FALSE),
"")</f>
        <v/>
      </c>
      <c r="K2183" s="28">
        <f>'vCluster (Imported)'!A2183</f>
        <v>0</v>
      </c>
      <c r="L2183">
        <f t="shared" si="207"/>
        <v>0</v>
      </c>
      <c r="M2183">
        <f t="shared" si="208"/>
        <v>0</v>
      </c>
      <c r="N2183">
        <f t="shared" si="209"/>
        <v>0</v>
      </c>
      <c r="O2183" s="1">
        <f t="shared" si="210"/>
        <v>0</v>
      </c>
      <c r="P2183">
        <f>SUMIFS('vCluster (Imported)'!$G:$G,'vCluster (Imported)'!$A:$A,K2183)</f>
        <v>0</v>
      </c>
      <c r="Q2183">
        <f t="shared" si="211"/>
        <v>0</v>
      </c>
    </row>
    <row r="2184" spans="1:17" x14ac:dyDescent="0.3">
      <c r="A2184">
        <f t="shared" si="206"/>
        <v>2184</v>
      </c>
      <c r="B2184" t="str">
        <f>IF(HLOOKUP("Memory",'vInfo (Imported)'!$1:$5000,A2184,FALSE)&gt;0,HLOOKUP("Memory",'vInfo (Imported)'!$1:$5000,A2184,FALSE),"")</f>
        <v/>
      </c>
      <c r="C2184" t="str">
        <f>IF(HLOOKUP("CPUs",'vInfo (Imported)'!$1:$5000,A2184,FALSE)&gt;0,
HLOOKUP("CPUs",'vInfo (Imported)'!$1:$5000,A2184,FALSE),
"")</f>
        <v/>
      </c>
      <c r="D2184" t="str">
        <f>IF(HLOOKUP($D$1,'vInfo (Imported)'!$1:$5000,A2184,FALSE)&gt;0,
HLOOKUP($D$1,'vInfo (Imported)'!$1:$5000,A2184,FALSE),
"")</f>
        <v/>
      </c>
      <c r="E2184" t="str">
        <f>IF(HLOOKUP("Category",'vInfo (Imported)'!$1:$5000,A2184,FALSE)&gt;0,
HLOOKUP("Category",'vInfo (Imported)'!$1:$5000,A2184,FALSE),
"")</f>
        <v/>
      </c>
      <c r="F2184" t="str">
        <f>IF(HLOOKUP("OS according to the configuration file",'vInfo (Imported)'!$1:$5000,A2184,FALSE)&gt;0,
HLOOKUP("OS according to the configuration file",'vInfo (Imported)'!$1:$5000,A2184,FALSE),
"")</f>
        <v/>
      </c>
      <c r="G2184" s="1" t="str">
        <f>IF(HLOOKUP("Cluster",'vInfo (Imported)'!$1:$5000,A2184,FALSE)&gt;0,
HLOOKUP("Cluster",'vInfo (Imported)'!$1:$5000,A2184,FALSE),
"")</f>
        <v/>
      </c>
      <c r="K2184" s="28">
        <f>'vCluster (Imported)'!A2184</f>
        <v>0</v>
      </c>
      <c r="L2184">
        <f t="shared" si="207"/>
        <v>0</v>
      </c>
      <c r="M2184">
        <f t="shared" si="208"/>
        <v>0</v>
      </c>
      <c r="N2184">
        <f t="shared" si="209"/>
        <v>0</v>
      </c>
      <c r="O2184" s="1">
        <f t="shared" si="210"/>
        <v>0</v>
      </c>
      <c r="P2184">
        <f>SUMIFS('vCluster (Imported)'!$G:$G,'vCluster (Imported)'!$A:$A,K2184)</f>
        <v>0</v>
      </c>
      <c r="Q2184">
        <f t="shared" si="211"/>
        <v>0</v>
      </c>
    </row>
    <row r="2185" spans="1:17" x14ac:dyDescent="0.3">
      <c r="A2185">
        <f t="shared" si="206"/>
        <v>2185</v>
      </c>
      <c r="B2185" t="str">
        <f>IF(HLOOKUP("Memory",'vInfo (Imported)'!$1:$5000,A2185,FALSE)&gt;0,HLOOKUP("Memory",'vInfo (Imported)'!$1:$5000,A2185,FALSE),"")</f>
        <v/>
      </c>
      <c r="C2185" t="str">
        <f>IF(HLOOKUP("CPUs",'vInfo (Imported)'!$1:$5000,A2185,FALSE)&gt;0,
HLOOKUP("CPUs",'vInfo (Imported)'!$1:$5000,A2185,FALSE),
"")</f>
        <v/>
      </c>
      <c r="D2185" t="str">
        <f>IF(HLOOKUP($D$1,'vInfo (Imported)'!$1:$5000,A2185,FALSE)&gt;0,
HLOOKUP($D$1,'vInfo (Imported)'!$1:$5000,A2185,FALSE),
"")</f>
        <v/>
      </c>
      <c r="E2185" t="str">
        <f>IF(HLOOKUP("Category",'vInfo (Imported)'!$1:$5000,A2185,FALSE)&gt;0,
HLOOKUP("Category",'vInfo (Imported)'!$1:$5000,A2185,FALSE),
"")</f>
        <v/>
      </c>
      <c r="F2185" t="str">
        <f>IF(HLOOKUP("OS according to the configuration file",'vInfo (Imported)'!$1:$5000,A2185,FALSE)&gt;0,
HLOOKUP("OS according to the configuration file",'vInfo (Imported)'!$1:$5000,A2185,FALSE),
"")</f>
        <v/>
      </c>
      <c r="G2185" s="1" t="str">
        <f>IF(HLOOKUP("Cluster",'vInfo (Imported)'!$1:$5000,A2185,FALSE)&gt;0,
HLOOKUP("Cluster",'vInfo (Imported)'!$1:$5000,A2185,FALSE),
"")</f>
        <v/>
      </c>
      <c r="K2185" s="28">
        <f>'vCluster (Imported)'!A2185</f>
        <v>0</v>
      </c>
      <c r="L2185">
        <f t="shared" si="207"/>
        <v>0</v>
      </c>
      <c r="M2185">
        <f t="shared" si="208"/>
        <v>0</v>
      </c>
      <c r="N2185">
        <f t="shared" si="209"/>
        <v>0</v>
      </c>
      <c r="O2185" s="1">
        <f t="shared" si="210"/>
        <v>0</v>
      </c>
      <c r="P2185">
        <f>SUMIFS('vCluster (Imported)'!$G:$G,'vCluster (Imported)'!$A:$A,K2185)</f>
        <v>0</v>
      </c>
      <c r="Q2185">
        <f t="shared" si="211"/>
        <v>0</v>
      </c>
    </row>
    <row r="2186" spans="1:17" x14ac:dyDescent="0.3">
      <c r="A2186">
        <f t="shared" si="206"/>
        <v>2186</v>
      </c>
      <c r="B2186" t="str">
        <f>IF(HLOOKUP("Memory",'vInfo (Imported)'!$1:$5000,A2186,FALSE)&gt;0,HLOOKUP("Memory",'vInfo (Imported)'!$1:$5000,A2186,FALSE),"")</f>
        <v/>
      </c>
      <c r="C2186" t="str">
        <f>IF(HLOOKUP("CPUs",'vInfo (Imported)'!$1:$5000,A2186,FALSE)&gt;0,
HLOOKUP("CPUs",'vInfo (Imported)'!$1:$5000,A2186,FALSE),
"")</f>
        <v/>
      </c>
      <c r="D2186" t="str">
        <f>IF(HLOOKUP($D$1,'vInfo (Imported)'!$1:$5000,A2186,FALSE)&gt;0,
HLOOKUP($D$1,'vInfo (Imported)'!$1:$5000,A2186,FALSE),
"")</f>
        <v/>
      </c>
      <c r="E2186" t="str">
        <f>IF(HLOOKUP("Category",'vInfo (Imported)'!$1:$5000,A2186,FALSE)&gt;0,
HLOOKUP("Category",'vInfo (Imported)'!$1:$5000,A2186,FALSE),
"")</f>
        <v/>
      </c>
      <c r="F2186" t="str">
        <f>IF(HLOOKUP("OS according to the configuration file",'vInfo (Imported)'!$1:$5000,A2186,FALSE)&gt;0,
HLOOKUP("OS according to the configuration file",'vInfo (Imported)'!$1:$5000,A2186,FALSE),
"")</f>
        <v/>
      </c>
      <c r="G2186" s="1" t="str">
        <f>IF(HLOOKUP("Cluster",'vInfo (Imported)'!$1:$5000,A2186,FALSE)&gt;0,
HLOOKUP("Cluster",'vInfo (Imported)'!$1:$5000,A2186,FALSE),
"")</f>
        <v/>
      </c>
      <c r="K2186" s="28">
        <f>'vCluster (Imported)'!A2186</f>
        <v>0</v>
      </c>
      <c r="L2186">
        <f t="shared" si="207"/>
        <v>0</v>
      </c>
      <c r="M2186">
        <f t="shared" si="208"/>
        <v>0</v>
      </c>
      <c r="N2186">
        <f t="shared" si="209"/>
        <v>0</v>
      </c>
      <c r="O2186" s="1">
        <f t="shared" si="210"/>
        <v>0</v>
      </c>
      <c r="P2186">
        <f>SUMIFS('vCluster (Imported)'!$G:$G,'vCluster (Imported)'!$A:$A,K2186)</f>
        <v>0</v>
      </c>
      <c r="Q2186">
        <f t="shared" si="211"/>
        <v>0</v>
      </c>
    </row>
    <row r="2187" spans="1:17" x14ac:dyDescent="0.3">
      <c r="A2187">
        <f t="shared" si="206"/>
        <v>2187</v>
      </c>
      <c r="B2187" t="str">
        <f>IF(HLOOKUP("Memory",'vInfo (Imported)'!$1:$5000,A2187,FALSE)&gt;0,HLOOKUP("Memory",'vInfo (Imported)'!$1:$5000,A2187,FALSE),"")</f>
        <v/>
      </c>
      <c r="C2187" t="str">
        <f>IF(HLOOKUP("CPUs",'vInfo (Imported)'!$1:$5000,A2187,FALSE)&gt;0,
HLOOKUP("CPUs",'vInfo (Imported)'!$1:$5000,A2187,FALSE),
"")</f>
        <v/>
      </c>
      <c r="D2187" t="str">
        <f>IF(HLOOKUP($D$1,'vInfo (Imported)'!$1:$5000,A2187,FALSE)&gt;0,
HLOOKUP($D$1,'vInfo (Imported)'!$1:$5000,A2187,FALSE),
"")</f>
        <v/>
      </c>
      <c r="E2187" t="str">
        <f>IF(HLOOKUP("Category",'vInfo (Imported)'!$1:$5000,A2187,FALSE)&gt;0,
HLOOKUP("Category",'vInfo (Imported)'!$1:$5000,A2187,FALSE),
"")</f>
        <v/>
      </c>
      <c r="F2187" t="str">
        <f>IF(HLOOKUP("OS according to the configuration file",'vInfo (Imported)'!$1:$5000,A2187,FALSE)&gt;0,
HLOOKUP("OS according to the configuration file",'vInfo (Imported)'!$1:$5000,A2187,FALSE),
"")</f>
        <v/>
      </c>
      <c r="G2187" s="1" t="str">
        <f>IF(HLOOKUP("Cluster",'vInfo (Imported)'!$1:$5000,A2187,FALSE)&gt;0,
HLOOKUP("Cluster",'vInfo (Imported)'!$1:$5000,A2187,FALSE),
"")</f>
        <v/>
      </c>
      <c r="K2187" s="28">
        <f>'vCluster (Imported)'!A2187</f>
        <v>0</v>
      </c>
      <c r="L2187">
        <f t="shared" si="207"/>
        <v>0</v>
      </c>
      <c r="M2187">
        <f t="shared" si="208"/>
        <v>0</v>
      </c>
      <c r="N2187">
        <f t="shared" si="209"/>
        <v>0</v>
      </c>
      <c r="O2187" s="1">
        <f t="shared" si="210"/>
        <v>0</v>
      </c>
      <c r="P2187">
        <f>SUMIFS('vCluster (Imported)'!$G:$G,'vCluster (Imported)'!$A:$A,K2187)</f>
        <v>0</v>
      </c>
      <c r="Q2187">
        <f t="shared" si="211"/>
        <v>0</v>
      </c>
    </row>
    <row r="2188" spans="1:17" x14ac:dyDescent="0.3">
      <c r="A2188">
        <f t="shared" si="206"/>
        <v>2188</v>
      </c>
      <c r="B2188" t="str">
        <f>IF(HLOOKUP("Memory",'vInfo (Imported)'!$1:$5000,A2188,FALSE)&gt;0,HLOOKUP("Memory",'vInfo (Imported)'!$1:$5000,A2188,FALSE),"")</f>
        <v/>
      </c>
      <c r="C2188" t="str">
        <f>IF(HLOOKUP("CPUs",'vInfo (Imported)'!$1:$5000,A2188,FALSE)&gt;0,
HLOOKUP("CPUs",'vInfo (Imported)'!$1:$5000,A2188,FALSE),
"")</f>
        <v/>
      </c>
      <c r="D2188" t="str">
        <f>IF(HLOOKUP($D$1,'vInfo (Imported)'!$1:$5000,A2188,FALSE)&gt;0,
HLOOKUP($D$1,'vInfo (Imported)'!$1:$5000,A2188,FALSE),
"")</f>
        <v/>
      </c>
      <c r="E2188" t="str">
        <f>IF(HLOOKUP("Category",'vInfo (Imported)'!$1:$5000,A2188,FALSE)&gt;0,
HLOOKUP("Category",'vInfo (Imported)'!$1:$5000,A2188,FALSE),
"")</f>
        <v/>
      </c>
      <c r="F2188" t="str">
        <f>IF(HLOOKUP("OS according to the configuration file",'vInfo (Imported)'!$1:$5000,A2188,FALSE)&gt;0,
HLOOKUP("OS according to the configuration file",'vInfo (Imported)'!$1:$5000,A2188,FALSE),
"")</f>
        <v/>
      </c>
      <c r="G2188" s="1" t="str">
        <f>IF(HLOOKUP("Cluster",'vInfo (Imported)'!$1:$5000,A2188,FALSE)&gt;0,
HLOOKUP("Cluster",'vInfo (Imported)'!$1:$5000,A2188,FALSE),
"")</f>
        <v/>
      </c>
      <c r="K2188" s="28">
        <f>'vCluster (Imported)'!A2188</f>
        <v>0</v>
      </c>
      <c r="L2188">
        <f t="shared" si="207"/>
        <v>0</v>
      </c>
      <c r="M2188">
        <f t="shared" si="208"/>
        <v>0</v>
      </c>
      <c r="N2188">
        <f t="shared" si="209"/>
        <v>0</v>
      </c>
      <c r="O2188" s="1">
        <f t="shared" si="210"/>
        <v>0</v>
      </c>
      <c r="P2188">
        <f>SUMIFS('vCluster (Imported)'!$G:$G,'vCluster (Imported)'!$A:$A,K2188)</f>
        <v>0</v>
      </c>
      <c r="Q2188">
        <f t="shared" si="211"/>
        <v>0</v>
      </c>
    </row>
    <row r="2189" spans="1:17" x14ac:dyDescent="0.3">
      <c r="A2189">
        <f t="shared" si="206"/>
        <v>2189</v>
      </c>
      <c r="B2189" t="str">
        <f>IF(HLOOKUP("Memory",'vInfo (Imported)'!$1:$5000,A2189,FALSE)&gt;0,HLOOKUP("Memory",'vInfo (Imported)'!$1:$5000,A2189,FALSE),"")</f>
        <v/>
      </c>
      <c r="C2189" t="str">
        <f>IF(HLOOKUP("CPUs",'vInfo (Imported)'!$1:$5000,A2189,FALSE)&gt;0,
HLOOKUP("CPUs",'vInfo (Imported)'!$1:$5000,A2189,FALSE),
"")</f>
        <v/>
      </c>
      <c r="D2189" t="str">
        <f>IF(HLOOKUP($D$1,'vInfo (Imported)'!$1:$5000,A2189,FALSE)&gt;0,
HLOOKUP($D$1,'vInfo (Imported)'!$1:$5000,A2189,FALSE),
"")</f>
        <v/>
      </c>
      <c r="E2189" t="str">
        <f>IF(HLOOKUP("Category",'vInfo (Imported)'!$1:$5000,A2189,FALSE)&gt;0,
HLOOKUP("Category",'vInfo (Imported)'!$1:$5000,A2189,FALSE),
"")</f>
        <v/>
      </c>
      <c r="F2189" t="str">
        <f>IF(HLOOKUP("OS according to the configuration file",'vInfo (Imported)'!$1:$5000,A2189,FALSE)&gt;0,
HLOOKUP("OS according to the configuration file",'vInfo (Imported)'!$1:$5000,A2189,FALSE),
"")</f>
        <v/>
      </c>
      <c r="G2189" s="1" t="str">
        <f>IF(HLOOKUP("Cluster",'vInfo (Imported)'!$1:$5000,A2189,FALSE)&gt;0,
HLOOKUP("Cluster",'vInfo (Imported)'!$1:$5000,A2189,FALSE),
"")</f>
        <v/>
      </c>
      <c r="K2189" s="28">
        <f>'vCluster (Imported)'!A2189</f>
        <v>0</v>
      </c>
      <c r="L2189">
        <f t="shared" si="207"/>
        <v>0</v>
      </c>
      <c r="M2189">
        <f t="shared" si="208"/>
        <v>0</v>
      </c>
      <c r="N2189">
        <f t="shared" si="209"/>
        <v>0</v>
      </c>
      <c r="O2189" s="1">
        <f t="shared" si="210"/>
        <v>0</v>
      </c>
      <c r="P2189">
        <f>SUMIFS('vCluster (Imported)'!$G:$G,'vCluster (Imported)'!$A:$A,K2189)</f>
        <v>0</v>
      </c>
      <c r="Q2189">
        <f t="shared" si="211"/>
        <v>0</v>
      </c>
    </row>
    <row r="2190" spans="1:17" x14ac:dyDescent="0.3">
      <c r="A2190">
        <f t="shared" si="206"/>
        <v>2190</v>
      </c>
      <c r="B2190" t="str">
        <f>IF(HLOOKUP("Memory",'vInfo (Imported)'!$1:$5000,A2190,FALSE)&gt;0,HLOOKUP("Memory",'vInfo (Imported)'!$1:$5000,A2190,FALSE),"")</f>
        <v/>
      </c>
      <c r="C2190" t="str">
        <f>IF(HLOOKUP("CPUs",'vInfo (Imported)'!$1:$5000,A2190,FALSE)&gt;0,
HLOOKUP("CPUs",'vInfo (Imported)'!$1:$5000,A2190,FALSE),
"")</f>
        <v/>
      </c>
      <c r="D2190" t="str">
        <f>IF(HLOOKUP($D$1,'vInfo (Imported)'!$1:$5000,A2190,FALSE)&gt;0,
HLOOKUP($D$1,'vInfo (Imported)'!$1:$5000,A2190,FALSE),
"")</f>
        <v/>
      </c>
      <c r="E2190" t="str">
        <f>IF(HLOOKUP("Category",'vInfo (Imported)'!$1:$5000,A2190,FALSE)&gt;0,
HLOOKUP("Category",'vInfo (Imported)'!$1:$5000,A2190,FALSE),
"")</f>
        <v/>
      </c>
      <c r="F2190" t="str">
        <f>IF(HLOOKUP("OS according to the configuration file",'vInfo (Imported)'!$1:$5000,A2190,FALSE)&gt;0,
HLOOKUP("OS according to the configuration file",'vInfo (Imported)'!$1:$5000,A2190,FALSE),
"")</f>
        <v/>
      </c>
      <c r="G2190" s="1" t="str">
        <f>IF(HLOOKUP("Cluster",'vInfo (Imported)'!$1:$5000,A2190,FALSE)&gt;0,
HLOOKUP("Cluster",'vInfo (Imported)'!$1:$5000,A2190,FALSE),
"")</f>
        <v/>
      </c>
      <c r="K2190" s="28">
        <f>'vCluster (Imported)'!A2190</f>
        <v>0</v>
      </c>
      <c r="L2190">
        <f t="shared" si="207"/>
        <v>0</v>
      </c>
      <c r="M2190">
        <f t="shared" si="208"/>
        <v>0</v>
      </c>
      <c r="N2190">
        <f t="shared" si="209"/>
        <v>0</v>
      </c>
      <c r="O2190" s="1">
        <f t="shared" si="210"/>
        <v>0</v>
      </c>
      <c r="P2190">
        <f>SUMIFS('vCluster (Imported)'!$G:$G,'vCluster (Imported)'!$A:$A,K2190)</f>
        <v>0</v>
      </c>
      <c r="Q2190">
        <f t="shared" si="211"/>
        <v>0</v>
      </c>
    </row>
    <row r="2191" spans="1:17" x14ac:dyDescent="0.3">
      <c r="A2191">
        <f t="shared" si="206"/>
        <v>2191</v>
      </c>
      <c r="B2191" t="str">
        <f>IF(HLOOKUP("Memory",'vInfo (Imported)'!$1:$5000,A2191,FALSE)&gt;0,HLOOKUP("Memory",'vInfo (Imported)'!$1:$5000,A2191,FALSE),"")</f>
        <v/>
      </c>
      <c r="C2191" t="str">
        <f>IF(HLOOKUP("CPUs",'vInfo (Imported)'!$1:$5000,A2191,FALSE)&gt;0,
HLOOKUP("CPUs",'vInfo (Imported)'!$1:$5000,A2191,FALSE),
"")</f>
        <v/>
      </c>
      <c r="D2191" t="str">
        <f>IF(HLOOKUP($D$1,'vInfo (Imported)'!$1:$5000,A2191,FALSE)&gt;0,
HLOOKUP($D$1,'vInfo (Imported)'!$1:$5000,A2191,FALSE),
"")</f>
        <v/>
      </c>
      <c r="E2191" t="str">
        <f>IF(HLOOKUP("Category",'vInfo (Imported)'!$1:$5000,A2191,FALSE)&gt;0,
HLOOKUP("Category",'vInfo (Imported)'!$1:$5000,A2191,FALSE),
"")</f>
        <v/>
      </c>
      <c r="F2191" t="str">
        <f>IF(HLOOKUP("OS according to the configuration file",'vInfo (Imported)'!$1:$5000,A2191,FALSE)&gt;0,
HLOOKUP("OS according to the configuration file",'vInfo (Imported)'!$1:$5000,A2191,FALSE),
"")</f>
        <v/>
      </c>
      <c r="G2191" s="1" t="str">
        <f>IF(HLOOKUP("Cluster",'vInfo (Imported)'!$1:$5000,A2191,FALSE)&gt;0,
HLOOKUP("Cluster",'vInfo (Imported)'!$1:$5000,A2191,FALSE),
"")</f>
        <v/>
      </c>
      <c r="K2191" s="28">
        <f>'vCluster (Imported)'!A2191</f>
        <v>0</v>
      </c>
      <c r="L2191">
        <f t="shared" si="207"/>
        <v>0</v>
      </c>
      <c r="M2191">
        <f t="shared" si="208"/>
        <v>0</v>
      </c>
      <c r="N2191">
        <f t="shared" si="209"/>
        <v>0</v>
      </c>
      <c r="O2191" s="1">
        <f t="shared" si="210"/>
        <v>0</v>
      </c>
      <c r="P2191">
        <f>SUMIFS('vCluster (Imported)'!$G:$G,'vCluster (Imported)'!$A:$A,K2191)</f>
        <v>0</v>
      </c>
      <c r="Q2191">
        <f t="shared" si="211"/>
        <v>0</v>
      </c>
    </row>
    <row r="2192" spans="1:17" x14ac:dyDescent="0.3">
      <c r="A2192">
        <f t="shared" si="206"/>
        <v>2192</v>
      </c>
      <c r="B2192" t="str">
        <f>IF(HLOOKUP("Memory",'vInfo (Imported)'!$1:$5000,A2192,FALSE)&gt;0,HLOOKUP("Memory",'vInfo (Imported)'!$1:$5000,A2192,FALSE),"")</f>
        <v/>
      </c>
      <c r="C2192" t="str">
        <f>IF(HLOOKUP("CPUs",'vInfo (Imported)'!$1:$5000,A2192,FALSE)&gt;0,
HLOOKUP("CPUs",'vInfo (Imported)'!$1:$5000,A2192,FALSE),
"")</f>
        <v/>
      </c>
      <c r="D2192" t="str">
        <f>IF(HLOOKUP($D$1,'vInfo (Imported)'!$1:$5000,A2192,FALSE)&gt;0,
HLOOKUP($D$1,'vInfo (Imported)'!$1:$5000,A2192,FALSE),
"")</f>
        <v/>
      </c>
      <c r="E2192" t="str">
        <f>IF(HLOOKUP("Category",'vInfo (Imported)'!$1:$5000,A2192,FALSE)&gt;0,
HLOOKUP("Category",'vInfo (Imported)'!$1:$5000,A2192,FALSE),
"")</f>
        <v/>
      </c>
      <c r="F2192" t="str">
        <f>IF(HLOOKUP("OS according to the configuration file",'vInfo (Imported)'!$1:$5000,A2192,FALSE)&gt;0,
HLOOKUP("OS according to the configuration file",'vInfo (Imported)'!$1:$5000,A2192,FALSE),
"")</f>
        <v/>
      </c>
      <c r="G2192" s="1" t="str">
        <f>IF(HLOOKUP("Cluster",'vInfo (Imported)'!$1:$5000,A2192,FALSE)&gt;0,
HLOOKUP("Cluster",'vInfo (Imported)'!$1:$5000,A2192,FALSE),
"")</f>
        <v/>
      </c>
      <c r="K2192" s="28">
        <f>'vCluster (Imported)'!A2192</f>
        <v>0</v>
      </c>
      <c r="L2192">
        <f t="shared" si="207"/>
        <v>0</v>
      </c>
      <c r="M2192">
        <f t="shared" si="208"/>
        <v>0</v>
      </c>
      <c r="N2192">
        <f t="shared" si="209"/>
        <v>0</v>
      </c>
      <c r="O2192" s="1">
        <f t="shared" si="210"/>
        <v>0</v>
      </c>
      <c r="P2192">
        <f>SUMIFS('vCluster (Imported)'!$G:$G,'vCluster (Imported)'!$A:$A,K2192)</f>
        <v>0</v>
      </c>
      <c r="Q2192">
        <f t="shared" si="211"/>
        <v>0</v>
      </c>
    </row>
    <row r="2193" spans="1:17" x14ac:dyDescent="0.3">
      <c r="A2193">
        <f t="shared" si="206"/>
        <v>2193</v>
      </c>
      <c r="B2193" t="str">
        <f>IF(HLOOKUP("Memory",'vInfo (Imported)'!$1:$5000,A2193,FALSE)&gt;0,HLOOKUP("Memory",'vInfo (Imported)'!$1:$5000,A2193,FALSE),"")</f>
        <v/>
      </c>
      <c r="C2193" t="str">
        <f>IF(HLOOKUP("CPUs",'vInfo (Imported)'!$1:$5000,A2193,FALSE)&gt;0,
HLOOKUP("CPUs",'vInfo (Imported)'!$1:$5000,A2193,FALSE),
"")</f>
        <v/>
      </c>
      <c r="D2193" t="str">
        <f>IF(HLOOKUP($D$1,'vInfo (Imported)'!$1:$5000,A2193,FALSE)&gt;0,
HLOOKUP($D$1,'vInfo (Imported)'!$1:$5000,A2193,FALSE),
"")</f>
        <v/>
      </c>
      <c r="E2193" t="str">
        <f>IF(HLOOKUP("Category",'vInfo (Imported)'!$1:$5000,A2193,FALSE)&gt;0,
HLOOKUP("Category",'vInfo (Imported)'!$1:$5000,A2193,FALSE),
"")</f>
        <v/>
      </c>
      <c r="F2193" t="str">
        <f>IF(HLOOKUP("OS according to the configuration file",'vInfo (Imported)'!$1:$5000,A2193,FALSE)&gt;0,
HLOOKUP("OS according to the configuration file",'vInfo (Imported)'!$1:$5000,A2193,FALSE),
"")</f>
        <v/>
      </c>
      <c r="G2193" s="1" t="str">
        <f>IF(HLOOKUP("Cluster",'vInfo (Imported)'!$1:$5000,A2193,FALSE)&gt;0,
HLOOKUP("Cluster",'vInfo (Imported)'!$1:$5000,A2193,FALSE),
"")</f>
        <v/>
      </c>
      <c r="K2193" s="28">
        <f>'vCluster (Imported)'!A2193</f>
        <v>0</v>
      </c>
      <c r="L2193">
        <f t="shared" si="207"/>
        <v>0</v>
      </c>
      <c r="M2193">
        <f t="shared" si="208"/>
        <v>0</v>
      </c>
      <c r="N2193">
        <f t="shared" si="209"/>
        <v>0</v>
      </c>
      <c r="O2193" s="1">
        <f t="shared" si="210"/>
        <v>0</v>
      </c>
      <c r="P2193">
        <f>SUMIFS('vCluster (Imported)'!$G:$G,'vCluster (Imported)'!$A:$A,K2193)</f>
        <v>0</v>
      </c>
      <c r="Q2193">
        <f t="shared" si="211"/>
        <v>0</v>
      </c>
    </row>
    <row r="2194" spans="1:17" x14ac:dyDescent="0.3">
      <c r="A2194">
        <f t="shared" si="206"/>
        <v>2194</v>
      </c>
      <c r="B2194" t="str">
        <f>IF(HLOOKUP("Memory",'vInfo (Imported)'!$1:$5000,A2194,FALSE)&gt;0,HLOOKUP("Memory",'vInfo (Imported)'!$1:$5000,A2194,FALSE),"")</f>
        <v/>
      </c>
      <c r="C2194" t="str">
        <f>IF(HLOOKUP("CPUs",'vInfo (Imported)'!$1:$5000,A2194,FALSE)&gt;0,
HLOOKUP("CPUs",'vInfo (Imported)'!$1:$5000,A2194,FALSE),
"")</f>
        <v/>
      </c>
      <c r="D2194" t="str">
        <f>IF(HLOOKUP($D$1,'vInfo (Imported)'!$1:$5000,A2194,FALSE)&gt;0,
HLOOKUP($D$1,'vInfo (Imported)'!$1:$5000,A2194,FALSE),
"")</f>
        <v/>
      </c>
      <c r="E2194" t="str">
        <f>IF(HLOOKUP("Category",'vInfo (Imported)'!$1:$5000,A2194,FALSE)&gt;0,
HLOOKUP("Category",'vInfo (Imported)'!$1:$5000,A2194,FALSE),
"")</f>
        <v/>
      </c>
      <c r="F2194" t="str">
        <f>IF(HLOOKUP("OS according to the configuration file",'vInfo (Imported)'!$1:$5000,A2194,FALSE)&gt;0,
HLOOKUP("OS according to the configuration file",'vInfo (Imported)'!$1:$5000,A2194,FALSE),
"")</f>
        <v/>
      </c>
      <c r="G2194" s="1" t="str">
        <f>IF(HLOOKUP("Cluster",'vInfo (Imported)'!$1:$5000,A2194,FALSE)&gt;0,
HLOOKUP("Cluster",'vInfo (Imported)'!$1:$5000,A2194,FALSE),
"")</f>
        <v/>
      </c>
      <c r="K2194" s="28">
        <f>'vCluster (Imported)'!A2194</f>
        <v>0</v>
      </c>
      <c r="L2194">
        <f t="shared" si="207"/>
        <v>0</v>
      </c>
      <c r="M2194">
        <f t="shared" si="208"/>
        <v>0</v>
      </c>
      <c r="N2194">
        <f t="shared" si="209"/>
        <v>0</v>
      </c>
      <c r="O2194" s="1">
        <f t="shared" si="210"/>
        <v>0</v>
      </c>
      <c r="P2194">
        <f>SUMIFS('vCluster (Imported)'!$G:$G,'vCluster (Imported)'!$A:$A,K2194)</f>
        <v>0</v>
      </c>
      <c r="Q2194">
        <f t="shared" si="211"/>
        <v>0</v>
      </c>
    </row>
    <row r="2195" spans="1:17" x14ac:dyDescent="0.3">
      <c r="A2195">
        <f t="shared" si="206"/>
        <v>2195</v>
      </c>
      <c r="B2195" t="str">
        <f>IF(HLOOKUP("Memory",'vInfo (Imported)'!$1:$5000,A2195,FALSE)&gt;0,HLOOKUP("Memory",'vInfo (Imported)'!$1:$5000,A2195,FALSE),"")</f>
        <v/>
      </c>
      <c r="C2195" t="str">
        <f>IF(HLOOKUP("CPUs",'vInfo (Imported)'!$1:$5000,A2195,FALSE)&gt;0,
HLOOKUP("CPUs",'vInfo (Imported)'!$1:$5000,A2195,FALSE),
"")</f>
        <v/>
      </c>
      <c r="D2195" t="str">
        <f>IF(HLOOKUP($D$1,'vInfo (Imported)'!$1:$5000,A2195,FALSE)&gt;0,
HLOOKUP($D$1,'vInfo (Imported)'!$1:$5000,A2195,FALSE),
"")</f>
        <v/>
      </c>
      <c r="E2195" t="str">
        <f>IF(HLOOKUP("Category",'vInfo (Imported)'!$1:$5000,A2195,FALSE)&gt;0,
HLOOKUP("Category",'vInfo (Imported)'!$1:$5000,A2195,FALSE),
"")</f>
        <v/>
      </c>
      <c r="F2195" t="str">
        <f>IF(HLOOKUP("OS according to the configuration file",'vInfo (Imported)'!$1:$5000,A2195,FALSE)&gt;0,
HLOOKUP("OS according to the configuration file",'vInfo (Imported)'!$1:$5000,A2195,FALSE),
"")</f>
        <v/>
      </c>
      <c r="G2195" s="1" t="str">
        <f>IF(HLOOKUP("Cluster",'vInfo (Imported)'!$1:$5000,A2195,FALSE)&gt;0,
HLOOKUP("Cluster",'vInfo (Imported)'!$1:$5000,A2195,FALSE),
"")</f>
        <v/>
      </c>
      <c r="K2195" s="28">
        <f>'vCluster (Imported)'!A2195</f>
        <v>0</v>
      </c>
      <c r="L2195">
        <f t="shared" si="207"/>
        <v>0</v>
      </c>
      <c r="M2195">
        <f t="shared" si="208"/>
        <v>0</v>
      </c>
      <c r="N2195">
        <f t="shared" si="209"/>
        <v>0</v>
      </c>
      <c r="O2195" s="1">
        <f t="shared" si="210"/>
        <v>0</v>
      </c>
      <c r="P2195">
        <f>SUMIFS('vCluster (Imported)'!$G:$G,'vCluster (Imported)'!$A:$A,K2195)</f>
        <v>0</v>
      </c>
      <c r="Q2195">
        <f t="shared" si="211"/>
        <v>0</v>
      </c>
    </row>
    <row r="2196" spans="1:17" x14ac:dyDescent="0.3">
      <c r="A2196">
        <f t="shared" si="206"/>
        <v>2196</v>
      </c>
      <c r="B2196" t="str">
        <f>IF(HLOOKUP("Memory",'vInfo (Imported)'!$1:$5000,A2196,FALSE)&gt;0,HLOOKUP("Memory",'vInfo (Imported)'!$1:$5000,A2196,FALSE),"")</f>
        <v/>
      </c>
      <c r="C2196" t="str">
        <f>IF(HLOOKUP("CPUs",'vInfo (Imported)'!$1:$5000,A2196,FALSE)&gt;0,
HLOOKUP("CPUs",'vInfo (Imported)'!$1:$5000,A2196,FALSE),
"")</f>
        <v/>
      </c>
      <c r="D2196" t="str">
        <f>IF(HLOOKUP($D$1,'vInfo (Imported)'!$1:$5000,A2196,FALSE)&gt;0,
HLOOKUP($D$1,'vInfo (Imported)'!$1:$5000,A2196,FALSE),
"")</f>
        <v/>
      </c>
      <c r="E2196" t="str">
        <f>IF(HLOOKUP("Category",'vInfo (Imported)'!$1:$5000,A2196,FALSE)&gt;0,
HLOOKUP("Category",'vInfo (Imported)'!$1:$5000,A2196,FALSE),
"")</f>
        <v/>
      </c>
      <c r="F2196" t="str">
        <f>IF(HLOOKUP("OS according to the configuration file",'vInfo (Imported)'!$1:$5000,A2196,FALSE)&gt;0,
HLOOKUP("OS according to the configuration file",'vInfo (Imported)'!$1:$5000,A2196,FALSE),
"")</f>
        <v/>
      </c>
      <c r="G2196" s="1" t="str">
        <f>IF(HLOOKUP("Cluster",'vInfo (Imported)'!$1:$5000,A2196,FALSE)&gt;0,
HLOOKUP("Cluster",'vInfo (Imported)'!$1:$5000,A2196,FALSE),
"")</f>
        <v/>
      </c>
      <c r="K2196" s="28">
        <f>'vCluster (Imported)'!A2196</f>
        <v>0</v>
      </c>
      <c r="L2196">
        <f t="shared" si="207"/>
        <v>0</v>
      </c>
      <c r="M2196">
        <f t="shared" si="208"/>
        <v>0</v>
      </c>
      <c r="N2196">
        <f t="shared" si="209"/>
        <v>0</v>
      </c>
      <c r="O2196" s="1">
        <f t="shared" si="210"/>
        <v>0</v>
      </c>
      <c r="P2196">
        <f>SUMIFS('vCluster (Imported)'!$G:$G,'vCluster (Imported)'!$A:$A,K2196)</f>
        <v>0</v>
      </c>
      <c r="Q2196">
        <f t="shared" si="211"/>
        <v>0</v>
      </c>
    </row>
    <row r="2197" spans="1:17" x14ac:dyDescent="0.3">
      <c r="A2197">
        <f t="shared" si="206"/>
        <v>2197</v>
      </c>
      <c r="B2197" t="str">
        <f>IF(HLOOKUP("Memory",'vInfo (Imported)'!$1:$5000,A2197,FALSE)&gt;0,HLOOKUP("Memory",'vInfo (Imported)'!$1:$5000,A2197,FALSE),"")</f>
        <v/>
      </c>
      <c r="C2197" t="str">
        <f>IF(HLOOKUP("CPUs",'vInfo (Imported)'!$1:$5000,A2197,FALSE)&gt;0,
HLOOKUP("CPUs",'vInfo (Imported)'!$1:$5000,A2197,FALSE),
"")</f>
        <v/>
      </c>
      <c r="D2197" t="str">
        <f>IF(HLOOKUP($D$1,'vInfo (Imported)'!$1:$5000,A2197,FALSE)&gt;0,
HLOOKUP($D$1,'vInfo (Imported)'!$1:$5000,A2197,FALSE),
"")</f>
        <v/>
      </c>
      <c r="E2197" t="str">
        <f>IF(HLOOKUP("Category",'vInfo (Imported)'!$1:$5000,A2197,FALSE)&gt;0,
HLOOKUP("Category",'vInfo (Imported)'!$1:$5000,A2197,FALSE),
"")</f>
        <v/>
      </c>
      <c r="F2197" t="str">
        <f>IF(HLOOKUP("OS according to the configuration file",'vInfo (Imported)'!$1:$5000,A2197,FALSE)&gt;0,
HLOOKUP("OS according to the configuration file",'vInfo (Imported)'!$1:$5000,A2197,FALSE),
"")</f>
        <v/>
      </c>
      <c r="G2197" s="1" t="str">
        <f>IF(HLOOKUP("Cluster",'vInfo (Imported)'!$1:$5000,A2197,FALSE)&gt;0,
HLOOKUP("Cluster",'vInfo (Imported)'!$1:$5000,A2197,FALSE),
"")</f>
        <v/>
      </c>
      <c r="K2197" s="28">
        <f>'vCluster (Imported)'!A2197</f>
        <v>0</v>
      </c>
      <c r="L2197">
        <f t="shared" si="207"/>
        <v>0</v>
      </c>
      <c r="M2197">
        <f t="shared" si="208"/>
        <v>0</v>
      </c>
      <c r="N2197">
        <f t="shared" si="209"/>
        <v>0</v>
      </c>
      <c r="O2197" s="1">
        <f t="shared" si="210"/>
        <v>0</v>
      </c>
      <c r="P2197">
        <f>SUMIFS('vCluster (Imported)'!$G:$G,'vCluster (Imported)'!$A:$A,K2197)</f>
        <v>0</v>
      </c>
      <c r="Q2197">
        <f t="shared" si="211"/>
        <v>0</v>
      </c>
    </row>
    <row r="2198" spans="1:17" x14ac:dyDescent="0.3">
      <c r="A2198">
        <f t="shared" si="206"/>
        <v>2198</v>
      </c>
      <c r="B2198" t="str">
        <f>IF(HLOOKUP("Memory",'vInfo (Imported)'!$1:$5000,A2198,FALSE)&gt;0,HLOOKUP("Memory",'vInfo (Imported)'!$1:$5000,A2198,FALSE),"")</f>
        <v/>
      </c>
      <c r="C2198" t="str">
        <f>IF(HLOOKUP("CPUs",'vInfo (Imported)'!$1:$5000,A2198,FALSE)&gt;0,
HLOOKUP("CPUs",'vInfo (Imported)'!$1:$5000,A2198,FALSE),
"")</f>
        <v/>
      </c>
      <c r="D2198" t="str">
        <f>IF(HLOOKUP($D$1,'vInfo (Imported)'!$1:$5000,A2198,FALSE)&gt;0,
HLOOKUP($D$1,'vInfo (Imported)'!$1:$5000,A2198,FALSE),
"")</f>
        <v/>
      </c>
      <c r="E2198" t="str">
        <f>IF(HLOOKUP("Category",'vInfo (Imported)'!$1:$5000,A2198,FALSE)&gt;0,
HLOOKUP("Category",'vInfo (Imported)'!$1:$5000,A2198,FALSE),
"")</f>
        <v/>
      </c>
      <c r="F2198" t="str">
        <f>IF(HLOOKUP("OS according to the configuration file",'vInfo (Imported)'!$1:$5000,A2198,FALSE)&gt;0,
HLOOKUP("OS according to the configuration file",'vInfo (Imported)'!$1:$5000,A2198,FALSE),
"")</f>
        <v/>
      </c>
      <c r="G2198" s="1" t="str">
        <f>IF(HLOOKUP("Cluster",'vInfo (Imported)'!$1:$5000,A2198,FALSE)&gt;0,
HLOOKUP("Cluster",'vInfo (Imported)'!$1:$5000,A2198,FALSE),
"")</f>
        <v/>
      </c>
      <c r="K2198" s="28">
        <f>'vCluster (Imported)'!A2198</f>
        <v>0</v>
      </c>
      <c r="L2198">
        <f t="shared" si="207"/>
        <v>0</v>
      </c>
      <c r="M2198">
        <f t="shared" si="208"/>
        <v>0</v>
      </c>
      <c r="N2198">
        <f t="shared" si="209"/>
        <v>0</v>
      </c>
      <c r="O2198" s="1">
        <f t="shared" si="210"/>
        <v>0</v>
      </c>
      <c r="P2198">
        <f>SUMIFS('vCluster (Imported)'!$G:$G,'vCluster (Imported)'!$A:$A,K2198)</f>
        <v>0</v>
      </c>
      <c r="Q2198">
        <f t="shared" si="211"/>
        <v>0</v>
      </c>
    </row>
    <row r="2199" spans="1:17" x14ac:dyDescent="0.3">
      <c r="A2199">
        <f t="shared" si="206"/>
        <v>2199</v>
      </c>
      <c r="B2199" t="str">
        <f>IF(HLOOKUP("Memory",'vInfo (Imported)'!$1:$5000,A2199,FALSE)&gt;0,HLOOKUP("Memory",'vInfo (Imported)'!$1:$5000,A2199,FALSE),"")</f>
        <v/>
      </c>
      <c r="C2199" t="str">
        <f>IF(HLOOKUP("CPUs",'vInfo (Imported)'!$1:$5000,A2199,FALSE)&gt;0,
HLOOKUP("CPUs",'vInfo (Imported)'!$1:$5000,A2199,FALSE),
"")</f>
        <v/>
      </c>
      <c r="D2199" t="str">
        <f>IF(HLOOKUP($D$1,'vInfo (Imported)'!$1:$5000,A2199,FALSE)&gt;0,
HLOOKUP($D$1,'vInfo (Imported)'!$1:$5000,A2199,FALSE),
"")</f>
        <v/>
      </c>
      <c r="E2199" t="str">
        <f>IF(HLOOKUP("Category",'vInfo (Imported)'!$1:$5000,A2199,FALSE)&gt;0,
HLOOKUP("Category",'vInfo (Imported)'!$1:$5000,A2199,FALSE),
"")</f>
        <v/>
      </c>
      <c r="F2199" t="str">
        <f>IF(HLOOKUP("OS according to the configuration file",'vInfo (Imported)'!$1:$5000,A2199,FALSE)&gt;0,
HLOOKUP("OS according to the configuration file",'vInfo (Imported)'!$1:$5000,A2199,FALSE),
"")</f>
        <v/>
      </c>
      <c r="G2199" s="1" t="str">
        <f>IF(HLOOKUP("Cluster",'vInfo (Imported)'!$1:$5000,A2199,FALSE)&gt;0,
HLOOKUP("Cluster",'vInfo (Imported)'!$1:$5000,A2199,FALSE),
"")</f>
        <v/>
      </c>
      <c r="K2199" s="28">
        <f>'vCluster (Imported)'!A2199</f>
        <v>0</v>
      </c>
      <c r="L2199">
        <f t="shared" si="207"/>
        <v>0</v>
      </c>
      <c r="M2199">
        <f t="shared" si="208"/>
        <v>0</v>
      </c>
      <c r="N2199">
        <f t="shared" si="209"/>
        <v>0</v>
      </c>
      <c r="O2199" s="1">
        <f t="shared" si="210"/>
        <v>0</v>
      </c>
      <c r="P2199">
        <f>SUMIFS('vCluster (Imported)'!$G:$G,'vCluster (Imported)'!$A:$A,K2199)</f>
        <v>0</v>
      </c>
      <c r="Q2199">
        <f t="shared" si="211"/>
        <v>0</v>
      </c>
    </row>
    <row r="2200" spans="1:17" x14ac:dyDescent="0.3">
      <c r="A2200">
        <f t="shared" si="206"/>
        <v>2200</v>
      </c>
      <c r="B2200" t="str">
        <f>IF(HLOOKUP("Memory",'vInfo (Imported)'!$1:$5000,A2200,FALSE)&gt;0,HLOOKUP("Memory",'vInfo (Imported)'!$1:$5000,A2200,FALSE),"")</f>
        <v/>
      </c>
      <c r="C2200" t="str">
        <f>IF(HLOOKUP("CPUs",'vInfo (Imported)'!$1:$5000,A2200,FALSE)&gt;0,
HLOOKUP("CPUs",'vInfo (Imported)'!$1:$5000,A2200,FALSE),
"")</f>
        <v/>
      </c>
      <c r="D2200" t="str">
        <f>IF(HLOOKUP($D$1,'vInfo (Imported)'!$1:$5000,A2200,FALSE)&gt;0,
HLOOKUP($D$1,'vInfo (Imported)'!$1:$5000,A2200,FALSE),
"")</f>
        <v/>
      </c>
      <c r="E2200" t="str">
        <f>IF(HLOOKUP("Category",'vInfo (Imported)'!$1:$5000,A2200,FALSE)&gt;0,
HLOOKUP("Category",'vInfo (Imported)'!$1:$5000,A2200,FALSE),
"")</f>
        <v/>
      </c>
      <c r="F2200" t="str">
        <f>IF(HLOOKUP("OS according to the configuration file",'vInfo (Imported)'!$1:$5000,A2200,FALSE)&gt;0,
HLOOKUP("OS according to the configuration file",'vInfo (Imported)'!$1:$5000,A2200,FALSE),
"")</f>
        <v/>
      </c>
      <c r="G2200" s="1" t="str">
        <f>IF(HLOOKUP("Cluster",'vInfo (Imported)'!$1:$5000,A2200,FALSE)&gt;0,
HLOOKUP("Cluster",'vInfo (Imported)'!$1:$5000,A2200,FALSE),
"")</f>
        <v/>
      </c>
      <c r="K2200" s="28">
        <f>'vCluster (Imported)'!A2200</f>
        <v>0</v>
      </c>
      <c r="L2200">
        <f t="shared" si="207"/>
        <v>0</v>
      </c>
      <c r="M2200">
        <f t="shared" si="208"/>
        <v>0</v>
      </c>
      <c r="N2200">
        <f t="shared" si="209"/>
        <v>0</v>
      </c>
      <c r="O2200" s="1">
        <f t="shared" si="210"/>
        <v>0</v>
      </c>
      <c r="P2200">
        <f>SUMIFS('vCluster (Imported)'!$G:$G,'vCluster (Imported)'!$A:$A,K2200)</f>
        <v>0</v>
      </c>
      <c r="Q2200">
        <f t="shared" si="211"/>
        <v>0</v>
      </c>
    </row>
    <row r="2201" spans="1:17" x14ac:dyDescent="0.3">
      <c r="A2201">
        <f t="shared" si="206"/>
        <v>2201</v>
      </c>
      <c r="B2201" t="str">
        <f>IF(HLOOKUP("Memory",'vInfo (Imported)'!$1:$5000,A2201,FALSE)&gt;0,HLOOKUP("Memory",'vInfo (Imported)'!$1:$5000,A2201,FALSE),"")</f>
        <v/>
      </c>
      <c r="C2201" t="str">
        <f>IF(HLOOKUP("CPUs",'vInfo (Imported)'!$1:$5000,A2201,FALSE)&gt;0,
HLOOKUP("CPUs",'vInfo (Imported)'!$1:$5000,A2201,FALSE),
"")</f>
        <v/>
      </c>
      <c r="D2201" t="str">
        <f>IF(HLOOKUP($D$1,'vInfo (Imported)'!$1:$5000,A2201,FALSE)&gt;0,
HLOOKUP($D$1,'vInfo (Imported)'!$1:$5000,A2201,FALSE),
"")</f>
        <v/>
      </c>
      <c r="E2201" t="str">
        <f>IF(HLOOKUP("Category",'vInfo (Imported)'!$1:$5000,A2201,FALSE)&gt;0,
HLOOKUP("Category",'vInfo (Imported)'!$1:$5000,A2201,FALSE),
"")</f>
        <v/>
      </c>
      <c r="F2201" t="str">
        <f>IF(HLOOKUP("OS according to the configuration file",'vInfo (Imported)'!$1:$5000,A2201,FALSE)&gt;0,
HLOOKUP("OS according to the configuration file",'vInfo (Imported)'!$1:$5000,A2201,FALSE),
"")</f>
        <v/>
      </c>
      <c r="G2201" s="1" t="str">
        <f>IF(HLOOKUP("Cluster",'vInfo (Imported)'!$1:$5000,A2201,FALSE)&gt;0,
HLOOKUP("Cluster",'vInfo (Imported)'!$1:$5000,A2201,FALSE),
"")</f>
        <v/>
      </c>
      <c r="K2201" s="28">
        <f>'vCluster (Imported)'!A2201</f>
        <v>0</v>
      </c>
      <c r="L2201">
        <f t="shared" si="207"/>
        <v>0</v>
      </c>
      <c r="M2201">
        <f t="shared" si="208"/>
        <v>0</v>
      </c>
      <c r="N2201">
        <f t="shared" si="209"/>
        <v>0</v>
      </c>
      <c r="O2201" s="1">
        <f t="shared" si="210"/>
        <v>0</v>
      </c>
      <c r="P2201">
        <f>SUMIFS('vCluster (Imported)'!$G:$G,'vCluster (Imported)'!$A:$A,K2201)</f>
        <v>0</v>
      </c>
      <c r="Q2201">
        <f t="shared" si="211"/>
        <v>0</v>
      </c>
    </row>
    <row r="2202" spans="1:17" x14ac:dyDescent="0.3">
      <c r="A2202">
        <f t="shared" si="206"/>
        <v>2202</v>
      </c>
      <c r="B2202" t="str">
        <f>IF(HLOOKUP("Memory",'vInfo (Imported)'!$1:$5000,A2202,FALSE)&gt;0,HLOOKUP("Memory",'vInfo (Imported)'!$1:$5000,A2202,FALSE),"")</f>
        <v/>
      </c>
      <c r="C2202" t="str">
        <f>IF(HLOOKUP("CPUs",'vInfo (Imported)'!$1:$5000,A2202,FALSE)&gt;0,
HLOOKUP("CPUs",'vInfo (Imported)'!$1:$5000,A2202,FALSE),
"")</f>
        <v/>
      </c>
      <c r="D2202" t="str">
        <f>IF(HLOOKUP($D$1,'vInfo (Imported)'!$1:$5000,A2202,FALSE)&gt;0,
HLOOKUP($D$1,'vInfo (Imported)'!$1:$5000,A2202,FALSE),
"")</f>
        <v/>
      </c>
      <c r="E2202" t="str">
        <f>IF(HLOOKUP("Category",'vInfo (Imported)'!$1:$5000,A2202,FALSE)&gt;0,
HLOOKUP("Category",'vInfo (Imported)'!$1:$5000,A2202,FALSE),
"")</f>
        <v/>
      </c>
      <c r="F2202" t="str">
        <f>IF(HLOOKUP("OS according to the configuration file",'vInfo (Imported)'!$1:$5000,A2202,FALSE)&gt;0,
HLOOKUP("OS according to the configuration file",'vInfo (Imported)'!$1:$5000,A2202,FALSE),
"")</f>
        <v/>
      </c>
      <c r="G2202" s="1" t="str">
        <f>IF(HLOOKUP("Cluster",'vInfo (Imported)'!$1:$5000,A2202,FALSE)&gt;0,
HLOOKUP("Cluster",'vInfo (Imported)'!$1:$5000,A2202,FALSE),
"")</f>
        <v/>
      </c>
      <c r="K2202" s="28">
        <f>'vCluster (Imported)'!A2202</f>
        <v>0</v>
      </c>
      <c r="L2202">
        <f t="shared" si="207"/>
        <v>0</v>
      </c>
      <c r="M2202">
        <f t="shared" si="208"/>
        <v>0</v>
      </c>
      <c r="N2202">
        <f t="shared" si="209"/>
        <v>0</v>
      </c>
      <c r="O2202" s="1">
        <f t="shared" si="210"/>
        <v>0</v>
      </c>
      <c r="P2202">
        <f>SUMIFS('vCluster (Imported)'!$G:$G,'vCluster (Imported)'!$A:$A,K2202)</f>
        <v>0</v>
      </c>
      <c r="Q2202">
        <f t="shared" si="211"/>
        <v>0</v>
      </c>
    </row>
    <row r="2203" spans="1:17" x14ac:dyDescent="0.3">
      <c r="A2203">
        <f t="shared" si="206"/>
        <v>2203</v>
      </c>
      <c r="B2203" t="str">
        <f>IF(HLOOKUP("Memory",'vInfo (Imported)'!$1:$5000,A2203,FALSE)&gt;0,HLOOKUP("Memory",'vInfo (Imported)'!$1:$5000,A2203,FALSE),"")</f>
        <v/>
      </c>
      <c r="C2203" t="str">
        <f>IF(HLOOKUP("CPUs",'vInfo (Imported)'!$1:$5000,A2203,FALSE)&gt;0,
HLOOKUP("CPUs",'vInfo (Imported)'!$1:$5000,A2203,FALSE),
"")</f>
        <v/>
      </c>
      <c r="D2203" t="str">
        <f>IF(HLOOKUP($D$1,'vInfo (Imported)'!$1:$5000,A2203,FALSE)&gt;0,
HLOOKUP($D$1,'vInfo (Imported)'!$1:$5000,A2203,FALSE),
"")</f>
        <v/>
      </c>
      <c r="E2203" t="str">
        <f>IF(HLOOKUP("Category",'vInfo (Imported)'!$1:$5000,A2203,FALSE)&gt;0,
HLOOKUP("Category",'vInfo (Imported)'!$1:$5000,A2203,FALSE),
"")</f>
        <v/>
      </c>
      <c r="F2203" t="str">
        <f>IF(HLOOKUP("OS according to the configuration file",'vInfo (Imported)'!$1:$5000,A2203,FALSE)&gt;0,
HLOOKUP("OS according to the configuration file",'vInfo (Imported)'!$1:$5000,A2203,FALSE),
"")</f>
        <v/>
      </c>
      <c r="G2203" s="1" t="str">
        <f>IF(HLOOKUP("Cluster",'vInfo (Imported)'!$1:$5000,A2203,FALSE)&gt;0,
HLOOKUP("Cluster",'vInfo (Imported)'!$1:$5000,A2203,FALSE),
"")</f>
        <v/>
      </c>
      <c r="K2203" s="28">
        <f>'vCluster (Imported)'!A2203</f>
        <v>0</v>
      </c>
      <c r="L2203">
        <f t="shared" si="207"/>
        <v>0</v>
      </c>
      <c r="M2203">
        <f t="shared" si="208"/>
        <v>0</v>
      </c>
      <c r="N2203">
        <f t="shared" si="209"/>
        <v>0</v>
      </c>
      <c r="O2203" s="1">
        <f t="shared" si="210"/>
        <v>0</v>
      </c>
      <c r="P2203">
        <f>SUMIFS('vCluster (Imported)'!$G:$G,'vCluster (Imported)'!$A:$A,K2203)</f>
        <v>0</v>
      </c>
      <c r="Q2203">
        <f t="shared" si="211"/>
        <v>0</v>
      </c>
    </row>
    <row r="2204" spans="1:17" x14ac:dyDescent="0.3">
      <c r="A2204">
        <f t="shared" si="206"/>
        <v>2204</v>
      </c>
      <c r="B2204" t="str">
        <f>IF(HLOOKUP("Memory",'vInfo (Imported)'!$1:$5000,A2204,FALSE)&gt;0,HLOOKUP("Memory",'vInfo (Imported)'!$1:$5000,A2204,FALSE),"")</f>
        <v/>
      </c>
      <c r="C2204" t="str">
        <f>IF(HLOOKUP("CPUs",'vInfo (Imported)'!$1:$5000,A2204,FALSE)&gt;0,
HLOOKUP("CPUs",'vInfo (Imported)'!$1:$5000,A2204,FALSE),
"")</f>
        <v/>
      </c>
      <c r="D2204" t="str">
        <f>IF(HLOOKUP($D$1,'vInfo (Imported)'!$1:$5000,A2204,FALSE)&gt;0,
HLOOKUP($D$1,'vInfo (Imported)'!$1:$5000,A2204,FALSE),
"")</f>
        <v/>
      </c>
      <c r="E2204" t="str">
        <f>IF(HLOOKUP("Category",'vInfo (Imported)'!$1:$5000,A2204,FALSE)&gt;0,
HLOOKUP("Category",'vInfo (Imported)'!$1:$5000,A2204,FALSE),
"")</f>
        <v/>
      </c>
      <c r="F2204" t="str">
        <f>IF(HLOOKUP("OS according to the configuration file",'vInfo (Imported)'!$1:$5000,A2204,FALSE)&gt;0,
HLOOKUP("OS according to the configuration file",'vInfo (Imported)'!$1:$5000,A2204,FALSE),
"")</f>
        <v/>
      </c>
      <c r="G2204" s="1" t="str">
        <f>IF(HLOOKUP("Cluster",'vInfo (Imported)'!$1:$5000,A2204,FALSE)&gt;0,
HLOOKUP("Cluster",'vInfo (Imported)'!$1:$5000,A2204,FALSE),
"")</f>
        <v/>
      </c>
      <c r="K2204" s="28">
        <f>'vCluster (Imported)'!A2204</f>
        <v>0</v>
      </c>
      <c r="L2204">
        <f t="shared" si="207"/>
        <v>0</v>
      </c>
      <c r="M2204">
        <f t="shared" si="208"/>
        <v>0</v>
      </c>
      <c r="N2204">
        <f t="shared" si="209"/>
        <v>0</v>
      </c>
      <c r="O2204" s="1">
        <f t="shared" si="210"/>
        <v>0</v>
      </c>
      <c r="P2204">
        <f>SUMIFS('vCluster (Imported)'!$G:$G,'vCluster (Imported)'!$A:$A,K2204)</f>
        <v>0</v>
      </c>
      <c r="Q2204">
        <f t="shared" si="211"/>
        <v>0</v>
      </c>
    </row>
    <row r="2205" spans="1:17" x14ac:dyDescent="0.3">
      <c r="A2205">
        <f t="shared" si="206"/>
        <v>2205</v>
      </c>
      <c r="B2205" t="str">
        <f>IF(HLOOKUP("Memory",'vInfo (Imported)'!$1:$5000,A2205,FALSE)&gt;0,HLOOKUP("Memory",'vInfo (Imported)'!$1:$5000,A2205,FALSE),"")</f>
        <v/>
      </c>
      <c r="C2205" t="str">
        <f>IF(HLOOKUP("CPUs",'vInfo (Imported)'!$1:$5000,A2205,FALSE)&gt;0,
HLOOKUP("CPUs",'vInfo (Imported)'!$1:$5000,A2205,FALSE),
"")</f>
        <v/>
      </c>
      <c r="D2205" t="str">
        <f>IF(HLOOKUP($D$1,'vInfo (Imported)'!$1:$5000,A2205,FALSE)&gt;0,
HLOOKUP($D$1,'vInfo (Imported)'!$1:$5000,A2205,FALSE),
"")</f>
        <v/>
      </c>
      <c r="E2205" t="str">
        <f>IF(HLOOKUP("Category",'vInfo (Imported)'!$1:$5000,A2205,FALSE)&gt;0,
HLOOKUP("Category",'vInfo (Imported)'!$1:$5000,A2205,FALSE),
"")</f>
        <v/>
      </c>
      <c r="F2205" t="str">
        <f>IF(HLOOKUP("OS according to the configuration file",'vInfo (Imported)'!$1:$5000,A2205,FALSE)&gt;0,
HLOOKUP("OS according to the configuration file",'vInfo (Imported)'!$1:$5000,A2205,FALSE),
"")</f>
        <v/>
      </c>
      <c r="G2205" s="1" t="str">
        <f>IF(HLOOKUP("Cluster",'vInfo (Imported)'!$1:$5000,A2205,FALSE)&gt;0,
HLOOKUP("Cluster",'vInfo (Imported)'!$1:$5000,A2205,FALSE),
"")</f>
        <v/>
      </c>
      <c r="K2205" s="28">
        <f>'vCluster (Imported)'!A2205</f>
        <v>0</v>
      </c>
      <c r="L2205">
        <f t="shared" si="207"/>
        <v>0</v>
      </c>
      <c r="M2205">
        <f t="shared" si="208"/>
        <v>0</v>
      </c>
      <c r="N2205">
        <f t="shared" si="209"/>
        <v>0</v>
      </c>
      <c r="O2205" s="1">
        <f t="shared" si="210"/>
        <v>0</v>
      </c>
      <c r="P2205">
        <f>SUMIFS('vCluster (Imported)'!$G:$G,'vCluster (Imported)'!$A:$A,K2205)</f>
        <v>0</v>
      </c>
      <c r="Q2205">
        <f t="shared" si="211"/>
        <v>0</v>
      </c>
    </row>
    <row r="2206" spans="1:17" x14ac:dyDescent="0.3">
      <c r="A2206">
        <f t="shared" si="206"/>
        <v>2206</v>
      </c>
      <c r="B2206" t="str">
        <f>IF(HLOOKUP("Memory",'vInfo (Imported)'!$1:$5000,A2206,FALSE)&gt;0,HLOOKUP("Memory",'vInfo (Imported)'!$1:$5000,A2206,FALSE),"")</f>
        <v/>
      </c>
      <c r="C2206" t="str">
        <f>IF(HLOOKUP("CPUs",'vInfo (Imported)'!$1:$5000,A2206,FALSE)&gt;0,
HLOOKUP("CPUs",'vInfo (Imported)'!$1:$5000,A2206,FALSE),
"")</f>
        <v/>
      </c>
      <c r="D2206" t="str">
        <f>IF(HLOOKUP($D$1,'vInfo (Imported)'!$1:$5000,A2206,FALSE)&gt;0,
HLOOKUP($D$1,'vInfo (Imported)'!$1:$5000,A2206,FALSE),
"")</f>
        <v/>
      </c>
      <c r="E2206" t="str">
        <f>IF(HLOOKUP("Category",'vInfo (Imported)'!$1:$5000,A2206,FALSE)&gt;0,
HLOOKUP("Category",'vInfo (Imported)'!$1:$5000,A2206,FALSE),
"")</f>
        <v/>
      </c>
      <c r="F2206" t="str">
        <f>IF(HLOOKUP("OS according to the configuration file",'vInfo (Imported)'!$1:$5000,A2206,FALSE)&gt;0,
HLOOKUP("OS according to the configuration file",'vInfo (Imported)'!$1:$5000,A2206,FALSE),
"")</f>
        <v/>
      </c>
      <c r="G2206" s="1" t="str">
        <f>IF(HLOOKUP("Cluster",'vInfo (Imported)'!$1:$5000,A2206,FALSE)&gt;0,
HLOOKUP("Cluster",'vInfo (Imported)'!$1:$5000,A2206,FALSE),
"")</f>
        <v/>
      </c>
      <c r="K2206" s="28">
        <f>'vCluster (Imported)'!A2206</f>
        <v>0</v>
      </c>
      <c r="L2206">
        <f t="shared" si="207"/>
        <v>0</v>
      </c>
      <c r="M2206">
        <f t="shared" si="208"/>
        <v>0</v>
      </c>
      <c r="N2206">
        <f t="shared" si="209"/>
        <v>0</v>
      </c>
      <c r="O2206" s="1">
        <f t="shared" si="210"/>
        <v>0</v>
      </c>
      <c r="P2206">
        <f>SUMIFS('vCluster (Imported)'!$G:$G,'vCluster (Imported)'!$A:$A,K2206)</f>
        <v>0</v>
      </c>
      <c r="Q2206">
        <f t="shared" si="211"/>
        <v>0</v>
      </c>
    </row>
    <row r="2207" spans="1:17" x14ac:dyDescent="0.3">
      <c r="A2207">
        <f t="shared" si="206"/>
        <v>2207</v>
      </c>
      <c r="B2207" t="str">
        <f>IF(HLOOKUP("Memory",'vInfo (Imported)'!$1:$5000,A2207,FALSE)&gt;0,HLOOKUP("Memory",'vInfo (Imported)'!$1:$5000,A2207,FALSE),"")</f>
        <v/>
      </c>
      <c r="C2207" t="str">
        <f>IF(HLOOKUP("CPUs",'vInfo (Imported)'!$1:$5000,A2207,FALSE)&gt;0,
HLOOKUP("CPUs",'vInfo (Imported)'!$1:$5000,A2207,FALSE),
"")</f>
        <v/>
      </c>
      <c r="D2207" t="str">
        <f>IF(HLOOKUP($D$1,'vInfo (Imported)'!$1:$5000,A2207,FALSE)&gt;0,
HLOOKUP($D$1,'vInfo (Imported)'!$1:$5000,A2207,FALSE),
"")</f>
        <v/>
      </c>
      <c r="E2207" t="str">
        <f>IF(HLOOKUP("Category",'vInfo (Imported)'!$1:$5000,A2207,FALSE)&gt;0,
HLOOKUP("Category",'vInfo (Imported)'!$1:$5000,A2207,FALSE),
"")</f>
        <v/>
      </c>
      <c r="F2207" t="str">
        <f>IF(HLOOKUP("OS according to the configuration file",'vInfo (Imported)'!$1:$5000,A2207,FALSE)&gt;0,
HLOOKUP("OS according to the configuration file",'vInfo (Imported)'!$1:$5000,A2207,FALSE),
"")</f>
        <v/>
      </c>
      <c r="G2207" s="1" t="str">
        <f>IF(HLOOKUP("Cluster",'vInfo (Imported)'!$1:$5000,A2207,FALSE)&gt;0,
HLOOKUP("Cluster",'vInfo (Imported)'!$1:$5000,A2207,FALSE),
"")</f>
        <v/>
      </c>
      <c r="K2207" s="28">
        <f>'vCluster (Imported)'!A2207</f>
        <v>0</v>
      </c>
      <c r="L2207">
        <f t="shared" si="207"/>
        <v>0</v>
      </c>
      <c r="M2207">
        <f t="shared" si="208"/>
        <v>0</v>
      </c>
      <c r="N2207">
        <f t="shared" si="209"/>
        <v>0</v>
      </c>
      <c r="O2207" s="1">
        <f t="shared" si="210"/>
        <v>0</v>
      </c>
      <c r="P2207">
        <f>SUMIFS('vCluster (Imported)'!$G:$G,'vCluster (Imported)'!$A:$A,K2207)</f>
        <v>0</v>
      </c>
      <c r="Q2207">
        <f t="shared" si="211"/>
        <v>0</v>
      </c>
    </row>
    <row r="2208" spans="1:17" x14ac:dyDescent="0.3">
      <c r="A2208">
        <f t="shared" si="206"/>
        <v>2208</v>
      </c>
      <c r="B2208" t="str">
        <f>IF(HLOOKUP("Memory",'vInfo (Imported)'!$1:$5000,A2208,FALSE)&gt;0,HLOOKUP("Memory",'vInfo (Imported)'!$1:$5000,A2208,FALSE),"")</f>
        <v/>
      </c>
      <c r="C2208" t="str">
        <f>IF(HLOOKUP("CPUs",'vInfo (Imported)'!$1:$5000,A2208,FALSE)&gt;0,
HLOOKUP("CPUs",'vInfo (Imported)'!$1:$5000,A2208,FALSE),
"")</f>
        <v/>
      </c>
      <c r="D2208" t="str">
        <f>IF(HLOOKUP($D$1,'vInfo (Imported)'!$1:$5000,A2208,FALSE)&gt;0,
HLOOKUP($D$1,'vInfo (Imported)'!$1:$5000,A2208,FALSE),
"")</f>
        <v/>
      </c>
      <c r="E2208" t="str">
        <f>IF(HLOOKUP("Category",'vInfo (Imported)'!$1:$5000,A2208,FALSE)&gt;0,
HLOOKUP("Category",'vInfo (Imported)'!$1:$5000,A2208,FALSE),
"")</f>
        <v/>
      </c>
      <c r="F2208" t="str">
        <f>IF(HLOOKUP("OS according to the configuration file",'vInfo (Imported)'!$1:$5000,A2208,FALSE)&gt;0,
HLOOKUP("OS according to the configuration file",'vInfo (Imported)'!$1:$5000,A2208,FALSE),
"")</f>
        <v/>
      </c>
      <c r="G2208" s="1" t="str">
        <f>IF(HLOOKUP("Cluster",'vInfo (Imported)'!$1:$5000,A2208,FALSE)&gt;0,
HLOOKUP("Cluster",'vInfo (Imported)'!$1:$5000,A2208,FALSE),
"")</f>
        <v/>
      </c>
      <c r="K2208" s="28">
        <f>'vCluster (Imported)'!A2208</f>
        <v>0</v>
      </c>
      <c r="L2208">
        <f t="shared" si="207"/>
        <v>0</v>
      </c>
      <c r="M2208">
        <f t="shared" si="208"/>
        <v>0</v>
      </c>
      <c r="N2208">
        <f t="shared" si="209"/>
        <v>0</v>
      </c>
      <c r="O2208" s="1">
        <f t="shared" si="210"/>
        <v>0</v>
      </c>
      <c r="P2208">
        <f>SUMIFS('vCluster (Imported)'!$G:$G,'vCluster (Imported)'!$A:$A,K2208)</f>
        <v>0</v>
      </c>
      <c r="Q2208">
        <f t="shared" si="211"/>
        <v>0</v>
      </c>
    </row>
    <row r="2209" spans="1:17" x14ac:dyDescent="0.3">
      <c r="A2209">
        <f t="shared" si="206"/>
        <v>2209</v>
      </c>
      <c r="B2209" t="str">
        <f>IF(HLOOKUP("Memory",'vInfo (Imported)'!$1:$5000,A2209,FALSE)&gt;0,HLOOKUP("Memory",'vInfo (Imported)'!$1:$5000,A2209,FALSE),"")</f>
        <v/>
      </c>
      <c r="C2209" t="str">
        <f>IF(HLOOKUP("CPUs",'vInfo (Imported)'!$1:$5000,A2209,FALSE)&gt;0,
HLOOKUP("CPUs",'vInfo (Imported)'!$1:$5000,A2209,FALSE),
"")</f>
        <v/>
      </c>
      <c r="D2209" t="str">
        <f>IF(HLOOKUP($D$1,'vInfo (Imported)'!$1:$5000,A2209,FALSE)&gt;0,
HLOOKUP($D$1,'vInfo (Imported)'!$1:$5000,A2209,FALSE),
"")</f>
        <v/>
      </c>
      <c r="E2209" t="str">
        <f>IF(HLOOKUP("Category",'vInfo (Imported)'!$1:$5000,A2209,FALSE)&gt;0,
HLOOKUP("Category",'vInfo (Imported)'!$1:$5000,A2209,FALSE),
"")</f>
        <v/>
      </c>
      <c r="F2209" t="str">
        <f>IF(HLOOKUP("OS according to the configuration file",'vInfo (Imported)'!$1:$5000,A2209,FALSE)&gt;0,
HLOOKUP("OS according to the configuration file",'vInfo (Imported)'!$1:$5000,A2209,FALSE),
"")</f>
        <v/>
      </c>
      <c r="G2209" s="1" t="str">
        <f>IF(HLOOKUP("Cluster",'vInfo (Imported)'!$1:$5000,A2209,FALSE)&gt;0,
HLOOKUP("Cluster",'vInfo (Imported)'!$1:$5000,A2209,FALSE),
"")</f>
        <v/>
      </c>
      <c r="K2209" s="28">
        <f>'vCluster (Imported)'!A2209</f>
        <v>0</v>
      </c>
      <c r="L2209">
        <f t="shared" si="207"/>
        <v>0</v>
      </c>
      <c r="M2209">
        <f t="shared" si="208"/>
        <v>0</v>
      </c>
      <c r="N2209">
        <f t="shared" si="209"/>
        <v>0</v>
      </c>
      <c r="O2209" s="1">
        <f t="shared" si="210"/>
        <v>0</v>
      </c>
      <c r="P2209">
        <f>SUMIFS('vCluster (Imported)'!$G:$G,'vCluster (Imported)'!$A:$A,K2209)</f>
        <v>0</v>
      </c>
      <c r="Q2209">
        <f t="shared" si="211"/>
        <v>0</v>
      </c>
    </row>
    <row r="2210" spans="1:17" x14ac:dyDescent="0.3">
      <c r="A2210">
        <f t="shared" si="206"/>
        <v>2210</v>
      </c>
      <c r="B2210" t="str">
        <f>IF(HLOOKUP("Memory",'vInfo (Imported)'!$1:$5000,A2210,FALSE)&gt;0,HLOOKUP("Memory",'vInfo (Imported)'!$1:$5000,A2210,FALSE),"")</f>
        <v/>
      </c>
      <c r="C2210" t="str">
        <f>IF(HLOOKUP("CPUs",'vInfo (Imported)'!$1:$5000,A2210,FALSE)&gt;0,
HLOOKUP("CPUs",'vInfo (Imported)'!$1:$5000,A2210,FALSE),
"")</f>
        <v/>
      </c>
      <c r="D2210" t="str">
        <f>IF(HLOOKUP($D$1,'vInfo (Imported)'!$1:$5000,A2210,FALSE)&gt;0,
HLOOKUP($D$1,'vInfo (Imported)'!$1:$5000,A2210,FALSE),
"")</f>
        <v/>
      </c>
      <c r="E2210" t="str">
        <f>IF(HLOOKUP("Category",'vInfo (Imported)'!$1:$5000,A2210,FALSE)&gt;0,
HLOOKUP("Category",'vInfo (Imported)'!$1:$5000,A2210,FALSE),
"")</f>
        <v/>
      </c>
      <c r="F2210" t="str">
        <f>IF(HLOOKUP("OS according to the configuration file",'vInfo (Imported)'!$1:$5000,A2210,FALSE)&gt;0,
HLOOKUP("OS according to the configuration file",'vInfo (Imported)'!$1:$5000,A2210,FALSE),
"")</f>
        <v/>
      </c>
      <c r="G2210" s="1" t="str">
        <f>IF(HLOOKUP("Cluster",'vInfo (Imported)'!$1:$5000,A2210,FALSE)&gt;0,
HLOOKUP("Cluster",'vInfo (Imported)'!$1:$5000,A2210,FALSE),
"")</f>
        <v/>
      </c>
      <c r="K2210" s="28">
        <f>'vCluster (Imported)'!A2210</f>
        <v>0</v>
      </c>
      <c r="L2210">
        <f t="shared" si="207"/>
        <v>0</v>
      </c>
      <c r="M2210">
        <f t="shared" si="208"/>
        <v>0</v>
      </c>
      <c r="N2210">
        <f t="shared" si="209"/>
        <v>0</v>
      </c>
      <c r="O2210" s="1">
        <f t="shared" si="210"/>
        <v>0</v>
      </c>
      <c r="P2210">
        <f>SUMIFS('vCluster (Imported)'!$G:$G,'vCluster (Imported)'!$A:$A,K2210)</f>
        <v>0</v>
      </c>
      <c r="Q2210">
        <f t="shared" si="211"/>
        <v>0</v>
      </c>
    </row>
    <row r="2211" spans="1:17" x14ac:dyDescent="0.3">
      <c r="A2211">
        <f t="shared" si="206"/>
        <v>2211</v>
      </c>
      <c r="B2211" t="str">
        <f>IF(HLOOKUP("Memory",'vInfo (Imported)'!$1:$5000,A2211,FALSE)&gt;0,HLOOKUP("Memory",'vInfo (Imported)'!$1:$5000,A2211,FALSE),"")</f>
        <v/>
      </c>
      <c r="C2211" t="str">
        <f>IF(HLOOKUP("CPUs",'vInfo (Imported)'!$1:$5000,A2211,FALSE)&gt;0,
HLOOKUP("CPUs",'vInfo (Imported)'!$1:$5000,A2211,FALSE),
"")</f>
        <v/>
      </c>
      <c r="D2211" t="str">
        <f>IF(HLOOKUP($D$1,'vInfo (Imported)'!$1:$5000,A2211,FALSE)&gt;0,
HLOOKUP($D$1,'vInfo (Imported)'!$1:$5000,A2211,FALSE),
"")</f>
        <v/>
      </c>
      <c r="E2211" t="str">
        <f>IF(HLOOKUP("Category",'vInfo (Imported)'!$1:$5000,A2211,FALSE)&gt;0,
HLOOKUP("Category",'vInfo (Imported)'!$1:$5000,A2211,FALSE),
"")</f>
        <v/>
      </c>
      <c r="F2211" t="str">
        <f>IF(HLOOKUP("OS according to the configuration file",'vInfo (Imported)'!$1:$5000,A2211,FALSE)&gt;0,
HLOOKUP("OS according to the configuration file",'vInfo (Imported)'!$1:$5000,A2211,FALSE),
"")</f>
        <v/>
      </c>
      <c r="G2211" s="1" t="str">
        <f>IF(HLOOKUP("Cluster",'vInfo (Imported)'!$1:$5000,A2211,FALSE)&gt;0,
HLOOKUP("Cluster",'vInfo (Imported)'!$1:$5000,A2211,FALSE),
"")</f>
        <v/>
      </c>
      <c r="K2211" s="28">
        <f>'vCluster (Imported)'!A2211</f>
        <v>0</v>
      </c>
      <c r="L2211">
        <f t="shared" si="207"/>
        <v>0</v>
      </c>
      <c r="M2211">
        <f t="shared" si="208"/>
        <v>0</v>
      </c>
      <c r="N2211">
        <f t="shared" si="209"/>
        <v>0</v>
      </c>
      <c r="O2211" s="1">
        <f t="shared" si="210"/>
        <v>0</v>
      </c>
      <c r="P2211">
        <f>SUMIFS('vCluster (Imported)'!$G:$G,'vCluster (Imported)'!$A:$A,K2211)</f>
        <v>0</v>
      </c>
      <c r="Q2211">
        <f t="shared" si="211"/>
        <v>0</v>
      </c>
    </row>
    <row r="2212" spans="1:17" x14ac:dyDescent="0.3">
      <c r="A2212">
        <f t="shared" si="206"/>
        <v>2212</v>
      </c>
      <c r="B2212" t="str">
        <f>IF(HLOOKUP("Memory",'vInfo (Imported)'!$1:$5000,A2212,FALSE)&gt;0,HLOOKUP("Memory",'vInfo (Imported)'!$1:$5000,A2212,FALSE),"")</f>
        <v/>
      </c>
      <c r="C2212" t="str">
        <f>IF(HLOOKUP("CPUs",'vInfo (Imported)'!$1:$5000,A2212,FALSE)&gt;0,
HLOOKUP("CPUs",'vInfo (Imported)'!$1:$5000,A2212,FALSE),
"")</f>
        <v/>
      </c>
      <c r="D2212" t="str">
        <f>IF(HLOOKUP($D$1,'vInfo (Imported)'!$1:$5000,A2212,FALSE)&gt;0,
HLOOKUP($D$1,'vInfo (Imported)'!$1:$5000,A2212,FALSE),
"")</f>
        <v/>
      </c>
      <c r="E2212" t="str">
        <f>IF(HLOOKUP("Category",'vInfo (Imported)'!$1:$5000,A2212,FALSE)&gt;0,
HLOOKUP("Category",'vInfo (Imported)'!$1:$5000,A2212,FALSE),
"")</f>
        <v/>
      </c>
      <c r="F2212" t="str">
        <f>IF(HLOOKUP("OS according to the configuration file",'vInfo (Imported)'!$1:$5000,A2212,FALSE)&gt;0,
HLOOKUP("OS according to the configuration file",'vInfo (Imported)'!$1:$5000,A2212,FALSE),
"")</f>
        <v/>
      </c>
      <c r="G2212" s="1" t="str">
        <f>IF(HLOOKUP("Cluster",'vInfo (Imported)'!$1:$5000,A2212,FALSE)&gt;0,
HLOOKUP("Cluster",'vInfo (Imported)'!$1:$5000,A2212,FALSE),
"")</f>
        <v/>
      </c>
      <c r="K2212" s="28">
        <f>'vCluster (Imported)'!A2212</f>
        <v>0</v>
      </c>
      <c r="L2212">
        <f t="shared" si="207"/>
        <v>0</v>
      </c>
      <c r="M2212">
        <f t="shared" si="208"/>
        <v>0</v>
      </c>
      <c r="N2212">
        <f t="shared" si="209"/>
        <v>0</v>
      </c>
      <c r="O2212" s="1">
        <f t="shared" si="210"/>
        <v>0</v>
      </c>
      <c r="P2212">
        <f>SUMIFS('vCluster (Imported)'!$G:$G,'vCluster (Imported)'!$A:$A,K2212)</f>
        <v>0</v>
      </c>
      <c r="Q2212">
        <f t="shared" si="211"/>
        <v>0</v>
      </c>
    </row>
    <row r="2213" spans="1:17" x14ac:dyDescent="0.3">
      <c r="A2213">
        <f t="shared" si="206"/>
        <v>2213</v>
      </c>
      <c r="B2213" t="str">
        <f>IF(HLOOKUP("Memory",'vInfo (Imported)'!$1:$5000,A2213,FALSE)&gt;0,HLOOKUP("Memory",'vInfo (Imported)'!$1:$5000,A2213,FALSE),"")</f>
        <v/>
      </c>
      <c r="C2213" t="str">
        <f>IF(HLOOKUP("CPUs",'vInfo (Imported)'!$1:$5000,A2213,FALSE)&gt;0,
HLOOKUP("CPUs",'vInfo (Imported)'!$1:$5000,A2213,FALSE),
"")</f>
        <v/>
      </c>
      <c r="D2213" t="str">
        <f>IF(HLOOKUP($D$1,'vInfo (Imported)'!$1:$5000,A2213,FALSE)&gt;0,
HLOOKUP($D$1,'vInfo (Imported)'!$1:$5000,A2213,FALSE),
"")</f>
        <v/>
      </c>
      <c r="E2213" t="str">
        <f>IF(HLOOKUP("Category",'vInfo (Imported)'!$1:$5000,A2213,FALSE)&gt;0,
HLOOKUP("Category",'vInfo (Imported)'!$1:$5000,A2213,FALSE),
"")</f>
        <v/>
      </c>
      <c r="F2213" t="str">
        <f>IF(HLOOKUP("OS according to the configuration file",'vInfo (Imported)'!$1:$5000,A2213,FALSE)&gt;0,
HLOOKUP("OS according to the configuration file",'vInfo (Imported)'!$1:$5000,A2213,FALSE),
"")</f>
        <v/>
      </c>
      <c r="G2213" s="1" t="str">
        <f>IF(HLOOKUP("Cluster",'vInfo (Imported)'!$1:$5000,A2213,FALSE)&gt;0,
HLOOKUP("Cluster",'vInfo (Imported)'!$1:$5000,A2213,FALSE),
"")</f>
        <v/>
      </c>
      <c r="K2213" s="28">
        <f>'vCluster (Imported)'!A2213</f>
        <v>0</v>
      </c>
      <c r="L2213">
        <f t="shared" si="207"/>
        <v>0</v>
      </c>
      <c r="M2213">
        <f t="shared" si="208"/>
        <v>0</v>
      </c>
      <c r="N2213">
        <f t="shared" si="209"/>
        <v>0</v>
      </c>
      <c r="O2213" s="1">
        <f t="shared" si="210"/>
        <v>0</v>
      </c>
      <c r="P2213">
        <f>SUMIFS('vCluster (Imported)'!$G:$G,'vCluster (Imported)'!$A:$A,K2213)</f>
        <v>0</v>
      </c>
      <c r="Q2213">
        <f t="shared" si="211"/>
        <v>0</v>
      </c>
    </row>
    <row r="2214" spans="1:17" x14ac:dyDescent="0.3">
      <c r="A2214">
        <f t="shared" si="206"/>
        <v>2214</v>
      </c>
      <c r="B2214" t="str">
        <f>IF(HLOOKUP("Memory",'vInfo (Imported)'!$1:$5000,A2214,FALSE)&gt;0,HLOOKUP("Memory",'vInfo (Imported)'!$1:$5000,A2214,FALSE),"")</f>
        <v/>
      </c>
      <c r="C2214" t="str">
        <f>IF(HLOOKUP("CPUs",'vInfo (Imported)'!$1:$5000,A2214,FALSE)&gt;0,
HLOOKUP("CPUs",'vInfo (Imported)'!$1:$5000,A2214,FALSE),
"")</f>
        <v/>
      </c>
      <c r="D2214" t="str">
        <f>IF(HLOOKUP($D$1,'vInfo (Imported)'!$1:$5000,A2214,FALSE)&gt;0,
HLOOKUP($D$1,'vInfo (Imported)'!$1:$5000,A2214,FALSE),
"")</f>
        <v/>
      </c>
      <c r="E2214" t="str">
        <f>IF(HLOOKUP("Category",'vInfo (Imported)'!$1:$5000,A2214,FALSE)&gt;0,
HLOOKUP("Category",'vInfo (Imported)'!$1:$5000,A2214,FALSE),
"")</f>
        <v/>
      </c>
      <c r="F2214" t="str">
        <f>IF(HLOOKUP("OS according to the configuration file",'vInfo (Imported)'!$1:$5000,A2214,FALSE)&gt;0,
HLOOKUP("OS according to the configuration file",'vInfo (Imported)'!$1:$5000,A2214,FALSE),
"")</f>
        <v/>
      </c>
      <c r="G2214" s="1" t="str">
        <f>IF(HLOOKUP("Cluster",'vInfo (Imported)'!$1:$5000,A2214,FALSE)&gt;0,
HLOOKUP("Cluster",'vInfo (Imported)'!$1:$5000,A2214,FALSE),
"")</f>
        <v/>
      </c>
      <c r="K2214" s="28">
        <f>'vCluster (Imported)'!A2214</f>
        <v>0</v>
      </c>
      <c r="L2214">
        <f t="shared" si="207"/>
        <v>0</v>
      </c>
      <c r="M2214">
        <f t="shared" si="208"/>
        <v>0</v>
      </c>
      <c r="N2214">
        <f t="shared" si="209"/>
        <v>0</v>
      </c>
      <c r="O2214" s="1">
        <f t="shared" si="210"/>
        <v>0</v>
      </c>
      <c r="P2214">
        <f>SUMIFS('vCluster (Imported)'!$G:$G,'vCluster (Imported)'!$A:$A,K2214)</f>
        <v>0</v>
      </c>
      <c r="Q2214">
        <f t="shared" si="211"/>
        <v>0</v>
      </c>
    </row>
    <row r="2215" spans="1:17" x14ac:dyDescent="0.3">
      <c r="A2215">
        <f t="shared" si="206"/>
        <v>2215</v>
      </c>
      <c r="B2215" t="str">
        <f>IF(HLOOKUP("Memory",'vInfo (Imported)'!$1:$5000,A2215,FALSE)&gt;0,HLOOKUP("Memory",'vInfo (Imported)'!$1:$5000,A2215,FALSE),"")</f>
        <v/>
      </c>
      <c r="C2215" t="str">
        <f>IF(HLOOKUP("CPUs",'vInfo (Imported)'!$1:$5000,A2215,FALSE)&gt;0,
HLOOKUP("CPUs",'vInfo (Imported)'!$1:$5000,A2215,FALSE),
"")</f>
        <v/>
      </c>
      <c r="D2215" t="str">
        <f>IF(HLOOKUP($D$1,'vInfo (Imported)'!$1:$5000,A2215,FALSE)&gt;0,
HLOOKUP($D$1,'vInfo (Imported)'!$1:$5000,A2215,FALSE),
"")</f>
        <v/>
      </c>
      <c r="E2215" t="str">
        <f>IF(HLOOKUP("Category",'vInfo (Imported)'!$1:$5000,A2215,FALSE)&gt;0,
HLOOKUP("Category",'vInfo (Imported)'!$1:$5000,A2215,FALSE),
"")</f>
        <v/>
      </c>
      <c r="F2215" t="str">
        <f>IF(HLOOKUP("OS according to the configuration file",'vInfo (Imported)'!$1:$5000,A2215,FALSE)&gt;0,
HLOOKUP("OS according to the configuration file",'vInfo (Imported)'!$1:$5000,A2215,FALSE),
"")</f>
        <v/>
      </c>
      <c r="G2215" s="1" t="str">
        <f>IF(HLOOKUP("Cluster",'vInfo (Imported)'!$1:$5000,A2215,FALSE)&gt;0,
HLOOKUP("Cluster",'vInfo (Imported)'!$1:$5000,A2215,FALSE),
"")</f>
        <v/>
      </c>
      <c r="K2215" s="28">
        <f>'vCluster (Imported)'!A2215</f>
        <v>0</v>
      </c>
      <c r="L2215">
        <f t="shared" si="207"/>
        <v>0</v>
      </c>
      <c r="M2215">
        <f t="shared" si="208"/>
        <v>0</v>
      </c>
      <c r="N2215">
        <f t="shared" si="209"/>
        <v>0</v>
      </c>
      <c r="O2215" s="1">
        <f t="shared" si="210"/>
        <v>0</v>
      </c>
      <c r="P2215">
        <f>SUMIFS('vCluster (Imported)'!$G:$G,'vCluster (Imported)'!$A:$A,K2215)</f>
        <v>0</v>
      </c>
      <c r="Q2215">
        <f t="shared" si="211"/>
        <v>0</v>
      </c>
    </row>
    <row r="2216" spans="1:17" x14ac:dyDescent="0.3">
      <c r="A2216">
        <f t="shared" si="206"/>
        <v>2216</v>
      </c>
      <c r="B2216" t="str">
        <f>IF(HLOOKUP("Memory",'vInfo (Imported)'!$1:$5000,A2216,FALSE)&gt;0,HLOOKUP("Memory",'vInfo (Imported)'!$1:$5000,A2216,FALSE),"")</f>
        <v/>
      </c>
      <c r="C2216" t="str">
        <f>IF(HLOOKUP("CPUs",'vInfo (Imported)'!$1:$5000,A2216,FALSE)&gt;0,
HLOOKUP("CPUs",'vInfo (Imported)'!$1:$5000,A2216,FALSE),
"")</f>
        <v/>
      </c>
      <c r="D2216" t="str">
        <f>IF(HLOOKUP($D$1,'vInfo (Imported)'!$1:$5000,A2216,FALSE)&gt;0,
HLOOKUP($D$1,'vInfo (Imported)'!$1:$5000,A2216,FALSE),
"")</f>
        <v/>
      </c>
      <c r="E2216" t="str">
        <f>IF(HLOOKUP("Category",'vInfo (Imported)'!$1:$5000,A2216,FALSE)&gt;0,
HLOOKUP("Category",'vInfo (Imported)'!$1:$5000,A2216,FALSE),
"")</f>
        <v/>
      </c>
      <c r="F2216" t="str">
        <f>IF(HLOOKUP("OS according to the configuration file",'vInfo (Imported)'!$1:$5000,A2216,FALSE)&gt;0,
HLOOKUP("OS according to the configuration file",'vInfo (Imported)'!$1:$5000,A2216,FALSE),
"")</f>
        <v/>
      </c>
      <c r="G2216" s="1" t="str">
        <f>IF(HLOOKUP("Cluster",'vInfo (Imported)'!$1:$5000,A2216,FALSE)&gt;0,
HLOOKUP("Cluster",'vInfo (Imported)'!$1:$5000,A2216,FALSE),
"")</f>
        <v/>
      </c>
      <c r="K2216" s="28">
        <f>'vCluster (Imported)'!A2216</f>
        <v>0</v>
      </c>
      <c r="L2216">
        <f t="shared" si="207"/>
        <v>0</v>
      </c>
      <c r="M2216">
        <f t="shared" si="208"/>
        <v>0</v>
      </c>
      <c r="N2216">
        <f t="shared" si="209"/>
        <v>0</v>
      </c>
      <c r="O2216" s="1">
        <f t="shared" si="210"/>
        <v>0</v>
      </c>
      <c r="P2216">
        <f>SUMIFS('vCluster (Imported)'!$G:$G,'vCluster (Imported)'!$A:$A,K2216)</f>
        <v>0</v>
      </c>
      <c r="Q2216">
        <f t="shared" si="211"/>
        <v>0</v>
      </c>
    </row>
    <row r="2217" spans="1:17" x14ac:dyDescent="0.3">
      <c r="A2217">
        <f t="shared" si="206"/>
        <v>2217</v>
      </c>
      <c r="B2217" t="str">
        <f>IF(HLOOKUP("Memory",'vInfo (Imported)'!$1:$5000,A2217,FALSE)&gt;0,HLOOKUP("Memory",'vInfo (Imported)'!$1:$5000,A2217,FALSE),"")</f>
        <v/>
      </c>
      <c r="C2217" t="str">
        <f>IF(HLOOKUP("CPUs",'vInfo (Imported)'!$1:$5000,A2217,FALSE)&gt;0,
HLOOKUP("CPUs",'vInfo (Imported)'!$1:$5000,A2217,FALSE),
"")</f>
        <v/>
      </c>
      <c r="D2217" t="str">
        <f>IF(HLOOKUP($D$1,'vInfo (Imported)'!$1:$5000,A2217,FALSE)&gt;0,
HLOOKUP($D$1,'vInfo (Imported)'!$1:$5000,A2217,FALSE),
"")</f>
        <v/>
      </c>
      <c r="E2217" t="str">
        <f>IF(HLOOKUP("Category",'vInfo (Imported)'!$1:$5000,A2217,FALSE)&gt;0,
HLOOKUP("Category",'vInfo (Imported)'!$1:$5000,A2217,FALSE),
"")</f>
        <v/>
      </c>
      <c r="F2217" t="str">
        <f>IF(HLOOKUP("OS according to the configuration file",'vInfo (Imported)'!$1:$5000,A2217,FALSE)&gt;0,
HLOOKUP("OS according to the configuration file",'vInfo (Imported)'!$1:$5000,A2217,FALSE),
"")</f>
        <v/>
      </c>
      <c r="G2217" s="1" t="str">
        <f>IF(HLOOKUP("Cluster",'vInfo (Imported)'!$1:$5000,A2217,FALSE)&gt;0,
HLOOKUP("Cluster",'vInfo (Imported)'!$1:$5000,A2217,FALSE),
"")</f>
        <v/>
      </c>
      <c r="K2217" s="28">
        <f>'vCluster (Imported)'!A2217</f>
        <v>0</v>
      </c>
      <c r="L2217">
        <f t="shared" si="207"/>
        <v>0</v>
      </c>
      <c r="M2217">
        <f t="shared" si="208"/>
        <v>0</v>
      </c>
      <c r="N2217">
        <f t="shared" si="209"/>
        <v>0</v>
      </c>
      <c r="O2217" s="1">
        <f t="shared" si="210"/>
        <v>0</v>
      </c>
      <c r="P2217">
        <f>SUMIFS('vCluster (Imported)'!$G:$G,'vCluster (Imported)'!$A:$A,K2217)</f>
        <v>0</v>
      </c>
      <c r="Q2217">
        <f t="shared" si="211"/>
        <v>0</v>
      </c>
    </row>
    <row r="2218" spans="1:17" x14ac:dyDescent="0.3">
      <c r="A2218">
        <f t="shared" si="206"/>
        <v>2218</v>
      </c>
      <c r="B2218" t="str">
        <f>IF(HLOOKUP("Memory",'vInfo (Imported)'!$1:$5000,A2218,FALSE)&gt;0,HLOOKUP("Memory",'vInfo (Imported)'!$1:$5000,A2218,FALSE),"")</f>
        <v/>
      </c>
      <c r="C2218" t="str">
        <f>IF(HLOOKUP("CPUs",'vInfo (Imported)'!$1:$5000,A2218,FALSE)&gt;0,
HLOOKUP("CPUs",'vInfo (Imported)'!$1:$5000,A2218,FALSE),
"")</f>
        <v/>
      </c>
      <c r="D2218" t="str">
        <f>IF(HLOOKUP($D$1,'vInfo (Imported)'!$1:$5000,A2218,FALSE)&gt;0,
HLOOKUP($D$1,'vInfo (Imported)'!$1:$5000,A2218,FALSE),
"")</f>
        <v/>
      </c>
      <c r="E2218" t="str">
        <f>IF(HLOOKUP("Category",'vInfo (Imported)'!$1:$5000,A2218,FALSE)&gt;0,
HLOOKUP("Category",'vInfo (Imported)'!$1:$5000,A2218,FALSE),
"")</f>
        <v/>
      </c>
      <c r="F2218" t="str">
        <f>IF(HLOOKUP("OS according to the configuration file",'vInfo (Imported)'!$1:$5000,A2218,FALSE)&gt;0,
HLOOKUP("OS according to the configuration file",'vInfo (Imported)'!$1:$5000,A2218,FALSE),
"")</f>
        <v/>
      </c>
      <c r="G2218" s="1" t="str">
        <f>IF(HLOOKUP("Cluster",'vInfo (Imported)'!$1:$5000,A2218,FALSE)&gt;0,
HLOOKUP("Cluster",'vInfo (Imported)'!$1:$5000,A2218,FALSE),
"")</f>
        <v/>
      </c>
      <c r="K2218" s="28">
        <f>'vCluster (Imported)'!A2218</f>
        <v>0</v>
      </c>
      <c r="L2218">
        <f t="shared" si="207"/>
        <v>0</v>
      </c>
      <c r="M2218">
        <f t="shared" si="208"/>
        <v>0</v>
      </c>
      <c r="N2218">
        <f t="shared" si="209"/>
        <v>0</v>
      </c>
      <c r="O2218" s="1">
        <f t="shared" si="210"/>
        <v>0</v>
      </c>
      <c r="P2218">
        <f>SUMIFS('vCluster (Imported)'!$G:$G,'vCluster (Imported)'!$A:$A,K2218)</f>
        <v>0</v>
      </c>
      <c r="Q2218">
        <f t="shared" si="211"/>
        <v>0</v>
      </c>
    </row>
    <row r="2219" spans="1:17" x14ac:dyDescent="0.3">
      <c r="A2219">
        <f t="shared" si="206"/>
        <v>2219</v>
      </c>
      <c r="B2219" t="str">
        <f>IF(HLOOKUP("Memory",'vInfo (Imported)'!$1:$5000,A2219,FALSE)&gt;0,HLOOKUP("Memory",'vInfo (Imported)'!$1:$5000,A2219,FALSE),"")</f>
        <v/>
      </c>
      <c r="C2219" t="str">
        <f>IF(HLOOKUP("CPUs",'vInfo (Imported)'!$1:$5000,A2219,FALSE)&gt;0,
HLOOKUP("CPUs",'vInfo (Imported)'!$1:$5000,A2219,FALSE),
"")</f>
        <v/>
      </c>
      <c r="D2219" t="str">
        <f>IF(HLOOKUP($D$1,'vInfo (Imported)'!$1:$5000,A2219,FALSE)&gt;0,
HLOOKUP($D$1,'vInfo (Imported)'!$1:$5000,A2219,FALSE),
"")</f>
        <v/>
      </c>
      <c r="E2219" t="str">
        <f>IF(HLOOKUP("Category",'vInfo (Imported)'!$1:$5000,A2219,FALSE)&gt;0,
HLOOKUP("Category",'vInfo (Imported)'!$1:$5000,A2219,FALSE),
"")</f>
        <v/>
      </c>
      <c r="F2219" t="str">
        <f>IF(HLOOKUP("OS according to the configuration file",'vInfo (Imported)'!$1:$5000,A2219,FALSE)&gt;0,
HLOOKUP("OS according to the configuration file",'vInfo (Imported)'!$1:$5000,A2219,FALSE),
"")</f>
        <v/>
      </c>
      <c r="G2219" s="1" t="str">
        <f>IF(HLOOKUP("Cluster",'vInfo (Imported)'!$1:$5000,A2219,FALSE)&gt;0,
HLOOKUP("Cluster",'vInfo (Imported)'!$1:$5000,A2219,FALSE),
"")</f>
        <v/>
      </c>
      <c r="K2219" s="28">
        <f>'vCluster (Imported)'!A2219</f>
        <v>0</v>
      </c>
      <c r="L2219">
        <f t="shared" si="207"/>
        <v>0</v>
      </c>
      <c r="M2219">
        <f t="shared" si="208"/>
        <v>0</v>
      </c>
      <c r="N2219">
        <f t="shared" si="209"/>
        <v>0</v>
      </c>
      <c r="O2219" s="1">
        <f t="shared" si="210"/>
        <v>0</v>
      </c>
      <c r="P2219">
        <f>SUMIFS('vCluster (Imported)'!$G:$G,'vCluster (Imported)'!$A:$A,K2219)</f>
        <v>0</v>
      </c>
      <c r="Q2219">
        <f t="shared" si="211"/>
        <v>0</v>
      </c>
    </row>
    <row r="2220" spans="1:17" x14ac:dyDescent="0.3">
      <c r="A2220">
        <f t="shared" si="206"/>
        <v>2220</v>
      </c>
      <c r="B2220" t="str">
        <f>IF(HLOOKUP("Memory",'vInfo (Imported)'!$1:$5000,A2220,FALSE)&gt;0,HLOOKUP("Memory",'vInfo (Imported)'!$1:$5000,A2220,FALSE),"")</f>
        <v/>
      </c>
      <c r="C2220" t="str">
        <f>IF(HLOOKUP("CPUs",'vInfo (Imported)'!$1:$5000,A2220,FALSE)&gt;0,
HLOOKUP("CPUs",'vInfo (Imported)'!$1:$5000,A2220,FALSE),
"")</f>
        <v/>
      </c>
      <c r="D2220" t="str">
        <f>IF(HLOOKUP($D$1,'vInfo (Imported)'!$1:$5000,A2220,FALSE)&gt;0,
HLOOKUP($D$1,'vInfo (Imported)'!$1:$5000,A2220,FALSE),
"")</f>
        <v/>
      </c>
      <c r="E2220" t="str">
        <f>IF(HLOOKUP("Category",'vInfo (Imported)'!$1:$5000,A2220,FALSE)&gt;0,
HLOOKUP("Category",'vInfo (Imported)'!$1:$5000,A2220,FALSE),
"")</f>
        <v/>
      </c>
      <c r="F2220" t="str">
        <f>IF(HLOOKUP("OS according to the configuration file",'vInfo (Imported)'!$1:$5000,A2220,FALSE)&gt;0,
HLOOKUP("OS according to the configuration file",'vInfo (Imported)'!$1:$5000,A2220,FALSE),
"")</f>
        <v/>
      </c>
      <c r="G2220" s="1" t="str">
        <f>IF(HLOOKUP("Cluster",'vInfo (Imported)'!$1:$5000,A2220,FALSE)&gt;0,
HLOOKUP("Cluster",'vInfo (Imported)'!$1:$5000,A2220,FALSE),
"")</f>
        <v/>
      </c>
      <c r="K2220" s="28">
        <f>'vCluster (Imported)'!A2220</f>
        <v>0</v>
      </c>
      <c r="L2220">
        <f t="shared" si="207"/>
        <v>0</v>
      </c>
      <c r="M2220">
        <f t="shared" si="208"/>
        <v>0</v>
      </c>
      <c r="N2220">
        <f t="shared" si="209"/>
        <v>0</v>
      </c>
      <c r="O2220" s="1">
        <f t="shared" si="210"/>
        <v>0</v>
      </c>
      <c r="P2220">
        <f>SUMIFS('vCluster (Imported)'!$G:$G,'vCluster (Imported)'!$A:$A,K2220)</f>
        <v>0</v>
      </c>
      <c r="Q2220">
        <f t="shared" si="211"/>
        <v>0</v>
      </c>
    </row>
    <row r="2221" spans="1:17" x14ac:dyDescent="0.3">
      <c r="A2221">
        <f t="shared" si="206"/>
        <v>2221</v>
      </c>
      <c r="B2221" t="str">
        <f>IF(HLOOKUP("Memory",'vInfo (Imported)'!$1:$5000,A2221,FALSE)&gt;0,HLOOKUP("Memory",'vInfo (Imported)'!$1:$5000,A2221,FALSE),"")</f>
        <v/>
      </c>
      <c r="C2221" t="str">
        <f>IF(HLOOKUP("CPUs",'vInfo (Imported)'!$1:$5000,A2221,FALSE)&gt;0,
HLOOKUP("CPUs",'vInfo (Imported)'!$1:$5000,A2221,FALSE),
"")</f>
        <v/>
      </c>
      <c r="D2221" t="str">
        <f>IF(HLOOKUP($D$1,'vInfo (Imported)'!$1:$5000,A2221,FALSE)&gt;0,
HLOOKUP($D$1,'vInfo (Imported)'!$1:$5000,A2221,FALSE),
"")</f>
        <v/>
      </c>
      <c r="E2221" t="str">
        <f>IF(HLOOKUP("Category",'vInfo (Imported)'!$1:$5000,A2221,FALSE)&gt;0,
HLOOKUP("Category",'vInfo (Imported)'!$1:$5000,A2221,FALSE),
"")</f>
        <v/>
      </c>
      <c r="F2221" t="str">
        <f>IF(HLOOKUP("OS according to the configuration file",'vInfo (Imported)'!$1:$5000,A2221,FALSE)&gt;0,
HLOOKUP("OS according to the configuration file",'vInfo (Imported)'!$1:$5000,A2221,FALSE),
"")</f>
        <v/>
      </c>
      <c r="G2221" s="1" t="str">
        <f>IF(HLOOKUP("Cluster",'vInfo (Imported)'!$1:$5000,A2221,FALSE)&gt;0,
HLOOKUP("Cluster",'vInfo (Imported)'!$1:$5000,A2221,FALSE),
"")</f>
        <v/>
      </c>
      <c r="K2221" s="28">
        <f>'vCluster (Imported)'!A2221</f>
        <v>0</v>
      </c>
      <c r="L2221">
        <f t="shared" si="207"/>
        <v>0</v>
      </c>
      <c r="M2221">
        <f t="shared" si="208"/>
        <v>0</v>
      </c>
      <c r="N2221">
        <f t="shared" si="209"/>
        <v>0</v>
      </c>
      <c r="O2221" s="1">
        <f t="shared" si="210"/>
        <v>0</v>
      </c>
      <c r="P2221">
        <f>SUMIFS('vCluster (Imported)'!$G:$G,'vCluster (Imported)'!$A:$A,K2221)</f>
        <v>0</v>
      </c>
      <c r="Q2221">
        <f t="shared" si="211"/>
        <v>0</v>
      </c>
    </row>
    <row r="2222" spans="1:17" x14ac:dyDescent="0.3">
      <c r="A2222">
        <f t="shared" si="206"/>
        <v>2222</v>
      </c>
      <c r="B2222" t="str">
        <f>IF(HLOOKUP("Memory",'vInfo (Imported)'!$1:$5000,A2222,FALSE)&gt;0,HLOOKUP("Memory",'vInfo (Imported)'!$1:$5000,A2222,FALSE),"")</f>
        <v/>
      </c>
      <c r="C2222" t="str">
        <f>IF(HLOOKUP("CPUs",'vInfo (Imported)'!$1:$5000,A2222,FALSE)&gt;0,
HLOOKUP("CPUs",'vInfo (Imported)'!$1:$5000,A2222,FALSE),
"")</f>
        <v/>
      </c>
      <c r="D2222" t="str">
        <f>IF(HLOOKUP($D$1,'vInfo (Imported)'!$1:$5000,A2222,FALSE)&gt;0,
HLOOKUP($D$1,'vInfo (Imported)'!$1:$5000,A2222,FALSE),
"")</f>
        <v/>
      </c>
      <c r="E2222" t="str">
        <f>IF(HLOOKUP("Category",'vInfo (Imported)'!$1:$5000,A2222,FALSE)&gt;0,
HLOOKUP("Category",'vInfo (Imported)'!$1:$5000,A2222,FALSE),
"")</f>
        <v/>
      </c>
      <c r="F2222" t="str">
        <f>IF(HLOOKUP("OS according to the configuration file",'vInfo (Imported)'!$1:$5000,A2222,FALSE)&gt;0,
HLOOKUP("OS according to the configuration file",'vInfo (Imported)'!$1:$5000,A2222,FALSE),
"")</f>
        <v/>
      </c>
      <c r="G2222" s="1" t="str">
        <f>IF(HLOOKUP("Cluster",'vInfo (Imported)'!$1:$5000,A2222,FALSE)&gt;0,
HLOOKUP("Cluster",'vInfo (Imported)'!$1:$5000,A2222,FALSE),
"")</f>
        <v/>
      </c>
      <c r="K2222" s="28">
        <f>'vCluster (Imported)'!A2222</f>
        <v>0</v>
      </c>
      <c r="L2222">
        <f t="shared" si="207"/>
        <v>0</v>
      </c>
      <c r="M2222">
        <f t="shared" si="208"/>
        <v>0</v>
      </c>
      <c r="N2222">
        <f t="shared" si="209"/>
        <v>0</v>
      </c>
      <c r="O2222" s="1">
        <f t="shared" si="210"/>
        <v>0</v>
      </c>
      <c r="P2222">
        <f>SUMIFS('vCluster (Imported)'!$G:$G,'vCluster (Imported)'!$A:$A,K2222)</f>
        <v>0</v>
      </c>
      <c r="Q2222">
        <f t="shared" si="211"/>
        <v>0</v>
      </c>
    </row>
    <row r="2223" spans="1:17" x14ac:dyDescent="0.3">
      <c r="A2223">
        <f t="shared" si="206"/>
        <v>2223</v>
      </c>
      <c r="B2223" t="str">
        <f>IF(HLOOKUP("Memory",'vInfo (Imported)'!$1:$5000,A2223,FALSE)&gt;0,HLOOKUP("Memory",'vInfo (Imported)'!$1:$5000,A2223,FALSE),"")</f>
        <v/>
      </c>
      <c r="C2223" t="str">
        <f>IF(HLOOKUP("CPUs",'vInfo (Imported)'!$1:$5000,A2223,FALSE)&gt;0,
HLOOKUP("CPUs",'vInfo (Imported)'!$1:$5000,A2223,FALSE),
"")</f>
        <v/>
      </c>
      <c r="D2223" t="str">
        <f>IF(HLOOKUP($D$1,'vInfo (Imported)'!$1:$5000,A2223,FALSE)&gt;0,
HLOOKUP($D$1,'vInfo (Imported)'!$1:$5000,A2223,FALSE),
"")</f>
        <v/>
      </c>
      <c r="E2223" t="str">
        <f>IF(HLOOKUP("Category",'vInfo (Imported)'!$1:$5000,A2223,FALSE)&gt;0,
HLOOKUP("Category",'vInfo (Imported)'!$1:$5000,A2223,FALSE),
"")</f>
        <v/>
      </c>
      <c r="F2223" t="str">
        <f>IF(HLOOKUP("OS according to the configuration file",'vInfo (Imported)'!$1:$5000,A2223,FALSE)&gt;0,
HLOOKUP("OS according to the configuration file",'vInfo (Imported)'!$1:$5000,A2223,FALSE),
"")</f>
        <v/>
      </c>
      <c r="G2223" s="1" t="str">
        <f>IF(HLOOKUP("Cluster",'vInfo (Imported)'!$1:$5000,A2223,FALSE)&gt;0,
HLOOKUP("Cluster",'vInfo (Imported)'!$1:$5000,A2223,FALSE),
"")</f>
        <v/>
      </c>
      <c r="K2223" s="28">
        <f>'vCluster (Imported)'!A2223</f>
        <v>0</v>
      </c>
      <c r="L2223">
        <f t="shared" si="207"/>
        <v>0</v>
      </c>
      <c r="M2223">
        <f t="shared" si="208"/>
        <v>0</v>
      </c>
      <c r="N2223">
        <f t="shared" si="209"/>
        <v>0</v>
      </c>
      <c r="O2223" s="1">
        <f t="shared" si="210"/>
        <v>0</v>
      </c>
      <c r="P2223">
        <f>SUMIFS('vCluster (Imported)'!$G:$G,'vCluster (Imported)'!$A:$A,K2223)</f>
        <v>0</v>
      </c>
      <c r="Q2223">
        <f t="shared" si="211"/>
        <v>0</v>
      </c>
    </row>
    <row r="2224" spans="1:17" x14ac:dyDescent="0.3">
      <c r="A2224">
        <f t="shared" si="206"/>
        <v>2224</v>
      </c>
      <c r="B2224" t="str">
        <f>IF(HLOOKUP("Memory",'vInfo (Imported)'!$1:$5000,A2224,FALSE)&gt;0,HLOOKUP("Memory",'vInfo (Imported)'!$1:$5000,A2224,FALSE),"")</f>
        <v/>
      </c>
      <c r="C2224" t="str">
        <f>IF(HLOOKUP("CPUs",'vInfo (Imported)'!$1:$5000,A2224,FALSE)&gt;0,
HLOOKUP("CPUs",'vInfo (Imported)'!$1:$5000,A2224,FALSE),
"")</f>
        <v/>
      </c>
      <c r="D2224" t="str">
        <f>IF(HLOOKUP($D$1,'vInfo (Imported)'!$1:$5000,A2224,FALSE)&gt;0,
HLOOKUP($D$1,'vInfo (Imported)'!$1:$5000,A2224,FALSE),
"")</f>
        <v/>
      </c>
      <c r="E2224" t="str">
        <f>IF(HLOOKUP("Category",'vInfo (Imported)'!$1:$5000,A2224,FALSE)&gt;0,
HLOOKUP("Category",'vInfo (Imported)'!$1:$5000,A2224,FALSE),
"")</f>
        <v/>
      </c>
      <c r="F2224" t="str">
        <f>IF(HLOOKUP("OS according to the configuration file",'vInfo (Imported)'!$1:$5000,A2224,FALSE)&gt;0,
HLOOKUP("OS according to the configuration file",'vInfo (Imported)'!$1:$5000,A2224,FALSE),
"")</f>
        <v/>
      </c>
      <c r="G2224" s="1" t="str">
        <f>IF(HLOOKUP("Cluster",'vInfo (Imported)'!$1:$5000,A2224,FALSE)&gt;0,
HLOOKUP("Cluster",'vInfo (Imported)'!$1:$5000,A2224,FALSE),
"")</f>
        <v/>
      </c>
      <c r="K2224" s="28">
        <f>'vCluster (Imported)'!A2224</f>
        <v>0</v>
      </c>
      <c r="L2224">
        <f t="shared" si="207"/>
        <v>0</v>
      </c>
      <c r="M2224">
        <f t="shared" si="208"/>
        <v>0</v>
      </c>
      <c r="N2224">
        <f t="shared" si="209"/>
        <v>0</v>
      </c>
      <c r="O2224" s="1">
        <f t="shared" si="210"/>
        <v>0</v>
      </c>
      <c r="P2224">
        <f>SUMIFS('vCluster (Imported)'!$G:$G,'vCluster (Imported)'!$A:$A,K2224)</f>
        <v>0</v>
      </c>
      <c r="Q2224">
        <f t="shared" si="211"/>
        <v>0</v>
      </c>
    </row>
    <row r="2225" spans="1:17" x14ac:dyDescent="0.3">
      <c r="A2225">
        <f t="shared" si="206"/>
        <v>2225</v>
      </c>
      <c r="B2225" t="str">
        <f>IF(HLOOKUP("Memory",'vInfo (Imported)'!$1:$5000,A2225,FALSE)&gt;0,HLOOKUP("Memory",'vInfo (Imported)'!$1:$5000,A2225,FALSE),"")</f>
        <v/>
      </c>
      <c r="C2225" t="str">
        <f>IF(HLOOKUP("CPUs",'vInfo (Imported)'!$1:$5000,A2225,FALSE)&gt;0,
HLOOKUP("CPUs",'vInfo (Imported)'!$1:$5000,A2225,FALSE),
"")</f>
        <v/>
      </c>
      <c r="D2225" t="str">
        <f>IF(HLOOKUP($D$1,'vInfo (Imported)'!$1:$5000,A2225,FALSE)&gt;0,
HLOOKUP($D$1,'vInfo (Imported)'!$1:$5000,A2225,FALSE),
"")</f>
        <v/>
      </c>
      <c r="E2225" t="str">
        <f>IF(HLOOKUP("Category",'vInfo (Imported)'!$1:$5000,A2225,FALSE)&gt;0,
HLOOKUP("Category",'vInfo (Imported)'!$1:$5000,A2225,FALSE),
"")</f>
        <v/>
      </c>
      <c r="F2225" t="str">
        <f>IF(HLOOKUP("OS according to the configuration file",'vInfo (Imported)'!$1:$5000,A2225,FALSE)&gt;0,
HLOOKUP("OS according to the configuration file",'vInfo (Imported)'!$1:$5000,A2225,FALSE),
"")</f>
        <v/>
      </c>
      <c r="G2225" s="1" t="str">
        <f>IF(HLOOKUP("Cluster",'vInfo (Imported)'!$1:$5000,A2225,FALSE)&gt;0,
HLOOKUP("Cluster",'vInfo (Imported)'!$1:$5000,A2225,FALSE),
"")</f>
        <v/>
      </c>
      <c r="K2225" s="28">
        <f>'vCluster (Imported)'!A2225</f>
        <v>0</v>
      </c>
      <c r="L2225">
        <f t="shared" si="207"/>
        <v>0</v>
      </c>
      <c r="M2225">
        <f t="shared" si="208"/>
        <v>0</v>
      </c>
      <c r="N2225">
        <f t="shared" si="209"/>
        <v>0</v>
      </c>
      <c r="O2225" s="1">
        <f t="shared" si="210"/>
        <v>0</v>
      </c>
      <c r="P2225">
        <f>SUMIFS('vCluster (Imported)'!$G:$G,'vCluster (Imported)'!$A:$A,K2225)</f>
        <v>0</v>
      </c>
      <c r="Q2225">
        <f t="shared" si="211"/>
        <v>0</v>
      </c>
    </row>
    <row r="2226" spans="1:17" x14ac:dyDescent="0.3">
      <c r="A2226">
        <f t="shared" si="206"/>
        <v>2226</v>
      </c>
      <c r="B2226" t="str">
        <f>IF(HLOOKUP("Memory",'vInfo (Imported)'!$1:$5000,A2226,FALSE)&gt;0,HLOOKUP("Memory",'vInfo (Imported)'!$1:$5000,A2226,FALSE),"")</f>
        <v/>
      </c>
      <c r="C2226" t="str">
        <f>IF(HLOOKUP("CPUs",'vInfo (Imported)'!$1:$5000,A2226,FALSE)&gt;0,
HLOOKUP("CPUs",'vInfo (Imported)'!$1:$5000,A2226,FALSE),
"")</f>
        <v/>
      </c>
      <c r="D2226" t="str">
        <f>IF(HLOOKUP($D$1,'vInfo (Imported)'!$1:$5000,A2226,FALSE)&gt;0,
HLOOKUP($D$1,'vInfo (Imported)'!$1:$5000,A2226,FALSE),
"")</f>
        <v/>
      </c>
      <c r="E2226" t="str">
        <f>IF(HLOOKUP("Category",'vInfo (Imported)'!$1:$5000,A2226,FALSE)&gt;0,
HLOOKUP("Category",'vInfo (Imported)'!$1:$5000,A2226,FALSE),
"")</f>
        <v/>
      </c>
      <c r="F2226" t="str">
        <f>IF(HLOOKUP("OS according to the configuration file",'vInfo (Imported)'!$1:$5000,A2226,FALSE)&gt;0,
HLOOKUP("OS according to the configuration file",'vInfo (Imported)'!$1:$5000,A2226,FALSE),
"")</f>
        <v/>
      </c>
      <c r="G2226" s="1" t="str">
        <f>IF(HLOOKUP("Cluster",'vInfo (Imported)'!$1:$5000,A2226,FALSE)&gt;0,
HLOOKUP("Cluster",'vInfo (Imported)'!$1:$5000,A2226,FALSE),
"")</f>
        <v/>
      </c>
      <c r="K2226" s="28">
        <f>'vCluster (Imported)'!A2226</f>
        <v>0</v>
      </c>
      <c r="L2226">
        <f t="shared" si="207"/>
        <v>0</v>
      </c>
      <c r="M2226">
        <f t="shared" si="208"/>
        <v>0</v>
      </c>
      <c r="N2226">
        <f t="shared" si="209"/>
        <v>0</v>
      </c>
      <c r="O2226" s="1">
        <f t="shared" si="210"/>
        <v>0</v>
      </c>
      <c r="P2226">
        <f>SUMIFS('vCluster (Imported)'!$G:$G,'vCluster (Imported)'!$A:$A,K2226)</f>
        <v>0</v>
      </c>
      <c r="Q2226">
        <f t="shared" si="211"/>
        <v>0</v>
      </c>
    </row>
    <row r="2227" spans="1:17" x14ac:dyDescent="0.3">
      <c r="A2227">
        <f t="shared" si="206"/>
        <v>2227</v>
      </c>
      <c r="B2227" t="str">
        <f>IF(HLOOKUP("Memory",'vInfo (Imported)'!$1:$5000,A2227,FALSE)&gt;0,HLOOKUP("Memory",'vInfo (Imported)'!$1:$5000,A2227,FALSE),"")</f>
        <v/>
      </c>
      <c r="C2227" t="str">
        <f>IF(HLOOKUP("CPUs",'vInfo (Imported)'!$1:$5000,A2227,FALSE)&gt;0,
HLOOKUP("CPUs",'vInfo (Imported)'!$1:$5000,A2227,FALSE),
"")</f>
        <v/>
      </c>
      <c r="D2227" t="str">
        <f>IF(HLOOKUP($D$1,'vInfo (Imported)'!$1:$5000,A2227,FALSE)&gt;0,
HLOOKUP($D$1,'vInfo (Imported)'!$1:$5000,A2227,FALSE),
"")</f>
        <v/>
      </c>
      <c r="E2227" t="str">
        <f>IF(HLOOKUP("Category",'vInfo (Imported)'!$1:$5000,A2227,FALSE)&gt;0,
HLOOKUP("Category",'vInfo (Imported)'!$1:$5000,A2227,FALSE),
"")</f>
        <v/>
      </c>
      <c r="F2227" t="str">
        <f>IF(HLOOKUP("OS according to the configuration file",'vInfo (Imported)'!$1:$5000,A2227,FALSE)&gt;0,
HLOOKUP("OS according to the configuration file",'vInfo (Imported)'!$1:$5000,A2227,FALSE),
"")</f>
        <v/>
      </c>
      <c r="G2227" s="1" t="str">
        <f>IF(HLOOKUP("Cluster",'vInfo (Imported)'!$1:$5000,A2227,FALSE)&gt;0,
HLOOKUP("Cluster",'vInfo (Imported)'!$1:$5000,A2227,FALSE),
"")</f>
        <v/>
      </c>
      <c r="K2227" s="28">
        <f>'vCluster (Imported)'!A2227</f>
        <v>0</v>
      </c>
      <c r="L2227">
        <f t="shared" si="207"/>
        <v>0</v>
      </c>
      <c r="M2227">
        <f t="shared" si="208"/>
        <v>0</v>
      </c>
      <c r="N2227">
        <f t="shared" si="209"/>
        <v>0</v>
      </c>
      <c r="O2227" s="1">
        <f t="shared" si="210"/>
        <v>0</v>
      </c>
      <c r="P2227">
        <f>SUMIFS('vCluster (Imported)'!$G:$G,'vCluster (Imported)'!$A:$A,K2227)</f>
        <v>0</v>
      </c>
      <c r="Q2227">
        <f t="shared" si="211"/>
        <v>0</v>
      </c>
    </row>
    <row r="2228" spans="1:17" x14ac:dyDescent="0.3">
      <c r="A2228">
        <f t="shared" si="206"/>
        <v>2228</v>
      </c>
      <c r="B2228" t="str">
        <f>IF(HLOOKUP("Memory",'vInfo (Imported)'!$1:$5000,A2228,FALSE)&gt;0,HLOOKUP("Memory",'vInfo (Imported)'!$1:$5000,A2228,FALSE),"")</f>
        <v/>
      </c>
      <c r="C2228" t="str">
        <f>IF(HLOOKUP("CPUs",'vInfo (Imported)'!$1:$5000,A2228,FALSE)&gt;0,
HLOOKUP("CPUs",'vInfo (Imported)'!$1:$5000,A2228,FALSE),
"")</f>
        <v/>
      </c>
      <c r="D2228" t="str">
        <f>IF(HLOOKUP($D$1,'vInfo (Imported)'!$1:$5000,A2228,FALSE)&gt;0,
HLOOKUP($D$1,'vInfo (Imported)'!$1:$5000,A2228,FALSE),
"")</f>
        <v/>
      </c>
      <c r="E2228" t="str">
        <f>IF(HLOOKUP("Category",'vInfo (Imported)'!$1:$5000,A2228,FALSE)&gt;0,
HLOOKUP("Category",'vInfo (Imported)'!$1:$5000,A2228,FALSE),
"")</f>
        <v/>
      </c>
      <c r="F2228" t="str">
        <f>IF(HLOOKUP("OS according to the configuration file",'vInfo (Imported)'!$1:$5000,A2228,FALSE)&gt;0,
HLOOKUP("OS according to the configuration file",'vInfo (Imported)'!$1:$5000,A2228,FALSE),
"")</f>
        <v/>
      </c>
      <c r="G2228" s="1" t="str">
        <f>IF(HLOOKUP("Cluster",'vInfo (Imported)'!$1:$5000,A2228,FALSE)&gt;0,
HLOOKUP("Cluster",'vInfo (Imported)'!$1:$5000,A2228,FALSE),
"")</f>
        <v/>
      </c>
      <c r="K2228" s="28">
        <f>'vCluster (Imported)'!A2228</f>
        <v>0</v>
      </c>
      <c r="L2228">
        <f t="shared" si="207"/>
        <v>0</v>
      </c>
      <c r="M2228">
        <f t="shared" si="208"/>
        <v>0</v>
      </c>
      <c r="N2228">
        <f t="shared" si="209"/>
        <v>0</v>
      </c>
      <c r="O2228" s="1">
        <f t="shared" si="210"/>
        <v>0</v>
      </c>
      <c r="P2228">
        <f>SUMIFS('vCluster (Imported)'!$G:$G,'vCluster (Imported)'!$A:$A,K2228)</f>
        <v>0</v>
      </c>
      <c r="Q2228">
        <f t="shared" si="211"/>
        <v>0</v>
      </c>
    </row>
    <row r="2229" spans="1:17" x14ac:dyDescent="0.3">
      <c r="A2229">
        <f t="shared" si="206"/>
        <v>2229</v>
      </c>
      <c r="B2229" t="str">
        <f>IF(HLOOKUP("Memory",'vInfo (Imported)'!$1:$5000,A2229,FALSE)&gt;0,HLOOKUP("Memory",'vInfo (Imported)'!$1:$5000,A2229,FALSE),"")</f>
        <v/>
      </c>
      <c r="C2229" t="str">
        <f>IF(HLOOKUP("CPUs",'vInfo (Imported)'!$1:$5000,A2229,FALSE)&gt;0,
HLOOKUP("CPUs",'vInfo (Imported)'!$1:$5000,A2229,FALSE),
"")</f>
        <v/>
      </c>
      <c r="D2229" t="str">
        <f>IF(HLOOKUP($D$1,'vInfo (Imported)'!$1:$5000,A2229,FALSE)&gt;0,
HLOOKUP($D$1,'vInfo (Imported)'!$1:$5000,A2229,FALSE),
"")</f>
        <v/>
      </c>
      <c r="E2229" t="str">
        <f>IF(HLOOKUP("Category",'vInfo (Imported)'!$1:$5000,A2229,FALSE)&gt;0,
HLOOKUP("Category",'vInfo (Imported)'!$1:$5000,A2229,FALSE),
"")</f>
        <v/>
      </c>
      <c r="F2229" t="str">
        <f>IF(HLOOKUP("OS according to the configuration file",'vInfo (Imported)'!$1:$5000,A2229,FALSE)&gt;0,
HLOOKUP("OS according to the configuration file",'vInfo (Imported)'!$1:$5000,A2229,FALSE),
"")</f>
        <v/>
      </c>
      <c r="G2229" s="1" t="str">
        <f>IF(HLOOKUP("Cluster",'vInfo (Imported)'!$1:$5000,A2229,FALSE)&gt;0,
HLOOKUP("Cluster",'vInfo (Imported)'!$1:$5000,A2229,FALSE),
"")</f>
        <v/>
      </c>
      <c r="K2229" s="28">
        <f>'vCluster (Imported)'!A2229</f>
        <v>0</v>
      </c>
      <c r="L2229">
        <f t="shared" si="207"/>
        <v>0</v>
      </c>
      <c r="M2229">
        <f t="shared" si="208"/>
        <v>0</v>
      </c>
      <c r="N2229">
        <f t="shared" si="209"/>
        <v>0</v>
      </c>
      <c r="O2229" s="1">
        <f t="shared" si="210"/>
        <v>0</v>
      </c>
      <c r="P2229">
        <f>SUMIFS('vCluster (Imported)'!$G:$G,'vCluster (Imported)'!$A:$A,K2229)</f>
        <v>0</v>
      </c>
      <c r="Q2229">
        <f t="shared" si="211"/>
        <v>0</v>
      </c>
    </row>
    <row r="2230" spans="1:17" x14ac:dyDescent="0.3">
      <c r="A2230">
        <f t="shared" si="206"/>
        <v>2230</v>
      </c>
      <c r="B2230" t="str">
        <f>IF(HLOOKUP("Memory",'vInfo (Imported)'!$1:$5000,A2230,FALSE)&gt;0,HLOOKUP("Memory",'vInfo (Imported)'!$1:$5000,A2230,FALSE),"")</f>
        <v/>
      </c>
      <c r="C2230" t="str">
        <f>IF(HLOOKUP("CPUs",'vInfo (Imported)'!$1:$5000,A2230,FALSE)&gt;0,
HLOOKUP("CPUs",'vInfo (Imported)'!$1:$5000,A2230,FALSE),
"")</f>
        <v/>
      </c>
      <c r="D2230" t="str">
        <f>IF(HLOOKUP($D$1,'vInfo (Imported)'!$1:$5000,A2230,FALSE)&gt;0,
HLOOKUP($D$1,'vInfo (Imported)'!$1:$5000,A2230,FALSE),
"")</f>
        <v/>
      </c>
      <c r="E2230" t="str">
        <f>IF(HLOOKUP("Category",'vInfo (Imported)'!$1:$5000,A2230,FALSE)&gt;0,
HLOOKUP("Category",'vInfo (Imported)'!$1:$5000,A2230,FALSE),
"")</f>
        <v/>
      </c>
      <c r="F2230" t="str">
        <f>IF(HLOOKUP("OS according to the configuration file",'vInfo (Imported)'!$1:$5000,A2230,FALSE)&gt;0,
HLOOKUP("OS according to the configuration file",'vInfo (Imported)'!$1:$5000,A2230,FALSE),
"")</f>
        <v/>
      </c>
      <c r="G2230" s="1" t="str">
        <f>IF(HLOOKUP("Cluster",'vInfo (Imported)'!$1:$5000,A2230,FALSE)&gt;0,
HLOOKUP("Cluster",'vInfo (Imported)'!$1:$5000,A2230,FALSE),
"")</f>
        <v/>
      </c>
      <c r="K2230" s="28">
        <f>'vCluster (Imported)'!A2230</f>
        <v>0</v>
      </c>
      <c r="L2230">
        <f t="shared" si="207"/>
        <v>0</v>
      </c>
      <c r="M2230">
        <f t="shared" si="208"/>
        <v>0</v>
      </c>
      <c r="N2230">
        <f t="shared" si="209"/>
        <v>0</v>
      </c>
      <c r="O2230" s="1">
        <f t="shared" si="210"/>
        <v>0</v>
      </c>
      <c r="P2230">
        <f>SUMIFS('vCluster (Imported)'!$G:$G,'vCluster (Imported)'!$A:$A,K2230)</f>
        <v>0</v>
      </c>
      <c r="Q2230">
        <f t="shared" si="211"/>
        <v>0</v>
      </c>
    </row>
    <row r="2231" spans="1:17" x14ac:dyDescent="0.3">
      <c r="A2231">
        <f t="shared" si="206"/>
        <v>2231</v>
      </c>
      <c r="B2231" t="str">
        <f>IF(HLOOKUP("Memory",'vInfo (Imported)'!$1:$5000,A2231,FALSE)&gt;0,HLOOKUP("Memory",'vInfo (Imported)'!$1:$5000,A2231,FALSE),"")</f>
        <v/>
      </c>
      <c r="C2231" t="str">
        <f>IF(HLOOKUP("CPUs",'vInfo (Imported)'!$1:$5000,A2231,FALSE)&gt;0,
HLOOKUP("CPUs",'vInfo (Imported)'!$1:$5000,A2231,FALSE),
"")</f>
        <v/>
      </c>
      <c r="D2231" t="str">
        <f>IF(HLOOKUP($D$1,'vInfo (Imported)'!$1:$5000,A2231,FALSE)&gt;0,
HLOOKUP($D$1,'vInfo (Imported)'!$1:$5000,A2231,FALSE),
"")</f>
        <v/>
      </c>
      <c r="E2231" t="str">
        <f>IF(HLOOKUP("Category",'vInfo (Imported)'!$1:$5000,A2231,FALSE)&gt;0,
HLOOKUP("Category",'vInfo (Imported)'!$1:$5000,A2231,FALSE),
"")</f>
        <v/>
      </c>
      <c r="F2231" t="str">
        <f>IF(HLOOKUP("OS according to the configuration file",'vInfo (Imported)'!$1:$5000,A2231,FALSE)&gt;0,
HLOOKUP("OS according to the configuration file",'vInfo (Imported)'!$1:$5000,A2231,FALSE),
"")</f>
        <v/>
      </c>
      <c r="G2231" s="1" t="str">
        <f>IF(HLOOKUP("Cluster",'vInfo (Imported)'!$1:$5000,A2231,FALSE)&gt;0,
HLOOKUP("Cluster",'vInfo (Imported)'!$1:$5000,A2231,FALSE),
"")</f>
        <v/>
      </c>
      <c r="K2231" s="28">
        <f>'vCluster (Imported)'!A2231</f>
        <v>0</v>
      </c>
      <c r="L2231">
        <f t="shared" si="207"/>
        <v>0</v>
      </c>
      <c r="M2231">
        <f t="shared" si="208"/>
        <v>0</v>
      </c>
      <c r="N2231">
        <f t="shared" si="209"/>
        <v>0</v>
      </c>
      <c r="O2231" s="1">
        <f t="shared" si="210"/>
        <v>0</v>
      </c>
      <c r="P2231">
        <f>SUMIFS('vCluster (Imported)'!$G:$G,'vCluster (Imported)'!$A:$A,K2231)</f>
        <v>0</v>
      </c>
      <c r="Q2231">
        <f t="shared" si="211"/>
        <v>0</v>
      </c>
    </row>
    <row r="2232" spans="1:17" x14ac:dyDescent="0.3">
      <c r="A2232">
        <f t="shared" si="206"/>
        <v>2232</v>
      </c>
      <c r="B2232" t="str">
        <f>IF(HLOOKUP("Memory",'vInfo (Imported)'!$1:$5000,A2232,FALSE)&gt;0,HLOOKUP("Memory",'vInfo (Imported)'!$1:$5000,A2232,FALSE),"")</f>
        <v/>
      </c>
      <c r="C2232" t="str">
        <f>IF(HLOOKUP("CPUs",'vInfo (Imported)'!$1:$5000,A2232,FALSE)&gt;0,
HLOOKUP("CPUs",'vInfo (Imported)'!$1:$5000,A2232,FALSE),
"")</f>
        <v/>
      </c>
      <c r="D2232" t="str">
        <f>IF(HLOOKUP($D$1,'vInfo (Imported)'!$1:$5000,A2232,FALSE)&gt;0,
HLOOKUP($D$1,'vInfo (Imported)'!$1:$5000,A2232,FALSE),
"")</f>
        <v/>
      </c>
      <c r="E2232" t="str">
        <f>IF(HLOOKUP("Category",'vInfo (Imported)'!$1:$5000,A2232,FALSE)&gt;0,
HLOOKUP("Category",'vInfo (Imported)'!$1:$5000,A2232,FALSE),
"")</f>
        <v/>
      </c>
      <c r="F2232" t="str">
        <f>IF(HLOOKUP("OS according to the configuration file",'vInfo (Imported)'!$1:$5000,A2232,FALSE)&gt;0,
HLOOKUP("OS according to the configuration file",'vInfo (Imported)'!$1:$5000,A2232,FALSE),
"")</f>
        <v/>
      </c>
      <c r="G2232" s="1" t="str">
        <f>IF(HLOOKUP("Cluster",'vInfo (Imported)'!$1:$5000,A2232,FALSE)&gt;0,
HLOOKUP("Cluster",'vInfo (Imported)'!$1:$5000,A2232,FALSE),
"")</f>
        <v/>
      </c>
      <c r="K2232" s="28">
        <f>'vCluster (Imported)'!A2232</f>
        <v>0</v>
      </c>
      <c r="L2232">
        <f t="shared" si="207"/>
        <v>0</v>
      </c>
      <c r="M2232">
        <f t="shared" si="208"/>
        <v>0</v>
      </c>
      <c r="N2232">
        <f t="shared" si="209"/>
        <v>0</v>
      </c>
      <c r="O2232" s="1">
        <f t="shared" si="210"/>
        <v>0</v>
      </c>
      <c r="P2232">
        <f>SUMIFS('vCluster (Imported)'!$G:$G,'vCluster (Imported)'!$A:$A,K2232)</f>
        <v>0</v>
      </c>
      <c r="Q2232">
        <f t="shared" si="211"/>
        <v>0</v>
      </c>
    </row>
    <row r="2233" spans="1:17" x14ac:dyDescent="0.3">
      <c r="A2233">
        <f t="shared" si="206"/>
        <v>2233</v>
      </c>
      <c r="B2233" t="str">
        <f>IF(HLOOKUP("Memory",'vInfo (Imported)'!$1:$5000,A2233,FALSE)&gt;0,HLOOKUP("Memory",'vInfo (Imported)'!$1:$5000,A2233,FALSE),"")</f>
        <v/>
      </c>
      <c r="C2233" t="str">
        <f>IF(HLOOKUP("CPUs",'vInfo (Imported)'!$1:$5000,A2233,FALSE)&gt;0,
HLOOKUP("CPUs",'vInfo (Imported)'!$1:$5000,A2233,FALSE),
"")</f>
        <v/>
      </c>
      <c r="D2233" t="str">
        <f>IF(HLOOKUP($D$1,'vInfo (Imported)'!$1:$5000,A2233,FALSE)&gt;0,
HLOOKUP($D$1,'vInfo (Imported)'!$1:$5000,A2233,FALSE),
"")</f>
        <v/>
      </c>
      <c r="E2233" t="str">
        <f>IF(HLOOKUP("Category",'vInfo (Imported)'!$1:$5000,A2233,FALSE)&gt;0,
HLOOKUP("Category",'vInfo (Imported)'!$1:$5000,A2233,FALSE),
"")</f>
        <v/>
      </c>
      <c r="F2233" t="str">
        <f>IF(HLOOKUP("OS according to the configuration file",'vInfo (Imported)'!$1:$5000,A2233,FALSE)&gt;0,
HLOOKUP("OS according to the configuration file",'vInfo (Imported)'!$1:$5000,A2233,FALSE),
"")</f>
        <v/>
      </c>
      <c r="G2233" s="1" t="str">
        <f>IF(HLOOKUP("Cluster",'vInfo (Imported)'!$1:$5000,A2233,FALSE)&gt;0,
HLOOKUP("Cluster",'vInfo (Imported)'!$1:$5000,A2233,FALSE),
"")</f>
        <v/>
      </c>
      <c r="K2233" s="28">
        <f>'vCluster (Imported)'!A2233</f>
        <v>0</v>
      </c>
      <c r="L2233">
        <f t="shared" si="207"/>
        <v>0</v>
      </c>
      <c r="M2233">
        <f t="shared" si="208"/>
        <v>0</v>
      </c>
      <c r="N2233">
        <f t="shared" si="209"/>
        <v>0</v>
      </c>
      <c r="O2233" s="1">
        <f t="shared" si="210"/>
        <v>0</v>
      </c>
      <c r="P2233">
        <f>SUMIFS('vCluster (Imported)'!$G:$G,'vCluster (Imported)'!$A:$A,K2233)</f>
        <v>0</v>
      </c>
      <c r="Q2233">
        <f t="shared" si="211"/>
        <v>0</v>
      </c>
    </row>
    <row r="2234" spans="1:17" x14ac:dyDescent="0.3">
      <c r="A2234">
        <f t="shared" si="206"/>
        <v>2234</v>
      </c>
      <c r="B2234" t="str">
        <f>IF(HLOOKUP("Memory",'vInfo (Imported)'!$1:$5000,A2234,FALSE)&gt;0,HLOOKUP("Memory",'vInfo (Imported)'!$1:$5000,A2234,FALSE),"")</f>
        <v/>
      </c>
      <c r="C2234" t="str">
        <f>IF(HLOOKUP("CPUs",'vInfo (Imported)'!$1:$5000,A2234,FALSE)&gt;0,
HLOOKUP("CPUs",'vInfo (Imported)'!$1:$5000,A2234,FALSE),
"")</f>
        <v/>
      </c>
      <c r="D2234" t="str">
        <f>IF(HLOOKUP($D$1,'vInfo (Imported)'!$1:$5000,A2234,FALSE)&gt;0,
HLOOKUP($D$1,'vInfo (Imported)'!$1:$5000,A2234,FALSE),
"")</f>
        <v/>
      </c>
      <c r="E2234" t="str">
        <f>IF(HLOOKUP("Category",'vInfo (Imported)'!$1:$5000,A2234,FALSE)&gt;0,
HLOOKUP("Category",'vInfo (Imported)'!$1:$5000,A2234,FALSE),
"")</f>
        <v/>
      </c>
      <c r="F2234" t="str">
        <f>IF(HLOOKUP("OS according to the configuration file",'vInfo (Imported)'!$1:$5000,A2234,FALSE)&gt;0,
HLOOKUP("OS according to the configuration file",'vInfo (Imported)'!$1:$5000,A2234,FALSE),
"")</f>
        <v/>
      </c>
      <c r="G2234" s="1" t="str">
        <f>IF(HLOOKUP("Cluster",'vInfo (Imported)'!$1:$5000,A2234,FALSE)&gt;0,
HLOOKUP("Cluster",'vInfo (Imported)'!$1:$5000,A2234,FALSE),
"")</f>
        <v/>
      </c>
      <c r="K2234" s="28">
        <f>'vCluster (Imported)'!A2234</f>
        <v>0</v>
      </c>
      <c r="L2234">
        <f t="shared" si="207"/>
        <v>0</v>
      </c>
      <c r="M2234">
        <f t="shared" si="208"/>
        <v>0</v>
      </c>
      <c r="N2234">
        <f t="shared" si="209"/>
        <v>0</v>
      </c>
      <c r="O2234" s="1">
        <f t="shared" si="210"/>
        <v>0</v>
      </c>
      <c r="P2234">
        <f>SUMIFS('vCluster (Imported)'!$G:$G,'vCluster (Imported)'!$A:$A,K2234)</f>
        <v>0</v>
      </c>
      <c r="Q2234">
        <f t="shared" si="211"/>
        <v>0</v>
      </c>
    </row>
    <row r="2235" spans="1:17" x14ac:dyDescent="0.3">
      <c r="A2235">
        <f t="shared" si="206"/>
        <v>2235</v>
      </c>
      <c r="B2235" t="str">
        <f>IF(HLOOKUP("Memory",'vInfo (Imported)'!$1:$5000,A2235,FALSE)&gt;0,HLOOKUP("Memory",'vInfo (Imported)'!$1:$5000,A2235,FALSE),"")</f>
        <v/>
      </c>
      <c r="C2235" t="str">
        <f>IF(HLOOKUP("CPUs",'vInfo (Imported)'!$1:$5000,A2235,FALSE)&gt;0,
HLOOKUP("CPUs",'vInfo (Imported)'!$1:$5000,A2235,FALSE),
"")</f>
        <v/>
      </c>
      <c r="D2235" t="str">
        <f>IF(HLOOKUP($D$1,'vInfo (Imported)'!$1:$5000,A2235,FALSE)&gt;0,
HLOOKUP($D$1,'vInfo (Imported)'!$1:$5000,A2235,FALSE),
"")</f>
        <v/>
      </c>
      <c r="E2235" t="str">
        <f>IF(HLOOKUP("Category",'vInfo (Imported)'!$1:$5000,A2235,FALSE)&gt;0,
HLOOKUP("Category",'vInfo (Imported)'!$1:$5000,A2235,FALSE),
"")</f>
        <v/>
      </c>
      <c r="F2235" t="str">
        <f>IF(HLOOKUP("OS according to the configuration file",'vInfo (Imported)'!$1:$5000,A2235,FALSE)&gt;0,
HLOOKUP("OS according to the configuration file",'vInfo (Imported)'!$1:$5000,A2235,FALSE),
"")</f>
        <v/>
      </c>
      <c r="G2235" s="1" t="str">
        <f>IF(HLOOKUP("Cluster",'vInfo (Imported)'!$1:$5000,A2235,FALSE)&gt;0,
HLOOKUP("Cluster",'vInfo (Imported)'!$1:$5000,A2235,FALSE),
"")</f>
        <v/>
      </c>
      <c r="K2235" s="28">
        <f>'vCluster (Imported)'!A2235</f>
        <v>0</v>
      </c>
      <c r="L2235">
        <f t="shared" si="207"/>
        <v>0</v>
      </c>
      <c r="M2235">
        <f t="shared" si="208"/>
        <v>0</v>
      </c>
      <c r="N2235">
        <f t="shared" si="209"/>
        <v>0</v>
      </c>
      <c r="O2235" s="1">
        <f t="shared" si="210"/>
        <v>0</v>
      </c>
      <c r="P2235">
        <f>SUMIFS('vCluster (Imported)'!$G:$G,'vCluster (Imported)'!$A:$A,K2235)</f>
        <v>0</v>
      </c>
      <c r="Q2235">
        <f t="shared" si="211"/>
        <v>0</v>
      </c>
    </row>
    <row r="2236" spans="1:17" x14ac:dyDescent="0.3">
      <c r="A2236">
        <f t="shared" si="206"/>
        <v>2236</v>
      </c>
      <c r="B2236" t="str">
        <f>IF(HLOOKUP("Memory",'vInfo (Imported)'!$1:$5000,A2236,FALSE)&gt;0,HLOOKUP("Memory",'vInfo (Imported)'!$1:$5000,A2236,FALSE),"")</f>
        <v/>
      </c>
      <c r="C2236" t="str">
        <f>IF(HLOOKUP("CPUs",'vInfo (Imported)'!$1:$5000,A2236,FALSE)&gt;0,
HLOOKUP("CPUs",'vInfo (Imported)'!$1:$5000,A2236,FALSE),
"")</f>
        <v/>
      </c>
      <c r="D2236" t="str">
        <f>IF(HLOOKUP($D$1,'vInfo (Imported)'!$1:$5000,A2236,FALSE)&gt;0,
HLOOKUP($D$1,'vInfo (Imported)'!$1:$5000,A2236,FALSE),
"")</f>
        <v/>
      </c>
      <c r="E2236" t="str">
        <f>IF(HLOOKUP("Category",'vInfo (Imported)'!$1:$5000,A2236,FALSE)&gt;0,
HLOOKUP("Category",'vInfo (Imported)'!$1:$5000,A2236,FALSE),
"")</f>
        <v/>
      </c>
      <c r="F2236" t="str">
        <f>IF(HLOOKUP("OS according to the configuration file",'vInfo (Imported)'!$1:$5000,A2236,FALSE)&gt;0,
HLOOKUP("OS according to the configuration file",'vInfo (Imported)'!$1:$5000,A2236,FALSE),
"")</f>
        <v/>
      </c>
      <c r="G2236" s="1" t="str">
        <f>IF(HLOOKUP("Cluster",'vInfo (Imported)'!$1:$5000,A2236,FALSE)&gt;0,
HLOOKUP("Cluster",'vInfo (Imported)'!$1:$5000,A2236,FALSE),
"")</f>
        <v/>
      </c>
      <c r="K2236" s="28">
        <f>'vCluster (Imported)'!A2236</f>
        <v>0</v>
      </c>
      <c r="L2236">
        <f t="shared" si="207"/>
        <v>0</v>
      </c>
      <c r="M2236">
        <f t="shared" si="208"/>
        <v>0</v>
      </c>
      <c r="N2236">
        <f t="shared" si="209"/>
        <v>0</v>
      </c>
      <c r="O2236" s="1">
        <f t="shared" si="210"/>
        <v>0</v>
      </c>
      <c r="P2236">
        <f>SUMIFS('vCluster (Imported)'!$G:$G,'vCluster (Imported)'!$A:$A,K2236)</f>
        <v>0</v>
      </c>
      <c r="Q2236">
        <f t="shared" si="211"/>
        <v>0</v>
      </c>
    </row>
    <row r="2237" spans="1:17" x14ac:dyDescent="0.3">
      <c r="A2237">
        <f t="shared" si="206"/>
        <v>2237</v>
      </c>
      <c r="B2237" t="str">
        <f>IF(HLOOKUP("Memory",'vInfo (Imported)'!$1:$5000,A2237,FALSE)&gt;0,HLOOKUP("Memory",'vInfo (Imported)'!$1:$5000,A2237,FALSE),"")</f>
        <v/>
      </c>
      <c r="C2237" t="str">
        <f>IF(HLOOKUP("CPUs",'vInfo (Imported)'!$1:$5000,A2237,FALSE)&gt;0,
HLOOKUP("CPUs",'vInfo (Imported)'!$1:$5000,A2237,FALSE),
"")</f>
        <v/>
      </c>
      <c r="D2237" t="str">
        <f>IF(HLOOKUP($D$1,'vInfo (Imported)'!$1:$5000,A2237,FALSE)&gt;0,
HLOOKUP($D$1,'vInfo (Imported)'!$1:$5000,A2237,FALSE),
"")</f>
        <v/>
      </c>
      <c r="E2237" t="str">
        <f>IF(HLOOKUP("Category",'vInfo (Imported)'!$1:$5000,A2237,FALSE)&gt;0,
HLOOKUP("Category",'vInfo (Imported)'!$1:$5000,A2237,FALSE),
"")</f>
        <v/>
      </c>
      <c r="F2237" t="str">
        <f>IF(HLOOKUP("OS according to the configuration file",'vInfo (Imported)'!$1:$5000,A2237,FALSE)&gt;0,
HLOOKUP("OS according to the configuration file",'vInfo (Imported)'!$1:$5000,A2237,FALSE),
"")</f>
        <v/>
      </c>
      <c r="G2237" s="1" t="str">
        <f>IF(HLOOKUP("Cluster",'vInfo (Imported)'!$1:$5000,A2237,FALSE)&gt;0,
HLOOKUP("Cluster",'vInfo (Imported)'!$1:$5000,A2237,FALSE),
"")</f>
        <v/>
      </c>
      <c r="K2237" s="28">
        <f>'vCluster (Imported)'!A2237</f>
        <v>0</v>
      </c>
      <c r="L2237">
        <f t="shared" si="207"/>
        <v>0</v>
      </c>
      <c r="M2237">
        <f t="shared" si="208"/>
        <v>0</v>
      </c>
      <c r="N2237">
        <f t="shared" si="209"/>
        <v>0</v>
      </c>
      <c r="O2237" s="1">
        <f t="shared" si="210"/>
        <v>0</v>
      </c>
      <c r="P2237">
        <f>SUMIFS('vCluster (Imported)'!$G:$G,'vCluster (Imported)'!$A:$A,K2237)</f>
        <v>0</v>
      </c>
      <c r="Q2237">
        <f t="shared" si="211"/>
        <v>0</v>
      </c>
    </row>
    <row r="2238" spans="1:17" x14ac:dyDescent="0.3">
      <c r="A2238">
        <f t="shared" si="206"/>
        <v>2238</v>
      </c>
      <c r="B2238" t="str">
        <f>IF(HLOOKUP("Memory",'vInfo (Imported)'!$1:$5000,A2238,FALSE)&gt;0,HLOOKUP("Memory",'vInfo (Imported)'!$1:$5000,A2238,FALSE),"")</f>
        <v/>
      </c>
      <c r="C2238" t="str">
        <f>IF(HLOOKUP("CPUs",'vInfo (Imported)'!$1:$5000,A2238,FALSE)&gt;0,
HLOOKUP("CPUs",'vInfo (Imported)'!$1:$5000,A2238,FALSE),
"")</f>
        <v/>
      </c>
      <c r="D2238" t="str">
        <f>IF(HLOOKUP($D$1,'vInfo (Imported)'!$1:$5000,A2238,FALSE)&gt;0,
HLOOKUP($D$1,'vInfo (Imported)'!$1:$5000,A2238,FALSE),
"")</f>
        <v/>
      </c>
      <c r="E2238" t="str">
        <f>IF(HLOOKUP("Category",'vInfo (Imported)'!$1:$5000,A2238,FALSE)&gt;0,
HLOOKUP("Category",'vInfo (Imported)'!$1:$5000,A2238,FALSE),
"")</f>
        <v/>
      </c>
      <c r="F2238" t="str">
        <f>IF(HLOOKUP("OS according to the configuration file",'vInfo (Imported)'!$1:$5000,A2238,FALSE)&gt;0,
HLOOKUP("OS according to the configuration file",'vInfo (Imported)'!$1:$5000,A2238,FALSE),
"")</f>
        <v/>
      </c>
      <c r="G2238" s="1" t="str">
        <f>IF(HLOOKUP("Cluster",'vInfo (Imported)'!$1:$5000,A2238,FALSE)&gt;0,
HLOOKUP("Cluster",'vInfo (Imported)'!$1:$5000,A2238,FALSE),
"")</f>
        <v/>
      </c>
      <c r="K2238" s="28">
        <f>'vCluster (Imported)'!A2238</f>
        <v>0</v>
      </c>
      <c r="L2238">
        <f t="shared" si="207"/>
        <v>0</v>
      </c>
      <c r="M2238">
        <f t="shared" si="208"/>
        <v>0</v>
      </c>
      <c r="N2238">
        <f t="shared" si="209"/>
        <v>0</v>
      </c>
      <c r="O2238" s="1">
        <f t="shared" si="210"/>
        <v>0</v>
      </c>
      <c r="P2238">
        <f>SUMIFS('vCluster (Imported)'!$G:$G,'vCluster (Imported)'!$A:$A,K2238)</f>
        <v>0</v>
      </c>
      <c r="Q2238">
        <f t="shared" si="211"/>
        <v>0</v>
      </c>
    </row>
    <row r="2239" spans="1:17" x14ac:dyDescent="0.3">
      <c r="A2239">
        <f t="shared" si="206"/>
        <v>2239</v>
      </c>
      <c r="B2239" t="str">
        <f>IF(HLOOKUP("Memory",'vInfo (Imported)'!$1:$5000,A2239,FALSE)&gt;0,HLOOKUP("Memory",'vInfo (Imported)'!$1:$5000,A2239,FALSE),"")</f>
        <v/>
      </c>
      <c r="C2239" t="str">
        <f>IF(HLOOKUP("CPUs",'vInfo (Imported)'!$1:$5000,A2239,FALSE)&gt;0,
HLOOKUP("CPUs",'vInfo (Imported)'!$1:$5000,A2239,FALSE),
"")</f>
        <v/>
      </c>
      <c r="D2239" t="str">
        <f>IF(HLOOKUP($D$1,'vInfo (Imported)'!$1:$5000,A2239,FALSE)&gt;0,
HLOOKUP($D$1,'vInfo (Imported)'!$1:$5000,A2239,FALSE),
"")</f>
        <v/>
      </c>
      <c r="E2239" t="str">
        <f>IF(HLOOKUP("Category",'vInfo (Imported)'!$1:$5000,A2239,FALSE)&gt;0,
HLOOKUP("Category",'vInfo (Imported)'!$1:$5000,A2239,FALSE),
"")</f>
        <v/>
      </c>
      <c r="F2239" t="str">
        <f>IF(HLOOKUP("OS according to the configuration file",'vInfo (Imported)'!$1:$5000,A2239,FALSE)&gt;0,
HLOOKUP("OS according to the configuration file",'vInfo (Imported)'!$1:$5000,A2239,FALSE),
"")</f>
        <v/>
      </c>
      <c r="G2239" s="1" t="str">
        <f>IF(HLOOKUP("Cluster",'vInfo (Imported)'!$1:$5000,A2239,FALSE)&gt;0,
HLOOKUP("Cluster",'vInfo (Imported)'!$1:$5000,A2239,FALSE),
"")</f>
        <v/>
      </c>
      <c r="K2239" s="28">
        <f>'vCluster (Imported)'!A2239</f>
        <v>0</v>
      </c>
      <c r="L2239">
        <f t="shared" si="207"/>
        <v>0</v>
      </c>
      <c r="M2239">
        <f t="shared" si="208"/>
        <v>0</v>
      </c>
      <c r="N2239">
        <f t="shared" si="209"/>
        <v>0</v>
      </c>
      <c r="O2239" s="1">
        <f t="shared" si="210"/>
        <v>0</v>
      </c>
      <c r="P2239">
        <f>SUMIFS('vCluster (Imported)'!$G:$G,'vCluster (Imported)'!$A:$A,K2239)</f>
        <v>0</v>
      </c>
      <c r="Q2239">
        <f t="shared" si="211"/>
        <v>0</v>
      </c>
    </row>
    <row r="2240" spans="1:17" x14ac:dyDescent="0.3">
      <c r="A2240">
        <f t="shared" si="206"/>
        <v>2240</v>
      </c>
      <c r="B2240" t="str">
        <f>IF(HLOOKUP("Memory",'vInfo (Imported)'!$1:$5000,A2240,FALSE)&gt;0,HLOOKUP("Memory",'vInfo (Imported)'!$1:$5000,A2240,FALSE),"")</f>
        <v/>
      </c>
      <c r="C2240" t="str">
        <f>IF(HLOOKUP("CPUs",'vInfo (Imported)'!$1:$5000,A2240,FALSE)&gt;0,
HLOOKUP("CPUs",'vInfo (Imported)'!$1:$5000,A2240,FALSE),
"")</f>
        <v/>
      </c>
      <c r="D2240" t="str">
        <f>IF(HLOOKUP($D$1,'vInfo (Imported)'!$1:$5000,A2240,FALSE)&gt;0,
HLOOKUP($D$1,'vInfo (Imported)'!$1:$5000,A2240,FALSE),
"")</f>
        <v/>
      </c>
      <c r="E2240" t="str">
        <f>IF(HLOOKUP("Category",'vInfo (Imported)'!$1:$5000,A2240,FALSE)&gt;0,
HLOOKUP("Category",'vInfo (Imported)'!$1:$5000,A2240,FALSE),
"")</f>
        <v/>
      </c>
      <c r="F2240" t="str">
        <f>IF(HLOOKUP("OS according to the configuration file",'vInfo (Imported)'!$1:$5000,A2240,FALSE)&gt;0,
HLOOKUP("OS according to the configuration file",'vInfo (Imported)'!$1:$5000,A2240,FALSE),
"")</f>
        <v/>
      </c>
      <c r="G2240" s="1" t="str">
        <f>IF(HLOOKUP("Cluster",'vInfo (Imported)'!$1:$5000,A2240,FALSE)&gt;0,
HLOOKUP("Cluster",'vInfo (Imported)'!$1:$5000,A2240,FALSE),
"")</f>
        <v/>
      </c>
      <c r="K2240" s="28">
        <f>'vCluster (Imported)'!A2240</f>
        <v>0</v>
      </c>
      <c r="L2240">
        <f t="shared" si="207"/>
        <v>0</v>
      </c>
      <c r="M2240">
        <f t="shared" si="208"/>
        <v>0</v>
      </c>
      <c r="N2240">
        <f t="shared" si="209"/>
        <v>0</v>
      </c>
      <c r="O2240" s="1">
        <f t="shared" si="210"/>
        <v>0</v>
      </c>
      <c r="P2240">
        <f>SUMIFS('vCluster (Imported)'!$G:$G,'vCluster (Imported)'!$A:$A,K2240)</f>
        <v>0</v>
      </c>
      <c r="Q2240">
        <f t="shared" si="211"/>
        <v>0</v>
      </c>
    </row>
    <row r="2241" spans="1:17" x14ac:dyDescent="0.3">
      <c r="A2241">
        <f t="shared" si="206"/>
        <v>2241</v>
      </c>
      <c r="B2241" t="str">
        <f>IF(HLOOKUP("Memory",'vInfo (Imported)'!$1:$5000,A2241,FALSE)&gt;0,HLOOKUP("Memory",'vInfo (Imported)'!$1:$5000,A2241,FALSE),"")</f>
        <v/>
      </c>
      <c r="C2241" t="str">
        <f>IF(HLOOKUP("CPUs",'vInfo (Imported)'!$1:$5000,A2241,FALSE)&gt;0,
HLOOKUP("CPUs",'vInfo (Imported)'!$1:$5000,A2241,FALSE),
"")</f>
        <v/>
      </c>
      <c r="D2241" t="str">
        <f>IF(HLOOKUP($D$1,'vInfo (Imported)'!$1:$5000,A2241,FALSE)&gt;0,
HLOOKUP($D$1,'vInfo (Imported)'!$1:$5000,A2241,FALSE),
"")</f>
        <v/>
      </c>
      <c r="E2241" t="str">
        <f>IF(HLOOKUP("Category",'vInfo (Imported)'!$1:$5000,A2241,FALSE)&gt;0,
HLOOKUP("Category",'vInfo (Imported)'!$1:$5000,A2241,FALSE),
"")</f>
        <v/>
      </c>
      <c r="F2241" t="str">
        <f>IF(HLOOKUP("OS according to the configuration file",'vInfo (Imported)'!$1:$5000,A2241,FALSE)&gt;0,
HLOOKUP("OS according to the configuration file",'vInfo (Imported)'!$1:$5000,A2241,FALSE),
"")</f>
        <v/>
      </c>
      <c r="G2241" s="1" t="str">
        <f>IF(HLOOKUP("Cluster",'vInfo (Imported)'!$1:$5000,A2241,FALSE)&gt;0,
HLOOKUP("Cluster",'vInfo (Imported)'!$1:$5000,A2241,FALSE),
"")</f>
        <v/>
      </c>
      <c r="K2241" s="28">
        <f>'vCluster (Imported)'!A2241</f>
        <v>0</v>
      </c>
      <c r="L2241">
        <f t="shared" si="207"/>
        <v>0</v>
      </c>
      <c r="M2241">
        <f t="shared" si="208"/>
        <v>0</v>
      </c>
      <c r="N2241">
        <f t="shared" si="209"/>
        <v>0</v>
      </c>
      <c r="O2241" s="1">
        <f t="shared" si="210"/>
        <v>0</v>
      </c>
      <c r="P2241">
        <f>SUMIFS('vCluster (Imported)'!$G:$G,'vCluster (Imported)'!$A:$A,K2241)</f>
        <v>0</v>
      </c>
      <c r="Q2241">
        <f t="shared" si="211"/>
        <v>0</v>
      </c>
    </row>
    <row r="2242" spans="1:17" x14ac:dyDescent="0.3">
      <c r="A2242">
        <f t="shared" ref="A2242:A2305" si="212">A2241+1</f>
        <v>2242</v>
      </c>
      <c r="B2242" t="str">
        <f>IF(HLOOKUP("Memory",'vInfo (Imported)'!$1:$5000,A2242,FALSE)&gt;0,HLOOKUP("Memory",'vInfo (Imported)'!$1:$5000,A2242,FALSE),"")</f>
        <v/>
      </c>
      <c r="C2242" t="str">
        <f>IF(HLOOKUP("CPUs",'vInfo (Imported)'!$1:$5000,A2242,FALSE)&gt;0,
HLOOKUP("CPUs",'vInfo (Imported)'!$1:$5000,A2242,FALSE),
"")</f>
        <v/>
      </c>
      <c r="D2242" t="str">
        <f>IF(HLOOKUP($D$1,'vInfo (Imported)'!$1:$5000,A2242,FALSE)&gt;0,
HLOOKUP($D$1,'vInfo (Imported)'!$1:$5000,A2242,FALSE),
"")</f>
        <v/>
      </c>
      <c r="E2242" t="str">
        <f>IF(HLOOKUP("Category",'vInfo (Imported)'!$1:$5000,A2242,FALSE)&gt;0,
HLOOKUP("Category",'vInfo (Imported)'!$1:$5000,A2242,FALSE),
"")</f>
        <v/>
      </c>
      <c r="F2242" t="str">
        <f>IF(HLOOKUP("OS according to the configuration file",'vInfo (Imported)'!$1:$5000,A2242,FALSE)&gt;0,
HLOOKUP("OS according to the configuration file",'vInfo (Imported)'!$1:$5000,A2242,FALSE),
"")</f>
        <v/>
      </c>
      <c r="G2242" s="1" t="str">
        <f>IF(HLOOKUP("Cluster",'vInfo (Imported)'!$1:$5000,A2242,FALSE)&gt;0,
HLOOKUP("Cluster",'vInfo (Imported)'!$1:$5000,A2242,FALSE),
"")</f>
        <v/>
      </c>
      <c r="K2242" s="28">
        <f>'vCluster (Imported)'!A2242</f>
        <v>0</v>
      </c>
      <c r="L2242">
        <f t="shared" ref="L2242:L2305" si="213">COUNTIFS(G:G,K2242,$E:$E,$L$1)</f>
        <v>0</v>
      </c>
      <c r="M2242">
        <f t="shared" ref="M2242:M2305" si="214">COUNTIFS(G:G,K2242,$E:$E,$M$1)</f>
        <v>0</v>
      </c>
      <c r="N2242">
        <f t="shared" ref="N2242:N2305" si="215">COUNTIFS(G:G,K2242,$E:$E,$N$1)</f>
        <v>0</v>
      </c>
      <c r="O2242" s="1">
        <f t="shared" ref="O2242:O2305" si="216">COUNTIFS(G:G,K2242,$E:$E,$O$1)</f>
        <v>0</v>
      </c>
      <c r="P2242">
        <f>SUMIFS('vCluster (Imported)'!$G:$G,'vCluster (Imported)'!$A:$A,K2242)</f>
        <v>0</v>
      </c>
      <c r="Q2242">
        <f t="shared" ref="Q2242:Q2305" si="217">IF(L2242&gt;0,P2242,0)</f>
        <v>0</v>
      </c>
    </row>
    <row r="2243" spans="1:17" x14ac:dyDescent="0.3">
      <c r="A2243">
        <f t="shared" si="212"/>
        <v>2243</v>
      </c>
      <c r="B2243" t="str">
        <f>IF(HLOOKUP("Memory",'vInfo (Imported)'!$1:$5000,A2243,FALSE)&gt;0,HLOOKUP("Memory",'vInfo (Imported)'!$1:$5000,A2243,FALSE),"")</f>
        <v/>
      </c>
      <c r="C2243" t="str">
        <f>IF(HLOOKUP("CPUs",'vInfo (Imported)'!$1:$5000,A2243,FALSE)&gt;0,
HLOOKUP("CPUs",'vInfo (Imported)'!$1:$5000,A2243,FALSE),
"")</f>
        <v/>
      </c>
      <c r="D2243" t="str">
        <f>IF(HLOOKUP($D$1,'vInfo (Imported)'!$1:$5000,A2243,FALSE)&gt;0,
HLOOKUP($D$1,'vInfo (Imported)'!$1:$5000,A2243,FALSE),
"")</f>
        <v/>
      </c>
      <c r="E2243" t="str">
        <f>IF(HLOOKUP("Category",'vInfo (Imported)'!$1:$5000,A2243,FALSE)&gt;0,
HLOOKUP("Category",'vInfo (Imported)'!$1:$5000,A2243,FALSE),
"")</f>
        <v/>
      </c>
      <c r="F2243" t="str">
        <f>IF(HLOOKUP("OS according to the configuration file",'vInfo (Imported)'!$1:$5000,A2243,FALSE)&gt;0,
HLOOKUP("OS according to the configuration file",'vInfo (Imported)'!$1:$5000,A2243,FALSE),
"")</f>
        <v/>
      </c>
      <c r="G2243" s="1" t="str">
        <f>IF(HLOOKUP("Cluster",'vInfo (Imported)'!$1:$5000,A2243,FALSE)&gt;0,
HLOOKUP("Cluster",'vInfo (Imported)'!$1:$5000,A2243,FALSE),
"")</f>
        <v/>
      </c>
      <c r="K2243" s="28">
        <f>'vCluster (Imported)'!A2243</f>
        <v>0</v>
      </c>
      <c r="L2243">
        <f t="shared" si="213"/>
        <v>0</v>
      </c>
      <c r="M2243">
        <f t="shared" si="214"/>
        <v>0</v>
      </c>
      <c r="N2243">
        <f t="shared" si="215"/>
        <v>0</v>
      </c>
      <c r="O2243" s="1">
        <f t="shared" si="216"/>
        <v>0</v>
      </c>
      <c r="P2243">
        <f>SUMIFS('vCluster (Imported)'!$G:$G,'vCluster (Imported)'!$A:$A,K2243)</f>
        <v>0</v>
      </c>
      <c r="Q2243">
        <f t="shared" si="217"/>
        <v>0</v>
      </c>
    </row>
    <row r="2244" spans="1:17" x14ac:dyDescent="0.3">
      <c r="A2244">
        <f t="shared" si="212"/>
        <v>2244</v>
      </c>
      <c r="B2244" t="str">
        <f>IF(HLOOKUP("Memory",'vInfo (Imported)'!$1:$5000,A2244,FALSE)&gt;0,HLOOKUP("Memory",'vInfo (Imported)'!$1:$5000,A2244,FALSE),"")</f>
        <v/>
      </c>
      <c r="C2244" t="str">
        <f>IF(HLOOKUP("CPUs",'vInfo (Imported)'!$1:$5000,A2244,FALSE)&gt;0,
HLOOKUP("CPUs",'vInfo (Imported)'!$1:$5000,A2244,FALSE),
"")</f>
        <v/>
      </c>
      <c r="D2244" t="str">
        <f>IF(HLOOKUP($D$1,'vInfo (Imported)'!$1:$5000,A2244,FALSE)&gt;0,
HLOOKUP($D$1,'vInfo (Imported)'!$1:$5000,A2244,FALSE),
"")</f>
        <v/>
      </c>
      <c r="E2244" t="str">
        <f>IF(HLOOKUP("Category",'vInfo (Imported)'!$1:$5000,A2244,FALSE)&gt;0,
HLOOKUP("Category",'vInfo (Imported)'!$1:$5000,A2244,FALSE),
"")</f>
        <v/>
      </c>
      <c r="F2244" t="str">
        <f>IF(HLOOKUP("OS according to the configuration file",'vInfo (Imported)'!$1:$5000,A2244,FALSE)&gt;0,
HLOOKUP("OS according to the configuration file",'vInfo (Imported)'!$1:$5000,A2244,FALSE),
"")</f>
        <v/>
      </c>
      <c r="G2244" s="1" t="str">
        <f>IF(HLOOKUP("Cluster",'vInfo (Imported)'!$1:$5000,A2244,FALSE)&gt;0,
HLOOKUP("Cluster",'vInfo (Imported)'!$1:$5000,A2244,FALSE),
"")</f>
        <v/>
      </c>
      <c r="K2244" s="28">
        <f>'vCluster (Imported)'!A2244</f>
        <v>0</v>
      </c>
      <c r="L2244">
        <f t="shared" si="213"/>
        <v>0</v>
      </c>
      <c r="M2244">
        <f t="shared" si="214"/>
        <v>0</v>
      </c>
      <c r="N2244">
        <f t="shared" si="215"/>
        <v>0</v>
      </c>
      <c r="O2244" s="1">
        <f t="shared" si="216"/>
        <v>0</v>
      </c>
      <c r="P2244">
        <f>SUMIFS('vCluster (Imported)'!$G:$G,'vCluster (Imported)'!$A:$A,K2244)</f>
        <v>0</v>
      </c>
      <c r="Q2244">
        <f t="shared" si="217"/>
        <v>0</v>
      </c>
    </row>
    <row r="2245" spans="1:17" x14ac:dyDescent="0.3">
      <c r="A2245">
        <f t="shared" si="212"/>
        <v>2245</v>
      </c>
      <c r="B2245" t="str">
        <f>IF(HLOOKUP("Memory",'vInfo (Imported)'!$1:$5000,A2245,FALSE)&gt;0,HLOOKUP("Memory",'vInfo (Imported)'!$1:$5000,A2245,FALSE),"")</f>
        <v/>
      </c>
      <c r="C2245" t="str">
        <f>IF(HLOOKUP("CPUs",'vInfo (Imported)'!$1:$5000,A2245,FALSE)&gt;0,
HLOOKUP("CPUs",'vInfo (Imported)'!$1:$5000,A2245,FALSE),
"")</f>
        <v/>
      </c>
      <c r="D2245" t="str">
        <f>IF(HLOOKUP($D$1,'vInfo (Imported)'!$1:$5000,A2245,FALSE)&gt;0,
HLOOKUP($D$1,'vInfo (Imported)'!$1:$5000,A2245,FALSE),
"")</f>
        <v/>
      </c>
      <c r="E2245" t="str">
        <f>IF(HLOOKUP("Category",'vInfo (Imported)'!$1:$5000,A2245,FALSE)&gt;0,
HLOOKUP("Category",'vInfo (Imported)'!$1:$5000,A2245,FALSE),
"")</f>
        <v/>
      </c>
      <c r="F2245" t="str">
        <f>IF(HLOOKUP("OS according to the configuration file",'vInfo (Imported)'!$1:$5000,A2245,FALSE)&gt;0,
HLOOKUP("OS according to the configuration file",'vInfo (Imported)'!$1:$5000,A2245,FALSE),
"")</f>
        <v/>
      </c>
      <c r="G2245" s="1" t="str">
        <f>IF(HLOOKUP("Cluster",'vInfo (Imported)'!$1:$5000,A2245,FALSE)&gt;0,
HLOOKUP("Cluster",'vInfo (Imported)'!$1:$5000,A2245,FALSE),
"")</f>
        <v/>
      </c>
      <c r="K2245" s="28">
        <f>'vCluster (Imported)'!A2245</f>
        <v>0</v>
      </c>
      <c r="L2245">
        <f t="shared" si="213"/>
        <v>0</v>
      </c>
      <c r="M2245">
        <f t="shared" si="214"/>
        <v>0</v>
      </c>
      <c r="N2245">
        <f t="shared" si="215"/>
        <v>0</v>
      </c>
      <c r="O2245" s="1">
        <f t="shared" si="216"/>
        <v>0</v>
      </c>
      <c r="P2245">
        <f>SUMIFS('vCluster (Imported)'!$G:$G,'vCluster (Imported)'!$A:$A,K2245)</f>
        <v>0</v>
      </c>
      <c r="Q2245">
        <f t="shared" si="217"/>
        <v>0</v>
      </c>
    </row>
    <row r="2246" spans="1:17" x14ac:dyDescent="0.3">
      <c r="A2246">
        <f t="shared" si="212"/>
        <v>2246</v>
      </c>
      <c r="B2246" t="str">
        <f>IF(HLOOKUP("Memory",'vInfo (Imported)'!$1:$5000,A2246,FALSE)&gt;0,HLOOKUP("Memory",'vInfo (Imported)'!$1:$5000,A2246,FALSE),"")</f>
        <v/>
      </c>
      <c r="C2246" t="str">
        <f>IF(HLOOKUP("CPUs",'vInfo (Imported)'!$1:$5000,A2246,FALSE)&gt;0,
HLOOKUP("CPUs",'vInfo (Imported)'!$1:$5000,A2246,FALSE),
"")</f>
        <v/>
      </c>
      <c r="D2246" t="str">
        <f>IF(HLOOKUP($D$1,'vInfo (Imported)'!$1:$5000,A2246,FALSE)&gt;0,
HLOOKUP($D$1,'vInfo (Imported)'!$1:$5000,A2246,FALSE),
"")</f>
        <v/>
      </c>
      <c r="E2246" t="str">
        <f>IF(HLOOKUP("Category",'vInfo (Imported)'!$1:$5000,A2246,FALSE)&gt;0,
HLOOKUP("Category",'vInfo (Imported)'!$1:$5000,A2246,FALSE),
"")</f>
        <v/>
      </c>
      <c r="F2246" t="str">
        <f>IF(HLOOKUP("OS according to the configuration file",'vInfo (Imported)'!$1:$5000,A2246,FALSE)&gt;0,
HLOOKUP("OS according to the configuration file",'vInfo (Imported)'!$1:$5000,A2246,FALSE),
"")</f>
        <v/>
      </c>
      <c r="G2246" s="1" t="str">
        <f>IF(HLOOKUP("Cluster",'vInfo (Imported)'!$1:$5000,A2246,FALSE)&gt;0,
HLOOKUP("Cluster",'vInfo (Imported)'!$1:$5000,A2246,FALSE),
"")</f>
        <v/>
      </c>
      <c r="K2246" s="28">
        <f>'vCluster (Imported)'!A2246</f>
        <v>0</v>
      </c>
      <c r="L2246">
        <f t="shared" si="213"/>
        <v>0</v>
      </c>
      <c r="M2246">
        <f t="shared" si="214"/>
        <v>0</v>
      </c>
      <c r="N2246">
        <f t="shared" si="215"/>
        <v>0</v>
      </c>
      <c r="O2246" s="1">
        <f t="shared" si="216"/>
        <v>0</v>
      </c>
      <c r="P2246">
        <f>SUMIFS('vCluster (Imported)'!$G:$G,'vCluster (Imported)'!$A:$A,K2246)</f>
        <v>0</v>
      </c>
      <c r="Q2246">
        <f t="shared" si="217"/>
        <v>0</v>
      </c>
    </row>
    <row r="2247" spans="1:17" x14ac:dyDescent="0.3">
      <c r="A2247">
        <f t="shared" si="212"/>
        <v>2247</v>
      </c>
      <c r="B2247" t="str">
        <f>IF(HLOOKUP("Memory",'vInfo (Imported)'!$1:$5000,A2247,FALSE)&gt;0,HLOOKUP("Memory",'vInfo (Imported)'!$1:$5000,A2247,FALSE),"")</f>
        <v/>
      </c>
      <c r="C2247" t="str">
        <f>IF(HLOOKUP("CPUs",'vInfo (Imported)'!$1:$5000,A2247,FALSE)&gt;0,
HLOOKUP("CPUs",'vInfo (Imported)'!$1:$5000,A2247,FALSE),
"")</f>
        <v/>
      </c>
      <c r="D2247" t="str">
        <f>IF(HLOOKUP($D$1,'vInfo (Imported)'!$1:$5000,A2247,FALSE)&gt;0,
HLOOKUP($D$1,'vInfo (Imported)'!$1:$5000,A2247,FALSE),
"")</f>
        <v/>
      </c>
      <c r="E2247" t="str">
        <f>IF(HLOOKUP("Category",'vInfo (Imported)'!$1:$5000,A2247,FALSE)&gt;0,
HLOOKUP("Category",'vInfo (Imported)'!$1:$5000,A2247,FALSE),
"")</f>
        <v/>
      </c>
      <c r="F2247" t="str">
        <f>IF(HLOOKUP("OS according to the configuration file",'vInfo (Imported)'!$1:$5000,A2247,FALSE)&gt;0,
HLOOKUP("OS according to the configuration file",'vInfo (Imported)'!$1:$5000,A2247,FALSE),
"")</f>
        <v/>
      </c>
      <c r="G2247" s="1" t="str">
        <f>IF(HLOOKUP("Cluster",'vInfo (Imported)'!$1:$5000,A2247,FALSE)&gt;0,
HLOOKUP("Cluster",'vInfo (Imported)'!$1:$5000,A2247,FALSE),
"")</f>
        <v/>
      </c>
      <c r="K2247" s="28">
        <f>'vCluster (Imported)'!A2247</f>
        <v>0</v>
      </c>
      <c r="L2247">
        <f t="shared" si="213"/>
        <v>0</v>
      </c>
      <c r="M2247">
        <f t="shared" si="214"/>
        <v>0</v>
      </c>
      <c r="N2247">
        <f t="shared" si="215"/>
        <v>0</v>
      </c>
      <c r="O2247" s="1">
        <f t="shared" si="216"/>
        <v>0</v>
      </c>
      <c r="P2247">
        <f>SUMIFS('vCluster (Imported)'!$G:$G,'vCluster (Imported)'!$A:$A,K2247)</f>
        <v>0</v>
      </c>
      <c r="Q2247">
        <f t="shared" si="217"/>
        <v>0</v>
      </c>
    </row>
    <row r="2248" spans="1:17" x14ac:dyDescent="0.3">
      <c r="A2248">
        <f t="shared" si="212"/>
        <v>2248</v>
      </c>
      <c r="B2248" t="str">
        <f>IF(HLOOKUP("Memory",'vInfo (Imported)'!$1:$5000,A2248,FALSE)&gt;0,HLOOKUP("Memory",'vInfo (Imported)'!$1:$5000,A2248,FALSE),"")</f>
        <v/>
      </c>
      <c r="C2248" t="str">
        <f>IF(HLOOKUP("CPUs",'vInfo (Imported)'!$1:$5000,A2248,FALSE)&gt;0,
HLOOKUP("CPUs",'vInfo (Imported)'!$1:$5000,A2248,FALSE),
"")</f>
        <v/>
      </c>
      <c r="D2248" t="str">
        <f>IF(HLOOKUP($D$1,'vInfo (Imported)'!$1:$5000,A2248,FALSE)&gt;0,
HLOOKUP($D$1,'vInfo (Imported)'!$1:$5000,A2248,FALSE),
"")</f>
        <v/>
      </c>
      <c r="E2248" t="str">
        <f>IF(HLOOKUP("Category",'vInfo (Imported)'!$1:$5000,A2248,FALSE)&gt;0,
HLOOKUP("Category",'vInfo (Imported)'!$1:$5000,A2248,FALSE),
"")</f>
        <v/>
      </c>
      <c r="F2248" t="str">
        <f>IF(HLOOKUP("OS according to the configuration file",'vInfo (Imported)'!$1:$5000,A2248,FALSE)&gt;0,
HLOOKUP("OS according to the configuration file",'vInfo (Imported)'!$1:$5000,A2248,FALSE),
"")</f>
        <v/>
      </c>
      <c r="G2248" s="1" t="str">
        <f>IF(HLOOKUP("Cluster",'vInfo (Imported)'!$1:$5000,A2248,FALSE)&gt;0,
HLOOKUP("Cluster",'vInfo (Imported)'!$1:$5000,A2248,FALSE),
"")</f>
        <v/>
      </c>
      <c r="K2248" s="28">
        <f>'vCluster (Imported)'!A2248</f>
        <v>0</v>
      </c>
      <c r="L2248">
        <f t="shared" si="213"/>
        <v>0</v>
      </c>
      <c r="M2248">
        <f t="shared" si="214"/>
        <v>0</v>
      </c>
      <c r="N2248">
        <f t="shared" si="215"/>
        <v>0</v>
      </c>
      <c r="O2248" s="1">
        <f t="shared" si="216"/>
        <v>0</v>
      </c>
      <c r="P2248">
        <f>SUMIFS('vCluster (Imported)'!$G:$G,'vCluster (Imported)'!$A:$A,K2248)</f>
        <v>0</v>
      </c>
      <c r="Q2248">
        <f t="shared" si="217"/>
        <v>0</v>
      </c>
    </row>
    <row r="2249" spans="1:17" x14ac:dyDescent="0.3">
      <c r="A2249">
        <f t="shared" si="212"/>
        <v>2249</v>
      </c>
      <c r="B2249" t="str">
        <f>IF(HLOOKUP("Memory",'vInfo (Imported)'!$1:$5000,A2249,FALSE)&gt;0,HLOOKUP("Memory",'vInfo (Imported)'!$1:$5000,A2249,FALSE),"")</f>
        <v/>
      </c>
      <c r="C2249" t="str">
        <f>IF(HLOOKUP("CPUs",'vInfo (Imported)'!$1:$5000,A2249,FALSE)&gt;0,
HLOOKUP("CPUs",'vInfo (Imported)'!$1:$5000,A2249,FALSE),
"")</f>
        <v/>
      </c>
      <c r="D2249" t="str">
        <f>IF(HLOOKUP($D$1,'vInfo (Imported)'!$1:$5000,A2249,FALSE)&gt;0,
HLOOKUP($D$1,'vInfo (Imported)'!$1:$5000,A2249,FALSE),
"")</f>
        <v/>
      </c>
      <c r="E2249" t="str">
        <f>IF(HLOOKUP("Category",'vInfo (Imported)'!$1:$5000,A2249,FALSE)&gt;0,
HLOOKUP("Category",'vInfo (Imported)'!$1:$5000,A2249,FALSE),
"")</f>
        <v/>
      </c>
      <c r="F2249" t="str">
        <f>IF(HLOOKUP("OS according to the configuration file",'vInfo (Imported)'!$1:$5000,A2249,FALSE)&gt;0,
HLOOKUP("OS according to the configuration file",'vInfo (Imported)'!$1:$5000,A2249,FALSE),
"")</f>
        <v/>
      </c>
      <c r="G2249" s="1" t="str">
        <f>IF(HLOOKUP("Cluster",'vInfo (Imported)'!$1:$5000,A2249,FALSE)&gt;0,
HLOOKUP("Cluster",'vInfo (Imported)'!$1:$5000,A2249,FALSE),
"")</f>
        <v/>
      </c>
      <c r="K2249" s="28">
        <f>'vCluster (Imported)'!A2249</f>
        <v>0</v>
      </c>
      <c r="L2249">
        <f t="shared" si="213"/>
        <v>0</v>
      </c>
      <c r="M2249">
        <f t="shared" si="214"/>
        <v>0</v>
      </c>
      <c r="N2249">
        <f t="shared" si="215"/>
        <v>0</v>
      </c>
      <c r="O2249" s="1">
        <f t="shared" si="216"/>
        <v>0</v>
      </c>
      <c r="P2249">
        <f>SUMIFS('vCluster (Imported)'!$G:$G,'vCluster (Imported)'!$A:$A,K2249)</f>
        <v>0</v>
      </c>
      <c r="Q2249">
        <f t="shared" si="217"/>
        <v>0</v>
      </c>
    </row>
    <row r="2250" spans="1:17" x14ac:dyDescent="0.3">
      <c r="A2250">
        <f t="shared" si="212"/>
        <v>2250</v>
      </c>
      <c r="B2250" t="str">
        <f>IF(HLOOKUP("Memory",'vInfo (Imported)'!$1:$5000,A2250,FALSE)&gt;0,HLOOKUP("Memory",'vInfo (Imported)'!$1:$5000,A2250,FALSE),"")</f>
        <v/>
      </c>
      <c r="C2250" t="str">
        <f>IF(HLOOKUP("CPUs",'vInfo (Imported)'!$1:$5000,A2250,FALSE)&gt;0,
HLOOKUP("CPUs",'vInfo (Imported)'!$1:$5000,A2250,FALSE),
"")</f>
        <v/>
      </c>
      <c r="D2250" t="str">
        <f>IF(HLOOKUP($D$1,'vInfo (Imported)'!$1:$5000,A2250,FALSE)&gt;0,
HLOOKUP($D$1,'vInfo (Imported)'!$1:$5000,A2250,FALSE),
"")</f>
        <v/>
      </c>
      <c r="E2250" t="str">
        <f>IF(HLOOKUP("Category",'vInfo (Imported)'!$1:$5000,A2250,FALSE)&gt;0,
HLOOKUP("Category",'vInfo (Imported)'!$1:$5000,A2250,FALSE),
"")</f>
        <v/>
      </c>
      <c r="F2250" t="str">
        <f>IF(HLOOKUP("OS according to the configuration file",'vInfo (Imported)'!$1:$5000,A2250,FALSE)&gt;0,
HLOOKUP("OS according to the configuration file",'vInfo (Imported)'!$1:$5000,A2250,FALSE),
"")</f>
        <v/>
      </c>
      <c r="G2250" s="1" t="str">
        <f>IF(HLOOKUP("Cluster",'vInfo (Imported)'!$1:$5000,A2250,FALSE)&gt;0,
HLOOKUP("Cluster",'vInfo (Imported)'!$1:$5000,A2250,FALSE),
"")</f>
        <v/>
      </c>
      <c r="K2250" s="28">
        <f>'vCluster (Imported)'!A2250</f>
        <v>0</v>
      </c>
      <c r="L2250">
        <f t="shared" si="213"/>
        <v>0</v>
      </c>
      <c r="M2250">
        <f t="shared" si="214"/>
        <v>0</v>
      </c>
      <c r="N2250">
        <f t="shared" si="215"/>
        <v>0</v>
      </c>
      <c r="O2250" s="1">
        <f t="shared" si="216"/>
        <v>0</v>
      </c>
      <c r="P2250">
        <f>SUMIFS('vCluster (Imported)'!$G:$G,'vCluster (Imported)'!$A:$A,K2250)</f>
        <v>0</v>
      </c>
      <c r="Q2250">
        <f t="shared" si="217"/>
        <v>0</v>
      </c>
    </row>
    <row r="2251" spans="1:17" x14ac:dyDescent="0.3">
      <c r="A2251">
        <f t="shared" si="212"/>
        <v>2251</v>
      </c>
      <c r="B2251" t="str">
        <f>IF(HLOOKUP("Memory",'vInfo (Imported)'!$1:$5000,A2251,FALSE)&gt;0,HLOOKUP("Memory",'vInfo (Imported)'!$1:$5000,A2251,FALSE),"")</f>
        <v/>
      </c>
      <c r="C2251" t="str">
        <f>IF(HLOOKUP("CPUs",'vInfo (Imported)'!$1:$5000,A2251,FALSE)&gt;0,
HLOOKUP("CPUs",'vInfo (Imported)'!$1:$5000,A2251,FALSE),
"")</f>
        <v/>
      </c>
      <c r="D2251" t="str">
        <f>IF(HLOOKUP($D$1,'vInfo (Imported)'!$1:$5000,A2251,FALSE)&gt;0,
HLOOKUP($D$1,'vInfo (Imported)'!$1:$5000,A2251,FALSE),
"")</f>
        <v/>
      </c>
      <c r="E2251" t="str">
        <f>IF(HLOOKUP("Category",'vInfo (Imported)'!$1:$5000,A2251,FALSE)&gt;0,
HLOOKUP("Category",'vInfo (Imported)'!$1:$5000,A2251,FALSE),
"")</f>
        <v/>
      </c>
      <c r="F2251" t="str">
        <f>IF(HLOOKUP("OS according to the configuration file",'vInfo (Imported)'!$1:$5000,A2251,FALSE)&gt;0,
HLOOKUP("OS according to the configuration file",'vInfo (Imported)'!$1:$5000,A2251,FALSE),
"")</f>
        <v/>
      </c>
      <c r="G2251" s="1" t="str">
        <f>IF(HLOOKUP("Cluster",'vInfo (Imported)'!$1:$5000,A2251,FALSE)&gt;0,
HLOOKUP("Cluster",'vInfo (Imported)'!$1:$5000,A2251,FALSE),
"")</f>
        <v/>
      </c>
      <c r="K2251" s="28">
        <f>'vCluster (Imported)'!A2251</f>
        <v>0</v>
      </c>
      <c r="L2251">
        <f t="shared" si="213"/>
        <v>0</v>
      </c>
      <c r="M2251">
        <f t="shared" si="214"/>
        <v>0</v>
      </c>
      <c r="N2251">
        <f t="shared" si="215"/>
        <v>0</v>
      </c>
      <c r="O2251" s="1">
        <f t="shared" si="216"/>
        <v>0</v>
      </c>
      <c r="P2251">
        <f>SUMIFS('vCluster (Imported)'!$G:$G,'vCluster (Imported)'!$A:$A,K2251)</f>
        <v>0</v>
      </c>
      <c r="Q2251">
        <f t="shared" si="217"/>
        <v>0</v>
      </c>
    </row>
    <row r="2252" spans="1:17" x14ac:dyDescent="0.3">
      <c r="A2252">
        <f t="shared" si="212"/>
        <v>2252</v>
      </c>
      <c r="B2252" t="str">
        <f>IF(HLOOKUP("Memory",'vInfo (Imported)'!$1:$5000,A2252,FALSE)&gt;0,HLOOKUP("Memory",'vInfo (Imported)'!$1:$5000,A2252,FALSE),"")</f>
        <v/>
      </c>
      <c r="C2252" t="str">
        <f>IF(HLOOKUP("CPUs",'vInfo (Imported)'!$1:$5000,A2252,FALSE)&gt;0,
HLOOKUP("CPUs",'vInfo (Imported)'!$1:$5000,A2252,FALSE),
"")</f>
        <v/>
      </c>
      <c r="D2252" t="str">
        <f>IF(HLOOKUP($D$1,'vInfo (Imported)'!$1:$5000,A2252,FALSE)&gt;0,
HLOOKUP($D$1,'vInfo (Imported)'!$1:$5000,A2252,FALSE),
"")</f>
        <v/>
      </c>
      <c r="E2252" t="str">
        <f>IF(HLOOKUP("Category",'vInfo (Imported)'!$1:$5000,A2252,FALSE)&gt;0,
HLOOKUP("Category",'vInfo (Imported)'!$1:$5000,A2252,FALSE),
"")</f>
        <v/>
      </c>
      <c r="F2252" t="str">
        <f>IF(HLOOKUP("OS according to the configuration file",'vInfo (Imported)'!$1:$5000,A2252,FALSE)&gt;0,
HLOOKUP("OS according to the configuration file",'vInfo (Imported)'!$1:$5000,A2252,FALSE),
"")</f>
        <v/>
      </c>
      <c r="G2252" s="1" t="str">
        <f>IF(HLOOKUP("Cluster",'vInfo (Imported)'!$1:$5000,A2252,FALSE)&gt;0,
HLOOKUP("Cluster",'vInfo (Imported)'!$1:$5000,A2252,FALSE),
"")</f>
        <v/>
      </c>
      <c r="K2252" s="28">
        <f>'vCluster (Imported)'!A2252</f>
        <v>0</v>
      </c>
      <c r="L2252">
        <f t="shared" si="213"/>
        <v>0</v>
      </c>
      <c r="M2252">
        <f t="shared" si="214"/>
        <v>0</v>
      </c>
      <c r="N2252">
        <f t="shared" si="215"/>
        <v>0</v>
      </c>
      <c r="O2252" s="1">
        <f t="shared" si="216"/>
        <v>0</v>
      </c>
      <c r="P2252">
        <f>SUMIFS('vCluster (Imported)'!$G:$G,'vCluster (Imported)'!$A:$A,K2252)</f>
        <v>0</v>
      </c>
      <c r="Q2252">
        <f t="shared" si="217"/>
        <v>0</v>
      </c>
    </row>
    <row r="2253" spans="1:17" x14ac:dyDescent="0.3">
      <c r="A2253">
        <f t="shared" si="212"/>
        <v>2253</v>
      </c>
      <c r="B2253" t="str">
        <f>IF(HLOOKUP("Memory",'vInfo (Imported)'!$1:$5000,A2253,FALSE)&gt;0,HLOOKUP("Memory",'vInfo (Imported)'!$1:$5000,A2253,FALSE),"")</f>
        <v/>
      </c>
      <c r="C2253" t="str">
        <f>IF(HLOOKUP("CPUs",'vInfo (Imported)'!$1:$5000,A2253,FALSE)&gt;0,
HLOOKUP("CPUs",'vInfo (Imported)'!$1:$5000,A2253,FALSE),
"")</f>
        <v/>
      </c>
      <c r="D2253" t="str">
        <f>IF(HLOOKUP($D$1,'vInfo (Imported)'!$1:$5000,A2253,FALSE)&gt;0,
HLOOKUP($D$1,'vInfo (Imported)'!$1:$5000,A2253,FALSE),
"")</f>
        <v/>
      </c>
      <c r="E2253" t="str">
        <f>IF(HLOOKUP("Category",'vInfo (Imported)'!$1:$5000,A2253,FALSE)&gt;0,
HLOOKUP("Category",'vInfo (Imported)'!$1:$5000,A2253,FALSE),
"")</f>
        <v/>
      </c>
      <c r="F2253" t="str">
        <f>IF(HLOOKUP("OS according to the configuration file",'vInfo (Imported)'!$1:$5000,A2253,FALSE)&gt;0,
HLOOKUP("OS according to the configuration file",'vInfo (Imported)'!$1:$5000,A2253,FALSE),
"")</f>
        <v/>
      </c>
      <c r="G2253" s="1" t="str">
        <f>IF(HLOOKUP("Cluster",'vInfo (Imported)'!$1:$5000,A2253,FALSE)&gt;0,
HLOOKUP("Cluster",'vInfo (Imported)'!$1:$5000,A2253,FALSE),
"")</f>
        <v/>
      </c>
      <c r="K2253" s="28">
        <f>'vCluster (Imported)'!A2253</f>
        <v>0</v>
      </c>
      <c r="L2253">
        <f t="shared" si="213"/>
        <v>0</v>
      </c>
      <c r="M2253">
        <f t="shared" si="214"/>
        <v>0</v>
      </c>
      <c r="N2253">
        <f t="shared" si="215"/>
        <v>0</v>
      </c>
      <c r="O2253" s="1">
        <f t="shared" si="216"/>
        <v>0</v>
      </c>
      <c r="P2253">
        <f>SUMIFS('vCluster (Imported)'!$G:$G,'vCluster (Imported)'!$A:$A,K2253)</f>
        <v>0</v>
      </c>
      <c r="Q2253">
        <f t="shared" si="217"/>
        <v>0</v>
      </c>
    </row>
    <row r="2254" spans="1:17" x14ac:dyDescent="0.3">
      <c r="A2254">
        <f t="shared" si="212"/>
        <v>2254</v>
      </c>
      <c r="B2254" t="str">
        <f>IF(HLOOKUP("Memory",'vInfo (Imported)'!$1:$5000,A2254,FALSE)&gt;0,HLOOKUP("Memory",'vInfo (Imported)'!$1:$5000,A2254,FALSE),"")</f>
        <v/>
      </c>
      <c r="C2254" t="str">
        <f>IF(HLOOKUP("CPUs",'vInfo (Imported)'!$1:$5000,A2254,FALSE)&gt;0,
HLOOKUP("CPUs",'vInfo (Imported)'!$1:$5000,A2254,FALSE),
"")</f>
        <v/>
      </c>
      <c r="D2254" t="str">
        <f>IF(HLOOKUP($D$1,'vInfo (Imported)'!$1:$5000,A2254,FALSE)&gt;0,
HLOOKUP($D$1,'vInfo (Imported)'!$1:$5000,A2254,FALSE),
"")</f>
        <v/>
      </c>
      <c r="E2254" t="str">
        <f>IF(HLOOKUP("Category",'vInfo (Imported)'!$1:$5000,A2254,FALSE)&gt;0,
HLOOKUP("Category",'vInfo (Imported)'!$1:$5000,A2254,FALSE),
"")</f>
        <v/>
      </c>
      <c r="F2254" t="str">
        <f>IF(HLOOKUP("OS according to the configuration file",'vInfo (Imported)'!$1:$5000,A2254,FALSE)&gt;0,
HLOOKUP("OS according to the configuration file",'vInfo (Imported)'!$1:$5000,A2254,FALSE),
"")</f>
        <v/>
      </c>
      <c r="G2254" s="1" t="str">
        <f>IF(HLOOKUP("Cluster",'vInfo (Imported)'!$1:$5000,A2254,FALSE)&gt;0,
HLOOKUP("Cluster",'vInfo (Imported)'!$1:$5000,A2254,FALSE),
"")</f>
        <v/>
      </c>
      <c r="K2254" s="28">
        <f>'vCluster (Imported)'!A2254</f>
        <v>0</v>
      </c>
      <c r="L2254">
        <f t="shared" si="213"/>
        <v>0</v>
      </c>
      <c r="M2254">
        <f t="shared" si="214"/>
        <v>0</v>
      </c>
      <c r="N2254">
        <f t="shared" si="215"/>
        <v>0</v>
      </c>
      <c r="O2254" s="1">
        <f t="shared" si="216"/>
        <v>0</v>
      </c>
      <c r="P2254">
        <f>SUMIFS('vCluster (Imported)'!$G:$G,'vCluster (Imported)'!$A:$A,K2254)</f>
        <v>0</v>
      </c>
      <c r="Q2254">
        <f t="shared" si="217"/>
        <v>0</v>
      </c>
    </row>
    <row r="2255" spans="1:17" x14ac:dyDescent="0.3">
      <c r="A2255">
        <f t="shared" si="212"/>
        <v>2255</v>
      </c>
      <c r="B2255" t="str">
        <f>IF(HLOOKUP("Memory",'vInfo (Imported)'!$1:$5000,A2255,FALSE)&gt;0,HLOOKUP("Memory",'vInfo (Imported)'!$1:$5000,A2255,FALSE),"")</f>
        <v/>
      </c>
      <c r="C2255" t="str">
        <f>IF(HLOOKUP("CPUs",'vInfo (Imported)'!$1:$5000,A2255,FALSE)&gt;0,
HLOOKUP("CPUs",'vInfo (Imported)'!$1:$5000,A2255,FALSE),
"")</f>
        <v/>
      </c>
      <c r="D2255" t="str">
        <f>IF(HLOOKUP($D$1,'vInfo (Imported)'!$1:$5000,A2255,FALSE)&gt;0,
HLOOKUP($D$1,'vInfo (Imported)'!$1:$5000,A2255,FALSE),
"")</f>
        <v/>
      </c>
      <c r="E2255" t="str">
        <f>IF(HLOOKUP("Category",'vInfo (Imported)'!$1:$5000,A2255,FALSE)&gt;0,
HLOOKUP("Category",'vInfo (Imported)'!$1:$5000,A2255,FALSE),
"")</f>
        <v/>
      </c>
      <c r="F2255" t="str">
        <f>IF(HLOOKUP("OS according to the configuration file",'vInfo (Imported)'!$1:$5000,A2255,FALSE)&gt;0,
HLOOKUP("OS according to the configuration file",'vInfo (Imported)'!$1:$5000,A2255,FALSE),
"")</f>
        <v/>
      </c>
      <c r="G2255" s="1" t="str">
        <f>IF(HLOOKUP("Cluster",'vInfo (Imported)'!$1:$5000,A2255,FALSE)&gt;0,
HLOOKUP("Cluster",'vInfo (Imported)'!$1:$5000,A2255,FALSE),
"")</f>
        <v/>
      </c>
      <c r="K2255" s="28">
        <f>'vCluster (Imported)'!A2255</f>
        <v>0</v>
      </c>
      <c r="L2255">
        <f t="shared" si="213"/>
        <v>0</v>
      </c>
      <c r="M2255">
        <f t="shared" si="214"/>
        <v>0</v>
      </c>
      <c r="N2255">
        <f t="shared" si="215"/>
        <v>0</v>
      </c>
      <c r="O2255" s="1">
        <f t="shared" si="216"/>
        <v>0</v>
      </c>
      <c r="P2255">
        <f>SUMIFS('vCluster (Imported)'!$G:$G,'vCluster (Imported)'!$A:$A,K2255)</f>
        <v>0</v>
      </c>
      <c r="Q2255">
        <f t="shared" si="217"/>
        <v>0</v>
      </c>
    </row>
    <row r="2256" spans="1:17" x14ac:dyDescent="0.3">
      <c r="A2256">
        <f t="shared" si="212"/>
        <v>2256</v>
      </c>
      <c r="B2256" t="str">
        <f>IF(HLOOKUP("Memory",'vInfo (Imported)'!$1:$5000,A2256,FALSE)&gt;0,HLOOKUP("Memory",'vInfo (Imported)'!$1:$5000,A2256,FALSE),"")</f>
        <v/>
      </c>
      <c r="C2256" t="str">
        <f>IF(HLOOKUP("CPUs",'vInfo (Imported)'!$1:$5000,A2256,FALSE)&gt;0,
HLOOKUP("CPUs",'vInfo (Imported)'!$1:$5000,A2256,FALSE),
"")</f>
        <v/>
      </c>
      <c r="D2256" t="str">
        <f>IF(HLOOKUP($D$1,'vInfo (Imported)'!$1:$5000,A2256,FALSE)&gt;0,
HLOOKUP($D$1,'vInfo (Imported)'!$1:$5000,A2256,FALSE),
"")</f>
        <v/>
      </c>
      <c r="E2256" t="str">
        <f>IF(HLOOKUP("Category",'vInfo (Imported)'!$1:$5000,A2256,FALSE)&gt;0,
HLOOKUP("Category",'vInfo (Imported)'!$1:$5000,A2256,FALSE),
"")</f>
        <v/>
      </c>
      <c r="F2256" t="str">
        <f>IF(HLOOKUP("OS according to the configuration file",'vInfo (Imported)'!$1:$5000,A2256,FALSE)&gt;0,
HLOOKUP("OS according to the configuration file",'vInfo (Imported)'!$1:$5000,A2256,FALSE),
"")</f>
        <v/>
      </c>
      <c r="G2256" s="1" t="str">
        <f>IF(HLOOKUP("Cluster",'vInfo (Imported)'!$1:$5000,A2256,FALSE)&gt;0,
HLOOKUP("Cluster",'vInfo (Imported)'!$1:$5000,A2256,FALSE),
"")</f>
        <v/>
      </c>
      <c r="K2256" s="28">
        <f>'vCluster (Imported)'!A2256</f>
        <v>0</v>
      </c>
      <c r="L2256">
        <f t="shared" si="213"/>
        <v>0</v>
      </c>
      <c r="M2256">
        <f t="shared" si="214"/>
        <v>0</v>
      </c>
      <c r="N2256">
        <f t="shared" si="215"/>
        <v>0</v>
      </c>
      <c r="O2256" s="1">
        <f t="shared" si="216"/>
        <v>0</v>
      </c>
      <c r="P2256">
        <f>SUMIFS('vCluster (Imported)'!$G:$G,'vCluster (Imported)'!$A:$A,K2256)</f>
        <v>0</v>
      </c>
      <c r="Q2256">
        <f t="shared" si="217"/>
        <v>0</v>
      </c>
    </row>
    <row r="2257" spans="1:17" x14ac:dyDescent="0.3">
      <c r="A2257">
        <f t="shared" si="212"/>
        <v>2257</v>
      </c>
      <c r="B2257" t="str">
        <f>IF(HLOOKUP("Memory",'vInfo (Imported)'!$1:$5000,A2257,FALSE)&gt;0,HLOOKUP("Memory",'vInfo (Imported)'!$1:$5000,A2257,FALSE),"")</f>
        <v/>
      </c>
      <c r="C2257" t="str">
        <f>IF(HLOOKUP("CPUs",'vInfo (Imported)'!$1:$5000,A2257,FALSE)&gt;0,
HLOOKUP("CPUs",'vInfo (Imported)'!$1:$5000,A2257,FALSE),
"")</f>
        <v/>
      </c>
      <c r="D2257" t="str">
        <f>IF(HLOOKUP($D$1,'vInfo (Imported)'!$1:$5000,A2257,FALSE)&gt;0,
HLOOKUP($D$1,'vInfo (Imported)'!$1:$5000,A2257,FALSE),
"")</f>
        <v/>
      </c>
      <c r="E2257" t="str">
        <f>IF(HLOOKUP("Category",'vInfo (Imported)'!$1:$5000,A2257,FALSE)&gt;0,
HLOOKUP("Category",'vInfo (Imported)'!$1:$5000,A2257,FALSE),
"")</f>
        <v/>
      </c>
      <c r="F2257" t="str">
        <f>IF(HLOOKUP("OS according to the configuration file",'vInfo (Imported)'!$1:$5000,A2257,FALSE)&gt;0,
HLOOKUP("OS according to the configuration file",'vInfo (Imported)'!$1:$5000,A2257,FALSE),
"")</f>
        <v/>
      </c>
      <c r="G2257" s="1" t="str">
        <f>IF(HLOOKUP("Cluster",'vInfo (Imported)'!$1:$5000,A2257,FALSE)&gt;0,
HLOOKUP("Cluster",'vInfo (Imported)'!$1:$5000,A2257,FALSE),
"")</f>
        <v/>
      </c>
      <c r="K2257" s="28">
        <f>'vCluster (Imported)'!A2257</f>
        <v>0</v>
      </c>
      <c r="L2257">
        <f t="shared" si="213"/>
        <v>0</v>
      </c>
      <c r="M2257">
        <f t="shared" si="214"/>
        <v>0</v>
      </c>
      <c r="N2257">
        <f t="shared" si="215"/>
        <v>0</v>
      </c>
      <c r="O2257" s="1">
        <f t="shared" si="216"/>
        <v>0</v>
      </c>
      <c r="P2257">
        <f>SUMIFS('vCluster (Imported)'!$G:$G,'vCluster (Imported)'!$A:$A,K2257)</f>
        <v>0</v>
      </c>
      <c r="Q2257">
        <f t="shared" si="217"/>
        <v>0</v>
      </c>
    </row>
    <row r="2258" spans="1:17" x14ac:dyDescent="0.3">
      <c r="A2258">
        <f t="shared" si="212"/>
        <v>2258</v>
      </c>
      <c r="B2258" t="str">
        <f>IF(HLOOKUP("Memory",'vInfo (Imported)'!$1:$5000,A2258,FALSE)&gt;0,HLOOKUP("Memory",'vInfo (Imported)'!$1:$5000,A2258,FALSE),"")</f>
        <v/>
      </c>
      <c r="C2258" t="str">
        <f>IF(HLOOKUP("CPUs",'vInfo (Imported)'!$1:$5000,A2258,FALSE)&gt;0,
HLOOKUP("CPUs",'vInfo (Imported)'!$1:$5000,A2258,FALSE),
"")</f>
        <v/>
      </c>
      <c r="D2258" t="str">
        <f>IF(HLOOKUP($D$1,'vInfo (Imported)'!$1:$5000,A2258,FALSE)&gt;0,
HLOOKUP($D$1,'vInfo (Imported)'!$1:$5000,A2258,FALSE),
"")</f>
        <v/>
      </c>
      <c r="E2258" t="str">
        <f>IF(HLOOKUP("Category",'vInfo (Imported)'!$1:$5000,A2258,FALSE)&gt;0,
HLOOKUP("Category",'vInfo (Imported)'!$1:$5000,A2258,FALSE),
"")</f>
        <v/>
      </c>
      <c r="F2258" t="str">
        <f>IF(HLOOKUP("OS according to the configuration file",'vInfo (Imported)'!$1:$5000,A2258,FALSE)&gt;0,
HLOOKUP("OS according to the configuration file",'vInfo (Imported)'!$1:$5000,A2258,FALSE),
"")</f>
        <v/>
      </c>
      <c r="G2258" s="1" t="str">
        <f>IF(HLOOKUP("Cluster",'vInfo (Imported)'!$1:$5000,A2258,FALSE)&gt;0,
HLOOKUP("Cluster",'vInfo (Imported)'!$1:$5000,A2258,FALSE),
"")</f>
        <v/>
      </c>
      <c r="K2258" s="28">
        <f>'vCluster (Imported)'!A2258</f>
        <v>0</v>
      </c>
      <c r="L2258">
        <f t="shared" si="213"/>
        <v>0</v>
      </c>
      <c r="M2258">
        <f t="shared" si="214"/>
        <v>0</v>
      </c>
      <c r="N2258">
        <f t="shared" si="215"/>
        <v>0</v>
      </c>
      <c r="O2258" s="1">
        <f t="shared" si="216"/>
        <v>0</v>
      </c>
      <c r="P2258">
        <f>SUMIFS('vCluster (Imported)'!$G:$G,'vCluster (Imported)'!$A:$A,K2258)</f>
        <v>0</v>
      </c>
      <c r="Q2258">
        <f t="shared" si="217"/>
        <v>0</v>
      </c>
    </row>
    <row r="2259" spans="1:17" x14ac:dyDescent="0.3">
      <c r="A2259">
        <f t="shared" si="212"/>
        <v>2259</v>
      </c>
      <c r="B2259" t="str">
        <f>IF(HLOOKUP("Memory",'vInfo (Imported)'!$1:$5000,A2259,FALSE)&gt;0,HLOOKUP("Memory",'vInfo (Imported)'!$1:$5000,A2259,FALSE),"")</f>
        <v/>
      </c>
      <c r="C2259" t="str">
        <f>IF(HLOOKUP("CPUs",'vInfo (Imported)'!$1:$5000,A2259,FALSE)&gt;0,
HLOOKUP("CPUs",'vInfo (Imported)'!$1:$5000,A2259,FALSE),
"")</f>
        <v/>
      </c>
      <c r="D2259" t="str">
        <f>IF(HLOOKUP($D$1,'vInfo (Imported)'!$1:$5000,A2259,FALSE)&gt;0,
HLOOKUP($D$1,'vInfo (Imported)'!$1:$5000,A2259,FALSE),
"")</f>
        <v/>
      </c>
      <c r="E2259" t="str">
        <f>IF(HLOOKUP("Category",'vInfo (Imported)'!$1:$5000,A2259,FALSE)&gt;0,
HLOOKUP("Category",'vInfo (Imported)'!$1:$5000,A2259,FALSE),
"")</f>
        <v/>
      </c>
      <c r="F2259" t="str">
        <f>IF(HLOOKUP("OS according to the configuration file",'vInfo (Imported)'!$1:$5000,A2259,FALSE)&gt;0,
HLOOKUP("OS according to the configuration file",'vInfo (Imported)'!$1:$5000,A2259,FALSE),
"")</f>
        <v/>
      </c>
      <c r="G2259" s="1" t="str">
        <f>IF(HLOOKUP("Cluster",'vInfo (Imported)'!$1:$5000,A2259,FALSE)&gt;0,
HLOOKUP("Cluster",'vInfo (Imported)'!$1:$5000,A2259,FALSE),
"")</f>
        <v/>
      </c>
      <c r="K2259" s="28">
        <f>'vCluster (Imported)'!A2259</f>
        <v>0</v>
      </c>
      <c r="L2259">
        <f t="shared" si="213"/>
        <v>0</v>
      </c>
      <c r="M2259">
        <f t="shared" si="214"/>
        <v>0</v>
      </c>
      <c r="N2259">
        <f t="shared" si="215"/>
        <v>0</v>
      </c>
      <c r="O2259" s="1">
        <f t="shared" si="216"/>
        <v>0</v>
      </c>
      <c r="P2259">
        <f>SUMIFS('vCluster (Imported)'!$G:$G,'vCluster (Imported)'!$A:$A,K2259)</f>
        <v>0</v>
      </c>
      <c r="Q2259">
        <f t="shared" si="217"/>
        <v>0</v>
      </c>
    </row>
    <row r="2260" spans="1:17" x14ac:dyDescent="0.3">
      <c r="A2260">
        <f t="shared" si="212"/>
        <v>2260</v>
      </c>
      <c r="B2260" t="str">
        <f>IF(HLOOKUP("Memory",'vInfo (Imported)'!$1:$5000,A2260,FALSE)&gt;0,HLOOKUP("Memory",'vInfo (Imported)'!$1:$5000,A2260,FALSE),"")</f>
        <v/>
      </c>
      <c r="C2260" t="str">
        <f>IF(HLOOKUP("CPUs",'vInfo (Imported)'!$1:$5000,A2260,FALSE)&gt;0,
HLOOKUP("CPUs",'vInfo (Imported)'!$1:$5000,A2260,FALSE),
"")</f>
        <v/>
      </c>
      <c r="D2260" t="str">
        <f>IF(HLOOKUP($D$1,'vInfo (Imported)'!$1:$5000,A2260,FALSE)&gt;0,
HLOOKUP($D$1,'vInfo (Imported)'!$1:$5000,A2260,FALSE),
"")</f>
        <v/>
      </c>
      <c r="E2260" t="str">
        <f>IF(HLOOKUP("Category",'vInfo (Imported)'!$1:$5000,A2260,FALSE)&gt;0,
HLOOKUP("Category",'vInfo (Imported)'!$1:$5000,A2260,FALSE),
"")</f>
        <v/>
      </c>
      <c r="F2260" t="str">
        <f>IF(HLOOKUP("OS according to the configuration file",'vInfo (Imported)'!$1:$5000,A2260,FALSE)&gt;0,
HLOOKUP("OS according to the configuration file",'vInfo (Imported)'!$1:$5000,A2260,FALSE),
"")</f>
        <v/>
      </c>
      <c r="G2260" s="1" t="str">
        <f>IF(HLOOKUP("Cluster",'vInfo (Imported)'!$1:$5000,A2260,FALSE)&gt;0,
HLOOKUP("Cluster",'vInfo (Imported)'!$1:$5000,A2260,FALSE),
"")</f>
        <v/>
      </c>
      <c r="K2260" s="28">
        <f>'vCluster (Imported)'!A2260</f>
        <v>0</v>
      </c>
      <c r="L2260">
        <f t="shared" si="213"/>
        <v>0</v>
      </c>
      <c r="M2260">
        <f t="shared" si="214"/>
        <v>0</v>
      </c>
      <c r="N2260">
        <f t="shared" si="215"/>
        <v>0</v>
      </c>
      <c r="O2260" s="1">
        <f t="shared" si="216"/>
        <v>0</v>
      </c>
      <c r="P2260">
        <f>SUMIFS('vCluster (Imported)'!$G:$G,'vCluster (Imported)'!$A:$A,K2260)</f>
        <v>0</v>
      </c>
      <c r="Q2260">
        <f t="shared" si="217"/>
        <v>0</v>
      </c>
    </row>
    <row r="2261" spans="1:17" x14ac:dyDescent="0.3">
      <c r="A2261">
        <f t="shared" si="212"/>
        <v>2261</v>
      </c>
      <c r="B2261" t="str">
        <f>IF(HLOOKUP("Memory",'vInfo (Imported)'!$1:$5000,A2261,FALSE)&gt;0,HLOOKUP("Memory",'vInfo (Imported)'!$1:$5000,A2261,FALSE),"")</f>
        <v/>
      </c>
      <c r="C2261" t="str">
        <f>IF(HLOOKUP("CPUs",'vInfo (Imported)'!$1:$5000,A2261,FALSE)&gt;0,
HLOOKUP("CPUs",'vInfo (Imported)'!$1:$5000,A2261,FALSE),
"")</f>
        <v/>
      </c>
      <c r="D2261" t="str">
        <f>IF(HLOOKUP($D$1,'vInfo (Imported)'!$1:$5000,A2261,FALSE)&gt;0,
HLOOKUP($D$1,'vInfo (Imported)'!$1:$5000,A2261,FALSE),
"")</f>
        <v/>
      </c>
      <c r="E2261" t="str">
        <f>IF(HLOOKUP("Category",'vInfo (Imported)'!$1:$5000,A2261,FALSE)&gt;0,
HLOOKUP("Category",'vInfo (Imported)'!$1:$5000,A2261,FALSE),
"")</f>
        <v/>
      </c>
      <c r="F2261" t="str">
        <f>IF(HLOOKUP("OS according to the configuration file",'vInfo (Imported)'!$1:$5000,A2261,FALSE)&gt;0,
HLOOKUP("OS according to the configuration file",'vInfo (Imported)'!$1:$5000,A2261,FALSE),
"")</f>
        <v/>
      </c>
      <c r="G2261" s="1" t="str">
        <f>IF(HLOOKUP("Cluster",'vInfo (Imported)'!$1:$5000,A2261,FALSE)&gt;0,
HLOOKUP("Cluster",'vInfo (Imported)'!$1:$5000,A2261,FALSE),
"")</f>
        <v/>
      </c>
      <c r="K2261" s="28">
        <f>'vCluster (Imported)'!A2261</f>
        <v>0</v>
      </c>
      <c r="L2261">
        <f t="shared" si="213"/>
        <v>0</v>
      </c>
      <c r="M2261">
        <f t="shared" si="214"/>
        <v>0</v>
      </c>
      <c r="N2261">
        <f t="shared" si="215"/>
        <v>0</v>
      </c>
      <c r="O2261" s="1">
        <f t="shared" si="216"/>
        <v>0</v>
      </c>
      <c r="P2261">
        <f>SUMIFS('vCluster (Imported)'!$G:$G,'vCluster (Imported)'!$A:$A,K2261)</f>
        <v>0</v>
      </c>
      <c r="Q2261">
        <f t="shared" si="217"/>
        <v>0</v>
      </c>
    </row>
    <row r="2262" spans="1:17" x14ac:dyDescent="0.3">
      <c r="A2262">
        <f t="shared" si="212"/>
        <v>2262</v>
      </c>
      <c r="B2262" t="str">
        <f>IF(HLOOKUP("Memory",'vInfo (Imported)'!$1:$5000,A2262,FALSE)&gt;0,HLOOKUP("Memory",'vInfo (Imported)'!$1:$5000,A2262,FALSE),"")</f>
        <v/>
      </c>
      <c r="C2262" t="str">
        <f>IF(HLOOKUP("CPUs",'vInfo (Imported)'!$1:$5000,A2262,FALSE)&gt;0,
HLOOKUP("CPUs",'vInfo (Imported)'!$1:$5000,A2262,FALSE),
"")</f>
        <v/>
      </c>
      <c r="D2262" t="str">
        <f>IF(HLOOKUP($D$1,'vInfo (Imported)'!$1:$5000,A2262,FALSE)&gt;0,
HLOOKUP($D$1,'vInfo (Imported)'!$1:$5000,A2262,FALSE),
"")</f>
        <v/>
      </c>
      <c r="E2262" t="str">
        <f>IF(HLOOKUP("Category",'vInfo (Imported)'!$1:$5000,A2262,FALSE)&gt;0,
HLOOKUP("Category",'vInfo (Imported)'!$1:$5000,A2262,FALSE),
"")</f>
        <v/>
      </c>
      <c r="F2262" t="str">
        <f>IF(HLOOKUP("OS according to the configuration file",'vInfo (Imported)'!$1:$5000,A2262,FALSE)&gt;0,
HLOOKUP("OS according to the configuration file",'vInfo (Imported)'!$1:$5000,A2262,FALSE),
"")</f>
        <v/>
      </c>
      <c r="G2262" s="1" t="str">
        <f>IF(HLOOKUP("Cluster",'vInfo (Imported)'!$1:$5000,A2262,FALSE)&gt;0,
HLOOKUP("Cluster",'vInfo (Imported)'!$1:$5000,A2262,FALSE),
"")</f>
        <v/>
      </c>
      <c r="K2262" s="28">
        <f>'vCluster (Imported)'!A2262</f>
        <v>0</v>
      </c>
      <c r="L2262">
        <f t="shared" si="213"/>
        <v>0</v>
      </c>
      <c r="M2262">
        <f t="shared" si="214"/>
        <v>0</v>
      </c>
      <c r="N2262">
        <f t="shared" si="215"/>
        <v>0</v>
      </c>
      <c r="O2262" s="1">
        <f t="shared" si="216"/>
        <v>0</v>
      </c>
      <c r="P2262">
        <f>SUMIFS('vCluster (Imported)'!$G:$G,'vCluster (Imported)'!$A:$A,K2262)</f>
        <v>0</v>
      </c>
      <c r="Q2262">
        <f t="shared" si="217"/>
        <v>0</v>
      </c>
    </row>
    <row r="2263" spans="1:17" x14ac:dyDescent="0.3">
      <c r="A2263">
        <f t="shared" si="212"/>
        <v>2263</v>
      </c>
      <c r="B2263" t="str">
        <f>IF(HLOOKUP("Memory",'vInfo (Imported)'!$1:$5000,A2263,FALSE)&gt;0,HLOOKUP("Memory",'vInfo (Imported)'!$1:$5000,A2263,FALSE),"")</f>
        <v/>
      </c>
      <c r="C2263" t="str">
        <f>IF(HLOOKUP("CPUs",'vInfo (Imported)'!$1:$5000,A2263,FALSE)&gt;0,
HLOOKUP("CPUs",'vInfo (Imported)'!$1:$5000,A2263,FALSE),
"")</f>
        <v/>
      </c>
      <c r="D2263" t="str">
        <f>IF(HLOOKUP($D$1,'vInfo (Imported)'!$1:$5000,A2263,FALSE)&gt;0,
HLOOKUP($D$1,'vInfo (Imported)'!$1:$5000,A2263,FALSE),
"")</f>
        <v/>
      </c>
      <c r="E2263" t="str">
        <f>IF(HLOOKUP("Category",'vInfo (Imported)'!$1:$5000,A2263,FALSE)&gt;0,
HLOOKUP("Category",'vInfo (Imported)'!$1:$5000,A2263,FALSE),
"")</f>
        <v/>
      </c>
      <c r="F2263" t="str">
        <f>IF(HLOOKUP("OS according to the configuration file",'vInfo (Imported)'!$1:$5000,A2263,FALSE)&gt;0,
HLOOKUP("OS according to the configuration file",'vInfo (Imported)'!$1:$5000,A2263,FALSE),
"")</f>
        <v/>
      </c>
      <c r="G2263" s="1" t="str">
        <f>IF(HLOOKUP("Cluster",'vInfo (Imported)'!$1:$5000,A2263,FALSE)&gt;0,
HLOOKUP("Cluster",'vInfo (Imported)'!$1:$5000,A2263,FALSE),
"")</f>
        <v/>
      </c>
      <c r="K2263" s="28">
        <f>'vCluster (Imported)'!A2263</f>
        <v>0</v>
      </c>
      <c r="L2263">
        <f t="shared" si="213"/>
        <v>0</v>
      </c>
      <c r="M2263">
        <f t="shared" si="214"/>
        <v>0</v>
      </c>
      <c r="N2263">
        <f t="shared" si="215"/>
        <v>0</v>
      </c>
      <c r="O2263" s="1">
        <f t="shared" si="216"/>
        <v>0</v>
      </c>
      <c r="P2263">
        <f>SUMIFS('vCluster (Imported)'!$G:$G,'vCluster (Imported)'!$A:$A,K2263)</f>
        <v>0</v>
      </c>
      <c r="Q2263">
        <f t="shared" si="217"/>
        <v>0</v>
      </c>
    </row>
    <row r="2264" spans="1:17" x14ac:dyDescent="0.3">
      <c r="A2264">
        <f t="shared" si="212"/>
        <v>2264</v>
      </c>
      <c r="B2264" t="str">
        <f>IF(HLOOKUP("Memory",'vInfo (Imported)'!$1:$5000,A2264,FALSE)&gt;0,HLOOKUP("Memory",'vInfo (Imported)'!$1:$5000,A2264,FALSE),"")</f>
        <v/>
      </c>
      <c r="C2264" t="str">
        <f>IF(HLOOKUP("CPUs",'vInfo (Imported)'!$1:$5000,A2264,FALSE)&gt;0,
HLOOKUP("CPUs",'vInfo (Imported)'!$1:$5000,A2264,FALSE),
"")</f>
        <v/>
      </c>
      <c r="D2264" t="str">
        <f>IF(HLOOKUP($D$1,'vInfo (Imported)'!$1:$5000,A2264,FALSE)&gt;0,
HLOOKUP($D$1,'vInfo (Imported)'!$1:$5000,A2264,FALSE),
"")</f>
        <v/>
      </c>
      <c r="E2264" t="str">
        <f>IF(HLOOKUP("Category",'vInfo (Imported)'!$1:$5000,A2264,FALSE)&gt;0,
HLOOKUP("Category",'vInfo (Imported)'!$1:$5000,A2264,FALSE),
"")</f>
        <v/>
      </c>
      <c r="F2264" t="str">
        <f>IF(HLOOKUP("OS according to the configuration file",'vInfo (Imported)'!$1:$5000,A2264,FALSE)&gt;0,
HLOOKUP("OS according to the configuration file",'vInfo (Imported)'!$1:$5000,A2264,FALSE),
"")</f>
        <v/>
      </c>
      <c r="G2264" s="1" t="str">
        <f>IF(HLOOKUP("Cluster",'vInfo (Imported)'!$1:$5000,A2264,FALSE)&gt;0,
HLOOKUP("Cluster",'vInfo (Imported)'!$1:$5000,A2264,FALSE),
"")</f>
        <v/>
      </c>
      <c r="K2264" s="28">
        <f>'vCluster (Imported)'!A2264</f>
        <v>0</v>
      </c>
      <c r="L2264">
        <f t="shared" si="213"/>
        <v>0</v>
      </c>
      <c r="M2264">
        <f t="shared" si="214"/>
        <v>0</v>
      </c>
      <c r="N2264">
        <f t="shared" si="215"/>
        <v>0</v>
      </c>
      <c r="O2264" s="1">
        <f t="shared" si="216"/>
        <v>0</v>
      </c>
      <c r="P2264">
        <f>SUMIFS('vCluster (Imported)'!$G:$G,'vCluster (Imported)'!$A:$A,K2264)</f>
        <v>0</v>
      </c>
      <c r="Q2264">
        <f t="shared" si="217"/>
        <v>0</v>
      </c>
    </row>
    <row r="2265" spans="1:17" x14ac:dyDescent="0.3">
      <c r="A2265">
        <f t="shared" si="212"/>
        <v>2265</v>
      </c>
      <c r="B2265" t="str">
        <f>IF(HLOOKUP("Memory",'vInfo (Imported)'!$1:$5000,A2265,FALSE)&gt;0,HLOOKUP("Memory",'vInfo (Imported)'!$1:$5000,A2265,FALSE),"")</f>
        <v/>
      </c>
      <c r="C2265" t="str">
        <f>IF(HLOOKUP("CPUs",'vInfo (Imported)'!$1:$5000,A2265,FALSE)&gt;0,
HLOOKUP("CPUs",'vInfo (Imported)'!$1:$5000,A2265,FALSE),
"")</f>
        <v/>
      </c>
      <c r="D2265" t="str">
        <f>IF(HLOOKUP($D$1,'vInfo (Imported)'!$1:$5000,A2265,FALSE)&gt;0,
HLOOKUP($D$1,'vInfo (Imported)'!$1:$5000,A2265,FALSE),
"")</f>
        <v/>
      </c>
      <c r="E2265" t="str">
        <f>IF(HLOOKUP("Category",'vInfo (Imported)'!$1:$5000,A2265,FALSE)&gt;0,
HLOOKUP("Category",'vInfo (Imported)'!$1:$5000,A2265,FALSE),
"")</f>
        <v/>
      </c>
      <c r="F2265" t="str">
        <f>IF(HLOOKUP("OS according to the configuration file",'vInfo (Imported)'!$1:$5000,A2265,FALSE)&gt;0,
HLOOKUP("OS according to the configuration file",'vInfo (Imported)'!$1:$5000,A2265,FALSE),
"")</f>
        <v/>
      </c>
      <c r="G2265" s="1" t="str">
        <f>IF(HLOOKUP("Cluster",'vInfo (Imported)'!$1:$5000,A2265,FALSE)&gt;0,
HLOOKUP("Cluster",'vInfo (Imported)'!$1:$5000,A2265,FALSE),
"")</f>
        <v/>
      </c>
      <c r="K2265" s="28">
        <f>'vCluster (Imported)'!A2265</f>
        <v>0</v>
      </c>
      <c r="L2265">
        <f t="shared" si="213"/>
        <v>0</v>
      </c>
      <c r="M2265">
        <f t="shared" si="214"/>
        <v>0</v>
      </c>
      <c r="N2265">
        <f t="shared" si="215"/>
        <v>0</v>
      </c>
      <c r="O2265" s="1">
        <f t="shared" si="216"/>
        <v>0</v>
      </c>
      <c r="P2265">
        <f>SUMIFS('vCluster (Imported)'!$G:$G,'vCluster (Imported)'!$A:$A,K2265)</f>
        <v>0</v>
      </c>
      <c r="Q2265">
        <f t="shared" si="217"/>
        <v>0</v>
      </c>
    </row>
    <row r="2266" spans="1:17" x14ac:dyDescent="0.3">
      <c r="A2266">
        <f t="shared" si="212"/>
        <v>2266</v>
      </c>
      <c r="B2266" t="str">
        <f>IF(HLOOKUP("Memory",'vInfo (Imported)'!$1:$5000,A2266,FALSE)&gt;0,HLOOKUP("Memory",'vInfo (Imported)'!$1:$5000,A2266,FALSE),"")</f>
        <v/>
      </c>
      <c r="C2266" t="str">
        <f>IF(HLOOKUP("CPUs",'vInfo (Imported)'!$1:$5000,A2266,FALSE)&gt;0,
HLOOKUP("CPUs",'vInfo (Imported)'!$1:$5000,A2266,FALSE),
"")</f>
        <v/>
      </c>
      <c r="D2266" t="str">
        <f>IF(HLOOKUP($D$1,'vInfo (Imported)'!$1:$5000,A2266,FALSE)&gt;0,
HLOOKUP($D$1,'vInfo (Imported)'!$1:$5000,A2266,FALSE),
"")</f>
        <v/>
      </c>
      <c r="E2266" t="str">
        <f>IF(HLOOKUP("Category",'vInfo (Imported)'!$1:$5000,A2266,FALSE)&gt;0,
HLOOKUP("Category",'vInfo (Imported)'!$1:$5000,A2266,FALSE),
"")</f>
        <v/>
      </c>
      <c r="F2266" t="str">
        <f>IF(HLOOKUP("OS according to the configuration file",'vInfo (Imported)'!$1:$5000,A2266,FALSE)&gt;0,
HLOOKUP("OS according to the configuration file",'vInfo (Imported)'!$1:$5000,A2266,FALSE),
"")</f>
        <v/>
      </c>
      <c r="G2266" s="1" t="str">
        <f>IF(HLOOKUP("Cluster",'vInfo (Imported)'!$1:$5000,A2266,FALSE)&gt;0,
HLOOKUP("Cluster",'vInfo (Imported)'!$1:$5000,A2266,FALSE),
"")</f>
        <v/>
      </c>
      <c r="K2266" s="28">
        <f>'vCluster (Imported)'!A2266</f>
        <v>0</v>
      </c>
      <c r="L2266">
        <f t="shared" si="213"/>
        <v>0</v>
      </c>
      <c r="M2266">
        <f t="shared" si="214"/>
        <v>0</v>
      </c>
      <c r="N2266">
        <f t="shared" si="215"/>
        <v>0</v>
      </c>
      <c r="O2266" s="1">
        <f t="shared" si="216"/>
        <v>0</v>
      </c>
      <c r="P2266">
        <f>SUMIFS('vCluster (Imported)'!$G:$G,'vCluster (Imported)'!$A:$A,K2266)</f>
        <v>0</v>
      </c>
      <c r="Q2266">
        <f t="shared" si="217"/>
        <v>0</v>
      </c>
    </row>
    <row r="2267" spans="1:17" x14ac:dyDescent="0.3">
      <c r="A2267">
        <f t="shared" si="212"/>
        <v>2267</v>
      </c>
      <c r="B2267" t="str">
        <f>IF(HLOOKUP("Memory",'vInfo (Imported)'!$1:$5000,A2267,FALSE)&gt;0,HLOOKUP("Memory",'vInfo (Imported)'!$1:$5000,A2267,FALSE),"")</f>
        <v/>
      </c>
      <c r="C2267" t="str">
        <f>IF(HLOOKUP("CPUs",'vInfo (Imported)'!$1:$5000,A2267,FALSE)&gt;0,
HLOOKUP("CPUs",'vInfo (Imported)'!$1:$5000,A2267,FALSE),
"")</f>
        <v/>
      </c>
      <c r="D2267" t="str">
        <f>IF(HLOOKUP($D$1,'vInfo (Imported)'!$1:$5000,A2267,FALSE)&gt;0,
HLOOKUP($D$1,'vInfo (Imported)'!$1:$5000,A2267,FALSE),
"")</f>
        <v/>
      </c>
      <c r="E2267" t="str">
        <f>IF(HLOOKUP("Category",'vInfo (Imported)'!$1:$5000,A2267,FALSE)&gt;0,
HLOOKUP("Category",'vInfo (Imported)'!$1:$5000,A2267,FALSE),
"")</f>
        <v/>
      </c>
      <c r="F2267" t="str">
        <f>IF(HLOOKUP("OS according to the configuration file",'vInfo (Imported)'!$1:$5000,A2267,FALSE)&gt;0,
HLOOKUP("OS according to the configuration file",'vInfo (Imported)'!$1:$5000,A2267,FALSE),
"")</f>
        <v/>
      </c>
      <c r="G2267" s="1" t="str">
        <f>IF(HLOOKUP("Cluster",'vInfo (Imported)'!$1:$5000,A2267,FALSE)&gt;0,
HLOOKUP("Cluster",'vInfo (Imported)'!$1:$5000,A2267,FALSE),
"")</f>
        <v/>
      </c>
      <c r="K2267" s="28">
        <f>'vCluster (Imported)'!A2267</f>
        <v>0</v>
      </c>
      <c r="L2267">
        <f t="shared" si="213"/>
        <v>0</v>
      </c>
      <c r="M2267">
        <f t="shared" si="214"/>
        <v>0</v>
      </c>
      <c r="N2267">
        <f t="shared" si="215"/>
        <v>0</v>
      </c>
      <c r="O2267" s="1">
        <f t="shared" si="216"/>
        <v>0</v>
      </c>
      <c r="P2267">
        <f>SUMIFS('vCluster (Imported)'!$G:$G,'vCluster (Imported)'!$A:$A,K2267)</f>
        <v>0</v>
      </c>
      <c r="Q2267">
        <f t="shared" si="217"/>
        <v>0</v>
      </c>
    </row>
    <row r="2268" spans="1:17" x14ac:dyDescent="0.3">
      <c r="A2268">
        <f t="shared" si="212"/>
        <v>2268</v>
      </c>
      <c r="B2268" t="str">
        <f>IF(HLOOKUP("Memory",'vInfo (Imported)'!$1:$5000,A2268,FALSE)&gt;0,HLOOKUP("Memory",'vInfo (Imported)'!$1:$5000,A2268,FALSE),"")</f>
        <v/>
      </c>
      <c r="C2268" t="str">
        <f>IF(HLOOKUP("CPUs",'vInfo (Imported)'!$1:$5000,A2268,FALSE)&gt;0,
HLOOKUP("CPUs",'vInfo (Imported)'!$1:$5000,A2268,FALSE),
"")</f>
        <v/>
      </c>
      <c r="D2268" t="str">
        <f>IF(HLOOKUP($D$1,'vInfo (Imported)'!$1:$5000,A2268,FALSE)&gt;0,
HLOOKUP($D$1,'vInfo (Imported)'!$1:$5000,A2268,FALSE),
"")</f>
        <v/>
      </c>
      <c r="E2268" t="str">
        <f>IF(HLOOKUP("Category",'vInfo (Imported)'!$1:$5000,A2268,FALSE)&gt;0,
HLOOKUP("Category",'vInfo (Imported)'!$1:$5000,A2268,FALSE),
"")</f>
        <v/>
      </c>
      <c r="F2268" t="str">
        <f>IF(HLOOKUP("OS according to the configuration file",'vInfo (Imported)'!$1:$5000,A2268,FALSE)&gt;0,
HLOOKUP("OS according to the configuration file",'vInfo (Imported)'!$1:$5000,A2268,FALSE),
"")</f>
        <v/>
      </c>
      <c r="G2268" s="1" t="str">
        <f>IF(HLOOKUP("Cluster",'vInfo (Imported)'!$1:$5000,A2268,FALSE)&gt;0,
HLOOKUP("Cluster",'vInfo (Imported)'!$1:$5000,A2268,FALSE),
"")</f>
        <v/>
      </c>
      <c r="K2268" s="28">
        <f>'vCluster (Imported)'!A2268</f>
        <v>0</v>
      </c>
      <c r="L2268">
        <f t="shared" si="213"/>
        <v>0</v>
      </c>
      <c r="M2268">
        <f t="shared" si="214"/>
        <v>0</v>
      </c>
      <c r="N2268">
        <f t="shared" si="215"/>
        <v>0</v>
      </c>
      <c r="O2268" s="1">
        <f t="shared" si="216"/>
        <v>0</v>
      </c>
      <c r="P2268">
        <f>SUMIFS('vCluster (Imported)'!$G:$G,'vCluster (Imported)'!$A:$A,K2268)</f>
        <v>0</v>
      </c>
      <c r="Q2268">
        <f t="shared" si="217"/>
        <v>0</v>
      </c>
    </row>
    <row r="2269" spans="1:17" x14ac:dyDescent="0.3">
      <c r="A2269">
        <f t="shared" si="212"/>
        <v>2269</v>
      </c>
      <c r="B2269" t="str">
        <f>IF(HLOOKUP("Memory",'vInfo (Imported)'!$1:$5000,A2269,FALSE)&gt;0,HLOOKUP("Memory",'vInfo (Imported)'!$1:$5000,A2269,FALSE),"")</f>
        <v/>
      </c>
      <c r="C2269" t="str">
        <f>IF(HLOOKUP("CPUs",'vInfo (Imported)'!$1:$5000,A2269,FALSE)&gt;0,
HLOOKUP("CPUs",'vInfo (Imported)'!$1:$5000,A2269,FALSE),
"")</f>
        <v/>
      </c>
      <c r="D2269" t="str">
        <f>IF(HLOOKUP($D$1,'vInfo (Imported)'!$1:$5000,A2269,FALSE)&gt;0,
HLOOKUP($D$1,'vInfo (Imported)'!$1:$5000,A2269,FALSE),
"")</f>
        <v/>
      </c>
      <c r="E2269" t="str">
        <f>IF(HLOOKUP("Category",'vInfo (Imported)'!$1:$5000,A2269,FALSE)&gt;0,
HLOOKUP("Category",'vInfo (Imported)'!$1:$5000,A2269,FALSE),
"")</f>
        <v/>
      </c>
      <c r="F2269" t="str">
        <f>IF(HLOOKUP("OS according to the configuration file",'vInfo (Imported)'!$1:$5000,A2269,FALSE)&gt;0,
HLOOKUP("OS according to the configuration file",'vInfo (Imported)'!$1:$5000,A2269,FALSE),
"")</f>
        <v/>
      </c>
      <c r="G2269" s="1" t="str">
        <f>IF(HLOOKUP("Cluster",'vInfo (Imported)'!$1:$5000,A2269,FALSE)&gt;0,
HLOOKUP("Cluster",'vInfo (Imported)'!$1:$5000,A2269,FALSE),
"")</f>
        <v/>
      </c>
      <c r="K2269" s="28">
        <f>'vCluster (Imported)'!A2269</f>
        <v>0</v>
      </c>
      <c r="L2269">
        <f t="shared" si="213"/>
        <v>0</v>
      </c>
      <c r="M2269">
        <f t="shared" si="214"/>
        <v>0</v>
      </c>
      <c r="N2269">
        <f t="shared" si="215"/>
        <v>0</v>
      </c>
      <c r="O2269" s="1">
        <f t="shared" si="216"/>
        <v>0</v>
      </c>
      <c r="P2269">
        <f>SUMIFS('vCluster (Imported)'!$G:$G,'vCluster (Imported)'!$A:$A,K2269)</f>
        <v>0</v>
      </c>
      <c r="Q2269">
        <f t="shared" si="217"/>
        <v>0</v>
      </c>
    </row>
    <row r="2270" spans="1:17" x14ac:dyDescent="0.3">
      <c r="A2270">
        <f t="shared" si="212"/>
        <v>2270</v>
      </c>
      <c r="B2270" t="str">
        <f>IF(HLOOKUP("Memory",'vInfo (Imported)'!$1:$5000,A2270,FALSE)&gt;0,HLOOKUP("Memory",'vInfo (Imported)'!$1:$5000,A2270,FALSE),"")</f>
        <v/>
      </c>
      <c r="C2270" t="str">
        <f>IF(HLOOKUP("CPUs",'vInfo (Imported)'!$1:$5000,A2270,FALSE)&gt;0,
HLOOKUP("CPUs",'vInfo (Imported)'!$1:$5000,A2270,FALSE),
"")</f>
        <v/>
      </c>
      <c r="D2270" t="str">
        <f>IF(HLOOKUP($D$1,'vInfo (Imported)'!$1:$5000,A2270,FALSE)&gt;0,
HLOOKUP($D$1,'vInfo (Imported)'!$1:$5000,A2270,FALSE),
"")</f>
        <v/>
      </c>
      <c r="E2270" t="str">
        <f>IF(HLOOKUP("Category",'vInfo (Imported)'!$1:$5000,A2270,FALSE)&gt;0,
HLOOKUP("Category",'vInfo (Imported)'!$1:$5000,A2270,FALSE),
"")</f>
        <v/>
      </c>
      <c r="F2270" t="str">
        <f>IF(HLOOKUP("OS according to the configuration file",'vInfo (Imported)'!$1:$5000,A2270,FALSE)&gt;0,
HLOOKUP("OS according to the configuration file",'vInfo (Imported)'!$1:$5000,A2270,FALSE),
"")</f>
        <v/>
      </c>
      <c r="G2270" s="1" t="str">
        <f>IF(HLOOKUP("Cluster",'vInfo (Imported)'!$1:$5000,A2270,FALSE)&gt;0,
HLOOKUP("Cluster",'vInfo (Imported)'!$1:$5000,A2270,FALSE),
"")</f>
        <v/>
      </c>
      <c r="K2270" s="28">
        <f>'vCluster (Imported)'!A2270</f>
        <v>0</v>
      </c>
      <c r="L2270">
        <f t="shared" si="213"/>
        <v>0</v>
      </c>
      <c r="M2270">
        <f t="shared" si="214"/>
        <v>0</v>
      </c>
      <c r="N2270">
        <f t="shared" si="215"/>
        <v>0</v>
      </c>
      <c r="O2270" s="1">
        <f t="shared" si="216"/>
        <v>0</v>
      </c>
      <c r="P2270">
        <f>SUMIFS('vCluster (Imported)'!$G:$G,'vCluster (Imported)'!$A:$A,K2270)</f>
        <v>0</v>
      </c>
      <c r="Q2270">
        <f t="shared" si="217"/>
        <v>0</v>
      </c>
    </row>
    <row r="2271" spans="1:17" x14ac:dyDescent="0.3">
      <c r="A2271">
        <f t="shared" si="212"/>
        <v>2271</v>
      </c>
      <c r="B2271" t="str">
        <f>IF(HLOOKUP("Memory",'vInfo (Imported)'!$1:$5000,A2271,FALSE)&gt;0,HLOOKUP("Memory",'vInfo (Imported)'!$1:$5000,A2271,FALSE),"")</f>
        <v/>
      </c>
      <c r="C2271" t="str">
        <f>IF(HLOOKUP("CPUs",'vInfo (Imported)'!$1:$5000,A2271,FALSE)&gt;0,
HLOOKUP("CPUs",'vInfo (Imported)'!$1:$5000,A2271,FALSE),
"")</f>
        <v/>
      </c>
      <c r="D2271" t="str">
        <f>IF(HLOOKUP($D$1,'vInfo (Imported)'!$1:$5000,A2271,FALSE)&gt;0,
HLOOKUP($D$1,'vInfo (Imported)'!$1:$5000,A2271,FALSE),
"")</f>
        <v/>
      </c>
      <c r="E2271" t="str">
        <f>IF(HLOOKUP("Category",'vInfo (Imported)'!$1:$5000,A2271,FALSE)&gt;0,
HLOOKUP("Category",'vInfo (Imported)'!$1:$5000,A2271,FALSE),
"")</f>
        <v/>
      </c>
      <c r="F2271" t="str">
        <f>IF(HLOOKUP("OS according to the configuration file",'vInfo (Imported)'!$1:$5000,A2271,FALSE)&gt;0,
HLOOKUP("OS according to the configuration file",'vInfo (Imported)'!$1:$5000,A2271,FALSE),
"")</f>
        <v/>
      </c>
      <c r="G2271" s="1" t="str">
        <f>IF(HLOOKUP("Cluster",'vInfo (Imported)'!$1:$5000,A2271,FALSE)&gt;0,
HLOOKUP("Cluster",'vInfo (Imported)'!$1:$5000,A2271,FALSE),
"")</f>
        <v/>
      </c>
      <c r="K2271" s="28">
        <f>'vCluster (Imported)'!A2271</f>
        <v>0</v>
      </c>
      <c r="L2271">
        <f t="shared" si="213"/>
        <v>0</v>
      </c>
      <c r="M2271">
        <f t="shared" si="214"/>
        <v>0</v>
      </c>
      <c r="N2271">
        <f t="shared" si="215"/>
        <v>0</v>
      </c>
      <c r="O2271" s="1">
        <f t="shared" si="216"/>
        <v>0</v>
      </c>
      <c r="P2271">
        <f>SUMIFS('vCluster (Imported)'!$G:$G,'vCluster (Imported)'!$A:$A,K2271)</f>
        <v>0</v>
      </c>
      <c r="Q2271">
        <f t="shared" si="217"/>
        <v>0</v>
      </c>
    </row>
    <row r="2272" spans="1:17" x14ac:dyDescent="0.3">
      <c r="A2272">
        <f t="shared" si="212"/>
        <v>2272</v>
      </c>
      <c r="B2272" t="str">
        <f>IF(HLOOKUP("Memory",'vInfo (Imported)'!$1:$5000,A2272,FALSE)&gt;0,HLOOKUP("Memory",'vInfo (Imported)'!$1:$5000,A2272,FALSE),"")</f>
        <v/>
      </c>
      <c r="C2272" t="str">
        <f>IF(HLOOKUP("CPUs",'vInfo (Imported)'!$1:$5000,A2272,FALSE)&gt;0,
HLOOKUP("CPUs",'vInfo (Imported)'!$1:$5000,A2272,FALSE),
"")</f>
        <v/>
      </c>
      <c r="D2272" t="str">
        <f>IF(HLOOKUP($D$1,'vInfo (Imported)'!$1:$5000,A2272,FALSE)&gt;0,
HLOOKUP($D$1,'vInfo (Imported)'!$1:$5000,A2272,FALSE),
"")</f>
        <v/>
      </c>
      <c r="E2272" t="str">
        <f>IF(HLOOKUP("Category",'vInfo (Imported)'!$1:$5000,A2272,FALSE)&gt;0,
HLOOKUP("Category",'vInfo (Imported)'!$1:$5000,A2272,FALSE),
"")</f>
        <v/>
      </c>
      <c r="F2272" t="str">
        <f>IF(HLOOKUP("OS according to the configuration file",'vInfo (Imported)'!$1:$5000,A2272,FALSE)&gt;0,
HLOOKUP("OS according to the configuration file",'vInfo (Imported)'!$1:$5000,A2272,FALSE),
"")</f>
        <v/>
      </c>
      <c r="G2272" s="1" t="str">
        <f>IF(HLOOKUP("Cluster",'vInfo (Imported)'!$1:$5000,A2272,FALSE)&gt;0,
HLOOKUP("Cluster",'vInfo (Imported)'!$1:$5000,A2272,FALSE),
"")</f>
        <v/>
      </c>
      <c r="K2272" s="28">
        <f>'vCluster (Imported)'!A2272</f>
        <v>0</v>
      </c>
      <c r="L2272">
        <f t="shared" si="213"/>
        <v>0</v>
      </c>
      <c r="M2272">
        <f t="shared" si="214"/>
        <v>0</v>
      </c>
      <c r="N2272">
        <f t="shared" si="215"/>
        <v>0</v>
      </c>
      <c r="O2272" s="1">
        <f t="shared" si="216"/>
        <v>0</v>
      </c>
      <c r="P2272">
        <f>SUMIFS('vCluster (Imported)'!$G:$G,'vCluster (Imported)'!$A:$A,K2272)</f>
        <v>0</v>
      </c>
      <c r="Q2272">
        <f t="shared" si="217"/>
        <v>0</v>
      </c>
    </row>
    <row r="2273" spans="1:17" x14ac:dyDescent="0.3">
      <c r="A2273">
        <f t="shared" si="212"/>
        <v>2273</v>
      </c>
      <c r="B2273" t="str">
        <f>IF(HLOOKUP("Memory",'vInfo (Imported)'!$1:$5000,A2273,FALSE)&gt;0,HLOOKUP("Memory",'vInfo (Imported)'!$1:$5000,A2273,FALSE),"")</f>
        <v/>
      </c>
      <c r="C2273" t="str">
        <f>IF(HLOOKUP("CPUs",'vInfo (Imported)'!$1:$5000,A2273,FALSE)&gt;0,
HLOOKUP("CPUs",'vInfo (Imported)'!$1:$5000,A2273,FALSE),
"")</f>
        <v/>
      </c>
      <c r="D2273" t="str">
        <f>IF(HLOOKUP($D$1,'vInfo (Imported)'!$1:$5000,A2273,FALSE)&gt;0,
HLOOKUP($D$1,'vInfo (Imported)'!$1:$5000,A2273,FALSE),
"")</f>
        <v/>
      </c>
      <c r="E2273" t="str">
        <f>IF(HLOOKUP("Category",'vInfo (Imported)'!$1:$5000,A2273,FALSE)&gt;0,
HLOOKUP("Category",'vInfo (Imported)'!$1:$5000,A2273,FALSE),
"")</f>
        <v/>
      </c>
      <c r="F2273" t="str">
        <f>IF(HLOOKUP("OS according to the configuration file",'vInfo (Imported)'!$1:$5000,A2273,FALSE)&gt;0,
HLOOKUP("OS according to the configuration file",'vInfo (Imported)'!$1:$5000,A2273,FALSE),
"")</f>
        <v/>
      </c>
      <c r="G2273" s="1" t="str">
        <f>IF(HLOOKUP("Cluster",'vInfo (Imported)'!$1:$5000,A2273,FALSE)&gt;0,
HLOOKUP("Cluster",'vInfo (Imported)'!$1:$5000,A2273,FALSE),
"")</f>
        <v/>
      </c>
      <c r="K2273" s="28">
        <f>'vCluster (Imported)'!A2273</f>
        <v>0</v>
      </c>
      <c r="L2273">
        <f t="shared" si="213"/>
        <v>0</v>
      </c>
      <c r="M2273">
        <f t="shared" si="214"/>
        <v>0</v>
      </c>
      <c r="N2273">
        <f t="shared" si="215"/>
        <v>0</v>
      </c>
      <c r="O2273" s="1">
        <f t="shared" si="216"/>
        <v>0</v>
      </c>
      <c r="P2273">
        <f>SUMIFS('vCluster (Imported)'!$G:$G,'vCluster (Imported)'!$A:$A,K2273)</f>
        <v>0</v>
      </c>
      <c r="Q2273">
        <f t="shared" si="217"/>
        <v>0</v>
      </c>
    </row>
    <row r="2274" spans="1:17" x14ac:dyDescent="0.3">
      <c r="A2274">
        <f t="shared" si="212"/>
        <v>2274</v>
      </c>
      <c r="B2274" t="str">
        <f>IF(HLOOKUP("Memory",'vInfo (Imported)'!$1:$5000,A2274,FALSE)&gt;0,HLOOKUP("Memory",'vInfo (Imported)'!$1:$5000,A2274,FALSE),"")</f>
        <v/>
      </c>
      <c r="C2274" t="str">
        <f>IF(HLOOKUP("CPUs",'vInfo (Imported)'!$1:$5000,A2274,FALSE)&gt;0,
HLOOKUP("CPUs",'vInfo (Imported)'!$1:$5000,A2274,FALSE),
"")</f>
        <v/>
      </c>
      <c r="D2274" t="str">
        <f>IF(HLOOKUP($D$1,'vInfo (Imported)'!$1:$5000,A2274,FALSE)&gt;0,
HLOOKUP($D$1,'vInfo (Imported)'!$1:$5000,A2274,FALSE),
"")</f>
        <v/>
      </c>
      <c r="E2274" t="str">
        <f>IF(HLOOKUP("Category",'vInfo (Imported)'!$1:$5000,A2274,FALSE)&gt;0,
HLOOKUP("Category",'vInfo (Imported)'!$1:$5000,A2274,FALSE),
"")</f>
        <v/>
      </c>
      <c r="F2274" t="str">
        <f>IF(HLOOKUP("OS according to the configuration file",'vInfo (Imported)'!$1:$5000,A2274,FALSE)&gt;0,
HLOOKUP("OS according to the configuration file",'vInfo (Imported)'!$1:$5000,A2274,FALSE),
"")</f>
        <v/>
      </c>
      <c r="G2274" s="1" t="str">
        <f>IF(HLOOKUP("Cluster",'vInfo (Imported)'!$1:$5000,A2274,FALSE)&gt;0,
HLOOKUP("Cluster",'vInfo (Imported)'!$1:$5000,A2274,FALSE),
"")</f>
        <v/>
      </c>
      <c r="K2274" s="28">
        <f>'vCluster (Imported)'!A2274</f>
        <v>0</v>
      </c>
      <c r="L2274">
        <f t="shared" si="213"/>
        <v>0</v>
      </c>
      <c r="M2274">
        <f t="shared" si="214"/>
        <v>0</v>
      </c>
      <c r="N2274">
        <f t="shared" si="215"/>
        <v>0</v>
      </c>
      <c r="O2274" s="1">
        <f t="shared" si="216"/>
        <v>0</v>
      </c>
      <c r="P2274">
        <f>SUMIFS('vCluster (Imported)'!$G:$G,'vCluster (Imported)'!$A:$A,K2274)</f>
        <v>0</v>
      </c>
      <c r="Q2274">
        <f t="shared" si="217"/>
        <v>0</v>
      </c>
    </row>
    <row r="2275" spans="1:17" x14ac:dyDescent="0.3">
      <c r="A2275">
        <f t="shared" si="212"/>
        <v>2275</v>
      </c>
      <c r="B2275" t="str">
        <f>IF(HLOOKUP("Memory",'vInfo (Imported)'!$1:$5000,A2275,FALSE)&gt;0,HLOOKUP("Memory",'vInfo (Imported)'!$1:$5000,A2275,FALSE),"")</f>
        <v/>
      </c>
      <c r="C2275" t="str">
        <f>IF(HLOOKUP("CPUs",'vInfo (Imported)'!$1:$5000,A2275,FALSE)&gt;0,
HLOOKUP("CPUs",'vInfo (Imported)'!$1:$5000,A2275,FALSE),
"")</f>
        <v/>
      </c>
      <c r="D2275" t="str">
        <f>IF(HLOOKUP($D$1,'vInfo (Imported)'!$1:$5000,A2275,FALSE)&gt;0,
HLOOKUP($D$1,'vInfo (Imported)'!$1:$5000,A2275,FALSE),
"")</f>
        <v/>
      </c>
      <c r="E2275" t="str">
        <f>IF(HLOOKUP("Category",'vInfo (Imported)'!$1:$5000,A2275,FALSE)&gt;0,
HLOOKUP("Category",'vInfo (Imported)'!$1:$5000,A2275,FALSE),
"")</f>
        <v/>
      </c>
      <c r="F2275" t="str">
        <f>IF(HLOOKUP("OS according to the configuration file",'vInfo (Imported)'!$1:$5000,A2275,FALSE)&gt;0,
HLOOKUP("OS according to the configuration file",'vInfo (Imported)'!$1:$5000,A2275,FALSE),
"")</f>
        <v/>
      </c>
      <c r="G2275" s="1" t="str">
        <f>IF(HLOOKUP("Cluster",'vInfo (Imported)'!$1:$5000,A2275,FALSE)&gt;0,
HLOOKUP("Cluster",'vInfo (Imported)'!$1:$5000,A2275,FALSE),
"")</f>
        <v/>
      </c>
      <c r="K2275" s="28">
        <f>'vCluster (Imported)'!A2275</f>
        <v>0</v>
      </c>
      <c r="L2275">
        <f t="shared" si="213"/>
        <v>0</v>
      </c>
      <c r="M2275">
        <f t="shared" si="214"/>
        <v>0</v>
      </c>
      <c r="N2275">
        <f t="shared" si="215"/>
        <v>0</v>
      </c>
      <c r="O2275" s="1">
        <f t="shared" si="216"/>
        <v>0</v>
      </c>
      <c r="P2275">
        <f>SUMIFS('vCluster (Imported)'!$G:$G,'vCluster (Imported)'!$A:$A,K2275)</f>
        <v>0</v>
      </c>
      <c r="Q2275">
        <f t="shared" si="217"/>
        <v>0</v>
      </c>
    </row>
    <row r="2276" spans="1:17" x14ac:dyDescent="0.3">
      <c r="A2276">
        <f t="shared" si="212"/>
        <v>2276</v>
      </c>
      <c r="B2276" t="str">
        <f>IF(HLOOKUP("Memory",'vInfo (Imported)'!$1:$5000,A2276,FALSE)&gt;0,HLOOKUP("Memory",'vInfo (Imported)'!$1:$5000,A2276,FALSE),"")</f>
        <v/>
      </c>
      <c r="C2276" t="str">
        <f>IF(HLOOKUP("CPUs",'vInfo (Imported)'!$1:$5000,A2276,FALSE)&gt;0,
HLOOKUP("CPUs",'vInfo (Imported)'!$1:$5000,A2276,FALSE),
"")</f>
        <v/>
      </c>
      <c r="D2276" t="str">
        <f>IF(HLOOKUP($D$1,'vInfo (Imported)'!$1:$5000,A2276,FALSE)&gt;0,
HLOOKUP($D$1,'vInfo (Imported)'!$1:$5000,A2276,FALSE),
"")</f>
        <v/>
      </c>
      <c r="E2276" t="str">
        <f>IF(HLOOKUP("Category",'vInfo (Imported)'!$1:$5000,A2276,FALSE)&gt;0,
HLOOKUP("Category",'vInfo (Imported)'!$1:$5000,A2276,FALSE),
"")</f>
        <v/>
      </c>
      <c r="F2276" t="str">
        <f>IF(HLOOKUP("OS according to the configuration file",'vInfo (Imported)'!$1:$5000,A2276,FALSE)&gt;0,
HLOOKUP("OS according to the configuration file",'vInfo (Imported)'!$1:$5000,A2276,FALSE),
"")</f>
        <v/>
      </c>
      <c r="G2276" s="1" t="str">
        <f>IF(HLOOKUP("Cluster",'vInfo (Imported)'!$1:$5000,A2276,FALSE)&gt;0,
HLOOKUP("Cluster",'vInfo (Imported)'!$1:$5000,A2276,FALSE),
"")</f>
        <v/>
      </c>
      <c r="K2276" s="28">
        <f>'vCluster (Imported)'!A2276</f>
        <v>0</v>
      </c>
      <c r="L2276">
        <f t="shared" si="213"/>
        <v>0</v>
      </c>
      <c r="M2276">
        <f t="shared" si="214"/>
        <v>0</v>
      </c>
      <c r="N2276">
        <f t="shared" si="215"/>
        <v>0</v>
      </c>
      <c r="O2276" s="1">
        <f t="shared" si="216"/>
        <v>0</v>
      </c>
      <c r="P2276">
        <f>SUMIFS('vCluster (Imported)'!$G:$G,'vCluster (Imported)'!$A:$A,K2276)</f>
        <v>0</v>
      </c>
      <c r="Q2276">
        <f t="shared" si="217"/>
        <v>0</v>
      </c>
    </row>
    <row r="2277" spans="1:17" x14ac:dyDescent="0.3">
      <c r="A2277">
        <f t="shared" si="212"/>
        <v>2277</v>
      </c>
      <c r="B2277" t="str">
        <f>IF(HLOOKUP("Memory",'vInfo (Imported)'!$1:$5000,A2277,FALSE)&gt;0,HLOOKUP("Memory",'vInfo (Imported)'!$1:$5000,A2277,FALSE),"")</f>
        <v/>
      </c>
      <c r="C2277" t="str">
        <f>IF(HLOOKUP("CPUs",'vInfo (Imported)'!$1:$5000,A2277,FALSE)&gt;0,
HLOOKUP("CPUs",'vInfo (Imported)'!$1:$5000,A2277,FALSE),
"")</f>
        <v/>
      </c>
      <c r="D2277" t="str">
        <f>IF(HLOOKUP($D$1,'vInfo (Imported)'!$1:$5000,A2277,FALSE)&gt;0,
HLOOKUP($D$1,'vInfo (Imported)'!$1:$5000,A2277,FALSE),
"")</f>
        <v/>
      </c>
      <c r="E2277" t="str">
        <f>IF(HLOOKUP("Category",'vInfo (Imported)'!$1:$5000,A2277,FALSE)&gt;0,
HLOOKUP("Category",'vInfo (Imported)'!$1:$5000,A2277,FALSE),
"")</f>
        <v/>
      </c>
      <c r="F2277" t="str">
        <f>IF(HLOOKUP("OS according to the configuration file",'vInfo (Imported)'!$1:$5000,A2277,FALSE)&gt;0,
HLOOKUP("OS according to the configuration file",'vInfo (Imported)'!$1:$5000,A2277,FALSE),
"")</f>
        <v/>
      </c>
      <c r="G2277" s="1" t="str">
        <f>IF(HLOOKUP("Cluster",'vInfo (Imported)'!$1:$5000,A2277,FALSE)&gt;0,
HLOOKUP("Cluster",'vInfo (Imported)'!$1:$5000,A2277,FALSE),
"")</f>
        <v/>
      </c>
      <c r="K2277" s="28">
        <f>'vCluster (Imported)'!A2277</f>
        <v>0</v>
      </c>
      <c r="L2277">
        <f t="shared" si="213"/>
        <v>0</v>
      </c>
      <c r="M2277">
        <f t="shared" si="214"/>
        <v>0</v>
      </c>
      <c r="N2277">
        <f t="shared" si="215"/>
        <v>0</v>
      </c>
      <c r="O2277" s="1">
        <f t="shared" si="216"/>
        <v>0</v>
      </c>
      <c r="P2277">
        <f>SUMIFS('vCluster (Imported)'!$G:$G,'vCluster (Imported)'!$A:$A,K2277)</f>
        <v>0</v>
      </c>
      <c r="Q2277">
        <f t="shared" si="217"/>
        <v>0</v>
      </c>
    </row>
    <row r="2278" spans="1:17" x14ac:dyDescent="0.3">
      <c r="A2278">
        <f t="shared" si="212"/>
        <v>2278</v>
      </c>
      <c r="B2278" t="str">
        <f>IF(HLOOKUP("Memory",'vInfo (Imported)'!$1:$5000,A2278,FALSE)&gt;0,HLOOKUP("Memory",'vInfo (Imported)'!$1:$5000,A2278,FALSE),"")</f>
        <v/>
      </c>
      <c r="C2278" t="str">
        <f>IF(HLOOKUP("CPUs",'vInfo (Imported)'!$1:$5000,A2278,FALSE)&gt;0,
HLOOKUP("CPUs",'vInfo (Imported)'!$1:$5000,A2278,FALSE),
"")</f>
        <v/>
      </c>
      <c r="D2278" t="str">
        <f>IF(HLOOKUP($D$1,'vInfo (Imported)'!$1:$5000,A2278,FALSE)&gt;0,
HLOOKUP($D$1,'vInfo (Imported)'!$1:$5000,A2278,FALSE),
"")</f>
        <v/>
      </c>
      <c r="E2278" t="str">
        <f>IF(HLOOKUP("Category",'vInfo (Imported)'!$1:$5000,A2278,FALSE)&gt;0,
HLOOKUP("Category",'vInfo (Imported)'!$1:$5000,A2278,FALSE),
"")</f>
        <v/>
      </c>
      <c r="F2278" t="str">
        <f>IF(HLOOKUP("OS according to the configuration file",'vInfo (Imported)'!$1:$5000,A2278,FALSE)&gt;0,
HLOOKUP("OS according to the configuration file",'vInfo (Imported)'!$1:$5000,A2278,FALSE),
"")</f>
        <v/>
      </c>
      <c r="G2278" s="1" t="str">
        <f>IF(HLOOKUP("Cluster",'vInfo (Imported)'!$1:$5000,A2278,FALSE)&gt;0,
HLOOKUP("Cluster",'vInfo (Imported)'!$1:$5000,A2278,FALSE),
"")</f>
        <v/>
      </c>
      <c r="K2278" s="28">
        <f>'vCluster (Imported)'!A2278</f>
        <v>0</v>
      </c>
      <c r="L2278">
        <f t="shared" si="213"/>
        <v>0</v>
      </c>
      <c r="M2278">
        <f t="shared" si="214"/>
        <v>0</v>
      </c>
      <c r="N2278">
        <f t="shared" si="215"/>
        <v>0</v>
      </c>
      <c r="O2278" s="1">
        <f t="shared" si="216"/>
        <v>0</v>
      </c>
      <c r="P2278">
        <f>SUMIFS('vCluster (Imported)'!$G:$G,'vCluster (Imported)'!$A:$A,K2278)</f>
        <v>0</v>
      </c>
      <c r="Q2278">
        <f t="shared" si="217"/>
        <v>0</v>
      </c>
    </row>
    <row r="2279" spans="1:17" x14ac:dyDescent="0.3">
      <c r="A2279">
        <f t="shared" si="212"/>
        <v>2279</v>
      </c>
      <c r="B2279" t="str">
        <f>IF(HLOOKUP("Memory",'vInfo (Imported)'!$1:$5000,A2279,FALSE)&gt;0,HLOOKUP("Memory",'vInfo (Imported)'!$1:$5000,A2279,FALSE),"")</f>
        <v/>
      </c>
      <c r="C2279" t="str">
        <f>IF(HLOOKUP("CPUs",'vInfo (Imported)'!$1:$5000,A2279,FALSE)&gt;0,
HLOOKUP("CPUs",'vInfo (Imported)'!$1:$5000,A2279,FALSE),
"")</f>
        <v/>
      </c>
      <c r="D2279" t="str">
        <f>IF(HLOOKUP($D$1,'vInfo (Imported)'!$1:$5000,A2279,FALSE)&gt;0,
HLOOKUP($D$1,'vInfo (Imported)'!$1:$5000,A2279,FALSE),
"")</f>
        <v/>
      </c>
      <c r="E2279" t="str">
        <f>IF(HLOOKUP("Category",'vInfo (Imported)'!$1:$5000,A2279,FALSE)&gt;0,
HLOOKUP("Category",'vInfo (Imported)'!$1:$5000,A2279,FALSE),
"")</f>
        <v/>
      </c>
      <c r="F2279" t="str">
        <f>IF(HLOOKUP("OS according to the configuration file",'vInfo (Imported)'!$1:$5000,A2279,FALSE)&gt;0,
HLOOKUP("OS according to the configuration file",'vInfo (Imported)'!$1:$5000,A2279,FALSE),
"")</f>
        <v/>
      </c>
      <c r="G2279" s="1" t="str">
        <f>IF(HLOOKUP("Cluster",'vInfo (Imported)'!$1:$5000,A2279,FALSE)&gt;0,
HLOOKUP("Cluster",'vInfo (Imported)'!$1:$5000,A2279,FALSE),
"")</f>
        <v/>
      </c>
      <c r="K2279" s="28">
        <f>'vCluster (Imported)'!A2279</f>
        <v>0</v>
      </c>
      <c r="L2279">
        <f t="shared" si="213"/>
        <v>0</v>
      </c>
      <c r="M2279">
        <f t="shared" si="214"/>
        <v>0</v>
      </c>
      <c r="N2279">
        <f t="shared" si="215"/>
        <v>0</v>
      </c>
      <c r="O2279" s="1">
        <f t="shared" si="216"/>
        <v>0</v>
      </c>
      <c r="P2279">
        <f>SUMIFS('vCluster (Imported)'!$G:$G,'vCluster (Imported)'!$A:$A,K2279)</f>
        <v>0</v>
      </c>
      <c r="Q2279">
        <f t="shared" si="217"/>
        <v>0</v>
      </c>
    </row>
    <row r="2280" spans="1:17" x14ac:dyDescent="0.3">
      <c r="A2280">
        <f t="shared" si="212"/>
        <v>2280</v>
      </c>
      <c r="B2280" t="str">
        <f>IF(HLOOKUP("Memory",'vInfo (Imported)'!$1:$5000,A2280,FALSE)&gt;0,HLOOKUP("Memory",'vInfo (Imported)'!$1:$5000,A2280,FALSE),"")</f>
        <v/>
      </c>
      <c r="C2280" t="str">
        <f>IF(HLOOKUP("CPUs",'vInfo (Imported)'!$1:$5000,A2280,FALSE)&gt;0,
HLOOKUP("CPUs",'vInfo (Imported)'!$1:$5000,A2280,FALSE),
"")</f>
        <v/>
      </c>
      <c r="D2280" t="str">
        <f>IF(HLOOKUP($D$1,'vInfo (Imported)'!$1:$5000,A2280,FALSE)&gt;0,
HLOOKUP($D$1,'vInfo (Imported)'!$1:$5000,A2280,FALSE),
"")</f>
        <v/>
      </c>
      <c r="E2280" t="str">
        <f>IF(HLOOKUP("Category",'vInfo (Imported)'!$1:$5000,A2280,FALSE)&gt;0,
HLOOKUP("Category",'vInfo (Imported)'!$1:$5000,A2280,FALSE),
"")</f>
        <v/>
      </c>
      <c r="F2280" t="str">
        <f>IF(HLOOKUP("OS according to the configuration file",'vInfo (Imported)'!$1:$5000,A2280,FALSE)&gt;0,
HLOOKUP("OS according to the configuration file",'vInfo (Imported)'!$1:$5000,A2280,FALSE),
"")</f>
        <v/>
      </c>
      <c r="G2280" s="1" t="str">
        <f>IF(HLOOKUP("Cluster",'vInfo (Imported)'!$1:$5000,A2280,FALSE)&gt;0,
HLOOKUP("Cluster",'vInfo (Imported)'!$1:$5000,A2280,FALSE),
"")</f>
        <v/>
      </c>
      <c r="K2280" s="28">
        <f>'vCluster (Imported)'!A2280</f>
        <v>0</v>
      </c>
      <c r="L2280">
        <f t="shared" si="213"/>
        <v>0</v>
      </c>
      <c r="M2280">
        <f t="shared" si="214"/>
        <v>0</v>
      </c>
      <c r="N2280">
        <f t="shared" si="215"/>
        <v>0</v>
      </c>
      <c r="O2280" s="1">
        <f t="shared" si="216"/>
        <v>0</v>
      </c>
      <c r="P2280">
        <f>SUMIFS('vCluster (Imported)'!$G:$G,'vCluster (Imported)'!$A:$A,K2280)</f>
        <v>0</v>
      </c>
      <c r="Q2280">
        <f t="shared" si="217"/>
        <v>0</v>
      </c>
    </row>
    <row r="2281" spans="1:17" x14ac:dyDescent="0.3">
      <c r="A2281">
        <f t="shared" si="212"/>
        <v>2281</v>
      </c>
      <c r="B2281" t="str">
        <f>IF(HLOOKUP("Memory",'vInfo (Imported)'!$1:$5000,A2281,FALSE)&gt;0,HLOOKUP("Memory",'vInfo (Imported)'!$1:$5000,A2281,FALSE),"")</f>
        <v/>
      </c>
      <c r="C2281" t="str">
        <f>IF(HLOOKUP("CPUs",'vInfo (Imported)'!$1:$5000,A2281,FALSE)&gt;0,
HLOOKUP("CPUs",'vInfo (Imported)'!$1:$5000,A2281,FALSE),
"")</f>
        <v/>
      </c>
      <c r="D2281" t="str">
        <f>IF(HLOOKUP($D$1,'vInfo (Imported)'!$1:$5000,A2281,FALSE)&gt;0,
HLOOKUP($D$1,'vInfo (Imported)'!$1:$5000,A2281,FALSE),
"")</f>
        <v/>
      </c>
      <c r="E2281" t="str">
        <f>IF(HLOOKUP("Category",'vInfo (Imported)'!$1:$5000,A2281,FALSE)&gt;0,
HLOOKUP("Category",'vInfo (Imported)'!$1:$5000,A2281,FALSE),
"")</f>
        <v/>
      </c>
      <c r="F2281" t="str">
        <f>IF(HLOOKUP("OS according to the configuration file",'vInfo (Imported)'!$1:$5000,A2281,FALSE)&gt;0,
HLOOKUP("OS according to the configuration file",'vInfo (Imported)'!$1:$5000,A2281,FALSE),
"")</f>
        <v/>
      </c>
      <c r="G2281" s="1" t="str">
        <f>IF(HLOOKUP("Cluster",'vInfo (Imported)'!$1:$5000,A2281,FALSE)&gt;0,
HLOOKUP("Cluster",'vInfo (Imported)'!$1:$5000,A2281,FALSE),
"")</f>
        <v/>
      </c>
      <c r="K2281" s="28">
        <f>'vCluster (Imported)'!A2281</f>
        <v>0</v>
      </c>
      <c r="L2281">
        <f t="shared" si="213"/>
        <v>0</v>
      </c>
      <c r="M2281">
        <f t="shared" si="214"/>
        <v>0</v>
      </c>
      <c r="N2281">
        <f t="shared" si="215"/>
        <v>0</v>
      </c>
      <c r="O2281" s="1">
        <f t="shared" si="216"/>
        <v>0</v>
      </c>
      <c r="P2281">
        <f>SUMIFS('vCluster (Imported)'!$G:$G,'vCluster (Imported)'!$A:$A,K2281)</f>
        <v>0</v>
      </c>
      <c r="Q2281">
        <f t="shared" si="217"/>
        <v>0</v>
      </c>
    </row>
    <row r="2282" spans="1:17" x14ac:dyDescent="0.3">
      <c r="A2282">
        <f t="shared" si="212"/>
        <v>2282</v>
      </c>
      <c r="B2282" t="str">
        <f>IF(HLOOKUP("Memory",'vInfo (Imported)'!$1:$5000,A2282,FALSE)&gt;0,HLOOKUP("Memory",'vInfo (Imported)'!$1:$5000,A2282,FALSE),"")</f>
        <v/>
      </c>
      <c r="C2282" t="str">
        <f>IF(HLOOKUP("CPUs",'vInfo (Imported)'!$1:$5000,A2282,FALSE)&gt;0,
HLOOKUP("CPUs",'vInfo (Imported)'!$1:$5000,A2282,FALSE),
"")</f>
        <v/>
      </c>
      <c r="D2282" t="str">
        <f>IF(HLOOKUP($D$1,'vInfo (Imported)'!$1:$5000,A2282,FALSE)&gt;0,
HLOOKUP($D$1,'vInfo (Imported)'!$1:$5000,A2282,FALSE),
"")</f>
        <v/>
      </c>
      <c r="E2282" t="str">
        <f>IF(HLOOKUP("Category",'vInfo (Imported)'!$1:$5000,A2282,FALSE)&gt;0,
HLOOKUP("Category",'vInfo (Imported)'!$1:$5000,A2282,FALSE),
"")</f>
        <v/>
      </c>
      <c r="F2282" t="str">
        <f>IF(HLOOKUP("OS according to the configuration file",'vInfo (Imported)'!$1:$5000,A2282,FALSE)&gt;0,
HLOOKUP("OS according to the configuration file",'vInfo (Imported)'!$1:$5000,A2282,FALSE),
"")</f>
        <v/>
      </c>
      <c r="G2282" s="1" t="str">
        <f>IF(HLOOKUP("Cluster",'vInfo (Imported)'!$1:$5000,A2282,FALSE)&gt;0,
HLOOKUP("Cluster",'vInfo (Imported)'!$1:$5000,A2282,FALSE),
"")</f>
        <v/>
      </c>
      <c r="K2282" s="28">
        <f>'vCluster (Imported)'!A2282</f>
        <v>0</v>
      </c>
      <c r="L2282">
        <f t="shared" si="213"/>
        <v>0</v>
      </c>
      <c r="M2282">
        <f t="shared" si="214"/>
        <v>0</v>
      </c>
      <c r="N2282">
        <f t="shared" si="215"/>
        <v>0</v>
      </c>
      <c r="O2282" s="1">
        <f t="shared" si="216"/>
        <v>0</v>
      </c>
      <c r="P2282">
        <f>SUMIFS('vCluster (Imported)'!$G:$G,'vCluster (Imported)'!$A:$A,K2282)</f>
        <v>0</v>
      </c>
      <c r="Q2282">
        <f t="shared" si="217"/>
        <v>0</v>
      </c>
    </row>
    <row r="2283" spans="1:17" x14ac:dyDescent="0.3">
      <c r="A2283">
        <f t="shared" si="212"/>
        <v>2283</v>
      </c>
      <c r="B2283" t="str">
        <f>IF(HLOOKUP("Memory",'vInfo (Imported)'!$1:$5000,A2283,FALSE)&gt;0,HLOOKUP("Memory",'vInfo (Imported)'!$1:$5000,A2283,FALSE),"")</f>
        <v/>
      </c>
      <c r="C2283" t="str">
        <f>IF(HLOOKUP("CPUs",'vInfo (Imported)'!$1:$5000,A2283,FALSE)&gt;0,
HLOOKUP("CPUs",'vInfo (Imported)'!$1:$5000,A2283,FALSE),
"")</f>
        <v/>
      </c>
      <c r="D2283" t="str">
        <f>IF(HLOOKUP($D$1,'vInfo (Imported)'!$1:$5000,A2283,FALSE)&gt;0,
HLOOKUP($D$1,'vInfo (Imported)'!$1:$5000,A2283,FALSE),
"")</f>
        <v/>
      </c>
      <c r="E2283" t="str">
        <f>IF(HLOOKUP("Category",'vInfo (Imported)'!$1:$5000,A2283,FALSE)&gt;0,
HLOOKUP("Category",'vInfo (Imported)'!$1:$5000,A2283,FALSE),
"")</f>
        <v/>
      </c>
      <c r="F2283" t="str">
        <f>IF(HLOOKUP("OS according to the configuration file",'vInfo (Imported)'!$1:$5000,A2283,FALSE)&gt;0,
HLOOKUP("OS according to the configuration file",'vInfo (Imported)'!$1:$5000,A2283,FALSE),
"")</f>
        <v/>
      </c>
      <c r="G2283" s="1" t="str">
        <f>IF(HLOOKUP("Cluster",'vInfo (Imported)'!$1:$5000,A2283,FALSE)&gt;0,
HLOOKUP("Cluster",'vInfo (Imported)'!$1:$5000,A2283,FALSE),
"")</f>
        <v/>
      </c>
      <c r="K2283" s="28">
        <f>'vCluster (Imported)'!A2283</f>
        <v>0</v>
      </c>
      <c r="L2283">
        <f t="shared" si="213"/>
        <v>0</v>
      </c>
      <c r="M2283">
        <f t="shared" si="214"/>
        <v>0</v>
      </c>
      <c r="N2283">
        <f t="shared" si="215"/>
        <v>0</v>
      </c>
      <c r="O2283" s="1">
        <f t="shared" si="216"/>
        <v>0</v>
      </c>
      <c r="P2283">
        <f>SUMIFS('vCluster (Imported)'!$G:$G,'vCluster (Imported)'!$A:$A,K2283)</f>
        <v>0</v>
      </c>
      <c r="Q2283">
        <f t="shared" si="217"/>
        <v>0</v>
      </c>
    </row>
    <row r="2284" spans="1:17" x14ac:dyDescent="0.3">
      <c r="A2284">
        <f t="shared" si="212"/>
        <v>2284</v>
      </c>
      <c r="B2284" t="str">
        <f>IF(HLOOKUP("Memory",'vInfo (Imported)'!$1:$5000,A2284,FALSE)&gt;0,HLOOKUP("Memory",'vInfo (Imported)'!$1:$5000,A2284,FALSE),"")</f>
        <v/>
      </c>
      <c r="C2284" t="str">
        <f>IF(HLOOKUP("CPUs",'vInfo (Imported)'!$1:$5000,A2284,FALSE)&gt;0,
HLOOKUP("CPUs",'vInfo (Imported)'!$1:$5000,A2284,FALSE),
"")</f>
        <v/>
      </c>
      <c r="D2284" t="str">
        <f>IF(HLOOKUP($D$1,'vInfo (Imported)'!$1:$5000,A2284,FALSE)&gt;0,
HLOOKUP($D$1,'vInfo (Imported)'!$1:$5000,A2284,FALSE),
"")</f>
        <v/>
      </c>
      <c r="E2284" t="str">
        <f>IF(HLOOKUP("Category",'vInfo (Imported)'!$1:$5000,A2284,FALSE)&gt;0,
HLOOKUP("Category",'vInfo (Imported)'!$1:$5000,A2284,FALSE),
"")</f>
        <v/>
      </c>
      <c r="F2284" t="str">
        <f>IF(HLOOKUP("OS according to the configuration file",'vInfo (Imported)'!$1:$5000,A2284,FALSE)&gt;0,
HLOOKUP("OS according to the configuration file",'vInfo (Imported)'!$1:$5000,A2284,FALSE),
"")</f>
        <v/>
      </c>
      <c r="G2284" s="1" t="str">
        <f>IF(HLOOKUP("Cluster",'vInfo (Imported)'!$1:$5000,A2284,FALSE)&gt;0,
HLOOKUP("Cluster",'vInfo (Imported)'!$1:$5000,A2284,FALSE),
"")</f>
        <v/>
      </c>
      <c r="K2284" s="28">
        <f>'vCluster (Imported)'!A2284</f>
        <v>0</v>
      </c>
      <c r="L2284">
        <f t="shared" si="213"/>
        <v>0</v>
      </c>
      <c r="M2284">
        <f t="shared" si="214"/>
        <v>0</v>
      </c>
      <c r="N2284">
        <f t="shared" si="215"/>
        <v>0</v>
      </c>
      <c r="O2284" s="1">
        <f t="shared" si="216"/>
        <v>0</v>
      </c>
      <c r="P2284">
        <f>SUMIFS('vCluster (Imported)'!$G:$G,'vCluster (Imported)'!$A:$A,K2284)</f>
        <v>0</v>
      </c>
      <c r="Q2284">
        <f t="shared" si="217"/>
        <v>0</v>
      </c>
    </row>
    <row r="2285" spans="1:17" x14ac:dyDescent="0.3">
      <c r="A2285">
        <f t="shared" si="212"/>
        <v>2285</v>
      </c>
      <c r="B2285" t="str">
        <f>IF(HLOOKUP("Memory",'vInfo (Imported)'!$1:$5000,A2285,FALSE)&gt;0,HLOOKUP("Memory",'vInfo (Imported)'!$1:$5000,A2285,FALSE),"")</f>
        <v/>
      </c>
      <c r="C2285" t="str">
        <f>IF(HLOOKUP("CPUs",'vInfo (Imported)'!$1:$5000,A2285,FALSE)&gt;0,
HLOOKUP("CPUs",'vInfo (Imported)'!$1:$5000,A2285,FALSE),
"")</f>
        <v/>
      </c>
      <c r="D2285" t="str">
        <f>IF(HLOOKUP($D$1,'vInfo (Imported)'!$1:$5000,A2285,FALSE)&gt;0,
HLOOKUP($D$1,'vInfo (Imported)'!$1:$5000,A2285,FALSE),
"")</f>
        <v/>
      </c>
      <c r="E2285" t="str">
        <f>IF(HLOOKUP("Category",'vInfo (Imported)'!$1:$5000,A2285,FALSE)&gt;0,
HLOOKUP("Category",'vInfo (Imported)'!$1:$5000,A2285,FALSE),
"")</f>
        <v/>
      </c>
      <c r="F2285" t="str">
        <f>IF(HLOOKUP("OS according to the configuration file",'vInfo (Imported)'!$1:$5000,A2285,FALSE)&gt;0,
HLOOKUP("OS according to the configuration file",'vInfo (Imported)'!$1:$5000,A2285,FALSE),
"")</f>
        <v/>
      </c>
      <c r="G2285" s="1" t="str">
        <f>IF(HLOOKUP("Cluster",'vInfo (Imported)'!$1:$5000,A2285,FALSE)&gt;0,
HLOOKUP("Cluster",'vInfo (Imported)'!$1:$5000,A2285,FALSE),
"")</f>
        <v/>
      </c>
      <c r="K2285" s="28">
        <f>'vCluster (Imported)'!A2285</f>
        <v>0</v>
      </c>
      <c r="L2285">
        <f t="shared" si="213"/>
        <v>0</v>
      </c>
      <c r="M2285">
        <f t="shared" si="214"/>
        <v>0</v>
      </c>
      <c r="N2285">
        <f t="shared" si="215"/>
        <v>0</v>
      </c>
      <c r="O2285" s="1">
        <f t="shared" si="216"/>
        <v>0</v>
      </c>
      <c r="P2285">
        <f>SUMIFS('vCluster (Imported)'!$G:$G,'vCluster (Imported)'!$A:$A,K2285)</f>
        <v>0</v>
      </c>
      <c r="Q2285">
        <f t="shared" si="217"/>
        <v>0</v>
      </c>
    </row>
    <row r="2286" spans="1:17" x14ac:dyDescent="0.3">
      <c r="A2286">
        <f t="shared" si="212"/>
        <v>2286</v>
      </c>
      <c r="B2286" t="str">
        <f>IF(HLOOKUP("Memory",'vInfo (Imported)'!$1:$5000,A2286,FALSE)&gt;0,HLOOKUP("Memory",'vInfo (Imported)'!$1:$5000,A2286,FALSE),"")</f>
        <v/>
      </c>
      <c r="C2286" t="str">
        <f>IF(HLOOKUP("CPUs",'vInfo (Imported)'!$1:$5000,A2286,FALSE)&gt;0,
HLOOKUP("CPUs",'vInfo (Imported)'!$1:$5000,A2286,FALSE),
"")</f>
        <v/>
      </c>
      <c r="D2286" t="str">
        <f>IF(HLOOKUP($D$1,'vInfo (Imported)'!$1:$5000,A2286,FALSE)&gt;0,
HLOOKUP($D$1,'vInfo (Imported)'!$1:$5000,A2286,FALSE),
"")</f>
        <v/>
      </c>
      <c r="E2286" t="str">
        <f>IF(HLOOKUP("Category",'vInfo (Imported)'!$1:$5000,A2286,FALSE)&gt;0,
HLOOKUP("Category",'vInfo (Imported)'!$1:$5000,A2286,FALSE),
"")</f>
        <v/>
      </c>
      <c r="F2286" t="str">
        <f>IF(HLOOKUP("OS according to the configuration file",'vInfo (Imported)'!$1:$5000,A2286,FALSE)&gt;0,
HLOOKUP("OS according to the configuration file",'vInfo (Imported)'!$1:$5000,A2286,FALSE),
"")</f>
        <v/>
      </c>
      <c r="G2286" s="1" t="str">
        <f>IF(HLOOKUP("Cluster",'vInfo (Imported)'!$1:$5000,A2286,FALSE)&gt;0,
HLOOKUP("Cluster",'vInfo (Imported)'!$1:$5000,A2286,FALSE),
"")</f>
        <v/>
      </c>
      <c r="K2286" s="28">
        <f>'vCluster (Imported)'!A2286</f>
        <v>0</v>
      </c>
      <c r="L2286">
        <f t="shared" si="213"/>
        <v>0</v>
      </c>
      <c r="M2286">
        <f t="shared" si="214"/>
        <v>0</v>
      </c>
      <c r="N2286">
        <f t="shared" si="215"/>
        <v>0</v>
      </c>
      <c r="O2286" s="1">
        <f t="shared" si="216"/>
        <v>0</v>
      </c>
      <c r="P2286">
        <f>SUMIFS('vCluster (Imported)'!$G:$G,'vCluster (Imported)'!$A:$A,K2286)</f>
        <v>0</v>
      </c>
      <c r="Q2286">
        <f t="shared" si="217"/>
        <v>0</v>
      </c>
    </row>
    <row r="2287" spans="1:17" x14ac:dyDescent="0.3">
      <c r="A2287">
        <f t="shared" si="212"/>
        <v>2287</v>
      </c>
      <c r="B2287" t="str">
        <f>IF(HLOOKUP("Memory",'vInfo (Imported)'!$1:$5000,A2287,FALSE)&gt;0,HLOOKUP("Memory",'vInfo (Imported)'!$1:$5000,A2287,FALSE),"")</f>
        <v/>
      </c>
      <c r="C2287" t="str">
        <f>IF(HLOOKUP("CPUs",'vInfo (Imported)'!$1:$5000,A2287,FALSE)&gt;0,
HLOOKUP("CPUs",'vInfo (Imported)'!$1:$5000,A2287,FALSE),
"")</f>
        <v/>
      </c>
      <c r="D2287" t="str">
        <f>IF(HLOOKUP($D$1,'vInfo (Imported)'!$1:$5000,A2287,FALSE)&gt;0,
HLOOKUP($D$1,'vInfo (Imported)'!$1:$5000,A2287,FALSE),
"")</f>
        <v/>
      </c>
      <c r="E2287" t="str">
        <f>IF(HLOOKUP("Category",'vInfo (Imported)'!$1:$5000,A2287,FALSE)&gt;0,
HLOOKUP("Category",'vInfo (Imported)'!$1:$5000,A2287,FALSE),
"")</f>
        <v/>
      </c>
      <c r="F2287" t="str">
        <f>IF(HLOOKUP("OS according to the configuration file",'vInfo (Imported)'!$1:$5000,A2287,FALSE)&gt;0,
HLOOKUP("OS according to the configuration file",'vInfo (Imported)'!$1:$5000,A2287,FALSE),
"")</f>
        <v/>
      </c>
      <c r="G2287" s="1" t="str">
        <f>IF(HLOOKUP("Cluster",'vInfo (Imported)'!$1:$5000,A2287,FALSE)&gt;0,
HLOOKUP("Cluster",'vInfo (Imported)'!$1:$5000,A2287,FALSE),
"")</f>
        <v/>
      </c>
      <c r="K2287" s="28">
        <f>'vCluster (Imported)'!A2287</f>
        <v>0</v>
      </c>
      <c r="L2287">
        <f t="shared" si="213"/>
        <v>0</v>
      </c>
      <c r="M2287">
        <f t="shared" si="214"/>
        <v>0</v>
      </c>
      <c r="N2287">
        <f t="shared" si="215"/>
        <v>0</v>
      </c>
      <c r="O2287" s="1">
        <f t="shared" si="216"/>
        <v>0</v>
      </c>
      <c r="P2287">
        <f>SUMIFS('vCluster (Imported)'!$G:$G,'vCluster (Imported)'!$A:$A,K2287)</f>
        <v>0</v>
      </c>
      <c r="Q2287">
        <f t="shared" si="217"/>
        <v>0</v>
      </c>
    </row>
    <row r="2288" spans="1:17" x14ac:dyDescent="0.3">
      <c r="A2288">
        <f t="shared" si="212"/>
        <v>2288</v>
      </c>
      <c r="B2288" t="str">
        <f>IF(HLOOKUP("Memory",'vInfo (Imported)'!$1:$5000,A2288,FALSE)&gt;0,HLOOKUP("Memory",'vInfo (Imported)'!$1:$5000,A2288,FALSE),"")</f>
        <v/>
      </c>
      <c r="C2288" t="str">
        <f>IF(HLOOKUP("CPUs",'vInfo (Imported)'!$1:$5000,A2288,FALSE)&gt;0,
HLOOKUP("CPUs",'vInfo (Imported)'!$1:$5000,A2288,FALSE),
"")</f>
        <v/>
      </c>
      <c r="D2288" t="str">
        <f>IF(HLOOKUP($D$1,'vInfo (Imported)'!$1:$5000,A2288,FALSE)&gt;0,
HLOOKUP($D$1,'vInfo (Imported)'!$1:$5000,A2288,FALSE),
"")</f>
        <v/>
      </c>
      <c r="E2288" t="str">
        <f>IF(HLOOKUP("Category",'vInfo (Imported)'!$1:$5000,A2288,FALSE)&gt;0,
HLOOKUP("Category",'vInfo (Imported)'!$1:$5000,A2288,FALSE),
"")</f>
        <v/>
      </c>
      <c r="F2288" t="str">
        <f>IF(HLOOKUP("OS according to the configuration file",'vInfo (Imported)'!$1:$5000,A2288,FALSE)&gt;0,
HLOOKUP("OS according to the configuration file",'vInfo (Imported)'!$1:$5000,A2288,FALSE),
"")</f>
        <v/>
      </c>
      <c r="G2288" s="1" t="str">
        <f>IF(HLOOKUP("Cluster",'vInfo (Imported)'!$1:$5000,A2288,FALSE)&gt;0,
HLOOKUP("Cluster",'vInfo (Imported)'!$1:$5000,A2288,FALSE),
"")</f>
        <v/>
      </c>
      <c r="K2288" s="28">
        <f>'vCluster (Imported)'!A2288</f>
        <v>0</v>
      </c>
      <c r="L2288">
        <f t="shared" si="213"/>
        <v>0</v>
      </c>
      <c r="M2288">
        <f t="shared" si="214"/>
        <v>0</v>
      </c>
      <c r="N2288">
        <f t="shared" si="215"/>
        <v>0</v>
      </c>
      <c r="O2288" s="1">
        <f t="shared" si="216"/>
        <v>0</v>
      </c>
      <c r="P2288">
        <f>SUMIFS('vCluster (Imported)'!$G:$G,'vCluster (Imported)'!$A:$A,K2288)</f>
        <v>0</v>
      </c>
      <c r="Q2288">
        <f t="shared" si="217"/>
        <v>0</v>
      </c>
    </row>
    <row r="2289" spans="1:17" x14ac:dyDescent="0.3">
      <c r="A2289">
        <f t="shared" si="212"/>
        <v>2289</v>
      </c>
      <c r="B2289" t="str">
        <f>IF(HLOOKUP("Memory",'vInfo (Imported)'!$1:$5000,A2289,FALSE)&gt;0,HLOOKUP("Memory",'vInfo (Imported)'!$1:$5000,A2289,FALSE),"")</f>
        <v/>
      </c>
      <c r="C2289" t="str">
        <f>IF(HLOOKUP("CPUs",'vInfo (Imported)'!$1:$5000,A2289,FALSE)&gt;0,
HLOOKUP("CPUs",'vInfo (Imported)'!$1:$5000,A2289,FALSE),
"")</f>
        <v/>
      </c>
      <c r="D2289" t="str">
        <f>IF(HLOOKUP($D$1,'vInfo (Imported)'!$1:$5000,A2289,FALSE)&gt;0,
HLOOKUP($D$1,'vInfo (Imported)'!$1:$5000,A2289,FALSE),
"")</f>
        <v/>
      </c>
      <c r="E2289" t="str">
        <f>IF(HLOOKUP("Category",'vInfo (Imported)'!$1:$5000,A2289,FALSE)&gt;0,
HLOOKUP("Category",'vInfo (Imported)'!$1:$5000,A2289,FALSE),
"")</f>
        <v/>
      </c>
      <c r="F2289" t="str">
        <f>IF(HLOOKUP("OS according to the configuration file",'vInfo (Imported)'!$1:$5000,A2289,FALSE)&gt;0,
HLOOKUP("OS according to the configuration file",'vInfo (Imported)'!$1:$5000,A2289,FALSE),
"")</f>
        <v/>
      </c>
      <c r="G2289" s="1" t="str">
        <f>IF(HLOOKUP("Cluster",'vInfo (Imported)'!$1:$5000,A2289,FALSE)&gt;0,
HLOOKUP("Cluster",'vInfo (Imported)'!$1:$5000,A2289,FALSE),
"")</f>
        <v/>
      </c>
      <c r="K2289" s="28">
        <f>'vCluster (Imported)'!A2289</f>
        <v>0</v>
      </c>
      <c r="L2289">
        <f t="shared" si="213"/>
        <v>0</v>
      </c>
      <c r="M2289">
        <f t="shared" si="214"/>
        <v>0</v>
      </c>
      <c r="N2289">
        <f t="shared" si="215"/>
        <v>0</v>
      </c>
      <c r="O2289" s="1">
        <f t="shared" si="216"/>
        <v>0</v>
      </c>
      <c r="P2289">
        <f>SUMIFS('vCluster (Imported)'!$G:$G,'vCluster (Imported)'!$A:$A,K2289)</f>
        <v>0</v>
      </c>
      <c r="Q2289">
        <f t="shared" si="217"/>
        <v>0</v>
      </c>
    </row>
    <row r="2290" spans="1:17" x14ac:dyDescent="0.3">
      <c r="A2290">
        <f t="shared" si="212"/>
        <v>2290</v>
      </c>
      <c r="B2290" t="str">
        <f>IF(HLOOKUP("Memory",'vInfo (Imported)'!$1:$5000,A2290,FALSE)&gt;0,HLOOKUP("Memory",'vInfo (Imported)'!$1:$5000,A2290,FALSE),"")</f>
        <v/>
      </c>
      <c r="C2290" t="str">
        <f>IF(HLOOKUP("CPUs",'vInfo (Imported)'!$1:$5000,A2290,FALSE)&gt;0,
HLOOKUP("CPUs",'vInfo (Imported)'!$1:$5000,A2290,FALSE),
"")</f>
        <v/>
      </c>
      <c r="D2290" t="str">
        <f>IF(HLOOKUP($D$1,'vInfo (Imported)'!$1:$5000,A2290,FALSE)&gt;0,
HLOOKUP($D$1,'vInfo (Imported)'!$1:$5000,A2290,FALSE),
"")</f>
        <v/>
      </c>
      <c r="E2290" t="str">
        <f>IF(HLOOKUP("Category",'vInfo (Imported)'!$1:$5000,A2290,FALSE)&gt;0,
HLOOKUP("Category",'vInfo (Imported)'!$1:$5000,A2290,FALSE),
"")</f>
        <v/>
      </c>
      <c r="F2290" t="str">
        <f>IF(HLOOKUP("OS according to the configuration file",'vInfo (Imported)'!$1:$5000,A2290,FALSE)&gt;0,
HLOOKUP("OS according to the configuration file",'vInfo (Imported)'!$1:$5000,A2290,FALSE),
"")</f>
        <v/>
      </c>
      <c r="G2290" s="1" t="str">
        <f>IF(HLOOKUP("Cluster",'vInfo (Imported)'!$1:$5000,A2290,FALSE)&gt;0,
HLOOKUP("Cluster",'vInfo (Imported)'!$1:$5000,A2290,FALSE),
"")</f>
        <v/>
      </c>
      <c r="K2290" s="28">
        <f>'vCluster (Imported)'!A2290</f>
        <v>0</v>
      </c>
      <c r="L2290">
        <f t="shared" si="213"/>
        <v>0</v>
      </c>
      <c r="M2290">
        <f t="shared" si="214"/>
        <v>0</v>
      </c>
      <c r="N2290">
        <f t="shared" si="215"/>
        <v>0</v>
      </c>
      <c r="O2290" s="1">
        <f t="shared" si="216"/>
        <v>0</v>
      </c>
      <c r="P2290">
        <f>SUMIFS('vCluster (Imported)'!$G:$G,'vCluster (Imported)'!$A:$A,K2290)</f>
        <v>0</v>
      </c>
      <c r="Q2290">
        <f t="shared" si="217"/>
        <v>0</v>
      </c>
    </row>
    <row r="2291" spans="1:17" x14ac:dyDescent="0.3">
      <c r="A2291">
        <f t="shared" si="212"/>
        <v>2291</v>
      </c>
      <c r="B2291" t="str">
        <f>IF(HLOOKUP("Memory",'vInfo (Imported)'!$1:$5000,A2291,FALSE)&gt;0,HLOOKUP("Memory",'vInfo (Imported)'!$1:$5000,A2291,FALSE),"")</f>
        <v/>
      </c>
      <c r="C2291" t="str">
        <f>IF(HLOOKUP("CPUs",'vInfo (Imported)'!$1:$5000,A2291,FALSE)&gt;0,
HLOOKUP("CPUs",'vInfo (Imported)'!$1:$5000,A2291,FALSE),
"")</f>
        <v/>
      </c>
      <c r="D2291" t="str">
        <f>IF(HLOOKUP($D$1,'vInfo (Imported)'!$1:$5000,A2291,FALSE)&gt;0,
HLOOKUP($D$1,'vInfo (Imported)'!$1:$5000,A2291,FALSE),
"")</f>
        <v/>
      </c>
      <c r="E2291" t="str">
        <f>IF(HLOOKUP("Category",'vInfo (Imported)'!$1:$5000,A2291,FALSE)&gt;0,
HLOOKUP("Category",'vInfo (Imported)'!$1:$5000,A2291,FALSE),
"")</f>
        <v/>
      </c>
      <c r="F2291" t="str">
        <f>IF(HLOOKUP("OS according to the configuration file",'vInfo (Imported)'!$1:$5000,A2291,FALSE)&gt;0,
HLOOKUP("OS according to the configuration file",'vInfo (Imported)'!$1:$5000,A2291,FALSE),
"")</f>
        <v/>
      </c>
      <c r="G2291" s="1" t="str">
        <f>IF(HLOOKUP("Cluster",'vInfo (Imported)'!$1:$5000,A2291,FALSE)&gt;0,
HLOOKUP("Cluster",'vInfo (Imported)'!$1:$5000,A2291,FALSE),
"")</f>
        <v/>
      </c>
      <c r="K2291" s="28">
        <f>'vCluster (Imported)'!A2291</f>
        <v>0</v>
      </c>
      <c r="L2291">
        <f t="shared" si="213"/>
        <v>0</v>
      </c>
      <c r="M2291">
        <f t="shared" si="214"/>
        <v>0</v>
      </c>
      <c r="N2291">
        <f t="shared" si="215"/>
        <v>0</v>
      </c>
      <c r="O2291" s="1">
        <f t="shared" si="216"/>
        <v>0</v>
      </c>
      <c r="P2291">
        <f>SUMIFS('vCluster (Imported)'!$G:$G,'vCluster (Imported)'!$A:$A,K2291)</f>
        <v>0</v>
      </c>
      <c r="Q2291">
        <f t="shared" si="217"/>
        <v>0</v>
      </c>
    </row>
    <row r="2292" spans="1:17" x14ac:dyDescent="0.3">
      <c r="A2292">
        <f t="shared" si="212"/>
        <v>2292</v>
      </c>
      <c r="B2292" t="str">
        <f>IF(HLOOKUP("Memory",'vInfo (Imported)'!$1:$5000,A2292,FALSE)&gt;0,HLOOKUP("Memory",'vInfo (Imported)'!$1:$5000,A2292,FALSE),"")</f>
        <v/>
      </c>
      <c r="C2292" t="str">
        <f>IF(HLOOKUP("CPUs",'vInfo (Imported)'!$1:$5000,A2292,FALSE)&gt;0,
HLOOKUP("CPUs",'vInfo (Imported)'!$1:$5000,A2292,FALSE),
"")</f>
        <v/>
      </c>
      <c r="D2292" t="str">
        <f>IF(HLOOKUP($D$1,'vInfo (Imported)'!$1:$5000,A2292,FALSE)&gt;0,
HLOOKUP($D$1,'vInfo (Imported)'!$1:$5000,A2292,FALSE),
"")</f>
        <v/>
      </c>
      <c r="E2292" t="str">
        <f>IF(HLOOKUP("Category",'vInfo (Imported)'!$1:$5000,A2292,FALSE)&gt;0,
HLOOKUP("Category",'vInfo (Imported)'!$1:$5000,A2292,FALSE),
"")</f>
        <v/>
      </c>
      <c r="F2292" t="str">
        <f>IF(HLOOKUP("OS according to the configuration file",'vInfo (Imported)'!$1:$5000,A2292,FALSE)&gt;0,
HLOOKUP("OS according to the configuration file",'vInfo (Imported)'!$1:$5000,A2292,FALSE),
"")</f>
        <v/>
      </c>
      <c r="G2292" s="1" t="str">
        <f>IF(HLOOKUP("Cluster",'vInfo (Imported)'!$1:$5000,A2292,FALSE)&gt;0,
HLOOKUP("Cluster",'vInfo (Imported)'!$1:$5000,A2292,FALSE),
"")</f>
        <v/>
      </c>
      <c r="K2292" s="28">
        <f>'vCluster (Imported)'!A2292</f>
        <v>0</v>
      </c>
      <c r="L2292">
        <f t="shared" si="213"/>
        <v>0</v>
      </c>
      <c r="M2292">
        <f t="shared" si="214"/>
        <v>0</v>
      </c>
      <c r="N2292">
        <f t="shared" si="215"/>
        <v>0</v>
      </c>
      <c r="O2292" s="1">
        <f t="shared" si="216"/>
        <v>0</v>
      </c>
      <c r="P2292">
        <f>SUMIFS('vCluster (Imported)'!$G:$G,'vCluster (Imported)'!$A:$A,K2292)</f>
        <v>0</v>
      </c>
      <c r="Q2292">
        <f t="shared" si="217"/>
        <v>0</v>
      </c>
    </row>
    <row r="2293" spans="1:17" x14ac:dyDescent="0.3">
      <c r="A2293">
        <f t="shared" si="212"/>
        <v>2293</v>
      </c>
      <c r="B2293" t="str">
        <f>IF(HLOOKUP("Memory",'vInfo (Imported)'!$1:$5000,A2293,FALSE)&gt;0,HLOOKUP("Memory",'vInfo (Imported)'!$1:$5000,A2293,FALSE),"")</f>
        <v/>
      </c>
      <c r="C2293" t="str">
        <f>IF(HLOOKUP("CPUs",'vInfo (Imported)'!$1:$5000,A2293,FALSE)&gt;0,
HLOOKUP("CPUs",'vInfo (Imported)'!$1:$5000,A2293,FALSE),
"")</f>
        <v/>
      </c>
      <c r="D2293" t="str">
        <f>IF(HLOOKUP($D$1,'vInfo (Imported)'!$1:$5000,A2293,FALSE)&gt;0,
HLOOKUP($D$1,'vInfo (Imported)'!$1:$5000,A2293,FALSE),
"")</f>
        <v/>
      </c>
      <c r="E2293" t="str">
        <f>IF(HLOOKUP("Category",'vInfo (Imported)'!$1:$5000,A2293,FALSE)&gt;0,
HLOOKUP("Category",'vInfo (Imported)'!$1:$5000,A2293,FALSE),
"")</f>
        <v/>
      </c>
      <c r="F2293" t="str">
        <f>IF(HLOOKUP("OS according to the configuration file",'vInfo (Imported)'!$1:$5000,A2293,FALSE)&gt;0,
HLOOKUP("OS according to the configuration file",'vInfo (Imported)'!$1:$5000,A2293,FALSE),
"")</f>
        <v/>
      </c>
      <c r="G2293" s="1" t="str">
        <f>IF(HLOOKUP("Cluster",'vInfo (Imported)'!$1:$5000,A2293,FALSE)&gt;0,
HLOOKUP("Cluster",'vInfo (Imported)'!$1:$5000,A2293,FALSE),
"")</f>
        <v/>
      </c>
      <c r="K2293" s="28">
        <f>'vCluster (Imported)'!A2293</f>
        <v>0</v>
      </c>
      <c r="L2293">
        <f t="shared" si="213"/>
        <v>0</v>
      </c>
      <c r="M2293">
        <f t="shared" si="214"/>
        <v>0</v>
      </c>
      <c r="N2293">
        <f t="shared" si="215"/>
        <v>0</v>
      </c>
      <c r="O2293" s="1">
        <f t="shared" si="216"/>
        <v>0</v>
      </c>
      <c r="P2293">
        <f>SUMIFS('vCluster (Imported)'!$G:$G,'vCluster (Imported)'!$A:$A,K2293)</f>
        <v>0</v>
      </c>
      <c r="Q2293">
        <f t="shared" si="217"/>
        <v>0</v>
      </c>
    </row>
    <row r="2294" spans="1:17" x14ac:dyDescent="0.3">
      <c r="A2294">
        <f t="shared" si="212"/>
        <v>2294</v>
      </c>
      <c r="B2294" t="str">
        <f>IF(HLOOKUP("Memory",'vInfo (Imported)'!$1:$5000,A2294,FALSE)&gt;0,HLOOKUP("Memory",'vInfo (Imported)'!$1:$5000,A2294,FALSE),"")</f>
        <v/>
      </c>
      <c r="C2294" t="str">
        <f>IF(HLOOKUP("CPUs",'vInfo (Imported)'!$1:$5000,A2294,FALSE)&gt;0,
HLOOKUP("CPUs",'vInfo (Imported)'!$1:$5000,A2294,FALSE),
"")</f>
        <v/>
      </c>
      <c r="D2294" t="str">
        <f>IF(HLOOKUP($D$1,'vInfo (Imported)'!$1:$5000,A2294,FALSE)&gt;0,
HLOOKUP($D$1,'vInfo (Imported)'!$1:$5000,A2294,FALSE),
"")</f>
        <v/>
      </c>
      <c r="E2294" t="str">
        <f>IF(HLOOKUP("Category",'vInfo (Imported)'!$1:$5000,A2294,FALSE)&gt;0,
HLOOKUP("Category",'vInfo (Imported)'!$1:$5000,A2294,FALSE),
"")</f>
        <v/>
      </c>
      <c r="F2294" t="str">
        <f>IF(HLOOKUP("OS according to the configuration file",'vInfo (Imported)'!$1:$5000,A2294,FALSE)&gt;0,
HLOOKUP("OS according to the configuration file",'vInfo (Imported)'!$1:$5000,A2294,FALSE),
"")</f>
        <v/>
      </c>
      <c r="G2294" s="1" t="str">
        <f>IF(HLOOKUP("Cluster",'vInfo (Imported)'!$1:$5000,A2294,FALSE)&gt;0,
HLOOKUP("Cluster",'vInfo (Imported)'!$1:$5000,A2294,FALSE),
"")</f>
        <v/>
      </c>
      <c r="K2294" s="28">
        <f>'vCluster (Imported)'!A2294</f>
        <v>0</v>
      </c>
      <c r="L2294">
        <f t="shared" si="213"/>
        <v>0</v>
      </c>
      <c r="M2294">
        <f t="shared" si="214"/>
        <v>0</v>
      </c>
      <c r="N2294">
        <f t="shared" si="215"/>
        <v>0</v>
      </c>
      <c r="O2294" s="1">
        <f t="shared" si="216"/>
        <v>0</v>
      </c>
      <c r="P2294">
        <f>SUMIFS('vCluster (Imported)'!$G:$G,'vCluster (Imported)'!$A:$A,K2294)</f>
        <v>0</v>
      </c>
      <c r="Q2294">
        <f t="shared" si="217"/>
        <v>0</v>
      </c>
    </row>
    <row r="2295" spans="1:17" x14ac:dyDescent="0.3">
      <c r="A2295">
        <f t="shared" si="212"/>
        <v>2295</v>
      </c>
      <c r="B2295" t="str">
        <f>IF(HLOOKUP("Memory",'vInfo (Imported)'!$1:$5000,A2295,FALSE)&gt;0,HLOOKUP("Memory",'vInfo (Imported)'!$1:$5000,A2295,FALSE),"")</f>
        <v/>
      </c>
      <c r="C2295" t="str">
        <f>IF(HLOOKUP("CPUs",'vInfo (Imported)'!$1:$5000,A2295,FALSE)&gt;0,
HLOOKUP("CPUs",'vInfo (Imported)'!$1:$5000,A2295,FALSE),
"")</f>
        <v/>
      </c>
      <c r="D2295" t="str">
        <f>IF(HLOOKUP($D$1,'vInfo (Imported)'!$1:$5000,A2295,FALSE)&gt;0,
HLOOKUP($D$1,'vInfo (Imported)'!$1:$5000,A2295,FALSE),
"")</f>
        <v/>
      </c>
      <c r="E2295" t="str">
        <f>IF(HLOOKUP("Category",'vInfo (Imported)'!$1:$5000,A2295,FALSE)&gt;0,
HLOOKUP("Category",'vInfo (Imported)'!$1:$5000,A2295,FALSE),
"")</f>
        <v/>
      </c>
      <c r="F2295" t="str">
        <f>IF(HLOOKUP("OS according to the configuration file",'vInfo (Imported)'!$1:$5000,A2295,FALSE)&gt;0,
HLOOKUP("OS according to the configuration file",'vInfo (Imported)'!$1:$5000,A2295,FALSE),
"")</f>
        <v/>
      </c>
      <c r="G2295" s="1" t="str">
        <f>IF(HLOOKUP("Cluster",'vInfo (Imported)'!$1:$5000,A2295,FALSE)&gt;0,
HLOOKUP("Cluster",'vInfo (Imported)'!$1:$5000,A2295,FALSE),
"")</f>
        <v/>
      </c>
      <c r="K2295" s="28">
        <f>'vCluster (Imported)'!A2295</f>
        <v>0</v>
      </c>
      <c r="L2295">
        <f t="shared" si="213"/>
        <v>0</v>
      </c>
      <c r="M2295">
        <f t="shared" si="214"/>
        <v>0</v>
      </c>
      <c r="N2295">
        <f t="shared" si="215"/>
        <v>0</v>
      </c>
      <c r="O2295" s="1">
        <f t="shared" si="216"/>
        <v>0</v>
      </c>
      <c r="P2295">
        <f>SUMIFS('vCluster (Imported)'!$G:$G,'vCluster (Imported)'!$A:$A,K2295)</f>
        <v>0</v>
      </c>
      <c r="Q2295">
        <f t="shared" si="217"/>
        <v>0</v>
      </c>
    </row>
    <row r="2296" spans="1:17" x14ac:dyDescent="0.3">
      <c r="A2296">
        <f t="shared" si="212"/>
        <v>2296</v>
      </c>
      <c r="B2296" t="str">
        <f>IF(HLOOKUP("Memory",'vInfo (Imported)'!$1:$5000,A2296,FALSE)&gt;0,HLOOKUP("Memory",'vInfo (Imported)'!$1:$5000,A2296,FALSE),"")</f>
        <v/>
      </c>
      <c r="C2296" t="str">
        <f>IF(HLOOKUP("CPUs",'vInfo (Imported)'!$1:$5000,A2296,FALSE)&gt;0,
HLOOKUP("CPUs",'vInfo (Imported)'!$1:$5000,A2296,FALSE),
"")</f>
        <v/>
      </c>
      <c r="D2296" t="str">
        <f>IF(HLOOKUP($D$1,'vInfo (Imported)'!$1:$5000,A2296,FALSE)&gt;0,
HLOOKUP($D$1,'vInfo (Imported)'!$1:$5000,A2296,FALSE),
"")</f>
        <v/>
      </c>
      <c r="E2296" t="str">
        <f>IF(HLOOKUP("Category",'vInfo (Imported)'!$1:$5000,A2296,FALSE)&gt;0,
HLOOKUP("Category",'vInfo (Imported)'!$1:$5000,A2296,FALSE),
"")</f>
        <v/>
      </c>
      <c r="F2296" t="str">
        <f>IF(HLOOKUP("OS according to the configuration file",'vInfo (Imported)'!$1:$5000,A2296,FALSE)&gt;0,
HLOOKUP("OS according to the configuration file",'vInfo (Imported)'!$1:$5000,A2296,FALSE),
"")</f>
        <v/>
      </c>
      <c r="G2296" s="1" t="str">
        <f>IF(HLOOKUP("Cluster",'vInfo (Imported)'!$1:$5000,A2296,FALSE)&gt;0,
HLOOKUP("Cluster",'vInfo (Imported)'!$1:$5000,A2296,FALSE),
"")</f>
        <v/>
      </c>
      <c r="K2296" s="28">
        <f>'vCluster (Imported)'!A2296</f>
        <v>0</v>
      </c>
      <c r="L2296">
        <f t="shared" si="213"/>
        <v>0</v>
      </c>
      <c r="M2296">
        <f t="shared" si="214"/>
        <v>0</v>
      </c>
      <c r="N2296">
        <f t="shared" si="215"/>
        <v>0</v>
      </c>
      <c r="O2296" s="1">
        <f t="shared" si="216"/>
        <v>0</v>
      </c>
      <c r="P2296">
        <f>SUMIFS('vCluster (Imported)'!$G:$G,'vCluster (Imported)'!$A:$A,K2296)</f>
        <v>0</v>
      </c>
      <c r="Q2296">
        <f t="shared" si="217"/>
        <v>0</v>
      </c>
    </row>
    <row r="2297" spans="1:17" x14ac:dyDescent="0.3">
      <c r="A2297">
        <f t="shared" si="212"/>
        <v>2297</v>
      </c>
      <c r="B2297" t="str">
        <f>IF(HLOOKUP("Memory",'vInfo (Imported)'!$1:$5000,A2297,FALSE)&gt;0,HLOOKUP("Memory",'vInfo (Imported)'!$1:$5000,A2297,FALSE),"")</f>
        <v/>
      </c>
      <c r="C2297" t="str">
        <f>IF(HLOOKUP("CPUs",'vInfo (Imported)'!$1:$5000,A2297,FALSE)&gt;0,
HLOOKUP("CPUs",'vInfo (Imported)'!$1:$5000,A2297,FALSE),
"")</f>
        <v/>
      </c>
      <c r="D2297" t="str">
        <f>IF(HLOOKUP($D$1,'vInfo (Imported)'!$1:$5000,A2297,FALSE)&gt;0,
HLOOKUP($D$1,'vInfo (Imported)'!$1:$5000,A2297,FALSE),
"")</f>
        <v/>
      </c>
      <c r="E2297" t="str">
        <f>IF(HLOOKUP("Category",'vInfo (Imported)'!$1:$5000,A2297,FALSE)&gt;0,
HLOOKUP("Category",'vInfo (Imported)'!$1:$5000,A2297,FALSE),
"")</f>
        <v/>
      </c>
      <c r="F2297" t="str">
        <f>IF(HLOOKUP("OS according to the configuration file",'vInfo (Imported)'!$1:$5000,A2297,FALSE)&gt;0,
HLOOKUP("OS according to the configuration file",'vInfo (Imported)'!$1:$5000,A2297,FALSE),
"")</f>
        <v/>
      </c>
      <c r="G2297" s="1" t="str">
        <f>IF(HLOOKUP("Cluster",'vInfo (Imported)'!$1:$5000,A2297,FALSE)&gt;0,
HLOOKUP("Cluster",'vInfo (Imported)'!$1:$5000,A2297,FALSE),
"")</f>
        <v/>
      </c>
      <c r="K2297" s="28">
        <f>'vCluster (Imported)'!A2297</f>
        <v>0</v>
      </c>
      <c r="L2297">
        <f t="shared" si="213"/>
        <v>0</v>
      </c>
      <c r="M2297">
        <f t="shared" si="214"/>
        <v>0</v>
      </c>
      <c r="N2297">
        <f t="shared" si="215"/>
        <v>0</v>
      </c>
      <c r="O2297" s="1">
        <f t="shared" si="216"/>
        <v>0</v>
      </c>
      <c r="P2297">
        <f>SUMIFS('vCluster (Imported)'!$G:$G,'vCluster (Imported)'!$A:$A,K2297)</f>
        <v>0</v>
      </c>
      <c r="Q2297">
        <f t="shared" si="217"/>
        <v>0</v>
      </c>
    </row>
    <row r="2298" spans="1:17" x14ac:dyDescent="0.3">
      <c r="A2298">
        <f t="shared" si="212"/>
        <v>2298</v>
      </c>
      <c r="B2298" t="str">
        <f>IF(HLOOKUP("Memory",'vInfo (Imported)'!$1:$5000,A2298,FALSE)&gt;0,HLOOKUP("Memory",'vInfo (Imported)'!$1:$5000,A2298,FALSE),"")</f>
        <v/>
      </c>
      <c r="C2298" t="str">
        <f>IF(HLOOKUP("CPUs",'vInfo (Imported)'!$1:$5000,A2298,FALSE)&gt;0,
HLOOKUP("CPUs",'vInfo (Imported)'!$1:$5000,A2298,FALSE),
"")</f>
        <v/>
      </c>
      <c r="D2298" t="str">
        <f>IF(HLOOKUP($D$1,'vInfo (Imported)'!$1:$5000,A2298,FALSE)&gt;0,
HLOOKUP($D$1,'vInfo (Imported)'!$1:$5000,A2298,FALSE),
"")</f>
        <v/>
      </c>
      <c r="E2298" t="str">
        <f>IF(HLOOKUP("Category",'vInfo (Imported)'!$1:$5000,A2298,FALSE)&gt;0,
HLOOKUP("Category",'vInfo (Imported)'!$1:$5000,A2298,FALSE),
"")</f>
        <v/>
      </c>
      <c r="F2298" t="str">
        <f>IF(HLOOKUP("OS according to the configuration file",'vInfo (Imported)'!$1:$5000,A2298,FALSE)&gt;0,
HLOOKUP("OS according to the configuration file",'vInfo (Imported)'!$1:$5000,A2298,FALSE),
"")</f>
        <v/>
      </c>
      <c r="G2298" s="1" t="str">
        <f>IF(HLOOKUP("Cluster",'vInfo (Imported)'!$1:$5000,A2298,FALSE)&gt;0,
HLOOKUP("Cluster",'vInfo (Imported)'!$1:$5000,A2298,FALSE),
"")</f>
        <v/>
      </c>
      <c r="K2298" s="28">
        <f>'vCluster (Imported)'!A2298</f>
        <v>0</v>
      </c>
      <c r="L2298">
        <f t="shared" si="213"/>
        <v>0</v>
      </c>
      <c r="M2298">
        <f t="shared" si="214"/>
        <v>0</v>
      </c>
      <c r="N2298">
        <f t="shared" si="215"/>
        <v>0</v>
      </c>
      <c r="O2298" s="1">
        <f t="shared" si="216"/>
        <v>0</v>
      </c>
      <c r="P2298">
        <f>SUMIFS('vCluster (Imported)'!$G:$G,'vCluster (Imported)'!$A:$A,K2298)</f>
        <v>0</v>
      </c>
      <c r="Q2298">
        <f t="shared" si="217"/>
        <v>0</v>
      </c>
    </row>
    <row r="2299" spans="1:17" x14ac:dyDescent="0.3">
      <c r="A2299">
        <f t="shared" si="212"/>
        <v>2299</v>
      </c>
      <c r="B2299" t="str">
        <f>IF(HLOOKUP("Memory",'vInfo (Imported)'!$1:$5000,A2299,FALSE)&gt;0,HLOOKUP("Memory",'vInfo (Imported)'!$1:$5000,A2299,FALSE),"")</f>
        <v/>
      </c>
      <c r="C2299" t="str">
        <f>IF(HLOOKUP("CPUs",'vInfo (Imported)'!$1:$5000,A2299,FALSE)&gt;0,
HLOOKUP("CPUs",'vInfo (Imported)'!$1:$5000,A2299,FALSE),
"")</f>
        <v/>
      </c>
      <c r="D2299" t="str">
        <f>IF(HLOOKUP($D$1,'vInfo (Imported)'!$1:$5000,A2299,FALSE)&gt;0,
HLOOKUP($D$1,'vInfo (Imported)'!$1:$5000,A2299,FALSE),
"")</f>
        <v/>
      </c>
      <c r="E2299" t="str">
        <f>IF(HLOOKUP("Category",'vInfo (Imported)'!$1:$5000,A2299,FALSE)&gt;0,
HLOOKUP("Category",'vInfo (Imported)'!$1:$5000,A2299,FALSE),
"")</f>
        <v/>
      </c>
      <c r="F2299" t="str">
        <f>IF(HLOOKUP("OS according to the configuration file",'vInfo (Imported)'!$1:$5000,A2299,FALSE)&gt;0,
HLOOKUP("OS according to the configuration file",'vInfo (Imported)'!$1:$5000,A2299,FALSE),
"")</f>
        <v/>
      </c>
      <c r="G2299" s="1" t="str">
        <f>IF(HLOOKUP("Cluster",'vInfo (Imported)'!$1:$5000,A2299,FALSE)&gt;0,
HLOOKUP("Cluster",'vInfo (Imported)'!$1:$5000,A2299,FALSE),
"")</f>
        <v/>
      </c>
      <c r="K2299" s="28">
        <f>'vCluster (Imported)'!A2299</f>
        <v>0</v>
      </c>
      <c r="L2299">
        <f t="shared" si="213"/>
        <v>0</v>
      </c>
      <c r="M2299">
        <f t="shared" si="214"/>
        <v>0</v>
      </c>
      <c r="N2299">
        <f t="shared" si="215"/>
        <v>0</v>
      </c>
      <c r="O2299" s="1">
        <f t="shared" si="216"/>
        <v>0</v>
      </c>
      <c r="P2299">
        <f>SUMIFS('vCluster (Imported)'!$G:$G,'vCluster (Imported)'!$A:$A,K2299)</f>
        <v>0</v>
      </c>
      <c r="Q2299">
        <f t="shared" si="217"/>
        <v>0</v>
      </c>
    </row>
    <row r="2300" spans="1:17" x14ac:dyDescent="0.3">
      <c r="A2300">
        <f t="shared" si="212"/>
        <v>2300</v>
      </c>
      <c r="B2300" t="str">
        <f>IF(HLOOKUP("Memory",'vInfo (Imported)'!$1:$5000,A2300,FALSE)&gt;0,HLOOKUP("Memory",'vInfo (Imported)'!$1:$5000,A2300,FALSE),"")</f>
        <v/>
      </c>
      <c r="C2300" t="str">
        <f>IF(HLOOKUP("CPUs",'vInfo (Imported)'!$1:$5000,A2300,FALSE)&gt;0,
HLOOKUP("CPUs",'vInfo (Imported)'!$1:$5000,A2300,FALSE),
"")</f>
        <v/>
      </c>
      <c r="D2300" t="str">
        <f>IF(HLOOKUP($D$1,'vInfo (Imported)'!$1:$5000,A2300,FALSE)&gt;0,
HLOOKUP($D$1,'vInfo (Imported)'!$1:$5000,A2300,FALSE),
"")</f>
        <v/>
      </c>
      <c r="E2300" t="str">
        <f>IF(HLOOKUP("Category",'vInfo (Imported)'!$1:$5000,A2300,FALSE)&gt;0,
HLOOKUP("Category",'vInfo (Imported)'!$1:$5000,A2300,FALSE),
"")</f>
        <v/>
      </c>
      <c r="F2300" t="str">
        <f>IF(HLOOKUP("OS according to the configuration file",'vInfo (Imported)'!$1:$5000,A2300,FALSE)&gt;0,
HLOOKUP("OS according to the configuration file",'vInfo (Imported)'!$1:$5000,A2300,FALSE),
"")</f>
        <v/>
      </c>
      <c r="G2300" s="1" t="str">
        <f>IF(HLOOKUP("Cluster",'vInfo (Imported)'!$1:$5000,A2300,FALSE)&gt;0,
HLOOKUP("Cluster",'vInfo (Imported)'!$1:$5000,A2300,FALSE),
"")</f>
        <v/>
      </c>
      <c r="K2300" s="28">
        <f>'vCluster (Imported)'!A2300</f>
        <v>0</v>
      </c>
      <c r="L2300">
        <f t="shared" si="213"/>
        <v>0</v>
      </c>
      <c r="M2300">
        <f t="shared" si="214"/>
        <v>0</v>
      </c>
      <c r="N2300">
        <f t="shared" si="215"/>
        <v>0</v>
      </c>
      <c r="O2300" s="1">
        <f t="shared" si="216"/>
        <v>0</v>
      </c>
      <c r="P2300">
        <f>SUMIFS('vCluster (Imported)'!$G:$G,'vCluster (Imported)'!$A:$A,K2300)</f>
        <v>0</v>
      </c>
      <c r="Q2300">
        <f t="shared" si="217"/>
        <v>0</v>
      </c>
    </row>
    <row r="2301" spans="1:17" x14ac:dyDescent="0.3">
      <c r="A2301">
        <f t="shared" si="212"/>
        <v>2301</v>
      </c>
      <c r="B2301" t="str">
        <f>IF(HLOOKUP("Memory",'vInfo (Imported)'!$1:$5000,A2301,FALSE)&gt;0,HLOOKUP("Memory",'vInfo (Imported)'!$1:$5000,A2301,FALSE),"")</f>
        <v/>
      </c>
      <c r="C2301" t="str">
        <f>IF(HLOOKUP("CPUs",'vInfo (Imported)'!$1:$5000,A2301,FALSE)&gt;0,
HLOOKUP("CPUs",'vInfo (Imported)'!$1:$5000,A2301,FALSE),
"")</f>
        <v/>
      </c>
      <c r="D2301" t="str">
        <f>IF(HLOOKUP($D$1,'vInfo (Imported)'!$1:$5000,A2301,FALSE)&gt;0,
HLOOKUP($D$1,'vInfo (Imported)'!$1:$5000,A2301,FALSE),
"")</f>
        <v/>
      </c>
      <c r="E2301" t="str">
        <f>IF(HLOOKUP("Category",'vInfo (Imported)'!$1:$5000,A2301,FALSE)&gt;0,
HLOOKUP("Category",'vInfo (Imported)'!$1:$5000,A2301,FALSE),
"")</f>
        <v/>
      </c>
      <c r="F2301" t="str">
        <f>IF(HLOOKUP("OS according to the configuration file",'vInfo (Imported)'!$1:$5000,A2301,FALSE)&gt;0,
HLOOKUP("OS according to the configuration file",'vInfo (Imported)'!$1:$5000,A2301,FALSE),
"")</f>
        <v/>
      </c>
      <c r="G2301" s="1" t="str">
        <f>IF(HLOOKUP("Cluster",'vInfo (Imported)'!$1:$5000,A2301,FALSE)&gt;0,
HLOOKUP("Cluster",'vInfo (Imported)'!$1:$5000,A2301,FALSE),
"")</f>
        <v/>
      </c>
      <c r="K2301" s="28">
        <f>'vCluster (Imported)'!A2301</f>
        <v>0</v>
      </c>
      <c r="L2301">
        <f t="shared" si="213"/>
        <v>0</v>
      </c>
      <c r="M2301">
        <f t="shared" si="214"/>
        <v>0</v>
      </c>
      <c r="N2301">
        <f t="shared" si="215"/>
        <v>0</v>
      </c>
      <c r="O2301" s="1">
        <f t="shared" si="216"/>
        <v>0</v>
      </c>
      <c r="P2301">
        <f>SUMIFS('vCluster (Imported)'!$G:$G,'vCluster (Imported)'!$A:$A,K2301)</f>
        <v>0</v>
      </c>
      <c r="Q2301">
        <f t="shared" si="217"/>
        <v>0</v>
      </c>
    </row>
    <row r="2302" spans="1:17" x14ac:dyDescent="0.3">
      <c r="A2302">
        <f t="shared" si="212"/>
        <v>2302</v>
      </c>
      <c r="B2302" t="str">
        <f>IF(HLOOKUP("Memory",'vInfo (Imported)'!$1:$5000,A2302,FALSE)&gt;0,HLOOKUP("Memory",'vInfo (Imported)'!$1:$5000,A2302,FALSE),"")</f>
        <v/>
      </c>
      <c r="C2302" t="str">
        <f>IF(HLOOKUP("CPUs",'vInfo (Imported)'!$1:$5000,A2302,FALSE)&gt;0,
HLOOKUP("CPUs",'vInfo (Imported)'!$1:$5000,A2302,FALSE),
"")</f>
        <v/>
      </c>
      <c r="D2302" t="str">
        <f>IF(HLOOKUP($D$1,'vInfo (Imported)'!$1:$5000,A2302,FALSE)&gt;0,
HLOOKUP($D$1,'vInfo (Imported)'!$1:$5000,A2302,FALSE),
"")</f>
        <v/>
      </c>
      <c r="E2302" t="str">
        <f>IF(HLOOKUP("Category",'vInfo (Imported)'!$1:$5000,A2302,FALSE)&gt;0,
HLOOKUP("Category",'vInfo (Imported)'!$1:$5000,A2302,FALSE),
"")</f>
        <v/>
      </c>
      <c r="F2302" t="str">
        <f>IF(HLOOKUP("OS according to the configuration file",'vInfo (Imported)'!$1:$5000,A2302,FALSE)&gt;0,
HLOOKUP("OS according to the configuration file",'vInfo (Imported)'!$1:$5000,A2302,FALSE),
"")</f>
        <v/>
      </c>
      <c r="G2302" s="1" t="str">
        <f>IF(HLOOKUP("Cluster",'vInfo (Imported)'!$1:$5000,A2302,FALSE)&gt;0,
HLOOKUP("Cluster",'vInfo (Imported)'!$1:$5000,A2302,FALSE),
"")</f>
        <v/>
      </c>
      <c r="K2302" s="28">
        <f>'vCluster (Imported)'!A2302</f>
        <v>0</v>
      </c>
      <c r="L2302">
        <f t="shared" si="213"/>
        <v>0</v>
      </c>
      <c r="M2302">
        <f t="shared" si="214"/>
        <v>0</v>
      </c>
      <c r="N2302">
        <f t="shared" si="215"/>
        <v>0</v>
      </c>
      <c r="O2302" s="1">
        <f t="shared" si="216"/>
        <v>0</v>
      </c>
      <c r="P2302">
        <f>SUMIFS('vCluster (Imported)'!$G:$G,'vCluster (Imported)'!$A:$A,K2302)</f>
        <v>0</v>
      </c>
      <c r="Q2302">
        <f t="shared" si="217"/>
        <v>0</v>
      </c>
    </row>
    <row r="2303" spans="1:17" x14ac:dyDescent="0.3">
      <c r="A2303">
        <f t="shared" si="212"/>
        <v>2303</v>
      </c>
      <c r="B2303" t="str">
        <f>IF(HLOOKUP("Memory",'vInfo (Imported)'!$1:$5000,A2303,FALSE)&gt;0,HLOOKUP("Memory",'vInfo (Imported)'!$1:$5000,A2303,FALSE),"")</f>
        <v/>
      </c>
      <c r="C2303" t="str">
        <f>IF(HLOOKUP("CPUs",'vInfo (Imported)'!$1:$5000,A2303,FALSE)&gt;0,
HLOOKUP("CPUs",'vInfo (Imported)'!$1:$5000,A2303,FALSE),
"")</f>
        <v/>
      </c>
      <c r="D2303" t="str">
        <f>IF(HLOOKUP($D$1,'vInfo (Imported)'!$1:$5000,A2303,FALSE)&gt;0,
HLOOKUP($D$1,'vInfo (Imported)'!$1:$5000,A2303,FALSE),
"")</f>
        <v/>
      </c>
      <c r="E2303" t="str">
        <f>IF(HLOOKUP("Category",'vInfo (Imported)'!$1:$5000,A2303,FALSE)&gt;0,
HLOOKUP("Category",'vInfo (Imported)'!$1:$5000,A2303,FALSE),
"")</f>
        <v/>
      </c>
      <c r="F2303" t="str">
        <f>IF(HLOOKUP("OS according to the configuration file",'vInfo (Imported)'!$1:$5000,A2303,FALSE)&gt;0,
HLOOKUP("OS according to the configuration file",'vInfo (Imported)'!$1:$5000,A2303,FALSE),
"")</f>
        <v/>
      </c>
      <c r="G2303" s="1" t="str">
        <f>IF(HLOOKUP("Cluster",'vInfo (Imported)'!$1:$5000,A2303,FALSE)&gt;0,
HLOOKUP("Cluster",'vInfo (Imported)'!$1:$5000,A2303,FALSE),
"")</f>
        <v/>
      </c>
      <c r="K2303" s="28">
        <f>'vCluster (Imported)'!A2303</f>
        <v>0</v>
      </c>
      <c r="L2303">
        <f t="shared" si="213"/>
        <v>0</v>
      </c>
      <c r="M2303">
        <f t="shared" si="214"/>
        <v>0</v>
      </c>
      <c r="N2303">
        <f t="shared" si="215"/>
        <v>0</v>
      </c>
      <c r="O2303" s="1">
        <f t="shared" si="216"/>
        <v>0</v>
      </c>
      <c r="P2303">
        <f>SUMIFS('vCluster (Imported)'!$G:$G,'vCluster (Imported)'!$A:$A,K2303)</f>
        <v>0</v>
      </c>
      <c r="Q2303">
        <f t="shared" si="217"/>
        <v>0</v>
      </c>
    </row>
    <row r="2304" spans="1:17" x14ac:dyDescent="0.3">
      <c r="A2304">
        <f t="shared" si="212"/>
        <v>2304</v>
      </c>
      <c r="B2304" t="str">
        <f>IF(HLOOKUP("Memory",'vInfo (Imported)'!$1:$5000,A2304,FALSE)&gt;0,HLOOKUP("Memory",'vInfo (Imported)'!$1:$5000,A2304,FALSE),"")</f>
        <v/>
      </c>
      <c r="C2304" t="str">
        <f>IF(HLOOKUP("CPUs",'vInfo (Imported)'!$1:$5000,A2304,FALSE)&gt;0,
HLOOKUP("CPUs",'vInfo (Imported)'!$1:$5000,A2304,FALSE),
"")</f>
        <v/>
      </c>
      <c r="D2304" t="str">
        <f>IF(HLOOKUP($D$1,'vInfo (Imported)'!$1:$5000,A2304,FALSE)&gt;0,
HLOOKUP($D$1,'vInfo (Imported)'!$1:$5000,A2304,FALSE),
"")</f>
        <v/>
      </c>
      <c r="E2304" t="str">
        <f>IF(HLOOKUP("Category",'vInfo (Imported)'!$1:$5000,A2304,FALSE)&gt;0,
HLOOKUP("Category",'vInfo (Imported)'!$1:$5000,A2304,FALSE),
"")</f>
        <v/>
      </c>
      <c r="F2304" t="str">
        <f>IF(HLOOKUP("OS according to the configuration file",'vInfo (Imported)'!$1:$5000,A2304,FALSE)&gt;0,
HLOOKUP("OS according to the configuration file",'vInfo (Imported)'!$1:$5000,A2304,FALSE),
"")</f>
        <v/>
      </c>
      <c r="G2304" s="1" t="str">
        <f>IF(HLOOKUP("Cluster",'vInfo (Imported)'!$1:$5000,A2304,FALSE)&gt;0,
HLOOKUP("Cluster",'vInfo (Imported)'!$1:$5000,A2304,FALSE),
"")</f>
        <v/>
      </c>
      <c r="K2304" s="28">
        <f>'vCluster (Imported)'!A2304</f>
        <v>0</v>
      </c>
      <c r="L2304">
        <f t="shared" si="213"/>
        <v>0</v>
      </c>
      <c r="M2304">
        <f t="shared" si="214"/>
        <v>0</v>
      </c>
      <c r="N2304">
        <f t="shared" si="215"/>
        <v>0</v>
      </c>
      <c r="O2304" s="1">
        <f t="shared" si="216"/>
        <v>0</v>
      </c>
      <c r="P2304">
        <f>SUMIFS('vCluster (Imported)'!$G:$G,'vCluster (Imported)'!$A:$A,K2304)</f>
        <v>0</v>
      </c>
      <c r="Q2304">
        <f t="shared" si="217"/>
        <v>0</v>
      </c>
    </row>
    <row r="2305" spans="1:17" x14ac:dyDescent="0.3">
      <c r="A2305">
        <f t="shared" si="212"/>
        <v>2305</v>
      </c>
      <c r="B2305" t="str">
        <f>IF(HLOOKUP("Memory",'vInfo (Imported)'!$1:$5000,A2305,FALSE)&gt;0,HLOOKUP("Memory",'vInfo (Imported)'!$1:$5000,A2305,FALSE),"")</f>
        <v/>
      </c>
      <c r="C2305" t="str">
        <f>IF(HLOOKUP("CPUs",'vInfo (Imported)'!$1:$5000,A2305,FALSE)&gt;0,
HLOOKUP("CPUs",'vInfo (Imported)'!$1:$5000,A2305,FALSE),
"")</f>
        <v/>
      </c>
      <c r="D2305" t="str">
        <f>IF(HLOOKUP($D$1,'vInfo (Imported)'!$1:$5000,A2305,FALSE)&gt;0,
HLOOKUP($D$1,'vInfo (Imported)'!$1:$5000,A2305,FALSE),
"")</f>
        <v/>
      </c>
      <c r="E2305" t="str">
        <f>IF(HLOOKUP("Category",'vInfo (Imported)'!$1:$5000,A2305,FALSE)&gt;0,
HLOOKUP("Category",'vInfo (Imported)'!$1:$5000,A2305,FALSE),
"")</f>
        <v/>
      </c>
      <c r="F2305" t="str">
        <f>IF(HLOOKUP("OS according to the configuration file",'vInfo (Imported)'!$1:$5000,A2305,FALSE)&gt;0,
HLOOKUP("OS according to the configuration file",'vInfo (Imported)'!$1:$5000,A2305,FALSE),
"")</f>
        <v/>
      </c>
      <c r="G2305" s="1" t="str">
        <f>IF(HLOOKUP("Cluster",'vInfo (Imported)'!$1:$5000,A2305,FALSE)&gt;0,
HLOOKUP("Cluster",'vInfo (Imported)'!$1:$5000,A2305,FALSE),
"")</f>
        <v/>
      </c>
      <c r="K2305" s="28">
        <f>'vCluster (Imported)'!A2305</f>
        <v>0</v>
      </c>
      <c r="L2305">
        <f t="shared" si="213"/>
        <v>0</v>
      </c>
      <c r="M2305">
        <f t="shared" si="214"/>
        <v>0</v>
      </c>
      <c r="N2305">
        <f t="shared" si="215"/>
        <v>0</v>
      </c>
      <c r="O2305" s="1">
        <f t="shared" si="216"/>
        <v>0</v>
      </c>
      <c r="P2305">
        <f>SUMIFS('vCluster (Imported)'!$G:$G,'vCluster (Imported)'!$A:$A,K2305)</f>
        <v>0</v>
      </c>
      <c r="Q2305">
        <f t="shared" si="217"/>
        <v>0</v>
      </c>
    </row>
    <row r="2306" spans="1:17" x14ac:dyDescent="0.3">
      <c r="A2306">
        <f t="shared" ref="A2306:A2369" si="218">A2305+1</f>
        <v>2306</v>
      </c>
      <c r="B2306" t="str">
        <f>IF(HLOOKUP("Memory",'vInfo (Imported)'!$1:$5000,A2306,FALSE)&gt;0,HLOOKUP("Memory",'vInfo (Imported)'!$1:$5000,A2306,FALSE),"")</f>
        <v/>
      </c>
      <c r="C2306" t="str">
        <f>IF(HLOOKUP("CPUs",'vInfo (Imported)'!$1:$5000,A2306,FALSE)&gt;0,
HLOOKUP("CPUs",'vInfo (Imported)'!$1:$5000,A2306,FALSE),
"")</f>
        <v/>
      </c>
      <c r="D2306" t="str">
        <f>IF(HLOOKUP($D$1,'vInfo (Imported)'!$1:$5000,A2306,FALSE)&gt;0,
HLOOKUP($D$1,'vInfo (Imported)'!$1:$5000,A2306,FALSE),
"")</f>
        <v/>
      </c>
      <c r="E2306" t="str">
        <f>IF(HLOOKUP("Category",'vInfo (Imported)'!$1:$5000,A2306,FALSE)&gt;0,
HLOOKUP("Category",'vInfo (Imported)'!$1:$5000,A2306,FALSE),
"")</f>
        <v/>
      </c>
      <c r="F2306" t="str">
        <f>IF(HLOOKUP("OS according to the configuration file",'vInfo (Imported)'!$1:$5000,A2306,FALSE)&gt;0,
HLOOKUP("OS according to the configuration file",'vInfo (Imported)'!$1:$5000,A2306,FALSE),
"")</f>
        <v/>
      </c>
      <c r="G2306" s="1" t="str">
        <f>IF(HLOOKUP("Cluster",'vInfo (Imported)'!$1:$5000,A2306,FALSE)&gt;0,
HLOOKUP("Cluster",'vInfo (Imported)'!$1:$5000,A2306,FALSE),
"")</f>
        <v/>
      </c>
      <c r="K2306" s="28">
        <f>'vCluster (Imported)'!A2306</f>
        <v>0</v>
      </c>
      <c r="L2306">
        <f t="shared" ref="L2306:L2369" si="219">COUNTIFS(G:G,K2306,$E:$E,$L$1)</f>
        <v>0</v>
      </c>
      <c r="M2306">
        <f t="shared" ref="M2306:M2369" si="220">COUNTIFS(G:G,K2306,$E:$E,$M$1)</f>
        <v>0</v>
      </c>
      <c r="N2306">
        <f t="shared" ref="N2306:N2369" si="221">COUNTIFS(G:G,K2306,$E:$E,$N$1)</f>
        <v>0</v>
      </c>
      <c r="O2306" s="1">
        <f t="shared" ref="O2306:O2369" si="222">COUNTIFS(G:G,K2306,$E:$E,$O$1)</f>
        <v>0</v>
      </c>
      <c r="P2306">
        <f>SUMIFS('vCluster (Imported)'!$G:$G,'vCluster (Imported)'!$A:$A,K2306)</f>
        <v>0</v>
      </c>
      <c r="Q2306">
        <f t="shared" ref="Q2306:Q2369" si="223">IF(L2306&gt;0,P2306,0)</f>
        <v>0</v>
      </c>
    </row>
    <row r="2307" spans="1:17" x14ac:dyDescent="0.3">
      <c r="A2307">
        <f t="shared" si="218"/>
        <v>2307</v>
      </c>
      <c r="B2307" t="str">
        <f>IF(HLOOKUP("Memory",'vInfo (Imported)'!$1:$5000,A2307,FALSE)&gt;0,HLOOKUP("Memory",'vInfo (Imported)'!$1:$5000,A2307,FALSE),"")</f>
        <v/>
      </c>
      <c r="C2307" t="str">
        <f>IF(HLOOKUP("CPUs",'vInfo (Imported)'!$1:$5000,A2307,FALSE)&gt;0,
HLOOKUP("CPUs",'vInfo (Imported)'!$1:$5000,A2307,FALSE),
"")</f>
        <v/>
      </c>
      <c r="D2307" t="str">
        <f>IF(HLOOKUP($D$1,'vInfo (Imported)'!$1:$5000,A2307,FALSE)&gt;0,
HLOOKUP($D$1,'vInfo (Imported)'!$1:$5000,A2307,FALSE),
"")</f>
        <v/>
      </c>
      <c r="E2307" t="str">
        <f>IF(HLOOKUP("Category",'vInfo (Imported)'!$1:$5000,A2307,FALSE)&gt;0,
HLOOKUP("Category",'vInfo (Imported)'!$1:$5000,A2307,FALSE),
"")</f>
        <v/>
      </c>
      <c r="F2307" t="str">
        <f>IF(HLOOKUP("OS according to the configuration file",'vInfo (Imported)'!$1:$5000,A2307,FALSE)&gt;0,
HLOOKUP("OS according to the configuration file",'vInfo (Imported)'!$1:$5000,A2307,FALSE),
"")</f>
        <v/>
      </c>
      <c r="G2307" s="1" t="str">
        <f>IF(HLOOKUP("Cluster",'vInfo (Imported)'!$1:$5000,A2307,FALSE)&gt;0,
HLOOKUP("Cluster",'vInfo (Imported)'!$1:$5000,A2307,FALSE),
"")</f>
        <v/>
      </c>
      <c r="K2307" s="28">
        <f>'vCluster (Imported)'!A2307</f>
        <v>0</v>
      </c>
      <c r="L2307">
        <f t="shared" si="219"/>
        <v>0</v>
      </c>
      <c r="M2307">
        <f t="shared" si="220"/>
        <v>0</v>
      </c>
      <c r="N2307">
        <f t="shared" si="221"/>
        <v>0</v>
      </c>
      <c r="O2307" s="1">
        <f t="shared" si="222"/>
        <v>0</v>
      </c>
      <c r="P2307">
        <f>SUMIFS('vCluster (Imported)'!$G:$G,'vCluster (Imported)'!$A:$A,K2307)</f>
        <v>0</v>
      </c>
      <c r="Q2307">
        <f t="shared" si="223"/>
        <v>0</v>
      </c>
    </row>
    <row r="2308" spans="1:17" x14ac:dyDescent="0.3">
      <c r="A2308">
        <f t="shared" si="218"/>
        <v>2308</v>
      </c>
      <c r="B2308" t="str">
        <f>IF(HLOOKUP("Memory",'vInfo (Imported)'!$1:$5000,A2308,FALSE)&gt;0,HLOOKUP("Memory",'vInfo (Imported)'!$1:$5000,A2308,FALSE),"")</f>
        <v/>
      </c>
      <c r="C2308" t="str">
        <f>IF(HLOOKUP("CPUs",'vInfo (Imported)'!$1:$5000,A2308,FALSE)&gt;0,
HLOOKUP("CPUs",'vInfo (Imported)'!$1:$5000,A2308,FALSE),
"")</f>
        <v/>
      </c>
      <c r="D2308" t="str">
        <f>IF(HLOOKUP($D$1,'vInfo (Imported)'!$1:$5000,A2308,FALSE)&gt;0,
HLOOKUP($D$1,'vInfo (Imported)'!$1:$5000,A2308,FALSE),
"")</f>
        <v/>
      </c>
      <c r="E2308" t="str">
        <f>IF(HLOOKUP("Category",'vInfo (Imported)'!$1:$5000,A2308,FALSE)&gt;0,
HLOOKUP("Category",'vInfo (Imported)'!$1:$5000,A2308,FALSE),
"")</f>
        <v/>
      </c>
      <c r="F2308" t="str">
        <f>IF(HLOOKUP("OS according to the configuration file",'vInfo (Imported)'!$1:$5000,A2308,FALSE)&gt;0,
HLOOKUP("OS according to the configuration file",'vInfo (Imported)'!$1:$5000,A2308,FALSE),
"")</f>
        <v/>
      </c>
      <c r="G2308" s="1" t="str">
        <f>IF(HLOOKUP("Cluster",'vInfo (Imported)'!$1:$5000,A2308,FALSE)&gt;0,
HLOOKUP("Cluster",'vInfo (Imported)'!$1:$5000,A2308,FALSE),
"")</f>
        <v/>
      </c>
      <c r="K2308" s="28">
        <f>'vCluster (Imported)'!A2308</f>
        <v>0</v>
      </c>
      <c r="L2308">
        <f t="shared" si="219"/>
        <v>0</v>
      </c>
      <c r="M2308">
        <f t="shared" si="220"/>
        <v>0</v>
      </c>
      <c r="N2308">
        <f t="shared" si="221"/>
        <v>0</v>
      </c>
      <c r="O2308" s="1">
        <f t="shared" si="222"/>
        <v>0</v>
      </c>
      <c r="P2308">
        <f>SUMIFS('vCluster (Imported)'!$G:$G,'vCluster (Imported)'!$A:$A,K2308)</f>
        <v>0</v>
      </c>
      <c r="Q2308">
        <f t="shared" si="223"/>
        <v>0</v>
      </c>
    </row>
    <row r="2309" spans="1:17" x14ac:dyDescent="0.3">
      <c r="A2309">
        <f t="shared" si="218"/>
        <v>2309</v>
      </c>
      <c r="B2309" t="str">
        <f>IF(HLOOKUP("Memory",'vInfo (Imported)'!$1:$5000,A2309,FALSE)&gt;0,HLOOKUP("Memory",'vInfo (Imported)'!$1:$5000,A2309,FALSE),"")</f>
        <v/>
      </c>
      <c r="C2309" t="str">
        <f>IF(HLOOKUP("CPUs",'vInfo (Imported)'!$1:$5000,A2309,FALSE)&gt;0,
HLOOKUP("CPUs",'vInfo (Imported)'!$1:$5000,A2309,FALSE),
"")</f>
        <v/>
      </c>
      <c r="D2309" t="str">
        <f>IF(HLOOKUP($D$1,'vInfo (Imported)'!$1:$5000,A2309,FALSE)&gt;0,
HLOOKUP($D$1,'vInfo (Imported)'!$1:$5000,A2309,FALSE),
"")</f>
        <v/>
      </c>
      <c r="E2309" t="str">
        <f>IF(HLOOKUP("Category",'vInfo (Imported)'!$1:$5000,A2309,FALSE)&gt;0,
HLOOKUP("Category",'vInfo (Imported)'!$1:$5000,A2309,FALSE),
"")</f>
        <v/>
      </c>
      <c r="F2309" t="str">
        <f>IF(HLOOKUP("OS according to the configuration file",'vInfo (Imported)'!$1:$5000,A2309,FALSE)&gt;0,
HLOOKUP("OS according to the configuration file",'vInfo (Imported)'!$1:$5000,A2309,FALSE),
"")</f>
        <v/>
      </c>
      <c r="G2309" s="1" t="str">
        <f>IF(HLOOKUP("Cluster",'vInfo (Imported)'!$1:$5000,A2309,FALSE)&gt;0,
HLOOKUP("Cluster",'vInfo (Imported)'!$1:$5000,A2309,FALSE),
"")</f>
        <v/>
      </c>
      <c r="K2309" s="28">
        <f>'vCluster (Imported)'!A2309</f>
        <v>0</v>
      </c>
      <c r="L2309">
        <f t="shared" si="219"/>
        <v>0</v>
      </c>
      <c r="M2309">
        <f t="shared" si="220"/>
        <v>0</v>
      </c>
      <c r="N2309">
        <f t="shared" si="221"/>
        <v>0</v>
      </c>
      <c r="O2309" s="1">
        <f t="shared" si="222"/>
        <v>0</v>
      </c>
      <c r="P2309">
        <f>SUMIFS('vCluster (Imported)'!$G:$G,'vCluster (Imported)'!$A:$A,K2309)</f>
        <v>0</v>
      </c>
      <c r="Q2309">
        <f t="shared" si="223"/>
        <v>0</v>
      </c>
    </row>
    <row r="2310" spans="1:17" x14ac:dyDescent="0.3">
      <c r="A2310">
        <f t="shared" si="218"/>
        <v>2310</v>
      </c>
      <c r="B2310" t="str">
        <f>IF(HLOOKUP("Memory",'vInfo (Imported)'!$1:$5000,A2310,FALSE)&gt;0,HLOOKUP("Memory",'vInfo (Imported)'!$1:$5000,A2310,FALSE),"")</f>
        <v/>
      </c>
      <c r="C2310" t="str">
        <f>IF(HLOOKUP("CPUs",'vInfo (Imported)'!$1:$5000,A2310,FALSE)&gt;0,
HLOOKUP("CPUs",'vInfo (Imported)'!$1:$5000,A2310,FALSE),
"")</f>
        <v/>
      </c>
      <c r="D2310" t="str">
        <f>IF(HLOOKUP($D$1,'vInfo (Imported)'!$1:$5000,A2310,FALSE)&gt;0,
HLOOKUP($D$1,'vInfo (Imported)'!$1:$5000,A2310,FALSE),
"")</f>
        <v/>
      </c>
      <c r="E2310" t="str">
        <f>IF(HLOOKUP("Category",'vInfo (Imported)'!$1:$5000,A2310,FALSE)&gt;0,
HLOOKUP("Category",'vInfo (Imported)'!$1:$5000,A2310,FALSE),
"")</f>
        <v/>
      </c>
      <c r="F2310" t="str">
        <f>IF(HLOOKUP("OS according to the configuration file",'vInfo (Imported)'!$1:$5000,A2310,FALSE)&gt;0,
HLOOKUP("OS according to the configuration file",'vInfo (Imported)'!$1:$5000,A2310,FALSE),
"")</f>
        <v/>
      </c>
      <c r="G2310" s="1" t="str">
        <f>IF(HLOOKUP("Cluster",'vInfo (Imported)'!$1:$5000,A2310,FALSE)&gt;0,
HLOOKUP("Cluster",'vInfo (Imported)'!$1:$5000,A2310,FALSE),
"")</f>
        <v/>
      </c>
      <c r="K2310" s="28">
        <f>'vCluster (Imported)'!A2310</f>
        <v>0</v>
      </c>
      <c r="L2310">
        <f t="shared" si="219"/>
        <v>0</v>
      </c>
      <c r="M2310">
        <f t="shared" si="220"/>
        <v>0</v>
      </c>
      <c r="N2310">
        <f t="shared" si="221"/>
        <v>0</v>
      </c>
      <c r="O2310" s="1">
        <f t="shared" si="222"/>
        <v>0</v>
      </c>
      <c r="P2310">
        <f>SUMIFS('vCluster (Imported)'!$G:$G,'vCluster (Imported)'!$A:$A,K2310)</f>
        <v>0</v>
      </c>
      <c r="Q2310">
        <f t="shared" si="223"/>
        <v>0</v>
      </c>
    </row>
    <row r="2311" spans="1:17" x14ac:dyDescent="0.3">
      <c r="A2311">
        <f t="shared" si="218"/>
        <v>2311</v>
      </c>
      <c r="B2311" t="str">
        <f>IF(HLOOKUP("Memory",'vInfo (Imported)'!$1:$5000,A2311,FALSE)&gt;0,HLOOKUP("Memory",'vInfo (Imported)'!$1:$5000,A2311,FALSE),"")</f>
        <v/>
      </c>
      <c r="C2311" t="str">
        <f>IF(HLOOKUP("CPUs",'vInfo (Imported)'!$1:$5000,A2311,FALSE)&gt;0,
HLOOKUP("CPUs",'vInfo (Imported)'!$1:$5000,A2311,FALSE),
"")</f>
        <v/>
      </c>
      <c r="D2311" t="str">
        <f>IF(HLOOKUP($D$1,'vInfo (Imported)'!$1:$5000,A2311,FALSE)&gt;0,
HLOOKUP($D$1,'vInfo (Imported)'!$1:$5000,A2311,FALSE),
"")</f>
        <v/>
      </c>
      <c r="E2311" t="str">
        <f>IF(HLOOKUP("Category",'vInfo (Imported)'!$1:$5000,A2311,FALSE)&gt;0,
HLOOKUP("Category",'vInfo (Imported)'!$1:$5000,A2311,FALSE),
"")</f>
        <v/>
      </c>
      <c r="F2311" t="str">
        <f>IF(HLOOKUP("OS according to the configuration file",'vInfo (Imported)'!$1:$5000,A2311,FALSE)&gt;0,
HLOOKUP("OS according to the configuration file",'vInfo (Imported)'!$1:$5000,A2311,FALSE),
"")</f>
        <v/>
      </c>
      <c r="G2311" s="1" t="str">
        <f>IF(HLOOKUP("Cluster",'vInfo (Imported)'!$1:$5000,A2311,FALSE)&gt;0,
HLOOKUP("Cluster",'vInfo (Imported)'!$1:$5000,A2311,FALSE),
"")</f>
        <v/>
      </c>
      <c r="K2311" s="28">
        <f>'vCluster (Imported)'!A2311</f>
        <v>0</v>
      </c>
      <c r="L2311">
        <f t="shared" si="219"/>
        <v>0</v>
      </c>
      <c r="M2311">
        <f t="shared" si="220"/>
        <v>0</v>
      </c>
      <c r="N2311">
        <f t="shared" si="221"/>
        <v>0</v>
      </c>
      <c r="O2311" s="1">
        <f t="shared" si="222"/>
        <v>0</v>
      </c>
      <c r="P2311">
        <f>SUMIFS('vCluster (Imported)'!$G:$G,'vCluster (Imported)'!$A:$A,K2311)</f>
        <v>0</v>
      </c>
      <c r="Q2311">
        <f t="shared" si="223"/>
        <v>0</v>
      </c>
    </row>
    <row r="2312" spans="1:17" x14ac:dyDescent="0.3">
      <c r="A2312">
        <f t="shared" si="218"/>
        <v>2312</v>
      </c>
      <c r="B2312" t="str">
        <f>IF(HLOOKUP("Memory",'vInfo (Imported)'!$1:$5000,A2312,FALSE)&gt;0,HLOOKUP("Memory",'vInfo (Imported)'!$1:$5000,A2312,FALSE),"")</f>
        <v/>
      </c>
      <c r="C2312" t="str">
        <f>IF(HLOOKUP("CPUs",'vInfo (Imported)'!$1:$5000,A2312,FALSE)&gt;0,
HLOOKUP("CPUs",'vInfo (Imported)'!$1:$5000,A2312,FALSE),
"")</f>
        <v/>
      </c>
      <c r="D2312" t="str">
        <f>IF(HLOOKUP($D$1,'vInfo (Imported)'!$1:$5000,A2312,FALSE)&gt;0,
HLOOKUP($D$1,'vInfo (Imported)'!$1:$5000,A2312,FALSE),
"")</f>
        <v/>
      </c>
      <c r="E2312" t="str">
        <f>IF(HLOOKUP("Category",'vInfo (Imported)'!$1:$5000,A2312,FALSE)&gt;0,
HLOOKUP("Category",'vInfo (Imported)'!$1:$5000,A2312,FALSE),
"")</f>
        <v/>
      </c>
      <c r="F2312" t="str">
        <f>IF(HLOOKUP("OS according to the configuration file",'vInfo (Imported)'!$1:$5000,A2312,FALSE)&gt;0,
HLOOKUP("OS according to the configuration file",'vInfo (Imported)'!$1:$5000,A2312,FALSE),
"")</f>
        <v/>
      </c>
      <c r="G2312" s="1" t="str">
        <f>IF(HLOOKUP("Cluster",'vInfo (Imported)'!$1:$5000,A2312,FALSE)&gt;0,
HLOOKUP("Cluster",'vInfo (Imported)'!$1:$5000,A2312,FALSE),
"")</f>
        <v/>
      </c>
      <c r="K2312" s="28">
        <f>'vCluster (Imported)'!A2312</f>
        <v>0</v>
      </c>
      <c r="L2312">
        <f t="shared" si="219"/>
        <v>0</v>
      </c>
      <c r="M2312">
        <f t="shared" si="220"/>
        <v>0</v>
      </c>
      <c r="N2312">
        <f t="shared" si="221"/>
        <v>0</v>
      </c>
      <c r="O2312" s="1">
        <f t="shared" si="222"/>
        <v>0</v>
      </c>
      <c r="P2312">
        <f>SUMIFS('vCluster (Imported)'!$G:$G,'vCluster (Imported)'!$A:$A,K2312)</f>
        <v>0</v>
      </c>
      <c r="Q2312">
        <f t="shared" si="223"/>
        <v>0</v>
      </c>
    </row>
    <row r="2313" spans="1:17" x14ac:dyDescent="0.3">
      <c r="A2313">
        <f t="shared" si="218"/>
        <v>2313</v>
      </c>
      <c r="B2313" t="str">
        <f>IF(HLOOKUP("Memory",'vInfo (Imported)'!$1:$5000,A2313,FALSE)&gt;0,HLOOKUP("Memory",'vInfo (Imported)'!$1:$5000,A2313,FALSE),"")</f>
        <v/>
      </c>
      <c r="C2313" t="str">
        <f>IF(HLOOKUP("CPUs",'vInfo (Imported)'!$1:$5000,A2313,FALSE)&gt;0,
HLOOKUP("CPUs",'vInfo (Imported)'!$1:$5000,A2313,FALSE),
"")</f>
        <v/>
      </c>
      <c r="D2313" t="str">
        <f>IF(HLOOKUP($D$1,'vInfo (Imported)'!$1:$5000,A2313,FALSE)&gt;0,
HLOOKUP($D$1,'vInfo (Imported)'!$1:$5000,A2313,FALSE),
"")</f>
        <v/>
      </c>
      <c r="E2313" t="str">
        <f>IF(HLOOKUP("Category",'vInfo (Imported)'!$1:$5000,A2313,FALSE)&gt;0,
HLOOKUP("Category",'vInfo (Imported)'!$1:$5000,A2313,FALSE),
"")</f>
        <v/>
      </c>
      <c r="F2313" t="str">
        <f>IF(HLOOKUP("OS according to the configuration file",'vInfo (Imported)'!$1:$5000,A2313,FALSE)&gt;0,
HLOOKUP("OS according to the configuration file",'vInfo (Imported)'!$1:$5000,A2313,FALSE),
"")</f>
        <v/>
      </c>
      <c r="G2313" s="1" t="str">
        <f>IF(HLOOKUP("Cluster",'vInfo (Imported)'!$1:$5000,A2313,FALSE)&gt;0,
HLOOKUP("Cluster",'vInfo (Imported)'!$1:$5000,A2313,FALSE),
"")</f>
        <v/>
      </c>
      <c r="K2313" s="28">
        <f>'vCluster (Imported)'!A2313</f>
        <v>0</v>
      </c>
      <c r="L2313">
        <f t="shared" si="219"/>
        <v>0</v>
      </c>
      <c r="M2313">
        <f t="shared" si="220"/>
        <v>0</v>
      </c>
      <c r="N2313">
        <f t="shared" si="221"/>
        <v>0</v>
      </c>
      <c r="O2313" s="1">
        <f t="shared" si="222"/>
        <v>0</v>
      </c>
      <c r="P2313">
        <f>SUMIFS('vCluster (Imported)'!$G:$G,'vCluster (Imported)'!$A:$A,K2313)</f>
        <v>0</v>
      </c>
      <c r="Q2313">
        <f t="shared" si="223"/>
        <v>0</v>
      </c>
    </row>
    <row r="2314" spans="1:17" x14ac:dyDescent="0.3">
      <c r="A2314">
        <f t="shared" si="218"/>
        <v>2314</v>
      </c>
      <c r="B2314" t="str">
        <f>IF(HLOOKUP("Memory",'vInfo (Imported)'!$1:$5000,A2314,FALSE)&gt;0,HLOOKUP("Memory",'vInfo (Imported)'!$1:$5000,A2314,FALSE),"")</f>
        <v/>
      </c>
      <c r="C2314" t="str">
        <f>IF(HLOOKUP("CPUs",'vInfo (Imported)'!$1:$5000,A2314,FALSE)&gt;0,
HLOOKUP("CPUs",'vInfo (Imported)'!$1:$5000,A2314,FALSE),
"")</f>
        <v/>
      </c>
      <c r="D2314" t="str">
        <f>IF(HLOOKUP($D$1,'vInfo (Imported)'!$1:$5000,A2314,FALSE)&gt;0,
HLOOKUP($D$1,'vInfo (Imported)'!$1:$5000,A2314,FALSE),
"")</f>
        <v/>
      </c>
      <c r="E2314" t="str">
        <f>IF(HLOOKUP("Category",'vInfo (Imported)'!$1:$5000,A2314,FALSE)&gt;0,
HLOOKUP("Category",'vInfo (Imported)'!$1:$5000,A2314,FALSE),
"")</f>
        <v/>
      </c>
      <c r="F2314" t="str">
        <f>IF(HLOOKUP("OS according to the configuration file",'vInfo (Imported)'!$1:$5000,A2314,FALSE)&gt;0,
HLOOKUP("OS according to the configuration file",'vInfo (Imported)'!$1:$5000,A2314,FALSE),
"")</f>
        <v/>
      </c>
      <c r="G2314" s="1" t="str">
        <f>IF(HLOOKUP("Cluster",'vInfo (Imported)'!$1:$5000,A2314,FALSE)&gt;0,
HLOOKUP("Cluster",'vInfo (Imported)'!$1:$5000,A2314,FALSE),
"")</f>
        <v/>
      </c>
      <c r="K2314" s="28">
        <f>'vCluster (Imported)'!A2314</f>
        <v>0</v>
      </c>
      <c r="L2314">
        <f t="shared" si="219"/>
        <v>0</v>
      </c>
      <c r="M2314">
        <f t="shared" si="220"/>
        <v>0</v>
      </c>
      <c r="N2314">
        <f t="shared" si="221"/>
        <v>0</v>
      </c>
      <c r="O2314" s="1">
        <f t="shared" si="222"/>
        <v>0</v>
      </c>
      <c r="P2314">
        <f>SUMIFS('vCluster (Imported)'!$G:$G,'vCluster (Imported)'!$A:$A,K2314)</f>
        <v>0</v>
      </c>
      <c r="Q2314">
        <f t="shared" si="223"/>
        <v>0</v>
      </c>
    </row>
    <row r="2315" spans="1:17" x14ac:dyDescent="0.3">
      <c r="A2315">
        <f t="shared" si="218"/>
        <v>2315</v>
      </c>
      <c r="B2315" t="str">
        <f>IF(HLOOKUP("Memory",'vInfo (Imported)'!$1:$5000,A2315,FALSE)&gt;0,HLOOKUP("Memory",'vInfo (Imported)'!$1:$5000,A2315,FALSE),"")</f>
        <v/>
      </c>
      <c r="C2315" t="str">
        <f>IF(HLOOKUP("CPUs",'vInfo (Imported)'!$1:$5000,A2315,FALSE)&gt;0,
HLOOKUP("CPUs",'vInfo (Imported)'!$1:$5000,A2315,FALSE),
"")</f>
        <v/>
      </c>
      <c r="D2315" t="str">
        <f>IF(HLOOKUP($D$1,'vInfo (Imported)'!$1:$5000,A2315,FALSE)&gt;0,
HLOOKUP($D$1,'vInfo (Imported)'!$1:$5000,A2315,FALSE),
"")</f>
        <v/>
      </c>
      <c r="E2315" t="str">
        <f>IF(HLOOKUP("Category",'vInfo (Imported)'!$1:$5000,A2315,FALSE)&gt;0,
HLOOKUP("Category",'vInfo (Imported)'!$1:$5000,A2315,FALSE),
"")</f>
        <v/>
      </c>
      <c r="F2315" t="str">
        <f>IF(HLOOKUP("OS according to the configuration file",'vInfo (Imported)'!$1:$5000,A2315,FALSE)&gt;0,
HLOOKUP("OS according to the configuration file",'vInfo (Imported)'!$1:$5000,A2315,FALSE),
"")</f>
        <v/>
      </c>
      <c r="G2315" s="1" t="str">
        <f>IF(HLOOKUP("Cluster",'vInfo (Imported)'!$1:$5000,A2315,FALSE)&gt;0,
HLOOKUP("Cluster",'vInfo (Imported)'!$1:$5000,A2315,FALSE),
"")</f>
        <v/>
      </c>
      <c r="K2315" s="28">
        <f>'vCluster (Imported)'!A2315</f>
        <v>0</v>
      </c>
      <c r="L2315">
        <f t="shared" si="219"/>
        <v>0</v>
      </c>
      <c r="M2315">
        <f t="shared" si="220"/>
        <v>0</v>
      </c>
      <c r="N2315">
        <f t="shared" si="221"/>
        <v>0</v>
      </c>
      <c r="O2315" s="1">
        <f t="shared" si="222"/>
        <v>0</v>
      </c>
      <c r="P2315">
        <f>SUMIFS('vCluster (Imported)'!$G:$G,'vCluster (Imported)'!$A:$A,K2315)</f>
        <v>0</v>
      </c>
      <c r="Q2315">
        <f t="shared" si="223"/>
        <v>0</v>
      </c>
    </row>
    <row r="2316" spans="1:17" x14ac:dyDescent="0.3">
      <c r="A2316">
        <f t="shared" si="218"/>
        <v>2316</v>
      </c>
      <c r="B2316" t="str">
        <f>IF(HLOOKUP("Memory",'vInfo (Imported)'!$1:$5000,A2316,FALSE)&gt;0,HLOOKUP("Memory",'vInfo (Imported)'!$1:$5000,A2316,FALSE),"")</f>
        <v/>
      </c>
      <c r="C2316" t="str">
        <f>IF(HLOOKUP("CPUs",'vInfo (Imported)'!$1:$5000,A2316,FALSE)&gt;0,
HLOOKUP("CPUs",'vInfo (Imported)'!$1:$5000,A2316,FALSE),
"")</f>
        <v/>
      </c>
      <c r="D2316" t="str">
        <f>IF(HLOOKUP($D$1,'vInfo (Imported)'!$1:$5000,A2316,FALSE)&gt;0,
HLOOKUP($D$1,'vInfo (Imported)'!$1:$5000,A2316,FALSE),
"")</f>
        <v/>
      </c>
      <c r="E2316" t="str">
        <f>IF(HLOOKUP("Category",'vInfo (Imported)'!$1:$5000,A2316,FALSE)&gt;0,
HLOOKUP("Category",'vInfo (Imported)'!$1:$5000,A2316,FALSE),
"")</f>
        <v/>
      </c>
      <c r="F2316" t="str">
        <f>IF(HLOOKUP("OS according to the configuration file",'vInfo (Imported)'!$1:$5000,A2316,FALSE)&gt;0,
HLOOKUP("OS according to the configuration file",'vInfo (Imported)'!$1:$5000,A2316,FALSE),
"")</f>
        <v/>
      </c>
      <c r="G2316" s="1" t="str">
        <f>IF(HLOOKUP("Cluster",'vInfo (Imported)'!$1:$5000,A2316,FALSE)&gt;0,
HLOOKUP("Cluster",'vInfo (Imported)'!$1:$5000,A2316,FALSE),
"")</f>
        <v/>
      </c>
      <c r="K2316" s="28">
        <f>'vCluster (Imported)'!A2316</f>
        <v>0</v>
      </c>
      <c r="L2316">
        <f t="shared" si="219"/>
        <v>0</v>
      </c>
      <c r="M2316">
        <f t="shared" si="220"/>
        <v>0</v>
      </c>
      <c r="N2316">
        <f t="shared" si="221"/>
        <v>0</v>
      </c>
      <c r="O2316" s="1">
        <f t="shared" si="222"/>
        <v>0</v>
      </c>
      <c r="P2316">
        <f>SUMIFS('vCluster (Imported)'!$G:$G,'vCluster (Imported)'!$A:$A,K2316)</f>
        <v>0</v>
      </c>
      <c r="Q2316">
        <f t="shared" si="223"/>
        <v>0</v>
      </c>
    </row>
    <row r="2317" spans="1:17" x14ac:dyDescent="0.3">
      <c r="A2317">
        <f t="shared" si="218"/>
        <v>2317</v>
      </c>
      <c r="B2317" t="str">
        <f>IF(HLOOKUP("Memory",'vInfo (Imported)'!$1:$5000,A2317,FALSE)&gt;0,HLOOKUP("Memory",'vInfo (Imported)'!$1:$5000,A2317,FALSE),"")</f>
        <v/>
      </c>
      <c r="C2317" t="str">
        <f>IF(HLOOKUP("CPUs",'vInfo (Imported)'!$1:$5000,A2317,FALSE)&gt;0,
HLOOKUP("CPUs",'vInfo (Imported)'!$1:$5000,A2317,FALSE),
"")</f>
        <v/>
      </c>
      <c r="D2317" t="str">
        <f>IF(HLOOKUP($D$1,'vInfo (Imported)'!$1:$5000,A2317,FALSE)&gt;0,
HLOOKUP($D$1,'vInfo (Imported)'!$1:$5000,A2317,FALSE),
"")</f>
        <v/>
      </c>
      <c r="E2317" t="str">
        <f>IF(HLOOKUP("Category",'vInfo (Imported)'!$1:$5000,A2317,FALSE)&gt;0,
HLOOKUP("Category",'vInfo (Imported)'!$1:$5000,A2317,FALSE),
"")</f>
        <v/>
      </c>
      <c r="F2317" t="str">
        <f>IF(HLOOKUP("OS according to the configuration file",'vInfo (Imported)'!$1:$5000,A2317,FALSE)&gt;0,
HLOOKUP("OS according to the configuration file",'vInfo (Imported)'!$1:$5000,A2317,FALSE),
"")</f>
        <v/>
      </c>
      <c r="G2317" s="1" t="str">
        <f>IF(HLOOKUP("Cluster",'vInfo (Imported)'!$1:$5000,A2317,FALSE)&gt;0,
HLOOKUP("Cluster",'vInfo (Imported)'!$1:$5000,A2317,FALSE),
"")</f>
        <v/>
      </c>
      <c r="K2317" s="28">
        <f>'vCluster (Imported)'!A2317</f>
        <v>0</v>
      </c>
      <c r="L2317">
        <f t="shared" si="219"/>
        <v>0</v>
      </c>
      <c r="M2317">
        <f t="shared" si="220"/>
        <v>0</v>
      </c>
      <c r="N2317">
        <f t="shared" si="221"/>
        <v>0</v>
      </c>
      <c r="O2317" s="1">
        <f t="shared" si="222"/>
        <v>0</v>
      </c>
      <c r="P2317">
        <f>SUMIFS('vCluster (Imported)'!$G:$G,'vCluster (Imported)'!$A:$A,K2317)</f>
        <v>0</v>
      </c>
      <c r="Q2317">
        <f t="shared" si="223"/>
        <v>0</v>
      </c>
    </row>
    <row r="2318" spans="1:17" x14ac:dyDescent="0.3">
      <c r="A2318">
        <f t="shared" si="218"/>
        <v>2318</v>
      </c>
      <c r="B2318" t="str">
        <f>IF(HLOOKUP("Memory",'vInfo (Imported)'!$1:$5000,A2318,FALSE)&gt;0,HLOOKUP("Memory",'vInfo (Imported)'!$1:$5000,A2318,FALSE),"")</f>
        <v/>
      </c>
      <c r="C2318" t="str">
        <f>IF(HLOOKUP("CPUs",'vInfo (Imported)'!$1:$5000,A2318,FALSE)&gt;0,
HLOOKUP("CPUs",'vInfo (Imported)'!$1:$5000,A2318,FALSE),
"")</f>
        <v/>
      </c>
      <c r="D2318" t="str">
        <f>IF(HLOOKUP($D$1,'vInfo (Imported)'!$1:$5000,A2318,FALSE)&gt;0,
HLOOKUP($D$1,'vInfo (Imported)'!$1:$5000,A2318,FALSE),
"")</f>
        <v/>
      </c>
      <c r="E2318" t="str">
        <f>IF(HLOOKUP("Category",'vInfo (Imported)'!$1:$5000,A2318,FALSE)&gt;0,
HLOOKUP("Category",'vInfo (Imported)'!$1:$5000,A2318,FALSE),
"")</f>
        <v/>
      </c>
      <c r="F2318" t="str">
        <f>IF(HLOOKUP("OS according to the configuration file",'vInfo (Imported)'!$1:$5000,A2318,FALSE)&gt;0,
HLOOKUP("OS according to the configuration file",'vInfo (Imported)'!$1:$5000,A2318,FALSE),
"")</f>
        <v/>
      </c>
      <c r="G2318" s="1" t="str">
        <f>IF(HLOOKUP("Cluster",'vInfo (Imported)'!$1:$5000,A2318,FALSE)&gt;0,
HLOOKUP("Cluster",'vInfo (Imported)'!$1:$5000,A2318,FALSE),
"")</f>
        <v/>
      </c>
      <c r="K2318" s="28">
        <f>'vCluster (Imported)'!A2318</f>
        <v>0</v>
      </c>
      <c r="L2318">
        <f t="shared" si="219"/>
        <v>0</v>
      </c>
      <c r="M2318">
        <f t="shared" si="220"/>
        <v>0</v>
      </c>
      <c r="N2318">
        <f t="shared" si="221"/>
        <v>0</v>
      </c>
      <c r="O2318" s="1">
        <f t="shared" si="222"/>
        <v>0</v>
      </c>
      <c r="P2318">
        <f>SUMIFS('vCluster (Imported)'!$G:$G,'vCluster (Imported)'!$A:$A,K2318)</f>
        <v>0</v>
      </c>
      <c r="Q2318">
        <f t="shared" si="223"/>
        <v>0</v>
      </c>
    </row>
    <row r="2319" spans="1:17" x14ac:dyDescent="0.3">
      <c r="A2319">
        <f t="shared" si="218"/>
        <v>2319</v>
      </c>
      <c r="B2319" t="str">
        <f>IF(HLOOKUP("Memory",'vInfo (Imported)'!$1:$5000,A2319,FALSE)&gt;0,HLOOKUP("Memory",'vInfo (Imported)'!$1:$5000,A2319,FALSE),"")</f>
        <v/>
      </c>
      <c r="C2319" t="str">
        <f>IF(HLOOKUP("CPUs",'vInfo (Imported)'!$1:$5000,A2319,FALSE)&gt;0,
HLOOKUP("CPUs",'vInfo (Imported)'!$1:$5000,A2319,FALSE),
"")</f>
        <v/>
      </c>
      <c r="D2319" t="str">
        <f>IF(HLOOKUP($D$1,'vInfo (Imported)'!$1:$5000,A2319,FALSE)&gt;0,
HLOOKUP($D$1,'vInfo (Imported)'!$1:$5000,A2319,FALSE),
"")</f>
        <v/>
      </c>
      <c r="E2319" t="str">
        <f>IF(HLOOKUP("Category",'vInfo (Imported)'!$1:$5000,A2319,FALSE)&gt;0,
HLOOKUP("Category",'vInfo (Imported)'!$1:$5000,A2319,FALSE),
"")</f>
        <v/>
      </c>
      <c r="F2319" t="str">
        <f>IF(HLOOKUP("OS according to the configuration file",'vInfo (Imported)'!$1:$5000,A2319,FALSE)&gt;0,
HLOOKUP("OS according to the configuration file",'vInfo (Imported)'!$1:$5000,A2319,FALSE),
"")</f>
        <v/>
      </c>
      <c r="G2319" s="1" t="str">
        <f>IF(HLOOKUP("Cluster",'vInfo (Imported)'!$1:$5000,A2319,FALSE)&gt;0,
HLOOKUP("Cluster",'vInfo (Imported)'!$1:$5000,A2319,FALSE),
"")</f>
        <v/>
      </c>
      <c r="K2319" s="28">
        <f>'vCluster (Imported)'!A2319</f>
        <v>0</v>
      </c>
      <c r="L2319">
        <f t="shared" si="219"/>
        <v>0</v>
      </c>
      <c r="M2319">
        <f t="shared" si="220"/>
        <v>0</v>
      </c>
      <c r="N2319">
        <f t="shared" si="221"/>
        <v>0</v>
      </c>
      <c r="O2319" s="1">
        <f t="shared" si="222"/>
        <v>0</v>
      </c>
      <c r="P2319">
        <f>SUMIFS('vCluster (Imported)'!$G:$G,'vCluster (Imported)'!$A:$A,K2319)</f>
        <v>0</v>
      </c>
      <c r="Q2319">
        <f t="shared" si="223"/>
        <v>0</v>
      </c>
    </row>
    <row r="2320" spans="1:17" x14ac:dyDescent="0.3">
      <c r="A2320">
        <f t="shared" si="218"/>
        <v>2320</v>
      </c>
      <c r="B2320" t="str">
        <f>IF(HLOOKUP("Memory",'vInfo (Imported)'!$1:$5000,A2320,FALSE)&gt;0,HLOOKUP("Memory",'vInfo (Imported)'!$1:$5000,A2320,FALSE),"")</f>
        <v/>
      </c>
      <c r="C2320" t="str">
        <f>IF(HLOOKUP("CPUs",'vInfo (Imported)'!$1:$5000,A2320,FALSE)&gt;0,
HLOOKUP("CPUs",'vInfo (Imported)'!$1:$5000,A2320,FALSE),
"")</f>
        <v/>
      </c>
      <c r="D2320" t="str">
        <f>IF(HLOOKUP($D$1,'vInfo (Imported)'!$1:$5000,A2320,FALSE)&gt;0,
HLOOKUP($D$1,'vInfo (Imported)'!$1:$5000,A2320,FALSE),
"")</f>
        <v/>
      </c>
      <c r="E2320" t="str">
        <f>IF(HLOOKUP("Category",'vInfo (Imported)'!$1:$5000,A2320,FALSE)&gt;0,
HLOOKUP("Category",'vInfo (Imported)'!$1:$5000,A2320,FALSE),
"")</f>
        <v/>
      </c>
      <c r="F2320" t="str">
        <f>IF(HLOOKUP("OS according to the configuration file",'vInfo (Imported)'!$1:$5000,A2320,FALSE)&gt;0,
HLOOKUP("OS according to the configuration file",'vInfo (Imported)'!$1:$5000,A2320,FALSE),
"")</f>
        <v/>
      </c>
      <c r="G2320" s="1" t="str">
        <f>IF(HLOOKUP("Cluster",'vInfo (Imported)'!$1:$5000,A2320,FALSE)&gt;0,
HLOOKUP("Cluster",'vInfo (Imported)'!$1:$5000,A2320,FALSE),
"")</f>
        <v/>
      </c>
      <c r="K2320" s="28">
        <f>'vCluster (Imported)'!A2320</f>
        <v>0</v>
      </c>
      <c r="L2320">
        <f t="shared" si="219"/>
        <v>0</v>
      </c>
      <c r="M2320">
        <f t="shared" si="220"/>
        <v>0</v>
      </c>
      <c r="N2320">
        <f t="shared" si="221"/>
        <v>0</v>
      </c>
      <c r="O2320" s="1">
        <f t="shared" si="222"/>
        <v>0</v>
      </c>
      <c r="P2320">
        <f>SUMIFS('vCluster (Imported)'!$G:$G,'vCluster (Imported)'!$A:$A,K2320)</f>
        <v>0</v>
      </c>
      <c r="Q2320">
        <f t="shared" si="223"/>
        <v>0</v>
      </c>
    </row>
    <row r="2321" spans="1:17" x14ac:dyDescent="0.3">
      <c r="A2321">
        <f t="shared" si="218"/>
        <v>2321</v>
      </c>
      <c r="B2321" t="str">
        <f>IF(HLOOKUP("Memory",'vInfo (Imported)'!$1:$5000,A2321,FALSE)&gt;0,HLOOKUP("Memory",'vInfo (Imported)'!$1:$5000,A2321,FALSE),"")</f>
        <v/>
      </c>
      <c r="C2321" t="str">
        <f>IF(HLOOKUP("CPUs",'vInfo (Imported)'!$1:$5000,A2321,FALSE)&gt;0,
HLOOKUP("CPUs",'vInfo (Imported)'!$1:$5000,A2321,FALSE),
"")</f>
        <v/>
      </c>
      <c r="D2321" t="str">
        <f>IF(HLOOKUP($D$1,'vInfo (Imported)'!$1:$5000,A2321,FALSE)&gt;0,
HLOOKUP($D$1,'vInfo (Imported)'!$1:$5000,A2321,FALSE),
"")</f>
        <v/>
      </c>
      <c r="E2321" t="str">
        <f>IF(HLOOKUP("Category",'vInfo (Imported)'!$1:$5000,A2321,FALSE)&gt;0,
HLOOKUP("Category",'vInfo (Imported)'!$1:$5000,A2321,FALSE),
"")</f>
        <v/>
      </c>
      <c r="F2321" t="str">
        <f>IF(HLOOKUP("OS according to the configuration file",'vInfo (Imported)'!$1:$5000,A2321,FALSE)&gt;0,
HLOOKUP("OS according to the configuration file",'vInfo (Imported)'!$1:$5000,A2321,FALSE),
"")</f>
        <v/>
      </c>
      <c r="G2321" s="1" t="str">
        <f>IF(HLOOKUP("Cluster",'vInfo (Imported)'!$1:$5000,A2321,FALSE)&gt;0,
HLOOKUP("Cluster",'vInfo (Imported)'!$1:$5000,A2321,FALSE),
"")</f>
        <v/>
      </c>
      <c r="K2321" s="28">
        <f>'vCluster (Imported)'!A2321</f>
        <v>0</v>
      </c>
      <c r="L2321">
        <f t="shared" si="219"/>
        <v>0</v>
      </c>
      <c r="M2321">
        <f t="shared" si="220"/>
        <v>0</v>
      </c>
      <c r="N2321">
        <f t="shared" si="221"/>
        <v>0</v>
      </c>
      <c r="O2321" s="1">
        <f t="shared" si="222"/>
        <v>0</v>
      </c>
      <c r="P2321">
        <f>SUMIFS('vCluster (Imported)'!$G:$G,'vCluster (Imported)'!$A:$A,K2321)</f>
        <v>0</v>
      </c>
      <c r="Q2321">
        <f t="shared" si="223"/>
        <v>0</v>
      </c>
    </row>
    <row r="2322" spans="1:17" x14ac:dyDescent="0.3">
      <c r="A2322">
        <f t="shared" si="218"/>
        <v>2322</v>
      </c>
      <c r="B2322" t="str">
        <f>IF(HLOOKUP("Memory",'vInfo (Imported)'!$1:$5000,A2322,FALSE)&gt;0,HLOOKUP("Memory",'vInfo (Imported)'!$1:$5000,A2322,FALSE),"")</f>
        <v/>
      </c>
      <c r="C2322" t="str">
        <f>IF(HLOOKUP("CPUs",'vInfo (Imported)'!$1:$5000,A2322,FALSE)&gt;0,
HLOOKUP("CPUs",'vInfo (Imported)'!$1:$5000,A2322,FALSE),
"")</f>
        <v/>
      </c>
      <c r="D2322" t="str">
        <f>IF(HLOOKUP($D$1,'vInfo (Imported)'!$1:$5000,A2322,FALSE)&gt;0,
HLOOKUP($D$1,'vInfo (Imported)'!$1:$5000,A2322,FALSE),
"")</f>
        <v/>
      </c>
      <c r="E2322" t="str">
        <f>IF(HLOOKUP("Category",'vInfo (Imported)'!$1:$5000,A2322,FALSE)&gt;0,
HLOOKUP("Category",'vInfo (Imported)'!$1:$5000,A2322,FALSE),
"")</f>
        <v/>
      </c>
      <c r="F2322" t="str">
        <f>IF(HLOOKUP("OS according to the configuration file",'vInfo (Imported)'!$1:$5000,A2322,FALSE)&gt;0,
HLOOKUP("OS according to the configuration file",'vInfo (Imported)'!$1:$5000,A2322,FALSE),
"")</f>
        <v/>
      </c>
      <c r="G2322" s="1" t="str">
        <f>IF(HLOOKUP("Cluster",'vInfo (Imported)'!$1:$5000,A2322,FALSE)&gt;0,
HLOOKUP("Cluster",'vInfo (Imported)'!$1:$5000,A2322,FALSE),
"")</f>
        <v/>
      </c>
      <c r="K2322" s="28">
        <f>'vCluster (Imported)'!A2322</f>
        <v>0</v>
      </c>
      <c r="L2322">
        <f t="shared" si="219"/>
        <v>0</v>
      </c>
      <c r="M2322">
        <f t="shared" si="220"/>
        <v>0</v>
      </c>
      <c r="N2322">
        <f t="shared" si="221"/>
        <v>0</v>
      </c>
      <c r="O2322" s="1">
        <f t="shared" si="222"/>
        <v>0</v>
      </c>
      <c r="P2322">
        <f>SUMIFS('vCluster (Imported)'!$G:$G,'vCluster (Imported)'!$A:$A,K2322)</f>
        <v>0</v>
      </c>
      <c r="Q2322">
        <f t="shared" si="223"/>
        <v>0</v>
      </c>
    </row>
    <row r="2323" spans="1:17" x14ac:dyDescent="0.3">
      <c r="A2323">
        <f t="shared" si="218"/>
        <v>2323</v>
      </c>
      <c r="B2323" t="str">
        <f>IF(HLOOKUP("Memory",'vInfo (Imported)'!$1:$5000,A2323,FALSE)&gt;0,HLOOKUP("Memory",'vInfo (Imported)'!$1:$5000,A2323,FALSE),"")</f>
        <v/>
      </c>
      <c r="C2323" t="str">
        <f>IF(HLOOKUP("CPUs",'vInfo (Imported)'!$1:$5000,A2323,FALSE)&gt;0,
HLOOKUP("CPUs",'vInfo (Imported)'!$1:$5000,A2323,FALSE),
"")</f>
        <v/>
      </c>
      <c r="D2323" t="str">
        <f>IF(HLOOKUP($D$1,'vInfo (Imported)'!$1:$5000,A2323,FALSE)&gt;0,
HLOOKUP($D$1,'vInfo (Imported)'!$1:$5000,A2323,FALSE),
"")</f>
        <v/>
      </c>
      <c r="E2323" t="str">
        <f>IF(HLOOKUP("Category",'vInfo (Imported)'!$1:$5000,A2323,FALSE)&gt;0,
HLOOKUP("Category",'vInfo (Imported)'!$1:$5000,A2323,FALSE),
"")</f>
        <v/>
      </c>
      <c r="F2323" t="str">
        <f>IF(HLOOKUP("OS according to the configuration file",'vInfo (Imported)'!$1:$5000,A2323,FALSE)&gt;0,
HLOOKUP("OS according to the configuration file",'vInfo (Imported)'!$1:$5000,A2323,FALSE),
"")</f>
        <v/>
      </c>
      <c r="G2323" s="1" t="str">
        <f>IF(HLOOKUP("Cluster",'vInfo (Imported)'!$1:$5000,A2323,FALSE)&gt;0,
HLOOKUP("Cluster",'vInfo (Imported)'!$1:$5000,A2323,FALSE),
"")</f>
        <v/>
      </c>
      <c r="K2323" s="28">
        <f>'vCluster (Imported)'!A2323</f>
        <v>0</v>
      </c>
      <c r="L2323">
        <f t="shared" si="219"/>
        <v>0</v>
      </c>
      <c r="M2323">
        <f t="shared" si="220"/>
        <v>0</v>
      </c>
      <c r="N2323">
        <f t="shared" si="221"/>
        <v>0</v>
      </c>
      <c r="O2323" s="1">
        <f t="shared" si="222"/>
        <v>0</v>
      </c>
      <c r="P2323">
        <f>SUMIFS('vCluster (Imported)'!$G:$G,'vCluster (Imported)'!$A:$A,K2323)</f>
        <v>0</v>
      </c>
      <c r="Q2323">
        <f t="shared" si="223"/>
        <v>0</v>
      </c>
    </row>
    <row r="2324" spans="1:17" x14ac:dyDescent="0.3">
      <c r="A2324">
        <f t="shared" si="218"/>
        <v>2324</v>
      </c>
      <c r="B2324" t="str">
        <f>IF(HLOOKUP("Memory",'vInfo (Imported)'!$1:$5000,A2324,FALSE)&gt;0,HLOOKUP("Memory",'vInfo (Imported)'!$1:$5000,A2324,FALSE),"")</f>
        <v/>
      </c>
      <c r="C2324" t="str">
        <f>IF(HLOOKUP("CPUs",'vInfo (Imported)'!$1:$5000,A2324,FALSE)&gt;0,
HLOOKUP("CPUs",'vInfo (Imported)'!$1:$5000,A2324,FALSE),
"")</f>
        <v/>
      </c>
      <c r="D2324" t="str">
        <f>IF(HLOOKUP($D$1,'vInfo (Imported)'!$1:$5000,A2324,FALSE)&gt;0,
HLOOKUP($D$1,'vInfo (Imported)'!$1:$5000,A2324,FALSE),
"")</f>
        <v/>
      </c>
      <c r="E2324" t="str">
        <f>IF(HLOOKUP("Category",'vInfo (Imported)'!$1:$5000,A2324,FALSE)&gt;0,
HLOOKUP("Category",'vInfo (Imported)'!$1:$5000,A2324,FALSE),
"")</f>
        <v/>
      </c>
      <c r="F2324" t="str">
        <f>IF(HLOOKUP("OS according to the configuration file",'vInfo (Imported)'!$1:$5000,A2324,FALSE)&gt;0,
HLOOKUP("OS according to the configuration file",'vInfo (Imported)'!$1:$5000,A2324,FALSE),
"")</f>
        <v/>
      </c>
      <c r="G2324" s="1" t="str">
        <f>IF(HLOOKUP("Cluster",'vInfo (Imported)'!$1:$5000,A2324,FALSE)&gt;0,
HLOOKUP("Cluster",'vInfo (Imported)'!$1:$5000,A2324,FALSE),
"")</f>
        <v/>
      </c>
      <c r="K2324" s="28">
        <f>'vCluster (Imported)'!A2324</f>
        <v>0</v>
      </c>
      <c r="L2324">
        <f t="shared" si="219"/>
        <v>0</v>
      </c>
      <c r="M2324">
        <f t="shared" si="220"/>
        <v>0</v>
      </c>
      <c r="N2324">
        <f t="shared" si="221"/>
        <v>0</v>
      </c>
      <c r="O2324" s="1">
        <f t="shared" si="222"/>
        <v>0</v>
      </c>
      <c r="P2324">
        <f>SUMIFS('vCluster (Imported)'!$G:$G,'vCluster (Imported)'!$A:$A,K2324)</f>
        <v>0</v>
      </c>
      <c r="Q2324">
        <f t="shared" si="223"/>
        <v>0</v>
      </c>
    </row>
    <row r="2325" spans="1:17" x14ac:dyDescent="0.3">
      <c r="A2325">
        <f t="shared" si="218"/>
        <v>2325</v>
      </c>
      <c r="B2325" t="str">
        <f>IF(HLOOKUP("Memory",'vInfo (Imported)'!$1:$5000,A2325,FALSE)&gt;0,HLOOKUP("Memory",'vInfo (Imported)'!$1:$5000,A2325,FALSE),"")</f>
        <v/>
      </c>
      <c r="C2325" t="str">
        <f>IF(HLOOKUP("CPUs",'vInfo (Imported)'!$1:$5000,A2325,FALSE)&gt;0,
HLOOKUP("CPUs",'vInfo (Imported)'!$1:$5000,A2325,FALSE),
"")</f>
        <v/>
      </c>
      <c r="D2325" t="str">
        <f>IF(HLOOKUP($D$1,'vInfo (Imported)'!$1:$5000,A2325,FALSE)&gt;0,
HLOOKUP($D$1,'vInfo (Imported)'!$1:$5000,A2325,FALSE),
"")</f>
        <v/>
      </c>
      <c r="E2325" t="str">
        <f>IF(HLOOKUP("Category",'vInfo (Imported)'!$1:$5000,A2325,FALSE)&gt;0,
HLOOKUP("Category",'vInfo (Imported)'!$1:$5000,A2325,FALSE),
"")</f>
        <v/>
      </c>
      <c r="F2325" t="str">
        <f>IF(HLOOKUP("OS according to the configuration file",'vInfo (Imported)'!$1:$5000,A2325,FALSE)&gt;0,
HLOOKUP("OS according to the configuration file",'vInfo (Imported)'!$1:$5000,A2325,FALSE),
"")</f>
        <v/>
      </c>
      <c r="G2325" s="1" t="str">
        <f>IF(HLOOKUP("Cluster",'vInfo (Imported)'!$1:$5000,A2325,FALSE)&gt;0,
HLOOKUP("Cluster",'vInfo (Imported)'!$1:$5000,A2325,FALSE),
"")</f>
        <v/>
      </c>
      <c r="K2325" s="28">
        <f>'vCluster (Imported)'!A2325</f>
        <v>0</v>
      </c>
      <c r="L2325">
        <f t="shared" si="219"/>
        <v>0</v>
      </c>
      <c r="M2325">
        <f t="shared" si="220"/>
        <v>0</v>
      </c>
      <c r="N2325">
        <f t="shared" si="221"/>
        <v>0</v>
      </c>
      <c r="O2325" s="1">
        <f t="shared" si="222"/>
        <v>0</v>
      </c>
      <c r="P2325">
        <f>SUMIFS('vCluster (Imported)'!$G:$G,'vCluster (Imported)'!$A:$A,K2325)</f>
        <v>0</v>
      </c>
      <c r="Q2325">
        <f t="shared" si="223"/>
        <v>0</v>
      </c>
    </row>
    <row r="2326" spans="1:17" x14ac:dyDescent="0.3">
      <c r="A2326">
        <f t="shared" si="218"/>
        <v>2326</v>
      </c>
      <c r="B2326" t="str">
        <f>IF(HLOOKUP("Memory",'vInfo (Imported)'!$1:$5000,A2326,FALSE)&gt;0,HLOOKUP("Memory",'vInfo (Imported)'!$1:$5000,A2326,FALSE),"")</f>
        <v/>
      </c>
      <c r="C2326" t="str">
        <f>IF(HLOOKUP("CPUs",'vInfo (Imported)'!$1:$5000,A2326,FALSE)&gt;0,
HLOOKUP("CPUs",'vInfo (Imported)'!$1:$5000,A2326,FALSE),
"")</f>
        <v/>
      </c>
      <c r="D2326" t="str">
        <f>IF(HLOOKUP($D$1,'vInfo (Imported)'!$1:$5000,A2326,FALSE)&gt;0,
HLOOKUP($D$1,'vInfo (Imported)'!$1:$5000,A2326,FALSE),
"")</f>
        <v/>
      </c>
      <c r="E2326" t="str">
        <f>IF(HLOOKUP("Category",'vInfo (Imported)'!$1:$5000,A2326,FALSE)&gt;0,
HLOOKUP("Category",'vInfo (Imported)'!$1:$5000,A2326,FALSE),
"")</f>
        <v/>
      </c>
      <c r="F2326" t="str">
        <f>IF(HLOOKUP("OS according to the configuration file",'vInfo (Imported)'!$1:$5000,A2326,FALSE)&gt;0,
HLOOKUP("OS according to the configuration file",'vInfo (Imported)'!$1:$5000,A2326,FALSE),
"")</f>
        <v/>
      </c>
      <c r="G2326" s="1" t="str">
        <f>IF(HLOOKUP("Cluster",'vInfo (Imported)'!$1:$5000,A2326,FALSE)&gt;0,
HLOOKUP("Cluster",'vInfo (Imported)'!$1:$5000,A2326,FALSE),
"")</f>
        <v/>
      </c>
      <c r="K2326" s="28">
        <f>'vCluster (Imported)'!A2326</f>
        <v>0</v>
      </c>
      <c r="L2326">
        <f t="shared" si="219"/>
        <v>0</v>
      </c>
      <c r="M2326">
        <f t="shared" si="220"/>
        <v>0</v>
      </c>
      <c r="N2326">
        <f t="shared" si="221"/>
        <v>0</v>
      </c>
      <c r="O2326" s="1">
        <f t="shared" si="222"/>
        <v>0</v>
      </c>
      <c r="P2326">
        <f>SUMIFS('vCluster (Imported)'!$G:$G,'vCluster (Imported)'!$A:$A,K2326)</f>
        <v>0</v>
      </c>
      <c r="Q2326">
        <f t="shared" si="223"/>
        <v>0</v>
      </c>
    </row>
    <row r="2327" spans="1:17" x14ac:dyDescent="0.3">
      <c r="A2327">
        <f t="shared" si="218"/>
        <v>2327</v>
      </c>
      <c r="B2327" t="str">
        <f>IF(HLOOKUP("Memory",'vInfo (Imported)'!$1:$5000,A2327,FALSE)&gt;0,HLOOKUP("Memory",'vInfo (Imported)'!$1:$5000,A2327,FALSE),"")</f>
        <v/>
      </c>
      <c r="C2327" t="str">
        <f>IF(HLOOKUP("CPUs",'vInfo (Imported)'!$1:$5000,A2327,FALSE)&gt;0,
HLOOKUP("CPUs",'vInfo (Imported)'!$1:$5000,A2327,FALSE),
"")</f>
        <v/>
      </c>
      <c r="D2327" t="str">
        <f>IF(HLOOKUP($D$1,'vInfo (Imported)'!$1:$5000,A2327,FALSE)&gt;0,
HLOOKUP($D$1,'vInfo (Imported)'!$1:$5000,A2327,FALSE),
"")</f>
        <v/>
      </c>
      <c r="E2327" t="str">
        <f>IF(HLOOKUP("Category",'vInfo (Imported)'!$1:$5000,A2327,FALSE)&gt;0,
HLOOKUP("Category",'vInfo (Imported)'!$1:$5000,A2327,FALSE),
"")</f>
        <v/>
      </c>
      <c r="F2327" t="str">
        <f>IF(HLOOKUP("OS according to the configuration file",'vInfo (Imported)'!$1:$5000,A2327,FALSE)&gt;0,
HLOOKUP("OS according to the configuration file",'vInfo (Imported)'!$1:$5000,A2327,FALSE),
"")</f>
        <v/>
      </c>
      <c r="G2327" s="1" t="str">
        <f>IF(HLOOKUP("Cluster",'vInfo (Imported)'!$1:$5000,A2327,FALSE)&gt;0,
HLOOKUP("Cluster",'vInfo (Imported)'!$1:$5000,A2327,FALSE),
"")</f>
        <v/>
      </c>
      <c r="K2327" s="28">
        <f>'vCluster (Imported)'!A2327</f>
        <v>0</v>
      </c>
      <c r="L2327">
        <f t="shared" si="219"/>
        <v>0</v>
      </c>
      <c r="M2327">
        <f t="shared" si="220"/>
        <v>0</v>
      </c>
      <c r="N2327">
        <f t="shared" si="221"/>
        <v>0</v>
      </c>
      <c r="O2327" s="1">
        <f t="shared" si="222"/>
        <v>0</v>
      </c>
      <c r="P2327">
        <f>SUMIFS('vCluster (Imported)'!$G:$G,'vCluster (Imported)'!$A:$A,K2327)</f>
        <v>0</v>
      </c>
      <c r="Q2327">
        <f t="shared" si="223"/>
        <v>0</v>
      </c>
    </row>
    <row r="2328" spans="1:17" x14ac:dyDescent="0.3">
      <c r="A2328">
        <f t="shared" si="218"/>
        <v>2328</v>
      </c>
      <c r="B2328" t="str">
        <f>IF(HLOOKUP("Memory",'vInfo (Imported)'!$1:$5000,A2328,FALSE)&gt;0,HLOOKUP("Memory",'vInfo (Imported)'!$1:$5000,A2328,FALSE),"")</f>
        <v/>
      </c>
      <c r="C2328" t="str">
        <f>IF(HLOOKUP("CPUs",'vInfo (Imported)'!$1:$5000,A2328,FALSE)&gt;0,
HLOOKUP("CPUs",'vInfo (Imported)'!$1:$5000,A2328,FALSE),
"")</f>
        <v/>
      </c>
      <c r="D2328" t="str">
        <f>IF(HLOOKUP($D$1,'vInfo (Imported)'!$1:$5000,A2328,FALSE)&gt;0,
HLOOKUP($D$1,'vInfo (Imported)'!$1:$5000,A2328,FALSE),
"")</f>
        <v/>
      </c>
      <c r="E2328" t="str">
        <f>IF(HLOOKUP("Category",'vInfo (Imported)'!$1:$5000,A2328,FALSE)&gt;0,
HLOOKUP("Category",'vInfo (Imported)'!$1:$5000,A2328,FALSE),
"")</f>
        <v/>
      </c>
      <c r="F2328" t="str">
        <f>IF(HLOOKUP("OS according to the configuration file",'vInfo (Imported)'!$1:$5000,A2328,FALSE)&gt;0,
HLOOKUP("OS according to the configuration file",'vInfo (Imported)'!$1:$5000,A2328,FALSE),
"")</f>
        <v/>
      </c>
      <c r="G2328" s="1" t="str">
        <f>IF(HLOOKUP("Cluster",'vInfo (Imported)'!$1:$5000,A2328,FALSE)&gt;0,
HLOOKUP("Cluster",'vInfo (Imported)'!$1:$5000,A2328,FALSE),
"")</f>
        <v/>
      </c>
      <c r="K2328" s="28">
        <f>'vCluster (Imported)'!A2328</f>
        <v>0</v>
      </c>
      <c r="L2328">
        <f t="shared" si="219"/>
        <v>0</v>
      </c>
      <c r="M2328">
        <f t="shared" si="220"/>
        <v>0</v>
      </c>
      <c r="N2328">
        <f t="shared" si="221"/>
        <v>0</v>
      </c>
      <c r="O2328" s="1">
        <f t="shared" si="222"/>
        <v>0</v>
      </c>
      <c r="P2328">
        <f>SUMIFS('vCluster (Imported)'!$G:$G,'vCluster (Imported)'!$A:$A,K2328)</f>
        <v>0</v>
      </c>
      <c r="Q2328">
        <f t="shared" si="223"/>
        <v>0</v>
      </c>
    </row>
    <row r="2329" spans="1:17" x14ac:dyDescent="0.3">
      <c r="A2329">
        <f t="shared" si="218"/>
        <v>2329</v>
      </c>
      <c r="B2329" t="str">
        <f>IF(HLOOKUP("Memory",'vInfo (Imported)'!$1:$5000,A2329,FALSE)&gt;0,HLOOKUP("Memory",'vInfo (Imported)'!$1:$5000,A2329,FALSE),"")</f>
        <v/>
      </c>
      <c r="C2329" t="str">
        <f>IF(HLOOKUP("CPUs",'vInfo (Imported)'!$1:$5000,A2329,FALSE)&gt;0,
HLOOKUP("CPUs",'vInfo (Imported)'!$1:$5000,A2329,FALSE),
"")</f>
        <v/>
      </c>
      <c r="D2329" t="str">
        <f>IF(HLOOKUP($D$1,'vInfo (Imported)'!$1:$5000,A2329,FALSE)&gt;0,
HLOOKUP($D$1,'vInfo (Imported)'!$1:$5000,A2329,FALSE),
"")</f>
        <v/>
      </c>
      <c r="E2329" t="str">
        <f>IF(HLOOKUP("Category",'vInfo (Imported)'!$1:$5000,A2329,FALSE)&gt;0,
HLOOKUP("Category",'vInfo (Imported)'!$1:$5000,A2329,FALSE),
"")</f>
        <v/>
      </c>
      <c r="F2329" t="str">
        <f>IF(HLOOKUP("OS according to the configuration file",'vInfo (Imported)'!$1:$5000,A2329,FALSE)&gt;0,
HLOOKUP("OS according to the configuration file",'vInfo (Imported)'!$1:$5000,A2329,FALSE),
"")</f>
        <v/>
      </c>
      <c r="G2329" s="1" t="str">
        <f>IF(HLOOKUP("Cluster",'vInfo (Imported)'!$1:$5000,A2329,FALSE)&gt;0,
HLOOKUP("Cluster",'vInfo (Imported)'!$1:$5000,A2329,FALSE),
"")</f>
        <v/>
      </c>
      <c r="K2329" s="28">
        <f>'vCluster (Imported)'!A2329</f>
        <v>0</v>
      </c>
      <c r="L2329">
        <f t="shared" si="219"/>
        <v>0</v>
      </c>
      <c r="M2329">
        <f t="shared" si="220"/>
        <v>0</v>
      </c>
      <c r="N2329">
        <f t="shared" si="221"/>
        <v>0</v>
      </c>
      <c r="O2329" s="1">
        <f t="shared" si="222"/>
        <v>0</v>
      </c>
      <c r="P2329">
        <f>SUMIFS('vCluster (Imported)'!$G:$G,'vCluster (Imported)'!$A:$A,K2329)</f>
        <v>0</v>
      </c>
      <c r="Q2329">
        <f t="shared" si="223"/>
        <v>0</v>
      </c>
    </row>
    <row r="2330" spans="1:17" x14ac:dyDescent="0.3">
      <c r="A2330">
        <f t="shared" si="218"/>
        <v>2330</v>
      </c>
      <c r="B2330" t="str">
        <f>IF(HLOOKUP("Memory",'vInfo (Imported)'!$1:$5000,A2330,FALSE)&gt;0,HLOOKUP("Memory",'vInfo (Imported)'!$1:$5000,A2330,FALSE),"")</f>
        <v/>
      </c>
      <c r="C2330" t="str">
        <f>IF(HLOOKUP("CPUs",'vInfo (Imported)'!$1:$5000,A2330,FALSE)&gt;0,
HLOOKUP("CPUs",'vInfo (Imported)'!$1:$5000,A2330,FALSE),
"")</f>
        <v/>
      </c>
      <c r="D2330" t="str">
        <f>IF(HLOOKUP($D$1,'vInfo (Imported)'!$1:$5000,A2330,FALSE)&gt;0,
HLOOKUP($D$1,'vInfo (Imported)'!$1:$5000,A2330,FALSE),
"")</f>
        <v/>
      </c>
      <c r="E2330" t="str">
        <f>IF(HLOOKUP("Category",'vInfo (Imported)'!$1:$5000,A2330,FALSE)&gt;0,
HLOOKUP("Category",'vInfo (Imported)'!$1:$5000,A2330,FALSE),
"")</f>
        <v/>
      </c>
      <c r="F2330" t="str">
        <f>IF(HLOOKUP("OS according to the configuration file",'vInfo (Imported)'!$1:$5000,A2330,FALSE)&gt;0,
HLOOKUP("OS according to the configuration file",'vInfo (Imported)'!$1:$5000,A2330,FALSE),
"")</f>
        <v/>
      </c>
      <c r="G2330" s="1" t="str">
        <f>IF(HLOOKUP("Cluster",'vInfo (Imported)'!$1:$5000,A2330,FALSE)&gt;0,
HLOOKUP("Cluster",'vInfo (Imported)'!$1:$5000,A2330,FALSE),
"")</f>
        <v/>
      </c>
      <c r="K2330" s="28">
        <f>'vCluster (Imported)'!A2330</f>
        <v>0</v>
      </c>
      <c r="L2330">
        <f t="shared" si="219"/>
        <v>0</v>
      </c>
      <c r="M2330">
        <f t="shared" si="220"/>
        <v>0</v>
      </c>
      <c r="N2330">
        <f t="shared" si="221"/>
        <v>0</v>
      </c>
      <c r="O2330" s="1">
        <f t="shared" si="222"/>
        <v>0</v>
      </c>
      <c r="P2330">
        <f>SUMIFS('vCluster (Imported)'!$G:$G,'vCluster (Imported)'!$A:$A,K2330)</f>
        <v>0</v>
      </c>
      <c r="Q2330">
        <f t="shared" si="223"/>
        <v>0</v>
      </c>
    </row>
    <row r="2331" spans="1:17" x14ac:dyDescent="0.3">
      <c r="A2331">
        <f t="shared" si="218"/>
        <v>2331</v>
      </c>
      <c r="B2331" t="str">
        <f>IF(HLOOKUP("Memory",'vInfo (Imported)'!$1:$5000,A2331,FALSE)&gt;0,HLOOKUP("Memory",'vInfo (Imported)'!$1:$5000,A2331,FALSE),"")</f>
        <v/>
      </c>
      <c r="C2331" t="str">
        <f>IF(HLOOKUP("CPUs",'vInfo (Imported)'!$1:$5000,A2331,FALSE)&gt;0,
HLOOKUP("CPUs",'vInfo (Imported)'!$1:$5000,A2331,FALSE),
"")</f>
        <v/>
      </c>
      <c r="D2331" t="str">
        <f>IF(HLOOKUP($D$1,'vInfo (Imported)'!$1:$5000,A2331,FALSE)&gt;0,
HLOOKUP($D$1,'vInfo (Imported)'!$1:$5000,A2331,FALSE),
"")</f>
        <v/>
      </c>
      <c r="E2331" t="str">
        <f>IF(HLOOKUP("Category",'vInfo (Imported)'!$1:$5000,A2331,FALSE)&gt;0,
HLOOKUP("Category",'vInfo (Imported)'!$1:$5000,A2331,FALSE),
"")</f>
        <v/>
      </c>
      <c r="F2331" t="str">
        <f>IF(HLOOKUP("OS according to the configuration file",'vInfo (Imported)'!$1:$5000,A2331,FALSE)&gt;0,
HLOOKUP("OS according to the configuration file",'vInfo (Imported)'!$1:$5000,A2331,FALSE),
"")</f>
        <v/>
      </c>
      <c r="G2331" s="1" t="str">
        <f>IF(HLOOKUP("Cluster",'vInfo (Imported)'!$1:$5000,A2331,FALSE)&gt;0,
HLOOKUP("Cluster",'vInfo (Imported)'!$1:$5000,A2331,FALSE),
"")</f>
        <v/>
      </c>
      <c r="K2331" s="28">
        <f>'vCluster (Imported)'!A2331</f>
        <v>0</v>
      </c>
      <c r="L2331">
        <f t="shared" si="219"/>
        <v>0</v>
      </c>
      <c r="M2331">
        <f t="shared" si="220"/>
        <v>0</v>
      </c>
      <c r="N2331">
        <f t="shared" si="221"/>
        <v>0</v>
      </c>
      <c r="O2331" s="1">
        <f t="shared" si="222"/>
        <v>0</v>
      </c>
      <c r="P2331">
        <f>SUMIFS('vCluster (Imported)'!$G:$G,'vCluster (Imported)'!$A:$A,K2331)</f>
        <v>0</v>
      </c>
      <c r="Q2331">
        <f t="shared" si="223"/>
        <v>0</v>
      </c>
    </row>
    <row r="2332" spans="1:17" x14ac:dyDescent="0.3">
      <c r="A2332">
        <f t="shared" si="218"/>
        <v>2332</v>
      </c>
      <c r="B2332" t="str">
        <f>IF(HLOOKUP("Memory",'vInfo (Imported)'!$1:$5000,A2332,FALSE)&gt;0,HLOOKUP("Memory",'vInfo (Imported)'!$1:$5000,A2332,FALSE),"")</f>
        <v/>
      </c>
      <c r="C2332" t="str">
        <f>IF(HLOOKUP("CPUs",'vInfo (Imported)'!$1:$5000,A2332,FALSE)&gt;0,
HLOOKUP("CPUs",'vInfo (Imported)'!$1:$5000,A2332,FALSE),
"")</f>
        <v/>
      </c>
      <c r="D2332" t="str">
        <f>IF(HLOOKUP($D$1,'vInfo (Imported)'!$1:$5000,A2332,FALSE)&gt;0,
HLOOKUP($D$1,'vInfo (Imported)'!$1:$5000,A2332,FALSE),
"")</f>
        <v/>
      </c>
      <c r="E2332" t="str">
        <f>IF(HLOOKUP("Category",'vInfo (Imported)'!$1:$5000,A2332,FALSE)&gt;0,
HLOOKUP("Category",'vInfo (Imported)'!$1:$5000,A2332,FALSE),
"")</f>
        <v/>
      </c>
      <c r="F2332" t="str">
        <f>IF(HLOOKUP("OS according to the configuration file",'vInfo (Imported)'!$1:$5000,A2332,FALSE)&gt;0,
HLOOKUP("OS according to the configuration file",'vInfo (Imported)'!$1:$5000,A2332,FALSE),
"")</f>
        <v/>
      </c>
      <c r="G2332" s="1" t="str">
        <f>IF(HLOOKUP("Cluster",'vInfo (Imported)'!$1:$5000,A2332,FALSE)&gt;0,
HLOOKUP("Cluster",'vInfo (Imported)'!$1:$5000,A2332,FALSE),
"")</f>
        <v/>
      </c>
      <c r="K2332" s="28">
        <f>'vCluster (Imported)'!A2332</f>
        <v>0</v>
      </c>
      <c r="L2332">
        <f t="shared" si="219"/>
        <v>0</v>
      </c>
      <c r="M2332">
        <f t="shared" si="220"/>
        <v>0</v>
      </c>
      <c r="N2332">
        <f t="shared" si="221"/>
        <v>0</v>
      </c>
      <c r="O2332" s="1">
        <f t="shared" si="222"/>
        <v>0</v>
      </c>
      <c r="P2332">
        <f>SUMIFS('vCluster (Imported)'!$G:$G,'vCluster (Imported)'!$A:$A,K2332)</f>
        <v>0</v>
      </c>
      <c r="Q2332">
        <f t="shared" si="223"/>
        <v>0</v>
      </c>
    </row>
    <row r="2333" spans="1:17" x14ac:dyDescent="0.3">
      <c r="A2333">
        <f t="shared" si="218"/>
        <v>2333</v>
      </c>
      <c r="B2333" t="str">
        <f>IF(HLOOKUP("Memory",'vInfo (Imported)'!$1:$5000,A2333,FALSE)&gt;0,HLOOKUP("Memory",'vInfo (Imported)'!$1:$5000,A2333,FALSE),"")</f>
        <v/>
      </c>
      <c r="C2333" t="str">
        <f>IF(HLOOKUP("CPUs",'vInfo (Imported)'!$1:$5000,A2333,FALSE)&gt;0,
HLOOKUP("CPUs",'vInfo (Imported)'!$1:$5000,A2333,FALSE),
"")</f>
        <v/>
      </c>
      <c r="D2333" t="str">
        <f>IF(HLOOKUP($D$1,'vInfo (Imported)'!$1:$5000,A2333,FALSE)&gt;0,
HLOOKUP($D$1,'vInfo (Imported)'!$1:$5000,A2333,FALSE),
"")</f>
        <v/>
      </c>
      <c r="E2333" t="str">
        <f>IF(HLOOKUP("Category",'vInfo (Imported)'!$1:$5000,A2333,FALSE)&gt;0,
HLOOKUP("Category",'vInfo (Imported)'!$1:$5000,A2333,FALSE),
"")</f>
        <v/>
      </c>
      <c r="F2333" t="str">
        <f>IF(HLOOKUP("OS according to the configuration file",'vInfo (Imported)'!$1:$5000,A2333,FALSE)&gt;0,
HLOOKUP("OS according to the configuration file",'vInfo (Imported)'!$1:$5000,A2333,FALSE),
"")</f>
        <v/>
      </c>
      <c r="G2333" s="1" t="str">
        <f>IF(HLOOKUP("Cluster",'vInfo (Imported)'!$1:$5000,A2333,FALSE)&gt;0,
HLOOKUP("Cluster",'vInfo (Imported)'!$1:$5000,A2333,FALSE),
"")</f>
        <v/>
      </c>
      <c r="K2333" s="28">
        <f>'vCluster (Imported)'!A2333</f>
        <v>0</v>
      </c>
      <c r="L2333">
        <f t="shared" si="219"/>
        <v>0</v>
      </c>
      <c r="M2333">
        <f t="shared" si="220"/>
        <v>0</v>
      </c>
      <c r="N2333">
        <f t="shared" si="221"/>
        <v>0</v>
      </c>
      <c r="O2333" s="1">
        <f t="shared" si="222"/>
        <v>0</v>
      </c>
      <c r="P2333">
        <f>SUMIFS('vCluster (Imported)'!$G:$G,'vCluster (Imported)'!$A:$A,K2333)</f>
        <v>0</v>
      </c>
      <c r="Q2333">
        <f t="shared" si="223"/>
        <v>0</v>
      </c>
    </row>
    <row r="2334" spans="1:17" x14ac:dyDescent="0.3">
      <c r="A2334">
        <f t="shared" si="218"/>
        <v>2334</v>
      </c>
      <c r="B2334" t="str">
        <f>IF(HLOOKUP("Memory",'vInfo (Imported)'!$1:$5000,A2334,FALSE)&gt;0,HLOOKUP("Memory",'vInfo (Imported)'!$1:$5000,A2334,FALSE),"")</f>
        <v/>
      </c>
      <c r="C2334" t="str">
        <f>IF(HLOOKUP("CPUs",'vInfo (Imported)'!$1:$5000,A2334,FALSE)&gt;0,
HLOOKUP("CPUs",'vInfo (Imported)'!$1:$5000,A2334,FALSE),
"")</f>
        <v/>
      </c>
      <c r="D2334" t="str">
        <f>IF(HLOOKUP($D$1,'vInfo (Imported)'!$1:$5000,A2334,FALSE)&gt;0,
HLOOKUP($D$1,'vInfo (Imported)'!$1:$5000,A2334,FALSE),
"")</f>
        <v/>
      </c>
      <c r="E2334" t="str">
        <f>IF(HLOOKUP("Category",'vInfo (Imported)'!$1:$5000,A2334,FALSE)&gt;0,
HLOOKUP("Category",'vInfo (Imported)'!$1:$5000,A2334,FALSE),
"")</f>
        <v/>
      </c>
      <c r="F2334" t="str">
        <f>IF(HLOOKUP("OS according to the configuration file",'vInfo (Imported)'!$1:$5000,A2334,FALSE)&gt;0,
HLOOKUP("OS according to the configuration file",'vInfo (Imported)'!$1:$5000,A2334,FALSE),
"")</f>
        <v/>
      </c>
      <c r="G2334" s="1" t="str">
        <f>IF(HLOOKUP("Cluster",'vInfo (Imported)'!$1:$5000,A2334,FALSE)&gt;0,
HLOOKUP("Cluster",'vInfo (Imported)'!$1:$5000,A2334,FALSE),
"")</f>
        <v/>
      </c>
      <c r="K2334" s="28">
        <f>'vCluster (Imported)'!A2334</f>
        <v>0</v>
      </c>
      <c r="L2334">
        <f t="shared" si="219"/>
        <v>0</v>
      </c>
      <c r="M2334">
        <f t="shared" si="220"/>
        <v>0</v>
      </c>
      <c r="N2334">
        <f t="shared" si="221"/>
        <v>0</v>
      </c>
      <c r="O2334" s="1">
        <f t="shared" si="222"/>
        <v>0</v>
      </c>
      <c r="P2334">
        <f>SUMIFS('vCluster (Imported)'!$G:$G,'vCluster (Imported)'!$A:$A,K2334)</f>
        <v>0</v>
      </c>
      <c r="Q2334">
        <f t="shared" si="223"/>
        <v>0</v>
      </c>
    </row>
    <row r="2335" spans="1:17" x14ac:dyDescent="0.3">
      <c r="A2335">
        <f t="shared" si="218"/>
        <v>2335</v>
      </c>
      <c r="B2335" t="str">
        <f>IF(HLOOKUP("Memory",'vInfo (Imported)'!$1:$5000,A2335,FALSE)&gt;0,HLOOKUP("Memory",'vInfo (Imported)'!$1:$5000,A2335,FALSE),"")</f>
        <v/>
      </c>
      <c r="C2335" t="str">
        <f>IF(HLOOKUP("CPUs",'vInfo (Imported)'!$1:$5000,A2335,FALSE)&gt;0,
HLOOKUP("CPUs",'vInfo (Imported)'!$1:$5000,A2335,FALSE),
"")</f>
        <v/>
      </c>
      <c r="D2335" t="str">
        <f>IF(HLOOKUP($D$1,'vInfo (Imported)'!$1:$5000,A2335,FALSE)&gt;0,
HLOOKUP($D$1,'vInfo (Imported)'!$1:$5000,A2335,FALSE),
"")</f>
        <v/>
      </c>
      <c r="E2335" t="str">
        <f>IF(HLOOKUP("Category",'vInfo (Imported)'!$1:$5000,A2335,FALSE)&gt;0,
HLOOKUP("Category",'vInfo (Imported)'!$1:$5000,A2335,FALSE),
"")</f>
        <v/>
      </c>
      <c r="F2335" t="str">
        <f>IF(HLOOKUP("OS according to the configuration file",'vInfo (Imported)'!$1:$5000,A2335,FALSE)&gt;0,
HLOOKUP("OS according to the configuration file",'vInfo (Imported)'!$1:$5000,A2335,FALSE),
"")</f>
        <v/>
      </c>
      <c r="G2335" s="1" t="str">
        <f>IF(HLOOKUP("Cluster",'vInfo (Imported)'!$1:$5000,A2335,FALSE)&gt;0,
HLOOKUP("Cluster",'vInfo (Imported)'!$1:$5000,A2335,FALSE),
"")</f>
        <v/>
      </c>
      <c r="K2335" s="28">
        <f>'vCluster (Imported)'!A2335</f>
        <v>0</v>
      </c>
      <c r="L2335">
        <f t="shared" si="219"/>
        <v>0</v>
      </c>
      <c r="M2335">
        <f t="shared" si="220"/>
        <v>0</v>
      </c>
      <c r="N2335">
        <f t="shared" si="221"/>
        <v>0</v>
      </c>
      <c r="O2335" s="1">
        <f t="shared" si="222"/>
        <v>0</v>
      </c>
      <c r="P2335">
        <f>SUMIFS('vCluster (Imported)'!$G:$G,'vCluster (Imported)'!$A:$A,K2335)</f>
        <v>0</v>
      </c>
      <c r="Q2335">
        <f t="shared" si="223"/>
        <v>0</v>
      </c>
    </row>
    <row r="2336" spans="1:17" x14ac:dyDescent="0.3">
      <c r="A2336">
        <f t="shared" si="218"/>
        <v>2336</v>
      </c>
      <c r="B2336" t="str">
        <f>IF(HLOOKUP("Memory",'vInfo (Imported)'!$1:$5000,A2336,FALSE)&gt;0,HLOOKUP("Memory",'vInfo (Imported)'!$1:$5000,A2336,FALSE),"")</f>
        <v/>
      </c>
      <c r="C2336" t="str">
        <f>IF(HLOOKUP("CPUs",'vInfo (Imported)'!$1:$5000,A2336,FALSE)&gt;0,
HLOOKUP("CPUs",'vInfo (Imported)'!$1:$5000,A2336,FALSE),
"")</f>
        <v/>
      </c>
      <c r="D2336" t="str">
        <f>IF(HLOOKUP($D$1,'vInfo (Imported)'!$1:$5000,A2336,FALSE)&gt;0,
HLOOKUP($D$1,'vInfo (Imported)'!$1:$5000,A2336,FALSE),
"")</f>
        <v/>
      </c>
      <c r="E2336" t="str">
        <f>IF(HLOOKUP("Category",'vInfo (Imported)'!$1:$5000,A2336,FALSE)&gt;0,
HLOOKUP("Category",'vInfo (Imported)'!$1:$5000,A2336,FALSE),
"")</f>
        <v/>
      </c>
      <c r="F2336" t="str">
        <f>IF(HLOOKUP("OS according to the configuration file",'vInfo (Imported)'!$1:$5000,A2336,FALSE)&gt;0,
HLOOKUP("OS according to the configuration file",'vInfo (Imported)'!$1:$5000,A2336,FALSE),
"")</f>
        <v/>
      </c>
      <c r="G2336" s="1" t="str">
        <f>IF(HLOOKUP("Cluster",'vInfo (Imported)'!$1:$5000,A2336,FALSE)&gt;0,
HLOOKUP("Cluster",'vInfo (Imported)'!$1:$5000,A2336,FALSE),
"")</f>
        <v/>
      </c>
      <c r="K2336" s="28">
        <f>'vCluster (Imported)'!A2336</f>
        <v>0</v>
      </c>
      <c r="L2336">
        <f t="shared" si="219"/>
        <v>0</v>
      </c>
      <c r="M2336">
        <f t="shared" si="220"/>
        <v>0</v>
      </c>
      <c r="N2336">
        <f t="shared" si="221"/>
        <v>0</v>
      </c>
      <c r="O2336" s="1">
        <f t="shared" si="222"/>
        <v>0</v>
      </c>
      <c r="P2336">
        <f>SUMIFS('vCluster (Imported)'!$G:$G,'vCluster (Imported)'!$A:$A,K2336)</f>
        <v>0</v>
      </c>
      <c r="Q2336">
        <f t="shared" si="223"/>
        <v>0</v>
      </c>
    </row>
    <row r="2337" spans="1:17" x14ac:dyDescent="0.3">
      <c r="A2337">
        <f t="shared" si="218"/>
        <v>2337</v>
      </c>
      <c r="B2337" t="str">
        <f>IF(HLOOKUP("Memory",'vInfo (Imported)'!$1:$5000,A2337,FALSE)&gt;0,HLOOKUP("Memory",'vInfo (Imported)'!$1:$5000,A2337,FALSE),"")</f>
        <v/>
      </c>
      <c r="C2337" t="str">
        <f>IF(HLOOKUP("CPUs",'vInfo (Imported)'!$1:$5000,A2337,FALSE)&gt;0,
HLOOKUP("CPUs",'vInfo (Imported)'!$1:$5000,A2337,FALSE),
"")</f>
        <v/>
      </c>
      <c r="D2337" t="str">
        <f>IF(HLOOKUP($D$1,'vInfo (Imported)'!$1:$5000,A2337,FALSE)&gt;0,
HLOOKUP($D$1,'vInfo (Imported)'!$1:$5000,A2337,FALSE),
"")</f>
        <v/>
      </c>
      <c r="E2337" t="str">
        <f>IF(HLOOKUP("Category",'vInfo (Imported)'!$1:$5000,A2337,FALSE)&gt;0,
HLOOKUP("Category",'vInfo (Imported)'!$1:$5000,A2337,FALSE),
"")</f>
        <v/>
      </c>
      <c r="F2337" t="str">
        <f>IF(HLOOKUP("OS according to the configuration file",'vInfo (Imported)'!$1:$5000,A2337,FALSE)&gt;0,
HLOOKUP("OS according to the configuration file",'vInfo (Imported)'!$1:$5000,A2337,FALSE),
"")</f>
        <v/>
      </c>
      <c r="G2337" s="1" t="str">
        <f>IF(HLOOKUP("Cluster",'vInfo (Imported)'!$1:$5000,A2337,FALSE)&gt;0,
HLOOKUP("Cluster",'vInfo (Imported)'!$1:$5000,A2337,FALSE),
"")</f>
        <v/>
      </c>
      <c r="K2337" s="28">
        <f>'vCluster (Imported)'!A2337</f>
        <v>0</v>
      </c>
      <c r="L2337">
        <f t="shared" si="219"/>
        <v>0</v>
      </c>
      <c r="M2337">
        <f t="shared" si="220"/>
        <v>0</v>
      </c>
      <c r="N2337">
        <f t="shared" si="221"/>
        <v>0</v>
      </c>
      <c r="O2337" s="1">
        <f t="shared" si="222"/>
        <v>0</v>
      </c>
      <c r="P2337">
        <f>SUMIFS('vCluster (Imported)'!$G:$G,'vCluster (Imported)'!$A:$A,K2337)</f>
        <v>0</v>
      </c>
      <c r="Q2337">
        <f t="shared" si="223"/>
        <v>0</v>
      </c>
    </row>
    <row r="2338" spans="1:17" x14ac:dyDescent="0.3">
      <c r="A2338">
        <f t="shared" si="218"/>
        <v>2338</v>
      </c>
      <c r="B2338" t="str">
        <f>IF(HLOOKUP("Memory",'vInfo (Imported)'!$1:$5000,A2338,FALSE)&gt;0,HLOOKUP("Memory",'vInfo (Imported)'!$1:$5000,A2338,FALSE),"")</f>
        <v/>
      </c>
      <c r="C2338" t="str">
        <f>IF(HLOOKUP("CPUs",'vInfo (Imported)'!$1:$5000,A2338,FALSE)&gt;0,
HLOOKUP("CPUs",'vInfo (Imported)'!$1:$5000,A2338,FALSE),
"")</f>
        <v/>
      </c>
      <c r="D2338" t="str">
        <f>IF(HLOOKUP($D$1,'vInfo (Imported)'!$1:$5000,A2338,FALSE)&gt;0,
HLOOKUP($D$1,'vInfo (Imported)'!$1:$5000,A2338,FALSE),
"")</f>
        <v/>
      </c>
      <c r="E2338" t="str">
        <f>IF(HLOOKUP("Category",'vInfo (Imported)'!$1:$5000,A2338,FALSE)&gt;0,
HLOOKUP("Category",'vInfo (Imported)'!$1:$5000,A2338,FALSE),
"")</f>
        <v/>
      </c>
      <c r="F2338" t="str">
        <f>IF(HLOOKUP("OS according to the configuration file",'vInfo (Imported)'!$1:$5000,A2338,FALSE)&gt;0,
HLOOKUP("OS according to the configuration file",'vInfo (Imported)'!$1:$5000,A2338,FALSE),
"")</f>
        <v/>
      </c>
      <c r="G2338" s="1" t="str">
        <f>IF(HLOOKUP("Cluster",'vInfo (Imported)'!$1:$5000,A2338,FALSE)&gt;0,
HLOOKUP("Cluster",'vInfo (Imported)'!$1:$5000,A2338,FALSE),
"")</f>
        <v/>
      </c>
      <c r="K2338" s="28">
        <f>'vCluster (Imported)'!A2338</f>
        <v>0</v>
      </c>
      <c r="L2338">
        <f t="shared" si="219"/>
        <v>0</v>
      </c>
      <c r="M2338">
        <f t="shared" si="220"/>
        <v>0</v>
      </c>
      <c r="N2338">
        <f t="shared" si="221"/>
        <v>0</v>
      </c>
      <c r="O2338" s="1">
        <f t="shared" si="222"/>
        <v>0</v>
      </c>
      <c r="P2338">
        <f>SUMIFS('vCluster (Imported)'!$G:$G,'vCluster (Imported)'!$A:$A,K2338)</f>
        <v>0</v>
      </c>
      <c r="Q2338">
        <f t="shared" si="223"/>
        <v>0</v>
      </c>
    </row>
    <row r="2339" spans="1:17" x14ac:dyDescent="0.3">
      <c r="A2339">
        <f t="shared" si="218"/>
        <v>2339</v>
      </c>
      <c r="B2339" t="str">
        <f>IF(HLOOKUP("Memory",'vInfo (Imported)'!$1:$5000,A2339,FALSE)&gt;0,HLOOKUP("Memory",'vInfo (Imported)'!$1:$5000,A2339,FALSE),"")</f>
        <v/>
      </c>
      <c r="C2339" t="str">
        <f>IF(HLOOKUP("CPUs",'vInfo (Imported)'!$1:$5000,A2339,FALSE)&gt;0,
HLOOKUP("CPUs",'vInfo (Imported)'!$1:$5000,A2339,FALSE),
"")</f>
        <v/>
      </c>
      <c r="D2339" t="str">
        <f>IF(HLOOKUP($D$1,'vInfo (Imported)'!$1:$5000,A2339,FALSE)&gt;0,
HLOOKUP($D$1,'vInfo (Imported)'!$1:$5000,A2339,FALSE),
"")</f>
        <v/>
      </c>
      <c r="E2339" t="str">
        <f>IF(HLOOKUP("Category",'vInfo (Imported)'!$1:$5000,A2339,FALSE)&gt;0,
HLOOKUP("Category",'vInfo (Imported)'!$1:$5000,A2339,FALSE),
"")</f>
        <v/>
      </c>
      <c r="F2339" t="str">
        <f>IF(HLOOKUP("OS according to the configuration file",'vInfo (Imported)'!$1:$5000,A2339,FALSE)&gt;0,
HLOOKUP("OS according to the configuration file",'vInfo (Imported)'!$1:$5000,A2339,FALSE),
"")</f>
        <v/>
      </c>
      <c r="G2339" s="1" t="str">
        <f>IF(HLOOKUP("Cluster",'vInfo (Imported)'!$1:$5000,A2339,FALSE)&gt;0,
HLOOKUP("Cluster",'vInfo (Imported)'!$1:$5000,A2339,FALSE),
"")</f>
        <v/>
      </c>
      <c r="K2339" s="28">
        <f>'vCluster (Imported)'!A2339</f>
        <v>0</v>
      </c>
      <c r="L2339">
        <f t="shared" si="219"/>
        <v>0</v>
      </c>
      <c r="M2339">
        <f t="shared" si="220"/>
        <v>0</v>
      </c>
      <c r="N2339">
        <f t="shared" si="221"/>
        <v>0</v>
      </c>
      <c r="O2339" s="1">
        <f t="shared" si="222"/>
        <v>0</v>
      </c>
      <c r="P2339">
        <f>SUMIFS('vCluster (Imported)'!$G:$G,'vCluster (Imported)'!$A:$A,K2339)</f>
        <v>0</v>
      </c>
      <c r="Q2339">
        <f t="shared" si="223"/>
        <v>0</v>
      </c>
    </row>
    <row r="2340" spans="1:17" x14ac:dyDescent="0.3">
      <c r="A2340">
        <f t="shared" si="218"/>
        <v>2340</v>
      </c>
      <c r="B2340" t="str">
        <f>IF(HLOOKUP("Memory",'vInfo (Imported)'!$1:$5000,A2340,FALSE)&gt;0,HLOOKUP("Memory",'vInfo (Imported)'!$1:$5000,A2340,FALSE),"")</f>
        <v/>
      </c>
      <c r="C2340" t="str">
        <f>IF(HLOOKUP("CPUs",'vInfo (Imported)'!$1:$5000,A2340,FALSE)&gt;0,
HLOOKUP("CPUs",'vInfo (Imported)'!$1:$5000,A2340,FALSE),
"")</f>
        <v/>
      </c>
      <c r="D2340" t="str">
        <f>IF(HLOOKUP($D$1,'vInfo (Imported)'!$1:$5000,A2340,FALSE)&gt;0,
HLOOKUP($D$1,'vInfo (Imported)'!$1:$5000,A2340,FALSE),
"")</f>
        <v/>
      </c>
      <c r="E2340" t="str">
        <f>IF(HLOOKUP("Category",'vInfo (Imported)'!$1:$5000,A2340,FALSE)&gt;0,
HLOOKUP("Category",'vInfo (Imported)'!$1:$5000,A2340,FALSE),
"")</f>
        <v/>
      </c>
      <c r="F2340" t="str">
        <f>IF(HLOOKUP("OS according to the configuration file",'vInfo (Imported)'!$1:$5000,A2340,FALSE)&gt;0,
HLOOKUP("OS according to the configuration file",'vInfo (Imported)'!$1:$5000,A2340,FALSE),
"")</f>
        <v/>
      </c>
      <c r="G2340" s="1" t="str">
        <f>IF(HLOOKUP("Cluster",'vInfo (Imported)'!$1:$5000,A2340,FALSE)&gt;0,
HLOOKUP("Cluster",'vInfo (Imported)'!$1:$5000,A2340,FALSE),
"")</f>
        <v/>
      </c>
      <c r="K2340" s="28">
        <f>'vCluster (Imported)'!A2340</f>
        <v>0</v>
      </c>
      <c r="L2340">
        <f t="shared" si="219"/>
        <v>0</v>
      </c>
      <c r="M2340">
        <f t="shared" si="220"/>
        <v>0</v>
      </c>
      <c r="N2340">
        <f t="shared" si="221"/>
        <v>0</v>
      </c>
      <c r="O2340" s="1">
        <f t="shared" si="222"/>
        <v>0</v>
      </c>
      <c r="P2340">
        <f>SUMIFS('vCluster (Imported)'!$G:$G,'vCluster (Imported)'!$A:$A,K2340)</f>
        <v>0</v>
      </c>
      <c r="Q2340">
        <f t="shared" si="223"/>
        <v>0</v>
      </c>
    </row>
    <row r="2341" spans="1:17" x14ac:dyDescent="0.3">
      <c r="A2341">
        <f t="shared" si="218"/>
        <v>2341</v>
      </c>
      <c r="B2341" t="str">
        <f>IF(HLOOKUP("Memory",'vInfo (Imported)'!$1:$5000,A2341,FALSE)&gt;0,HLOOKUP("Memory",'vInfo (Imported)'!$1:$5000,A2341,FALSE),"")</f>
        <v/>
      </c>
      <c r="C2341" t="str">
        <f>IF(HLOOKUP("CPUs",'vInfo (Imported)'!$1:$5000,A2341,FALSE)&gt;0,
HLOOKUP("CPUs",'vInfo (Imported)'!$1:$5000,A2341,FALSE),
"")</f>
        <v/>
      </c>
      <c r="D2341" t="str">
        <f>IF(HLOOKUP($D$1,'vInfo (Imported)'!$1:$5000,A2341,FALSE)&gt;0,
HLOOKUP($D$1,'vInfo (Imported)'!$1:$5000,A2341,FALSE),
"")</f>
        <v/>
      </c>
      <c r="E2341" t="str">
        <f>IF(HLOOKUP("Category",'vInfo (Imported)'!$1:$5000,A2341,FALSE)&gt;0,
HLOOKUP("Category",'vInfo (Imported)'!$1:$5000,A2341,FALSE),
"")</f>
        <v/>
      </c>
      <c r="F2341" t="str">
        <f>IF(HLOOKUP("OS according to the configuration file",'vInfo (Imported)'!$1:$5000,A2341,FALSE)&gt;0,
HLOOKUP("OS according to the configuration file",'vInfo (Imported)'!$1:$5000,A2341,FALSE),
"")</f>
        <v/>
      </c>
      <c r="G2341" s="1" t="str">
        <f>IF(HLOOKUP("Cluster",'vInfo (Imported)'!$1:$5000,A2341,FALSE)&gt;0,
HLOOKUP("Cluster",'vInfo (Imported)'!$1:$5000,A2341,FALSE),
"")</f>
        <v/>
      </c>
      <c r="K2341" s="28">
        <f>'vCluster (Imported)'!A2341</f>
        <v>0</v>
      </c>
      <c r="L2341">
        <f t="shared" si="219"/>
        <v>0</v>
      </c>
      <c r="M2341">
        <f t="shared" si="220"/>
        <v>0</v>
      </c>
      <c r="N2341">
        <f t="shared" si="221"/>
        <v>0</v>
      </c>
      <c r="O2341" s="1">
        <f t="shared" si="222"/>
        <v>0</v>
      </c>
      <c r="P2341">
        <f>SUMIFS('vCluster (Imported)'!$G:$G,'vCluster (Imported)'!$A:$A,K2341)</f>
        <v>0</v>
      </c>
      <c r="Q2341">
        <f t="shared" si="223"/>
        <v>0</v>
      </c>
    </row>
    <row r="2342" spans="1:17" x14ac:dyDescent="0.3">
      <c r="A2342">
        <f t="shared" si="218"/>
        <v>2342</v>
      </c>
      <c r="B2342" t="str">
        <f>IF(HLOOKUP("Memory",'vInfo (Imported)'!$1:$5000,A2342,FALSE)&gt;0,HLOOKUP("Memory",'vInfo (Imported)'!$1:$5000,A2342,FALSE),"")</f>
        <v/>
      </c>
      <c r="C2342" t="str">
        <f>IF(HLOOKUP("CPUs",'vInfo (Imported)'!$1:$5000,A2342,FALSE)&gt;0,
HLOOKUP("CPUs",'vInfo (Imported)'!$1:$5000,A2342,FALSE),
"")</f>
        <v/>
      </c>
      <c r="D2342" t="str">
        <f>IF(HLOOKUP($D$1,'vInfo (Imported)'!$1:$5000,A2342,FALSE)&gt;0,
HLOOKUP($D$1,'vInfo (Imported)'!$1:$5000,A2342,FALSE),
"")</f>
        <v/>
      </c>
      <c r="E2342" t="str">
        <f>IF(HLOOKUP("Category",'vInfo (Imported)'!$1:$5000,A2342,FALSE)&gt;0,
HLOOKUP("Category",'vInfo (Imported)'!$1:$5000,A2342,FALSE),
"")</f>
        <v/>
      </c>
      <c r="F2342" t="str">
        <f>IF(HLOOKUP("OS according to the configuration file",'vInfo (Imported)'!$1:$5000,A2342,FALSE)&gt;0,
HLOOKUP("OS according to the configuration file",'vInfo (Imported)'!$1:$5000,A2342,FALSE),
"")</f>
        <v/>
      </c>
      <c r="G2342" s="1" t="str">
        <f>IF(HLOOKUP("Cluster",'vInfo (Imported)'!$1:$5000,A2342,FALSE)&gt;0,
HLOOKUP("Cluster",'vInfo (Imported)'!$1:$5000,A2342,FALSE),
"")</f>
        <v/>
      </c>
      <c r="K2342" s="28">
        <f>'vCluster (Imported)'!A2342</f>
        <v>0</v>
      </c>
      <c r="L2342">
        <f t="shared" si="219"/>
        <v>0</v>
      </c>
      <c r="M2342">
        <f t="shared" si="220"/>
        <v>0</v>
      </c>
      <c r="N2342">
        <f t="shared" si="221"/>
        <v>0</v>
      </c>
      <c r="O2342" s="1">
        <f t="shared" si="222"/>
        <v>0</v>
      </c>
      <c r="P2342">
        <f>SUMIFS('vCluster (Imported)'!$G:$G,'vCluster (Imported)'!$A:$A,K2342)</f>
        <v>0</v>
      </c>
      <c r="Q2342">
        <f t="shared" si="223"/>
        <v>0</v>
      </c>
    </row>
    <row r="2343" spans="1:17" x14ac:dyDescent="0.3">
      <c r="A2343">
        <f t="shared" si="218"/>
        <v>2343</v>
      </c>
      <c r="B2343" t="str">
        <f>IF(HLOOKUP("Memory",'vInfo (Imported)'!$1:$5000,A2343,FALSE)&gt;0,HLOOKUP("Memory",'vInfo (Imported)'!$1:$5000,A2343,FALSE),"")</f>
        <v/>
      </c>
      <c r="C2343" t="str">
        <f>IF(HLOOKUP("CPUs",'vInfo (Imported)'!$1:$5000,A2343,FALSE)&gt;0,
HLOOKUP("CPUs",'vInfo (Imported)'!$1:$5000,A2343,FALSE),
"")</f>
        <v/>
      </c>
      <c r="D2343" t="str">
        <f>IF(HLOOKUP($D$1,'vInfo (Imported)'!$1:$5000,A2343,FALSE)&gt;0,
HLOOKUP($D$1,'vInfo (Imported)'!$1:$5000,A2343,FALSE),
"")</f>
        <v/>
      </c>
      <c r="E2343" t="str">
        <f>IF(HLOOKUP("Category",'vInfo (Imported)'!$1:$5000,A2343,FALSE)&gt;0,
HLOOKUP("Category",'vInfo (Imported)'!$1:$5000,A2343,FALSE),
"")</f>
        <v/>
      </c>
      <c r="F2343" t="str">
        <f>IF(HLOOKUP("OS according to the configuration file",'vInfo (Imported)'!$1:$5000,A2343,FALSE)&gt;0,
HLOOKUP("OS according to the configuration file",'vInfo (Imported)'!$1:$5000,A2343,FALSE),
"")</f>
        <v/>
      </c>
      <c r="G2343" s="1" t="str">
        <f>IF(HLOOKUP("Cluster",'vInfo (Imported)'!$1:$5000,A2343,FALSE)&gt;0,
HLOOKUP("Cluster",'vInfo (Imported)'!$1:$5000,A2343,FALSE),
"")</f>
        <v/>
      </c>
      <c r="K2343" s="28">
        <f>'vCluster (Imported)'!A2343</f>
        <v>0</v>
      </c>
      <c r="L2343">
        <f t="shared" si="219"/>
        <v>0</v>
      </c>
      <c r="M2343">
        <f t="shared" si="220"/>
        <v>0</v>
      </c>
      <c r="N2343">
        <f t="shared" si="221"/>
        <v>0</v>
      </c>
      <c r="O2343" s="1">
        <f t="shared" si="222"/>
        <v>0</v>
      </c>
      <c r="P2343">
        <f>SUMIFS('vCluster (Imported)'!$G:$G,'vCluster (Imported)'!$A:$A,K2343)</f>
        <v>0</v>
      </c>
      <c r="Q2343">
        <f t="shared" si="223"/>
        <v>0</v>
      </c>
    </row>
    <row r="2344" spans="1:17" x14ac:dyDescent="0.3">
      <c r="A2344">
        <f t="shared" si="218"/>
        <v>2344</v>
      </c>
      <c r="B2344" t="str">
        <f>IF(HLOOKUP("Memory",'vInfo (Imported)'!$1:$5000,A2344,FALSE)&gt;0,HLOOKUP("Memory",'vInfo (Imported)'!$1:$5000,A2344,FALSE),"")</f>
        <v/>
      </c>
      <c r="C2344" t="str">
        <f>IF(HLOOKUP("CPUs",'vInfo (Imported)'!$1:$5000,A2344,FALSE)&gt;0,
HLOOKUP("CPUs",'vInfo (Imported)'!$1:$5000,A2344,FALSE),
"")</f>
        <v/>
      </c>
      <c r="D2344" t="str">
        <f>IF(HLOOKUP($D$1,'vInfo (Imported)'!$1:$5000,A2344,FALSE)&gt;0,
HLOOKUP($D$1,'vInfo (Imported)'!$1:$5000,A2344,FALSE),
"")</f>
        <v/>
      </c>
      <c r="E2344" t="str">
        <f>IF(HLOOKUP("Category",'vInfo (Imported)'!$1:$5000,A2344,FALSE)&gt;0,
HLOOKUP("Category",'vInfo (Imported)'!$1:$5000,A2344,FALSE),
"")</f>
        <v/>
      </c>
      <c r="F2344" t="str">
        <f>IF(HLOOKUP("OS according to the configuration file",'vInfo (Imported)'!$1:$5000,A2344,FALSE)&gt;0,
HLOOKUP("OS according to the configuration file",'vInfo (Imported)'!$1:$5000,A2344,FALSE),
"")</f>
        <v/>
      </c>
      <c r="G2344" s="1" t="str">
        <f>IF(HLOOKUP("Cluster",'vInfo (Imported)'!$1:$5000,A2344,FALSE)&gt;0,
HLOOKUP("Cluster",'vInfo (Imported)'!$1:$5000,A2344,FALSE),
"")</f>
        <v/>
      </c>
      <c r="K2344" s="28">
        <f>'vCluster (Imported)'!A2344</f>
        <v>0</v>
      </c>
      <c r="L2344">
        <f t="shared" si="219"/>
        <v>0</v>
      </c>
      <c r="M2344">
        <f t="shared" si="220"/>
        <v>0</v>
      </c>
      <c r="N2344">
        <f t="shared" si="221"/>
        <v>0</v>
      </c>
      <c r="O2344" s="1">
        <f t="shared" si="222"/>
        <v>0</v>
      </c>
      <c r="P2344">
        <f>SUMIFS('vCluster (Imported)'!$G:$G,'vCluster (Imported)'!$A:$A,K2344)</f>
        <v>0</v>
      </c>
      <c r="Q2344">
        <f t="shared" si="223"/>
        <v>0</v>
      </c>
    </row>
    <row r="2345" spans="1:17" x14ac:dyDescent="0.3">
      <c r="A2345">
        <f t="shared" si="218"/>
        <v>2345</v>
      </c>
      <c r="B2345" t="str">
        <f>IF(HLOOKUP("Memory",'vInfo (Imported)'!$1:$5000,A2345,FALSE)&gt;0,HLOOKUP("Memory",'vInfo (Imported)'!$1:$5000,A2345,FALSE),"")</f>
        <v/>
      </c>
      <c r="C2345" t="str">
        <f>IF(HLOOKUP("CPUs",'vInfo (Imported)'!$1:$5000,A2345,FALSE)&gt;0,
HLOOKUP("CPUs",'vInfo (Imported)'!$1:$5000,A2345,FALSE),
"")</f>
        <v/>
      </c>
      <c r="D2345" t="str">
        <f>IF(HLOOKUP($D$1,'vInfo (Imported)'!$1:$5000,A2345,FALSE)&gt;0,
HLOOKUP($D$1,'vInfo (Imported)'!$1:$5000,A2345,FALSE),
"")</f>
        <v/>
      </c>
      <c r="E2345" t="str">
        <f>IF(HLOOKUP("Category",'vInfo (Imported)'!$1:$5000,A2345,FALSE)&gt;0,
HLOOKUP("Category",'vInfo (Imported)'!$1:$5000,A2345,FALSE),
"")</f>
        <v/>
      </c>
      <c r="F2345" t="str">
        <f>IF(HLOOKUP("OS according to the configuration file",'vInfo (Imported)'!$1:$5000,A2345,FALSE)&gt;0,
HLOOKUP("OS according to the configuration file",'vInfo (Imported)'!$1:$5000,A2345,FALSE),
"")</f>
        <v/>
      </c>
      <c r="G2345" s="1" t="str">
        <f>IF(HLOOKUP("Cluster",'vInfo (Imported)'!$1:$5000,A2345,FALSE)&gt;0,
HLOOKUP("Cluster",'vInfo (Imported)'!$1:$5000,A2345,FALSE),
"")</f>
        <v/>
      </c>
      <c r="K2345" s="28">
        <f>'vCluster (Imported)'!A2345</f>
        <v>0</v>
      </c>
      <c r="L2345">
        <f t="shared" si="219"/>
        <v>0</v>
      </c>
      <c r="M2345">
        <f t="shared" si="220"/>
        <v>0</v>
      </c>
      <c r="N2345">
        <f t="shared" si="221"/>
        <v>0</v>
      </c>
      <c r="O2345" s="1">
        <f t="shared" si="222"/>
        <v>0</v>
      </c>
      <c r="P2345">
        <f>SUMIFS('vCluster (Imported)'!$G:$G,'vCluster (Imported)'!$A:$A,K2345)</f>
        <v>0</v>
      </c>
      <c r="Q2345">
        <f t="shared" si="223"/>
        <v>0</v>
      </c>
    </row>
    <row r="2346" spans="1:17" x14ac:dyDescent="0.3">
      <c r="A2346">
        <f t="shared" si="218"/>
        <v>2346</v>
      </c>
      <c r="B2346" t="str">
        <f>IF(HLOOKUP("Memory",'vInfo (Imported)'!$1:$5000,A2346,FALSE)&gt;0,HLOOKUP("Memory",'vInfo (Imported)'!$1:$5000,A2346,FALSE),"")</f>
        <v/>
      </c>
      <c r="C2346" t="str">
        <f>IF(HLOOKUP("CPUs",'vInfo (Imported)'!$1:$5000,A2346,FALSE)&gt;0,
HLOOKUP("CPUs",'vInfo (Imported)'!$1:$5000,A2346,FALSE),
"")</f>
        <v/>
      </c>
      <c r="D2346" t="str">
        <f>IF(HLOOKUP($D$1,'vInfo (Imported)'!$1:$5000,A2346,FALSE)&gt;0,
HLOOKUP($D$1,'vInfo (Imported)'!$1:$5000,A2346,FALSE),
"")</f>
        <v/>
      </c>
      <c r="E2346" t="str">
        <f>IF(HLOOKUP("Category",'vInfo (Imported)'!$1:$5000,A2346,FALSE)&gt;0,
HLOOKUP("Category",'vInfo (Imported)'!$1:$5000,A2346,FALSE),
"")</f>
        <v/>
      </c>
      <c r="F2346" t="str">
        <f>IF(HLOOKUP("OS according to the configuration file",'vInfo (Imported)'!$1:$5000,A2346,FALSE)&gt;0,
HLOOKUP("OS according to the configuration file",'vInfo (Imported)'!$1:$5000,A2346,FALSE),
"")</f>
        <v/>
      </c>
      <c r="G2346" s="1" t="str">
        <f>IF(HLOOKUP("Cluster",'vInfo (Imported)'!$1:$5000,A2346,FALSE)&gt;0,
HLOOKUP("Cluster",'vInfo (Imported)'!$1:$5000,A2346,FALSE),
"")</f>
        <v/>
      </c>
      <c r="K2346" s="28">
        <f>'vCluster (Imported)'!A2346</f>
        <v>0</v>
      </c>
      <c r="L2346">
        <f t="shared" si="219"/>
        <v>0</v>
      </c>
      <c r="M2346">
        <f t="shared" si="220"/>
        <v>0</v>
      </c>
      <c r="N2346">
        <f t="shared" si="221"/>
        <v>0</v>
      </c>
      <c r="O2346" s="1">
        <f t="shared" si="222"/>
        <v>0</v>
      </c>
      <c r="P2346">
        <f>SUMIFS('vCluster (Imported)'!$G:$G,'vCluster (Imported)'!$A:$A,K2346)</f>
        <v>0</v>
      </c>
      <c r="Q2346">
        <f t="shared" si="223"/>
        <v>0</v>
      </c>
    </row>
    <row r="2347" spans="1:17" x14ac:dyDescent="0.3">
      <c r="A2347">
        <f t="shared" si="218"/>
        <v>2347</v>
      </c>
      <c r="B2347" t="str">
        <f>IF(HLOOKUP("Memory",'vInfo (Imported)'!$1:$5000,A2347,FALSE)&gt;0,HLOOKUP("Memory",'vInfo (Imported)'!$1:$5000,A2347,FALSE),"")</f>
        <v/>
      </c>
      <c r="C2347" t="str">
        <f>IF(HLOOKUP("CPUs",'vInfo (Imported)'!$1:$5000,A2347,FALSE)&gt;0,
HLOOKUP("CPUs",'vInfo (Imported)'!$1:$5000,A2347,FALSE),
"")</f>
        <v/>
      </c>
      <c r="D2347" t="str">
        <f>IF(HLOOKUP($D$1,'vInfo (Imported)'!$1:$5000,A2347,FALSE)&gt;0,
HLOOKUP($D$1,'vInfo (Imported)'!$1:$5000,A2347,FALSE),
"")</f>
        <v/>
      </c>
      <c r="E2347" t="str">
        <f>IF(HLOOKUP("Category",'vInfo (Imported)'!$1:$5000,A2347,FALSE)&gt;0,
HLOOKUP("Category",'vInfo (Imported)'!$1:$5000,A2347,FALSE),
"")</f>
        <v/>
      </c>
      <c r="F2347" t="str">
        <f>IF(HLOOKUP("OS according to the configuration file",'vInfo (Imported)'!$1:$5000,A2347,FALSE)&gt;0,
HLOOKUP("OS according to the configuration file",'vInfo (Imported)'!$1:$5000,A2347,FALSE),
"")</f>
        <v/>
      </c>
      <c r="G2347" s="1" t="str">
        <f>IF(HLOOKUP("Cluster",'vInfo (Imported)'!$1:$5000,A2347,FALSE)&gt;0,
HLOOKUP("Cluster",'vInfo (Imported)'!$1:$5000,A2347,FALSE),
"")</f>
        <v/>
      </c>
      <c r="K2347" s="28">
        <f>'vCluster (Imported)'!A2347</f>
        <v>0</v>
      </c>
      <c r="L2347">
        <f t="shared" si="219"/>
        <v>0</v>
      </c>
      <c r="M2347">
        <f t="shared" si="220"/>
        <v>0</v>
      </c>
      <c r="N2347">
        <f t="shared" si="221"/>
        <v>0</v>
      </c>
      <c r="O2347" s="1">
        <f t="shared" si="222"/>
        <v>0</v>
      </c>
      <c r="P2347">
        <f>SUMIFS('vCluster (Imported)'!$G:$G,'vCluster (Imported)'!$A:$A,K2347)</f>
        <v>0</v>
      </c>
      <c r="Q2347">
        <f t="shared" si="223"/>
        <v>0</v>
      </c>
    </row>
    <row r="2348" spans="1:17" x14ac:dyDescent="0.3">
      <c r="A2348">
        <f t="shared" si="218"/>
        <v>2348</v>
      </c>
      <c r="B2348" t="str">
        <f>IF(HLOOKUP("Memory",'vInfo (Imported)'!$1:$5000,A2348,FALSE)&gt;0,HLOOKUP("Memory",'vInfo (Imported)'!$1:$5000,A2348,FALSE),"")</f>
        <v/>
      </c>
      <c r="C2348" t="str">
        <f>IF(HLOOKUP("CPUs",'vInfo (Imported)'!$1:$5000,A2348,FALSE)&gt;0,
HLOOKUP("CPUs",'vInfo (Imported)'!$1:$5000,A2348,FALSE),
"")</f>
        <v/>
      </c>
      <c r="D2348" t="str">
        <f>IF(HLOOKUP($D$1,'vInfo (Imported)'!$1:$5000,A2348,FALSE)&gt;0,
HLOOKUP($D$1,'vInfo (Imported)'!$1:$5000,A2348,FALSE),
"")</f>
        <v/>
      </c>
      <c r="E2348" t="str">
        <f>IF(HLOOKUP("Category",'vInfo (Imported)'!$1:$5000,A2348,FALSE)&gt;0,
HLOOKUP("Category",'vInfo (Imported)'!$1:$5000,A2348,FALSE),
"")</f>
        <v/>
      </c>
      <c r="F2348" t="str">
        <f>IF(HLOOKUP("OS according to the configuration file",'vInfo (Imported)'!$1:$5000,A2348,FALSE)&gt;0,
HLOOKUP("OS according to the configuration file",'vInfo (Imported)'!$1:$5000,A2348,FALSE),
"")</f>
        <v/>
      </c>
      <c r="G2348" s="1" t="str">
        <f>IF(HLOOKUP("Cluster",'vInfo (Imported)'!$1:$5000,A2348,FALSE)&gt;0,
HLOOKUP("Cluster",'vInfo (Imported)'!$1:$5000,A2348,FALSE),
"")</f>
        <v/>
      </c>
      <c r="K2348" s="28">
        <f>'vCluster (Imported)'!A2348</f>
        <v>0</v>
      </c>
      <c r="L2348">
        <f t="shared" si="219"/>
        <v>0</v>
      </c>
      <c r="M2348">
        <f t="shared" si="220"/>
        <v>0</v>
      </c>
      <c r="N2348">
        <f t="shared" si="221"/>
        <v>0</v>
      </c>
      <c r="O2348" s="1">
        <f t="shared" si="222"/>
        <v>0</v>
      </c>
      <c r="P2348">
        <f>SUMIFS('vCluster (Imported)'!$G:$G,'vCluster (Imported)'!$A:$A,K2348)</f>
        <v>0</v>
      </c>
      <c r="Q2348">
        <f t="shared" si="223"/>
        <v>0</v>
      </c>
    </row>
    <row r="2349" spans="1:17" x14ac:dyDescent="0.3">
      <c r="A2349">
        <f t="shared" si="218"/>
        <v>2349</v>
      </c>
      <c r="B2349" t="str">
        <f>IF(HLOOKUP("Memory",'vInfo (Imported)'!$1:$5000,A2349,FALSE)&gt;0,HLOOKUP("Memory",'vInfo (Imported)'!$1:$5000,A2349,FALSE),"")</f>
        <v/>
      </c>
      <c r="C2349" t="str">
        <f>IF(HLOOKUP("CPUs",'vInfo (Imported)'!$1:$5000,A2349,FALSE)&gt;0,
HLOOKUP("CPUs",'vInfo (Imported)'!$1:$5000,A2349,FALSE),
"")</f>
        <v/>
      </c>
      <c r="D2349" t="str">
        <f>IF(HLOOKUP($D$1,'vInfo (Imported)'!$1:$5000,A2349,FALSE)&gt;0,
HLOOKUP($D$1,'vInfo (Imported)'!$1:$5000,A2349,FALSE),
"")</f>
        <v/>
      </c>
      <c r="E2349" t="str">
        <f>IF(HLOOKUP("Category",'vInfo (Imported)'!$1:$5000,A2349,FALSE)&gt;0,
HLOOKUP("Category",'vInfo (Imported)'!$1:$5000,A2349,FALSE),
"")</f>
        <v/>
      </c>
      <c r="F2349" t="str">
        <f>IF(HLOOKUP("OS according to the configuration file",'vInfo (Imported)'!$1:$5000,A2349,FALSE)&gt;0,
HLOOKUP("OS according to the configuration file",'vInfo (Imported)'!$1:$5000,A2349,FALSE),
"")</f>
        <v/>
      </c>
      <c r="G2349" s="1" t="str">
        <f>IF(HLOOKUP("Cluster",'vInfo (Imported)'!$1:$5000,A2349,FALSE)&gt;0,
HLOOKUP("Cluster",'vInfo (Imported)'!$1:$5000,A2349,FALSE),
"")</f>
        <v/>
      </c>
      <c r="K2349" s="28">
        <f>'vCluster (Imported)'!A2349</f>
        <v>0</v>
      </c>
      <c r="L2349">
        <f t="shared" si="219"/>
        <v>0</v>
      </c>
      <c r="M2349">
        <f t="shared" si="220"/>
        <v>0</v>
      </c>
      <c r="N2349">
        <f t="shared" si="221"/>
        <v>0</v>
      </c>
      <c r="O2349" s="1">
        <f t="shared" si="222"/>
        <v>0</v>
      </c>
      <c r="P2349">
        <f>SUMIFS('vCluster (Imported)'!$G:$G,'vCluster (Imported)'!$A:$A,K2349)</f>
        <v>0</v>
      </c>
      <c r="Q2349">
        <f t="shared" si="223"/>
        <v>0</v>
      </c>
    </row>
    <row r="2350" spans="1:17" x14ac:dyDescent="0.3">
      <c r="A2350">
        <f t="shared" si="218"/>
        <v>2350</v>
      </c>
      <c r="B2350" t="str">
        <f>IF(HLOOKUP("Memory",'vInfo (Imported)'!$1:$5000,A2350,FALSE)&gt;0,HLOOKUP("Memory",'vInfo (Imported)'!$1:$5000,A2350,FALSE),"")</f>
        <v/>
      </c>
      <c r="C2350" t="str">
        <f>IF(HLOOKUP("CPUs",'vInfo (Imported)'!$1:$5000,A2350,FALSE)&gt;0,
HLOOKUP("CPUs",'vInfo (Imported)'!$1:$5000,A2350,FALSE),
"")</f>
        <v/>
      </c>
      <c r="D2350" t="str">
        <f>IF(HLOOKUP($D$1,'vInfo (Imported)'!$1:$5000,A2350,FALSE)&gt;0,
HLOOKUP($D$1,'vInfo (Imported)'!$1:$5000,A2350,FALSE),
"")</f>
        <v/>
      </c>
      <c r="E2350" t="str">
        <f>IF(HLOOKUP("Category",'vInfo (Imported)'!$1:$5000,A2350,FALSE)&gt;0,
HLOOKUP("Category",'vInfo (Imported)'!$1:$5000,A2350,FALSE),
"")</f>
        <v/>
      </c>
      <c r="F2350" t="str">
        <f>IF(HLOOKUP("OS according to the configuration file",'vInfo (Imported)'!$1:$5000,A2350,FALSE)&gt;0,
HLOOKUP("OS according to the configuration file",'vInfo (Imported)'!$1:$5000,A2350,FALSE),
"")</f>
        <v/>
      </c>
      <c r="G2350" s="1" t="str">
        <f>IF(HLOOKUP("Cluster",'vInfo (Imported)'!$1:$5000,A2350,FALSE)&gt;0,
HLOOKUP("Cluster",'vInfo (Imported)'!$1:$5000,A2350,FALSE),
"")</f>
        <v/>
      </c>
      <c r="K2350" s="28">
        <f>'vCluster (Imported)'!A2350</f>
        <v>0</v>
      </c>
      <c r="L2350">
        <f t="shared" si="219"/>
        <v>0</v>
      </c>
      <c r="M2350">
        <f t="shared" si="220"/>
        <v>0</v>
      </c>
      <c r="N2350">
        <f t="shared" si="221"/>
        <v>0</v>
      </c>
      <c r="O2350" s="1">
        <f t="shared" si="222"/>
        <v>0</v>
      </c>
      <c r="P2350">
        <f>SUMIFS('vCluster (Imported)'!$G:$G,'vCluster (Imported)'!$A:$A,K2350)</f>
        <v>0</v>
      </c>
      <c r="Q2350">
        <f t="shared" si="223"/>
        <v>0</v>
      </c>
    </row>
    <row r="2351" spans="1:17" x14ac:dyDescent="0.3">
      <c r="A2351">
        <f t="shared" si="218"/>
        <v>2351</v>
      </c>
      <c r="B2351" t="str">
        <f>IF(HLOOKUP("Memory",'vInfo (Imported)'!$1:$5000,A2351,FALSE)&gt;0,HLOOKUP("Memory",'vInfo (Imported)'!$1:$5000,A2351,FALSE),"")</f>
        <v/>
      </c>
      <c r="C2351" t="str">
        <f>IF(HLOOKUP("CPUs",'vInfo (Imported)'!$1:$5000,A2351,FALSE)&gt;0,
HLOOKUP("CPUs",'vInfo (Imported)'!$1:$5000,A2351,FALSE),
"")</f>
        <v/>
      </c>
      <c r="D2351" t="str">
        <f>IF(HLOOKUP($D$1,'vInfo (Imported)'!$1:$5000,A2351,FALSE)&gt;0,
HLOOKUP($D$1,'vInfo (Imported)'!$1:$5000,A2351,FALSE),
"")</f>
        <v/>
      </c>
      <c r="E2351" t="str">
        <f>IF(HLOOKUP("Category",'vInfo (Imported)'!$1:$5000,A2351,FALSE)&gt;0,
HLOOKUP("Category",'vInfo (Imported)'!$1:$5000,A2351,FALSE),
"")</f>
        <v/>
      </c>
      <c r="F2351" t="str">
        <f>IF(HLOOKUP("OS according to the configuration file",'vInfo (Imported)'!$1:$5000,A2351,FALSE)&gt;0,
HLOOKUP("OS according to the configuration file",'vInfo (Imported)'!$1:$5000,A2351,FALSE),
"")</f>
        <v/>
      </c>
      <c r="G2351" s="1" t="str">
        <f>IF(HLOOKUP("Cluster",'vInfo (Imported)'!$1:$5000,A2351,FALSE)&gt;0,
HLOOKUP("Cluster",'vInfo (Imported)'!$1:$5000,A2351,FALSE),
"")</f>
        <v/>
      </c>
      <c r="K2351" s="28">
        <f>'vCluster (Imported)'!A2351</f>
        <v>0</v>
      </c>
      <c r="L2351">
        <f t="shared" si="219"/>
        <v>0</v>
      </c>
      <c r="M2351">
        <f t="shared" si="220"/>
        <v>0</v>
      </c>
      <c r="N2351">
        <f t="shared" si="221"/>
        <v>0</v>
      </c>
      <c r="O2351" s="1">
        <f t="shared" si="222"/>
        <v>0</v>
      </c>
      <c r="P2351">
        <f>SUMIFS('vCluster (Imported)'!$G:$G,'vCluster (Imported)'!$A:$A,K2351)</f>
        <v>0</v>
      </c>
      <c r="Q2351">
        <f t="shared" si="223"/>
        <v>0</v>
      </c>
    </row>
    <row r="2352" spans="1:17" x14ac:dyDescent="0.3">
      <c r="A2352">
        <f t="shared" si="218"/>
        <v>2352</v>
      </c>
      <c r="B2352" t="str">
        <f>IF(HLOOKUP("Memory",'vInfo (Imported)'!$1:$5000,A2352,FALSE)&gt;0,HLOOKUP("Memory",'vInfo (Imported)'!$1:$5000,A2352,FALSE),"")</f>
        <v/>
      </c>
      <c r="C2352" t="str">
        <f>IF(HLOOKUP("CPUs",'vInfo (Imported)'!$1:$5000,A2352,FALSE)&gt;0,
HLOOKUP("CPUs",'vInfo (Imported)'!$1:$5000,A2352,FALSE),
"")</f>
        <v/>
      </c>
      <c r="D2352" t="str">
        <f>IF(HLOOKUP($D$1,'vInfo (Imported)'!$1:$5000,A2352,FALSE)&gt;0,
HLOOKUP($D$1,'vInfo (Imported)'!$1:$5000,A2352,FALSE),
"")</f>
        <v/>
      </c>
      <c r="E2352" t="str">
        <f>IF(HLOOKUP("Category",'vInfo (Imported)'!$1:$5000,A2352,FALSE)&gt;0,
HLOOKUP("Category",'vInfo (Imported)'!$1:$5000,A2352,FALSE),
"")</f>
        <v/>
      </c>
      <c r="F2352" t="str">
        <f>IF(HLOOKUP("OS according to the configuration file",'vInfo (Imported)'!$1:$5000,A2352,FALSE)&gt;0,
HLOOKUP("OS according to the configuration file",'vInfo (Imported)'!$1:$5000,A2352,FALSE),
"")</f>
        <v/>
      </c>
      <c r="G2352" s="1" t="str">
        <f>IF(HLOOKUP("Cluster",'vInfo (Imported)'!$1:$5000,A2352,FALSE)&gt;0,
HLOOKUP("Cluster",'vInfo (Imported)'!$1:$5000,A2352,FALSE),
"")</f>
        <v/>
      </c>
      <c r="K2352" s="28">
        <f>'vCluster (Imported)'!A2352</f>
        <v>0</v>
      </c>
      <c r="L2352">
        <f t="shared" si="219"/>
        <v>0</v>
      </c>
      <c r="M2352">
        <f t="shared" si="220"/>
        <v>0</v>
      </c>
      <c r="N2352">
        <f t="shared" si="221"/>
        <v>0</v>
      </c>
      <c r="O2352" s="1">
        <f t="shared" si="222"/>
        <v>0</v>
      </c>
      <c r="P2352">
        <f>SUMIFS('vCluster (Imported)'!$G:$G,'vCluster (Imported)'!$A:$A,K2352)</f>
        <v>0</v>
      </c>
      <c r="Q2352">
        <f t="shared" si="223"/>
        <v>0</v>
      </c>
    </row>
    <row r="2353" spans="1:17" x14ac:dyDescent="0.3">
      <c r="A2353">
        <f t="shared" si="218"/>
        <v>2353</v>
      </c>
      <c r="B2353" t="str">
        <f>IF(HLOOKUP("Memory",'vInfo (Imported)'!$1:$5000,A2353,FALSE)&gt;0,HLOOKUP("Memory",'vInfo (Imported)'!$1:$5000,A2353,FALSE),"")</f>
        <v/>
      </c>
      <c r="C2353" t="str">
        <f>IF(HLOOKUP("CPUs",'vInfo (Imported)'!$1:$5000,A2353,FALSE)&gt;0,
HLOOKUP("CPUs",'vInfo (Imported)'!$1:$5000,A2353,FALSE),
"")</f>
        <v/>
      </c>
      <c r="D2353" t="str">
        <f>IF(HLOOKUP($D$1,'vInfo (Imported)'!$1:$5000,A2353,FALSE)&gt;0,
HLOOKUP($D$1,'vInfo (Imported)'!$1:$5000,A2353,FALSE),
"")</f>
        <v/>
      </c>
      <c r="E2353" t="str">
        <f>IF(HLOOKUP("Category",'vInfo (Imported)'!$1:$5000,A2353,FALSE)&gt;0,
HLOOKUP("Category",'vInfo (Imported)'!$1:$5000,A2353,FALSE),
"")</f>
        <v/>
      </c>
      <c r="F2353" t="str">
        <f>IF(HLOOKUP("OS according to the configuration file",'vInfo (Imported)'!$1:$5000,A2353,FALSE)&gt;0,
HLOOKUP("OS according to the configuration file",'vInfo (Imported)'!$1:$5000,A2353,FALSE),
"")</f>
        <v/>
      </c>
      <c r="G2353" s="1" t="str">
        <f>IF(HLOOKUP("Cluster",'vInfo (Imported)'!$1:$5000,A2353,FALSE)&gt;0,
HLOOKUP("Cluster",'vInfo (Imported)'!$1:$5000,A2353,FALSE),
"")</f>
        <v/>
      </c>
      <c r="K2353" s="28">
        <f>'vCluster (Imported)'!A2353</f>
        <v>0</v>
      </c>
      <c r="L2353">
        <f t="shared" si="219"/>
        <v>0</v>
      </c>
      <c r="M2353">
        <f t="shared" si="220"/>
        <v>0</v>
      </c>
      <c r="N2353">
        <f t="shared" si="221"/>
        <v>0</v>
      </c>
      <c r="O2353" s="1">
        <f t="shared" si="222"/>
        <v>0</v>
      </c>
      <c r="P2353">
        <f>SUMIFS('vCluster (Imported)'!$G:$G,'vCluster (Imported)'!$A:$A,K2353)</f>
        <v>0</v>
      </c>
      <c r="Q2353">
        <f t="shared" si="223"/>
        <v>0</v>
      </c>
    </row>
    <row r="2354" spans="1:17" x14ac:dyDescent="0.3">
      <c r="A2354">
        <f t="shared" si="218"/>
        <v>2354</v>
      </c>
      <c r="B2354" t="str">
        <f>IF(HLOOKUP("Memory",'vInfo (Imported)'!$1:$5000,A2354,FALSE)&gt;0,HLOOKUP("Memory",'vInfo (Imported)'!$1:$5000,A2354,FALSE),"")</f>
        <v/>
      </c>
      <c r="C2354" t="str">
        <f>IF(HLOOKUP("CPUs",'vInfo (Imported)'!$1:$5000,A2354,FALSE)&gt;0,
HLOOKUP("CPUs",'vInfo (Imported)'!$1:$5000,A2354,FALSE),
"")</f>
        <v/>
      </c>
      <c r="D2354" t="str">
        <f>IF(HLOOKUP($D$1,'vInfo (Imported)'!$1:$5000,A2354,FALSE)&gt;0,
HLOOKUP($D$1,'vInfo (Imported)'!$1:$5000,A2354,FALSE),
"")</f>
        <v/>
      </c>
      <c r="E2354" t="str">
        <f>IF(HLOOKUP("Category",'vInfo (Imported)'!$1:$5000,A2354,FALSE)&gt;0,
HLOOKUP("Category",'vInfo (Imported)'!$1:$5000,A2354,FALSE),
"")</f>
        <v/>
      </c>
      <c r="F2354" t="str">
        <f>IF(HLOOKUP("OS according to the configuration file",'vInfo (Imported)'!$1:$5000,A2354,FALSE)&gt;0,
HLOOKUP("OS according to the configuration file",'vInfo (Imported)'!$1:$5000,A2354,FALSE),
"")</f>
        <v/>
      </c>
      <c r="G2354" s="1" t="str">
        <f>IF(HLOOKUP("Cluster",'vInfo (Imported)'!$1:$5000,A2354,FALSE)&gt;0,
HLOOKUP("Cluster",'vInfo (Imported)'!$1:$5000,A2354,FALSE),
"")</f>
        <v/>
      </c>
      <c r="K2354" s="28">
        <f>'vCluster (Imported)'!A2354</f>
        <v>0</v>
      </c>
      <c r="L2354">
        <f t="shared" si="219"/>
        <v>0</v>
      </c>
      <c r="M2354">
        <f t="shared" si="220"/>
        <v>0</v>
      </c>
      <c r="N2354">
        <f t="shared" si="221"/>
        <v>0</v>
      </c>
      <c r="O2354" s="1">
        <f t="shared" si="222"/>
        <v>0</v>
      </c>
      <c r="P2354">
        <f>SUMIFS('vCluster (Imported)'!$G:$G,'vCluster (Imported)'!$A:$A,K2354)</f>
        <v>0</v>
      </c>
      <c r="Q2354">
        <f t="shared" si="223"/>
        <v>0</v>
      </c>
    </row>
    <row r="2355" spans="1:17" x14ac:dyDescent="0.3">
      <c r="A2355">
        <f t="shared" si="218"/>
        <v>2355</v>
      </c>
      <c r="B2355" t="str">
        <f>IF(HLOOKUP("Memory",'vInfo (Imported)'!$1:$5000,A2355,FALSE)&gt;0,HLOOKUP("Memory",'vInfo (Imported)'!$1:$5000,A2355,FALSE),"")</f>
        <v/>
      </c>
      <c r="C2355" t="str">
        <f>IF(HLOOKUP("CPUs",'vInfo (Imported)'!$1:$5000,A2355,FALSE)&gt;0,
HLOOKUP("CPUs",'vInfo (Imported)'!$1:$5000,A2355,FALSE),
"")</f>
        <v/>
      </c>
      <c r="D2355" t="str">
        <f>IF(HLOOKUP($D$1,'vInfo (Imported)'!$1:$5000,A2355,FALSE)&gt;0,
HLOOKUP($D$1,'vInfo (Imported)'!$1:$5000,A2355,FALSE),
"")</f>
        <v/>
      </c>
      <c r="E2355" t="str">
        <f>IF(HLOOKUP("Category",'vInfo (Imported)'!$1:$5000,A2355,FALSE)&gt;0,
HLOOKUP("Category",'vInfo (Imported)'!$1:$5000,A2355,FALSE),
"")</f>
        <v/>
      </c>
      <c r="F2355" t="str">
        <f>IF(HLOOKUP("OS according to the configuration file",'vInfo (Imported)'!$1:$5000,A2355,FALSE)&gt;0,
HLOOKUP("OS according to the configuration file",'vInfo (Imported)'!$1:$5000,A2355,FALSE),
"")</f>
        <v/>
      </c>
      <c r="G2355" s="1" t="str">
        <f>IF(HLOOKUP("Cluster",'vInfo (Imported)'!$1:$5000,A2355,FALSE)&gt;0,
HLOOKUP("Cluster",'vInfo (Imported)'!$1:$5000,A2355,FALSE),
"")</f>
        <v/>
      </c>
      <c r="K2355" s="28">
        <f>'vCluster (Imported)'!A2355</f>
        <v>0</v>
      </c>
      <c r="L2355">
        <f t="shared" si="219"/>
        <v>0</v>
      </c>
      <c r="M2355">
        <f t="shared" si="220"/>
        <v>0</v>
      </c>
      <c r="N2355">
        <f t="shared" si="221"/>
        <v>0</v>
      </c>
      <c r="O2355" s="1">
        <f t="shared" si="222"/>
        <v>0</v>
      </c>
      <c r="P2355">
        <f>SUMIFS('vCluster (Imported)'!$G:$G,'vCluster (Imported)'!$A:$A,K2355)</f>
        <v>0</v>
      </c>
      <c r="Q2355">
        <f t="shared" si="223"/>
        <v>0</v>
      </c>
    </row>
    <row r="2356" spans="1:17" x14ac:dyDescent="0.3">
      <c r="A2356">
        <f t="shared" si="218"/>
        <v>2356</v>
      </c>
      <c r="B2356" t="str">
        <f>IF(HLOOKUP("Memory",'vInfo (Imported)'!$1:$5000,A2356,FALSE)&gt;0,HLOOKUP("Memory",'vInfo (Imported)'!$1:$5000,A2356,FALSE),"")</f>
        <v/>
      </c>
      <c r="C2356" t="str">
        <f>IF(HLOOKUP("CPUs",'vInfo (Imported)'!$1:$5000,A2356,FALSE)&gt;0,
HLOOKUP("CPUs",'vInfo (Imported)'!$1:$5000,A2356,FALSE),
"")</f>
        <v/>
      </c>
      <c r="D2356" t="str">
        <f>IF(HLOOKUP($D$1,'vInfo (Imported)'!$1:$5000,A2356,FALSE)&gt;0,
HLOOKUP($D$1,'vInfo (Imported)'!$1:$5000,A2356,FALSE),
"")</f>
        <v/>
      </c>
      <c r="E2356" t="str">
        <f>IF(HLOOKUP("Category",'vInfo (Imported)'!$1:$5000,A2356,FALSE)&gt;0,
HLOOKUP("Category",'vInfo (Imported)'!$1:$5000,A2356,FALSE),
"")</f>
        <v/>
      </c>
      <c r="F2356" t="str">
        <f>IF(HLOOKUP("OS according to the configuration file",'vInfo (Imported)'!$1:$5000,A2356,FALSE)&gt;0,
HLOOKUP("OS according to the configuration file",'vInfo (Imported)'!$1:$5000,A2356,FALSE),
"")</f>
        <v/>
      </c>
      <c r="G2356" s="1" t="str">
        <f>IF(HLOOKUP("Cluster",'vInfo (Imported)'!$1:$5000,A2356,FALSE)&gt;0,
HLOOKUP("Cluster",'vInfo (Imported)'!$1:$5000,A2356,FALSE),
"")</f>
        <v/>
      </c>
      <c r="K2356" s="28">
        <f>'vCluster (Imported)'!A2356</f>
        <v>0</v>
      </c>
      <c r="L2356">
        <f t="shared" si="219"/>
        <v>0</v>
      </c>
      <c r="M2356">
        <f t="shared" si="220"/>
        <v>0</v>
      </c>
      <c r="N2356">
        <f t="shared" si="221"/>
        <v>0</v>
      </c>
      <c r="O2356" s="1">
        <f t="shared" si="222"/>
        <v>0</v>
      </c>
      <c r="P2356">
        <f>SUMIFS('vCluster (Imported)'!$G:$G,'vCluster (Imported)'!$A:$A,K2356)</f>
        <v>0</v>
      </c>
      <c r="Q2356">
        <f t="shared" si="223"/>
        <v>0</v>
      </c>
    </row>
    <row r="2357" spans="1:17" x14ac:dyDescent="0.3">
      <c r="A2357">
        <f t="shared" si="218"/>
        <v>2357</v>
      </c>
      <c r="B2357" t="str">
        <f>IF(HLOOKUP("Memory",'vInfo (Imported)'!$1:$5000,A2357,FALSE)&gt;0,HLOOKUP("Memory",'vInfo (Imported)'!$1:$5000,A2357,FALSE),"")</f>
        <v/>
      </c>
      <c r="C2357" t="str">
        <f>IF(HLOOKUP("CPUs",'vInfo (Imported)'!$1:$5000,A2357,FALSE)&gt;0,
HLOOKUP("CPUs",'vInfo (Imported)'!$1:$5000,A2357,FALSE),
"")</f>
        <v/>
      </c>
      <c r="D2357" t="str">
        <f>IF(HLOOKUP($D$1,'vInfo (Imported)'!$1:$5000,A2357,FALSE)&gt;0,
HLOOKUP($D$1,'vInfo (Imported)'!$1:$5000,A2357,FALSE),
"")</f>
        <v/>
      </c>
      <c r="E2357" t="str">
        <f>IF(HLOOKUP("Category",'vInfo (Imported)'!$1:$5000,A2357,FALSE)&gt;0,
HLOOKUP("Category",'vInfo (Imported)'!$1:$5000,A2357,FALSE),
"")</f>
        <v/>
      </c>
      <c r="F2357" t="str">
        <f>IF(HLOOKUP("OS according to the configuration file",'vInfo (Imported)'!$1:$5000,A2357,FALSE)&gt;0,
HLOOKUP("OS according to the configuration file",'vInfo (Imported)'!$1:$5000,A2357,FALSE),
"")</f>
        <v/>
      </c>
      <c r="G2357" s="1" t="str">
        <f>IF(HLOOKUP("Cluster",'vInfo (Imported)'!$1:$5000,A2357,FALSE)&gt;0,
HLOOKUP("Cluster",'vInfo (Imported)'!$1:$5000,A2357,FALSE),
"")</f>
        <v/>
      </c>
      <c r="K2357" s="28">
        <f>'vCluster (Imported)'!A2357</f>
        <v>0</v>
      </c>
      <c r="L2357">
        <f t="shared" si="219"/>
        <v>0</v>
      </c>
      <c r="M2357">
        <f t="shared" si="220"/>
        <v>0</v>
      </c>
      <c r="N2357">
        <f t="shared" si="221"/>
        <v>0</v>
      </c>
      <c r="O2357" s="1">
        <f t="shared" si="222"/>
        <v>0</v>
      </c>
      <c r="P2357">
        <f>SUMIFS('vCluster (Imported)'!$G:$G,'vCluster (Imported)'!$A:$A,K2357)</f>
        <v>0</v>
      </c>
      <c r="Q2357">
        <f t="shared" si="223"/>
        <v>0</v>
      </c>
    </row>
    <row r="2358" spans="1:17" x14ac:dyDescent="0.3">
      <c r="A2358">
        <f t="shared" si="218"/>
        <v>2358</v>
      </c>
      <c r="B2358" t="str">
        <f>IF(HLOOKUP("Memory",'vInfo (Imported)'!$1:$5000,A2358,FALSE)&gt;0,HLOOKUP("Memory",'vInfo (Imported)'!$1:$5000,A2358,FALSE),"")</f>
        <v/>
      </c>
      <c r="C2358" t="str">
        <f>IF(HLOOKUP("CPUs",'vInfo (Imported)'!$1:$5000,A2358,FALSE)&gt;0,
HLOOKUP("CPUs",'vInfo (Imported)'!$1:$5000,A2358,FALSE),
"")</f>
        <v/>
      </c>
      <c r="D2358" t="str">
        <f>IF(HLOOKUP($D$1,'vInfo (Imported)'!$1:$5000,A2358,FALSE)&gt;0,
HLOOKUP($D$1,'vInfo (Imported)'!$1:$5000,A2358,FALSE),
"")</f>
        <v/>
      </c>
      <c r="E2358" t="str">
        <f>IF(HLOOKUP("Category",'vInfo (Imported)'!$1:$5000,A2358,FALSE)&gt;0,
HLOOKUP("Category",'vInfo (Imported)'!$1:$5000,A2358,FALSE),
"")</f>
        <v/>
      </c>
      <c r="F2358" t="str">
        <f>IF(HLOOKUP("OS according to the configuration file",'vInfo (Imported)'!$1:$5000,A2358,FALSE)&gt;0,
HLOOKUP("OS according to the configuration file",'vInfo (Imported)'!$1:$5000,A2358,FALSE),
"")</f>
        <v/>
      </c>
      <c r="G2358" s="1" t="str">
        <f>IF(HLOOKUP("Cluster",'vInfo (Imported)'!$1:$5000,A2358,FALSE)&gt;0,
HLOOKUP("Cluster",'vInfo (Imported)'!$1:$5000,A2358,FALSE),
"")</f>
        <v/>
      </c>
      <c r="K2358" s="28">
        <f>'vCluster (Imported)'!A2358</f>
        <v>0</v>
      </c>
      <c r="L2358">
        <f t="shared" si="219"/>
        <v>0</v>
      </c>
      <c r="M2358">
        <f t="shared" si="220"/>
        <v>0</v>
      </c>
      <c r="N2358">
        <f t="shared" si="221"/>
        <v>0</v>
      </c>
      <c r="O2358" s="1">
        <f t="shared" si="222"/>
        <v>0</v>
      </c>
      <c r="P2358">
        <f>SUMIFS('vCluster (Imported)'!$G:$G,'vCluster (Imported)'!$A:$A,K2358)</f>
        <v>0</v>
      </c>
      <c r="Q2358">
        <f t="shared" si="223"/>
        <v>0</v>
      </c>
    </row>
    <row r="2359" spans="1:17" x14ac:dyDescent="0.3">
      <c r="A2359">
        <f t="shared" si="218"/>
        <v>2359</v>
      </c>
      <c r="B2359" t="str">
        <f>IF(HLOOKUP("Memory",'vInfo (Imported)'!$1:$5000,A2359,FALSE)&gt;0,HLOOKUP("Memory",'vInfo (Imported)'!$1:$5000,A2359,FALSE),"")</f>
        <v/>
      </c>
      <c r="C2359" t="str">
        <f>IF(HLOOKUP("CPUs",'vInfo (Imported)'!$1:$5000,A2359,FALSE)&gt;0,
HLOOKUP("CPUs",'vInfo (Imported)'!$1:$5000,A2359,FALSE),
"")</f>
        <v/>
      </c>
      <c r="D2359" t="str">
        <f>IF(HLOOKUP($D$1,'vInfo (Imported)'!$1:$5000,A2359,FALSE)&gt;0,
HLOOKUP($D$1,'vInfo (Imported)'!$1:$5000,A2359,FALSE),
"")</f>
        <v/>
      </c>
      <c r="E2359" t="str">
        <f>IF(HLOOKUP("Category",'vInfo (Imported)'!$1:$5000,A2359,FALSE)&gt;0,
HLOOKUP("Category",'vInfo (Imported)'!$1:$5000,A2359,FALSE),
"")</f>
        <v/>
      </c>
      <c r="F2359" t="str">
        <f>IF(HLOOKUP("OS according to the configuration file",'vInfo (Imported)'!$1:$5000,A2359,FALSE)&gt;0,
HLOOKUP("OS according to the configuration file",'vInfo (Imported)'!$1:$5000,A2359,FALSE),
"")</f>
        <v/>
      </c>
      <c r="G2359" s="1" t="str">
        <f>IF(HLOOKUP("Cluster",'vInfo (Imported)'!$1:$5000,A2359,FALSE)&gt;0,
HLOOKUP("Cluster",'vInfo (Imported)'!$1:$5000,A2359,FALSE),
"")</f>
        <v/>
      </c>
      <c r="K2359" s="28">
        <f>'vCluster (Imported)'!A2359</f>
        <v>0</v>
      </c>
      <c r="L2359">
        <f t="shared" si="219"/>
        <v>0</v>
      </c>
      <c r="M2359">
        <f t="shared" si="220"/>
        <v>0</v>
      </c>
      <c r="N2359">
        <f t="shared" si="221"/>
        <v>0</v>
      </c>
      <c r="O2359" s="1">
        <f t="shared" si="222"/>
        <v>0</v>
      </c>
      <c r="P2359">
        <f>SUMIFS('vCluster (Imported)'!$G:$G,'vCluster (Imported)'!$A:$A,K2359)</f>
        <v>0</v>
      </c>
      <c r="Q2359">
        <f t="shared" si="223"/>
        <v>0</v>
      </c>
    </row>
    <row r="2360" spans="1:17" x14ac:dyDescent="0.3">
      <c r="A2360">
        <f t="shared" si="218"/>
        <v>2360</v>
      </c>
      <c r="B2360" t="str">
        <f>IF(HLOOKUP("Memory",'vInfo (Imported)'!$1:$5000,A2360,FALSE)&gt;0,HLOOKUP("Memory",'vInfo (Imported)'!$1:$5000,A2360,FALSE),"")</f>
        <v/>
      </c>
      <c r="C2360" t="str">
        <f>IF(HLOOKUP("CPUs",'vInfo (Imported)'!$1:$5000,A2360,FALSE)&gt;0,
HLOOKUP("CPUs",'vInfo (Imported)'!$1:$5000,A2360,FALSE),
"")</f>
        <v/>
      </c>
      <c r="D2360" t="str">
        <f>IF(HLOOKUP($D$1,'vInfo (Imported)'!$1:$5000,A2360,FALSE)&gt;0,
HLOOKUP($D$1,'vInfo (Imported)'!$1:$5000,A2360,FALSE),
"")</f>
        <v/>
      </c>
      <c r="E2360" t="str">
        <f>IF(HLOOKUP("Category",'vInfo (Imported)'!$1:$5000,A2360,FALSE)&gt;0,
HLOOKUP("Category",'vInfo (Imported)'!$1:$5000,A2360,FALSE),
"")</f>
        <v/>
      </c>
      <c r="F2360" t="str">
        <f>IF(HLOOKUP("OS according to the configuration file",'vInfo (Imported)'!$1:$5000,A2360,FALSE)&gt;0,
HLOOKUP("OS according to the configuration file",'vInfo (Imported)'!$1:$5000,A2360,FALSE),
"")</f>
        <v/>
      </c>
      <c r="G2360" s="1" t="str">
        <f>IF(HLOOKUP("Cluster",'vInfo (Imported)'!$1:$5000,A2360,FALSE)&gt;0,
HLOOKUP("Cluster",'vInfo (Imported)'!$1:$5000,A2360,FALSE),
"")</f>
        <v/>
      </c>
      <c r="K2360" s="28">
        <f>'vCluster (Imported)'!A2360</f>
        <v>0</v>
      </c>
      <c r="L2360">
        <f t="shared" si="219"/>
        <v>0</v>
      </c>
      <c r="M2360">
        <f t="shared" si="220"/>
        <v>0</v>
      </c>
      <c r="N2360">
        <f t="shared" si="221"/>
        <v>0</v>
      </c>
      <c r="O2360" s="1">
        <f t="shared" si="222"/>
        <v>0</v>
      </c>
      <c r="P2360">
        <f>SUMIFS('vCluster (Imported)'!$G:$G,'vCluster (Imported)'!$A:$A,K2360)</f>
        <v>0</v>
      </c>
      <c r="Q2360">
        <f t="shared" si="223"/>
        <v>0</v>
      </c>
    </row>
    <row r="2361" spans="1:17" x14ac:dyDescent="0.3">
      <c r="A2361">
        <f t="shared" si="218"/>
        <v>2361</v>
      </c>
      <c r="B2361" t="str">
        <f>IF(HLOOKUP("Memory",'vInfo (Imported)'!$1:$5000,A2361,FALSE)&gt;0,HLOOKUP("Memory",'vInfo (Imported)'!$1:$5000,A2361,FALSE),"")</f>
        <v/>
      </c>
      <c r="C2361" t="str">
        <f>IF(HLOOKUP("CPUs",'vInfo (Imported)'!$1:$5000,A2361,FALSE)&gt;0,
HLOOKUP("CPUs",'vInfo (Imported)'!$1:$5000,A2361,FALSE),
"")</f>
        <v/>
      </c>
      <c r="D2361" t="str">
        <f>IF(HLOOKUP($D$1,'vInfo (Imported)'!$1:$5000,A2361,FALSE)&gt;0,
HLOOKUP($D$1,'vInfo (Imported)'!$1:$5000,A2361,FALSE),
"")</f>
        <v/>
      </c>
      <c r="E2361" t="str">
        <f>IF(HLOOKUP("Category",'vInfo (Imported)'!$1:$5000,A2361,FALSE)&gt;0,
HLOOKUP("Category",'vInfo (Imported)'!$1:$5000,A2361,FALSE),
"")</f>
        <v/>
      </c>
      <c r="F2361" t="str">
        <f>IF(HLOOKUP("OS according to the configuration file",'vInfo (Imported)'!$1:$5000,A2361,FALSE)&gt;0,
HLOOKUP("OS according to the configuration file",'vInfo (Imported)'!$1:$5000,A2361,FALSE),
"")</f>
        <v/>
      </c>
      <c r="G2361" s="1" t="str">
        <f>IF(HLOOKUP("Cluster",'vInfo (Imported)'!$1:$5000,A2361,FALSE)&gt;0,
HLOOKUP("Cluster",'vInfo (Imported)'!$1:$5000,A2361,FALSE),
"")</f>
        <v/>
      </c>
      <c r="K2361" s="28">
        <f>'vCluster (Imported)'!A2361</f>
        <v>0</v>
      </c>
      <c r="L2361">
        <f t="shared" si="219"/>
        <v>0</v>
      </c>
      <c r="M2361">
        <f t="shared" si="220"/>
        <v>0</v>
      </c>
      <c r="N2361">
        <f t="shared" si="221"/>
        <v>0</v>
      </c>
      <c r="O2361" s="1">
        <f t="shared" si="222"/>
        <v>0</v>
      </c>
      <c r="P2361">
        <f>SUMIFS('vCluster (Imported)'!$G:$G,'vCluster (Imported)'!$A:$A,K2361)</f>
        <v>0</v>
      </c>
      <c r="Q2361">
        <f t="shared" si="223"/>
        <v>0</v>
      </c>
    </row>
    <row r="2362" spans="1:17" x14ac:dyDescent="0.3">
      <c r="A2362">
        <f t="shared" si="218"/>
        <v>2362</v>
      </c>
      <c r="B2362" t="str">
        <f>IF(HLOOKUP("Memory",'vInfo (Imported)'!$1:$5000,A2362,FALSE)&gt;0,HLOOKUP("Memory",'vInfo (Imported)'!$1:$5000,A2362,FALSE),"")</f>
        <v/>
      </c>
      <c r="C2362" t="str">
        <f>IF(HLOOKUP("CPUs",'vInfo (Imported)'!$1:$5000,A2362,FALSE)&gt;0,
HLOOKUP("CPUs",'vInfo (Imported)'!$1:$5000,A2362,FALSE),
"")</f>
        <v/>
      </c>
      <c r="D2362" t="str">
        <f>IF(HLOOKUP($D$1,'vInfo (Imported)'!$1:$5000,A2362,FALSE)&gt;0,
HLOOKUP($D$1,'vInfo (Imported)'!$1:$5000,A2362,FALSE),
"")</f>
        <v/>
      </c>
      <c r="E2362" t="str">
        <f>IF(HLOOKUP("Category",'vInfo (Imported)'!$1:$5000,A2362,FALSE)&gt;0,
HLOOKUP("Category",'vInfo (Imported)'!$1:$5000,A2362,FALSE),
"")</f>
        <v/>
      </c>
      <c r="F2362" t="str">
        <f>IF(HLOOKUP("OS according to the configuration file",'vInfo (Imported)'!$1:$5000,A2362,FALSE)&gt;0,
HLOOKUP("OS according to the configuration file",'vInfo (Imported)'!$1:$5000,A2362,FALSE),
"")</f>
        <v/>
      </c>
      <c r="G2362" s="1" t="str">
        <f>IF(HLOOKUP("Cluster",'vInfo (Imported)'!$1:$5000,A2362,FALSE)&gt;0,
HLOOKUP("Cluster",'vInfo (Imported)'!$1:$5000,A2362,FALSE),
"")</f>
        <v/>
      </c>
      <c r="K2362" s="28">
        <f>'vCluster (Imported)'!A2362</f>
        <v>0</v>
      </c>
      <c r="L2362">
        <f t="shared" si="219"/>
        <v>0</v>
      </c>
      <c r="M2362">
        <f t="shared" si="220"/>
        <v>0</v>
      </c>
      <c r="N2362">
        <f t="shared" si="221"/>
        <v>0</v>
      </c>
      <c r="O2362" s="1">
        <f t="shared" si="222"/>
        <v>0</v>
      </c>
      <c r="P2362">
        <f>SUMIFS('vCluster (Imported)'!$G:$G,'vCluster (Imported)'!$A:$A,K2362)</f>
        <v>0</v>
      </c>
      <c r="Q2362">
        <f t="shared" si="223"/>
        <v>0</v>
      </c>
    </row>
    <row r="2363" spans="1:17" x14ac:dyDescent="0.3">
      <c r="A2363">
        <f t="shared" si="218"/>
        <v>2363</v>
      </c>
      <c r="B2363" t="str">
        <f>IF(HLOOKUP("Memory",'vInfo (Imported)'!$1:$5000,A2363,FALSE)&gt;0,HLOOKUP("Memory",'vInfo (Imported)'!$1:$5000,A2363,FALSE),"")</f>
        <v/>
      </c>
      <c r="C2363" t="str">
        <f>IF(HLOOKUP("CPUs",'vInfo (Imported)'!$1:$5000,A2363,FALSE)&gt;0,
HLOOKUP("CPUs",'vInfo (Imported)'!$1:$5000,A2363,FALSE),
"")</f>
        <v/>
      </c>
      <c r="D2363" t="str">
        <f>IF(HLOOKUP($D$1,'vInfo (Imported)'!$1:$5000,A2363,FALSE)&gt;0,
HLOOKUP($D$1,'vInfo (Imported)'!$1:$5000,A2363,FALSE),
"")</f>
        <v/>
      </c>
      <c r="E2363" t="str">
        <f>IF(HLOOKUP("Category",'vInfo (Imported)'!$1:$5000,A2363,FALSE)&gt;0,
HLOOKUP("Category",'vInfo (Imported)'!$1:$5000,A2363,FALSE),
"")</f>
        <v/>
      </c>
      <c r="F2363" t="str">
        <f>IF(HLOOKUP("OS according to the configuration file",'vInfo (Imported)'!$1:$5000,A2363,FALSE)&gt;0,
HLOOKUP("OS according to the configuration file",'vInfo (Imported)'!$1:$5000,A2363,FALSE),
"")</f>
        <v/>
      </c>
      <c r="G2363" s="1" t="str">
        <f>IF(HLOOKUP("Cluster",'vInfo (Imported)'!$1:$5000,A2363,FALSE)&gt;0,
HLOOKUP("Cluster",'vInfo (Imported)'!$1:$5000,A2363,FALSE),
"")</f>
        <v/>
      </c>
      <c r="K2363" s="28">
        <f>'vCluster (Imported)'!A2363</f>
        <v>0</v>
      </c>
      <c r="L2363">
        <f t="shared" si="219"/>
        <v>0</v>
      </c>
      <c r="M2363">
        <f t="shared" si="220"/>
        <v>0</v>
      </c>
      <c r="N2363">
        <f t="shared" si="221"/>
        <v>0</v>
      </c>
      <c r="O2363" s="1">
        <f t="shared" si="222"/>
        <v>0</v>
      </c>
      <c r="P2363">
        <f>SUMIFS('vCluster (Imported)'!$G:$G,'vCluster (Imported)'!$A:$A,K2363)</f>
        <v>0</v>
      </c>
      <c r="Q2363">
        <f t="shared" si="223"/>
        <v>0</v>
      </c>
    </row>
    <row r="2364" spans="1:17" x14ac:dyDescent="0.3">
      <c r="A2364">
        <f t="shared" si="218"/>
        <v>2364</v>
      </c>
      <c r="B2364" t="str">
        <f>IF(HLOOKUP("Memory",'vInfo (Imported)'!$1:$5000,A2364,FALSE)&gt;0,HLOOKUP("Memory",'vInfo (Imported)'!$1:$5000,A2364,FALSE),"")</f>
        <v/>
      </c>
      <c r="C2364" t="str">
        <f>IF(HLOOKUP("CPUs",'vInfo (Imported)'!$1:$5000,A2364,FALSE)&gt;0,
HLOOKUP("CPUs",'vInfo (Imported)'!$1:$5000,A2364,FALSE),
"")</f>
        <v/>
      </c>
      <c r="D2364" t="str">
        <f>IF(HLOOKUP($D$1,'vInfo (Imported)'!$1:$5000,A2364,FALSE)&gt;0,
HLOOKUP($D$1,'vInfo (Imported)'!$1:$5000,A2364,FALSE),
"")</f>
        <v/>
      </c>
      <c r="E2364" t="str">
        <f>IF(HLOOKUP("Category",'vInfo (Imported)'!$1:$5000,A2364,FALSE)&gt;0,
HLOOKUP("Category",'vInfo (Imported)'!$1:$5000,A2364,FALSE),
"")</f>
        <v/>
      </c>
      <c r="F2364" t="str">
        <f>IF(HLOOKUP("OS according to the configuration file",'vInfo (Imported)'!$1:$5000,A2364,FALSE)&gt;0,
HLOOKUP("OS according to the configuration file",'vInfo (Imported)'!$1:$5000,A2364,FALSE),
"")</f>
        <v/>
      </c>
      <c r="G2364" s="1" t="str">
        <f>IF(HLOOKUP("Cluster",'vInfo (Imported)'!$1:$5000,A2364,FALSE)&gt;0,
HLOOKUP("Cluster",'vInfo (Imported)'!$1:$5000,A2364,FALSE),
"")</f>
        <v/>
      </c>
      <c r="K2364" s="28">
        <f>'vCluster (Imported)'!A2364</f>
        <v>0</v>
      </c>
      <c r="L2364">
        <f t="shared" si="219"/>
        <v>0</v>
      </c>
      <c r="M2364">
        <f t="shared" si="220"/>
        <v>0</v>
      </c>
      <c r="N2364">
        <f t="shared" si="221"/>
        <v>0</v>
      </c>
      <c r="O2364" s="1">
        <f t="shared" si="222"/>
        <v>0</v>
      </c>
      <c r="P2364">
        <f>SUMIFS('vCluster (Imported)'!$G:$G,'vCluster (Imported)'!$A:$A,K2364)</f>
        <v>0</v>
      </c>
      <c r="Q2364">
        <f t="shared" si="223"/>
        <v>0</v>
      </c>
    </row>
    <row r="2365" spans="1:17" x14ac:dyDescent="0.3">
      <c r="A2365">
        <f t="shared" si="218"/>
        <v>2365</v>
      </c>
      <c r="B2365" t="str">
        <f>IF(HLOOKUP("Memory",'vInfo (Imported)'!$1:$5000,A2365,FALSE)&gt;0,HLOOKUP("Memory",'vInfo (Imported)'!$1:$5000,A2365,FALSE),"")</f>
        <v/>
      </c>
      <c r="C2365" t="str">
        <f>IF(HLOOKUP("CPUs",'vInfo (Imported)'!$1:$5000,A2365,FALSE)&gt;0,
HLOOKUP("CPUs",'vInfo (Imported)'!$1:$5000,A2365,FALSE),
"")</f>
        <v/>
      </c>
      <c r="D2365" t="str">
        <f>IF(HLOOKUP($D$1,'vInfo (Imported)'!$1:$5000,A2365,FALSE)&gt;0,
HLOOKUP($D$1,'vInfo (Imported)'!$1:$5000,A2365,FALSE),
"")</f>
        <v/>
      </c>
      <c r="E2365" t="str">
        <f>IF(HLOOKUP("Category",'vInfo (Imported)'!$1:$5000,A2365,FALSE)&gt;0,
HLOOKUP("Category",'vInfo (Imported)'!$1:$5000,A2365,FALSE),
"")</f>
        <v/>
      </c>
      <c r="F2365" t="str">
        <f>IF(HLOOKUP("OS according to the configuration file",'vInfo (Imported)'!$1:$5000,A2365,FALSE)&gt;0,
HLOOKUP("OS according to the configuration file",'vInfo (Imported)'!$1:$5000,A2365,FALSE),
"")</f>
        <v/>
      </c>
      <c r="G2365" s="1" t="str">
        <f>IF(HLOOKUP("Cluster",'vInfo (Imported)'!$1:$5000,A2365,FALSE)&gt;0,
HLOOKUP("Cluster",'vInfo (Imported)'!$1:$5000,A2365,FALSE),
"")</f>
        <v/>
      </c>
      <c r="K2365" s="28">
        <f>'vCluster (Imported)'!A2365</f>
        <v>0</v>
      </c>
      <c r="L2365">
        <f t="shared" si="219"/>
        <v>0</v>
      </c>
      <c r="M2365">
        <f t="shared" si="220"/>
        <v>0</v>
      </c>
      <c r="N2365">
        <f t="shared" si="221"/>
        <v>0</v>
      </c>
      <c r="O2365" s="1">
        <f t="shared" si="222"/>
        <v>0</v>
      </c>
      <c r="P2365">
        <f>SUMIFS('vCluster (Imported)'!$G:$G,'vCluster (Imported)'!$A:$A,K2365)</f>
        <v>0</v>
      </c>
      <c r="Q2365">
        <f t="shared" si="223"/>
        <v>0</v>
      </c>
    </row>
    <row r="2366" spans="1:17" x14ac:dyDescent="0.3">
      <c r="A2366">
        <f t="shared" si="218"/>
        <v>2366</v>
      </c>
      <c r="B2366" t="str">
        <f>IF(HLOOKUP("Memory",'vInfo (Imported)'!$1:$5000,A2366,FALSE)&gt;0,HLOOKUP("Memory",'vInfo (Imported)'!$1:$5000,A2366,FALSE),"")</f>
        <v/>
      </c>
      <c r="C2366" t="str">
        <f>IF(HLOOKUP("CPUs",'vInfo (Imported)'!$1:$5000,A2366,FALSE)&gt;0,
HLOOKUP("CPUs",'vInfo (Imported)'!$1:$5000,A2366,FALSE),
"")</f>
        <v/>
      </c>
      <c r="D2366" t="str">
        <f>IF(HLOOKUP($D$1,'vInfo (Imported)'!$1:$5000,A2366,FALSE)&gt;0,
HLOOKUP($D$1,'vInfo (Imported)'!$1:$5000,A2366,FALSE),
"")</f>
        <v/>
      </c>
      <c r="E2366" t="str">
        <f>IF(HLOOKUP("Category",'vInfo (Imported)'!$1:$5000,A2366,FALSE)&gt;0,
HLOOKUP("Category",'vInfo (Imported)'!$1:$5000,A2366,FALSE),
"")</f>
        <v/>
      </c>
      <c r="F2366" t="str">
        <f>IF(HLOOKUP("OS according to the configuration file",'vInfo (Imported)'!$1:$5000,A2366,FALSE)&gt;0,
HLOOKUP("OS according to the configuration file",'vInfo (Imported)'!$1:$5000,A2366,FALSE),
"")</f>
        <v/>
      </c>
      <c r="G2366" s="1" t="str">
        <f>IF(HLOOKUP("Cluster",'vInfo (Imported)'!$1:$5000,A2366,FALSE)&gt;0,
HLOOKUP("Cluster",'vInfo (Imported)'!$1:$5000,A2366,FALSE),
"")</f>
        <v/>
      </c>
      <c r="K2366" s="28">
        <f>'vCluster (Imported)'!A2366</f>
        <v>0</v>
      </c>
      <c r="L2366">
        <f t="shared" si="219"/>
        <v>0</v>
      </c>
      <c r="M2366">
        <f t="shared" si="220"/>
        <v>0</v>
      </c>
      <c r="N2366">
        <f t="shared" si="221"/>
        <v>0</v>
      </c>
      <c r="O2366" s="1">
        <f t="shared" si="222"/>
        <v>0</v>
      </c>
      <c r="P2366">
        <f>SUMIFS('vCluster (Imported)'!$G:$G,'vCluster (Imported)'!$A:$A,K2366)</f>
        <v>0</v>
      </c>
      <c r="Q2366">
        <f t="shared" si="223"/>
        <v>0</v>
      </c>
    </row>
    <row r="2367" spans="1:17" x14ac:dyDescent="0.3">
      <c r="A2367">
        <f t="shared" si="218"/>
        <v>2367</v>
      </c>
      <c r="B2367" t="str">
        <f>IF(HLOOKUP("Memory",'vInfo (Imported)'!$1:$5000,A2367,FALSE)&gt;0,HLOOKUP("Memory",'vInfo (Imported)'!$1:$5000,A2367,FALSE),"")</f>
        <v/>
      </c>
      <c r="C2367" t="str">
        <f>IF(HLOOKUP("CPUs",'vInfo (Imported)'!$1:$5000,A2367,FALSE)&gt;0,
HLOOKUP("CPUs",'vInfo (Imported)'!$1:$5000,A2367,FALSE),
"")</f>
        <v/>
      </c>
      <c r="D2367" t="str">
        <f>IF(HLOOKUP($D$1,'vInfo (Imported)'!$1:$5000,A2367,FALSE)&gt;0,
HLOOKUP($D$1,'vInfo (Imported)'!$1:$5000,A2367,FALSE),
"")</f>
        <v/>
      </c>
      <c r="E2367" t="str">
        <f>IF(HLOOKUP("Category",'vInfo (Imported)'!$1:$5000,A2367,FALSE)&gt;0,
HLOOKUP("Category",'vInfo (Imported)'!$1:$5000,A2367,FALSE),
"")</f>
        <v/>
      </c>
      <c r="F2367" t="str">
        <f>IF(HLOOKUP("OS according to the configuration file",'vInfo (Imported)'!$1:$5000,A2367,FALSE)&gt;0,
HLOOKUP("OS according to the configuration file",'vInfo (Imported)'!$1:$5000,A2367,FALSE),
"")</f>
        <v/>
      </c>
      <c r="G2367" s="1" t="str">
        <f>IF(HLOOKUP("Cluster",'vInfo (Imported)'!$1:$5000,A2367,FALSE)&gt;0,
HLOOKUP("Cluster",'vInfo (Imported)'!$1:$5000,A2367,FALSE),
"")</f>
        <v/>
      </c>
      <c r="K2367" s="28">
        <f>'vCluster (Imported)'!A2367</f>
        <v>0</v>
      </c>
      <c r="L2367">
        <f t="shared" si="219"/>
        <v>0</v>
      </c>
      <c r="M2367">
        <f t="shared" si="220"/>
        <v>0</v>
      </c>
      <c r="N2367">
        <f t="shared" si="221"/>
        <v>0</v>
      </c>
      <c r="O2367" s="1">
        <f t="shared" si="222"/>
        <v>0</v>
      </c>
      <c r="P2367">
        <f>SUMIFS('vCluster (Imported)'!$G:$G,'vCluster (Imported)'!$A:$A,K2367)</f>
        <v>0</v>
      </c>
      <c r="Q2367">
        <f t="shared" si="223"/>
        <v>0</v>
      </c>
    </row>
    <row r="2368" spans="1:17" x14ac:dyDescent="0.3">
      <c r="A2368">
        <f t="shared" si="218"/>
        <v>2368</v>
      </c>
      <c r="B2368" t="str">
        <f>IF(HLOOKUP("Memory",'vInfo (Imported)'!$1:$5000,A2368,FALSE)&gt;0,HLOOKUP("Memory",'vInfo (Imported)'!$1:$5000,A2368,FALSE),"")</f>
        <v/>
      </c>
      <c r="C2368" t="str">
        <f>IF(HLOOKUP("CPUs",'vInfo (Imported)'!$1:$5000,A2368,FALSE)&gt;0,
HLOOKUP("CPUs",'vInfo (Imported)'!$1:$5000,A2368,FALSE),
"")</f>
        <v/>
      </c>
      <c r="D2368" t="str">
        <f>IF(HLOOKUP($D$1,'vInfo (Imported)'!$1:$5000,A2368,FALSE)&gt;0,
HLOOKUP($D$1,'vInfo (Imported)'!$1:$5000,A2368,FALSE),
"")</f>
        <v/>
      </c>
      <c r="E2368" t="str">
        <f>IF(HLOOKUP("Category",'vInfo (Imported)'!$1:$5000,A2368,FALSE)&gt;0,
HLOOKUP("Category",'vInfo (Imported)'!$1:$5000,A2368,FALSE),
"")</f>
        <v/>
      </c>
      <c r="F2368" t="str">
        <f>IF(HLOOKUP("OS according to the configuration file",'vInfo (Imported)'!$1:$5000,A2368,FALSE)&gt;0,
HLOOKUP("OS according to the configuration file",'vInfo (Imported)'!$1:$5000,A2368,FALSE),
"")</f>
        <v/>
      </c>
      <c r="G2368" s="1" t="str">
        <f>IF(HLOOKUP("Cluster",'vInfo (Imported)'!$1:$5000,A2368,FALSE)&gt;0,
HLOOKUP("Cluster",'vInfo (Imported)'!$1:$5000,A2368,FALSE),
"")</f>
        <v/>
      </c>
      <c r="K2368" s="28">
        <f>'vCluster (Imported)'!A2368</f>
        <v>0</v>
      </c>
      <c r="L2368">
        <f t="shared" si="219"/>
        <v>0</v>
      </c>
      <c r="M2368">
        <f t="shared" si="220"/>
        <v>0</v>
      </c>
      <c r="N2368">
        <f t="shared" si="221"/>
        <v>0</v>
      </c>
      <c r="O2368" s="1">
        <f t="shared" si="222"/>
        <v>0</v>
      </c>
      <c r="P2368">
        <f>SUMIFS('vCluster (Imported)'!$G:$G,'vCluster (Imported)'!$A:$A,K2368)</f>
        <v>0</v>
      </c>
      <c r="Q2368">
        <f t="shared" si="223"/>
        <v>0</v>
      </c>
    </row>
    <row r="2369" spans="1:17" x14ac:dyDescent="0.3">
      <c r="A2369">
        <f t="shared" si="218"/>
        <v>2369</v>
      </c>
      <c r="B2369" t="str">
        <f>IF(HLOOKUP("Memory",'vInfo (Imported)'!$1:$5000,A2369,FALSE)&gt;0,HLOOKUP("Memory",'vInfo (Imported)'!$1:$5000,A2369,FALSE),"")</f>
        <v/>
      </c>
      <c r="C2369" t="str">
        <f>IF(HLOOKUP("CPUs",'vInfo (Imported)'!$1:$5000,A2369,FALSE)&gt;0,
HLOOKUP("CPUs",'vInfo (Imported)'!$1:$5000,A2369,FALSE),
"")</f>
        <v/>
      </c>
      <c r="D2369" t="str">
        <f>IF(HLOOKUP($D$1,'vInfo (Imported)'!$1:$5000,A2369,FALSE)&gt;0,
HLOOKUP($D$1,'vInfo (Imported)'!$1:$5000,A2369,FALSE),
"")</f>
        <v/>
      </c>
      <c r="E2369" t="str">
        <f>IF(HLOOKUP("Category",'vInfo (Imported)'!$1:$5000,A2369,FALSE)&gt;0,
HLOOKUP("Category",'vInfo (Imported)'!$1:$5000,A2369,FALSE),
"")</f>
        <v/>
      </c>
      <c r="F2369" t="str">
        <f>IF(HLOOKUP("OS according to the configuration file",'vInfo (Imported)'!$1:$5000,A2369,FALSE)&gt;0,
HLOOKUP("OS according to the configuration file",'vInfo (Imported)'!$1:$5000,A2369,FALSE),
"")</f>
        <v/>
      </c>
      <c r="G2369" s="1" t="str">
        <f>IF(HLOOKUP("Cluster",'vInfo (Imported)'!$1:$5000,A2369,FALSE)&gt;0,
HLOOKUP("Cluster",'vInfo (Imported)'!$1:$5000,A2369,FALSE),
"")</f>
        <v/>
      </c>
      <c r="K2369" s="28">
        <f>'vCluster (Imported)'!A2369</f>
        <v>0</v>
      </c>
      <c r="L2369">
        <f t="shared" si="219"/>
        <v>0</v>
      </c>
      <c r="M2369">
        <f t="shared" si="220"/>
        <v>0</v>
      </c>
      <c r="N2369">
        <f t="shared" si="221"/>
        <v>0</v>
      </c>
      <c r="O2369" s="1">
        <f t="shared" si="222"/>
        <v>0</v>
      </c>
      <c r="P2369">
        <f>SUMIFS('vCluster (Imported)'!$G:$G,'vCluster (Imported)'!$A:$A,K2369)</f>
        <v>0</v>
      </c>
      <c r="Q2369">
        <f t="shared" si="223"/>
        <v>0</v>
      </c>
    </row>
    <row r="2370" spans="1:17" x14ac:dyDescent="0.3">
      <c r="A2370">
        <f t="shared" ref="A2370:A2433" si="224">A2369+1</f>
        <v>2370</v>
      </c>
      <c r="B2370" t="str">
        <f>IF(HLOOKUP("Memory",'vInfo (Imported)'!$1:$5000,A2370,FALSE)&gt;0,HLOOKUP("Memory",'vInfo (Imported)'!$1:$5000,A2370,FALSE),"")</f>
        <v/>
      </c>
      <c r="C2370" t="str">
        <f>IF(HLOOKUP("CPUs",'vInfo (Imported)'!$1:$5000,A2370,FALSE)&gt;0,
HLOOKUP("CPUs",'vInfo (Imported)'!$1:$5000,A2370,FALSE),
"")</f>
        <v/>
      </c>
      <c r="D2370" t="str">
        <f>IF(HLOOKUP($D$1,'vInfo (Imported)'!$1:$5000,A2370,FALSE)&gt;0,
HLOOKUP($D$1,'vInfo (Imported)'!$1:$5000,A2370,FALSE),
"")</f>
        <v/>
      </c>
      <c r="E2370" t="str">
        <f>IF(HLOOKUP("Category",'vInfo (Imported)'!$1:$5000,A2370,FALSE)&gt;0,
HLOOKUP("Category",'vInfo (Imported)'!$1:$5000,A2370,FALSE),
"")</f>
        <v/>
      </c>
      <c r="F2370" t="str">
        <f>IF(HLOOKUP("OS according to the configuration file",'vInfo (Imported)'!$1:$5000,A2370,FALSE)&gt;0,
HLOOKUP("OS according to the configuration file",'vInfo (Imported)'!$1:$5000,A2370,FALSE),
"")</f>
        <v/>
      </c>
      <c r="G2370" s="1" t="str">
        <f>IF(HLOOKUP("Cluster",'vInfo (Imported)'!$1:$5000,A2370,FALSE)&gt;0,
HLOOKUP("Cluster",'vInfo (Imported)'!$1:$5000,A2370,FALSE),
"")</f>
        <v/>
      </c>
      <c r="K2370" s="28">
        <f>'vCluster (Imported)'!A2370</f>
        <v>0</v>
      </c>
      <c r="L2370">
        <f t="shared" ref="L2370:L2433" si="225">COUNTIFS(G:G,K2370,$E:$E,$L$1)</f>
        <v>0</v>
      </c>
      <c r="M2370">
        <f t="shared" ref="M2370:M2433" si="226">COUNTIFS(G:G,K2370,$E:$E,$M$1)</f>
        <v>0</v>
      </c>
      <c r="N2370">
        <f t="shared" ref="N2370:N2433" si="227">COUNTIFS(G:G,K2370,$E:$E,$N$1)</f>
        <v>0</v>
      </c>
      <c r="O2370" s="1">
        <f t="shared" ref="O2370:O2433" si="228">COUNTIFS(G:G,K2370,$E:$E,$O$1)</f>
        <v>0</v>
      </c>
      <c r="P2370">
        <f>SUMIFS('vCluster (Imported)'!$G:$G,'vCluster (Imported)'!$A:$A,K2370)</f>
        <v>0</v>
      </c>
      <c r="Q2370">
        <f t="shared" ref="Q2370:Q2433" si="229">IF(L2370&gt;0,P2370,0)</f>
        <v>0</v>
      </c>
    </row>
    <row r="2371" spans="1:17" x14ac:dyDescent="0.3">
      <c r="A2371">
        <f t="shared" si="224"/>
        <v>2371</v>
      </c>
      <c r="B2371" t="str">
        <f>IF(HLOOKUP("Memory",'vInfo (Imported)'!$1:$5000,A2371,FALSE)&gt;0,HLOOKUP("Memory",'vInfo (Imported)'!$1:$5000,A2371,FALSE),"")</f>
        <v/>
      </c>
      <c r="C2371" t="str">
        <f>IF(HLOOKUP("CPUs",'vInfo (Imported)'!$1:$5000,A2371,FALSE)&gt;0,
HLOOKUP("CPUs",'vInfo (Imported)'!$1:$5000,A2371,FALSE),
"")</f>
        <v/>
      </c>
      <c r="D2371" t="str">
        <f>IF(HLOOKUP($D$1,'vInfo (Imported)'!$1:$5000,A2371,FALSE)&gt;0,
HLOOKUP($D$1,'vInfo (Imported)'!$1:$5000,A2371,FALSE),
"")</f>
        <v/>
      </c>
      <c r="E2371" t="str">
        <f>IF(HLOOKUP("Category",'vInfo (Imported)'!$1:$5000,A2371,FALSE)&gt;0,
HLOOKUP("Category",'vInfo (Imported)'!$1:$5000,A2371,FALSE),
"")</f>
        <v/>
      </c>
      <c r="F2371" t="str">
        <f>IF(HLOOKUP("OS according to the configuration file",'vInfo (Imported)'!$1:$5000,A2371,FALSE)&gt;0,
HLOOKUP("OS according to the configuration file",'vInfo (Imported)'!$1:$5000,A2371,FALSE),
"")</f>
        <v/>
      </c>
      <c r="G2371" s="1" t="str">
        <f>IF(HLOOKUP("Cluster",'vInfo (Imported)'!$1:$5000,A2371,FALSE)&gt;0,
HLOOKUP("Cluster",'vInfo (Imported)'!$1:$5000,A2371,FALSE),
"")</f>
        <v/>
      </c>
      <c r="K2371" s="28">
        <f>'vCluster (Imported)'!A2371</f>
        <v>0</v>
      </c>
      <c r="L2371">
        <f t="shared" si="225"/>
        <v>0</v>
      </c>
      <c r="M2371">
        <f t="shared" si="226"/>
        <v>0</v>
      </c>
      <c r="N2371">
        <f t="shared" si="227"/>
        <v>0</v>
      </c>
      <c r="O2371" s="1">
        <f t="shared" si="228"/>
        <v>0</v>
      </c>
      <c r="P2371">
        <f>SUMIFS('vCluster (Imported)'!$G:$G,'vCluster (Imported)'!$A:$A,K2371)</f>
        <v>0</v>
      </c>
      <c r="Q2371">
        <f t="shared" si="229"/>
        <v>0</v>
      </c>
    </row>
    <row r="2372" spans="1:17" x14ac:dyDescent="0.3">
      <c r="A2372">
        <f t="shared" si="224"/>
        <v>2372</v>
      </c>
      <c r="B2372" t="str">
        <f>IF(HLOOKUP("Memory",'vInfo (Imported)'!$1:$5000,A2372,FALSE)&gt;0,HLOOKUP("Memory",'vInfo (Imported)'!$1:$5000,A2372,FALSE),"")</f>
        <v/>
      </c>
      <c r="C2372" t="str">
        <f>IF(HLOOKUP("CPUs",'vInfo (Imported)'!$1:$5000,A2372,FALSE)&gt;0,
HLOOKUP("CPUs",'vInfo (Imported)'!$1:$5000,A2372,FALSE),
"")</f>
        <v/>
      </c>
      <c r="D2372" t="str">
        <f>IF(HLOOKUP($D$1,'vInfo (Imported)'!$1:$5000,A2372,FALSE)&gt;0,
HLOOKUP($D$1,'vInfo (Imported)'!$1:$5000,A2372,FALSE),
"")</f>
        <v/>
      </c>
      <c r="E2372" t="str">
        <f>IF(HLOOKUP("Category",'vInfo (Imported)'!$1:$5000,A2372,FALSE)&gt;0,
HLOOKUP("Category",'vInfo (Imported)'!$1:$5000,A2372,FALSE),
"")</f>
        <v/>
      </c>
      <c r="F2372" t="str">
        <f>IF(HLOOKUP("OS according to the configuration file",'vInfo (Imported)'!$1:$5000,A2372,FALSE)&gt;0,
HLOOKUP("OS according to the configuration file",'vInfo (Imported)'!$1:$5000,A2372,FALSE),
"")</f>
        <v/>
      </c>
      <c r="G2372" s="1" t="str">
        <f>IF(HLOOKUP("Cluster",'vInfo (Imported)'!$1:$5000,A2372,FALSE)&gt;0,
HLOOKUP("Cluster",'vInfo (Imported)'!$1:$5000,A2372,FALSE),
"")</f>
        <v/>
      </c>
      <c r="K2372" s="28">
        <f>'vCluster (Imported)'!A2372</f>
        <v>0</v>
      </c>
      <c r="L2372">
        <f t="shared" si="225"/>
        <v>0</v>
      </c>
      <c r="M2372">
        <f t="shared" si="226"/>
        <v>0</v>
      </c>
      <c r="N2372">
        <f t="shared" si="227"/>
        <v>0</v>
      </c>
      <c r="O2372" s="1">
        <f t="shared" si="228"/>
        <v>0</v>
      </c>
      <c r="P2372">
        <f>SUMIFS('vCluster (Imported)'!$G:$G,'vCluster (Imported)'!$A:$A,K2372)</f>
        <v>0</v>
      </c>
      <c r="Q2372">
        <f t="shared" si="229"/>
        <v>0</v>
      </c>
    </row>
    <row r="2373" spans="1:17" x14ac:dyDescent="0.3">
      <c r="A2373">
        <f t="shared" si="224"/>
        <v>2373</v>
      </c>
      <c r="B2373" t="str">
        <f>IF(HLOOKUP("Memory",'vInfo (Imported)'!$1:$5000,A2373,FALSE)&gt;0,HLOOKUP("Memory",'vInfo (Imported)'!$1:$5000,A2373,FALSE),"")</f>
        <v/>
      </c>
      <c r="C2373" t="str">
        <f>IF(HLOOKUP("CPUs",'vInfo (Imported)'!$1:$5000,A2373,FALSE)&gt;0,
HLOOKUP("CPUs",'vInfo (Imported)'!$1:$5000,A2373,FALSE),
"")</f>
        <v/>
      </c>
      <c r="D2373" t="str">
        <f>IF(HLOOKUP($D$1,'vInfo (Imported)'!$1:$5000,A2373,FALSE)&gt;0,
HLOOKUP($D$1,'vInfo (Imported)'!$1:$5000,A2373,FALSE),
"")</f>
        <v/>
      </c>
      <c r="E2373" t="str">
        <f>IF(HLOOKUP("Category",'vInfo (Imported)'!$1:$5000,A2373,FALSE)&gt;0,
HLOOKUP("Category",'vInfo (Imported)'!$1:$5000,A2373,FALSE),
"")</f>
        <v/>
      </c>
      <c r="F2373" t="str">
        <f>IF(HLOOKUP("OS according to the configuration file",'vInfo (Imported)'!$1:$5000,A2373,FALSE)&gt;0,
HLOOKUP("OS according to the configuration file",'vInfo (Imported)'!$1:$5000,A2373,FALSE),
"")</f>
        <v/>
      </c>
      <c r="G2373" s="1" t="str">
        <f>IF(HLOOKUP("Cluster",'vInfo (Imported)'!$1:$5000,A2373,FALSE)&gt;0,
HLOOKUP("Cluster",'vInfo (Imported)'!$1:$5000,A2373,FALSE),
"")</f>
        <v/>
      </c>
      <c r="K2373" s="28">
        <f>'vCluster (Imported)'!A2373</f>
        <v>0</v>
      </c>
      <c r="L2373">
        <f t="shared" si="225"/>
        <v>0</v>
      </c>
      <c r="M2373">
        <f t="shared" si="226"/>
        <v>0</v>
      </c>
      <c r="N2373">
        <f t="shared" si="227"/>
        <v>0</v>
      </c>
      <c r="O2373" s="1">
        <f t="shared" si="228"/>
        <v>0</v>
      </c>
      <c r="P2373">
        <f>SUMIFS('vCluster (Imported)'!$G:$G,'vCluster (Imported)'!$A:$A,K2373)</f>
        <v>0</v>
      </c>
      <c r="Q2373">
        <f t="shared" si="229"/>
        <v>0</v>
      </c>
    </row>
    <row r="2374" spans="1:17" x14ac:dyDescent="0.3">
      <c r="A2374">
        <f t="shared" si="224"/>
        <v>2374</v>
      </c>
      <c r="B2374" t="str">
        <f>IF(HLOOKUP("Memory",'vInfo (Imported)'!$1:$5000,A2374,FALSE)&gt;0,HLOOKUP("Memory",'vInfo (Imported)'!$1:$5000,A2374,FALSE),"")</f>
        <v/>
      </c>
      <c r="C2374" t="str">
        <f>IF(HLOOKUP("CPUs",'vInfo (Imported)'!$1:$5000,A2374,FALSE)&gt;0,
HLOOKUP("CPUs",'vInfo (Imported)'!$1:$5000,A2374,FALSE),
"")</f>
        <v/>
      </c>
      <c r="D2374" t="str">
        <f>IF(HLOOKUP($D$1,'vInfo (Imported)'!$1:$5000,A2374,FALSE)&gt;0,
HLOOKUP($D$1,'vInfo (Imported)'!$1:$5000,A2374,FALSE),
"")</f>
        <v/>
      </c>
      <c r="E2374" t="str">
        <f>IF(HLOOKUP("Category",'vInfo (Imported)'!$1:$5000,A2374,FALSE)&gt;0,
HLOOKUP("Category",'vInfo (Imported)'!$1:$5000,A2374,FALSE),
"")</f>
        <v/>
      </c>
      <c r="F2374" t="str">
        <f>IF(HLOOKUP("OS according to the configuration file",'vInfo (Imported)'!$1:$5000,A2374,FALSE)&gt;0,
HLOOKUP("OS according to the configuration file",'vInfo (Imported)'!$1:$5000,A2374,FALSE),
"")</f>
        <v/>
      </c>
      <c r="G2374" s="1" t="str">
        <f>IF(HLOOKUP("Cluster",'vInfo (Imported)'!$1:$5000,A2374,FALSE)&gt;0,
HLOOKUP("Cluster",'vInfo (Imported)'!$1:$5000,A2374,FALSE),
"")</f>
        <v/>
      </c>
      <c r="K2374" s="28">
        <f>'vCluster (Imported)'!A2374</f>
        <v>0</v>
      </c>
      <c r="L2374">
        <f t="shared" si="225"/>
        <v>0</v>
      </c>
      <c r="M2374">
        <f t="shared" si="226"/>
        <v>0</v>
      </c>
      <c r="N2374">
        <f t="shared" si="227"/>
        <v>0</v>
      </c>
      <c r="O2374" s="1">
        <f t="shared" si="228"/>
        <v>0</v>
      </c>
      <c r="P2374">
        <f>SUMIFS('vCluster (Imported)'!$G:$G,'vCluster (Imported)'!$A:$A,K2374)</f>
        <v>0</v>
      </c>
      <c r="Q2374">
        <f t="shared" si="229"/>
        <v>0</v>
      </c>
    </row>
    <row r="2375" spans="1:17" x14ac:dyDescent="0.3">
      <c r="A2375">
        <f t="shared" si="224"/>
        <v>2375</v>
      </c>
      <c r="B2375" t="str">
        <f>IF(HLOOKUP("Memory",'vInfo (Imported)'!$1:$5000,A2375,FALSE)&gt;0,HLOOKUP("Memory",'vInfo (Imported)'!$1:$5000,A2375,FALSE),"")</f>
        <v/>
      </c>
      <c r="C2375" t="str">
        <f>IF(HLOOKUP("CPUs",'vInfo (Imported)'!$1:$5000,A2375,FALSE)&gt;0,
HLOOKUP("CPUs",'vInfo (Imported)'!$1:$5000,A2375,FALSE),
"")</f>
        <v/>
      </c>
      <c r="D2375" t="str">
        <f>IF(HLOOKUP($D$1,'vInfo (Imported)'!$1:$5000,A2375,FALSE)&gt;0,
HLOOKUP($D$1,'vInfo (Imported)'!$1:$5000,A2375,FALSE),
"")</f>
        <v/>
      </c>
      <c r="E2375" t="str">
        <f>IF(HLOOKUP("Category",'vInfo (Imported)'!$1:$5000,A2375,FALSE)&gt;0,
HLOOKUP("Category",'vInfo (Imported)'!$1:$5000,A2375,FALSE),
"")</f>
        <v/>
      </c>
      <c r="F2375" t="str">
        <f>IF(HLOOKUP("OS according to the configuration file",'vInfo (Imported)'!$1:$5000,A2375,FALSE)&gt;0,
HLOOKUP("OS according to the configuration file",'vInfo (Imported)'!$1:$5000,A2375,FALSE),
"")</f>
        <v/>
      </c>
      <c r="G2375" s="1" t="str">
        <f>IF(HLOOKUP("Cluster",'vInfo (Imported)'!$1:$5000,A2375,FALSE)&gt;0,
HLOOKUP("Cluster",'vInfo (Imported)'!$1:$5000,A2375,FALSE),
"")</f>
        <v/>
      </c>
      <c r="K2375" s="28">
        <f>'vCluster (Imported)'!A2375</f>
        <v>0</v>
      </c>
      <c r="L2375">
        <f t="shared" si="225"/>
        <v>0</v>
      </c>
      <c r="M2375">
        <f t="shared" si="226"/>
        <v>0</v>
      </c>
      <c r="N2375">
        <f t="shared" si="227"/>
        <v>0</v>
      </c>
      <c r="O2375" s="1">
        <f t="shared" si="228"/>
        <v>0</v>
      </c>
      <c r="P2375">
        <f>SUMIFS('vCluster (Imported)'!$G:$G,'vCluster (Imported)'!$A:$A,K2375)</f>
        <v>0</v>
      </c>
      <c r="Q2375">
        <f t="shared" si="229"/>
        <v>0</v>
      </c>
    </row>
    <row r="2376" spans="1:17" x14ac:dyDescent="0.3">
      <c r="A2376">
        <f t="shared" si="224"/>
        <v>2376</v>
      </c>
      <c r="B2376" t="str">
        <f>IF(HLOOKUP("Memory",'vInfo (Imported)'!$1:$5000,A2376,FALSE)&gt;0,HLOOKUP("Memory",'vInfo (Imported)'!$1:$5000,A2376,FALSE),"")</f>
        <v/>
      </c>
      <c r="C2376" t="str">
        <f>IF(HLOOKUP("CPUs",'vInfo (Imported)'!$1:$5000,A2376,FALSE)&gt;0,
HLOOKUP("CPUs",'vInfo (Imported)'!$1:$5000,A2376,FALSE),
"")</f>
        <v/>
      </c>
      <c r="D2376" t="str">
        <f>IF(HLOOKUP($D$1,'vInfo (Imported)'!$1:$5000,A2376,FALSE)&gt;0,
HLOOKUP($D$1,'vInfo (Imported)'!$1:$5000,A2376,FALSE),
"")</f>
        <v/>
      </c>
      <c r="E2376" t="str">
        <f>IF(HLOOKUP("Category",'vInfo (Imported)'!$1:$5000,A2376,FALSE)&gt;0,
HLOOKUP("Category",'vInfo (Imported)'!$1:$5000,A2376,FALSE),
"")</f>
        <v/>
      </c>
      <c r="F2376" t="str">
        <f>IF(HLOOKUP("OS according to the configuration file",'vInfo (Imported)'!$1:$5000,A2376,FALSE)&gt;0,
HLOOKUP("OS according to the configuration file",'vInfo (Imported)'!$1:$5000,A2376,FALSE),
"")</f>
        <v/>
      </c>
      <c r="G2376" s="1" t="str">
        <f>IF(HLOOKUP("Cluster",'vInfo (Imported)'!$1:$5000,A2376,FALSE)&gt;0,
HLOOKUP("Cluster",'vInfo (Imported)'!$1:$5000,A2376,FALSE),
"")</f>
        <v/>
      </c>
      <c r="K2376" s="28">
        <f>'vCluster (Imported)'!A2376</f>
        <v>0</v>
      </c>
      <c r="L2376">
        <f t="shared" si="225"/>
        <v>0</v>
      </c>
      <c r="M2376">
        <f t="shared" si="226"/>
        <v>0</v>
      </c>
      <c r="N2376">
        <f t="shared" si="227"/>
        <v>0</v>
      </c>
      <c r="O2376" s="1">
        <f t="shared" si="228"/>
        <v>0</v>
      </c>
      <c r="P2376">
        <f>SUMIFS('vCluster (Imported)'!$G:$G,'vCluster (Imported)'!$A:$A,K2376)</f>
        <v>0</v>
      </c>
      <c r="Q2376">
        <f t="shared" si="229"/>
        <v>0</v>
      </c>
    </row>
    <row r="2377" spans="1:17" x14ac:dyDescent="0.3">
      <c r="A2377">
        <f t="shared" si="224"/>
        <v>2377</v>
      </c>
      <c r="B2377" t="str">
        <f>IF(HLOOKUP("Memory",'vInfo (Imported)'!$1:$5000,A2377,FALSE)&gt;0,HLOOKUP("Memory",'vInfo (Imported)'!$1:$5000,A2377,FALSE),"")</f>
        <v/>
      </c>
      <c r="C2377" t="str">
        <f>IF(HLOOKUP("CPUs",'vInfo (Imported)'!$1:$5000,A2377,FALSE)&gt;0,
HLOOKUP("CPUs",'vInfo (Imported)'!$1:$5000,A2377,FALSE),
"")</f>
        <v/>
      </c>
      <c r="D2377" t="str">
        <f>IF(HLOOKUP($D$1,'vInfo (Imported)'!$1:$5000,A2377,FALSE)&gt;0,
HLOOKUP($D$1,'vInfo (Imported)'!$1:$5000,A2377,FALSE),
"")</f>
        <v/>
      </c>
      <c r="E2377" t="str">
        <f>IF(HLOOKUP("Category",'vInfo (Imported)'!$1:$5000,A2377,FALSE)&gt;0,
HLOOKUP("Category",'vInfo (Imported)'!$1:$5000,A2377,FALSE),
"")</f>
        <v/>
      </c>
      <c r="F2377" t="str">
        <f>IF(HLOOKUP("OS according to the configuration file",'vInfo (Imported)'!$1:$5000,A2377,FALSE)&gt;0,
HLOOKUP("OS according to the configuration file",'vInfo (Imported)'!$1:$5000,A2377,FALSE),
"")</f>
        <v/>
      </c>
      <c r="G2377" s="1" t="str">
        <f>IF(HLOOKUP("Cluster",'vInfo (Imported)'!$1:$5000,A2377,FALSE)&gt;0,
HLOOKUP("Cluster",'vInfo (Imported)'!$1:$5000,A2377,FALSE),
"")</f>
        <v/>
      </c>
      <c r="K2377" s="28">
        <f>'vCluster (Imported)'!A2377</f>
        <v>0</v>
      </c>
      <c r="L2377">
        <f t="shared" si="225"/>
        <v>0</v>
      </c>
      <c r="M2377">
        <f t="shared" si="226"/>
        <v>0</v>
      </c>
      <c r="N2377">
        <f t="shared" si="227"/>
        <v>0</v>
      </c>
      <c r="O2377" s="1">
        <f t="shared" si="228"/>
        <v>0</v>
      </c>
      <c r="P2377">
        <f>SUMIFS('vCluster (Imported)'!$G:$G,'vCluster (Imported)'!$A:$A,K2377)</f>
        <v>0</v>
      </c>
      <c r="Q2377">
        <f t="shared" si="229"/>
        <v>0</v>
      </c>
    </row>
    <row r="2378" spans="1:17" x14ac:dyDescent="0.3">
      <c r="A2378">
        <f t="shared" si="224"/>
        <v>2378</v>
      </c>
      <c r="B2378" t="str">
        <f>IF(HLOOKUP("Memory",'vInfo (Imported)'!$1:$5000,A2378,FALSE)&gt;0,HLOOKUP("Memory",'vInfo (Imported)'!$1:$5000,A2378,FALSE),"")</f>
        <v/>
      </c>
      <c r="C2378" t="str">
        <f>IF(HLOOKUP("CPUs",'vInfo (Imported)'!$1:$5000,A2378,FALSE)&gt;0,
HLOOKUP("CPUs",'vInfo (Imported)'!$1:$5000,A2378,FALSE),
"")</f>
        <v/>
      </c>
      <c r="D2378" t="str">
        <f>IF(HLOOKUP($D$1,'vInfo (Imported)'!$1:$5000,A2378,FALSE)&gt;0,
HLOOKUP($D$1,'vInfo (Imported)'!$1:$5000,A2378,FALSE),
"")</f>
        <v/>
      </c>
      <c r="E2378" t="str">
        <f>IF(HLOOKUP("Category",'vInfo (Imported)'!$1:$5000,A2378,FALSE)&gt;0,
HLOOKUP("Category",'vInfo (Imported)'!$1:$5000,A2378,FALSE),
"")</f>
        <v/>
      </c>
      <c r="F2378" t="str">
        <f>IF(HLOOKUP("OS according to the configuration file",'vInfo (Imported)'!$1:$5000,A2378,FALSE)&gt;0,
HLOOKUP("OS according to the configuration file",'vInfo (Imported)'!$1:$5000,A2378,FALSE),
"")</f>
        <v/>
      </c>
      <c r="G2378" s="1" t="str">
        <f>IF(HLOOKUP("Cluster",'vInfo (Imported)'!$1:$5000,A2378,FALSE)&gt;0,
HLOOKUP("Cluster",'vInfo (Imported)'!$1:$5000,A2378,FALSE),
"")</f>
        <v/>
      </c>
      <c r="K2378" s="28">
        <f>'vCluster (Imported)'!A2378</f>
        <v>0</v>
      </c>
      <c r="L2378">
        <f t="shared" si="225"/>
        <v>0</v>
      </c>
      <c r="M2378">
        <f t="shared" si="226"/>
        <v>0</v>
      </c>
      <c r="N2378">
        <f t="shared" si="227"/>
        <v>0</v>
      </c>
      <c r="O2378" s="1">
        <f t="shared" si="228"/>
        <v>0</v>
      </c>
      <c r="P2378">
        <f>SUMIFS('vCluster (Imported)'!$G:$G,'vCluster (Imported)'!$A:$A,K2378)</f>
        <v>0</v>
      </c>
      <c r="Q2378">
        <f t="shared" si="229"/>
        <v>0</v>
      </c>
    </row>
    <row r="2379" spans="1:17" x14ac:dyDescent="0.3">
      <c r="A2379">
        <f t="shared" si="224"/>
        <v>2379</v>
      </c>
      <c r="B2379" t="str">
        <f>IF(HLOOKUP("Memory",'vInfo (Imported)'!$1:$5000,A2379,FALSE)&gt;0,HLOOKUP("Memory",'vInfo (Imported)'!$1:$5000,A2379,FALSE),"")</f>
        <v/>
      </c>
      <c r="C2379" t="str">
        <f>IF(HLOOKUP("CPUs",'vInfo (Imported)'!$1:$5000,A2379,FALSE)&gt;0,
HLOOKUP("CPUs",'vInfo (Imported)'!$1:$5000,A2379,FALSE),
"")</f>
        <v/>
      </c>
      <c r="D2379" t="str">
        <f>IF(HLOOKUP($D$1,'vInfo (Imported)'!$1:$5000,A2379,FALSE)&gt;0,
HLOOKUP($D$1,'vInfo (Imported)'!$1:$5000,A2379,FALSE),
"")</f>
        <v/>
      </c>
      <c r="E2379" t="str">
        <f>IF(HLOOKUP("Category",'vInfo (Imported)'!$1:$5000,A2379,FALSE)&gt;0,
HLOOKUP("Category",'vInfo (Imported)'!$1:$5000,A2379,FALSE),
"")</f>
        <v/>
      </c>
      <c r="F2379" t="str">
        <f>IF(HLOOKUP("OS according to the configuration file",'vInfo (Imported)'!$1:$5000,A2379,FALSE)&gt;0,
HLOOKUP("OS according to the configuration file",'vInfo (Imported)'!$1:$5000,A2379,FALSE),
"")</f>
        <v/>
      </c>
      <c r="G2379" s="1" t="str">
        <f>IF(HLOOKUP("Cluster",'vInfo (Imported)'!$1:$5000,A2379,FALSE)&gt;0,
HLOOKUP("Cluster",'vInfo (Imported)'!$1:$5000,A2379,FALSE),
"")</f>
        <v/>
      </c>
      <c r="K2379" s="28">
        <f>'vCluster (Imported)'!A2379</f>
        <v>0</v>
      </c>
      <c r="L2379">
        <f t="shared" si="225"/>
        <v>0</v>
      </c>
      <c r="M2379">
        <f t="shared" si="226"/>
        <v>0</v>
      </c>
      <c r="N2379">
        <f t="shared" si="227"/>
        <v>0</v>
      </c>
      <c r="O2379" s="1">
        <f t="shared" si="228"/>
        <v>0</v>
      </c>
      <c r="P2379">
        <f>SUMIFS('vCluster (Imported)'!$G:$G,'vCluster (Imported)'!$A:$A,K2379)</f>
        <v>0</v>
      </c>
      <c r="Q2379">
        <f t="shared" si="229"/>
        <v>0</v>
      </c>
    </row>
    <row r="2380" spans="1:17" x14ac:dyDescent="0.3">
      <c r="A2380">
        <f t="shared" si="224"/>
        <v>2380</v>
      </c>
      <c r="B2380" t="str">
        <f>IF(HLOOKUP("Memory",'vInfo (Imported)'!$1:$5000,A2380,FALSE)&gt;0,HLOOKUP("Memory",'vInfo (Imported)'!$1:$5000,A2380,FALSE),"")</f>
        <v/>
      </c>
      <c r="C2380" t="str">
        <f>IF(HLOOKUP("CPUs",'vInfo (Imported)'!$1:$5000,A2380,FALSE)&gt;0,
HLOOKUP("CPUs",'vInfo (Imported)'!$1:$5000,A2380,FALSE),
"")</f>
        <v/>
      </c>
      <c r="D2380" t="str">
        <f>IF(HLOOKUP($D$1,'vInfo (Imported)'!$1:$5000,A2380,FALSE)&gt;0,
HLOOKUP($D$1,'vInfo (Imported)'!$1:$5000,A2380,FALSE),
"")</f>
        <v/>
      </c>
      <c r="E2380" t="str">
        <f>IF(HLOOKUP("Category",'vInfo (Imported)'!$1:$5000,A2380,FALSE)&gt;0,
HLOOKUP("Category",'vInfo (Imported)'!$1:$5000,A2380,FALSE),
"")</f>
        <v/>
      </c>
      <c r="F2380" t="str">
        <f>IF(HLOOKUP("OS according to the configuration file",'vInfo (Imported)'!$1:$5000,A2380,FALSE)&gt;0,
HLOOKUP("OS according to the configuration file",'vInfo (Imported)'!$1:$5000,A2380,FALSE),
"")</f>
        <v/>
      </c>
      <c r="G2380" s="1" t="str">
        <f>IF(HLOOKUP("Cluster",'vInfo (Imported)'!$1:$5000,A2380,FALSE)&gt;0,
HLOOKUP("Cluster",'vInfo (Imported)'!$1:$5000,A2380,FALSE),
"")</f>
        <v/>
      </c>
      <c r="K2380" s="28">
        <f>'vCluster (Imported)'!A2380</f>
        <v>0</v>
      </c>
      <c r="L2380">
        <f t="shared" si="225"/>
        <v>0</v>
      </c>
      <c r="M2380">
        <f t="shared" si="226"/>
        <v>0</v>
      </c>
      <c r="N2380">
        <f t="shared" si="227"/>
        <v>0</v>
      </c>
      <c r="O2380" s="1">
        <f t="shared" si="228"/>
        <v>0</v>
      </c>
      <c r="P2380">
        <f>SUMIFS('vCluster (Imported)'!$G:$G,'vCluster (Imported)'!$A:$A,K2380)</f>
        <v>0</v>
      </c>
      <c r="Q2380">
        <f t="shared" si="229"/>
        <v>0</v>
      </c>
    </row>
    <row r="2381" spans="1:17" x14ac:dyDescent="0.3">
      <c r="A2381">
        <f t="shared" si="224"/>
        <v>2381</v>
      </c>
      <c r="B2381" t="str">
        <f>IF(HLOOKUP("Memory",'vInfo (Imported)'!$1:$5000,A2381,FALSE)&gt;0,HLOOKUP("Memory",'vInfo (Imported)'!$1:$5000,A2381,FALSE),"")</f>
        <v/>
      </c>
      <c r="C2381" t="str">
        <f>IF(HLOOKUP("CPUs",'vInfo (Imported)'!$1:$5000,A2381,FALSE)&gt;0,
HLOOKUP("CPUs",'vInfo (Imported)'!$1:$5000,A2381,FALSE),
"")</f>
        <v/>
      </c>
      <c r="D2381" t="str">
        <f>IF(HLOOKUP($D$1,'vInfo (Imported)'!$1:$5000,A2381,FALSE)&gt;0,
HLOOKUP($D$1,'vInfo (Imported)'!$1:$5000,A2381,FALSE),
"")</f>
        <v/>
      </c>
      <c r="E2381" t="str">
        <f>IF(HLOOKUP("Category",'vInfo (Imported)'!$1:$5000,A2381,FALSE)&gt;0,
HLOOKUP("Category",'vInfo (Imported)'!$1:$5000,A2381,FALSE),
"")</f>
        <v/>
      </c>
      <c r="F2381" t="str">
        <f>IF(HLOOKUP("OS according to the configuration file",'vInfo (Imported)'!$1:$5000,A2381,FALSE)&gt;0,
HLOOKUP("OS according to the configuration file",'vInfo (Imported)'!$1:$5000,A2381,FALSE),
"")</f>
        <v/>
      </c>
      <c r="G2381" s="1" t="str">
        <f>IF(HLOOKUP("Cluster",'vInfo (Imported)'!$1:$5000,A2381,FALSE)&gt;0,
HLOOKUP("Cluster",'vInfo (Imported)'!$1:$5000,A2381,FALSE),
"")</f>
        <v/>
      </c>
      <c r="K2381" s="28">
        <f>'vCluster (Imported)'!A2381</f>
        <v>0</v>
      </c>
      <c r="L2381">
        <f t="shared" si="225"/>
        <v>0</v>
      </c>
      <c r="M2381">
        <f t="shared" si="226"/>
        <v>0</v>
      </c>
      <c r="N2381">
        <f t="shared" si="227"/>
        <v>0</v>
      </c>
      <c r="O2381" s="1">
        <f t="shared" si="228"/>
        <v>0</v>
      </c>
      <c r="P2381">
        <f>SUMIFS('vCluster (Imported)'!$G:$G,'vCluster (Imported)'!$A:$A,K2381)</f>
        <v>0</v>
      </c>
      <c r="Q2381">
        <f t="shared" si="229"/>
        <v>0</v>
      </c>
    </row>
    <row r="2382" spans="1:17" x14ac:dyDescent="0.3">
      <c r="A2382">
        <f t="shared" si="224"/>
        <v>2382</v>
      </c>
      <c r="B2382" t="str">
        <f>IF(HLOOKUP("Memory",'vInfo (Imported)'!$1:$5000,A2382,FALSE)&gt;0,HLOOKUP("Memory",'vInfo (Imported)'!$1:$5000,A2382,FALSE),"")</f>
        <v/>
      </c>
      <c r="C2382" t="str">
        <f>IF(HLOOKUP("CPUs",'vInfo (Imported)'!$1:$5000,A2382,FALSE)&gt;0,
HLOOKUP("CPUs",'vInfo (Imported)'!$1:$5000,A2382,FALSE),
"")</f>
        <v/>
      </c>
      <c r="D2382" t="str">
        <f>IF(HLOOKUP($D$1,'vInfo (Imported)'!$1:$5000,A2382,FALSE)&gt;0,
HLOOKUP($D$1,'vInfo (Imported)'!$1:$5000,A2382,FALSE),
"")</f>
        <v/>
      </c>
      <c r="E2382" t="str">
        <f>IF(HLOOKUP("Category",'vInfo (Imported)'!$1:$5000,A2382,FALSE)&gt;0,
HLOOKUP("Category",'vInfo (Imported)'!$1:$5000,A2382,FALSE),
"")</f>
        <v/>
      </c>
      <c r="F2382" t="str">
        <f>IF(HLOOKUP("OS according to the configuration file",'vInfo (Imported)'!$1:$5000,A2382,FALSE)&gt;0,
HLOOKUP("OS according to the configuration file",'vInfo (Imported)'!$1:$5000,A2382,FALSE),
"")</f>
        <v/>
      </c>
      <c r="G2382" s="1" t="str">
        <f>IF(HLOOKUP("Cluster",'vInfo (Imported)'!$1:$5000,A2382,FALSE)&gt;0,
HLOOKUP("Cluster",'vInfo (Imported)'!$1:$5000,A2382,FALSE),
"")</f>
        <v/>
      </c>
      <c r="K2382" s="28">
        <f>'vCluster (Imported)'!A2382</f>
        <v>0</v>
      </c>
      <c r="L2382">
        <f t="shared" si="225"/>
        <v>0</v>
      </c>
      <c r="M2382">
        <f t="shared" si="226"/>
        <v>0</v>
      </c>
      <c r="N2382">
        <f t="shared" si="227"/>
        <v>0</v>
      </c>
      <c r="O2382" s="1">
        <f t="shared" si="228"/>
        <v>0</v>
      </c>
      <c r="P2382">
        <f>SUMIFS('vCluster (Imported)'!$G:$G,'vCluster (Imported)'!$A:$A,K2382)</f>
        <v>0</v>
      </c>
      <c r="Q2382">
        <f t="shared" si="229"/>
        <v>0</v>
      </c>
    </row>
    <row r="2383" spans="1:17" x14ac:dyDescent="0.3">
      <c r="A2383">
        <f t="shared" si="224"/>
        <v>2383</v>
      </c>
      <c r="B2383" t="str">
        <f>IF(HLOOKUP("Memory",'vInfo (Imported)'!$1:$5000,A2383,FALSE)&gt;0,HLOOKUP("Memory",'vInfo (Imported)'!$1:$5000,A2383,FALSE),"")</f>
        <v/>
      </c>
      <c r="C2383" t="str">
        <f>IF(HLOOKUP("CPUs",'vInfo (Imported)'!$1:$5000,A2383,FALSE)&gt;0,
HLOOKUP("CPUs",'vInfo (Imported)'!$1:$5000,A2383,FALSE),
"")</f>
        <v/>
      </c>
      <c r="D2383" t="str">
        <f>IF(HLOOKUP($D$1,'vInfo (Imported)'!$1:$5000,A2383,FALSE)&gt;0,
HLOOKUP($D$1,'vInfo (Imported)'!$1:$5000,A2383,FALSE),
"")</f>
        <v/>
      </c>
      <c r="E2383" t="str">
        <f>IF(HLOOKUP("Category",'vInfo (Imported)'!$1:$5000,A2383,FALSE)&gt;0,
HLOOKUP("Category",'vInfo (Imported)'!$1:$5000,A2383,FALSE),
"")</f>
        <v/>
      </c>
      <c r="F2383" t="str">
        <f>IF(HLOOKUP("OS according to the configuration file",'vInfo (Imported)'!$1:$5000,A2383,FALSE)&gt;0,
HLOOKUP("OS according to the configuration file",'vInfo (Imported)'!$1:$5000,A2383,FALSE),
"")</f>
        <v/>
      </c>
      <c r="G2383" s="1" t="str">
        <f>IF(HLOOKUP("Cluster",'vInfo (Imported)'!$1:$5000,A2383,FALSE)&gt;0,
HLOOKUP("Cluster",'vInfo (Imported)'!$1:$5000,A2383,FALSE),
"")</f>
        <v/>
      </c>
      <c r="K2383" s="28">
        <f>'vCluster (Imported)'!A2383</f>
        <v>0</v>
      </c>
      <c r="L2383">
        <f t="shared" si="225"/>
        <v>0</v>
      </c>
      <c r="M2383">
        <f t="shared" si="226"/>
        <v>0</v>
      </c>
      <c r="N2383">
        <f t="shared" si="227"/>
        <v>0</v>
      </c>
      <c r="O2383" s="1">
        <f t="shared" si="228"/>
        <v>0</v>
      </c>
      <c r="P2383">
        <f>SUMIFS('vCluster (Imported)'!$G:$G,'vCluster (Imported)'!$A:$A,K2383)</f>
        <v>0</v>
      </c>
      <c r="Q2383">
        <f t="shared" si="229"/>
        <v>0</v>
      </c>
    </row>
    <row r="2384" spans="1:17" x14ac:dyDescent="0.3">
      <c r="A2384">
        <f t="shared" si="224"/>
        <v>2384</v>
      </c>
      <c r="B2384" t="str">
        <f>IF(HLOOKUP("Memory",'vInfo (Imported)'!$1:$5000,A2384,FALSE)&gt;0,HLOOKUP("Memory",'vInfo (Imported)'!$1:$5000,A2384,FALSE),"")</f>
        <v/>
      </c>
      <c r="C2384" t="str">
        <f>IF(HLOOKUP("CPUs",'vInfo (Imported)'!$1:$5000,A2384,FALSE)&gt;0,
HLOOKUP("CPUs",'vInfo (Imported)'!$1:$5000,A2384,FALSE),
"")</f>
        <v/>
      </c>
      <c r="D2384" t="str">
        <f>IF(HLOOKUP($D$1,'vInfo (Imported)'!$1:$5000,A2384,FALSE)&gt;0,
HLOOKUP($D$1,'vInfo (Imported)'!$1:$5000,A2384,FALSE),
"")</f>
        <v/>
      </c>
      <c r="E2384" t="str">
        <f>IF(HLOOKUP("Category",'vInfo (Imported)'!$1:$5000,A2384,FALSE)&gt;0,
HLOOKUP("Category",'vInfo (Imported)'!$1:$5000,A2384,FALSE),
"")</f>
        <v/>
      </c>
      <c r="F2384" t="str">
        <f>IF(HLOOKUP("OS according to the configuration file",'vInfo (Imported)'!$1:$5000,A2384,FALSE)&gt;0,
HLOOKUP("OS according to the configuration file",'vInfo (Imported)'!$1:$5000,A2384,FALSE),
"")</f>
        <v/>
      </c>
      <c r="G2384" s="1" t="str">
        <f>IF(HLOOKUP("Cluster",'vInfo (Imported)'!$1:$5000,A2384,FALSE)&gt;0,
HLOOKUP("Cluster",'vInfo (Imported)'!$1:$5000,A2384,FALSE),
"")</f>
        <v/>
      </c>
      <c r="K2384" s="28">
        <f>'vCluster (Imported)'!A2384</f>
        <v>0</v>
      </c>
      <c r="L2384">
        <f t="shared" si="225"/>
        <v>0</v>
      </c>
      <c r="M2384">
        <f t="shared" si="226"/>
        <v>0</v>
      </c>
      <c r="N2384">
        <f t="shared" si="227"/>
        <v>0</v>
      </c>
      <c r="O2384" s="1">
        <f t="shared" si="228"/>
        <v>0</v>
      </c>
      <c r="P2384">
        <f>SUMIFS('vCluster (Imported)'!$G:$G,'vCluster (Imported)'!$A:$A,K2384)</f>
        <v>0</v>
      </c>
      <c r="Q2384">
        <f t="shared" si="229"/>
        <v>0</v>
      </c>
    </row>
    <row r="2385" spans="1:17" x14ac:dyDescent="0.3">
      <c r="A2385">
        <f t="shared" si="224"/>
        <v>2385</v>
      </c>
      <c r="B2385" t="str">
        <f>IF(HLOOKUP("Memory",'vInfo (Imported)'!$1:$5000,A2385,FALSE)&gt;0,HLOOKUP("Memory",'vInfo (Imported)'!$1:$5000,A2385,FALSE),"")</f>
        <v/>
      </c>
      <c r="C2385" t="str">
        <f>IF(HLOOKUP("CPUs",'vInfo (Imported)'!$1:$5000,A2385,FALSE)&gt;0,
HLOOKUP("CPUs",'vInfo (Imported)'!$1:$5000,A2385,FALSE),
"")</f>
        <v/>
      </c>
      <c r="D2385" t="str">
        <f>IF(HLOOKUP($D$1,'vInfo (Imported)'!$1:$5000,A2385,FALSE)&gt;0,
HLOOKUP($D$1,'vInfo (Imported)'!$1:$5000,A2385,FALSE),
"")</f>
        <v/>
      </c>
      <c r="E2385" t="str">
        <f>IF(HLOOKUP("Category",'vInfo (Imported)'!$1:$5000,A2385,FALSE)&gt;0,
HLOOKUP("Category",'vInfo (Imported)'!$1:$5000,A2385,FALSE),
"")</f>
        <v/>
      </c>
      <c r="F2385" t="str">
        <f>IF(HLOOKUP("OS according to the configuration file",'vInfo (Imported)'!$1:$5000,A2385,FALSE)&gt;0,
HLOOKUP("OS according to the configuration file",'vInfo (Imported)'!$1:$5000,A2385,FALSE),
"")</f>
        <v/>
      </c>
      <c r="G2385" s="1" t="str">
        <f>IF(HLOOKUP("Cluster",'vInfo (Imported)'!$1:$5000,A2385,FALSE)&gt;0,
HLOOKUP("Cluster",'vInfo (Imported)'!$1:$5000,A2385,FALSE),
"")</f>
        <v/>
      </c>
      <c r="K2385" s="28">
        <f>'vCluster (Imported)'!A2385</f>
        <v>0</v>
      </c>
      <c r="L2385">
        <f t="shared" si="225"/>
        <v>0</v>
      </c>
      <c r="M2385">
        <f t="shared" si="226"/>
        <v>0</v>
      </c>
      <c r="N2385">
        <f t="shared" si="227"/>
        <v>0</v>
      </c>
      <c r="O2385" s="1">
        <f t="shared" si="228"/>
        <v>0</v>
      </c>
      <c r="P2385">
        <f>SUMIFS('vCluster (Imported)'!$G:$G,'vCluster (Imported)'!$A:$A,K2385)</f>
        <v>0</v>
      </c>
      <c r="Q2385">
        <f t="shared" si="229"/>
        <v>0</v>
      </c>
    </row>
    <row r="2386" spans="1:17" x14ac:dyDescent="0.3">
      <c r="A2386">
        <f t="shared" si="224"/>
        <v>2386</v>
      </c>
      <c r="B2386" t="str">
        <f>IF(HLOOKUP("Memory",'vInfo (Imported)'!$1:$5000,A2386,FALSE)&gt;0,HLOOKUP("Memory",'vInfo (Imported)'!$1:$5000,A2386,FALSE),"")</f>
        <v/>
      </c>
      <c r="C2386" t="str">
        <f>IF(HLOOKUP("CPUs",'vInfo (Imported)'!$1:$5000,A2386,FALSE)&gt;0,
HLOOKUP("CPUs",'vInfo (Imported)'!$1:$5000,A2386,FALSE),
"")</f>
        <v/>
      </c>
      <c r="D2386" t="str">
        <f>IF(HLOOKUP($D$1,'vInfo (Imported)'!$1:$5000,A2386,FALSE)&gt;0,
HLOOKUP($D$1,'vInfo (Imported)'!$1:$5000,A2386,FALSE),
"")</f>
        <v/>
      </c>
      <c r="E2386" t="str">
        <f>IF(HLOOKUP("Category",'vInfo (Imported)'!$1:$5000,A2386,FALSE)&gt;0,
HLOOKUP("Category",'vInfo (Imported)'!$1:$5000,A2386,FALSE),
"")</f>
        <v/>
      </c>
      <c r="F2386" t="str">
        <f>IF(HLOOKUP("OS according to the configuration file",'vInfo (Imported)'!$1:$5000,A2386,FALSE)&gt;0,
HLOOKUP("OS according to the configuration file",'vInfo (Imported)'!$1:$5000,A2386,FALSE),
"")</f>
        <v/>
      </c>
      <c r="G2386" s="1" t="str">
        <f>IF(HLOOKUP("Cluster",'vInfo (Imported)'!$1:$5000,A2386,FALSE)&gt;0,
HLOOKUP("Cluster",'vInfo (Imported)'!$1:$5000,A2386,FALSE),
"")</f>
        <v/>
      </c>
      <c r="K2386" s="28">
        <f>'vCluster (Imported)'!A2386</f>
        <v>0</v>
      </c>
      <c r="L2386">
        <f t="shared" si="225"/>
        <v>0</v>
      </c>
      <c r="M2386">
        <f t="shared" si="226"/>
        <v>0</v>
      </c>
      <c r="N2386">
        <f t="shared" si="227"/>
        <v>0</v>
      </c>
      <c r="O2386" s="1">
        <f t="shared" si="228"/>
        <v>0</v>
      </c>
      <c r="P2386">
        <f>SUMIFS('vCluster (Imported)'!$G:$G,'vCluster (Imported)'!$A:$A,K2386)</f>
        <v>0</v>
      </c>
      <c r="Q2386">
        <f t="shared" si="229"/>
        <v>0</v>
      </c>
    </row>
    <row r="2387" spans="1:17" x14ac:dyDescent="0.3">
      <c r="A2387">
        <f t="shared" si="224"/>
        <v>2387</v>
      </c>
      <c r="B2387" t="str">
        <f>IF(HLOOKUP("Memory",'vInfo (Imported)'!$1:$5000,A2387,FALSE)&gt;0,HLOOKUP("Memory",'vInfo (Imported)'!$1:$5000,A2387,FALSE),"")</f>
        <v/>
      </c>
      <c r="C2387" t="str">
        <f>IF(HLOOKUP("CPUs",'vInfo (Imported)'!$1:$5000,A2387,FALSE)&gt;0,
HLOOKUP("CPUs",'vInfo (Imported)'!$1:$5000,A2387,FALSE),
"")</f>
        <v/>
      </c>
      <c r="D2387" t="str">
        <f>IF(HLOOKUP($D$1,'vInfo (Imported)'!$1:$5000,A2387,FALSE)&gt;0,
HLOOKUP($D$1,'vInfo (Imported)'!$1:$5000,A2387,FALSE),
"")</f>
        <v/>
      </c>
      <c r="E2387" t="str">
        <f>IF(HLOOKUP("Category",'vInfo (Imported)'!$1:$5000,A2387,FALSE)&gt;0,
HLOOKUP("Category",'vInfo (Imported)'!$1:$5000,A2387,FALSE),
"")</f>
        <v/>
      </c>
      <c r="F2387" t="str">
        <f>IF(HLOOKUP("OS according to the configuration file",'vInfo (Imported)'!$1:$5000,A2387,FALSE)&gt;0,
HLOOKUP("OS according to the configuration file",'vInfo (Imported)'!$1:$5000,A2387,FALSE),
"")</f>
        <v/>
      </c>
      <c r="G2387" s="1" t="str">
        <f>IF(HLOOKUP("Cluster",'vInfo (Imported)'!$1:$5000,A2387,FALSE)&gt;0,
HLOOKUP("Cluster",'vInfo (Imported)'!$1:$5000,A2387,FALSE),
"")</f>
        <v/>
      </c>
      <c r="K2387" s="28">
        <f>'vCluster (Imported)'!A2387</f>
        <v>0</v>
      </c>
      <c r="L2387">
        <f t="shared" si="225"/>
        <v>0</v>
      </c>
      <c r="M2387">
        <f t="shared" si="226"/>
        <v>0</v>
      </c>
      <c r="N2387">
        <f t="shared" si="227"/>
        <v>0</v>
      </c>
      <c r="O2387" s="1">
        <f t="shared" si="228"/>
        <v>0</v>
      </c>
      <c r="P2387">
        <f>SUMIFS('vCluster (Imported)'!$G:$G,'vCluster (Imported)'!$A:$A,K2387)</f>
        <v>0</v>
      </c>
      <c r="Q2387">
        <f t="shared" si="229"/>
        <v>0</v>
      </c>
    </row>
    <row r="2388" spans="1:17" x14ac:dyDescent="0.3">
      <c r="A2388">
        <f t="shared" si="224"/>
        <v>2388</v>
      </c>
      <c r="B2388" t="str">
        <f>IF(HLOOKUP("Memory",'vInfo (Imported)'!$1:$5000,A2388,FALSE)&gt;0,HLOOKUP("Memory",'vInfo (Imported)'!$1:$5000,A2388,FALSE),"")</f>
        <v/>
      </c>
      <c r="C2388" t="str">
        <f>IF(HLOOKUP("CPUs",'vInfo (Imported)'!$1:$5000,A2388,FALSE)&gt;0,
HLOOKUP("CPUs",'vInfo (Imported)'!$1:$5000,A2388,FALSE),
"")</f>
        <v/>
      </c>
      <c r="D2388" t="str">
        <f>IF(HLOOKUP($D$1,'vInfo (Imported)'!$1:$5000,A2388,FALSE)&gt;0,
HLOOKUP($D$1,'vInfo (Imported)'!$1:$5000,A2388,FALSE),
"")</f>
        <v/>
      </c>
      <c r="E2388" t="str">
        <f>IF(HLOOKUP("Category",'vInfo (Imported)'!$1:$5000,A2388,FALSE)&gt;0,
HLOOKUP("Category",'vInfo (Imported)'!$1:$5000,A2388,FALSE),
"")</f>
        <v/>
      </c>
      <c r="F2388" t="str">
        <f>IF(HLOOKUP("OS according to the configuration file",'vInfo (Imported)'!$1:$5000,A2388,FALSE)&gt;0,
HLOOKUP("OS according to the configuration file",'vInfo (Imported)'!$1:$5000,A2388,FALSE),
"")</f>
        <v/>
      </c>
      <c r="G2388" s="1" t="str">
        <f>IF(HLOOKUP("Cluster",'vInfo (Imported)'!$1:$5000,A2388,FALSE)&gt;0,
HLOOKUP("Cluster",'vInfo (Imported)'!$1:$5000,A2388,FALSE),
"")</f>
        <v/>
      </c>
      <c r="K2388" s="28">
        <f>'vCluster (Imported)'!A2388</f>
        <v>0</v>
      </c>
      <c r="L2388">
        <f t="shared" si="225"/>
        <v>0</v>
      </c>
      <c r="M2388">
        <f t="shared" si="226"/>
        <v>0</v>
      </c>
      <c r="N2388">
        <f t="shared" si="227"/>
        <v>0</v>
      </c>
      <c r="O2388" s="1">
        <f t="shared" si="228"/>
        <v>0</v>
      </c>
      <c r="P2388">
        <f>SUMIFS('vCluster (Imported)'!$G:$G,'vCluster (Imported)'!$A:$A,K2388)</f>
        <v>0</v>
      </c>
      <c r="Q2388">
        <f t="shared" si="229"/>
        <v>0</v>
      </c>
    </row>
    <row r="2389" spans="1:17" x14ac:dyDescent="0.3">
      <c r="A2389">
        <f t="shared" si="224"/>
        <v>2389</v>
      </c>
      <c r="B2389" t="str">
        <f>IF(HLOOKUP("Memory",'vInfo (Imported)'!$1:$5000,A2389,FALSE)&gt;0,HLOOKUP("Memory",'vInfo (Imported)'!$1:$5000,A2389,FALSE),"")</f>
        <v/>
      </c>
      <c r="C2389" t="str">
        <f>IF(HLOOKUP("CPUs",'vInfo (Imported)'!$1:$5000,A2389,FALSE)&gt;0,
HLOOKUP("CPUs",'vInfo (Imported)'!$1:$5000,A2389,FALSE),
"")</f>
        <v/>
      </c>
      <c r="D2389" t="str">
        <f>IF(HLOOKUP($D$1,'vInfo (Imported)'!$1:$5000,A2389,FALSE)&gt;0,
HLOOKUP($D$1,'vInfo (Imported)'!$1:$5000,A2389,FALSE),
"")</f>
        <v/>
      </c>
      <c r="E2389" t="str">
        <f>IF(HLOOKUP("Category",'vInfo (Imported)'!$1:$5000,A2389,FALSE)&gt;0,
HLOOKUP("Category",'vInfo (Imported)'!$1:$5000,A2389,FALSE),
"")</f>
        <v/>
      </c>
      <c r="F2389" t="str">
        <f>IF(HLOOKUP("OS according to the configuration file",'vInfo (Imported)'!$1:$5000,A2389,FALSE)&gt;0,
HLOOKUP("OS according to the configuration file",'vInfo (Imported)'!$1:$5000,A2389,FALSE),
"")</f>
        <v/>
      </c>
      <c r="G2389" s="1" t="str">
        <f>IF(HLOOKUP("Cluster",'vInfo (Imported)'!$1:$5000,A2389,FALSE)&gt;0,
HLOOKUP("Cluster",'vInfo (Imported)'!$1:$5000,A2389,FALSE),
"")</f>
        <v/>
      </c>
      <c r="K2389" s="28">
        <f>'vCluster (Imported)'!A2389</f>
        <v>0</v>
      </c>
      <c r="L2389">
        <f t="shared" si="225"/>
        <v>0</v>
      </c>
      <c r="M2389">
        <f t="shared" si="226"/>
        <v>0</v>
      </c>
      <c r="N2389">
        <f t="shared" si="227"/>
        <v>0</v>
      </c>
      <c r="O2389" s="1">
        <f t="shared" si="228"/>
        <v>0</v>
      </c>
      <c r="P2389">
        <f>SUMIFS('vCluster (Imported)'!$G:$G,'vCluster (Imported)'!$A:$A,K2389)</f>
        <v>0</v>
      </c>
      <c r="Q2389">
        <f t="shared" si="229"/>
        <v>0</v>
      </c>
    </row>
    <row r="2390" spans="1:17" x14ac:dyDescent="0.3">
      <c r="A2390">
        <f t="shared" si="224"/>
        <v>2390</v>
      </c>
      <c r="B2390" t="str">
        <f>IF(HLOOKUP("Memory",'vInfo (Imported)'!$1:$5000,A2390,FALSE)&gt;0,HLOOKUP("Memory",'vInfo (Imported)'!$1:$5000,A2390,FALSE),"")</f>
        <v/>
      </c>
      <c r="C2390" t="str">
        <f>IF(HLOOKUP("CPUs",'vInfo (Imported)'!$1:$5000,A2390,FALSE)&gt;0,
HLOOKUP("CPUs",'vInfo (Imported)'!$1:$5000,A2390,FALSE),
"")</f>
        <v/>
      </c>
      <c r="D2390" t="str">
        <f>IF(HLOOKUP($D$1,'vInfo (Imported)'!$1:$5000,A2390,FALSE)&gt;0,
HLOOKUP($D$1,'vInfo (Imported)'!$1:$5000,A2390,FALSE),
"")</f>
        <v/>
      </c>
      <c r="E2390" t="str">
        <f>IF(HLOOKUP("Category",'vInfo (Imported)'!$1:$5000,A2390,FALSE)&gt;0,
HLOOKUP("Category",'vInfo (Imported)'!$1:$5000,A2390,FALSE),
"")</f>
        <v/>
      </c>
      <c r="F2390" t="str">
        <f>IF(HLOOKUP("OS according to the configuration file",'vInfo (Imported)'!$1:$5000,A2390,FALSE)&gt;0,
HLOOKUP("OS according to the configuration file",'vInfo (Imported)'!$1:$5000,A2390,FALSE),
"")</f>
        <v/>
      </c>
      <c r="G2390" s="1" t="str">
        <f>IF(HLOOKUP("Cluster",'vInfo (Imported)'!$1:$5000,A2390,FALSE)&gt;0,
HLOOKUP("Cluster",'vInfo (Imported)'!$1:$5000,A2390,FALSE),
"")</f>
        <v/>
      </c>
      <c r="K2390" s="28">
        <f>'vCluster (Imported)'!A2390</f>
        <v>0</v>
      </c>
      <c r="L2390">
        <f t="shared" si="225"/>
        <v>0</v>
      </c>
      <c r="M2390">
        <f t="shared" si="226"/>
        <v>0</v>
      </c>
      <c r="N2390">
        <f t="shared" si="227"/>
        <v>0</v>
      </c>
      <c r="O2390" s="1">
        <f t="shared" si="228"/>
        <v>0</v>
      </c>
      <c r="P2390">
        <f>SUMIFS('vCluster (Imported)'!$G:$G,'vCluster (Imported)'!$A:$A,K2390)</f>
        <v>0</v>
      </c>
      <c r="Q2390">
        <f t="shared" si="229"/>
        <v>0</v>
      </c>
    </row>
    <row r="2391" spans="1:17" x14ac:dyDescent="0.3">
      <c r="A2391">
        <f t="shared" si="224"/>
        <v>2391</v>
      </c>
      <c r="B2391" t="str">
        <f>IF(HLOOKUP("Memory",'vInfo (Imported)'!$1:$5000,A2391,FALSE)&gt;0,HLOOKUP("Memory",'vInfo (Imported)'!$1:$5000,A2391,FALSE),"")</f>
        <v/>
      </c>
      <c r="C2391" t="str">
        <f>IF(HLOOKUP("CPUs",'vInfo (Imported)'!$1:$5000,A2391,FALSE)&gt;0,
HLOOKUP("CPUs",'vInfo (Imported)'!$1:$5000,A2391,FALSE),
"")</f>
        <v/>
      </c>
      <c r="D2391" t="str">
        <f>IF(HLOOKUP($D$1,'vInfo (Imported)'!$1:$5000,A2391,FALSE)&gt;0,
HLOOKUP($D$1,'vInfo (Imported)'!$1:$5000,A2391,FALSE),
"")</f>
        <v/>
      </c>
      <c r="E2391" t="str">
        <f>IF(HLOOKUP("Category",'vInfo (Imported)'!$1:$5000,A2391,FALSE)&gt;0,
HLOOKUP("Category",'vInfo (Imported)'!$1:$5000,A2391,FALSE),
"")</f>
        <v/>
      </c>
      <c r="F2391" t="str">
        <f>IF(HLOOKUP("OS according to the configuration file",'vInfo (Imported)'!$1:$5000,A2391,FALSE)&gt;0,
HLOOKUP("OS according to the configuration file",'vInfo (Imported)'!$1:$5000,A2391,FALSE),
"")</f>
        <v/>
      </c>
      <c r="G2391" s="1" t="str">
        <f>IF(HLOOKUP("Cluster",'vInfo (Imported)'!$1:$5000,A2391,FALSE)&gt;0,
HLOOKUP("Cluster",'vInfo (Imported)'!$1:$5000,A2391,FALSE),
"")</f>
        <v/>
      </c>
      <c r="K2391" s="28">
        <f>'vCluster (Imported)'!A2391</f>
        <v>0</v>
      </c>
      <c r="L2391">
        <f t="shared" si="225"/>
        <v>0</v>
      </c>
      <c r="M2391">
        <f t="shared" si="226"/>
        <v>0</v>
      </c>
      <c r="N2391">
        <f t="shared" si="227"/>
        <v>0</v>
      </c>
      <c r="O2391" s="1">
        <f t="shared" si="228"/>
        <v>0</v>
      </c>
      <c r="P2391">
        <f>SUMIFS('vCluster (Imported)'!$G:$G,'vCluster (Imported)'!$A:$A,K2391)</f>
        <v>0</v>
      </c>
      <c r="Q2391">
        <f t="shared" si="229"/>
        <v>0</v>
      </c>
    </row>
    <row r="2392" spans="1:17" x14ac:dyDescent="0.3">
      <c r="A2392">
        <f t="shared" si="224"/>
        <v>2392</v>
      </c>
      <c r="B2392" t="str">
        <f>IF(HLOOKUP("Memory",'vInfo (Imported)'!$1:$5000,A2392,FALSE)&gt;0,HLOOKUP("Memory",'vInfo (Imported)'!$1:$5000,A2392,FALSE),"")</f>
        <v/>
      </c>
      <c r="C2392" t="str">
        <f>IF(HLOOKUP("CPUs",'vInfo (Imported)'!$1:$5000,A2392,FALSE)&gt;0,
HLOOKUP("CPUs",'vInfo (Imported)'!$1:$5000,A2392,FALSE),
"")</f>
        <v/>
      </c>
      <c r="D2392" t="str">
        <f>IF(HLOOKUP($D$1,'vInfo (Imported)'!$1:$5000,A2392,FALSE)&gt;0,
HLOOKUP($D$1,'vInfo (Imported)'!$1:$5000,A2392,FALSE),
"")</f>
        <v/>
      </c>
      <c r="E2392" t="str">
        <f>IF(HLOOKUP("Category",'vInfo (Imported)'!$1:$5000,A2392,FALSE)&gt;0,
HLOOKUP("Category",'vInfo (Imported)'!$1:$5000,A2392,FALSE),
"")</f>
        <v/>
      </c>
      <c r="F2392" t="str">
        <f>IF(HLOOKUP("OS according to the configuration file",'vInfo (Imported)'!$1:$5000,A2392,FALSE)&gt;0,
HLOOKUP("OS according to the configuration file",'vInfo (Imported)'!$1:$5000,A2392,FALSE),
"")</f>
        <v/>
      </c>
      <c r="G2392" s="1" t="str">
        <f>IF(HLOOKUP("Cluster",'vInfo (Imported)'!$1:$5000,A2392,FALSE)&gt;0,
HLOOKUP("Cluster",'vInfo (Imported)'!$1:$5000,A2392,FALSE),
"")</f>
        <v/>
      </c>
      <c r="K2392" s="28">
        <f>'vCluster (Imported)'!A2392</f>
        <v>0</v>
      </c>
      <c r="L2392">
        <f t="shared" si="225"/>
        <v>0</v>
      </c>
      <c r="M2392">
        <f t="shared" si="226"/>
        <v>0</v>
      </c>
      <c r="N2392">
        <f t="shared" si="227"/>
        <v>0</v>
      </c>
      <c r="O2392" s="1">
        <f t="shared" si="228"/>
        <v>0</v>
      </c>
      <c r="P2392">
        <f>SUMIFS('vCluster (Imported)'!$G:$G,'vCluster (Imported)'!$A:$A,K2392)</f>
        <v>0</v>
      </c>
      <c r="Q2392">
        <f t="shared" si="229"/>
        <v>0</v>
      </c>
    </row>
    <row r="2393" spans="1:17" x14ac:dyDescent="0.3">
      <c r="A2393">
        <f t="shared" si="224"/>
        <v>2393</v>
      </c>
      <c r="B2393" t="str">
        <f>IF(HLOOKUP("Memory",'vInfo (Imported)'!$1:$5000,A2393,FALSE)&gt;0,HLOOKUP("Memory",'vInfo (Imported)'!$1:$5000,A2393,FALSE),"")</f>
        <v/>
      </c>
      <c r="C2393" t="str">
        <f>IF(HLOOKUP("CPUs",'vInfo (Imported)'!$1:$5000,A2393,FALSE)&gt;0,
HLOOKUP("CPUs",'vInfo (Imported)'!$1:$5000,A2393,FALSE),
"")</f>
        <v/>
      </c>
      <c r="D2393" t="str">
        <f>IF(HLOOKUP($D$1,'vInfo (Imported)'!$1:$5000,A2393,FALSE)&gt;0,
HLOOKUP($D$1,'vInfo (Imported)'!$1:$5000,A2393,FALSE),
"")</f>
        <v/>
      </c>
      <c r="E2393" t="str">
        <f>IF(HLOOKUP("Category",'vInfo (Imported)'!$1:$5000,A2393,FALSE)&gt;0,
HLOOKUP("Category",'vInfo (Imported)'!$1:$5000,A2393,FALSE),
"")</f>
        <v/>
      </c>
      <c r="F2393" t="str">
        <f>IF(HLOOKUP("OS according to the configuration file",'vInfo (Imported)'!$1:$5000,A2393,FALSE)&gt;0,
HLOOKUP("OS according to the configuration file",'vInfo (Imported)'!$1:$5000,A2393,FALSE),
"")</f>
        <v/>
      </c>
      <c r="G2393" s="1" t="str">
        <f>IF(HLOOKUP("Cluster",'vInfo (Imported)'!$1:$5000,A2393,FALSE)&gt;0,
HLOOKUP("Cluster",'vInfo (Imported)'!$1:$5000,A2393,FALSE),
"")</f>
        <v/>
      </c>
      <c r="K2393" s="28">
        <f>'vCluster (Imported)'!A2393</f>
        <v>0</v>
      </c>
      <c r="L2393">
        <f t="shared" si="225"/>
        <v>0</v>
      </c>
      <c r="M2393">
        <f t="shared" si="226"/>
        <v>0</v>
      </c>
      <c r="N2393">
        <f t="shared" si="227"/>
        <v>0</v>
      </c>
      <c r="O2393" s="1">
        <f t="shared" si="228"/>
        <v>0</v>
      </c>
      <c r="P2393">
        <f>SUMIFS('vCluster (Imported)'!$G:$G,'vCluster (Imported)'!$A:$A,K2393)</f>
        <v>0</v>
      </c>
      <c r="Q2393">
        <f t="shared" si="229"/>
        <v>0</v>
      </c>
    </row>
    <row r="2394" spans="1:17" x14ac:dyDescent="0.3">
      <c r="A2394">
        <f t="shared" si="224"/>
        <v>2394</v>
      </c>
      <c r="B2394" t="str">
        <f>IF(HLOOKUP("Memory",'vInfo (Imported)'!$1:$5000,A2394,FALSE)&gt;0,HLOOKUP("Memory",'vInfo (Imported)'!$1:$5000,A2394,FALSE),"")</f>
        <v/>
      </c>
      <c r="C2394" t="str">
        <f>IF(HLOOKUP("CPUs",'vInfo (Imported)'!$1:$5000,A2394,FALSE)&gt;0,
HLOOKUP("CPUs",'vInfo (Imported)'!$1:$5000,A2394,FALSE),
"")</f>
        <v/>
      </c>
      <c r="D2394" t="str">
        <f>IF(HLOOKUP($D$1,'vInfo (Imported)'!$1:$5000,A2394,FALSE)&gt;0,
HLOOKUP($D$1,'vInfo (Imported)'!$1:$5000,A2394,FALSE),
"")</f>
        <v/>
      </c>
      <c r="E2394" t="str">
        <f>IF(HLOOKUP("Category",'vInfo (Imported)'!$1:$5000,A2394,FALSE)&gt;0,
HLOOKUP("Category",'vInfo (Imported)'!$1:$5000,A2394,FALSE),
"")</f>
        <v/>
      </c>
      <c r="F2394" t="str">
        <f>IF(HLOOKUP("OS according to the configuration file",'vInfo (Imported)'!$1:$5000,A2394,FALSE)&gt;0,
HLOOKUP("OS according to the configuration file",'vInfo (Imported)'!$1:$5000,A2394,FALSE),
"")</f>
        <v/>
      </c>
      <c r="G2394" s="1" t="str">
        <f>IF(HLOOKUP("Cluster",'vInfo (Imported)'!$1:$5000,A2394,FALSE)&gt;0,
HLOOKUP("Cluster",'vInfo (Imported)'!$1:$5000,A2394,FALSE),
"")</f>
        <v/>
      </c>
      <c r="K2394" s="28">
        <f>'vCluster (Imported)'!A2394</f>
        <v>0</v>
      </c>
      <c r="L2394">
        <f t="shared" si="225"/>
        <v>0</v>
      </c>
      <c r="M2394">
        <f t="shared" si="226"/>
        <v>0</v>
      </c>
      <c r="N2394">
        <f t="shared" si="227"/>
        <v>0</v>
      </c>
      <c r="O2394" s="1">
        <f t="shared" si="228"/>
        <v>0</v>
      </c>
      <c r="P2394">
        <f>SUMIFS('vCluster (Imported)'!$G:$G,'vCluster (Imported)'!$A:$A,K2394)</f>
        <v>0</v>
      </c>
      <c r="Q2394">
        <f t="shared" si="229"/>
        <v>0</v>
      </c>
    </row>
    <row r="2395" spans="1:17" x14ac:dyDescent="0.3">
      <c r="A2395">
        <f t="shared" si="224"/>
        <v>2395</v>
      </c>
      <c r="B2395" t="str">
        <f>IF(HLOOKUP("Memory",'vInfo (Imported)'!$1:$5000,A2395,FALSE)&gt;0,HLOOKUP("Memory",'vInfo (Imported)'!$1:$5000,A2395,FALSE),"")</f>
        <v/>
      </c>
      <c r="C2395" t="str">
        <f>IF(HLOOKUP("CPUs",'vInfo (Imported)'!$1:$5000,A2395,FALSE)&gt;0,
HLOOKUP("CPUs",'vInfo (Imported)'!$1:$5000,A2395,FALSE),
"")</f>
        <v/>
      </c>
      <c r="D2395" t="str">
        <f>IF(HLOOKUP($D$1,'vInfo (Imported)'!$1:$5000,A2395,FALSE)&gt;0,
HLOOKUP($D$1,'vInfo (Imported)'!$1:$5000,A2395,FALSE),
"")</f>
        <v/>
      </c>
      <c r="E2395" t="str">
        <f>IF(HLOOKUP("Category",'vInfo (Imported)'!$1:$5000,A2395,FALSE)&gt;0,
HLOOKUP("Category",'vInfo (Imported)'!$1:$5000,A2395,FALSE),
"")</f>
        <v/>
      </c>
      <c r="F2395" t="str">
        <f>IF(HLOOKUP("OS according to the configuration file",'vInfo (Imported)'!$1:$5000,A2395,FALSE)&gt;0,
HLOOKUP("OS according to the configuration file",'vInfo (Imported)'!$1:$5000,A2395,FALSE),
"")</f>
        <v/>
      </c>
      <c r="G2395" s="1" t="str">
        <f>IF(HLOOKUP("Cluster",'vInfo (Imported)'!$1:$5000,A2395,FALSE)&gt;0,
HLOOKUP("Cluster",'vInfo (Imported)'!$1:$5000,A2395,FALSE),
"")</f>
        <v/>
      </c>
      <c r="K2395" s="28">
        <f>'vCluster (Imported)'!A2395</f>
        <v>0</v>
      </c>
      <c r="L2395">
        <f t="shared" si="225"/>
        <v>0</v>
      </c>
      <c r="M2395">
        <f t="shared" si="226"/>
        <v>0</v>
      </c>
      <c r="N2395">
        <f t="shared" si="227"/>
        <v>0</v>
      </c>
      <c r="O2395" s="1">
        <f t="shared" si="228"/>
        <v>0</v>
      </c>
      <c r="P2395">
        <f>SUMIFS('vCluster (Imported)'!$G:$G,'vCluster (Imported)'!$A:$A,K2395)</f>
        <v>0</v>
      </c>
      <c r="Q2395">
        <f t="shared" si="229"/>
        <v>0</v>
      </c>
    </row>
    <row r="2396" spans="1:17" x14ac:dyDescent="0.3">
      <c r="A2396">
        <f t="shared" si="224"/>
        <v>2396</v>
      </c>
      <c r="B2396" t="str">
        <f>IF(HLOOKUP("Memory",'vInfo (Imported)'!$1:$5000,A2396,FALSE)&gt;0,HLOOKUP("Memory",'vInfo (Imported)'!$1:$5000,A2396,FALSE),"")</f>
        <v/>
      </c>
      <c r="C2396" t="str">
        <f>IF(HLOOKUP("CPUs",'vInfo (Imported)'!$1:$5000,A2396,FALSE)&gt;0,
HLOOKUP("CPUs",'vInfo (Imported)'!$1:$5000,A2396,FALSE),
"")</f>
        <v/>
      </c>
      <c r="D2396" t="str">
        <f>IF(HLOOKUP($D$1,'vInfo (Imported)'!$1:$5000,A2396,FALSE)&gt;0,
HLOOKUP($D$1,'vInfo (Imported)'!$1:$5000,A2396,FALSE),
"")</f>
        <v/>
      </c>
      <c r="E2396" t="str">
        <f>IF(HLOOKUP("Category",'vInfo (Imported)'!$1:$5000,A2396,FALSE)&gt;0,
HLOOKUP("Category",'vInfo (Imported)'!$1:$5000,A2396,FALSE),
"")</f>
        <v/>
      </c>
      <c r="F2396" t="str">
        <f>IF(HLOOKUP("OS according to the configuration file",'vInfo (Imported)'!$1:$5000,A2396,FALSE)&gt;0,
HLOOKUP("OS according to the configuration file",'vInfo (Imported)'!$1:$5000,A2396,FALSE),
"")</f>
        <v/>
      </c>
      <c r="G2396" s="1" t="str">
        <f>IF(HLOOKUP("Cluster",'vInfo (Imported)'!$1:$5000,A2396,FALSE)&gt;0,
HLOOKUP("Cluster",'vInfo (Imported)'!$1:$5000,A2396,FALSE),
"")</f>
        <v/>
      </c>
      <c r="K2396" s="28">
        <f>'vCluster (Imported)'!A2396</f>
        <v>0</v>
      </c>
      <c r="L2396">
        <f t="shared" si="225"/>
        <v>0</v>
      </c>
      <c r="M2396">
        <f t="shared" si="226"/>
        <v>0</v>
      </c>
      <c r="N2396">
        <f t="shared" si="227"/>
        <v>0</v>
      </c>
      <c r="O2396" s="1">
        <f t="shared" si="228"/>
        <v>0</v>
      </c>
      <c r="P2396">
        <f>SUMIFS('vCluster (Imported)'!$G:$G,'vCluster (Imported)'!$A:$A,K2396)</f>
        <v>0</v>
      </c>
      <c r="Q2396">
        <f t="shared" si="229"/>
        <v>0</v>
      </c>
    </row>
    <row r="2397" spans="1:17" x14ac:dyDescent="0.3">
      <c r="A2397">
        <f t="shared" si="224"/>
        <v>2397</v>
      </c>
      <c r="B2397" t="str">
        <f>IF(HLOOKUP("Memory",'vInfo (Imported)'!$1:$5000,A2397,FALSE)&gt;0,HLOOKUP("Memory",'vInfo (Imported)'!$1:$5000,A2397,FALSE),"")</f>
        <v/>
      </c>
      <c r="C2397" t="str">
        <f>IF(HLOOKUP("CPUs",'vInfo (Imported)'!$1:$5000,A2397,FALSE)&gt;0,
HLOOKUP("CPUs",'vInfo (Imported)'!$1:$5000,A2397,FALSE),
"")</f>
        <v/>
      </c>
      <c r="D2397" t="str">
        <f>IF(HLOOKUP($D$1,'vInfo (Imported)'!$1:$5000,A2397,FALSE)&gt;0,
HLOOKUP($D$1,'vInfo (Imported)'!$1:$5000,A2397,FALSE),
"")</f>
        <v/>
      </c>
      <c r="E2397" t="str">
        <f>IF(HLOOKUP("Category",'vInfo (Imported)'!$1:$5000,A2397,FALSE)&gt;0,
HLOOKUP("Category",'vInfo (Imported)'!$1:$5000,A2397,FALSE),
"")</f>
        <v/>
      </c>
      <c r="F2397" t="str">
        <f>IF(HLOOKUP("OS according to the configuration file",'vInfo (Imported)'!$1:$5000,A2397,FALSE)&gt;0,
HLOOKUP("OS according to the configuration file",'vInfo (Imported)'!$1:$5000,A2397,FALSE),
"")</f>
        <v/>
      </c>
      <c r="G2397" s="1" t="str">
        <f>IF(HLOOKUP("Cluster",'vInfo (Imported)'!$1:$5000,A2397,FALSE)&gt;0,
HLOOKUP("Cluster",'vInfo (Imported)'!$1:$5000,A2397,FALSE),
"")</f>
        <v/>
      </c>
      <c r="K2397" s="28">
        <f>'vCluster (Imported)'!A2397</f>
        <v>0</v>
      </c>
      <c r="L2397">
        <f t="shared" si="225"/>
        <v>0</v>
      </c>
      <c r="M2397">
        <f t="shared" si="226"/>
        <v>0</v>
      </c>
      <c r="N2397">
        <f t="shared" si="227"/>
        <v>0</v>
      </c>
      <c r="O2397" s="1">
        <f t="shared" si="228"/>
        <v>0</v>
      </c>
      <c r="P2397">
        <f>SUMIFS('vCluster (Imported)'!$G:$G,'vCluster (Imported)'!$A:$A,K2397)</f>
        <v>0</v>
      </c>
      <c r="Q2397">
        <f t="shared" si="229"/>
        <v>0</v>
      </c>
    </row>
    <row r="2398" spans="1:17" x14ac:dyDescent="0.3">
      <c r="A2398">
        <f t="shared" si="224"/>
        <v>2398</v>
      </c>
      <c r="B2398" t="str">
        <f>IF(HLOOKUP("Memory",'vInfo (Imported)'!$1:$5000,A2398,FALSE)&gt;0,HLOOKUP("Memory",'vInfo (Imported)'!$1:$5000,A2398,FALSE),"")</f>
        <v/>
      </c>
      <c r="C2398" t="str">
        <f>IF(HLOOKUP("CPUs",'vInfo (Imported)'!$1:$5000,A2398,FALSE)&gt;0,
HLOOKUP("CPUs",'vInfo (Imported)'!$1:$5000,A2398,FALSE),
"")</f>
        <v/>
      </c>
      <c r="D2398" t="str">
        <f>IF(HLOOKUP($D$1,'vInfo (Imported)'!$1:$5000,A2398,FALSE)&gt;0,
HLOOKUP($D$1,'vInfo (Imported)'!$1:$5000,A2398,FALSE),
"")</f>
        <v/>
      </c>
      <c r="E2398" t="str">
        <f>IF(HLOOKUP("Category",'vInfo (Imported)'!$1:$5000,A2398,FALSE)&gt;0,
HLOOKUP("Category",'vInfo (Imported)'!$1:$5000,A2398,FALSE),
"")</f>
        <v/>
      </c>
      <c r="F2398" t="str">
        <f>IF(HLOOKUP("OS according to the configuration file",'vInfo (Imported)'!$1:$5000,A2398,FALSE)&gt;0,
HLOOKUP("OS according to the configuration file",'vInfo (Imported)'!$1:$5000,A2398,FALSE),
"")</f>
        <v/>
      </c>
      <c r="G2398" s="1" t="str">
        <f>IF(HLOOKUP("Cluster",'vInfo (Imported)'!$1:$5000,A2398,FALSE)&gt;0,
HLOOKUP("Cluster",'vInfo (Imported)'!$1:$5000,A2398,FALSE),
"")</f>
        <v/>
      </c>
      <c r="K2398" s="28">
        <f>'vCluster (Imported)'!A2398</f>
        <v>0</v>
      </c>
      <c r="L2398">
        <f t="shared" si="225"/>
        <v>0</v>
      </c>
      <c r="M2398">
        <f t="shared" si="226"/>
        <v>0</v>
      </c>
      <c r="N2398">
        <f t="shared" si="227"/>
        <v>0</v>
      </c>
      <c r="O2398" s="1">
        <f t="shared" si="228"/>
        <v>0</v>
      </c>
      <c r="P2398">
        <f>SUMIFS('vCluster (Imported)'!$G:$G,'vCluster (Imported)'!$A:$A,K2398)</f>
        <v>0</v>
      </c>
      <c r="Q2398">
        <f t="shared" si="229"/>
        <v>0</v>
      </c>
    </row>
    <row r="2399" spans="1:17" x14ac:dyDescent="0.3">
      <c r="A2399">
        <f t="shared" si="224"/>
        <v>2399</v>
      </c>
      <c r="B2399" t="str">
        <f>IF(HLOOKUP("Memory",'vInfo (Imported)'!$1:$5000,A2399,FALSE)&gt;0,HLOOKUP("Memory",'vInfo (Imported)'!$1:$5000,A2399,FALSE),"")</f>
        <v/>
      </c>
      <c r="C2399" t="str">
        <f>IF(HLOOKUP("CPUs",'vInfo (Imported)'!$1:$5000,A2399,FALSE)&gt;0,
HLOOKUP("CPUs",'vInfo (Imported)'!$1:$5000,A2399,FALSE),
"")</f>
        <v/>
      </c>
      <c r="D2399" t="str">
        <f>IF(HLOOKUP($D$1,'vInfo (Imported)'!$1:$5000,A2399,FALSE)&gt;0,
HLOOKUP($D$1,'vInfo (Imported)'!$1:$5000,A2399,FALSE),
"")</f>
        <v/>
      </c>
      <c r="E2399" t="str">
        <f>IF(HLOOKUP("Category",'vInfo (Imported)'!$1:$5000,A2399,FALSE)&gt;0,
HLOOKUP("Category",'vInfo (Imported)'!$1:$5000,A2399,FALSE),
"")</f>
        <v/>
      </c>
      <c r="F2399" t="str">
        <f>IF(HLOOKUP("OS according to the configuration file",'vInfo (Imported)'!$1:$5000,A2399,FALSE)&gt;0,
HLOOKUP("OS according to the configuration file",'vInfo (Imported)'!$1:$5000,A2399,FALSE),
"")</f>
        <v/>
      </c>
      <c r="G2399" s="1" t="str">
        <f>IF(HLOOKUP("Cluster",'vInfo (Imported)'!$1:$5000,A2399,FALSE)&gt;0,
HLOOKUP("Cluster",'vInfo (Imported)'!$1:$5000,A2399,FALSE),
"")</f>
        <v/>
      </c>
      <c r="K2399" s="28">
        <f>'vCluster (Imported)'!A2399</f>
        <v>0</v>
      </c>
      <c r="L2399">
        <f t="shared" si="225"/>
        <v>0</v>
      </c>
      <c r="M2399">
        <f t="shared" si="226"/>
        <v>0</v>
      </c>
      <c r="N2399">
        <f t="shared" si="227"/>
        <v>0</v>
      </c>
      <c r="O2399" s="1">
        <f t="shared" si="228"/>
        <v>0</v>
      </c>
      <c r="P2399">
        <f>SUMIFS('vCluster (Imported)'!$G:$G,'vCluster (Imported)'!$A:$A,K2399)</f>
        <v>0</v>
      </c>
      <c r="Q2399">
        <f t="shared" si="229"/>
        <v>0</v>
      </c>
    </row>
    <row r="2400" spans="1:17" x14ac:dyDescent="0.3">
      <c r="A2400">
        <f t="shared" si="224"/>
        <v>2400</v>
      </c>
      <c r="B2400" t="str">
        <f>IF(HLOOKUP("Memory",'vInfo (Imported)'!$1:$5000,A2400,FALSE)&gt;0,HLOOKUP("Memory",'vInfo (Imported)'!$1:$5000,A2400,FALSE),"")</f>
        <v/>
      </c>
      <c r="C2400" t="str">
        <f>IF(HLOOKUP("CPUs",'vInfo (Imported)'!$1:$5000,A2400,FALSE)&gt;0,
HLOOKUP("CPUs",'vInfo (Imported)'!$1:$5000,A2400,FALSE),
"")</f>
        <v/>
      </c>
      <c r="D2400" t="str">
        <f>IF(HLOOKUP($D$1,'vInfo (Imported)'!$1:$5000,A2400,FALSE)&gt;0,
HLOOKUP($D$1,'vInfo (Imported)'!$1:$5000,A2400,FALSE),
"")</f>
        <v/>
      </c>
      <c r="E2400" t="str">
        <f>IF(HLOOKUP("Category",'vInfo (Imported)'!$1:$5000,A2400,FALSE)&gt;0,
HLOOKUP("Category",'vInfo (Imported)'!$1:$5000,A2400,FALSE),
"")</f>
        <v/>
      </c>
      <c r="F2400" t="str">
        <f>IF(HLOOKUP("OS according to the configuration file",'vInfo (Imported)'!$1:$5000,A2400,FALSE)&gt;0,
HLOOKUP("OS according to the configuration file",'vInfo (Imported)'!$1:$5000,A2400,FALSE),
"")</f>
        <v/>
      </c>
      <c r="G2400" s="1" t="str">
        <f>IF(HLOOKUP("Cluster",'vInfo (Imported)'!$1:$5000,A2400,FALSE)&gt;0,
HLOOKUP("Cluster",'vInfo (Imported)'!$1:$5000,A2400,FALSE),
"")</f>
        <v/>
      </c>
      <c r="K2400" s="28">
        <f>'vCluster (Imported)'!A2400</f>
        <v>0</v>
      </c>
      <c r="L2400">
        <f t="shared" si="225"/>
        <v>0</v>
      </c>
      <c r="M2400">
        <f t="shared" si="226"/>
        <v>0</v>
      </c>
      <c r="N2400">
        <f t="shared" si="227"/>
        <v>0</v>
      </c>
      <c r="O2400" s="1">
        <f t="shared" si="228"/>
        <v>0</v>
      </c>
      <c r="P2400">
        <f>SUMIFS('vCluster (Imported)'!$G:$G,'vCluster (Imported)'!$A:$A,K2400)</f>
        <v>0</v>
      </c>
      <c r="Q2400">
        <f t="shared" si="229"/>
        <v>0</v>
      </c>
    </row>
    <row r="2401" spans="1:17" x14ac:dyDescent="0.3">
      <c r="A2401">
        <f t="shared" si="224"/>
        <v>2401</v>
      </c>
      <c r="B2401" t="str">
        <f>IF(HLOOKUP("Memory",'vInfo (Imported)'!$1:$5000,A2401,FALSE)&gt;0,HLOOKUP("Memory",'vInfo (Imported)'!$1:$5000,A2401,FALSE),"")</f>
        <v/>
      </c>
      <c r="C2401" t="str">
        <f>IF(HLOOKUP("CPUs",'vInfo (Imported)'!$1:$5000,A2401,FALSE)&gt;0,
HLOOKUP("CPUs",'vInfo (Imported)'!$1:$5000,A2401,FALSE),
"")</f>
        <v/>
      </c>
      <c r="D2401" t="str">
        <f>IF(HLOOKUP($D$1,'vInfo (Imported)'!$1:$5000,A2401,FALSE)&gt;0,
HLOOKUP($D$1,'vInfo (Imported)'!$1:$5000,A2401,FALSE),
"")</f>
        <v/>
      </c>
      <c r="E2401" t="str">
        <f>IF(HLOOKUP("Category",'vInfo (Imported)'!$1:$5000,A2401,FALSE)&gt;0,
HLOOKUP("Category",'vInfo (Imported)'!$1:$5000,A2401,FALSE),
"")</f>
        <v/>
      </c>
      <c r="F2401" t="str">
        <f>IF(HLOOKUP("OS according to the configuration file",'vInfo (Imported)'!$1:$5000,A2401,FALSE)&gt;0,
HLOOKUP("OS according to the configuration file",'vInfo (Imported)'!$1:$5000,A2401,FALSE),
"")</f>
        <v/>
      </c>
      <c r="G2401" s="1" t="str">
        <f>IF(HLOOKUP("Cluster",'vInfo (Imported)'!$1:$5000,A2401,FALSE)&gt;0,
HLOOKUP("Cluster",'vInfo (Imported)'!$1:$5000,A2401,FALSE),
"")</f>
        <v/>
      </c>
      <c r="K2401" s="28">
        <f>'vCluster (Imported)'!A2401</f>
        <v>0</v>
      </c>
      <c r="L2401">
        <f t="shared" si="225"/>
        <v>0</v>
      </c>
      <c r="M2401">
        <f t="shared" si="226"/>
        <v>0</v>
      </c>
      <c r="N2401">
        <f t="shared" si="227"/>
        <v>0</v>
      </c>
      <c r="O2401" s="1">
        <f t="shared" si="228"/>
        <v>0</v>
      </c>
      <c r="P2401">
        <f>SUMIFS('vCluster (Imported)'!$G:$G,'vCluster (Imported)'!$A:$A,K2401)</f>
        <v>0</v>
      </c>
      <c r="Q2401">
        <f t="shared" si="229"/>
        <v>0</v>
      </c>
    </row>
    <row r="2402" spans="1:17" x14ac:dyDescent="0.3">
      <c r="A2402">
        <f t="shared" si="224"/>
        <v>2402</v>
      </c>
      <c r="B2402" t="str">
        <f>IF(HLOOKUP("Memory",'vInfo (Imported)'!$1:$5000,A2402,FALSE)&gt;0,HLOOKUP("Memory",'vInfo (Imported)'!$1:$5000,A2402,FALSE),"")</f>
        <v/>
      </c>
      <c r="C2402" t="str">
        <f>IF(HLOOKUP("CPUs",'vInfo (Imported)'!$1:$5000,A2402,FALSE)&gt;0,
HLOOKUP("CPUs",'vInfo (Imported)'!$1:$5000,A2402,FALSE),
"")</f>
        <v/>
      </c>
      <c r="D2402" t="str">
        <f>IF(HLOOKUP($D$1,'vInfo (Imported)'!$1:$5000,A2402,FALSE)&gt;0,
HLOOKUP($D$1,'vInfo (Imported)'!$1:$5000,A2402,FALSE),
"")</f>
        <v/>
      </c>
      <c r="E2402" t="str">
        <f>IF(HLOOKUP("Category",'vInfo (Imported)'!$1:$5000,A2402,FALSE)&gt;0,
HLOOKUP("Category",'vInfo (Imported)'!$1:$5000,A2402,FALSE),
"")</f>
        <v/>
      </c>
      <c r="F2402" t="str">
        <f>IF(HLOOKUP("OS according to the configuration file",'vInfo (Imported)'!$1:$5000,A2402,FALSE)&gt;0,
HLOOKUP("OS according to the configuration file",'vInfo (Imported)'!$1:$5000,A2402,FALSE),
"")</f>
        <v/>
      </c>
      <c r="G2402" s="1" t="str">
        <f>IF(HLOOKUP("Cluster",'vInfo (Imported)'!$1:$5000,A2402,FALSE)&gt;0,
HLOOKUP("Cluster",'vInfo (Imported)'!$1:$5000,A2402,FALSE),
"")</f>
        <v/>
      </c>
      <c r="K2402" s="28">
        <f>'vCluster (Imported)'!A2402</f>
        <v>0</v>
      </c>
      <c r="L2402">
        <f t="shared" si="225"/>
        <v>0</v>
      </c>
      <c r="M2402">
        <f t="shared" si="226"/>
        <v>0</v>
      </c>
      <c r="N2402">
        <f t="shared" si="227"/>
        <v>0</v>
      </c>
      <c r="O2402" s="1">
        <f t="shared" si="228"/>
        <v>0</v>
      </c>
      <c r="P2402">
        <f>SUMIFS('vCluster (Imported)'!$G:$G,'vCluster (Imported)'!$A:$A,K2402)</f>
        <v>0</v>
      </c>
      <c r="Q2402">
        <f t="shared" si="229"/>
        <v>0</v>
      </c>
    </row>
    <row r="2403" spans="1:17" x14ac:dyDescent="0.3">
      <c r="A2403">
        <f t="shared" si="224"/>
        <v>2403</v>
      </c>
      <c r="B2403" t="str">
        <f>IF(HLOOKUP("Memory",'vInfo (Imported)'!$1:$5000,A2403,FALSE)&gt;0,HLOOKUP("Memory",'vInfo (Imported)'!$1:$5000,A2403,FALSE),"")</f>
        <v/>
      </c>
      <c r="C2403" t="str">
        <f>IF(HLOOKUP("CPUs",'vInfo (Imported)'!$1:$5000,A2403,FALSE)&gt;0,
HLOOKUP("CPUs",'vInfo (Imported)'!$1:$5000,A2403,FALSE),
"")</f>
        <v/>
      </c>
      <c r="D2403" t="str">
        <f>IF(HLOOKUP($D$1,'vInfo (Imported)'!$1:$5000,A2403,FALSE)&gt;0,
HLOOKUP($D$1,'vInfo (Imported)'!$1:$5000,A2403,FALSE),
"")</f>
        <v/>
      </c>
      <c r="E2403" t="str">
        <f>IF(HLOOKUP("Category",'vInfo (Imported)'!$1:$5000,A2403,FALSE)&gt;0,
HLOOKUP("Category",'vInfo (Imported)'!$1:$5000,A2403,FALSE),
"")</f>
        <v/>
      </c>
      <c r="F2403" t="str">
        <f>IF(HLOOKUP("OS according to the configuration file",'vInfo (Imported)'!$1:$5000,A2403,FALSE)&gt;0,
HLOOKUP("OS according to the configuration file",'vInfo (Imported)'!$1:$5000,A2403,FALSE),
"")</f>
        <v/>
      </c>
      <c r="G2403" s="1" t="str">
        <f>IF(HLOOKUP("Cluster",'vInfo (Imported)'!$1:$5000,A2403,FALSE)&gt;0,
HLOOKUP("Cluster",'vInfo (Imported)'!$1:$5000,A2403,FALSE),
"")</f>
        <v/>
      </c>
      <c r="K2403" s="28">
        <f>'vCluster (Imported)'!A2403</f>
        <v>0</v>
      </c>
      <c r="L2403">
        <f t="shared" si="225"/>
        <v>0</v>
      </c>
      <c r="M2403">
        <f t="shared" si="226"/>
        <v>0</v>
      </c>
      <c r="N2403">
        <f t="shared" si="227"/>
        <v>0</v>
      </c>
      <c r="O2403" s="1">
        <f t="shared" si="228"/>
        <v>0</v>
      </c>
      <c r="P2403">
        <f>SUMIFS('vCluster (Imported)'!$G:$G,'vCluster (Imported)'!$A:$A,K2403)</f>
        <v>0</v>
      </c>
      <c r="Q2403">
        <f t="shared" si="229"/>
        <v>0</v>
      </c>
    </row>
    <row r="2404" spans="1:17" x14ac:dyDescent="0.3">
      <c r="A2404">
        <f t="shared" si="224"/>
        <v>2404</v>
      </c>
      <c r="B2404" t="str">
        <f>IF(HLOOKUP("Memory",'vInfo (Imported)'!$1:$5000,A2404,FALSE)&gt;0,HLOOKUP("Memory",'vInfo (Imported)'!$1:$5000,A2404,FALSE),"")</f>
        <v/>
      </c>
      <c r="C2404" t="str">
        <f>IF(HLOOKUP("CPUs",'vInfo (Imported)'!$1:$5000,A2404,FALSE)&gt;0,
HLOOKUP("CPUs",'vInfo (Imported)'!$1:$5000,A2404,FALSE),
"")</f>
        <v/>
      </c>
      <c r="D2404" t="str">
        <f>IF(HLOOKUP($D$1,'vInfo (Imported)'!$1:$5000,A2404,FALSE)&gt;0,
HLOOKUP($D$1,'vInfo (Imported)'!$1:$5000,A2404,FALSE),
"")</f>
        <v/>
      </c>
      <c r="E2404" t="str">
        <f>IF(HLOOKUP("Category",'vInfo (Imported)'!$1:$5000,A2404,FALSE)&gt;0,
HLOOKUP("Category",'vInfo (Imported)'!$1:$5000,A2404,FALSE),
"")</f>
        <v/>
      </c>
      <c r="F2404" t="str">
        <f>IF(HLOOKUP("OS according to the configuration file",'vInfo (Imported)'!$1:$5000,A2404,FALSE)&gt;0,
HLOOKUP("OS according to the configuration file",'vInfo (Imported)'!$1:$5000,A2404,FALSE),
"")</f>
        <v/>
      </c>
      <c r="G2404" s="1" t="str">
        <f>IF(HLOOKUP("Cluster",'vInfo (Imported)'!$1:$5000,A2404,FALSE)&gt;0,
HLOOKUP("Cluster",'vInfo (Imported)'!$1:$5000,A2404,FALSE),
"")</f>
        <v/>
      </c>
      <c r="K2404" s="28">
        <f>'vCluster (Imported)'!A2404</f>
        <v>0</v>
      </c>
      <c r="L2404">
        <f t="shared" si="225"/>
        <v>0</v>
      </c>
      <c r="M2404">
        <f t="shared" si="226"/>
        <v>0</v>
      </c>
      <c r="N2404">
        <f t="shared" si="227"/>
        <v>0</v>
      </c>
      <c r="O2404" s="1">
        <f t="shared" si="228"/>
        <v>0</v>
      </c>
      <c r="P2404">
        <f>SUMIFS('vCluster (Imported)'!$G:$G,'vCluster (Imported)'!$A:$A,K2404)</f>
        <v>0</v>
      </c>
      <c r="Q2404">
        <f t="shared" si="229"/>
        <v>0</v>
      </c>
    </row>
    <row r="2405" spans="1:17" x14ac:dyDescent="0.3">
      <c r="A2405">
        <f t="shared" si="224"/>
        <v>2405</v>
      </c>
      <c r="B2405" t="str">
        <f>IF(HLOOKUP("Memory",'vInfo (Imported)'!$1:$5000,A2405,FALSE)&gt;0,HLOOKUP("Memory",'vInfo (Imported)'!$1:$5000,A2405,FALSE),"")</f>
        <v/>
      </c>
      <c r="C2405" t="str">
        <f>IF(HLOOKUP("CPUs",'vInfo (Imported)'!$1:$5000,A2405,FALSE)&gt;0,
HLOOKUP("CPUs",'vInfo (Imported)'!$1:$5000,A2405,FALSE),
"")</f>
        <v/>
      </c>
      <c r="D2405" t="str">
        <f>IF(HLOOKUP($D$1,'vInfo (Imported)'!$1:$5000,A2405,FALSE)&gt;0,
HLOOKUP($D$1,'vInfo (Imported)'!$1:$5000,A2405,FALSE),
"")</f>
        <v/>
      </c>
      <c r="E2405" t="str">
        <f>IF(HLOOKUP("Category",'vInfo (Imported)'!$1:$5000,A2405,FALSE)&gt;0,
HLOOKUP("Category",'vInfo (Imported)'!$1:$5000,A2405,FALSE),
"")</f>
        <v/>
      </c>
      <c r="F2405" t="str">
        <f>IF(HLOOKUP("OS according to the configuration file",'vInfo (Imported)'!$1:$5000,A2405,FALSE)&gt;0,
HLOOKUP("OS according to the configuration file",'vInfo (Imported)'!$1:$5000,A2405,FALSE),
"")</f>
        <v/>
      </c>
      <c r="G2405" s="1" t="str">
        <f>IF(HLOOKUP("Cluster",'vInfo (Imported)'!$1:$5000,A2405,FALSE)&gt;0,
HLOOKUP("Cluster",'vInfo (Imported)'!$1:$5000,A2405,FALSE),
"")</f>
        <v/>
      </c>
      <c r="K2405" s="28">
        <f>'vCluster (Imported)'!A2405</f>
        <v>0</v>
      </c>
      <c r="L2405">
        <f t="shared" si="225"/>
        <v>0</v>
      </c>
      <c r="M2405">
        <f t="shared" si="226"/>
        <v>0</v>
      </c>
      <c r="N2405">
        <f t="shared" si="227"/>
        <v>0</v>
      </c>
      <c r="O2405" s="1">
        <f t="shared" si="228"/>
        <v>0</v>
      </c>
      <c r="P2405">
        <f>SUMIFS('vCluster (Imported)'!$G:$G,'vCluster (Imported)'!$A:$A,K2405)</f>
        <v>0</v>
      </c>
      <c r="Q2405">
        <f t="shared" si="229"/>
        <v>0</v>
      </c>
    </row>
    <row r="2406" spans="1:17" x14ac:dyDescent="0.3">
      <c r="A2406">
        <f t="shared" si="224"/>
        <v>2406</v>
      </c>
      <c r="B2406" t="str">
        <f>IF(HLOOKUP("Memory",'vInfo (Imported)'!$1:$5000,A2406,FALSE)&gt;0,HLOOKUP("Memory",'vInfo (Imported)'!$1:$5000,A2406,FALSE),"")</f>
        <v/>
      </c>
      <c r="C2406" t="str">
        <f>IF(HLOOKUP("CPUs",'vInfo (Imported)'!$1:$5000,A2406,FALSE)&gt;0,
HLOOKUP("CPUs",'vInfo (Imported)'!$1:$5000,A2406,FALSE),
"")</f>
        <v/>
      </c>
      <c r="D2406" t="str">
        <f>IF(HLOOKUP($D$1,'vInfo (Imported)'!$1:$5000,A2406,FALSE)&gt;0,
HLOOKUP($D$1,'vInfo (Imported)'!$1:$5000,A2406,FALSE),
"")</f>
        <v/>
      </c>
      <c r="E2406" t="str">
        <f>IF(HLOOKUP("Category",'vInfo (Imported)'!$1:$5000,A2406,FALSE)&gt;0,
HLOOKUP("Category",'vInfo (Imported)'!$1:$5000,A2406,FALSE),
"")</f>
        <v/>
      </c>
      <c r="F2406" t="str">
        <f>IF(HLOOKUP("OS according to the configuration file",'vInfo (Imported)'!$1:$5000,A2406,FALSE)&gt;0,
HLOOKUP("OS according to the configuration file",'vInfo (Imported)'!$1:$5000,A2406,FALSE),
"")</f>
        <v/>
      </c>
      <c r="G2406" s="1" t="str">
        <f>IF(HLOOKUP("Cluster",'vInfo (Imported)'!$1:$5000,A2406,FALSE)&gt;0,
HLOOKUP("Cluster",'vInfo (Imported)'!$1:$5000,A2406,FALSE),
"")</f>
        <v/>
      </c>
      <c r="K2406" s="28">
        <f>'vCluster (Imported)'!A2406</f>
        <v>0</v>
      </c>
      <c r="L2406">
        <f t="shared" si="225"/>
        <v>0</v>
      </c>
      <c r="M2406">
        <f t="shared" si="226"/>
        <v>0</v>
      </c>
      <c r="N2406">
        <f t="shared" si="227"/>
        <v>0</v>
      </c>
      <c r="O2406" s="1">
        <f t="shared" si="228"/>
        <v>0</v>
      </c>
      <c r="P2406">
        <f>SUMIFS('vCluster (Imported)'!$G:$G,'vCluster (Imported)'!$A:$A,K2406)</f>
        <v>0</v>
      </c>
      <c r="Q2406">
        <f t="shared" si="229"/>
        <v>0</v>
      </c>
    </row>
    <row r="2407" spans="1:17" x14ac:dyDescent="0.3">
      <c r="A2407">
        <f t="shared" si="224"/>
        <v>2407</v>
      </c>
      <c r="B2407" t="str">
        <f>IF(HLOOKUP("Memory",'vInfo (Imported)'!$1:$5000,A2407,FALSE)&gt;0,HLOOKUP("Memory",'vInfo (Imported)'!$1:$5000,A2407,FALSE),"")</f>
        <v/>
      </c>
      <c r="C2407" t="str">
        <f>IF(HLOOKUP("CPUs",'vInfo (Imported)'!$1:$5000,A2407,FALSE)&gt;0,
HLOOKUP("CPUs",'vInfo (Imported)'!$1:$5000,A2407,FALSE),
"")</f>
        <v/>
      </c>
      <c r="D2407" t="str">
        <f>IF(HLOOKUP($D$1,'vInfo (Imported)'!$1:$5000,A2407,FALSE)&gt;0,
HLOOKUP($D$1,'vInfo (Imported)'!$1:$5000,A2407,FALSE),
"")</f>
        <v/>
      </c>
      <c r="E2407" t="str">
        <f>IF(HLOOKUP("Category",'vInfo (Imported)'!$1:$5000,A2407,FALSE)&gt;0,
HLOOKUP("Category",'vInfo (Imported)'!$1:$5000,A2407,FALSE),
"")</f>
        <v/>
      </c>
      <c r="F2407" t="str">
        <f>IF(HLOOKUP("OS according to the configuration file",'vInfo (Imported)'!$1:$5000,A2407,FALSE)&gt;0,
HLOOKUP("OS according to the configuration file",'vInfo (Imported)'!$1:$5000,A2407,FALSE),
"")</f>
        <v/>
      </c>
      <c r="G2407" s="1" t="str">
        <f>IF(HLOOKUP("Cluster",'vInfo (Imported)'!$1:$5000,A2407,FALSE)&gt;0,
HLOOKUP("Cluster",'vInfo (Imported)'!$1:$5000,A2407,FALSE),
"")</f>
        <v/>
      </c>
      <c r="K2407" s="28">
        <f>'vCluster (Imported)'!A2407</f>
        <v>0</v>
      </c>
      <c r="L2407">
        <f t="shared" si="225"/>
        <v>0</v>
      </c>
      <c r="M2407">
        <f t="shared" si="226"/>
        <v>0</v>
      </c>
      <c r="N2407">
        <f t="shared" si="227"/>
        <v>0</v>
      </c>
      <c r="O2407" s="1">
        <f t="shared" si="228"/>
        <v>0</v>
      </c>
      <c r="P2407">
        <f>SUMIFS('vCluster (Imported)'!$G:$G,'vCluster (Imported)'!$A:$A,K2407)</f>
        <v>0</v>
      </c>
      <c r="Q2407">
        <f t="shared" si="229"/>
        <v>0</v>
      </c>
    </row>
    <row r="2408" spans="1:17" x14ac:dyDescent="0.3">
      <c r="A2408">
        <f t="shared" si="224"/>
        <v>2408</v>
      </c>
      <c r="B2408" t="str">
        <f>IF(HLOOKUP("Memory",'vInfo (Imported)'!$1:$5000,A2408,FALSE)&gt;0,HLOOKUP("Memory",'vInfo (Imported)'!$1:$5000,A2408,FALSE),"")</f>
        <v/>
      </c>
      <c r="C2408" t="str">
        <f>IF(HLOOKUP("CPUs",'vInfo (Imported)'!$1:$5000,A2408,FALSE)&gt;0,
HLOOKUP("CPUs",'vInfo (Imported)'!$1:$5000,A2408,FALSE),
"")</f>
        <v/>
      </c>
      <c r="D2408" t="str">
        <f>IF(HLOOKUP($D$1,'vInfo (Imported)'!$1:$5000,A2408,FALSE)&gt;0,
HLOOKUP($D$1,'vInfo (Imported)'!$1:$5000,A2408,FALSE),
"")</f>
        <v/>
      </c>
      <c r="E2408" t="str">
        <f>IF(HLOOKUP("Category",'vInfo (Imported)'!$1:$5000,A2408,FALSE)&gt;0,
HLOOKUP("Category",'vInfo (Imported)'!$1:$5000,A2408,FALSE),
"")</f>
        <v/>
      </c>
      <c r="F2408" t="str">
        <f>IF(HLOOKUP("OS according to the configuration file",'vInfo (Imported)'!$1:$5000,A2408,FALSE)&gt;0,
HLOOKUP("OS according to the configuration file",'vInfo (Imported)'!$1:$5000,A2408,FALSE),
"")</f>
        <v/>
      </c>
      <c r="G2408" s="1" t="str">
        <f>IF(HLOOKUP("Cluster",'vInfo (Imported)'!$1:$5000,A2408,FALSE)&gt;0,
HLOOKUP("Cluster",'vInfo (Imported)'!$1:$5000,A2408,FALSE),
"")</f>
        <v/>
      </c>
      <c r="K2408" s="28">
        <f>'vCluster (Imported)'!A2408</f>
        <v>0</v>
      </c>
      <c r="L2408">
        <f t="shared" si="225"/>
        <v>0</v>
      </c>
      <c r="M2408">
        <f t="shared" si="226"/>
        <v>0</v>
      </c>
      <c r="N2408">
        <f t="shared" si="227"/>
        <v>0</v>
      </c>
      <c r="O2408" s="1">
        <f t="shared" si="228"/>
        <v>0</v>
      </c>
      <c r="P2408">
        <f>SUMIFS('vCluster (Imported)'!$G:$G,'vCluster (Imported)'!$A:$A,K2408)</f>
        <v>0</v>
      </c>
      <c r="Q2408">
        <f t="shared" si="229"/>
        <v>0</v>
      </c>
    </row>
    <row r="2409" spans="1:17" x14ac:dyDescent="0.3">
      <c r="A2409">
        <f t="shared" si="224"/>
        <v>2409</v>
      </c>
      <c r="B2409" t="str">
        <f>IF(HLOOKUP("Memory",'vInfo (Imported)'!$1:$5000,A2409,FALSE)&gt;0,HLOOKUP("Memory",'vInfo (Imported)'!$1:$5000,A2409,FALSE),"")</f>
        <v/>
      </c>
      <c r="C2409" t="str">
        <f>IF(HLOOKUP("CPUs",'vInfo (Imported)'!$1:$5000,A2409,FALSE)&gt;0,
HLOOKUP("CPUs",'vInfo (Imported)'!$1:$5000,A2409,FALSE),
"")</f>
        <v/>
      </c>
      <c r="D2409" t="str">
        <f>IF(HLOOKUP($D$1,'vInfo (Imported)'!$1:$5000,A2409,FALSE)&gt;0,
HLOOKUP($D$1,'vInfo (Imported)'!$1:$5000,A2409,FALSE),
"")</f>
        <v/>
      </c>
      <c r="E2409" t="str">
        <f>IF(HLOOKUP("Category",'vInfo (Imported)'!$1:$5000,A2409,FALSE)&gt;0,
HLOOKUP("Category",'vInfo (Imported)'!$1:$5000,A2409,FALSE),
"")</f>
        <v/>
      </c>
      <c r="F2409" t="str">
        <f>IF(HLOOKUP("OS according to the configuration file",'vInfo (Imported)'!$1:$5000,A2409,FALSE)&gt;0,
HLOOKUP("OS according to the configuration file",'vInfo (Imported)'!$1:$5000,A2409,FALSE),
"")</f>
        <v/>
      </c>
      <c r="G2409" s="1" t="str">
        <f>IF(HLOOKUP("Cluster",'vInfo (Imported)'!$1:$5000,A2409,FALSE)&gt;0,
HLOOKUP("Cluster",'vInfo (Imported)'!$1:$5000,A2409,FALSE),
"")</f>
        <v/>
      </c>
      <c r="K2409" s="28">
        <f>'vCluster (Imported)'!A2409</f>
        <v>0</v>
      </c>
      <c r="L2409">
        <f t="shared" si="225"/>
        <v>0</v>
      </c>
      <c r="M2409">
        <f t="shared" si="226"/>
        <v>0</v>
      </c>
      <c r="N2409">
        <f t="shared" si="227"/>
        <v>0</v>
      </c>
      <c r="O2409" s="1">
        <f t="shared" si="228"/>
        <v>0</v>
      </c>
      <c r="P2409">
        <f>SUMIFS('vCluster (Imported)'!$G:$G,'vCluster (Imported)'!$A:$A,K2409)</f>
        <v>0</v>
      </c>
      <c r="Q2409">
        <f t="shared" si="229"/>
        <v>0</v>
      </c>
    </row>
    <row r="2410" spans="1:17" x14ac:dyDescent="0.3">
      <c r="A2410">
        <f t="shared" si="224"/>
        <v>2410</v>
      </c>
      <c r="B2410" t="str">
        <f>IF(HLOOKUP("Memory",'vInfo (Imported)'!$1:$5000,A2410,FALSE)&gt;0,HLOOKUP("Memory",'vInfo (Imported)'!$1:$5000,A2410,FALSE),"")</f>
        <v/>
      </c>
      <c r="C2410" t="str">
        <f>IF(HLOOKUP("CPUs",'vInfo (Imported)'!$1:$5000,A2410,FALSE)&gt;0,
HLOOKUP("CPUs",'vInfo (Imported)'!$1:$5000,A2410,FALSE),
"")</f>
        <v/>
      </c>
      <c r="D2410" t="str">
        <f>IF(HLOOKUP($D$1,'vInfo (Imported)'!$1:$5000,A2410,FALSE)&gt;0,
HLOOKUP($D$1,'vInfo (Imported)'!$1:$5000,A2410,FALSE),
"")</f>
        <v/>
      </c>
      <c r="E2410" t="str">
        <f>IF(HLOOKUP("Category",'vInfo (Imported)'!$1:$5000,A2410,FALSE)&gt;0,
HLOOKUP("Category",'vInfo (Imported)'!$1:$5000,A2410,FALSE),
"")</f>
        <v/>
      </c>
      <c r="F2410" t="str">
        <f>IF(HLOOKUP("OS according to the configuration file",'vInfo (Imported)'!$1:$5000,A2410,FALSE)&gt;0,
HLOOKUP("OS according to the configuration file",'vInfo (Imported)'!$1:$5000,A2410,FALSE),
"")</f>
        <v/>
      </c>
      <c r="G2410" s="1" t="str">
        <f>IF(HLOOKUP("Cluster",'vInfo (Imported)'!$1:$5000,A2410,FALSE)&gt;0,
HLOOKUP("Cluster",'vInfo (Imported)'!$1:$5000,A2410,FALSE),
"")</f>
        <v/>
      </c>
      <c r="K2410" s="28">
        <f>'vCluster (Imported)'!A2410</f>
        <v>0</v>
      </c>
      <c r="L2410">
        <f t="shared" si="225"/>
        <v>0</v>
      </c>
      <c r="M2410">
        <f t="shared" si="226"/>
        <v>0</v>
      </c>
      <c r="N2410">
        <f t="shared" si="227"/>
        <v>0</v>
      </c>
      <c r="O2410" s="1">
        <f t="shared" si="228"/>
        <v>0</v>
      </c>
      <c r="P2410">
        <f>SUMIFS('vCluster (Imported)'!$G:$G,'vCluster (Imported)'!$A:$A,K2410)</f>
        <v>0</v>
      </c>
      <c r="Q2410">
        <f t="shared" si="229"/>
        <v>0</v>
      </c>
    </row>
    <row r="2411" spans="1:17" x14ac:dyDescent="0.3">
      <c r="A2411">
        <f t="shared" si="224"/>
        <v>2411</v>
      </c>
      <c r="B2411" t="str">
        <f>IF(HLOOKUP("Memory",'vInfo (Imported)'!$1:$5000,A2411,FALSE)&gt;0,HLOOKUP("Memory",'vInfo (Imported)'!$1:$5000,A2411,FALSE),"")</f>
        <v/>
      </c>
      <c r="C2411" t="str">
        <f>IF(HLOOKUP("CPUs",'vInfo (Imported)'!$1:$5000,A2411,FALSE)&gt;0,
HLOOKUP("CPUs",'vInfo (Imported)'!$1:$5000,A2411,FALSE),
"")</f>
        <v/>
      </c>
      <c r="D2411" t="str">
        <f>IF(HLOOKUP($D$1,'vInfo (Imported)'!$1:$5000,A2411,FALSE)&gt;0,
HLOOKUP($D$1,'vInfo (Imported)'!$1:$5000,A2411,FALSE),
"")</f>
        <v/>
      </c>
      <c r="E2411" t="str">
        <f>IF(HLOOKUP("Category",'vInfo (Imported)'!$1:$5000,A2411,FALSE)&gt;0,
HLOOKUP("Category",'vInfo (Imported)'!$1:$5000,A2411,FALSE),
"")</f>
        <v/>
      </c>
      <c r="F2411" t="str">
        <f>IF(HLOOKUP("OS according to the configuration file",'vInfo (Imported)'!$1:$5000,A2411,FALSE)&gt;0,
HLOOKUP("OS according to the configuration file",'vInfo (Imported)'!$1:$5000,A2411,FALSE),
"")</f>
        <v/>
      </c>
      <c r="G2411" s="1" t="str">
        <f>IF(HLOOKUP("Cluster",'vInfo (Imported)'!$1:$5000,A2411,FALSE)&gt;0,
HLOOKUP("Cluster",'vInfo (Imported)'!$1:$5000,A2411,FALSE),
"")</f>
        <v/>
      </c>
      <c r="K2411" s="28">
        <f>'vCluster (Imported)'!A2411</f>
        <v>0</v>
      </c>
      <c r="L2411">
        <f t="shared" si="225"/>
        <v>0</v>
      </c>
      <c r="M2411">
        <f t="shared" si="226"/>
        <v>0</v>
      </c>
      <c r="N2411">
        <f t="shared" si="227"/>
        <v>0</v>
      </c>
      <c r="O2411" s="1">
        <f t="shared" si="228"/>
        <v>0</v>
      </c>
      <c r="P2411">
        <f>SUMIFS('vCluster (Imported)'!$G:$G,'vCluster (Imported)'!$A:$A,K2411)</f>
        <v>0</v>
      </c>
      <c r="Q2411">
        <f t="shared" si="229"/>
        <v>0</v>
      </c>
    </row>
    <row r="2412" spans="1:17" x14ac:dyDescent="0.3">
      <c r="A2412">
        <f t="shared" si="224"/>
        <v>2412</v>
      </c>
      <c r="B2412" t="str">
        <f>IF(HLOOKUP("Memory",'vInfo (Imported)'!$1:$5000,A2412,FALSE)&gt;0,HLOOKUP("Memory",'vInfo (Imported)'!$1:$5000,A2412,FALSE),"")</f>
        <v/>
      </c>
      <c r="C2412" t="str">
        <f>IF(HLOOKUP("CPUs",'vInfo (Imported)'!$1:$5000,A2412,FALSE)&gt;0,
HLOOKUP("CPUs",'vInfo (Imported)'!$1:$5000,A2412,FALSE),
"")</f>
        <v/>
      </c>
      <c r="D2412" t="str">
        <f>IF(HLOOKUP($D$1,'vInfo (Imported)'!$1:$5000,A2412,FALSE)&gt;0,
HLOOKUP($D$1,'vInfo (Imported)'!$1:$5000,A2412,FALSE),
"")</f>
        <v/>
      </c>
      <c r="E2412" t="str">
        <f>IF(HLOOKUP("Category",'vInfo (Imported)'!$1:$5000,A2412,FALSE)&gt;0,
HLOOKUP("Category",'vInfo (Imported)'!$1:$5000,A2412,FALSE),
"")</f>
        <v/>
      </c>
      <c r="F2412" t="str">
        <f>IF(HLOOKUP("OS according to the configuration file",'vInfo (Imported)'!$1:$5000,A2412,FALSE)&gt;0,
HLOOKUP("OS according to the configuration file",'vInfo (Imported)'!$1:$5000,A2412,FALSE),
"")</f>
        <v/>
      </c>
      <c r="G2412" s="1" t="str">
        <f>IF(HLOOKUP("Cluster",'vInfo (Imported)'!$1:$5000,A2412,FALSE)&gt;0,
HLOOKUP("Cluster",'vInfo (Imported)'!$1:$5000,A2412,FALSE),
"")</f>
        <v/>
      </c>
      <c r="K2412" s="28">
        <f>'vCluster (Imported)'!A2412</f>
        <v>0</v>
      </c>
      <c r="L2412">
        <f t="shared" si="225"/>
        <v>0</v>
      </c>
      <c r="M2412">
        <f t="shared" si="226"/>
        <v>0</v>
      </c>
      <c r="N2412">
        <f t="shared" si="227"/>
        <v>0</v>
      </c>
      <c r="O2412" s="1">
        <f t="shared" si="228"/>
        <v>0</v>
      </c>
      <c r="P2412">
        <f>SUMIFS('vCluster (Imported)'!$G:$G,'vCluster (Imported)'!$A:$A,K2412)</f>
        <v>0</v>
      </c>
      <c r="Q2412">
        <f t="shared" si="229"/>
        <v>0</v>
      </c>
    </row>
    <row r="2413" spans="1:17" x14ac:dyDescent="0.3">
      <c r="A2413">
        <f t="shared" si="224"/>
        <v>2413</v>
      </c>
      <c r="B2413" t="str">
        <f>IF(HLOOKUP("Memory",'vInfo (Imported)'!$1:$5000,A2413,FALSE)&gt;0,HLOOKUP("Memory",'vInfo (Imported)'!$1:$5000,A2413,FALSE),"")</f>
        <v/>
      </c>
      <c r="C2413" t="str">
        <f>IF(HLOOKUP("CPUs",'vInfo (Imported)'!$1:$5000,A2413,FALSE)&gt;0,
HLOOKUP("CPUs",'vInfo (Imported)'!$1:$5000,A2413,FALSE),
"")</f>
        <v/>
      </c>
      <c r="D2413" t="str">
        <f>IF(HLOOKUP($D$1,'vInfo (Imported)'!$1:$5000,A2413,FALSE)&gt;0,
HLOOKUP($D$1,'vInfo (Imported)'!$1:$5000,A2413,FALSE),
"")</f>
        <v/>
      </c>
      <c r="E2413" t="str">
        <f>IF(HLOOKUP("Category",'vInfo (Imported)'!$1:$5000,A2413,FALSE)&gt;0,
HLOOKUP("Category",'vInfo (Imported)'!$1:$5000,A2413,FALSE),
"")</f>
        <v/>
      </c>
      <c r="F2413" t="str">
        <f>IF(HLOOKUP("OS according to the configuration file",'vInfo (Imported)'!$1:$5000,A2413,FALSE)&gt;0,
HLOOKUP("OS according to the configuration file",'vInfo (Imported)'!$1:$5000,A2413,FALSE),
"")</f>
        <v/>
      </c>
      <c r="G2413" s="1" t="str">
        <f>IF(HLOOKUP("Cluster",'vInfo (Imported)'!$1:$5000,A2413,FALSE)&gt;0,
HLOOKUP("Cluster",'vInfo (Imported)'!$1:$5000,A2413,FALSE),
"")</f>
        <v/>
      </c>
      <c r="K2413" s="28">
        <f>'vCluster (Imported)'!A2413</f>
        <v>0</v>
      </c>
      <c r="L2413">
        <f t="shared" si="225"/>
        <v>0</v>
      </c>
      <c r="M2413">
        <f t="shared" si="226"/>
        <v>0</v>
      </c>
      <c r="N2413">
        <f t="shared" si="227"/>
        <v>0</v>
      </c>
      <c r="O2413" s="1">
        <f t="shared" si="228"/>
        <v>0</v>
      </c>
      <c r="P2413">
        <f>SUMIFS('vCluster (Imported)'!$G:$G,'vCluster (Imported)'!$A:$A,K2413)</f>
        <v>0</v>
      </c>
      <c r="Q2413">
        <f t="shared" si="229"/>
        <v>0</v>
      </c>
    </row>
    <row r="2414" spans="1:17" x14ac:dyDescent="0.3">
      <c r="A2414">
        <f t="shared" si="224"/>
        <v>2414</v>
      </c>
      <c r="B2414" t="str">
        <f>IF(HLOOKUP("Memory",'vInfo (Imported)'!$1:$5000,A2414,FALSE)&gt;0,HLOOKUP("Memory",'vInfo (Imported)'!$1:$5000,A2414,FALSE),"")</f>
        <v/>
      </c>
      <c r="C2414" t="str">
        <f>IF(HLOOKUP("CPUs",'vInfo (Imported)'!$1:$5000,A2414,FALSE)&gt;0,
HLOOKUP("CPUs",'vInfo (Imported)'!$1:$5000,A2414,FALSE),
"")</f>
        <v/>
      </c>
      <c r="D2414" t="str">
        <f>IF(HLOOKUP($D$1,'vInfo (Imported)'!$1:$5000,A2414,FALSE)&gt;0,
HLOOKUP($D$1,'vInfo (Imported)'!$1:$5000,A2414,FALSE),
"")</f>
        <v/>
      </c>
      <c r="E2414" t="str">
        <f>IF(HLOOKUP("Category",'vInfo (Imported)'!$1:$5000,A2414,FALSE)&gt;0,
HLOOKUP("Category",'vInfo (Imported)'!$1:$5000,A2414,FALSE),
"")</f>
        <v/>
      </c>
      <c r="F2414" t="str">
        <f>IF(HLOOKUP("OS according to the configuration file",'vInfo (Imported)'!$1:$5000,A2414,FALSE)&gt;0,
HLOOKUP("OS according to the configuration file",'vInfo (Imported)'!$1:$5000,A2414,FALSE),
"")</f>
        <v/>
      </c>
      <c r="G2414" s="1" t="str">
        <f>IF(HLOOKUP("Cluster",'vInfo (Imported)'!$1:$5000,A2414,FALSE)&gt;0,
HLOOKUP("Cluster",'vInfo (Imported)'!$1:$5000,A2414,FALSE),
"")</f>
        <v/>
      </c>
      <c r="K2414" s="28">
        <f>'vCluster (Imported)'!A2414</f>
        <v>0</v>
      </c>
      <c r="L2414">
        <f t="shared" si="225"/>
        <v>0</v>
      </c>
      <c r="M2414">
        <f t="shared" si="226"/>
        <v>0</v>
      </c>
      <c r="N2414">
        <f t="shared" si="227"/>
        <v>0</v>
      </c>
      <c r="O2414" s="1">
        <f t="shared" si="228"/>
        <v>0</v>
      </c>
      <c r="P2414">
        <f>SUMIFS('vCluster (Imported)'!$G:$G,'vCluster (Imported)'!$A:$A,K2414)</f>
        <v>0</v>
      </c>
      <c r="Q2414">
        <f t="shared" si="229"/>
        <v>0</v>
      </c>
    </row>
    <row r="2415" spans="1:17" x14ac:dyDescent="0.3">
      <c r="A2415">
        <f t="shared" si="224"/>
        <v>2415</v>
      </c>
      <c r="B2415" t="str">
        <f>IF(HLOOKUP("Memory",'vInfo (Imported)'!$1:$5000,A2415,FALSE)&gt;0,HLOOKUP("Memory",'vInfo (Imported)'!$1:$5000,A2415,FALSE),"")</f>
        <v/>
      </c>
      <c r="C2415" t="str">
        <f>IF(HLOOKUP("CPUs",'vInfo (Imported)'!$1:$5000,A2415,FALSE)&gt;0,
HLOOKUP("CPUs",'vInfo (Imported)'!$1:$5000,A2415,FALSE),
"")</f>
        <v/>
      </c>
      <c r="D2415" t="str">
        <f>IF(HLOOKUP($D$1,'vInfo (Imported)'!$1:$5000,A2415,FALSE)&gt;0,
HLOOKUP($D$1,'vInfo (Imported)'!$1:$5000,A2415,FALSE),
"")</f>
        <v/>
      </c>
      <c r="E2415" t="str">
        <f>IF(HLOOKUP("Category",'vInfo (Imported)'!$1:$5000,A2415,FALSE)&gt;0,
HLOOKUP("Category",'vInfo (Imported)'!$1:$5000,A2415,FALSE),
"")</f>
        <v/>
      </c>
      <c r="F2415" t="str">
        <f>IF(HLOOKUP("OS according to the configuration file",'vInfo (Imported)'!$1:$5000,A2415,FALSE)&gt;0,
HLOOKUP("OS according to the configuration file",'vInfo (Imported)'!$1:$5000,A2415,FALSE),
"")</f>
        <v/>
      </c>
      <c r="G2415" s="1" t="str">
        <f>IF(HLOOKUP("Cluster",'vInfo (Imported)'!$1:$5000,A2415,FALSE)&gt;0,
HLOOKUP("Cluster",'vInfo (Imported)'!$1:$5000,A2415,FALSE),
"")</f>
        <v/>
      </c>
      <c r="K2415" s="28">
        <f>'vCluster (Imported)'!A2415</f>
        <v>0</v>
      </c>
      <c r="L2415">
        <f t="shared" si="225"/>
        <v>0</v>
      </c>
      <c r="M2415">
        <f t="shared" si="226"/>
        <v>0</v>
      </c>
      <c r="N2415">
        <f t="shared" si="227"/>
        <v>0</v>
      </c>
      <c r="O2415" s="1">
        <f t="shared" si="228"/>
        <v>0</v>
      </c>
      <c r="P2415">
        <f>SUMIFS('vCluster (Imported)'!$G:$G,'vCluster (Imported)'!$A:$A,K2415)</f>
        <v>0</v>
      </c>
      <c r="Q2415">
        <f t="shared" si="229"/>
        <v>0</v>
      </c>
    </row>
    <row r="2416" spans="1:17" x14ac:dyDescent="0.3">
      <c r="A2416">
        <f t="shared" si="224"/>
        <v>2416</v>
      </c>
      <c r="B2416" t="str">
        <f>IF(HLOOKUP("Memory",'vInfo (Imported)'!$1:$5000,A2416,FALSE)&gt;0,HLOOKUP("Memory",'vInfo (Imported)'!$1:$5000,A2416,FALSE),"")</f>
        <v/>
      </c>
      <c r="C2416" t="str">
        <f>IF(HLOOKUP("CPUs",'vInfo (Imported)'!$1:$5000,A2416,FALSE)&gt;0,
HLOOKUP("CPUs",'vInfo (Imported)'!$1:$5000,A2416,FALSE),
"")</f>
        <v/>
      </c>
      <c r="D2416" t="str">
        <f>IF(HLOOKUP($D$1,'vInfo (Imported)'!$1:$5000,A2416,FALSE)&gt;0,
HLOOKUP($D$1,'vInfo (Imported)'!$1:$5000,A2416,FALSE),
"")</f>
        <v/>
      </c>
      <c r="E2416" t="str">
        <f>IF(HLOOKUP("Category",'vInfo (Imported)'!$1:$5000,A2416,FALSE)&gt;0,
HLOOKUP("Category",'vInfo (Imported)'!$1:$5000,A2416,FALSE),
"")</f>
        <v/>
      </c>
      <c r="F2416" t="str">
        <f>IF(HLOOKUP("OS according to the configuration file",'vInfo (Imported)'!$1:$5000,A2416,FALSE)&gt;0,
HLOOKUP("OS according to the configuration file",'vInfo (Imported)'!$1:$5000,A2416,FALSE),
"")</f>
        <v/>
      </c>
      <c r="G2416" s="1" t="str">
        <f>IF(HLOOKUP("Cluster",'vInfo (Imported)'!$1:$5000,A2416,FALSE)&gt;0,
HLOOKUP("Cluster",'vInfo (Imported)'!$1:$5000,A2416,FALSE),
"")</f>
        <v/>
      </c>
      <c r="K2416" s="28">
        <f>'vCluster (Imported)'!A2416</f>
        <v>0</v>
      </c>
      <c r="L2416">
        <f t="shared" si="225"/>
        <v>0</v>
      </c>
      <c r="M2416">
        <f t="shared" si="226"/>
        <v>0</v>
      </c>
      <c r="N2416">
        <f t="shared" si="227"/>
        <v>0</v>
      </c>
      <c r="O2416" s="1">
        <f t="shared" si="228"/>
        <v>0</v>
      </c>
      <c r="P2416">
        <f>SUMIFS('vCluster (Imported)'!$G:$G,'vCluster (Imported)'!$A:$A,K2416)</f>
        <v>0</v>
      </c>
      <c r="Q2416">
        <f t="shared" si="229"/>
        <v>0</v>
      </c>
    </row>
    <row r="2417" spans="1:17" x14ac:dyDescent="0.3">
      <c r="A2417">
        <f t="shared" si="224"/>
        <v>2417</v>
      </c>
      <c r="B2417" t="str">
        <f>IF(HLOOKUP("Memory",'vInfo (Imported)'!$1:$5000,A2417,FALSE)&gt;0,HLOOKUP("Memory",'vInfo (Imported)'!$1:$5000,A2417,FALSE),"")</f>
        <v/>
      </c>
      <c r="C2417" t="str">
        <f>IF(HLOOKUP("CPUs",'vInfo (Imported)'!$1:$5000,A2417,FALSE)&gt;0,
HLOOKUP("CPUs",'vInfo (Imported)'!$1:$5000,A2417,FALSE),
"")</f>
        <v/>
      </c>
      <c r="D2417" t="str">
        <f>IF(HLOOKUP($D$1,'vInfo (Imported)'!$1:$5000,A2417,FALSE)&gt;0,
HLOOKUP($D$1,'vInfo (Imported)'!$1:$5000,A2417,FALSE),
"")</f>
        <v/>
      </c>
      <c r="E2417" t="str">
        <f>IF(HLOOKUP("Category",'vInfo (Imported)'!$1:$5000,A2417,FALSE)&gt;0,
HLOOKUP("Category",'vInfo (Imported)'!$1:$5000,A2417,FALSE),
"")</f>
        <v/>
      </c>
      <c r="F2417" t="str">
        <f>IF(HLOOKUP("OS according to the configuration file",'vInfo (Imported)'!$1:$5000,A2417,FALSE)&gt;0,
HLOOKUP("OS according to the configuration file",'vInfo (Imported)'!$1:$5000,A2417,FALSE),
"")</f>
        <v/>
      </c>
      <c r="G2417" s="1" t="str">
        <f>IF(HLOOKUP("Cluster",'vInfo (Imported)'!$1:$5000,A2417,FALSE)&gt;0,
HLOOKUP("Cluster",'vInfo (Imported)'!$1:$5000,A2417,FALSE),
"")</f>
        <v/>
      </c>
      <c r="K2417" s="28">
        <f>'vCluster (Imported)'!A2417</f>
        <v>0</v>
      </c>
      <c r="L2417">
        <f t="shared" si="225"/>
        <v>0</v>
      </c>
      <c r="M2417">
        <f t="shared" si="226"/>
        <v>0</v>
      </c>
      <c r="N2417">
        <f t="shared" si="227"/>
        <v>0</v>
      </c>
      <c r="O2417" s="1">
        <f t="shared" si="228"/>
        <v>0</v>
      </c>
      <c r="P2417">
        <f>SUMIFS('vCluster (Imported)'!$G:$G,'vCluster (Imported)'!$A:$A,K2417)</f>
        <v>0</v>
      </c>
      <c r="Q2417">
        <f t="shared" si="229"/>
        <v>0</v>
      </c>
    </row>
    <row r="2418" spans="1:17" x14ac:dyDescent="0.3">
      <c r="A2418">
        <f t="shared" si="224"/>
        <v>2418</v>
      </c>
      <c r="B2418" t="str">
        <f>IF(HLOOKUP("Memory",'vInfo (Imported)'!$1:$5000,A2418,FALSE)&gt;0,HLOOKUP("Memory",'vInfo (Imported)'!$1:$5000,A2418,FALSE),"")</f>
        <v/>
      </c>
      <c r="C2418" t="str">
        <f>IF(HLOOKUP("CPUs",'vInfo (Imported)'!$1:$5000,A2418,FALSE)&gt;0,
HLOOKUP("CPUs",'vInfo (Imported)'!$1:$5000,A2418,FALSE),
"")</f>
        <v/>
      </c>
      <c r="D2418" t="str">
        <f>IF(HLOOKUP($D$1,'vInfo (Imported)'!$1:$5000,A2418,FALSE)&gt;0,
HLOOKUP($D$1,'vInfo (Imported)'!$1:$5000,A2418,FALSE),
"")</f>
        <v/>
      </c>
      <c r="E2418" t="str">
        <f>IF(HLOOKUP("Category",'vInfo (Imported)'!$1:$5000,A2418,FALSE)&gt;0,
HLOOKUP("Category",'vInfo (Imported)'!$1:$5000,A2418,FALSE),
"")</f>
        <v/>
      </c>
      <c r="F2418" t="str">
        <f>IF(HLOOKUP("OS according to the configuration file",'vInfo (Imported)'!$1:$5000,A2418,FALSE)&gt;0,
HLOOKUP("OS according to the configuration file",'vInfo (Imported)'!$1:$5000,A2418,FALSE),
"")</f>
        <v/>
      </c>
      <c r="G2418" s="1" t="str">
        <f>IF(HLOOKUP("Cluster",'vInfo (Imported)'!$1:$5000,A2418,FALSE)&gt;0,
HLOOKUP("Cluster",'vInfo (Imported)'!$1:$5000,A2418,FALSE),
"")</f>
        <v/>
      </c>
      <c r="K2418" s="28">
        <f>'vCluster (Imported)'!A2418</f>
        <v>0</v>
      </c>
      <c r="L2418">
        <f t="shared" si="225"/>
        <v>0</v>
      </c>
      <c r="M2418">
        <f t="shared" si="226"/>
        <v>0</v>
      </c>
      <c r="N2418">
        <f t="shared" si="227"/>
        <v>0</v>
      </c>
      <c r="O2418" s="1">
        <f t="shared" si="228"/>
        <v>0</v>
      </c>
      <c r="P2418">
        <f>SUMIFS('vCluster (Imported)'!$G:$G,'vCluster (Imported)'!$A:$A,K2418)</f>
        <v>0</v>
      </c>
      <c r="Q2418">
        <f t="shared" si="229"/>
        <v>0</v>
      </c>
    </row>
    <row r="2419" spans="1:17" x14ac:dyDescent="0.3">
      <c r="A2419">
        <f t="shared" si="224"/>
        <v>2419</v>
      </c>
      <c r="B2419" t="str">
        <f>IF(HLOOKUP("Memory",'vInfo (Imported)'!$1:$5000,A2419,FALSE)&gt;0,HLOOKUP("Memory",'vInfo (Imported)'!$1:$5000,A2419,FALSE),"")</f>
        <v/>
      </c>
      <c r="C2419" t="str">
        <f>IF(HLOOKUP("CPUs",'vInfo (Imported)'!$1:$5000,A2419,FALSE)&gt;0,
HLOOKUP("CPUs",'vInfo (Imported)'!$1:$5000,A2419,FALSE),
"")</f>
        <v/>
      </c>
      <c r="D2419" t="str">
        <f>IF(HLOOKUP($D$1,'vInfo (Imported)'!$1:$5000,A2419,FALSE)&gt;0,
HLOOKUP($D$1,'vInfo (Imported)'!$1:$5000,A2419,FALSE),
"")</f>
        <v/>
      </c>
      <c r="E2419" t="str">
        <f>IF(HLOOKUP("Category",'vInfo (Imported)'!$1:$5000,A2419,FALSE)&gt;0,
HLOOKUP("Category",'vInfo (Imported)'!$1:$5000,A2419,FALSE),
"")</f>
        <v/>
      </c>
      <c r="F2419" t="str">
        <f>IF(HLOOKUP("OS according to the configuration file",'vInfo (Imported)'!$1:$5000,A2419,FALSE)&gt;0,
HLOOKUP("OS according to the configuration file",'vInfo (Imported)'!$1:$5000,A2419,FALSE),
"")</f>
        <v/>
      </c>
      <c r="G2419" s="1" t="str">
        <f>IF(HLOOKUP("Cluster",'vInfo (Imported)'!$1:$5000,A2419,FALSE)&gt;0,
HLOOKUP("Cluster",'vInfo (Imported)'!$1:$5000,A2419,FALSE),
"")</f>
        <v/>
      </c>
      <c r="K2419" s="28">
        <f>'vCluster (Imported)'!A2419</f>
        <v>0</v>
      </c>
      <c r="L2419">
        <f t="shared" si="225"/>
        <v>0</v>
      </c>
      <c r="M2419">
        <f t="shared" si="226"/>
        <v>0</v>
      </c>
      <c r="N2419">
        <f t="shared" si="227"/>
        <v>0</v>
      </c>
      <c r="O2419" s="1">
        <f t="shared" si="228"/>
        <v>0</v>
      </c>
      <c r="P2419">
        <f>SUMIFS('vCluster (Imported)'!$G:$G,'vCluster (Imported)'!$A:$A,K2419)</f>
        <v>0</v>
      </c>
      <c r="Q2419">
        <f t="shared" si="229"/>
        <v>0</v>
      </c>
    </row>
    <row r="2420" spans="1:17" x14ac:dyDescent="0.3">
      <c r="A2420">
        <f t="shared" si="224"/>
        <v>2420</v>
      </c>
      <c r="B2420" t="str">
        <f>IF(HLOOKUP("Memory",'vInfo (Imported)'!$1:$5000,A2420,FALSE)&gt;0,HLOOKUP("Memory",'vInfo (Imported)'!$1:$5000,A2420,FALSE),"")</f>
        <v/>
      </c>
      <c r="C2420" t="str">
        <f>IF(HLOOKUP("CPUs",'vInfo (Imported)'!$1:$5000,A2420,FALSE)&gt;0,
HLOOKUP("CPUs",'vInfo (Imported)'!$1:$5000,A2420,FALSE),
"")</f>
        <v/>
      </c>
      <c r="D2420" t="str">
        <f>IF(HLOOKUP($D$1,'vInfo (Imported)'!$1:$5000,A2420,FALSE)&gt;0,
HLOOKUP($D$1,'vInfo (Imported)'!$1:$5000,A2420,FALSE),
"")</f>
        <v/>
      </c>
      <c r="E2420" t="str">
        <f>IF(HLOOKUP("Category",'vInfo (Imported)'!$1:$5000,A2420,FALSE)&gt;0,
HLOOKUP("Category",'vInfo (Imported)'!$1:$5000,A2420,FALSE),
"")</f>
        <v/>
      </c>
      <c r="F2420" t="str">
        <f>IF(HLOOKUP("OS according to the configuration file",'vInfo (Imported)'!$1:$5000,A2420,FALSE)&gt;0,
HLOOKUP("OS according to the configuration file",'vInfo (Imported)'!$1:$5000,A2420,FALSE),
"")</f>
        <v/>
      </c>
      <c r="G2420" s="1" t="str">
        <f>IF(HLOOKUP("Cluster",'vInfo (Imported)'!$1:$5000,A2420,FALSE)&gt;0,
HLOOKUP("Cluster",'vInfo (Imported)'!$1:$5000,A2420,FALSE),
"")</f>
        <v/>
      </c>
      <c r="K2420" s="28">
        <f>'vCluster (Imported)'!A2420</f>
        <v>0</v>
      </c>
      <c r="L2420">
        <f t="shared" si="225"/>
        <v>0</v>
      </c>
      <c r="M2420">
        <f t="shared" si="226"/>
        <v>0</v>
      </c>
      <c r="N2420">
        <f t="shared" si="227"/>
        <v>0</v>
      </c>
      <c r="O2420" s="1">
        <f t="shared" si="228"/>
        <v>0</v>
      </c>
      <c r="P2420">
        <f>SUMIFS('vCluster (Imported)'!$G:$G,'vCluster (Imported)'!$A:$A,K2420)</f>
        <v>0</v>
      </c>
      <c r="Q2420">
        <f t="shared" si="229"/>
        <v>0</v>
      </c>
    </row>
    <row r="2421" spans="1:17" x14ac:dyDescent="0.3">
      <c r="A2421">
        <f t="shared" si="224"/>
        <v>2421</v>
      </c>
      <c r="B2421" t="str">
        <f>IF(HLOOKUP("Memory",'vInfo (Imported)'!$1:$5000,A2421,FALSE)&gt;0,HLOOKUP("Memory",'vInfo (Imported)'!$1:$5000,A2421,FALSE),"")</f>
        <v/>
      </c>
      <c r="C2421" t="str">
        <f>IF(HLOOKUP("CPUs",'vInfo (Imported)'!$1:$5000,A2421,FALSE)&gt;0,
HLOOKUP("CPUs",'vInfo (Imported)'!$1:$5000,A2421,FALSE),
"")</f>
        <v/>
      </c>
      <c r="D2421" t="str">
        <f>IF(HLOOKUP($D$1,'vInfo (Imported)'!$1:$5000,A2421,FALSE)&gt;0,
HLOOKUP($D$1,'vInfo (Imported)'!$1:$5000,A2421,FALSE),
"")</f>
        <v/>
      </c>
      <c r="E2421" t="str">
        <f>IF(HLOOKUP("Category",'vInfo (Imported)'!$1:$5000,A2421,FALSE)&gt;0,
HLOOKUP("Category",'vInfo (Imported)'!$1:$5000,A2421,FALSE),
"")</f>
        <v/>
      </c>
      <c r="F2421" t="str">
        <f>IF(HLOOKUP("OS according to the configuration file",'vInfo (Imported)'!$1:$5000,A2421,FALSE)&gt;0,
HLOOKUP("OS according to the configuration file",'vInfo (Imported)'!$1:$5000,A2421,FALSE),
"")</f>
        <v/>
      </c>
      <c r="G2421" s="1" t="str">
        <f>IF(HLOOKUP("Cluster",'vInfo (Imported)'!$1:$5000,A2421,FALSE)&gt;0,
HLOOKUP("Cluster",'vInfo (Imported)'!$1:$5000,A2421,FALSE),
"")</f>
        <v/>
      </c>
      <c r="K2421" s="28">
        <f>'vCluster (Imported)'!A2421</f>
        <v>0</v>
      </c>
      <c r="L2421">
        <f t="shared" si="225"/>
        <v>0</v>
      </c>
      <c r="M2421">
        <f t="shared" si="226"/>
        <v>0</v>
      </c>
      <c r="N2421">
        <f t="shared" si="227"/>
        <v>0</v>
      </c>
      <c r="O2421" s="1">
        <f t="shared" si="228"/>
        <v>0</v>
      </c>
      <c r="P2421">
        <f>SUMIFS('vCluster (Imported)'!$G:$G,'vCluster (Imported)'!$A:$A,K2421)</f>
        <v>0</v>
      </c>
      <c r="Q2421">
        <f t="shared" si="229"/>
        <v>0</v>
      </c>
    </row>
    <row r="2422" spans="1:17" x14ac:dyDescent="0.3">
      <c r="A2422">
        <f t="shared" si="224"/>
        <v>2422</v>
      </c>
      <c r="B2422" t="str">
        <f>IF(HLOOKUP("Memory",'vInfo (Imported)'!$1:$5000,A2422,FALSE)&gt;0,HLOOKUP("Memory",'vInfo (Imported)'!$1:$5000,A2422,FALSE),"")</f>
        <v/>
      </c>
      <c r="C2422" t="str">
        <f>IF(HLOOKUP("CPUs",'vInfo (Imported)'!$1:$5000,A2422,FALSE)&gt;0,
HLOOKUP("CPUs",'vInfo (Imported)'!$1:$5000,A2422,FALSE),
"")</f>
        <v/>
      </c>
      <c r="D2422" t="str">
        <f>IF(HLOOKUP($D$1,'vInfo (Imported)'!$1:$5000,A2422,FALSE)&gt;0,
HLOOKUP($D$1,'vInfo (Imported)'!$1:$5000,A2422,FALSE),
"")</f>
        <v/>
      </c>
      <c r="E2422" t="str">
        <f>IF(HLOOKUP("Category",'vInfo (Imported)'!$1:$5000,A2422,FALSE)&gt;0,
HLOOKUP("Category",'vInfo (Imported)'!$1:$5000,A2422,FALSE),
"")</f>
        <v/>
      </c>
      <c r="F2422" t="str">
        <f>IF(HLOOKUP("OS according to the configuration file",'vInfo (Imported)'!$1:$5000,A2422,FALSE)&gt;0,
HLOOKUP("OS according to the configuration file",'vInfo (Imported)'!$1:$5000,A2422,FALSE),
"")</f>
        <v/>
      </c>
      <c r="G2422" s="1" t="str">
        <f>IF(HLOOKUP("Cluster",'vInfo (Imported)'!$1:$5000,A2422,FALSE)&gt;0,
HLOOKUP("Cluster",'vInfo (Imported)'!$1:$5000,A2422,FALSE),
"")</f>
        <v/>
      </c>
      <c r="K2422" s="28">
        <f>'vCluster (Imported)'!A2422</f>
        <v>0</v>
      </c>
      <c r="L2422">
        <f t="shared" si="225"/>
        <v>0</v>
      </c>
      <c r="M2422">
        <f t="shared" si="226"/>
        <v>0</v>
      </c>
      <c r="N2422">
        <f t="shared" si="227"/>
        <v>0</v>
      </c>
      <c r="O2422" s="1">
        <f t="shared" si="228"/>
        <v>0</v>
      </c>
      <c r="P2422">
        <f>SUMIFS('vCluster (Imported)'!$G:$G,'vCluster (Imported)'!$A:$A,K2422)</f>
        <v>0</v>
      </c>
      <c r="Q2422">
        <f t="shared" si="229"/>
        <v>0</v>
      </c>
    </row>
    <row r="2423" spans="1:17" x14ac:dyDescent="0.3">
      <c r="A2423">
        <f t="shared" si="224"/>
        <v>2423</v>
      </c>
      <c r="B2423" t="str">
        <f>IF(HLOOKUP("Memory",'vInfo (Imported)'!$1:$5000,A2423,FALSE)&gt;0,HLOOKUP("Memory",'vInfo (Imported)'!$1:$5000,A2423,FALSE),"")</f>
        <v/>
      </c>
      <c r="C2423" t="str">
        <f>IF(HLOOKUP("CPUs",'vInfo (Imported)'!$1:$5000,A2423,FALSE)&gt;0,
HLOOKUP("CPUs",'vInfo (Imported)'!$1:$5000,A2423,FALSE),
"")</f>
        <v/>
      </c>
      <c r="D2423" t="str">
        <f>IF(HLOOKUP($D$1,'vInfo (Imported)'!$1:$5000,A2423,FALSE)&gt;0,
HLOOKUP($D$1,'vInfo (Imported)'!$1:$5000,A2423,FALSE),
"")</f>
        <v/>
      </c>
      <c r="E2423" t="str">
        <f>IF(HLOOKUP("Category",'vInfo (Imported)'!$1:$5000,A2423,FALSE)&gt;0,
HLOOKUP("Category",'vInfo (Imported)'!$1:$5000,A2423,FALSE),
"")</f>
        <v/>
      </c>
      <c r="F2423" t="str">
        <f>IF(HLOOKUP("OS according to the configuration file",'vInfo (Imported)'!$1:$5000,A2423,FALSE)&gt;0,
HLOOKUP("OS according to the configuration file",'vInfo (Imported)'!$1:$5000,A2423,FALSE),
"")</f>
        <v/>
      </c>
      <c r="G2423" s="1" t="str">
        <f>IF(HLOOKUP("Cluster",'vInfo (Imported)'!$1:$5000,A2423,FALSE)&gt;0,
HLOOKUP("Cluster",'vInfo (Imported)'!$1:$5000,A2423,FALSE),
"")</f>
        <v/>
      </c>
      <c r="K2423" s="28">
        <f>'vCluster (Imported)'!A2423</f>
        <v>0</v>
      </c>
      <c r="L2423">
        <f t="shared" si="225"/>
        <v>0</v>
      </c>
      <c r="M2423">
        <f t="shared" si="226"/>
        <v>0</v>
      </c>
      <c r="N2423">
        <f t="shared" si="227"/>
        <v>0</v>
      </c>
      <c r="O2423" s="1">
        <f t="shared" si="228"/>
        <v>0</v>
      </c>
      <c r="P2423">
        <f>SUMIFS('vCluster (Imported)'!$G:$G,'vCluster (Imported)'!$A:$A,K2423)</f>
        <v>0</v>
      </c>
      <c r="Q2423">
        <f t="shared" si="229"/>
        <v>0</v>
      </c>
    </row>
    <row r="2424" spans="1:17" x14ac:dyDescent="0.3">
      <c r="A2424">
        <f t="shared" si="224"/>
        <v>2424</v>
      </c>
      <c r="B2424" t="str">
        <f>IF(HLOOKUP("Memory",'vInfo (Imported)'!$1:$5000,A2424,FALSE)&gt;0,HLOOKUP("Memory",'vInfo (Imported)'!$1:$5000,A2424,FALSE),"")</f>
        <v/>
      </c>
      <c r="C2424" t="str">
        <f>IF(HLOOKUP("CPUs",'vInfo (Imported)'!$1:$5000,A2424,FALSE)&gt;0,
HLOOKUP("CPUs",'vInfo (Imported)'!$1:$5000,A2424,FALSE),
"")</f>
        <v/>
      </c>
      <c r="D2424" t="str">
        <f>IF(HLOOKUP($D$1,'vInfo (Imported)'!$1:$5000,A2424,FALSE)&gt;0,
HLOOKUP($D$1,'vInfo (Imported)'!$1:$5000,A2424,FALSE),
"")</f>
        <v/>
      </c>
      <c r="E2424" t="str">
        <f>IF(HLOOKUP("Category",'vInfo (Imported)'!$1:$5000,A2424,FALSE)&gt;0,
HLOOKUP("Category",'vInfo (Imported)'!$1:$5000,A2424,FALSE),
"")</f>
        <v/>
      </c>
      <c r="F2424" t="str">
        <f>IF(HLOOKUP("OS according to the configuration file",'vInfo (Imported)'!$1:$5000,A2424,FALSE)&gt;0,
HLOOKUP("OS according to the configuration file",'vInfo (Imported)'!$1:$5000,A2424,FALSE),
"")</f>
        <v/>
      </c>
      <c r="G2424" s="1" t="str">
        <f>IF(HLOOKUP("Cluster",'vInfo (Imported)'!$1:$5000,A2424,FALSE)&gt;0,
HLOOKUP("Cluster",'vInfo (Imported)'!$1:$5000,A2424,FALSE),
"")</f>
        <v/>
      </c>
      <c r="K2424" s="28">
        <f>'vCluster (Imported)'!A2424</f>
        <v>0</v>
      </c>
      <c r="L2424">
        <f t="shared" si="225"/>
        <v>0</v>
      </c>
      <c r="M2424">
        <f t="shared" si="226"/>
        <v>0</v>
      </c>
      <c r="N2424">
        <f t="shared" si="227"/>
        <v>0</v>
      </c>
      <c r="O2424" s="1">
        <f t="shared" si="228"/>
        <v>0</v>
      </c>
      <c r="P2424">
        <f>SUMIFS('vCluster (Imported)'!$G:$G,'vCluster (Imported)'!$A:$A,K2424)</f>
        <v>0</v>
      </c>
      <c r="Q2424">
        <f t="shared" si="229"/>
        <v>0</v>
      </c>
    </row>
    <row r="2425" spans="1:17" x14ac:dyDescent="0.3">
      <c r="A2425">
        <f t="shared" si="224"/>
        <v>2425</v>
      </c>
      <c r="B2425" t="str">
        <f>IF(HLOOKUP("Memory",'vInfo (Imported)'!$1:$5000,A2425,FALSE)&gt;0,HLOOKUP("Memory",'vInfo (Imported)'!$1:$5000,A2425,FALSE),"")</f>
        <v/>
      </c>
      <c r="C2425" t="str">
        <f>IF(HLOOKUP("CPUs",'vInfo (Imported)'!$1:$5000,A2425,FALSE)&gt;0,
HLOOKUP("CPUs",'vInfo (Imported)'!$1:$5000,A2425,FALSE),
"")</f>
        <v/>
      </c>
      <c r="D2425" t="str">
        <f>IF(HLOOKUP($D$1,'vInfo (Imported)'!$1:$5000,A2425,FALSE)&gt;0,
HLOOKUP($D$1,'vInfo (Imported)'!$1:$5000,A2425,FALSE),
"")</f>
        <v/>
      </c>
      <c r="E2425" t="str">
        <f>IF(HLOOKUP("Category",'vInfo (Imported)'!$1:$5000,A2425,FALSE)&gt;0,
HLOOKUP("Category",'vInfo (Imported)'!$1:$5000,A2425,FALSE),
"")</f>
        <v/>
      </c>
      <c r="F2425" t="str">
        <f>IF(HLOOKUP("OS according to the configuration file",'vInfo (Imported)'!$1:$5000,A2425,FALSE)&gt;0,
HLOOKUP("OS according to the configuration file",'vInfo (Imported)'!$1:$5000,A2425,FALSE),
"")</f>
        <v/>
      </c>
      <c r="G2425" s="1" t="str">
        <f>IF(HLOOKUP("Cluster",'vInfo (Imported)'!$1:$5000,A2425,FALSE)&gt;0,
HLOOKUP("Cluster",'vInfo (Imported)'!$1:$5000,A2425,FALSE),
"")</f>
        <v/>
      </c>
      <c r="K2425" s="28">
        <f>'vCluster (Imported)'!A2425</f>
        <v>0</v>
      </c>
      <c r="L2425">
        <f t="shared" si="225"/>
        <v>0</v>
      </c>
      <c r="M2425">
        <f t="shared" si="226"/>
        <v>0</v>
      </c>
      <c r="N2425">
        <f t="shared" si="227"/>
        <v>0</v>
      </c>
      <c r="O2425" s="1">
        <f t="shared" si="228"/>
        <v>0</v>
      </c>
      <c r="P2425">
        <f>SUMIFS('vCluster (Imported)'!$G:$G,'vCluster (Imported)'!$A:$A,K2425)</f>
        <v>0</v>
      </c>
      <c r="Q2425">
        <f t="shared" si="229"/>
        <v>0</v>
      </c>
    </row>
    <row r="2426" spans="1:17" x14ac:dyDescent="0.3">
      <c r="A2426">
        <f t="shared" si="224"/>
        <v>2426</v>
      </c>
      <c r="B2426" t="str">
        <f>IF(HLOOKUP("Memory",'vInfo (Imported)'!$1:$5000,A2426,FALSE)&gt;0,HLOOKUP("Memory",'vInfo (Imported)'!$1:$5000,A2426,FALSE),"")</f>
        <v/>
      </c>
      <c r="C2426" t="str">
        <f>IF(HLOOKUP("CPUs",'vInfo (Imported)'!$1:$5000,A2426,FALSE)&gt;0,
HLOOKUP("CPUs",'vInfo (Imported)'!$1:$5000,A2426,FALSE),
"")</f>
        <v/>
      </c>
      <c r="D2426" t="str">
        <f>IF(HLOOKUP($D$1,'vInfo (Imported)'!$1:$5000,A2426,FALSE)&gt;0,
HLOOKUP($D$1,'vInfo (Imported)'!$1:$5000,A2426,FALSE),
"")</f>
        <v/>
      </c>
      <c r="E2426" t="str">
        <f>IF(HLOOKUP("Category",'vInfo (Imported)'!$1:$5000,A2426,FALSE)&gt;0,
HLOOKUP("Category",'vInfo (Imported)'!$1:$5000,A2426,FALSE),
"")</f>
        <v/>
      </c>
      <c r="F2426" t="str">
        <f>IF(HLOOKUP("OS according to the configuration file",'vInfo (Imported)'!$1:$5000,A2426,FALSE)&gt;0,
HLOOKUP("OS according to the configuration file",'vInfo (Imported)'!$1:$5000,A2426,FALSE),
"")</f>
        <v/>
      </c>
      <c r="G2426" s="1" t="str">
        <f>IF(HLOOKUP("Cluster",'vInfo (Imported)'!$1:$5000,A2426,FALSE)&gt;0,
HLOOKUP("Cluster",'vInfo (Imported)'!$1:$5000,A2426,FALSE),
"")</f>
        <v/>
      </c>
      <c r="K2426" s="28">
        <f>'vCluster (Imported)'!A2426</f>
        <v>0</v>
      </c>
      <c r="L2426">
        <f t="shared" si="225"/>
        <v>0</v>
      </c>
      <c r="M2426">
        <f t="shared" si="226"/>
        <v>0</v>
      </c>
      <c r="N2426">
        <f t="shared" si="227"/>
        <v>0</v>
      </c>
      <c r="O2426" s="1">
        <f t="shared" si="228"/>
        <v>0</v>
      </c>
      <c r="P2426">
        <f>SUMIFS('vCluster (Imported)'!$G:$G,'vCluster (Imported)'!$A:$A,K2426)</f>
        <v>0</v>
      </c>
      <c r="Q2426">
        <f t="shared" si="229"/>
        <v>0</v>
      </c>
    </row>
    <row r="2427" spans="1:17" x14ac:dyDescent="0.3">
      <c r="A2427">
        <f t="shared" si="224"/>
        <v>2427</v>
      </c>
      <c r="B2427" t="str">
        <f>IF(HLOOKUP("Memory",'vInfo (Imported)'!$1:$5000,A2427,FALSE)&gt;0,HLOOKUP("Memory",'vInfo (Imported)'!$1:$5000,A2427,FALSE),"")</f>
        <v/>
      </c>
      <c r="C2427" t="str">
        <f>IF(HLOOKUP("CPUs",'vInfo (Imported)'!$1:$5000,A2427,FALSE)&gt;0,
HLOOKUP("CPUs",'vInfo (Imported)'!$1:$5000,A2427,FALSE),
"")</f>
        <v/>
      </c>
      <c r="D2427" t="str">
        <f>IF(HLOOKUP($D$1,'vInfo (Imported)'!$1:$5000,A2427,FALSE)&gt;0,
HLOOKUP($D$1,'vInfo (Imported)'!$1:$5000,A2427,FALSE),
"")</f>
        <v/>
      </c>
      <c r="E2427" t="str">
        <f>IF(HLOOKUP("Category",'vInfo (Imported)'!$1:$5000,A2427,FALSE)&gt;0,
HLOOKUP("Category",'vInfo (Imported)'!$1:$5000,A2427,FALSE),
"")</f>
        <v/>
      </c>
      <c r="F2427" t="str">
        <f>IF(HLOOKUP("OS according to the configuration file",'vInfo (Imported)'!$1:$5000,A2427,FALSE)&gt;0,
HLOOKUP("OS according to the configuration file",'vInfo (Imported)'!$1:$5000,A2427,FALSE),
"")</f>
        <v/>
      </c>
      <c r="G2427" s="1" t="str">
        <f>IF(HLOOKUP("Cluster",'vInfo (Imported)'!$1:$5000,A2427,FALSE)&gt;0,
HLOOKUP("Cluster",'vInfo (Imported)'!$1:$5000,A2427,FALSE),
"")</f>
        <v/>
      </c>
      <c r="K2427" s="28">
        <f>'vCluster (Imported)'!A2427</f>
        <v>0</v>
      </c>
      <c r="L2427">
        <f t="shared" si="225"/>
        <v>0</v>
      </c>
      <c r="M2427">
        <f t="shared" si="226"/>
        <v>0</v>
      </c>
      <c r="N2427">
        <f t="shared" si="227"/>
        <v>0</v>
      </c>
      <c r="O2427" s="1">
        <f t="shared" si="228"/>
        <v>0</v>
      </c>
      <c r="P2427">
        <f>SUMIFS('vCluster (Imported)'!$G:$G,'vCluster (Imported)'!$A:$A,K2427)</f>
        <v>0</v>
      </c>
      <c r="Q2427">
        <f t="shared" si="229"/>
        <v>0</v>
      </c>
    </row>
    <row r="2428" spans="1:17" x14ac:dyDescent="0.3">
      <c r="A2428">
        <f t="shared" si="224"/>
        <v>2428</v>
      </c>
      <c r="B2428" t="str">
        <f>IF(HLOOKUP("Memory",'vInfo (Imported)'!$1:$5000,A2428,FALSE)&gt;0,HLOOKUP("Memory",'vInfo (Imported)'!$1:$5000,A2428,FALSE),"")</f>
        <v/>
      </c>
      <c r="C2428" t="str">
        <f>IF(HLOOKUP("CPUs",'vInfo (Imported)'!$1:$5000,A2428,FALSE)&gt;0,
HLOOKUP("CPUs",'vInfo (Imported)'!$1:$5000,A2428,FALSE),
"")</f>
        <v/>
      </c>
      <c r="D2428" t="str">
        <f>IF(HLOOKUP($D$1,'vInfo (Imported)'!$1:$5000,A2428,FALSE)&gt;0,
HLOOKUP($D$1,'vInfo (Imported)'!$1:$5000,A2428,FALSE),
"")</f>
        <v/>
      </c>
      <c r="E2428" t="str">
        <f>IF(HLOOKUP("Category",'vInfo (Imported)'!$1:$5000,A2428,FALSE)&gt;0,
HLOOKUP("Category",'vInfo (Imported)'!$1:$5000,A2428,FALSE),
"")</f>
        <v/>
      </c>
      <c r="F2428" t="str">
        <f>IF(HLOOKUP("OS according to the configuration file",'vInfo (Imported)'!$1:$5000,A2428,FALSE)&gt;0,
HLOOKUP("OS according to the configuration file",'vInfo (Imported)'!$1:$5000,A2428,FALSE),
"")</f>
        <v/>
      </c>
      <c r="G2428" s="1" t="str">
        <f>IF(HLOOKUP("Cluster",'vInfo (Imported)'!$1:$5000,A2428,FALSE)&gt;0,
HLOOKUP("Cluster",'vInfo (Imported)'!$1:$5000,A2428,FALSE),
"")</f>
        <v/>
      </c>
      <c r="K2428" s="28">
        <f>'vCluster (Imported)'!A2428</f>
        <v>0</v>
      </c>
      <c r="L2428">
        <f t="shared" si="225"/>
        <v>0</v>
      </c>
      <c r="M2428">
        <f t="shared" si="226"/>
        <v>0</v>
      </c>
      <c r="N2428">
        <f t="shared" si="227"/>
        <v>0</v>
      </c>
      <c r="O2428" s="1">
        <f t="shared" si="228"/>
        <v>0</v>
      </c>
      <c r="P2428">
        <f>SUMIFS('vCluster (Imported)'!$G:$G,'vCluster (Imported)'!$A:$A,K2428)</f>
        <v>0</v>
      </c>
      <c r="Q2428">
        <f t="shared" si="229"/>
        <v>0</v>
      </c>
    </row>
    <row r="2429" spans="1:17" x14ac:dyDescent="0.3">
      <c r="A2429">
        <f t="shared" si="224"/>
        <v>2429</v>
      </c>
      <c r="B2429" t="str">
        <f>IF(HLOOKUP("Memory",'vInfo (Imported)'!$1:$5000,A2429,FALSE)&gt;0,HLOOKUP("Memory",'vInfo (Imported)'!$1:$5000,A2429,FALSE),"")</f>
        <v/>
      </c>
      <c r="C2429" t="str">
        <f>IF(HLOOKUP("CPUs",'vInfo (Imported)'!$1:$5000,A2429,FALSE)&gt;0,
HLOOKUP("CPUs",'vInfo (Imported)'!$1:$5000,A2429,FALSE),
"")</f>
        <v/>
      </c>
      <c r="D2429" t="str">
        <f>IF(HLOOKUP($D$1,'vInfo (Imported)'!$1:$5000,A2429,FALSE)&gt;0,
HLOOKUP($D$1,'vInfo (Imported)'!$1:$5000,A2429,FALSE),
"")</f>
        <v/>
      </c>
      <c r="E2429" t="str">
        <f>IF(HLOOKUP("Category",'vInfo (Imported)'!$1:$5000,A2429,FALSE)&gt;0,
HLOOKUP("Category",'vInfo (Imported)'!$1:$5000,A2429,FALSE),
"")</f>
        <v/>
      </c>
      <c r="F2429" t="str">
        <f>IF(HLOOKUP("OS according to the configuration file",'vInfo (Imported)'!$1:$5000,A2429,FALSE)&gt;0,
HLOOKUP("OS according to the configuration file",'vInfo (Imported)'!$1:$5000,A2429,FALSE),
"")</f>
        <v/>
      </c>
      <c r="G2429" s="1" t="str">
        <f>IF(HLOOKUP("Cluster",'vInfo (Imported)'!$1:$5000,A2429,FALSE)&gt;0,
HLOOKUP("Cluster",'vInfo (Imported)'!$1:$5000,A2429,FALSE),
"")</f>
        <v/>
      </c>
      <c r="K2429" s="28">
        <f>'vCluster (Imported)'!A2429</f>
        <v>0</v>
      </c>
      <c r="L2429">
        <f t="shared" si="225"/>
        <v>0</v>
      </c>
      <c r="M2429">
        <f t="shared" si="226"/>
        <v>0</v>
      </c>
      <c r="N2429">
        <f t="shared" si="227"/>
        <v>0</v>
      </c>
      <c r="O2429" s="1">
        <f t="shared" si="228"/>
        <v>0</v>
      </c>
      <c r="P2429">
        <f>SUMIFS('vCluster (Imported)'!$G:$G,'vCluster (Imported)'!$A:$A,K2429)</f>
        <v>0</v>
      </c>
      <c r="Q2429">
        <f t="shared" si="229"/>
        <v>0</v>
      </c>
    </row>
    <row r="2430" spans="1:17" x14ac:dyDescent="0.3">
      <c r="A2430">
        <f t="shared" si="224"/>
        <v>2430</v>
      </c>
      <c r="B2430" t="str">
        <f>IF(HLOOKUP("Memory",'vInfo (Imported)'!$1:$5000,A2430,FALSE)&gt;0,HLOOKUP("Memory",'vInfo (Imported)'!$1:$5000,A2430,FALSE),"")</f>
        <v/>
      </c>
      <c r="C2430" t="str">
        <f>IF(HLOOKUP("CPUs",'vInfo (Imported)'!$1:$5000,A2430,FALSE)&gt;0,
HLOOKUP("CPUs",'vInfo (Imported)'!$1:$5000,A2430,FALSE),
"")</f>
        <v/>
      </c>
      <c r="D2430" t="str">
        <f>IF(HLOOKUP($D$1,'vInfo (Imported)'!$1:$5000,A2430,FALSE)&gt;0,
HLOOKUP($D$1,'vInfo (Imported)'!$1:$5000,A2430,FALSE),
"")</f>
        <v/>
      </c>
      <c r="E2430" t="str">
        <f>IF(HLOOKUP("Category",'vInfo (Imported)'!$1:$5000,A2430,FALSE)&gt;0,
HLOOKUP("Category",'vInfo (Imported)'!$1:$5000,A2430,FALSE),
"")</f>
        <v/>
      </c>
      <c r="F2430" t="str">
        <f>IF(HLOOKUP("OS according to the configuration file",'vInfo (Imported)'!$1:$5000,A2430,FALSE)&gt;0,
HLOOKUP("OS according to the configuration file",'vInfo (Imported)'!$1:$5000,A2430,FALSE),
"")</f>
        <v/>
      </c>
      <c r="G2430" s="1" t="str">
        <f>IF(HLOOKUP("Cluster",'vInfo (Imported)'!$1:$5000,A2430,FALSE)&gt;0,
HLOOKUP("Cluster",'vInfo (Imported)'!$1:$5000,A2430,FALSE),
"")</f>
        <v/>
      </c>
      <c r="K2430" s="28">
        <f>'vCluster (Imported)'!A2430</f>
        <v>0</v>
      </c>
      <c r="L2430">
        <f t="shared" si="225"/>
        <v>0</v>
      </c>
      <c r="M2430">
        <f t="shared" si="226"/>
        <v>0</v>
      </c>
      <c r="N2430">
        <f t="shared" si="227"/>
        <v>0</v>
      </c>
      <c r="O2430" s="1">
        <f t="shared" si="228"/>
        <v>0</v>
      </c>
      <c r="P2430">
        <f>SUMIFS('vCluster (Imported)'!$G:$G,'vCluster (Imported)'!$A:$A,K2430)</f>
        <v>0</v>
      </c>
      <c r="Q2430">
        <f t="shared" si="229"/>
        <v>0</v>
      </c>
    </row>
    <row r="2431" spans="1:17" x14ac:dyDescent="0.3">
      <c r="A2431">
        <f t="shared" si="224"/>
        <v>2431</v>
      </c>
      <c r="B2431" t="str">
        <f>IF(HLOOKUP("Memory",'vInfo (Imported)'!$1:$5000,A2431,FALSE)&gt;0,HLOOKUP("Memory",'vInfo (Imported)'!$1:$5000,A2431,FALSE),"")</f>
        <v/>
      </c>
      <c r="C2431" t="str">
        <f>IF(HLOOKUP("CPUs",'vInfo (Imported)'!$1:$5000,A2431,FALSE)&gt;0,
HLOOKUP("CPUs",'vInfo (Imported)'!$1:$5000,A2431,FALSE),
"")</f>
        <v/>
      </c>
      <c r="D2431" t="str">
        <f>IF(HLOOKUP($D$1,'vInfo (Imported)'!$1:$5000,A2431,FALSE)&gt;0,
HLOOKUP($D$1,'vInfo (Imported)'!$1:$5000,A2431,FALSE),
"")</f>
        <v/>
      </c>
      <c r="E2431" t="str">
        <f>IF(HLOOKUP("Category",'vInfo (Imported)'!$1:$5000,A2431,FALSE)&gt;0,
HLOOKUP("Category",'vInfo (Imported)'!$1:$5000,A2431,FALSE),
"")</f>
        <v/>
      </c>
      <c r="F2431" t="str">
        <f>IF(HLOOKUP("OS according to the configuration file",'vInfo (Imported)'!$1:$5000,A2431,FALSE)&gt;0,
HLOOKUP("OS according to the configuration file",'vInfo (Imported)'!$1:$5000,A2431,FALSE),
"")</f>
        <v/>
      </c>
      <c r="G2431" s="1" t="str">
        <f>IF(HLOOKUP("Cluster",'vInfo (Imported)'!$1:$5000,A2431,FALSE)&gt;0,
HLOOKUP("Cluster",'vInfo (Imported)'!$1:$5000,A2431,FALSE),
"")</f>
        <v/>
      </c>
      <c r="K2431" s="28">
        <f>'vCluster (Imported)'!A2431</f>
        <v>0</v>
      </c>
      <c r="L2431">
        <f t="shared" si="225"/>
        <v>0</v>
      </c>
      <c r="M2431">
        <f t="shared" si="226"/>
        <v>0</v>
      </c>
      <c r="N2431">
        <f t="shared" si="227"/>
        <v>0</v>
      </c>
      <c r="O2431" s="1">
        <f t="shared" si="228"/>
        <v>0</v>
      </c>
      <c r="P2431">
        <f>SUMIFS('vCluster (Imported)'!$G:$G,'vCluster (Imported)'!$A:$A,K2431)</f>
        <v>0</v>
      </c>
      <c r="Q2431">
        <f t="shared" si="229"/>
        <v>0</v>
      </c>
    </row>
    <row r="2432" spans="1:17" x14ac:dyDescent="0.3">
      <c r="A2432">
        <f t="shared" si="224"/>
        <v>2432</v>
      </c>
      <c r="B2432" t="str">
        <f>IF(HLOOKUP("Memory",'vInfo (Imported)'!$1:$5000,A2432,FALSE)&gt;0,HLOOKUP("Memory",'vInfo (Imported)'!$1:$5000,A2432,FALSE),"")</f>
        <v/>
      </c>
      <c r="C2432" t="str">
        <f>IF(HLOOKUP("CPUs",'vInfo (Imported)'!$1:$5000,A2432,FALSE)&gt;0,
HLOOKUP("CPUs",'vInfo (Imported)'!$1:$5000,A2432,FALSE),
"")</f>
        <v/>
      </c>
      <c r="D2432" t="str">
        <f>IF(HLOOKUP($D$1,'vInfo (Imported)'!$1:$5000,A2432,FALSE)&gt;0,
HLOOKUP($D$1,'vInfo (Imported)'!$1:$5000,A2432,FALSE),
"")</f>
        <v/>
      </c>
      <c r="E2432" t="str">
        <f>IF(HLOOKUP("Category",'vInfo (Imported)'!$1:$5000,A2432,FALSE)&gt;0,
HLOOKUP("Category",'vInfo (Imported)'!$1:$5000,A2432,FALSE),
"")</f>
        <v/>
      </c>
      <c r="F2432" t="str">
        <f>IF(HLOOKUP("OS according to the configuration file",'vInfo (Imported)'!$1:$5000,A2432,FALSE)&gt;0,
HLOOKUP("OS according to the configuration file",'vInfo (Imported)'!$1:$5000,A2432,FALSE),
"")</f>
        <v/>
      </c>
      <c r="G2432" s="1" t="str">
        <f>IF(HLOOKUP("Cluster",'vInfo (Imported)'!$1:$5000,A2432,FALSE)&gt;0,
HLOOKUP("Cluster",'vInfo (Imported)'!$1:$5000,A2432,FALSE),
"")</f>
        <v/>
      </c>
      <c r="K2432" s="28">
        <f>'vCluster (Imported)'!A2432</f>
        <v>0</v>
      </c>
      <c r="L2432">
        <f t="shared" si="225"/>
        <v>0</v>
      </c>
      <c r="M2432">
        <f t="shared" si="226"/>
        <v>0</v>
      </c>
      <c r="N2432">
        <f t="shared" si="227"/>
        <v>0</v>
      </c>
      <c r="O2432" s="1">
        <f t="shared" si="228"/>
        <v>0</v>
      </c>
      <c r="P2432">
        <f>SUMIFS('vCluster (Imported)'!$G:$G,'vCluster (Imported)'!$A:$A,K2432)</f>
        <v>0</v>
      </c>
      <c r="Q2432">
        <f t="shared" si="229"/>
        <v>0</v>
      </c>
    </row>
    <row r="2433" spans="1:17" x14ac:dyDescent="0.3">
      <c r="A2433">
        <f t="shared" si="224"/>
        <v>2433</v>
      </c>
      <c r="B2433" t="str">
        <f>IF(HLOOKUP("Memory",'vInfo (Imported)'!$1:$5000,A2433,FALSE)&gt;0,HLOOKUP("Memory",'vInfo (Imported)'!$1:$5000,A2433,FALSE),"")</f>
        <v/>
      </c>
      <c r="C2433" t="str">
        <f>IF(HLOOKUP("CPUs",'vInfo (Imported)'!$1:$5000,A2433,FALSE)&gt;0,
HLOOKUP("CPUs",'vInfo (Imported)'!$1:$5000,A2433,FALSE),
"")</f>
        <v/>
      </c>
      <c r="D2433" t="str">
        <f>IF(HLOOKUP($D$1,'vInfo (Imported)'!$1:$5000,A2433,FALSE)&gt;0,
HLOOKUP($D$1,'vInfo (Imported)'!$1:$5000,A2433,FALSE),
"")</f>
        <v/>
      </c>
      <c r="E2433" t="str">
        <f>IF(HLOOKUP("Category",'vInfo (Imported)'!$1:$5000,A2433,FALSE)&gt;0,
HLOOKUP("Category",'vInfo (Imported)'!$1:$5000,A2433,FALSE),
"")</f>
        <v/>
      </c>
      <c r="F2433" t="str">
        <f>IF(HLOOKUP("OS according to the configuration file",'vInfo (Imported)'!$1:$5000,A2433,FALSE)&gt;0,
HLOOKUP("OS according to the configuration file",'vInfo (Imported)'!$1:$5000,A2433,FALSE),
"")</f>
        <v/>
      </c>
      <c r="G2433" s="1" t="str">
        <f>IF(HLOOKUP("Cluster",'vInfo (Imported)'!$1:$5000,A2433,FALSE)&gt;0,
HLOOKUP("Cluster",'vInfo (Imported)'!$1:$5000,A2433,FALSE),
"")</f>
        <v/>
      </c>
      <c r="K2433" s="28">
        <f>'vCluster (Imported)'!A2433</f>
        <v>0</v>
      </c>
      <c r="L2433">
        <f t="shared" si="225"/>
        <v>0</v>
      </c>
      <c r="M2433">
        <f t="shared" si="226"/>
        <v>0</v>
      </c>
      <c r="N2433">
        <f t="shared" si="227"/>
        <v>0</v>
      </c>
      <c r="O2433" s="1">
        <f t="shared" si="228"/>
        <v>0</v>
      </c>
      <c r="P2433">
        <f>SUMIFS('vCluster (Imported)'!$G:$G,'vCluster (Imported)'!$A:$A,K2433)</f>
        <v>0</v>
      </c>
      <c r="Q2433">
        <f t="shared" si="229"/>
        <v>0</v>
      </c>
    </row>
    <row r="2434" spans="1:17" x14ac:dyDescent="0.3">
      <c r="A2434">
        <f t="shared" ref="A2434:A2497" si="230">A2433+1</f>
        <v>2434</v>
      </c>
      <c r="B2434" t="str">
        <f>IF(HLOOKUP("Memory",'vInfo (Imported)'!$1:$5000,A2434,FALSE)&gt;0,HLOOKUP("Memory",'vInfo (Imported)'!$1:$5000,A2434,FALSE),"")</f>
        <v/>
      </c>
      <c r="C2434" t="str">
        <f>IF(HLOOKUP("CPUs",'vInfo (Imported)'!$1:$5000,A2434,FALSE)&gt;0,
HLOOKUP("CPUs",'vInfo (Imported)'!$1:$5000,A2434,FALSE),
"")</f>
        <v/>
      </c>
      <c r="D2434" t="str">
        <f>IF(HLOOKUP($D$1,'vInfo (Imported)'!$1:$5000,A2434,FALSE)&gt;0,
HLOOKUP($D$1,'vInfo (Imported)'!$1:$5000,A2434,FALSE),
"")</f>
        <v/>
      </c>
      <c r="E2434" t="str">
        <f>IF(HLOOKUP("Category",'vInfo (Imported)'!$1:$5000,A2434,FALSE)&gt;0,
HLOOKUP("Category",'vInfo (Imported)'!$1:$5000,A2434,FALSE),
"")</f>
        <v/>
      </c>
      <c r="F2434" t="str">
        <f>IF(HLOOKUP("OS according to the configuration file",'vInfo (Imported)'!$1:$5000,A2434,FALSE)&gt;0,
HLOOKUP("OS according to the configuration file",'vInfo (Imported)'!$1:$5000,A2434,FALSE),
"")</f>
        <v/>
      </c>
      <c r="G2434" s="1" t="str">
        <f>IF(HLOOKUP("Cluster",'vInfo (Imported)'!$1:$5000,A2434,FALSE)&gt;0,
HLOOKUP("Cluster",'vInfo (Imported)'!$1:$5000,A2434,FALSE),
"")</f>
        <v/>
      </c>
      <c r="K2434" s="28">
        <f>'vCluster (Imported)'!A2434</f>
        <v>0</v>
      </c>
      <c r="L2434">
        <f t="shared" ref="L2434:L2497" si="231">COUNTIFS(G:G,K2434,$E:$E,$L$1)</f>
        <v>0</v>
      </c>
      <c r="M2434">
        <f t="shared" ref="M2434:M2497" si="232">COUNTIFS(G:G,K2434,$E:$E,$M$1)</f>
        <v>0</v>
      </c>
      <c r="N2434">
        <f t="shared" ref="N2434:N2497" si="233">COUNTIFS(G:G,K2434,$E:$E,$N$1)</f>
        <v>0</v>
      </c>
      <c r="O2434" s="1">
        <f t="shared" ref="O2434:O2497" si="234">COUNTIFS(G:G,K2434,$E:$E,$O$1)</f>
        <v>0</v>
      </c>
      <c r="P2434">
        <f>SUMIFS('vCluster (Imported)'!$G:$G,'vCluster (Imported)'!$A:$A,K2434)</f>
        <v>0</v>
      </c>
      <c r="Q2434">
        <f t="shared" ref="Q2434:Q2497" si="235">IF(L2434&gt;0,P2434,0)</f>
        <v>0</v>
      </c>
    </row>
    <row r="2435" spans="1:17" x14ac:dyDescent="0.3">
      <c r="A2435">
        <f t="shared" si="230"/>
        <v>2435</v>
      </c>
      <c r="B2435" t="str">
        <f>IF(HLOOKUP("Memory",'vInfo (Imported)'!$1:$5000,A2435,FALSE)&gt;0,HLOOKUP("Memory",'vInfo (Imported)'!$1:$5000,A2435,FALSE),"")</f>
        <v/>
      </c>
      <c r="C2435" t="str">
        <f>IF(HLOOKUP("CPUs",'vInfo (Imported)'!$1:$5000,A2435,FALSE)&gt;0,
HLOOKUP("CPUs",'vInfo (Imported)'!$1:$5000,A2435,FALSE),
"")</f>
        <v/>
      </c>
      <c r="D2435" t="str">
        <f>IF(HLOOKUP($D$1,'vInfo (Imported)'!$1:$5000,A2435,FALSE)&gt;0,
HLOOKUP($D$1,'vInfo (Imported)'!$1:$5000,A2435,FALSE),
"")</f>
        <v/>
      </c>
      <c r="E2435" t="str">
        <f>IF(HLOOKUP("Category",'vInfo (Imported)'!$1:$5000,A2435,FALSE)&gt;0,
HLOOKUP("Category",'vInfo (Imported)'!$1:$5000,A2435,FALSE),
"")</f>
        <v/>
      </c>
      <c r="F2435" t="str">
        <f>IF(HLOOKUP("OS according to the configuration file",'vInfo (Imported)'!$1:$5000,A2435,FALSE)&gt;0,
HLOOKUP("OS according to the configuration file",'vInfo (Imported)'!$1:$5000,A2435,FALSE),
"")</f>
        <v/>
      </c>
      <c r="G2435" s="1" t="str">
        <f>IF(HLOOKUP("Cluster",'vInfo (Imported)'!$1:$5000,A2435,FALSE)&gt;0,
HLOOKUP("Cluster",'vInfo (Imported)'!$1:$5000,A2435,FALSE),
"")</f>
        <v/>
      </c>
      <c r="K2435" s="28">
        <f>'vCluster (Imported)'!A2435</f>
        <v>0</v>
      </c>
      <c r="L2435">
        <f t="shared" si="231"/>
        <v>0</v>
      </c>
      <c r="M2435">
        <f t="shared" si="232"/>
        <v>0</v>
      </c>
      <c r="N2435">
        <f t="shared" si="233"/>
        <v>0</v>
      </c>
      <c r="O2435" s="1">
        <f t="shared" si="234"/>
        <v>0</v>
      </c>
      <c r="P2435">
        <f>SUMIFS('vCluster (Imported)'!$G:$G,'vCluster (Imported)'!$A:$A,K2435)</f>
        <v>0</v>
      </c>
      <c r="Q2435">
        <f t="shared" si="235"/>
        <v>0</v>
      </c>
    </row>
    <row r="2436" spans="1:17" x14ac:dyDescent="0.3">
      <c r="A2436">
        <f t="shared" si="230"/>
        <v>2436</v>
      </c>
      <c r="B2436" t="str">
        <f>IF(HLOOKUP("Memory",'vInfo (Imported)'!$1:$5000,A2436,FALSE)&gt;0,HLOOKUP("Memory",'vInfo (Imported)'!$1:$5000,A2436,FALSE),"")</f>
        <v/>
      </c>
      <c r="C2436" t="str">
        <f>IF(HLOOKUP("CPUs",'vInfo (Imported)'!$1:$5000,A2436,FALSE)&gt;0,
HLOOKUP("CPUs",'vInfo (Imported)'!$1:$5000,A2436,FALSE),
"")</f>
        <v/>
      </c>
      <c r="D2436" t="str">
        <f>IF(HLOOKUP($D$1,'vInfo (Imported)'!$1:$5000,A2436,FALSE)&gt;0,
HLOOKUP($D$1,'vInfo (Imported)'!$1:$5000,A2436,FALSE),
"")</f>
        <v/>
      </c>
      <c r="E2436" t="str">
        <f>IF(HLOOKUP("Category",'vInfo (Imported)'!$1:$5000,A2436,FALSE)&gt;0,
HLOOKUP("Category",'vInfo (Imported)'!$1:$5000,A2436,FALSE),
"")</f>
        <v/>
      </c>
      <c r="F2436" t="str">
        <f>IF(HLOOKUP("OS according to the configuration file",'vInfo (Imported)'!$1:$5000,A2436,FALSE)&gt;0,
HLOOKUP("OS according to the configuration file",'vInfo (Imported)'!$1:$5000,A2436,FALSE),
"")</f>
        <v/>
      </c>
      <c r="G2436" s="1" t="str">
        <f>IF(HLOOKUP("Cluster",'vInfo (Imported)'!$1:$5000,A2436,FALSE)&gt;0,
HLOOKUP("Cluster",'vInfo (Imported)'!$1:$5000,A2436,FALSE),
"")</f>
        <v/>
      </c>
      <c r="K2436" s="28">
        <f>'vCluster (Imported)'!A2436</f>
        <v>0</v>
      </c>
      <c r="L2436">
        <f t="shared" si="231"/>
        <v>0</v>
      </c>
      <c r="M2436">
        <f t="shared" si="232"/>
        <v>0</v>
      </c>
      <c r="N2436">
        <f t="shared" si="233"/>
        <v>0</v>
      </c>
      <c r="O2436" s="1">
        <f t="shared" si="234"/>
        <v>0</v>
      </c>
      <c r="P2436">
        <f>SUMIFS('vCluster (Imported)'!$G:$G,'vCluster (Imported)'!$A:$A,K2436)</f>
        <v>0</v>
      </c>
      <c r="Q2436">
        <f t="shared" si="235"/>
        <v>0</v>
      </c>
    </row>
    <row r="2437" spans="1:17" x14ac:dyDescent="0.3">
      <c r="A2437">
        <f t="shared" si="230"/>
        <v>2437</v>
      </c>
      <c r="B2437" t="str">
        <f>IF(HLOOKUP("Memory",'vInfo (Imported)'!$1:$5000,A2437,FALSE)&gt;0,HLOOKUP("Memory",'vInfo (Imported)'!$1:$5000,A2437,FALSE),"")</f>
        <v/>
      </c>
      <c r="C2437" t="str">
        <f>IF(HLOOKUP("CPUs",'vInfo (Imported)'!$1:$5000,A2437,FALSE)&gt;0,
HLOOKUP("CPUs",'vInfo (Imported)'!$1:$5000,A2437,FALSE),
"")</f>
        <v/>
      </c>
      <c r="D2437" t="str">
        <f>IF(HLOOKUP($D$1,'vInfo (Imported)'!$1:$5000,A2437,FALSE)&gt;0,
HLOOKUP($D$1,'vInfo (Imported)'!$1:$5000,A2437,FALSE),
"")</f>
        <v/>
      </c>
      <c r="E2437" t="str">
        <f>IF(HLOOKUP("Category",'vInfo (Imported)'!$1:$5000,A2437,FALSE)&gt;0,
HLOOKUP("Category",'vInfo (Imported)'!$1:$5000,A2437,FALSE),
"")</f>
        <v/>
      </c>
      <c r="F2437" t="str">
        <f>IF(HLOOKUP("OS according to the configuration file",'vInfo (Imported)'!$1:$5000,A2437,FALSE)&gt;0,
HLOOKUP("OS according to the configuration file",'vInfo (Imported)'!$1:$5000,A2437,FALSE),
"")</f>
        <v/>
      </c>
      <c r="G2437" s="1" t="str">
        <f>IF(HLOOKUP("Cluster",'vInfo (Imported)'!$1:$5000,A2437,FALSE)&gt;0,
HLOOKUP("Cluster",'vInfo (Imported)'!$1:$5000,A2437,FALSE),
"")</f>
        <v/>
      </c>
      <c r="K2437" s="28">
        <f>'vCluster (Imported)'!A2437</f>
        <v>0</v>
      </c>
      <c r="L2437">
        <f t="shared" si="231"/>
        <v>0</v>
      </c>
      <c r="M2437">
        <f t="shared" si="232"/>
        <v>0</v>
      </c>
      <c r="N2437">
        <f t="shared" si="233"/>
        <v>0</v>
      </c>
      <c r="O2437" s="1">
        <f t="shared" si="234"/>
        <v>0</v>
      </c>
      <c r="P2437">
        <f>SUMIFS('vCluster (Imported)'!$G:$G,'vCluster (Imported)'!$A:$A,K2437)</f>
        <v>0</v>
      </c>
      <c r="Q2437">
        <f t="shared" si="235"/>
        <v>0</v>
      </c>
    </row>
    <row r="2438" spans="1:17" x14ac:dyDescent="0.3">
      <c r="A2438">
        <f t="shared" si="230"/>
        <v>2438</v>
      </c>
      <c r="B2438" t="str">
        <f>IF(HLOOKUP("Memory",'vInfo (Imported)'!$1:$5000,A2438,FALSE)&gt;0,HLOOKUP("Memory",'vInfo (Imported)'!$1:$5000,A2438,FALSE),"")</f>
        <v/>
      </c>
      <c r="C2438" t="str">
        <f>IF(HLOOKUP("CPUs",'vInfo (Imported)'!$1:$5000,A2438,FALSE)&gt;0,
HLOOKUP("CPUs",'vInfo (Imported)'!$1:$5000,A2438,FALSE),
"")</f>
        <v/>
      </c>
      <c r="D2438" t="str">
        <f>IF(HLOOKUP($D$1,'vInfo (Imported)'!$1:$5000,A2438,FALSE)&gt;0,
HLOOKUP($D$1,'vInfo (Imported)'!$1:$5000,A2438,FALSE),
"")</f>
        <v/>
      </c>
      <c r="E2438" t="str">
        <f>IF(HLOOKUP("Category",'vInfo (Imported)'!$1:$5000,A2438,FALSE)&gt;0,
HLOOKUP("Category",'vInfo (Imported)'!$1:$5000,A2438,FALSE),
"")</f>
        <v/>
      </c>
      <c r="F2438" t="str">
        <f>IF(HLOOKUP("OS according to the configuration file",'vInfo (Imported)'!$1:$5000,A2438,FALSE)&gt;0,
HLOOKUP("OS according to the configuration file",'vInfo (Imported)'!$1:$5000,A2438,FALSE),
"")</f>
        <v/>
      </c>
      <c r="G2438" s="1" t="str">
        <f>IF(HLOOKUP("Cluster",'vInfo (Imported)'!$1:$5000,A2438,FALSE)&gt;0,
HLOOKUP("Cluster",'vInfo (Imported)'!$1:$5000,A2438,FALSE),
"")</f>
        <v/>
      </c>
      <c r="K2438" s="28">
        <f>'vCluster (Imported)'!A2438</f>
        <v>0</v>
      </c>
      <c r="L2438">
        <f t="shared" si="231"/>
        <v>0</v>
      </c>
      <c r="M2438">
        <f t="shared" si="232"/>
        <v>0</v>
      </c>
      <c r="N2438">
        <f t="shared" si="233"/>
        <v>0</v>
      </c>
      <c r="O2438" s="1">
        <f t="shared" si="234"/>
        <v>0</v>
      </c>
      <c r="P2438">
        <f>SUMIFS('vCluster (Imported)'!$G:$G,'vCluster (Imported)'!$A:$A,K2438)</f>
        <v>0</v>
      </c>
      <c r="Q2438">
        <f t="shared" si="235"/>
        <v>0</v>
      </c>
    </row>
    <row r="2439" spans="1:17" x14ac:dyDescent="0.3">
      <c r="A2439">
        <f t="shared" si="230"/>
        <v>2439</v>
      </c>
      <c r="B2439" t="str">
        <f>IF(HLOOKUP("Memory",'vInfo (Imported)'!$1:$5000,A2439,FALSE)&gt;0,HLOOKUP("Memory",'vInfo (Imported)'!$1:$5000,A2439,FALSE),"")</f>
        <v/>
      </c>
      <c r="C2439" t="str">
        <f>IF(HLOOKUP("CPUs",'vInfo (Imported)'!$1:$5000,A2439,FALSE)&gt;0,
HLOOKUP("CPUs",'vInfo (Imported)'!$1:$5000,A2439,FALSE),
"")</f>
        <v/>
      </c>
      <c r="D2439" t="str">
        <f>IF(HLOOKUP($D$1,'vInfo (Imported)'!$1:$5000,A2439,FALSE)&gt;0,
HLOOKUP($D$1,'vInfo (Imported)'!$1:$5000,A2439,FALSE),
"")</f>
        <v/>
      </c>
      <c r="E2439" t="str">
        <f>IF(HLOOKUP("Category",'vInfo (Imported)'!$1:$5000,A2439,FALSE)&gt;0,
HLOOKUP("Category",'vInfo (Imported)'!$1:$5000,A2439,FALSE),
"")</f>
        <v/>
      </c>
      <c r="F2439" t="str">
        <f>IF(HLOOKUP("OS according to the configuration file",'vInfo (Imported)'!$1:$5000,A2439,FALSE)&gt;0,
HLOOKUP("OS according to the configuration file",'vInfo (Imported)'!$1:$5000,A2439,FALSE),
"")</f>
        <v/>
      </c>
      <c r="G2439" s="1" t="str">
        <f>IF(HLOOKUP("Cluster",'vInfo (Imported)'!$1:$5000,A2439,FALSE)&gt;0,
HLOOKUP("Cluster",'vInfo (Imported)'!$1:$5000,A2439,FALSE),
"")</f>
        <v/>
      </c>
      <c r="K2439" s="28">
        <f>'vCluster (Imported)'!A2439</f>
        <v>0</v>
      </c>
      <c r="L2439">
        <f t="shared" si="231"/>
        <v>0</v>
      </c>
      <c r="M2439">
        <f t="shared" si="232"/>
        <v>0</v>
      </c>
      <c r="N2439">
        <f t="shared" si="233"/>
        <v>0</v>
      </c>
      <c r="O2439" s="1">
        <f t="shared" si="234"/>
        <v>0</v>
      </c>
      <c r="P2439">
        <f>SUMIFS('vCluster (Imported)'!$G:$G,'vCluster (Imported)'!$A:$A,K2439)</f>
        <v>0</v>
      </c>
      <c r="Q2439">
        <f t="shared" si="235"/>
        <v>0</v>
      </c>
    </row>
    <row r="2440" spans="1:17" x14ac:dyDescent="0.3">
      <c r="A2440">
        <f t="shared" si="230"/>
        <v>2440</v>
      </c>
      <c r="B2440" t="str">
        <f>IF(HLOOKUP("Memory",'vInfo (Imported)'!$1:$5000,A2440,FALSE)&gt;0,HLOOKUP("Memory",'vInfo (Imported)'!$1:$5000,A2440,FALSE),"")</f>
        <v/>
      </c>
      <c r="C2440" t="str">
        <f>IF(HLOOKUP("CPUs",'vInfo (Imported)'!$1:$5000,A2440,FALSE)&gt;0,
HLOOKUP("CPUs",'vInfo (Imported)'!$1:$5000,A2440,FALSE),
"")</f>
        <v/>
      </c>
      <c r="D2440" t="str">
        <f>IF(HLOOKUP($D$1,'vInfo (Imported)'!$1:$5000,A2440,FALSE)&gt;0,
HLOOKUP($D$1,'vInfo (Imported)'!$1:$5000,A2440,FALSE),
"")</f>
        <v/>
      </c>
      <c r="E2440" t="str">
        <f>IF(HLOOKUP("Category",'vInfo (Imported)'!$1:$5000,A2440,FALSE)&gt;0,
HLOOKUP("Category",'vInfo (Imported)'!$1:$5000,A2440,FALSE),
"")</f>
        <v/>
      </c>
      <c r="F2440" t="str">
        <f>IF(HLOOKUP("OS according to the configuration file",'vInfo (Imported)'!$1:$5000,A2440,FALSE)&gt;0,
HLOOKUP("OS according to the configuration file",'vInfo (Imported)'!$1:$5000,A2440,FALSE),
"")</f>
        <v/>
      </c>
      <c r="G2440" s="1" t="str">
        <f>IF(HLOOKUP("Cluster",'vInfo (Imported)'!$1:$5000,A2440,FALSE)&gt;0,
HLOOKUP("Cluster",'vInfo (Imported)'!$1:$5000,A2440,FALSE),
"")</f>
        <v/>
      </c>
      <c r="K2440" s="28">
        <f>'vCluster (Imported)'!A2440</f>
        <v>0</v>
      </c>
      <c r="L2440">
        <f t="shared" si="231"/>
        <v>0</v>
      </c>
      <c r="M2440">
        <f t="shared" si="232"/>
        <v>0</v>
      </c>
      <c r="N2440">
        <f t="shared" si="233"/>
        <v>0</v>
      </c>
      <c r="O2440" s="1">
        <f t="shared" si="234"/>
        <v>0</v>
      </c>
      <c r="P2440">
        <f>SUMIFS('vCluster (Imported)'!$G:$G,'vCluster (Imported)'!$A:$A,K2440)</f>
        <v>0</v>
      </c>
      <c r="Q2440">
        <f t="shared" si="235"/>
        <v>0</v>
      </c>
    </row>
    <row r="2441" spans="1:17" x14ac:dyDescent="0.3">
      <c r="A2441">
        <f t="shared" si="230"/>
        <v>2441</v>
      </c>
      <c r="B2441" t="str">
        <f>IF(HLOOKUP("Memory",'vInfo (Imported)'!$1:$5000,A2441,FALSE)&gt;0,HLOOKUP("Memory",'vInfo (Imported)'!$1:$5000,A2441,FALSE),"")</f>
        <v/>
      </c>
      <c r="C2441" t="str">
        <f>IF(HLOOKUP("CPUs",'vInfo (Imported)'!$1:$5000,A2441,FALSE)&gt;0,
HLOOKUP("CPUs",'vInfo (Imported)'!$1:$5000,A2441,FALSE),
"")</f>
        <v/>
      </c>
      <c r="D2441" t="str">
        <f>IF(HLOOKUP($D$1,'vInfo (Imported)'!$1:$5000,A2441,FALSE)&gt;0,
HLOOKUP($D$1,'vInfo (Imported)'!$1:$5000,A2441,FALSE),
"")</f>
        <v/>
      </c>
      <c r="E2441" t="str">
        <f>IF(HLOOKUP("Category",'vInfo (Imported)'!$1:$5000,A2441,FALSE)&gt;0,
HLOOKUP("Category",'vInfo (Imported)'!$1:$5000,A2441,FALSE),
"")</f>
        <v/>
      </c>
      <c r="F2441" t="str">
        <f>IF(HLOOKUP("OS according to the configuration file",'vInfo (Imported)'!$1:$5000,A2441,FALSE)&gt;0,
HLOOKUP("OS according to the configuration file",'vInfo (Imported)'!$1:$5000,A2441,FALSE),
"")</f>
        <v/>
      </c>
      <c r="G2441" s="1" t="str">
        <f>IF(HLOOKUP("Cluster",'vInfo (Imported)'!$1:$5000,A2441,FALSE)&gt;0,
HLOOKUP("Cluster",'vInfo (Imported)'!$1:$5000,A2441,FALSE),
"")</f>
        <v/>
      </c>
      <c r="K2441" s="28">
        <f>'vCluster (Imported)'!A2441</f>
        <v>0</v>
      </c>
      <c r="L2441">
        <f t="shared" si="231"/>
        <v>0</v>
      </c>
      <c r="M2441">
        <f t="shared" si="232"/>
        <v>0</v>
      </c>
      <c r="N2441">
        <f t="shared" si="233"/>
        <v>0</v>
      </c>
      <c r="O2441" s="1">
        <f t="shared" si="234"/>
        <v>0</v>
      </c>
      <c r="P2441">
        <f>SUMIFS('vCluster (Imported)'!$G:$G,'vCluster (Imported)'!$A:$A,K2441)</f>
        <v>0</v>
      </c>
      <c r="Q2441">
        <f t="shared" si="235"/>
        <v>0</v>
      </c>
    </row>
    <row r="2442" spans="1:17" x14ac:dyDescent="0.3">
      <c r="A2442">
        <f t="shared" si="230"/>
        <v>2442</v>
      </c>
      <c r="B2442" t="str">
        <f>IF(HLOOKUP("Memory",'vInfo (Imported)'!$1:$5000,A2442,FALSE)&gt;0,HLOOKUP("Memory",'vInfo (Imported)'!$1:$5000,A2442,FALSE),"")</f>
        <v/>
      </c>
      <c r="C2442" t="str">
        <f>IF(HLOOKUP("CPUs",'vInfo (Imported)'!$1:$5000,A2442,FALSE)&gt;0,
HLOOKUP("CPUs",'vInfo (Imported)'!$1:$5000,A2442,FALSE),
"")</f>
        <v/>
      </c>
      <c r="D2442" t="str">
        <f>IF(HLOOKUP($D$1,'vInfo (Imported)'!$1:$5000,A2442,FALSE)&gt;0,
HLOOKUP($D$1,'vInfo (Imported)'!$1:$5000,A2442,FALSE),
"")</f>
        <v/>
      </c>
      <c r="E2442" t="str">
        <f>IF(HLOOKUP("Category",'vInfo (Imported)'!$1:$5000,A2442,FALSE)&gt;0,
HLOOKUP("Category",'vInfo (Imported)'!$1:$5000,A2442,FALSE),
"")</f>
        <v/>
      </c>
      <c r="F2442" t="str">
        <f>IF(HLOOKUP("OS according to the configuration file",'vInfo (Imported)'!$1:$5000,A2442,FALSE)&gt;0,
HLOOKUP("OS according to the configuration file",'vInfo (Imported)'!$1:$5000,A2442,FALSE),
"")</f>
        <v/>
      </c>
      <c r="G2442" s="1" t="str">
        <f>IF(HLOOKUP("Cluster",'vInfo (Imported)'!$1:$5000,A2442,FALSE)&gt;0,
HLOOKUP("Cluster",'vInfo (Imported)'!$1:$5000,A2442,FALSE),
"")</f>
        <v/>
      </c>
      <c r="K2442" s="28">
        <f>'vCluster (Imported)'!A2442</f>
        <v>0</v>
      </c>
      <c r="L2442">
        <f t="shared" si="231"/>
        <v>0</v>
      </c>
      <c r="M2442">
        <f t="shared" si="232"/>
        <v>0</v>
      </c>
      <c r="N2442">
        <f t="shared" si="233"/>
        <v>0</v>
      </c>
      <c r="O2442" s="1">
        <f t="shared" si="234"/>
        <v>0</v>
      </c>
      <c r="P2442">
        <f>SUMIFS('vCluster (Imported)'!$G:$G,'vCluster (Imported)'!$A:$A,K2442)</f>
        <v>0</v>
      </c>
      <c r="Q2442">
        <f t="shared" si="235"/>
        <v>0</v>
      </c>
    </row>
    <row r="2443" spans="1:17" x14ac:dyDescent="0.3">
      <c r="A2443">
        <f t="shared" si="230"/>
        <v>2443</v>
      </c>
      <c r="B2443" t="str">
        <f>IF(HLOOKUP("Memory",'vInfo (Imported)'!$1:$5000,A2443,FALSE)&gt;0,HLOOKUP("Memory",'vInfo (Imported)'!$1:$5000,A2443,FALSE),"")</f>
        <v/>
      </c>
      <c r="C2443" t="str">
        <f>IF(HLOOKUP("CPUs",'vInfo (Imported)'!$1:$5000,A2443,FALSE)&gt;0,
HLOOKUP("CPUs",'vInfo (Imported)'!$1:$5000,A2443,FALSE),
"")</f>
        <v/>
      </c>
      <c r="D2443" t="str">
        <f>IF(HLOOKUP($D$1,'vInfo (Imported)'!$1:$5000,A2443,FALSE)&gt;0,
HLOOKUP($D$1,'vInfo (Imported)'!$1:$5000,A2443,FALSE),
"")</f>
        <v/>
      </c>
      <c r="E2443" t="str">
        <f>IF(HLOOKUP("Category",'vInfo (Imported)'!$1:$5000,A2443,FALSE)&gt;0,
HLOOKUP("Category",'vInfo (Imported)'!$1:$5000,A2443,FALSE),
"")</f>
        <v/>
      </c>
      <c r="F2443" t="str">
        <f>IF(HLOOKUP("OS according to the configuration file",'vInfo (Imported)'!$1:$5000,A2443,FALSE)&gt;0,
HLOOKUP("OS according to the configuration file",'vInfo (Imported)'!$1:$5000,A2443,FALSE),
"")</f>
        <v/>
      </c>
      <c r="G2443" s="1" t="str">
        <f>IF(HLOOKUP("Cluster",'vInfo (Imported)'!$1:$5000,A2443,FALSE)&gt;0,
HLOOKUP("Cluster",'vInfo (Imported)'!$1:$5000,A2443,FALSE),
"")</f>
        <v/>
      </c>
      <c r="K2443" s="28">
        <f>'vCluster (Imported)'!A2443</f>
        <v>0</v>
      </c>
      <c r="L2443">
        <f t="shared" si="231"/>
        <v>0</v>
      </c>
      <c r="M2443">
        <f t="shared" si="232"/>
        <v>0</v>
      </c>
      <c r="N2443">
        <f t="shared" si="233"/>
        <v>0</v>
      </c>
      <c r="O2443" s="1">
        <f t="shared" si="234"/>
        <v>0</v>
      </c>
      <c r="P2443">
        <f>SUMIFS('vCluster (Imported)'!$G:$G,'vCluster (Imported)'!$A:$A,K2443)</f>
        <v>0</v>
      </c>
      <c r="Q2443">
        <f t="shared" si="235"/>
        <v>0</v>
      </c>
    </row>
    <row r="2444" spans="1:17" x14ac:dyDescent="0.3">
      <c r="A2444">
        <f t="shared" si="230"/>
        <v>2444</v>
      </c>
      <c r="B2444" t="str">
        <f>IF(HLOOKUP("Memory",'vInfo (Imported)'!$1:$5000,A2444,FALSE)&gt;0,HLOOKUP("Memory",'vInfo (Imported)'!$1:$5000,A2444,FALSE),"")</f>
        <v/>
      </c>
      <c r="C2444" t="str">
        <f>IF(HLOOKUP("CPUs",'vInfo (Imported)'!$1:$5000,A2444,FALSE)&gt;0,
HLOOKUP("CPUs",'vInfo (Imported)'!$1:$5000,A2444,FALSE),
"")</f>
        <v/>
      </c>
      <c r="D2444" t="str">
        <f>IF(HLOOKUP($D$1,'vInfo (Imported)'!$1:$5000,A2444,FALSE)&gt;0,
HLOOKUP($D$1,'vInfo (Imported)'!$1:$5000,A2444,FALSE),
"")</f>
        <v/>
      </c>
      <c r="E2444" t="str">
        <f>IF(HLOOKUP("Category",'vInfo (Imported)'!$1:$5000,A2444,FALSE)&gt;0,
HLOOKUP("Category",'vInfo (Imported)'!$1:$5000,A2444,FALSE),
"")</f>
        <v/>
      </c>
      <c r="F2444" t="str">
        <f>IF(HLOOKUP("OS according to the configuration file",'vInfo (Imported)'!$1:$5000,A2444,FALSE)&gt;0,
HLOOKUP("OS according to the configuration file",'vInfo (Imported)'!$1:$5000,A2444,FALSE),
"")</f>
        <v/>
      </c>
      <c r="G2444" s="1" t="str">
        <f>IF(HLOOKUP("Cluster",'vInfo (Imported)'!$1:$5000,A2444,FALSE)&gt;0,
HLOOKUP("Cluster",'vInfo (Imported)'!$1:$5000,A2444,FALSE),
"")</f>
        <v/>
      </c>
      <c r="K2444" s="28">
        <f>'vCluster (Imported)'!A2444</f>
        <v>0</v>
      </c>
      <c r="L2444">
        <f t="shared" si="231"/>
        <v>0</v>
      </c>
      <c r="M2444">
        <f t="shared" si="232"/>
        <v>0</v>
      </c>
      <c r="N2444">
        <f t="shared" si="233"/>
        <v>0</v>
      </c>
      <c r="O2444" s="1">
        <f t="shared" si="234"/>
        <v>0</v>
      </c>
      <c r="P2444">
        <f>SUMIFS('vCluster (Imported)'!$G:$G,'vCluster (Imported)'!$A:$A,K2444)</f>
        <v>0</v>
      </c>
      <c r="Q2444">
        <f t="shared" si="235"/>
        <v>0</v>
      </c>
    </row>
    <row r="2445" spans="1:17" x14ac:dyDescent="0.3">
      <c r="A2445">
        <f t="shared" si="230"/>
        <v>2445</v>
      </c>
      <c r="B2445" t="str">
        <f>IF(HLOOKUP("Memory",'vInfo (Imported)'!$1:$5000,A2445,FALSE)&gt;0,HLOOKUP("Memory",'vInfo (Imported)'!$1:$5000,A2445,FALSE),"")</f>
        <v/>
      </c>
      <c r="C2445" t="str">
        <f>IF(HLOOKUP("CPUs",'vInfo (Imported)'!$1:$5000,A2445,FALSE)&gt;0,
HLOOKUP("CPUs",'vInfo (Imported)'!$1:$5000,A2445,FALSE),
"")</f>
        <v/>
      </c>
      <c r="D2445" t="str">
        <f>IF(HLOOKUP($D$1,'vInfo (Imported)'!$1:$5000,A2445,FALSE)&gt;0,
HLOOKUP($D$1,'vInfo (Imported)'!$1:$5000,A2445,FALSE),
"")</f>
        <v/>
      </c>
      <c r="E2445" t="str">
        <f>IF(HLOOKUP("Category",'vInfo (Imported)'!$1:$5000,A2445,FALSE)&gt;0,
HLOOKUP("Category",'vInfo (Imported)'!$1:$5000,A2445,FALSE),
"")</f>
        <v/>
      </c>
      <c r="F2445" t="str">
        <f>IF(HLOOKUP("OS according to the configuration file",'vInfo (Imported)'!$1:$5000,A2445,FALSE)&gt;0,
HLOOKUP("OS according to the configuration file",'vInfo (Imported)'!$1:$5000,A2445,FALSE),
"")</f>
        <v/>
      </c>
      <c r="G2445" s="1" t="str">
        <f>IF(HLOOKUP("Cluster",'vInfo (Imported)'!$1:$5000,A2445,FALSE)&gt;0,
HLOOKUP("Cluster",'vInfo (Imported)'!$1:$5000,A2445,FALSE),
"")</f>
        <v/>
      </c>
      <c r="K2445" s="28">
        <f>'vCluster (Imported)'!A2445</f>
        <v>0</v>
      </c>
      <c r="L2445">
        <f t="shared" si="231"/>
        <v>0</v>
      </c>
      <c r="M2445">
        <f t="shared" si="232"/>
        <v>0</v>
      </c>
      <c r="N2445">
        <f t="shared" si="233"/>
        <v>0</v>
      </c>
      <c r="O2445" s="1">
        <f t="shared" si="234"/>
        <v>0</v>
      </c>
      <c r="P2445">
        <f>SUMIFS('vCluster (Imported)'!$G:$G,'vCluster (Imported)'!$A:$A,K2445)</f>
        <v>0</v>
      </c>
      <c r="Q2445">
        <f t="shared" si="235"/>
        <v>0</v>
      </c>
    </row>
    <row r="2446" spans="1:17" x14ac:dyDescent="0.3">
      <c r="A2446">
        <f t="shared" si="230"/>
        <v>2446</v>
      </c>
      <c r="B2446" t="str">
        <f>IF(HLOOKUP("Memory",'vInfo (Imported)'!$1:$5000,A2446,FALSE)&gt;0,HLOOKUP("Memory",'vInfo (Imported)'!$1:$5000,A2446,FALSE),"")</f>
        <v/>
      </c>
      <c r="C2446" t="str">
        <f>IF(HLOOKUP("CPUs",'vInfo (Imported)'!$1:$5000,A2446,FALSE)&gt;0,
HLOOKUP("CPUs",'vInfo (Imported)'!$1:$5000,A2446,FALSE),
"")</f>
        <v/>
      </c>
      <c r="D2446" t="str">
        <f>IF(HLOOKUP($D$1,'vInfo (Imported)'!$1:$5000,A2446,FALSE)&gt;0,
HLOOKUP($D$1,'vInfo (Imported)'!$1:$5000,A2446,FALSE),
"")</f>
        <v/>
      </c>
      <c r="E2446" t="str">
        <f>IF(HLOOKUP("Category",'vInfo (Imported)'!$1:$5000,A2446,FALSE)&gt;0,
HLOOKUP("Category",'vInfo (Imported)'!$1:$5000,A2446,FALSE),
"")</f>
        <v/>
      </c>
      <c r="F2446" t="str">
        <f>IF(HLOOKUP("OS according to the configuration file",'vInfo (Imported)'!$1:$5000,A2446,FALSE)&gt;0,
HLOOKUP("OS according to the configuration file",'vInfo (Imported)'!$1:$5000,A2446,FALSE),
"")</f>
        <v/>
      </c>
      <c r="G2446" s="1" t="str">
        <f>IF(HLOOKUP("Cluster",'vInfo (Imported)'!$1:$5000,A2446,FALSE)&gt;0,
HLOOKUP("Cluster",'vInfo (Imported)'!$1:$5000,A2446,FALSE),
"")</f>
        <v/>
      </c>
      <c r="K2446" s="28">
        <f>'vCluster (Imported)'!A2446</f>
        <v>0</v>
      </c>
      <c r="L2446">
        <f t="shared" si="231"/>
        <v>0</v>
      </c>
      <c r="M2446">
        <f t="shared" si="232"/>
        <v>0</v>
      </c>
      <c r="N2446">
        <f t="shared" si="233"/>
        <v>0</v>
      </c>
      <c r="O2446" s="1">
        <f t="shared" si="234"/>
        <v>0</v>
      </c>
      <c r="P2446">
        <f>SUMIFS('vCluster (Imported)'!$G:$G,'vCluster (Imported)'!$A:$A,K2446)</f>
        <v>0</v>
      </c>
      <c r="Q2446">
        <f t="shared" si="235"/>
        <v>0</v>
      </c>
    </row>
    <row r="2447" spans="1:17" x14ac:dyDescent="0.3">
      <c r="A2447">
        <f t="shared" si="230"/>
        <v>2447</v>
      </c>
      <c r="B2447" t="str">
        <f>IF(HLOOKUP("Memory",'vInfo (Imported)'!$1:$5000,A2447,FALSE)&gt;0,HLOOKUP("Memory",'vInfo (Imported)'!$1:$5000,A2447,FALSE),"")</f>
        <v/>
      </c>
      <c r="C2447" t="str">
        <f>IF(HLOOKUP("CPUs",'vInfo (Imported)'!$1:$5000,A2447,FALSE)&gt;0,
HLOOKUP("CPUs",'vInfo (Imported)'!$1:$5000,A2447,FALSE),
"")</f>
        <v/>
      </c>
      <c r="D2447" t="str">
        <f>IF(HLOOKUP($D$1,'vInfo (Imported)'!$1:$5000,A2447,FALSE)&gt;0,
HLOOKUP($D$1,'vInfo (Imported)'!$1:$5000,A2447,FALSE),
"")</f>
        <v/>
      </c>
      <c r="E2447" t="str">
        <f>IF(HLOOKUP("Category",'vInfo (Imported)'!$1:$5000,A2447,FALSE)&gt;0,
HLOOKUP("Category",'vInfo (Imported)'!$1:$5000,A2447,FALSE),
"")</f>
        <v/>
      </c>
      <c r="F2447" t="str">
        <f>IF(HLOOKUP("OS according to the configuration file",'vInfo (Imported)'!$1:$5000,A2447,FALSE)&gt;0,
HLOOKUP("OS according to the configuration file",'vInfo (Imported)'!$1:$5000,A2447,FALSE),
"")</f>
        <v/>
      </c>
      <c r="G2447" s="1" t="str">
        <f>IF(HLOOKUP("Cluster",'vInfo (Imported)'!$1:$5000,A2447,FALSE)&gt;0,
HLOOKUP("Cluster",'vInfo (Imported)'!$1:$5000,A2447,FALSE),
"")</f>
        <v/>
      </c>
      <c r="K2447" s="28">
        <f>'vCluster (Imported)'!A2447</f>
        <v>0</v>
      </c>
      <c r="L2447">
        <f t="shared" si="231"/>
        <v>0</v>
      </c>
      <c r="M2447">
        <f t="shared" si="232"/>
        <v>0</v>
      </c>
      <c r="N2447">
        <f t="shared" si="233"/>
        <v>0</v>
      </c>
      <c r="O2447" s="1">
        <f t="shared" si="234"/>
        <v>0</v>
      </c>
      <c r="P2447">
        <f>SUMIFS('vCluster (Imported)'!$G:$G,'vCluster (Imported)'!$A:$A,K2447)</f>
        <v>0</v>
      </c>
      <c r="Q2447">
        <f t="shared" si="235"/>
        <v>0</v>
      </c>
    </row>
    <row r="2448" spans="1:17" x14ac:dyDescent="0.3">
      <c r="A2448">
        <f t="shared" si="230"/>
        <v>2448</v>
      </c>
      <c r="B2448" t="str">
        <f>IF(HLOOKUP("Memory",'vInfo (Imported)'!$1:$5000,A2448,FALSE)&gt;0,HLOOKUP("Memory",'vInfo (Imported)'!$1:$5000,A2448,FALSE),"")</f>
        <v/>
      </c>
      <c r="C2448" t="str">
        <f>IF(HLOOKUP("CPUs",'vInfo (Imported)'!$1:$5000,A2448,FALSE)&gt;0,
HLOOKUP("CPUs",'vInfo (Imported)'!$1:$5000,A2448,FALSE),
"")</f>
        <v/>
      </c>
      <c r="D2448" t="str">
        <f>IF(HLOOKUP($D$1,'vInfo (Imported)'!$1:$5000,A2448,FALSE)&gt;0,
HLOOKUP($D$1,'vInfo (Imported)'!$1:$5000,A2448,FALSE),
"")</f>
        <v/>
      </c>
      <c r="E2448" t="str">
        <f>IF(HLOOKUP("Category",'vInfo (Imported)'!$1:$5000,A2448,FALSE)&gt;0,
HLOOKUP("Category",'vInfo (Imported)'!$1:$5000,A2448,FALSE),
"")</f>
        <v/>
      </c>
      <c r="F2448" t="str">
        <f>IF(HLOOKUP("OS according to the configuration file",'vInfo (Imported)'!$1:$5000,A2448,FALSE)&gt;0,
HLOOKUP("OS according to the configuration file",'vInfo (Imported)'!$1:$5000,A2448,FALSE),
"")</f>
        <v/>
      </c>
      <c r="G2448" s="1" t="str">
        <f>IF(HLOOKUP("Cluster",'vInfo (Imported)'!$1:$5000,A2448,FALSE)&gt;0,
HLOOKUP("Cluster",'vInfo (Imported)'!$1:$5000,A2448,FALSE),
"")</f>
        <v/>
      </c>
      <c r="K2448" s="28">
        <f>'vCluster (Imported)'!A2448</f>
        <v>0</v>
      </c>
      <c r="L2448">
        <f t="shared" si="231"/>
        <v>0</v>
      </c>
      <c r="M2448">
        <f t="shared" si="232"/>
        <v>0</v>
      </c>
      <c r="N2448">
        <f t="shared" si="233"/>
        <v>0</v>
      </c>
      <c r="O2448" s="1">
        <f t="shared" si="234"/>
        <v>0</v>
      </c>
      <c r="P2448">
        <f>SUMIFS('vCluster (Imported)'!$G:$G,'vCluster (Imported)'!$A:$A,K2448)</f>
        <v>0</v>
      </c>
      <c r="Q2448">
        <f t="shared" si="235"/>
        <v>0</v>
      </c>
    </row>
    <row r="2449" spans="1:17" x14ac:dyDescent="0.3">
      <c r="A2449">
        <f t="shared" si="230"/>
        <v>2449</v>
      </c>
      <c r="B2449" t="str">
        <f>IF(HLOOKUP("Memory",'vInfo (Imported)'!$1:$5000,A2449,FALSE)&gt;0,HLOOKUP("Memory",'vInfo (Imported)'!$1:$5000,A2449,FALSE),"")</f>
        <v/>
      </c>
      <c r="C2449" t="str">
        <f>IF(HLOOKUP("CPUs",'vInfo (Imported)'!$1:$5000,A2449,FALSE)&gt;0,
HLOOKUP("CPUs",'vInfo (Imported)'!$1:$5000,A2449,FALSE),
"")</f>
        <v/>
      </c>
      <c r="D2449" t="str">
        <f>IF(HLOOKUP($D$1,'vInfo (Imported)'!$1:$5000,A2449,FALSE)&gt;0,
HLOOKUP($D$1,'vInfo (Imported)'!$1:$5000,A2449,FALSE),
"")</f>
        <v/>
      </c>
      <c r="E2449" t="str">
        <f>IF(HLOOKUP("Category",'vInfo (Imported)'!$1:$5000,A2449,FALSE)&gt;0,
HLOOKUP("Category",'vInfo (Imported)'!$1:$5000,A2449,FALSE),
"")</f>
        <v/>
      </c>
      <c r="F2449" t="str">
        <f>IF(HLOOKUP("OS according to the configuration file",'vInfo (Imported)'!$1:$5000,A2449,FALSE)&gt;0,
HLOOKUP("OS according to the configuration file",'vInfo (Imported)'!$1:$5000,A2449,FALSE),
"")</f>
        <v/>
      </c>
      <c r="G2449" s="1" t="str">
        <f>IF(HLOOKUP("Cluster",'vInfo (Imported)'!$1:$5000,A2449,FALSE)&gt;0,
HLOOKUP("Cluster",'vInfo (Imported)'!$1:$5000,A2449,FALSE),
"")</f>
        <v/>
      </c>
      <c r="K2449" s="28">
        <f>'vCluster (Imported)'!A2449</f>
        <v>0</v>
      </c>
      <c r="L2449">
        <f t="shared" si="231"/>
        <v>0</v>
      </c>
      <c r="M2449">
        <f t="shared" si="232"/>
        <v>0</v>
      </c>
      <c r="N2449">
        <f t="shared" si="233"/>
        <v>0</v>
      </c>
      <c r="O2449" s="1">
        <f t="shared" si="234"/>
        <v>0</v>
      </c>
      <c r="P2449">
        <f>SUMIFS('vCluster (Imported)'!$G:$G,'vCluster (Imported)'!$A:$A,K2449)</f>
        <v>0</v>
      </c>
      <c r="Q2449">
        <f t="shared" si="235"/>
        <v>0</v>
      </c>
    </row>
    <row r="2450" spans="1:17" x14ac:dyDescent="0.3">
      <c r="A2450">
        <f t="shared" si="230"/>
        <v>2450</v>
      </c>
      <c r="B2450" t="str">
        <f>IF(HLOOKUP("Memory",'vInfo (Imported)'!$1:$5000,A2450,FALSE)&gt;0,HLOOKUP("Memory",'vInfo (Imported)'!$1:$5000,A2450,FALSE),"")</f>
        <v/>
      </c>
      <c r="C2450" t="str">
        <f>IF(HLOOKUP("CPUs",'vInfo (Imported)'!$1:$5000,A2450,FALSE)&gt;0,
HLOOKUP("CPUs",'vInfo (Imported)'!$1:$5000,A2450,FALSE),
"")</f>
        <v/>
      </c>
      <c r="D2450" t="str">
        <f>IF(HLOOKUP($D$1,'vInfo (Imported)'!$1:$5000,A2450,FALSE)&gt;0,
HLOOKUP($D$1,'vInfo (Imported)'!$1:$5000,A2450,FALSE),
"")</f>
        <v/>
      </c>
      <c r="E2450" t="str">
        <f>IF(HLOOKUP("Category",'vInfo (Imported)'!$1:$5000,A2450,FALSE)&gt;0,
HLOOKUP("Category",'vInfo (Imported)'!$1:$5000,A2450,FALSE),
"")</f>
        <v/>
      </c>
      <c r="F2450" t="str">
        <f>IF(HLOOKUP("OS according to the configuration file",'vInfo (Imported)'!$1:$5000,A2450,FALSE)&gt;0,
HLOOKUP("OS according to the configuration file",'vInfo (Imported)'!$1:$5000,A2450,FALSE),
"")</f>
        <v/>
      </c>
      <c r="G2450" s="1" t="str">
        <f>IF(HLOOKUP("Cluster",'vInfo (Imported)'!$1:$5000,A2450,FALSE)&gt;0,
HLOOKUP("Cluster",'vInfo (Imported)'!$1:$5000,A2450,FALSE),
"")</f>
        <v/>
      </c>
      <c r="K2450" s="28">
        <f>'vCluster (Imported)'!A2450</f>
        <v>0</v>
      </c>
      <c r="L2450">
        <f t="shared" si="231"/>
        <v>0</v>
      </c>
      <c r="M2450">
        <f t="shared" si="232"/>
        <v>0</v>
      </c>
      <c r="N2450">
        <f t="shared" si="233"/>
        <v>0</v>
      </c>
      <c r="O2450" s="1">
        <f t="shared" si="234"/>
        <v>0</v>
      </c>
      <c r="P2450">
        <f>SUMIFS('vCluster (Imported)'!$G:$G,'vCluster (Imported)'!$A:$A,K2450)</f>
        <v>0</v>
      </c>
      <c r="Q2450">
        <f t="shared" si="235"/>
        <v>0</v>
      </c>
    </row>
    <row r="2451" spans="1:17" x14ac:dyDescent="0.3">
      <c r="A2451">
        <f t="shared" si="230"/>
        <v>2451</v>
      </c>
      <c r="B2451" t="str">
        <f>IF(HLOOKUP("Memory",'vInfo (Imported)'!$1:$5000,A2451,FALSE)&gt;0,HLOOKUP("Memory",'vInfo (Imported)'!$1:$5000,A2451,FALSE),"")</f>
        <v/>
      </c>
      <c r="C2451" t="str">
        <f>IF(HLOOKUP("CPUs",'vInfo (Imported)'!$1:$5000,A2451,FALSE)&gt;0,
HLOOKUP("CPUs",'vInfo (Imported)'!$1:$5000,A2451,FALSE),
"")</f>
        <v/>
      </c>
      <c r="D2451" t="str">
        <f>IF(HLOOKUP($D$1,'vInfo (Imported)'!$1:$5000,A2451,FALSE)&gt;0,
HLOOKUP($D$1,'vInfo (Imported)'!$1:$5000,A2451,FALSE),
"")</f>
        <v/>
      </c>
      <c r="E2451" t="str">
        <f>IF(HLOOKUP("Category",'vInfo (Imported)'!$1:$5000,A2451,FALSE)&gt;0,
HLOOKUP("Category",'vInfo (Imported)'!$1:$5000,A2451,FALSE),
"")</f>
        <v/>
      </c>
      <c r="F2451" t="str">
        <f>IF(HLOOKUP("OS according to the configuration file",'vInfo (Imported)'!$1:$5000,A2451,FALSE)&gt;0,
HLOOKUP("OS according to the configuration file",'vInfo (Imported)'!$1:$5000,A2451,FALSE),
"")</f>
        <v/>
      </c>
      <c r="G2451" s="1" t="str">
        <f>IF(HLOOKUP("Cluster",'vInfo (Imported)'!$1:$5000,A2451,FALSE)&gt;0,
HLOOKUP("Cluster",'vInfo (Imported)'!$1:$5000,A2451,FALSE),
"")</f>
        <v/>
      </c>
      <c r="K2451" s="28">
        <f>'vCluster (Imported)'!A2451</f>
        <v>0</v>
      </c>
      <c r="L2451">
        <f t="shared" si="231"/>
        <v>0</v>
      </c>
      <c r="M2451">
        <f t="shared" si="232"/>
        <v>0</v>
      </c>
      <c r="N2451">
        <f t="shared" si="233"/>
        <v>0</v>
      </c>
      <c r="O2451" s="1">
        <f t="shared" si="234"/>
        <v>0</v>
      </c>
      <c r="P2451">
        <f>SUMIFS('vCluster (Imported)'!$G:$G,'vCluster (Imported)'!$A:$A,K2451)</f>
        <v>0</v>
      </c>
      <c r="Q2451">
        <f t="shared" si="235"/>
        <v>0</v>
      </c>
    </row>
    <row r="2452" spans="1:17" x14ac:dyDescent="0.3">
      <c r="A2452">
        <f t="shared" si="230"/>
        <v>2452</v>
      </c>
      <c r="B2452" t="str">
        <f>IF(HLOOKUP("Memory",'vInfo (Imported)'!$1:$5000,A2452,FALSE)&gt;0,HLOOKUP("Memory",'vInfo (Imported)'!$1:$5000,A2452,FALSE),"")</f>
        <v/>
      </c>
      <c r="C2452" t="str">
        <f>IF(HLOOKUP("CPUs",'vInfo (Imported)'!$1:$5000,A2452,FALSE)&gt;0,
HLOOKUP("CPUs",'vInfo (Imported)'!$1:$5000,A2452,FALSE),
"")</f>
        <v/>
      </c>
      <c r="D2452" t="str">
        <f>IF(HLOOKUP($D$1,'vInfo (Imported)'!$1:$5000,A2452,FALSE)&gt;0,
HLOOKUP($D$1,'vInfo (Imported)'!$1:$5000,A2452,FALSE),
"")</f>
        <v/>
      </c>
      <c r="E2452" t="str">
        <f>IF(HLOOKUP("Category",'vInfo (Imported)'!$1:$5000,A2452,FALSE)&gt;0,
HLOOKUP("Category",'vInfo (Imported)'!$1:$5000,A2452,FALSE),
"")</f>
        <v/>
      </c>
      <c r="F2452" t="str">
        <f>IF(HLOOKUP("OS according to the configuration file",'vInfo (Imported)'!$1:$5000,A2452,FALSE)&gt;0,
HLOOKUP("OS according to the configuration file",'vInfo (Imported)'!$1:$5000,A2452,FALSE),
"")</f>
        <v/>
      </c>
      <c r="G2452" s="1" t="str">
        <f>IF(HLOOKUP("Cluster",'vInfo (Imported)'!$1:$5000,A2452,FALSE)&gt;0,
HLOOKUP("Cluster",'vInfo (Imported)'!$1:$5000,A2452,FALSE),
"")</f>
        <v/>
      </c>
      <c r="K2452" s="28">
        <f>'vCluster (Imported)'!A2452</f>
        <v>0</v>
      </c>
      <c r="L2452">
        <f t="shared" si="231"/>
        <v>0</v>
      </c>
      <c r="M2452">
        <f t="shared" si="232"/>
        <v>0</v>
      </c>
      <c r="N2452">
        <f t="shared" si="233"/>
        <v>0</v>
      </c>
      <c r="O2452" s="1">
        <f t="shared" si="234"/>
        <v>0</v>
      </c>
      <c r="P2452">
        <f>SUMIFS('vCluster (Imported)'!$G:$G,'vCluster (Imported)'!$A:$A,K2452)</f>
        <v>0</v>
      </c>
      <c r="Q2452">
        <f t="shared" si="235"/>
        <v>0</v>
      </c>
    </row>
    <row r="2453" spans="1:17" x14ac:dyDescent="0.3">
      <c r="A2453">
        <f t="shared" si="230"/>
        <v>2453</v>
      </c>
      <c r="B2453" t="str">
        <f>IF(HLOOKUP("Memory",'vInfo (Imported)'!$1:$5000,A2453,FALSE)&gt;0,HLOOKUP("Memory",'vInfo (Imported)'!$1:$5000,A2453,FALSE),"")</f>
        <v/>
      </c>
      <c r="C2453" t="str">
        <f>IF(HLOOKUP("CPUs",'vInfo (Imported)'!$1:$5000,A2453,FALSE)&gt;0,
HLOOKUP("CPUs",'vInfo (Imported)'!$1:$5000,A2453,FALSE),
"")</f>
        <v/>
      </c>
      <c r="D2453" t="str">
        <f>IF(HLOOKUP($D$1,'vInfo (Imported)'!$1:$5000,A2453,FALSE)&gt;0,
HLOOKUP($D$1,'vInfo (Imported)'!$1:$5000,A2453,FALSE),
"")</f>
        <v/>
      </c>
      <c r="E2453" t="str">
        <f>IF(HLOOKUP("Category",'vInfo (Imported)'!$1:$5000,A2453,FALSE)&gt;0,
HLOOKUP("Category",'vInfo (Imported)'!$1:$5000,A2453,FALSE),
"")</f>
        <v/>
      </c>
      <c r="F2453" t="str">
        <f>IF(HLOOKUP("OS according to the configuration file",'vInfo (Imported)'!$1:$5000,A2453,FALSE)&gt;0,
HLOOKUP("OS according to the configuration file",'vInfo (Imported)'!$1:$5000,A2453,FALSE),
"")</f>
        <v/>
      </c>
      <c r="G2453" s="1" t="str">
        <f>IF(HLOOKUP("Cluster",'vInfo (Imported)'!$1:$5000,A2453,FALSE)&gt;0,
HLOOKUP("Cluster",'vInfo (Imported)'!$1:$5000,A2453,FALSE),
"")</f>
        <v/>
      </c>
      <c r="K2453" s="28">
        <f>'vCluster (Imported)'!A2453</f>
        <v>0</v>
      </c>
      <c r="L2453">
        <f t="shared" si="231"/>
        <v>0</v>
      </c>
      <c r="M2453">
        <f t="shared" si="232"/>
        <v>0</v>
      </c>
      <c r="N2453">
        <f t="shared" si="233"/>
        <v>0</v>
      </c>
      <c r="O2453" s="1">
        <f t="shared" si="234"/>
        <v>0</v>
      </c>
      <c r="P2453">
        <f>SUMIFS('vCluster (Imported)'!$G:$G,'vCluster (Imported)'!$A:$A,K2453)</f>
        <v>0</v>
      </c>
      <c r="Q2453">
        <f t="shared" si="235"/>
        <v>0</v>
      </c>
    </row>
    <row r="2454" spans="1:17" x14ac:dyDescent="0.3">
      <c r="A2454">
        <f t="shared" si="230"/>
        <v>2454</v>
      </c>
      <c r="B2454" t="str">
        <f>IF(HLOOKUP("Memory",'vInfo (Imported)'!$1:$5000,A2454,FALSE)&gt;0,HLOOKUP("Memory",'vInfo (Imported)'!$1:$5000,A2454,FALSE),"")</f>
        <v/>
      </c>
      <c r="C2454" t="str">
        <f>IF(HLOOKUP("CPUs",'vInfo (Imported)'!$1:$5000,A2454,FALSE)&gt;0,
HLOOKUP("CPUs",'vInfo (Imported)'!$1:$5000,A2454,FALSE),
"")</f>
        <v/>
      </c>
      <c r="D2454" t="str">
        <f>IF(HLOOKUP($D$1,'vInfo (Imported)'!$1:$5000,A2454,FALSE)&gt;0,
HLOOKUP($D$1,'vInfo (Imported)'!$1:$5000,A2454,FALSE),
"")</f>
        <v/>
      </c>
      <c r="E2454" t="str">
        <f>IF(HLOOKUP("Category",'vInfo (Imported)'!$1:$5000,A2454,FALSE)&gt;0,
HLOOKUP("Category",'vInfo (Imported)'!$1:$5000,A2454,FALSE),
"")</f>
        <v/>
      </c>
      <c r="F2454" t="str">
        <f>IF(HLOOKUP("OS according to the configuration file",'vInfo (Imported)'!$1:$5000,A2454,FALSE)&gt;0,
HLOOKUP("OS according to the configuration file",'vInfo (Imported)'!$1:$5000,A2454,FALSE),
"")</f>
        <v/>
      </c>
      <c r="G2454" s="1" t="str">
        <f>IF(HLOOKUP("Cluster",'vInfo (Imported)'!$1:$5000,A2454,FALSE)&gt;0,
HLOOKUP("Cluster",'vInfo (Imported)'!$1:$5000,A2454,FALSE),
"")</f>
        <v/>
      </c>
      <c r="K2454" s="28">
        <f>'vCluster (Imported)'!A2454</f>
        <v>0</v>
      </c>
      <c r="L2454">
        <f t="shared" si="231"/>
        <v>0</v>
      </c>
      <c r="M2454">
        <f t="shared" si="232"/>
        <v>0</v>
      </c>
      <c r="N2454">
        <f t="shared" si="233"/>
        <v>0</v>
      </c>
      <c r="O2454" s="1">
        <f t="shared" si="234"/>
        <v>0</v>
      </c>
      <c r="P2454">
        <f>SUMIFS('vCluster (Imported)'!$G:$G,'vCluster (Imported)'!$A:$A,K2454)</f>
        <v>0</v>
      </c>
      <c r="Q2454">
        <f t="shared" si="235"/>
        <v>0</v>
      </c>
    </row>
    <row r="2455" spans="1:17" x14ac:dyDescent="0.3">
      <c r="A2455">
        <f t="shared" si="230"/>
        <v>2455</v>
      </c>
      <c r="B2455" t="str">
        <f>IF(HLOOKUP("Memory",'vInfo (Imported)'!$1:$5000,A2455,FALSE)&gt;0,HLOOKUP("Memory",'vInfo (Imported)'!$1:$5000,A2455,FALSE),"")</f>
        <v/>
      </c>
      <c r="C2455" t="str">
        <f>IF(HLOOKUP("CPUs",'vInfo (Imported)'!$1:$5000,A2455,FALSE)&gt;0,
HLOOKUP("CPUs",'vInfo (Imported)'!$1:$5000,A2455,FALSE),
"")</f>
        <v/>
      </c>
      <c r="D2455" t="str">
        <f>IF(HLOOKUP($D$1,'vInfo (Imported)'!$1:$5000,A2455,FALSE)&gt;0,
HLOOKUP($D$1,'vInfo (Imported)'!$1:$5000,A2455,FALSE),
"")</f>
        <v/>
      </c>
      <c r="E2455" t="str">
        <f>IF(HLOOKUP("Category",'vInfo (Imported)'!$1:$5000,A2455,FALSE)&gt;0,
HLOOKUP("Category",'vInfo (Imported)'!$1:$5000,A2455,FALSE),
"")</f>
        <v/>
      </c>
      <c r="F2455" t="str">
        <f>IF(HLOOKUP("OS according to the configuration file",'vInfo (Imported)'!$1:$5000,A2455,FALSE)&gt;0,
HLOOKUP("OS according to the configuration file",'vInfo (Imported)'!$1:$5000,A2455,FALSE),
"")</f>
        <v/>
      </c>
      <c r="G2455" s="1" t="str">
        <f>IF(HLOOKUP("Cluster",'vInfo (Imported)'!$1:$5000,A2455,FALSE)&gt;0,
HLOOKUP("Cluster",'vInfo (Imported)'!$1:$5000,A2455,FALSE),
"")</f>
        <v/>
      </c>
      <c r="K2455" s="28">
        <f>'vCluster (Imported)'!A2455</f>
        <v>0</v>
      </c>
      <c r="L2455">
        <f t="shared" si="231"/>
        <v>0</v>
      </c>
      <c r="M2455">
        <f t="shared" si="232"/>
        <v>0</v>
      </c>
      <c r="N2455">
        <f t="shared" si="233"/>
        <v>0</v>
      </c>
      <c r="O2455" s="1">
        <f t="shared" si="234"/>
        <v>0</v>
      </c>
      <c r="P2455">
        <f>SUMIFS('vCluster (Imported)'!$G:$G,'vCluster (Imported)'!$A:$A,K2455)</f>
        <v>0</v>
      </c>
      <c r="Q2455">
        <f t="shared" si="235"/>
        <v>0</v>
      </c>
    </row>
    <row r="2456" spans="1:17" x14ac:dyDescent="0.3">
      <c r="A2456">
        <f t="shared" si="230"/>
        <v>2456</v>
      </c>
      <c r="B2456" t="str">
        <f>IF(HLOOKUP("Memory",'vInfo (Imported)'!$1:$5000,A2456,FALSE)&gt;0,HLOOKUP("Memory",'vInfo (Imported)'!$1:$5000,A2456,FALSE),"")</f>
        <v/>
      </c>
      <c r="C2456" t="str">
        <f>IF(HLOOKUP("CPUs",'vInfo (Imported)'!$1:$5000,A2456,FALSE)&gt;0,
HLOOKUP("CPUs",'vInfo (Imported)'!$1:$5000,A2456,FALSE),
"")</f>
        <v/>
      </c>
      <c r="D2456" t="str">
        <f>IF(HLOOKUP($D$1,'vInfo (Imported)'!$1:$5000,A2456,FALSE)&gt;0,
HLOOKUP($D$1,'vInfo (Imported)'!$1:$5000,A2456,FALSE),
"")</f>
        <v/>
      </c>
      <c r="E2456" t="str">
        <f>IF(HLOOKUP("Category",'vInfo (Imported)'!$1:$5000,A2456,FALSE)&gt;0,
HLOOKUP("Category",'vInfo (Imported)'!$1:$5000,A2456,FALSE),
"")</f>
        <v/>
      </c>
      <c r="F2456" t="str">
        <f>IF(HLOOKUP("OS according to the configuration file",'vInfo (Imported)'!$1:$5000,A2456,FALSE)&gt;0,
HLOOKUP("OS according to the configuration file",'vInfo (Imported)'!$1:$5000,A2456,FALSE),
"")</f>
        <v/>
      </c>
      <c r="G2456" s="1" t="str">
        <f>IF(HLOOKUP("Cluster",'vInfo (Imported)'!$1:$5000,A2456,FALSE)&gt;0,
HLOOKUP("Cluster",'vInfo (Imported)'!$1:$5000,A2456,FALSE),
"")</f>
        <v/>
      </c>
      <c r="K2456" s="28">
        <f>'vCluster (Imported)'!A2456</f>
        <v>0</v>
      </c>
      <c r="L2456">
        <f t="shared" si="231"/>
        <v>0</v>
      </c>
      <c r="M2456">
        <f t="shared" si="232"/>
        <v>0</v>
      </c>
      <c r="N2456">
        <f t="shared" si="233"/>
        <v>0</v>
      </c>
      <c r="O2456" s="1">
        <f t="shared" si="234"/>
        <v>0</v>
      </c>
      <c r="P2456">
        <f>SUMIFS('vCluster (Imported)'!$G:$G,'vCluster (Imported)'!$A:$A,K2456)</f>
        <v>0</v>
      </c>
      <c r="Q2456">
        <f t="shared" si="235"/>
        <v>0</v>
      </c>
    </row>
    <row r="2457" spans="1:17" x14ac:dyDescent="0.3">
      <c r="A2457">
        <f t="shared" si="230"/>
        <v>2457</v>
      </c>
      <c r="B2457" t="str">
        <f>IF(HLOOKUP("Memory",'vInfo (Imported)'!$1:$5000,A2457,FALSE)&gt;0,HLOOKUP("Memory",'vInfo (Imported)'!$1:$5000,A2457,FALSE),"")</f>
        <v/>
      </c>
      <c r="C2457" t="str">
        <f>IF(HLOOKUP("CPUs",'vInfo (Imported)'!$1:$5000,A2457,FALSE)&gt;0,
HLOOKUP("CPUs",'vInfo (Imported)'!$1:$5000,A2457,FALSE),
"")</f>
        <v/>
      </c>
      <c r="D2457" t="str">
        <f>IF(HLOOKUP($D$1,'vInfo (Imported)'!$1:$5000,A2457,FALSE)&gt;0,
HLOOKUP($D$1,'vInfo (Imported)'!$1:$5000,A2457,FALSE),
"")</f>
        <v/>
      </c>
      <c r="E2457" t="str">
        <f>IF(HLOOKUP("Category",'vInfo (Imported)'!$1:$5000,A2457,FALSE)&gt;0,
HLOOKUP("Category",'vInfo (Imported)'!$1:$5000,A2457,FALSE),
"")</f>
        <v/>
      </c>
      <c r="F2457" t="str">
        <f>IF(HLOOKUP("OS according to the configuration file",'vInfo (Imported)'!$1:$5000,A2457,FALSE)&gt;0,
HLOOKUP("OS according to the configuration file",'vInfo (Imported)'!$1:$5000,A2457,FALSE),
"")</f>
        <v/>
      </c>
      <c r="G2457" s="1" t="str">
        <f>IF(HLOOKUP("Cluster",'vInfo (Imported)'!$1:$5000,A2457,FALSE)&gt;0,
HLOOKUP("Cluster",'vInfo (Imported)'!$1:$5000,A2457,FALSE),
"")</f>
        <v/>
      </c>
      <c r="K2457" s="28">
        <f>'vCluster (Imported)'!A2457</f>
        <v>0</v>
      </c>
      <c r="L2457">
        <f t="shared" si="231"/>
        <v>0</v>
      </c>
      <c r="M2457">
        <f t="shared" si="232"/>
        <v>0</v>
      </c>
      <c r="N2457">
        <f t="shared" si="233"/>
        <v>0</v>
      </c>
      <c r="O2457" s="1">
        <f t="shared" si="234"/>
        <v>0</v>
      </c>
      <c r="P2457">
        <f>SUMIFS('vCluster (Imported)'!$G:$G,'vCluster (Imported)'!$A:$A,K2457)</f>
        <v>0</v>
      </c>
      <c r="Q2457">
        <f t="shared" si="235"/>
        <v>0</v>
      </c>
    </row>
    <row r="2458" spans="1:17" x14ac:dyDescent="0.3">
      <c r="A2458">
        <f t="shared" si="230"/>
        <v>2458</v>
      </c>
      <c r="B2458" t="str">
        <f>IF(HLOOKUP("Memory",'vInfo (Imported)'!$1:$5000,A2458,FALSE)&gt;0,HLOOKUP("Memory",'vInfo (Imported)'!$1:$5000,A2458,FALSE),"")</f>
        <v/>
      </c>
      <c r="C2458" t="str">
        <f>IF(HLOOKUP("CPUs",'vInfo (Imported)'!$1:$5000,A2458,FALSE)&gt;0,
HLOOKUP("CPUs",'vInfo (Imported)'!$1:$5000,A2458,FALSE),
"")</f>
        <v/>
      </c>
      <c r="D2458" t="str">
        <f>IF(HLOOKUP($D$1,'vInfo (Imported)'!$1:$5000,A2458,FALSE)&gt;0,
HLOOKUP($D$1,'vInfo (Imported)'!$1:$5000,A2458,FALSE),
"")</f>
        <v/>
      </c>
      <c r="E2458" t="str">
        <f>IF(HLOOKUP("Category",'vInfo (Imported)'!$1:$5000,A2458,FALSE)&gt;0,
HLOOKUP("Category",'vInfo (Imported)'!$1:$5000,A2458,FALSE),
"")</f>
        <v/>
      </c>
      <c r="F2458" t="str">
        <f>IF(HLOOKUP("OS according to the configuration file",'vInfo (Imported)'!$1:$5000,A2458,FALSE)&gt;0,
HLOOKUP("OS according to the configuration file",'vInfo (Imported)'!$1:$5000,A2458,FALSE),
"")</f>
        <v/>
      </c>
      <c r="G2458" s="1" t="str">
        <f>IF(HLOOKUP("Cluster",'vInfo (Imported)'!$1:$5000,A2458,FALSE)&gt;0,
HLOOKUP("Cluster",'vInfo (Imported)'!$1:$5000,A2458,FALSE),
"")</f>
        <v/>
      </c>
      <c r="K2458" s="28">
        <f>'vCluster (Imported)'!A2458</f>
        <v>0</v>
      </c>
      <c r="L2458">
        <f t="shared" si="231"/>
        <v>0</v>
      </c>
      <c r="M2458">
        <f t="shared" si="232"/>
        <v>0</v>
      </c>
      <c r="N2458">
        <f t="shared" si="233"/>
        <v>0</v>
      </c>
      <c r="O2458" s="1">
        <f t="shared" si="234"/>
        <v>0</v>
      </c>
      <c r="P2458">
        <f>SUMIFS('vCluster (Imported)'!$G:$G,'vCluster (Imported)'!$A:$A,K2458)</f>
        <v>0</v>
      </c>
      <c r="Q2458">
        <f t="shared" si="235"/>
        <v>0</v>
      </c>
    </row>
    <row r="2459" spans="1:17" x14ac:dyDescent="0.3">
      <c r="A2459">
        <f t="shared" si="230"/>
        <v>2459</v>
      </c>
      <c r="B2459" t="str">
        <f>IF(HLOOKUP("Memory",'vInfo (Imported)'!$1:$5000,A2459,FALSE)&gt;0,HLOOKUP("Memory",'vInfo (Imported)'!$1:$5000,A2459,FALSE),"")</f>
        <v/>
      </c>
      <c r="C2459" t="str">
        <f>IF(HLOOKUP("CPUs",'vInfo (Imported)'!$1:$5000,A2459,FALSE)&gt;0,
HLOOKUP("CPUs",'vInfo (Imported)'!$1:$5000,A2459,FALSE),
"")</f>
        <v/>
      </c>
      <c r="D2459" t="str">
        <f>IF(HLOOKUP($D$1,'vInfo (Imported)'!$1:$5000,A2459,FALSE)&gt;0,
HLOOKUP($D$1,'vInfo (Imported)'!$1:$5000,A2459,FALSE),
"")</f>
        <v/>
      </c>
      <c r="E2459" t="str">
        <f>IF(HLOOKUP("Category",'vInfo (Imported)'!$1:$5000,A2459,FALSE)&gt;0,
HLOOKUP("Category",'vInfo (Imported)'!$1:$5000,A2459,FALSE),
"")</f>
        <v/>
      </c>
      <c r="F2459" t="str">
        <f>IF(HLOOKUP("OS according to the configuration file",'vInfo (Imported)'!$1:$5000,A2459,FALSE)&gt;0,
HLOOKUP("OS according to the configuration file",'vInfo (Imported)'!$1:$5000,A2459,FALSE),
"")</f>
        <v/>
      </c>
      <c r="G2459" s="1" t="str">
        <f>IF(HLOOKUP("Cluster",'vInfo (Imported)'!$1:$5000,A2459,FALSE)&gt;0,
HLOOKUP("Cluster",'vInfo (Imported)'!$1:$5000,A2459,FALSE),
"")</f>
        <v/>
      </c>
      <c r="K2459" s="28">
        <f>'vCluster (Imported)'!A2459</f>
        <v>0</v>
      </c>
      <c r="L2459">
        <f t="shared" si="231"/>
        <v>0</v>
      </c>
      <c r="M2459">
        <f t="shared" si="232"/>
        <v>0</v>
      </c>
      <c r="N2459">
        <f t="shared" si="233"/>
        <v>0</v>
      </c>
      <c r="O2459" s="1">
        <f t="shared" si="234"/>
        <v>0</v>
      </c>
      <c r="P2459">
        <f>SUMIFS('vCluster (Imported)'!$G:$G,'vCluster (Imported)'!$A:$A,K2459)</f>
        <v>0</v>
      </c>
      <c r="Q2459">
        <f t="shared" si="235"/>
        <v>0</v>
      </c>
    </row>
    <row r="2460" spans="1:17" x14ac:dyDescent="0.3">
      <c r="A2460">
        <f t="shared" si="230"/>
        <v>2460</v>
      </c>
      <c r="B2460" t="str">
        <f>IF(HLOOKUP("Memory",'vInfo (Imported)'!$1:$5000,A2460,FALSE)&gt;0,HLOOKUP("Memory",'vInfo (Imported)'!$1:$5000,A2460,FALSE),"")</f>
        <v/>
      </c>
      <c r="C2460" t="str">
        <f>IF(HLOOKUP("CPUs",'vInfo (Imported)'!$1:$5000,A2460,FALSE)&gt;0,
HLOOKUP("CPUs",'vInfo (Imported)'!$1:$5000,A2460,FALSE),
"")</f>
        <v/>
      </c>
      <c r="D2460" t="str">
        <f>IF(HLOOKUP($D$1,'vInfo (Imported)'!$1:$5000,A2460,FALSE)&gt;0,
HLOOKUP($D$1,'vInfo (Imported)'!$1:$5000,A2460,FALSE),
"")</f>
        <v/>
      </c>
      <c r="E2460" t="str">
        <f>IF(HLOOKUP("Category",'vInfo (Imported)'!$1:$5000,A2460,FALSE)&gt;0,
HLOOKUP("Category",'vInfo (Imported)'!$1:$5000,A2460,FALSE),
"")</f>
        <v/>
      </c>
      <c r="F2460" t="str">
        <f>IF(HLOOKUP("OS according to the configuration file",'vInfo (Imported)'!$1:$5000,A2460,FALSE)&gt;0,
HLOOKUP("OS according to the configuration file",'vInfo (Imported)'!$1:$5000,A2460,FALSE),
"")</f>
        <v/>
      </c>
      <c r="G2460" s="1" t="str">
        <f>IF(HLOOKUP("Cluster",'vInfo (Imported)'!$1:$5000,A2460,FALSE)&gt;0,
HLOOKUP("Cluster",'vInfo (Imported)'!$1:$5000,A2460,FALSE),
"")</f>
        <v/>
      </c>
      <c r="K2460" s="28">
        <f>'vCluster (Imported)'!A2460</f>
        <v>0</v>
      </c>
      <c r="L2460">
        <f t="shared" si="231"/>
        <v>0</v>
      </c>
      <c r="M2460">
        <f t="shared" si="232"/>
        <v>0</v>
      </c>
      <c r="N2460">
        <f t="shared" si="233"/>
        <v>0</v>
      </c>
      <c r="O2460" s="1">
        <f t="shared" si="234"/>
        <v>0</v>
      </c>
      <c r="P2460">
        <f>SUMIFS('vCluster (Imported)'!$G:$G,'vCluster (Imported)'!$A:$A,K2460)</f>
        <v>0</v>
      </c>
      <c r="Q2460">
        <f t="shared" si="235"/>
        <v>0</v>
      </c>
    </row>
    <row r="2461" spans="1:17" x14ac:dyDescent="0.3">
      <c r="A2461">
        <f t="shared" si="230"/>
        <v>2461</v>
      </c>
      <c r="B2461" t="str">
        <f>IF(HLOOKUP("Memory",'vInfo (Imported)'!$1:$5000,A2461,FALSE)&gt;0,HLOOKUP("Memory",'vInfo (Imported)'!$1:$5000,A2461,FALSE),"")</f>
        <v/>
      </c>
      <c r="C2461" t="str">
        <f>IF(HLOOKUP("CPUs",'vInfo (Imported)'!$1:$5000,A2461,FALSE)&gt;0,
HLOOKUP("CPUs",'vInfo (Imported)'!$1:$5000,A2461,FALSE),
"")</f>
        <v/>
      </c>
      <c r="D2461" t="str">
        <f>IF(HLOOKUP($D$1,'vInfo (Imported)'!$1:$5000,A2461,FALSE)&gt;0,
HLOOKUP($D$1,'vInfo (Imported)'!$1:$5000,A2461,FALSE),
"")</f>
        <v/>
      </c>
      <c r="E2461" t="str">
        <f>IF(HLOOKUP("Category",'vInfo (Imported)'!$1:$5000,A2461,FALSE)&gt;0,
HLOOKUP("Category",'vInfo (Imported)'!$1:$5000,A2461,FALSE),
"")</f>
        <v/>
      </c>
      <c r="F2461" t="str">
        <f>IF(HLOOKUP("OS according to the configuration file",'vInfo (Imported)'!$1:$5000,A2461,FALSE)&gt;0,
HLOOKUP("OS according to the configuration file",'vInfo (Imported)'!$1:$5000,A2461,FALSE),
"")</f>
        <v/>
      </c>
      <c r="G2461" s="1" t="str">
        <f>IF(HLOOKUP("Cluster",'vInfo (Imported)'!$1:$5000,A2461,FALSE)&gt;0,
HLOOKUP("Cluster",'vInfo (Imported)'!$1:$5000,A2461,FALSE),
"")</f>
        <v/>
      </c>
      <c r="K2461" s="28">
        <f>'vCluster (Imported)'!A2461</f>
        <v>0</v>
      </c>
      <c r="L2461">
        <f t="shared" si="231"/>
        <v>0</v>
      </c>
      <c r="M2461">
        <f t="shared" si="232"/>
        <v>0</v>
      </c>
      <c r="N2461">
        <f t="shared" si="233"/>
        <v>0</v>
      </c>
      <c r="O2461" s="1">
        <f t="shared" si="234"/>
        <v>0</v>
      </c>
      <c r="P2461">
        <f>SUMIFS('vCluster (Imported)'!$G:$G,'vCluster (Imported)'!$A:$A,K2461)</f>
        <v>0</v>
      </c>
      <c r="Q2461">
        <f t="shared" si="235"/>
        <v>0</v>
      </c>
    </row>
    <row r="2462" spans="1:17" x14ac:dyDescent="0.3">
      <c r="A2462">
        <f t="shared" si="230"/>
        <v>2462</v>
      </c>
      <c r="B2462" t="str">
        <f>IF(HLOOKUP("Memory",'vInfo (Imported)'!$1:$5000,A2462,FALSE)&gt;0,HLOOKUP("Memory",'vInfo (Imported)'!$1:$5000,A2462,FALSE),"")</f>
        <v/>
      </c>
      <c r="C2462" t="str">
        <f>IF(HLOOKUP("CPUs",'vInfo (Imported)'!$1:$5000,A2462,FALSE)&gt;0,
HLOOKUP("CPUs",'vInfo (Imported)'!$1:$5000,A2462,FALSE),
"")</f>
        <v/>
      </c>
      <c r="D2462" t="str">
        <f>IF(HLOOKUP($D$1,'vInfo (Imported)'!$1:$5000,A2462,FALSE)&gt;0,
HLOOKUP($D$1,'vInfo (Imported)'!$1:$5000,A2462,FALSE),
"")</f>
        <v/>
      </c>
      <c r="E2462" t="str">
        <f>IF(HLOOKUP("Category",'vInfo (Imported)'!$1:$5000,A2462,FALSE)&gt;0,
HLOOKUP("Category",'vInfo (Imported)'!$1:$5000,A2462,FALSE),
"")</f>
        <v/>
      </c>
      <c r="F2462" t="str">
        <f>IF(HLOOKUP("OS according to the configuration file",'vInfo (Imported)'!$1:$5000,A2462,FALSE)&gt;0,
HLOOKUP("OS according to the configuration file",'vInfo (Imported)'!$1:$5000,A2462,FALSE),
"")</f>
        <v/>
      </c>
      <c r="G2462" s="1" t="str">
        <f>IF(HLOOKUP("Cluster",'vInfo (Imported)'!$1:$5000,A2462,FALSE)&gt;0,
HLOOKUP("Cluster",'vInfo (Imported)'!$1:$5000,A2462,FALSE),
"")</f>
        <v/>
      </c>
      <c r="K2462" s="28">
        <f>'vCluster (Imported)'!A2462</f>
        <v>0</v>
      </c>
      <c r="L2462">
        <f t="shared" si="231"/>
        <v>0</v>
      </c>
      <c r="M2462">
        <f t="shared" si="232"/>
        <v>0</v>
      </c>
      <c r="N2462">
        <f t="shared" si="233"/>
        <v>0</v>
      </c>
      <c r="O2462" s="1">
        <f t="shared" si="234"/>
        <v>0</v>
      </c>
      <c r="P2462">
        <f>SUMIFS('vCluster (Imported)'!$G:$G,'vCluster (Imported)'!$A:$A,K2462)</f>
        <v>0</v>
      </c>
      <c r="Q2462">
        <f t="shared" si="235"/>
        <v>0</v>
      </c>
    </row>
    <row r="2463" spans="1:17" x14ac:dyDescent="0.3">
      <c r="A2463">
        <f t="shared" si="230"/>
        <v>2463</v>
      </c>
      <c r="B2463" t="str">
        <f>IF(HLOOKUP("Memory",'vInfo (Imported)'!$1:$5000,A2463,FALSE)&gt;0,HLOOKUP("Memory",'vInfo (Imported)'!$1:$5000,A2463,FALSE),"")</f>
        <v/>
      </c>
      <c r="C2463" t="str">
        <f>IF(HLOOKUP("CPUs",'vInfo (Imported)'!$1:$5000,A2463,FALSE)&gt;0,
HLOOKUP("CPUs",'vInfo (Imported)'!$1:$5000,A2463,FALSE),
"")</f>
        <v/>
      </c>
      <c r="D2463" t="str">
        <f>IF(HLOOKUP($D$1,'vInfo (Imported)'!$1:$5000,A2463,FALSE)&gt;0,
HLOOKUP($D$1,'vInfo (Imported)'!$1:$5000,A2463,FALSE),
"")</f>
        <v/>
      </c>
      <c r="E2463" t="str">
        <f>IF(HLOOKUP("Category",'vInfo (Imported)'!$1:$5000,A2463,FALSE)&gt;0,
HLOOKUP("Category",'vInfo (Imported)'!$1:$5000,A2463,FALSE),
"")</f>
        <v/>
      </c>
      <c r="F2463" t="str">
        <f>IF(HLOOKUP("OS according to the configuration file",'vInfo (Imported)'!$1:$5000,A2463,FALSE)&gt;0,
HLOOKUP("OS according to the configuration file",'vInfo (Imported)'!$1:$5000,A2463,FALSE),
"")</f>
        <v/>
      </c>
      <c r="G2463" s="1" t="str">
        <f>IF(HLOOKUP("Cluster",'vInfo (Imported)'!$1:$5000,A2463,FALSE)&gt;0,
HLOOKUP("Cluster",'vInfo (Imported)'!$1:$5000,A2463,FALSE),
"")</f>
        <v/>
      </c>
      <c r="K2463" s="28">
        <f>'vCluster (Imported)'!A2463</f>
        <v>0</v>
      </c>
      <c r="L2463">
        <f t="shared" si="231"/>
        <v>0</v>
      </c>
      <c r="M2463">
        <f t="shared" si="232"/>
        <v>0</v>
      </c>
      <c r="N2463">
        <f t="shared" si="233"/>
        <v>0</v>
      </c>
      <c r="O2463" s="1">
        <f t="shared" si="234"/>
        <v>0</v>
      </c>
      <c r="P2463">
        <f>SUMIFS('vCluster (Imported)'!$G:$G,'vCluster (Imported)'!$A:$A,K2463)</f>
        <v>0</v>
      </c>
      <c r="Q2463">
        <f t="shared" si="235"/>
        <v>0</v>
      </c>
    </row>
    <row r="2464" spans="1:17" x14ac:dyDescent="0.3">
      <c r="A2464">
        <f t="shared" si="230"/>
        <v>2464</v>
      </c>
      <c r="B2464" t="str">
        <f>IF(HLOOKUP("Memory",'vInfo (Imported)'!$1:$5000,A2464,FALSE)&gt;0,HLOOKUP("Memory",'vInfo (Imported)'!$1:$5000,A2464,FALSE),"")</f>
        <v/>
      </c>
      <c r="C2464" t="str">
        <f>IF(HLOOKUP("CPUs",'vInfo (Imported)'!$1:$5000,A2464,FALSE)&gt;0,
HLOOKUP("CPUs",'vInfo (Imported)'!$1:$5000,A2464,FALSE),
"")</f>
        <v/>
      </c>
      <c r="D2464" t="str">
        <f>IF(HLOOKUP($D$1,'vInfo (Imported)'!$1:$5000,A2464,FALSE)&gt;0,
HLOOKUP($D$1,'vInfo (Imported)'!$1:$5000,A2464,FALSE),
"")</f>
        <v/>
      </c>
      <c r="E2464" t="str">
        <f>IF(HLOOKUP("Category",'vInfo (Imported)'!$1:$5000,A2464,FALSE)&gt;0,
HLOOKUP("Category",'vInfo (Imported)'!$1:$5000,A2464,FALSE),
"")</f>
        <v/>
      </c>
      <c r="F2464" t="str">
        <f>IF(HLOOKUP("OS according to the configuration file",'vInfo (Imported)'!$1:$5000,A2464,FALSE)&gt;0,
HLOOKUP("OS according to the configuration file",'vInfo (Imported)'!$1:$5000,A2464,FALSE),
"")</f>
        <v/>
      </c>
      <c r="G2464" s="1" t="str">
        <f>IF(HLOOKUP("Cluster",'vInfo (Imported)'!$1:$5000,A2464,FALSE)&gt;0,
HLOOKUP("Cluster",'vInfo (Imported)'!$1:$5000,A2464,FALSE),
"")</f>
        <v/>
      </c>
      <c r="K2464" s="28">
        <f>'vCluster (Imported)'!A2464</f>
        <v>0</v>
      </c>
      <c r="L2464">
        <f t="shared" si="231"/>
        <v>0</v>
      </c>
      <c r="M2464">
        <f t="shared" si="232"/>
        <v>0</v>
      </c>
      <c r="N2464">
        <f t="shared" si="233"/>
        <v>0</v>
      </c>
      <c r="O2464" s="1">
        <f t="shared" si="234"/>
        <v>0</v>
      </c>
      <c r="P2464">
        <f>SUMIFS('vCluster (Imported)'!$G:$G,'vCluster (Imported)'!$A:$A,K2464)</f>
        <v>0</v>
      </c>
      <c r="Q2464">
        <f t="shared" si="235"/>
        <v>0</v>
      </c>
    </row>
    <row r="2465" spans="1:17" x14ac:dyDescent="0.3">
      <c r="A2465">
        <f t="shared" si="230"/>
        <v>2465</v>
      </c>
      <c r="B2465" t="str">
        <f>IF(HLOOKUP("Memory",'vInfo (Imported)'!$1:$5000,A2465,FALSE)&gt;0,HLOOKUP("Memory",'vInfo (Imported)'!$1:$5000,A2465,FALSE),"")</f>
        <v/>
      </c>
      <c r="C2465" t="str">
        <f>IF(HLOOKUP("CPUs",'vInfo (Imported)'!$1:$5000,A2465,FALSE)&gt;0,
HLOOKUP("CPUs",'vInfo (Imported)'!$1:$5000,A2465,FALSE),
"")</f>
        <v/>
      </c>
      <c r="D2465" t="str">
        <f>IF(HLOOKUP($D$1,'vInfo (Imported)'!$1:$5000,A2465,FALSE)&gt;0,
HLOOKUP($D$1,'vInfo (Imported)'!$1:$5000,A2465,FALSE),
"")</f>
        <v/>
      </c>
      <c r="E2465" t="str">
        <f>IF(HLOOKUP("Category",'vInfo (Imported)'!$1:$5000,A2465,FALSE)&gt;0,
HLOOKUP("Category",'vInfo (Imported)'!$1:$5000,A2465,FALSE),
"")</f>
        <v/>
      </c>
      <c r="F2465" t="str">
        <f>IF(HLOOKUP("OS according to the configuration file",'vInfo (Imported)'!$1:$5000,A2465,FALSE)&gt;0,
HLOOKUP("OS according to the configuration file",'vInfo (Imported)'!$1:$5000,A2465,FALSE),
"")</f>
        <v/>
      </c>
      <c r="G2465" s="1" t="str">
        <f>IF(HLOOKUP("Cluster",'vInfo (Imported)'!$1:$5000,A2465,FALSE)&gt;0,
HLOOKUP("Cluster",'vInfo (Imported)'!$1:$5000,A2465,FALSE),
"")</f>
        <v/>
      </c>
      <c r="K2465" s="28">
        <f>'vCluster (Imported)'!A2465</f>
        <v>0</v>
      </c>
      <c r="L2465">
        <f t="shared" si="231"/>
        <v>0</v>
      </c>
      <c r="M2465">
        <f t="shared" si="232"/>
        <v>0</v>
      </c>
      <c r="N2465">
        <f t="shared" si="233"/>
        <v>0</v>
      </c>
      <c r="O2465" s="1">
        <f t="shared" si="234"/>
        <v>0</v>
      </c>
      <c r="P2465">
        <f>SUMIFS('vCluster (Imported)'!$G:$G,'vCluster (Imported)'!$A:$A,K2465)</f>
        <v>0</v>
      </c>
      <c r="Q2465">
        <f t="shared" si="235"/>
        <v>0</v>
      </c>
    </row>
    <row r="2466" spans="1:17" x14ac:dyDescent="0.3">
      <c r="A2466">
        <f t="shared" si="230"/>
        <v>2466</v>
      </c>
      <c r="B2466" t="str">
        <f>IF(HLOOKUP("Memory",'vInfo (Imported)'!$1:$5000,A2466,FALSE)&gt;0,HLOOKUP("Memory",'vInfo (Imported)'!$1:$5000,A2466,FALSE),"")</f>
        <v/>
      </c>
      <c r="C2466" t="str">
        <f>IF(HLOOKUP("CPUs",'vInfo (Imported)'!$1:$5000,A2466,FALSE)&gt;0,
HLOOKUP("CPUs",'vInfo (Imported)'!$1:$5000,A2466,FALSE),
"")</f>
        <v/>
      </c>
      <c r="D2466" t="str">
        <f>IF(HLOOKUP($D$1,'vInfo (Imported)'!$1:$5000,A2466,FALSE)&gt;0,
HLOOKUP($D$1,'vInfo (Imported)'!$1:$5000,A2466,FALSE),
"")</f>
        <v/>
      </c>
      <c r="E2466" t="str">
        <f>IF(HLOOKUP("Category",'vInfo (Imported)'!$1:$5000,A2466,FALSE)&gt;0,
HLOOKUP("Category",'vInfo (Imported)'!$1:$5000,A2466,FALSE),
"")</f>
        <v/>
      </c>
      <c r="F2466" t="str">
        <f>IF(HLOOKUP("OS according to the configuration file",'vInfo (Imported)'!$1:$5000,A2466,FALSE)&gt;0,
HLOOKUP("OS according to the configuration file",'vInfo (Imported)'!$1:$5000,A2466,FALSE),
"")</f>
        <v/>
      </c>
      <c r="G2466" s="1" t="str">
        <f>IF(HLOOKUP("Cluster",'vInfo (Imported)'!$1:$5000,A2466,FALSE)&gt;0,
HLOOKUP("Cluster",'vInfo (Imported)'!$1:$5000,A2466,FALSE),
"")</f>
        <v/>
      </c>
      <c r="K2466" s="28">
        <f>'vCluster (Imported)'!A2466</f>
        <v>0</v>
      </c>
      <c r="L2466">
        <f t="shared" si="231"/>
        <v>0</v>
      </c>
      <c r="M2466">
        <f t="shared" si="232"/>
        <v>0</v>
      </c>
      <c r="N2466">
        <f t="shared" si="233"/>
        <v>0</v>
      </c>
      <c r="O2466" s="1">
        <f t="shared" si="234"/>
        <v>0</v>
      </c>
      <c r="P2466">
        <f>SUMIFS('vCluster (Imported)'!$G:$G,'vCluster (Imported)'!$A:$A,K2466)</f>
        <v>0</v>
      </c>
      <c r="Q2466">
        <f t="shared" si="235"/>
        <v>0</v>
      </c>
    </row>
    <row r="2467" spans="1:17" x14ac:dyDescent="0.3">
      <c r="A2467">
        <f t="shared" si="230"/>
        <v>2467</v>
      </c>
      <c r="B2467" t="str">
        <f>IF(HLOOKUP("Memory",'vInfo (Imported)'!$1:$5000,A2467,FALSE)&gt;0,HLOOKUP("Memory",'vInfo (Imported)'!$1:$5000,A2467,FALSE),"")</f>
        <v/>
      </c>
      <c r="C2467" t="str">
        <f>IF(HLOOKUP("CPUs",'vInfo (Imported)'!$1:$5000,A2467,FALSE)&gt;0,
HLOOKUP("CPUs",'vInfo (Imported)'!$1:$5000,A2467,FALSE),
"")</f>
        <v/>
      </c>
      <c r="D2467" t="str">
        <f>IF(HLOOKUP($D$1,'vInfo (Imported)'!$1:$5000,A2467,FALSE)&gt;0,
HLOOKUP($D$1,'vInfo (Imported)'!$1:$5000,A2467,FALSE),
"")</f>
        <v/>
      </c>
      <c r="E2467" t="str">
        <f>IF(HLOOKUP("Category",'vInfo (Imported)'!$1:$5000,A2467,FALSE)&gt;0,
HLOOKUP("Category",'vInfo (Imported)'!$1:$5000,A2467,FALSE),
"")</f>
        <v/>
      </c>
      <c r="F2467" t="str">
        <f>IF(HLOOKUP("OS according to the configuration file",'vInfo (Imported)'!$1:$5000,A2467,FALSE)&gt;0,
HLOOKUP("OS according to the configuration file",'vInfo (Imported)'!$1:$5000,A2467,FALSE),
"")</f>
        <v/>
      </c>
      <c r="G2467" s="1" t="str">
        <f>IF(HLOOKUP("Cluster",'vInfo (Imported)'!$1:$5000,A2467,FALSE)&gt;0,
HLOOKUP("Cluster",'vInfo (Imported)'!$1:$5000,A2467,FALSE),
"")</f>
        <v/>
      </c>
      <c r="K2467" s="28">
        <f>'vCluster (Imported)'!A2467</f>
        <v>0</v>
      </c>
      <c r="L2467">
        <f t="shared" si="231"/>
        <v>0</v>
      </c>
      <c r="M2467">
        <f t="shared" si="232"/>
        <v>0</v>
      </c>
      <c r="N2467">
        <f t="shared" si="233"/>
        <v>0</v>
      </c>
      <c r="O2467" s="1">
        <f t="shared" si="234"/>
        <v>0</v>
      </c>
      <c r="P2467">
        <f>SUMIFS('vCluster (Imported)'!$G:$G,'vCluster (Imported)'!$A:$A,K2467)</f>
        <v>0</v>
      </c>
      <c r="Q2467">
        <f t="shared" si="235"/>
        <v>0</v>
      </c>
    </row>
    <row r="2468" spans="1:17" x14ac:dyDescent="0.3">
      <c r="A2468">
        <f t="shared" si="230"/>
        <v>2468</v>
      </c>
      <c r="B2468" t="str">
        <f>IF(HLOOKUP("Memory",'vInfo (Imported)'!$1:$5000,A2468,FALSE)&gt;0,HLOOKUP("Memory",'vInfo (Imported)'!$1:$5000,A2468,FALSE),"")</f>
        <v/>
      </c>
      <c r="C2468" t="str">
        <f>IF(HLOOKUP("CPUs",'vInfo (Imported)'!$1:$5000,A2468,FALSE)&gt;0,
HLOOKUP("CPUs",'vInfo (Imported)'!$1:$5000,A2468,FALSE),
"")</f>
        <v/>
      </c>
      <c r="D2468" t="str">
        <f>IF(HLOOKUP($D$1,'vInfo (Imported)'!$1:$5000,A2468,FALSE)&gt;0,
HLOOKUP($D$1,'vInfo (Imported)'!$1:$5000,A2468,FALSE),
"")</f>
        <v/>
      </c>
      <c r="E2468" t="str">
        <f>IF(HLOOKUP("Category",'vInfo (Imported)'!$1:$5000,A2468,FALSE)&gt;0,
HLOOKUP("Category",'vInfo (Imported)'!$1:$5000,A2468,FALSE),
"")</f>
        <v/>
      </c>
      <c r="F2468" t="str">
        <f>IF(HLOOKUP("OS according to the configuration file",'vInfo (Imported)'!$1:$5000,A2468,FALSE)&gt;0,
HLOOKUP("OS according to the configuration file",'vInfo (Imported)'!$1:$5000,A2468,FALSE),
"")</f>
        <v/>
      </c>
      <c r="G2468" s="1" t="str">
        <f>IF(HLOOKUP("Cluster",'vInfo (Imported)'!$1:$5000,A2468,FALSE)&gt;0,
HLOOKUP("Cluster",'vInfo (Imported)'!$1:$5000,A2468,FALSE),
"")</f>
        <v/>
      </c>
      <c r="K2468" s="28">
        <f>'vCluster (Imported)'!A2468</f>
        <v>0</v>
      </c>
      <c r="L2468">
        <f t="shared" si="231"/>
        <v>0</v>
      </c>
      <c r="M2468">
        <f t="shared" si="232"/>
        <v>0</v>
      </c>
      <c r="N2468">
        <f t="shared" si="233"/>
        <v>0</v>
      </c>
      <c r="O2468" s="1">
        <f t="shared" si="234"/>
        <v>0</v>
      </c>
      <c r="P2468">
        <f>SUMIFS('vCluster (Imported)'!$G:$G,'vCluster (Imported)'!$A:$A,K2468)</f>
        <v>0</v>
      </c>
      <c r="Q2468">
        <f t="shared" si="235"/>
        <v>0</v>
      </c>
    </row>
    <row r="2469" spans="1:17" x14ac:dyDescent="0.3">
      <c r="A2469">
        <f t="shared" si="230"/>
        <v>2469</v>
      </c>
      <c r="B2469" t="str">
        <f>IF(HLOOKUP("Memory",'vInfo (Imported)'!$1:$5000,A2469,FALSE)&gt;0,HLOOKUP("Memory",'vInfo (Imported)'!$1:$5000,A2469,FALSE),"")</f>
        <v/>
      </c>
      <c r="C2469" t="str">
        <f>IF(HLOOKUP("CPUs",'vInfo (Imported)'!$1:$5000,A2469,FALSE)&gt;0,
HLOOKUP("CPUs",'vInfo (Imported)'!$1:$5000,A2469,FALSE),
"")</f>
        <v/>
      </c>
      <c r="D2469" t="str">
        <f>IF(HLOOKUP($D$1,'vInfo (Imported)'!$1:$5000,A2469,FALSE)&gt;0,
HLOOKUP($D$1,'vInfo (Imported)'!$1:$5000,A2469,FALSE),
"")</f>
        <v/>
      </c>
      <c r="E2469" t="str">
        <f>IF(HLOOKUP("Category",'vInfo (Imported)'!$1:$5000,A2469,FALSE)&gt;0,
HLOOKUP("Category",'vInfo (Imported)'!$1:$5000,A2469,FALSE),
"")</f>
        <v/>
      </c>
      <c r="F2469" t="str">
        <f>IF(HLOOKUP("OS according to the configuration file",'vInfo (Imported)'!$1:$5000,A2469,FALSE)&gt;0,
HLOOKUP("OS according to the configuration file",'vInfo (Imported)'!$1:$5000,A2469,FALSE),
"")</f>
        <v/>
      </c>
      <c r="G2469" s="1" t="str">
        <f>IF(HLOOKUP("Cluster",'vInfo (Imported)'!$1:$5000,A2469,FALSE)&gt;0,
HLOOKUP("Cluster",'vInfo (Imported)'!$1:$5000,A2469,FALSE),
"")</f>
        <v/>
      </c>
      <c r="K2469" s="28">
        <f>'vCluster (Imported)'!A2469</f>
        <v>0</v>
      </c>
      <c r="L2469">
        <f t="shared" si="231"/>
        <v>0</v>
      </c>
      <c r="M2469">
        <f t="shared" si="232"/>
        <v>0</v>
      </c>
      <c r="N2469">
        <f t="shared" si="233"/>
        <v>0</v>
      </c>
      <c r="O2469" s="1">
        <f t="shared" si="234"/>
        <v>0</v>
      </c>
      <c r="P2469">
        <f>SUMIFS('vCluster (Imported)'!$G:$G,'vCluster (Imported)'!$A:$A,K2469)</f>
        <v>0</v>
      </c>
      <c r="Q2469">
        <f t="shared" si="235"/>
        <v>0</v>
      </c>
    </row>
    <row r="2470" spans="1:17" x14ac:dyDescent="0.3">
      <c r="A2470">
        <f t="shared" si="230"/>
        <v>2470</v>
      </c>
      <c r="B2470" t="str">
        <f>IF(HLOOKUP("Memory",'vInfo (Imported)'!$1:$5000,A2470,FALSE)&gt;0,HLOOKUP("Memory",'vInfo (Imported)'!$1:$5000,A2470,FALSE),"")</f>
        <v/>
      </c>
      <c r="C2470" t="str">
        <f>IF(HLOOKUP("CPUs",'vInfo (Imported)'!$1:$5000,A2470,FALSE)&gt;0,
HLOOKUP("CPUs",'vInfo (Imported)'!$1:$5000,A2470,FALSE),
"")</f>
        <v/>
      </c>
      <c r="D2470" t="str">
        <f>IF(HLOOKUP($D$1,'vInfo (Imported)'!$1:$5000,A2470,FALSE)&gt;0,
HLOOKUP($D$1,'vInfo (Imported)'!$1:$5000,A2470,FALSE),
"")</f>
        <v/>
      </c>
      <c r="E2470" t="str">
        <f>IF(HLOOKUP("Category",'vInfo (Imported)'!$1:$5000,A2470,FALSE)&gt;0,
HLOOKUP("Category",'vInfo (Imported)'!$1:$5000,A2470,FALSE),
"")</f>
        <v/>
      </c>
      <c r="F2470" t="str">
        <f>IF(HLOOKUP("OS according to the configuration file",'vInfo (Imported)'!$1:$5000,A2470,FALSE)&gt;0,
HLOOKUP("OS according to the configuration file",'vInfo (Imported)'!$1:$5000,A2470,FALSE),
"")</f>
        <v/>
      </c>
      <c r="G2470" s="1" t="str">
        <f>IF(HLOOKUP("Cluster",'vInfo (Imported)'!$1:$5000,A2470,FALSE)&gt;0,
HLOOKUP("Cluster",'vInfo (Imported)'!$1:$5000,A2470,FALSE),
"")</f>
        <v/>
      </c>
      <c r="K2470" s="28">
        <f>'vCluster (Imported)'!A2470</f>
        <v>0</v>
      </c>
      <c r="L2470">
        <f t="shared" si="231"/>
        <v>0</v>
      </c>
      <c r="M2470">
        <f t="shared" si="232"/>
        <v>0</v>
      </c>
      <c r="N2470">
        <f t="shared" si="233"/>
        <v>0</v>
      </c>
      <c r="O2470" s="1">
        <f t="shared" si="234"/>
        <v>0</v>
      </c>
      <c r="P2470">
        <f>SUMIFS('vCluster (Imported)'!$G:$G,'vCluster (Imported)'!$A:$A,K2470)</f>
        <v>0</v>
      </c>
      <c r="Q2470">
        <f t="shared" si="235"/>
        <v>0</v>
      </c>
    </row>
    <row r="2471" spans="1:17" x14ac:dyDescent="0.3">
      <c r="A2471">
        <f t="shared" si="230"/>
        <v>2471</v>
      </c>
      <c r="B2471" t="str">
        <f>IF(HLOOKUP("Memory",'vInfo (Imported)'!$1:$5000,A2471,FALSE)&gt;0,HLOOKUP("Memory",'vInfo (Imported)'!$1:$5000,A2471,FALSE),"")</f>
        <v/>
      </c>
      <c r="C2471" t="str">
        <f>IF(HLOOKUP("CPUs",'vInfo (Imported)'!$1:$5000,A2471,FALSE)&gt;0,
HLOOKUP("CPUs",'vInfo (Imported)'!$1:$5000,A2471,FALSE),
"")</f>
        <v/>
      </c>
      <c r="D2471" t="str">
        <f>IF(HLOOKUP($D$1,'vInfo (Imported)'!$1:$5000,A2471,FALSE)&gt;0,
HLOOKUP($D$1,'vInfo (Imported)'!$1:$5000,A2471,FALSE),
"")</f>
        <v/>
      </c>
      <c r="E2471" t="str">
        <f>IF(HLOOKUP("Category",'vInfo (Imported)'!$1:$5000,A2471,FALSE)&gt;0,
HLOOKUP("Category",'vInfo (Imported)'!$1:$5000,A2471,FALSE),
"")</f>
        <v/>
      </c>
      <c r="F2471" t="str">
        <f>IF(HLOOKUP("OS according to the configuration file",'vInfo (Imported)'!$1:$5000,A2471,FALSE)&gt;0,
HLOOKUP("OS according to the configuration file",'vInfo (Imported)'!$1:$5000,A2471,FALSE),
"")</f>
        <v/>
      </c>
      <c r="G2471" s="1" t="str">
        <f>IF(HLOOKUP("Cluster",'vInfo (Imported)'!$1:$5000,A2471,FALSE)&gt;0,
HLOOKUP("Cluster",'vInfo (Imported)'!$1:$5000,A2471,FALSE),
"")</f>
        <v/>
      </c>
      <c r="K2471" s="28">
        <f>'vCluster (Imported)'!A2471</f>
        <v>0</v>
      </c>
      <c r="L2471">
        <f t="shared" si="231"/>
        <v>0</v>
      </c>
      <c r="M2471">
        <f t="shared" si="232"/>
        <v>0</v>
      </c>
      <c r="N2471">
        <f t="shared" si="233"/>
        <v>0</v>
      </c>
      <c r="O2471" s="1">
        <f t="shared" si="234"/>
        <v>0</v>
      </c>
      <c r="P2471">
        <f>SUMIFS('vCluster (Imported)'!$G:$G,'vCluster (Imported)'!$A:$A,K2471)</f>
        <v>0</v>
      </c>
      <c r="Q2471">
        <f t="shared" si="235"/>
        <v>0</v>
      </c>
    </row>
    <row r="2472" spans="1:17" x14ac:dyDescent="0.3">
      <c r="A2472">
        <f t="shared" si="230"/>
        <v>2472</v>
      </c>
      <c r="B2472" t="str">
        <f>IF(HLOOKUP("Memory",'vInfo (Imported)'!$1:$5000,A2472,FALSE)&gt;0,HLOOKUP("Memory",'vInfo (Imported)'!$1:$5000,A2472,FALSE),"")</f>
        <v/>
      </c>
      <c r="C2472" t="str">
        <f>IF(HLOOKUP("CPUs",'vInfo (Imported)'!$1:$5000,A2472,FALSE)&gt;0,
HLOOKUP("CPUs",'vInfo (Imported)'!$1:$5000,A2472,FALSE),
"")</f>
        <v/>
      </c>
      <c r="D2472" t="str">
        <f>IF(HLOOKUP($D$1,'vInfo (Imported)'!$1:$5000,A2472,FALSE)&gt;0,
HLOOKUP($D$1,'vInfo (Imported)'!$1:$5000,A2472,FALSE),
"")</f>
        <v/>
      </c>
      <c r="E2472" t="str">
        <f>IF(HLOOKUP("Category",'vInfo (Imported)'!$1:$5000,A2472,FALSE)&gt;0,
HLOOKUP("Category",'vInfo (Imported)'!$1:$5000,A2472,FALSE),
"")</f>
        <v/>
      </c>
      <c r="F2472" t="str">
        <f>IF(HLOOKUP("OS according to the configuration file",'vInfo (Imported)'!$1:$5000,A2472,FALSE)&gt;0,
HLOOKUP("OS according to the configuration file",'vInfo (Imported)'!$1:$5000,A2472,FALSE),
"")</f>
        <v/>
      </c>
      <c r="G2472" s="1" t="str">
        <f>IF(HLOOKUP("Cluster",'vInfo (Imported)'!$1:$5000,A2472,FALSE)&gt;0,
HLOOKUP("Cluster",'vInfo (Imported)'!$1:$5000,A2472,FALSE),
"")</f>
        <v/>
      </c>
      <c r="K2472" s="28">
        <f>'vCluster (Imported)'!A2472</f>
        <v>0</v>
      </c>
      <c r="L2472">
        <f t="shared" si="231"/>
        <v>0</v>
      </c>
      <c r="M2472">
        <f t="shared" si="232"/>
        <v>0</v>
      </c>
      <c r="N2472">
        <f t="shared" si="233"/>
        <v>0</v>
      </c>
      <c r="O2472" s="1">
        <f t="shared" si="234"/>
        <v>0</v>
      </c>
      <c r="P2472">
        <f>SUMIFS('vCluster (Imported)'!$G:$G,'vCluster (Imported)'!$A:$A,K2472)</f>
        <v>0</v>
      </c>
      <c r="Q2472">
        <f t="shared" si="235"/>
        <v>0</v>
      </c>
    </row>
    <row r="2473" spans="1:17" x14ac:dyDescent="0.3">
      <c r="A2473">
        <f t="shared" si="230"/>
        <v>2473</v>
      </c>
      <c r="B2473" t="str">
        <f>IF(HLOOKUP("Memory",'vInfo (Imported)'!$1:$5000,A2473,FALSE)&gt;0,HLOOKUP("Memory",'vInfo (Imported)'!$1:$5000,A2473,FALSE),"")</f>
        <v/>
      </c>
      <c r="C2473" t="str">
        <f>IF(HLOOKUP("CPUs",'vInfo (Imported)'!$1:$5000,A2473,FALSE)&gt;0,
HLOOKUP("CPUs",'vInfo (Imported)'!$1:$5000,A2473,FALSE),
"")</f>
        <v/>
      </c>
      <c r="D2473" t="str">
        <f>IF(HLOOKUP($D$1,'vInfo (Imported)'!$1:$5000,A2473,FALSE)&gt;0,
HLOOKUP($D$1,'vInfo (Imported)'!$1:$5000,A2473,FALSE),
"")</f>
        <v/>
      </c>
      <c r="E2473" t="str">
        <f>IF(HLOOKUP("Category",'vInfo (Imported)'!$1:$5000,A2473,FALSE)&gt;0,
HLOOKUP("Category",'vInfo (Imported)'!$1:$5000,A2473,FALSE),
"")</f>
        <v/>
      </c>
      <c r="F2473" t="str">
        <f>IF(HLOOKUP("OS according to the configuration file",'vInfo (Imported)'!$1:$5000,A2473,FALSE)&gt;0,
HLOOKUP("OS according to the configuration file",'vInfo (Imported)'!$1:$5000,A2473,FALSE),
"")</f>
        <v/>
      </c>
      <c r="G2473" s="1" t="str">
        <f>IF(HLOOKUP("Cluster",'vInfo (Imported)'!$1:$5000,A2473,FALSE)&gt;0,
HLOOKUP("Cluster",'vInfo (Imported)'!$1:$5000,A2473,FALSE),
"")</f>
        <v/>
      </c>
      <c r="K2473" s="28">
        <f>'vCluster (Imported)'!A2473</f>
        <v>0</v>
      </c>
      <c r="L2473">
        <f t="shared" si="231"/>
        <v>0</v>
      </c>
      <c r="M2473">
        <f t="shared" si="232"/>
        <v>0</v>
      </c>
      <c r="N2473">
        <f t="shared" si="233"/>
        <v>0</v>
      </c>
      <c r="O2473" s="1">
        <f t="shared" si="234"/>
        <v>0</v>
      </c>
      <c r="P2473">
        <f>SUMIFS('vCluster (Imported)'!$G:$G,'vCluster (Imported)'!$A:$A,K2473)</f>
        <v>0</v>
      </c>
      <c r="Q2473">
        <f t="shared" si="235"/>
        <v>0</v>
      </c>
    </row>
    <row r="2474" spans="1:17" x14ac:dyDescent="0.3">
      <c r="A2474">
        <f t="shared" si="230"/>
        <v>2474</v>
      </c>
      <c r="B2474" t="str">
        <f>IF(HLOOKUP("Memory",'vInfo (Imported)'!$1:$5000,A2474,FALSE)&gt;0,HLOOKUP("Memory",'vInfo (Imported)'!$1:$5000,A2474,FALSE),"")</f>
        <v/>
      </c>
      <c r="C2474" t="str">
        <f>IF(HLOOKUP("CPUs",'vInfo (Imported)'!$1:$5000,A2474,FALSE)&gt;0,
HLOOKUP("CPUs",'vInfo (Imported)'!$1:$5000,A2474,FALSE),
"")</f>
        <v/>
      </c>
      <c r="D2474" t="str">
        <f>IF(HLOOKUP($D$1,'vInfo (Imported)'!$1:$5000,A2474,FALSE)&gt;0,
HLOOKUP($D$1,'vInfo (Imported)'!$1:$5000,A2474,FALSE),
"")</f>
        <v/>
      </c>
      <c r="E2474" t="str">
        <f>IF(HLOOKUP("Category",'vInfo (Imported)'!$1:$5000,A2474,FALSE)&gt;0,
HLOOKUP("Category",'vInfo (Imported)'!$1:$5000,A2474,FALSE),
"")</f>
        <v/>
      </c>
      <c r="F2474" t="str">
        <f>IF(HLOOKUP("OS according to the configuration file",'vInfo (Imported)'!$1:$5000,A2474,FALSE)&gt;0,
HLOOKUP("OS according to the configuration file",'vInfo (Imported)'!$1:$5000,A2474,FALSE),
"")</f>
        <v/>
      </c>
      <c r="G2474" s="1" t="str">
        <f>IF(HLOOKUP("Cluster",'vInfo (Imported)'!$1:$5000,A2474,FALSE)&gt;0,
HLOOKUP("Cluster",'vInfo (Imported)'!$1:$5000,A2474,FALSE),
"")</f>
        <v/>
      </c>
      <c r="K2474" s="28">
        <f>'vCluster (Imported)'!A2474</f>
        <v>0</v>
      </c>
      <c r="L2474">
        <f t="shared" si="231"/>
        <v>0</v>
      </c>
      <c r="M2474">
        <f t="shared" si="232"/>
        <v>0</v>
      </c>
      <c r="N2474">
        <f t="shared" si="233"/>
        <v>0</v>
      </c>
      <c r="O2474" s="1">
        <f t="shared" si="234"/>
        <v>0</v>
      </c>
      <c r="P2474">
        <f>SUMIFS('vCluster (Imported)'!$G:$G,'vCluster (Imported)'!$A:$A,K2474)</f>
        <v>0</v>
      </c>
      <c r="Q2474">
        <f t="shared" si="235"/>
        <v>0</v>
      </c>
    </row>
    <row r="2475" spans="1:17" x14ac:dyDescent="0.3">
      <c r="A2475">
        <f t="shared" si="230"/>
        <v>2475</v>
      </c>
      <c r="B2475" t="str">
        <f>IF(HLOOKUP("Memory",'vInfo (Imported)'!$1:$5000,A2475,FALSE)&gt;0,HLOOKUP("Memory",'vInfo (Imported)'!$1:$5000,A2475,FALSE),"")</f>
        <v/>
      </c>
      <c r="C2475" t="str">
        <f>IF(HLOOKUP("CPUs",'vInfo (Imported)'!$1:$5000,A2475,FALSE)&gt;0,
HLOOKUP("CPUs",'vInfo (Imported)'!$1:$5000,A2475,FALSE),
"")</f>
        <v/>
      </c>
      <c r="D2475" t="str">
        <f>IF(HLOOKUP($D$1,'vInfo (Imported)'!$1:$5000,A2475,FALSE)&gt;0,
HLOOKUP($D$1,'vInfo (Imported)'!$1:$5000,A2475,FALSE),
"")</f>
        <v/>
      </c>
      <c r="E2475" t="str">
        <f>IF(HLOOKUP("Category",'vInfo (Imported)'!$1:$5000,A2475,FALSE)&gt;0,
HLOOKUP("Category",'vInfo (Imported)'!$1:$5000,A2475,FALSE),
"")</f>
        <v/>
      </c>
      <c r="F2475" t="str">
        <f>IF(HLOOKUP("OS according to the configuration file",'vInfo (Imported)'!$1:$5000,A2475,FALSE)&gt;0,
HLOOKUP("OS according to the configuration file",'vInfo (Imported)'!$1:$5000,A2475,FALSE),
"")</f>
        <v/>
      </c>
      <c r="G2475" s="1" t="str">
        <f>IF(HLOOKUP("Cluster",'vInfo (Imported)'!$1:$5000,A2475,FALSE)&gt;0,
HLOOKUP("Cluster",'vInfo (Imported)'!$1:$5000,A2475,FALSE),
"")</f>
        <v/>
      </c>
      <c r="K2475" s="28">
        <f>'vCluster (Imported)'!A2475</f>
        <v>0</v>
      </c>
      <c r="L2475">
        <f t="shared" si="231"/>
        <v>0</v>
      </c>
      <c r="M2475">
        <f t="shared" si="232"/>
        <v>0</v>
      </c>
      <c r="N2475">
        <f t="shared" si="233"/>
        <v>0</v>
      </c>
      <c r="O2475" s="1">
        <f t="shared" si="234"/>
        <v>0</v>
      </c>
      <c r="P2475">
        <f>SUMIFS('vCluster (Imported)'!$G:$G,'vCluster (Imported)'!$A:$A,K2475)</f>
        <v>0</v>
      </c>
      <c r="Q2475">
        <f t="shared" si="235"/>
        <v>0</v>
      </c>
    </row>
    <row r="2476" spans="1:17" x14ac:dyDescent="0.3">
      <c r="A2476">
        <f t="shared" si="230"/>
        <v>2476</v>
      </c>
      <c r="B2476" t="str">
        <f>IF(HLOOKUP("Memory",'vInfo (Imported)'!$1:$5000,A2476,FALSE)&gt;0,HLOOKUP("Memory",'vInfo (Imported)'!$1:$5000,A2476,FALSE),"")</f>
        <v/>
      </c>
      <c r="C2476" t="str">
        <f>IF(HLOOKUP("CPUs",'vInfo (Imported)'!$1:$5000,A2476,FALSE)&gt;0,
HLOOKUP("CPUs",'vInfo (Imported)'!$1:$5000,A2476,FALSE),
"")</f>
        <v/>
      </c>
      <c r="D2476" t="str">
        <f>IF(HLOOKUP($D$1,'vInfo (Imported)'!$1:$5000,A2476,FALSE)&gt;0,
HLOOKUP($D$1,'vInfo (Imported)'!$1:$5000,A2476,FALSE),
"")</f>
        <v/>
      </c>
      <c r="E2476" t="str">
        <f>IF(HLOOKUP("Category",'vInfo (Imported)'!$1:$5000,A2476,FALSE)&gt;0,
HLOOKUP("Category",'vInfo (Imported)'!$1:$5000,A2476,FALSE),
"")</f>
        <v/>
      </c>
      <c r="F2476" t="str">
        <f>IF(HLOOKUP("OS according to the configuration file",'vInfo (Imported)'!$1:$5000,A2476,FALSE)&gt;0,
HLOOKUP("OS according to the configuration file",'vInfo (Imported)'!$1:$5000,A2476,FALSE),
"")</f>
        <v/>
      </c>
      <c r="G2476" s="1" t="str">
        <f>IF(HLOOKUP("Cluster",'vInfo (Imported)'!$1:$5000,A2476,FALSE)&gt;0,
HLOOKUP("Cluster",'vInfo (Imported)'!$1:$5000,A2476,FALSE),
"")</f>
        <v/>
      </c>
      <c r="K2476" s="28">
        <f>'vCluster (Imported)'!A2476</f>
        <v>0</v>
      </c>
      <c r="L2476">
        <f t="shared" si="231"/>
        <v>0</v>
      </c>
      <c r="M2476">
        <f t="shared" si="232"/>
        <v>0</v>
      </c>
      <c r="N2476">
        <f t="shared" si="233"/>
        <v>0</v>
      </c>
      <c r="O2476" s="1">
        <f t="shared" si="234"/>
        <v>0</v>
      </c>
      <c r="P2476">
        <f>SUMIFS('vCluster (Imported)'!$G:$G,'vCluster (Imported)'!$A:$A,K2476)</f>
        <v>0</v>
      </c>
      <c r="Q2476">
        <f t="shared" si="235"/>
        <v>0</v>
      </c>
    </row>
    <row r="2477" spans="1:17" x14ac:dyDescent="0.3">
      <c r="A2477">
        <f t="shared" si="230"/>
        <v>2477</v>
      </c>
      <c r="B2477" t="str">
        <f>IF(HLOOKUP("Memory",'vInfo (Imported)'!$1:$5000,A2477,FALSE)&gt;0,HLOOKUP("Memory",'vInfo (Imported)'!$1:$5000,A2477,FALSE),"")</f>
        <v/>
      </c>
      <c r="C2477" t="str">
        <f>IF(HLOOKUP("CPUs",'vInfo (Imported)'!$1:$5000,A2477,FALSE)&gt;0,
HLOOKUP("CPUs",'vInfo (Imported)'!$1:$5000,A2477,FALSE),
"")</f>
        <v/>
      </c>
      <c r="D2477" t="str">
        <f>IF(HLOOKUP($D$1,'vInfo (Imported)'!$1:$5000,A2477,FALSE)&gt;0,
HLOOKUP($D$1,'vInfo (Imported)'!$1:$5000,A2477,FALSE),
"")</f>
        <v/>
      </c>
      <c r="E2477" t="str">
        <f>IF(HLOOKUP("Category",'vInfo (Imported)'!$1:$5000,A2477,FALSE)&gt;0,
HLOOKUP("Category",'vInfo (Imported)'!$1:$5000,A2477,FALSE),
"")</f>
        <v/>
      </c>
      <c r="F2477" t="str">
        <f>IF(HLOOKUP("OS according to the configuration file",'vInfo (Imported)'!$1:$5000,A2477,FALSE)&gt;0,
HLOOKUP("OS according to the configuration file",'vInfo (Imported)'!$1:$5000,A2477,FALSE),
"")</f>
        <v/>
      </c>
      <c r="G2477" s="1" t="str">
        <f>IF(HLOOKUP("Cluster",'vInfo (Imported)'!$1:$5000,A2477,FALSE)&gt;0,
HLOOKUP("Cluster",'vInfo (Imported)'!$1:$5000,A2477,FALSE),
"")</f>
        <v/>
      </c>
      <c r="K2477" s="28">
        <f>'vCluster (Imported)'!A2477</f>
        <v>0</v>
      </c>
      <c r="L2477">
        <f t="shared" si="231"/>
        <v>0</v>
      </c>
      <c r="M2477">
        <f t="shared" si="232"/>
        <v>0</v>
      </c>
      <c r="N2477">
        <f t="shared" si="233"/>
        <v>0</v>
      </c>
      <c r="O2477" s="1">
        <f t="shared" si="234"/>
        <v>0</v>
      </c>
      <c r="P2477">
        <f>SUMIFS('vCluster (Imported)'!$G:$G,'vCluster (Imported)'!$A:$A,K2477)</f>
        <v>0</v>
      </c>
      <c r="Q2477">
        <f t="shared" si="235"/>
        <v>0</v>
      </c>
    </row>
    <row r="2478" spans="1:17" x14ac:dyDescent="0.3">
      <c r="A2478">
        <f t="shared" si="230"/>
        <v>2478</v>
      </c>
      <c r="B2478" t="str">
        <f>IF(HLOOKUP("Memory",'vInfo (Imported)'!$1:$5000,A2478,FALSE)&gt;0,HLOOKUP("Memory",'vInfo (Imported)'!$1:$5000,A2478,FALSE),"")</f>
        <v/>
      </c>
      <c r="C2478" t="str">
        <f>IF(HLOOKUP("CPUs",'vInfo (Imported)'!$1:$5000,A2478,FALSE)&gt;0,
HLOOKUP("CPUs",'vInfo (Imported)'!$1:$5000,A2478,FALSE),
"")</f>
        <v/>
      </c>
      <c r="D2478" t="str">
        <f>IF(HLOOKUP($D$1,'vInfo (Imported)'!$1:$5000,A2478,FALSE)&gt;0,
HLOOKUP($D$1,'vInfo (Imported)'!$1:$5000,A2478,FALSE),
"")</f>
        <v/>
      </c>
      <c r="E2478" t="str">
        <f>IF(HLOOKUP("Category",'vInfo (Imported)'!$1:$5000,A2478,FALSE)&gt;0,
HLOOKUP("Category",'vInfo (Imported)'!$1:$5000,A2478,FALSE),
"")</f>
        <v/>
      </c>
      <c r="F2478" t="str">
        <f>IF(HLOOKUP("OS according to the configuration file",'vInfo (Imported)'!$1:$5000,A2478,FALSE)&gt;0,
HLOOKUP("OS according to the configuration file",'vInfo (Imported)'!$1:$5000,A2478,FALSE),
"")</f>
        <v/>
      </c>
      <c r="G2478" s="1" t="str">
        <f>IF(HLOOKUP("Cluster",'vInfo (Imported)'!$1:$5000,A2478,FALSE)&gt;0,
HLOOKUP("Cluster",'vInfo (Imported)'!$1:$5000,A2478,FALSE),
"")</f>
        <v/>
      </c>
      <c r="K2478" s="28">
        <f>'vCluster (Imported)'!A2478</f>
        <v>0</v>
      </c>
      <c r="L2478">
        <f t="shared" si="231"/>
        <v>0</v>
      </c>
      <c r="M2478">
        <f t="shared" si="232"/>
        <v>0</v>
      </c>
      <c r="N2478">
        <f t="shared" si="233"/>
        <v>0</v>
      </c>
      <c r="O2478" s="1">
        <f t="shared" si="234"/>
        <v>0</v>
      </c>
      <c r="P2478">
        <f>SUMIFS('vCluster (Imported)'!$G:$G,'vCluster (Imported)'!$A:$A,K2478)</f>
        <v>0</v>
      </c>
      <c r="Q2478">
        <f t="shared" si="235"/>
        <v>0</v>
      </c>
    </row>
    <row r="2479" spans="1:17" x14ac:dyDescent="0.3">
      <c r="A2479">
        <f t="shared" si="230"/>
        <v>2479</v>
      </c>
      <c r="B2479" t="str">
        <f>IF(HLOOKUP("Memory",'vInfo (Imported)'!$1:$5000,A2479,FALSE)&gt;0,HLOOKUP("Memory",'vInfo (Imported)'!$1:$5000,A2479,FALSE),"")</f>
        <v/>
      </c>
      <c r="C2479" t="str">
        <f>IF(HLOOKUP("CPUs",'vInfo (Imported)'!$1:$5000,A2479,FALSE)&gt;0,
HLOOKUP("CPUs",'vInfo (Imported)'!$1:$5000,A2479,FALSE),
"")</f>
        <v/>
      </c>
      <c r="D2479" t="str">
        <f>IF(HLOOKUP($D$1,'vInfo (Imported)'!$1:$5000,A2479,FALSE)&gt;0,
HLOOKUP($D$1,'vInfo (Imported)'!$1:$5000,A2479,FALSE),
"")</f>
        <v/>
      </c>
      <c r="E2479" t="str">
        <f>IF(HLOOKUP("Category",'vInfo (Imported)'!$1:$5000,A2479,FALSE)&gt;0,
HLOOKUP("Category",'vInfo (Imported)'!$1:$5000,A2479,FALSE),
"")</f>
        <v/>
      </c>
      <c r="F2479" t="str">
        <f>IF(HLOOKUP("OS according to the configuration file",'vInfo (Imported)'!$1:$5000,A2479,FALSE)&gt;0,
HLOOKUP("OS according to the configuration file",'vInfo (Imported)'!$1:$5000,A2479,FALSE),
"")</f>
        <v/>
      </c>
      <c r="G2479" s="1" t="str">
        <f>IF(HLOOKUP("Cluster",'vInfo (Imported)'!$1:$5000,A2479,FALSE)&gt;0,
HLOOKUP("Cluster",'vInfo (Imported)'!$1:$5000,A2479,FALSE),
"")</f>
        <v/>
      </c>
      <c r="K2479" s="28">
        <f>'vCluster (Imported)'!A2479</f>
        <v>0</v>
      </c>
      <c r="L2479">
        <f t="shared" si="231"/>
        <v>0</v>
      </c>
      <c r="M2479">
        <f t="shared" si="232"/>
        <v>0</v>
      </c>
      <c r="N2479">
        <f t="shared" si="233"/>
        <v>0</v>
      </c>
      <c r="O2479" s="1">
        <f t="shared" si="234"/>
        <v>0</v>
      </c>
      <c r="P2479">
        <f>SUMIFS('vCluster (Imported)'!$G:$G,'vCluster (Imported)'!$A:$A,K2479)</f>
        <v>0</v>
      </c>
      <c r="Q2479">
        <f t="shared" si="235"/>
        <v>0</v>
      </c>
    </row>
    <row r="2480" spans="1:17" x14ac:dyDescent="0.3">
      <c r="A2480">
        <f t="shared" si="230"/>
        <v>2480</v>
      </c>
      <c r="B2480" t="str">
        <f>IF(HLOOKUP("Memory",'vInfo (Imported)'!$1:$5000,A2480,FALSE)&gt;0,HLOOKUP("Memory",'vInfo (Imported)'!$1:$5000,A2480,FALSE),"")</f>
        <v/>
      </c>
      <c r="C2480" t="str">
        <f>IF(HLOOKUP("CPUs",'vInfo (Imported)'!$1:$5000,A2480,FALSE)&gt;0,
HLOOKUP("CPUs",'vInfo (Imported)'!$1:$5000,A2480,FALSE),
"")</f>
        <v/>
      </c>
      <c r="D2480" t="str">
        <f>IF(HLOOKUP($D$1,'vInfo (Imported)'!$1:$5000,A2480,FALSE)&gt;0,
HLOOKUP($D$1,'vInfo (Imported)'!$1:$5000,A2480,FALSE),
"")</f>
        <v/>
      </c>
      <c r="E2480" t="str">
        <f>IF(HLOOKUP("Category",'vInfo (Imported)'!$1:$5000,A2480,FALSE)&gt;0,
HLOOKUP("Category",'vInfo (Imported)'!$1:$5000,A2480,FALSE),
"")</f>
        <v/>
      </c>
      <c r="F2480" t="str">
        <f>IF(HLOOKUP("OS according to the configuration file",'vInfo (Imported)'!$1:$5000,A2480,FALSE)&gt;0,
HLOOKUP("OS according to the configuration file",'vInfo (Imported)'!$1:$5000,A2480,FALSE),
"")</f>
        <v/>
      </c>
      <c r="G2480" s="1" t="str">
        <f>IF(HLOOKUP("Cluster",'vInfo (Imported)'!$1:$5000,A2480,FALSE)&gt;0,
HLOOKUP("Cluster",'vInfo (Imported)'!$1:$5000,A2480,FALSE),
"")</f>
        <v/>
      </c>
      <c r="K2480" s="28">
        <f>'vCluster (Imported)'!A2480</f>
        <v>0</v>
      </c>
      <c r="L2480">
        <f t="shared" si="231"/>
        <v>0</v>
      </c>
      <c r="M2480">
        <f t="shared" si="232"/>
        <v>0</v>
      </c>
      <c r="N2480">
        <f t="shared" si="233"/>
        <v>0</v>
      </c>
      <c r="O2480" s="1">
        <f t="shared" si="234"/>
        <v>0</v>
      </c>
      <c r="P2480">
        <f>SUMIFS('vCluster (Imported)'!$G:$G,'vCluster (Imported)'!$A:$A,K2480)</f>
        <v>0</v>
      </c>
      <c r="Q2480">
        <f t="shared" si="235"/>
        <v>0</v>
      </c>
    </row>
    <row r="2481" spans="1:17" x14ac:dyDescent="0.3">
      <c r="A2481">
        <f t="shared" si="230"/>
        <v>2481</v>
      </c>
      <c r="B2481" t="str">
        <f>IF(HLOOKUP("Memory",'vInfo (Imported)'!$1:$5000,A2481,FALSE)&gt;0,HLOOKUP("Memory",'vInfo (Imported)'!$1:$5000,A2481,FALSE),"")</f>
        <v/>
      </c>
      <c r="C2481" t="str">
        <f>IF(HLOOKUP("CPUs",'vInfo (Imported)'!$1:$5000,A2481,FALSE)&gt;0,
HLOOKUP("CPUs",'vInfo (Imported)'!$1:$5000,A2481,FALSE),
"")</f>
        <v/>
      </c>
      <c r="D2481" t="str">
        <f>IF(HLOOKUP($D$1,'vInfo (Imported)'!$1:$5000,A2481,FALSE)&gt;0,
HLOOKUP($D$1,'vInfo (Imported)'!$1:$5000,A2481,FALSE),
"")</f>
        <v/>
      </c>
      <c r="E2481" t="str">
        <f>IF(HLOOKUP("Category",'vInfo (Imported)'!$1:$5000,A2481,FALSE)&gt;0,
HLOOKUP("Category",'vInfo (Imported)'!$1:$5000,A2481,FALSE),
"")</f>
        <v/>
      </c>
      <c r="F2481" t="str">
        <f>IF(HLOOKUP("OS according to the configuration file",'vInfo (Imported)'!$1:$5000,A2481,FALSE)&gt;0,
HLOOKUP("OS according to the configuration file",'vInfo (Imported)'!$1:$5000,A2481,FALSE),
"")</f>
        <v/>
      </c>
      <c r="G2481" s="1" t="str">
        <f>IF(HLOOKUP("Cluster",'vInfo (Imported)'!$1:$5000,A2481,FALSE)&gt;0,
HLOOKUP("Cluster",'vInfo (Imported)'!$1:$5000,A2481,FALSE),
"")</f>
        <v/>
      </c>
      <c r="K2481" s="28">
        <f>'vCluster (Imported)'!A2481</f>
        <v>0</v>
      </c>
      <c r="L2481">
        <f t="shared" si="231"/>
        <v>0</v>
      </c>
      <c r="M2481">
        <f t="shared" si="232"/>
        <v>0</v>
      </c>
      <c r="N2481">
        <f t="shared" si="233"/>
        <v>0</v>
      </c>
      <c r="O2481" s="1">
        <f t="shared" si="234"/>
        <v>0</v>
      </c>
      <c r="P2481">
        <f>SUMIFS('vCluster (Imported)'!$G:$G,'vCluster (Imported)'!$A:$A,K2481)</f>
        <v>0</v>
      </c>
      <c r="Q2481">
        <f t="shared" si="235"/>
        <v>0</v>
      </c>
    </row>
    <row r="2482" spans="1:17" x14ac:dyDescent="0.3">
      <c r="A2482">
        <f t="shared" si="230"/>
        <v>2482</v>
      </c>
      <c r="B2482" t="str">
        <f>IF(HLOOKUP("Memory",'vInfo (Imported)'!$1:$5000,A2482,FALSE)&gt;0,HLOOKUP("Memory",'vInfo (Imported)'!$1:$5000,A2482,FALSE),"")</f>
        <v/>
      </c>
      <c r="C2482" t="str">
        <f>IF(HLOOKUP("CPUs",'vInfo (Imported)'!$1:$5000,A2482,FALSE)&gt;0,
HLOOKUP("CPUs",'vInfo (Imported)'!$1:$5000,A2482,FALSE),
"")</f>
        <v/>
      </c>
      <c r="D2482" t="str">
        <f>IF(HLOOKUP($D$1,'vInfo (Imported)'!$1:$5000,A2482,FALSE)&gt;0,
HLOOKUP($D$1,'vInfo (Imported)'!$1:$5000,A2482,FALSE),
"")</f>
        <v/>
      </c>
      <c r="E2482" t="str">
        <f>IF(HLOOKUP("Category",'vInfo (Imported)'!$1:$5000,A2482,FALSE)&gt;0,
HLOOKUP("Category",'vInfo (Imported)'!$1:$5000,A2482,FALSE),
"")</f>
        <v/>
      </c>
      <c r="F2482" t="str">
        <f>IF(HLOOKUP("OS according to the configuration file",'vInfo (Imported)'!$1:$5000,A2482,FALSE)&gt;0,
HLOOKUP("OS according to the configuration file",'vInfo (Imported)'!$1:$5000,A2482,FALSE),
"")</f>
        <v/>
      </c>
      <c r="G2482" s="1" t="str">
        <f>IF(HLOOKUP("Cluster",'vInfo (Imported)'!$1:$5000,A2482,FALSE)&gt;0,
HLOOKUP("Cluster",'vInfo (Imported)'!$1:$5000,A2482,FALSE),
"")</f>
        <v/>
      </c>
      <c r="K2482" s="28">
        <f>'vCluster (Imported)'!A2482</f>
        <v>0</v>
      </c>
      <c r="L2482">
        <f t="shared" si="231"/>
        <v>0</v>
      </c>
      <c r="M2482">
        <f t="shared" si="232"/>
        <v>0</v>
      </c>
      <c r="N2482">
        <f t="shared" si="233"/>
        <v>0</v>
      </c>
      <c r="O2482" s="1">
        <f t="shared" si="234"/>
        <v>0</v>
      </c>
      <c r="P2482">
        <f>SUMIFS('vCluster (Imported)'!$G:$G,'vCluster (Imported)'!$A:$A,K2482)</f>
        <v>0</v>
      </c>
      <c r="Q2482">
        <f t="shared" si="235"/>
        <v>0</v>
      </c>
    </row>
    <row r="2483" spans="1:17" x14ac:dyDescent="0.3">
      <c r="A2483">
        <f t="shared" si="230"/>
        <v>2483</v>
      </c>
      <c r="B2483" t="str">
        <f>IF(HLOOKUP("Memory",'vInfo (Imported)'!$1:$5000,A2483,FALSE)&gt;0,HLOOKUP("Memory",'vInfo (Imported)'!$1:$5000,A2483,FALSE),"")</f>
        <v/>
      </c>
      <c r="C2483" t="str">
        <f>IF(HLOOKUP("CPUs",'vInfo (Imported)'!$1:$5000,A2483,FALSE)&gt;0,
HLOOKUP("CPUs",'vInfo (Imported)'!$1:$5000,A2483,FALSE),
"")</f>
        <v/>
      </c>
      <c r="D2483" t="str">
        <f>IF(HLOOKUP($D$1,'vInfo (Imported)'!$1:$5000,A2483,FALSE)&gt;0,
HLOOKUP($D$1,'vInfo (Imported)'!$1:$5000,A2483,FALSE),
"")</f>
        <v/>
      </c>
      <c r="E2483" t="str">
        <f>IF(HLOOKUP("Category",'vInfo (Imported)'!$1:$5000,A2483,FALSE)&gt;0,
HLOOKUP("Category",'vInfo (Imported)'!$1:$5000,A2483,FALSE),
"")</f>
        <v/>
      </c>
      <c r="F2483" t="str">
        <f>IF(HLOOKUP("OS according to the configuration file",'vInfo (Imported)'!$1:$5000,A2483,FALSE)&gt;0,
HLOOKUP("OS according to the configuration file",'vInfo (Imported)'!$1:$5000,A2483,FALSE),
"")</f>
        <v/>
      </c>
      <c r="G2483" s="1" t="str">
        <f>IF(HLOOKUP("Cluster",'vInfo (Imported)'!$1:$5000,A2483,FALSE)&gt;0,
HLOOKUP("Cluster",'vInfo (Imported)'!$1:$5000,A2483,FALSE),
"")</f>
        <v/>
      </c>
      <c r="K2483" s="28">
        <f>'vCluster (Imported)'!A2483</f>
        <v>0</v>
      </c>
      <c r="L2483">
        <f t="shared" si="231"/>
        <v>0</v>
      </c>
      <c r="M2483">
        <f t="shared" si="232"/>
        <v>0</v>
      </c>
      <c r="N2483">
        <f t="shared" si="233"/>
        <v>0</v>
      </c>
      <c r="O2483" s="1">
        <f t="shared" si="234"/>
        <v>0</v>
      </c>
      <c r="P2483">
        <f>SUMIFS('vCluster (Imported)'!$G:$G,'vCluster (Imported)'!$A:$A,K2483)</f>
        <v>0</v>
      </c>
      <c r="Q2483">
        <f t="shared" si="235"/>
        <v>0</v>
      </c>
    </row>
    <row r="2484" spans="1:17" x14ac:dyDescent="0.3">
      <c r="A2484">
        <f t="shared" si="230"/>
        <v>2484</v>
      </c>
      <c r="B2484" t="str">
        <f>IF(HLOOKUP("Memory",'vInfo (Imported)'!$1:$5000,A2484,FALSE)&gt;0,HLOOKUP("Memory",'vInfo (Imported)'!$1:$5000,A2484,FALSE),"")</f>
        <v/>
      </c>
      <c r="C2484" t="str">
        <f>IF(HLOOKUP("CPUs",'vInfo (Imported)'!$1:$5000,A2484,FALSE)&gt;0,
HLOOKUP("CPUs",'vInfo (Imported)'!$1:$5000,A2484,FALSE),
"")</f>
        <v/>
      </c>
      <c r="D2484" t="str">
        <f>IF(HLOOKUP($D$1,'vInfo (Imported)'!$1:$5000,A2484,FALSE)&gt;0,
HLOOKUP($D$1,'vInfo (Imported)'!$1:$5000,A2484,FALSE),
"")</f>
        <v/>
      </c>
      <c r="E2484" t="str">
        <f>IF(HLOOKUP("Category",'vInfo (Imported)'!$1:$5000,A2484,FALSE)&gt;0,
HLOOKUP("Category",'vInfo (Imported)'!$1:$5000,A2484,FALSE),
"")</f>
        <v/>
      </c>
      <c r="F2484" t="str">
        <f>IF(HLOOKUP("OS according to the configuration file",'vInfo (Imported)'!$1:$5000,A2484,FALSE)&gt;0,
HLOOKUP("OS according to the configuration file",'vInfo (Imported)'!$1:$5000,A2484,FALSE),
"")</f>
        <v/>
      </c>
      <c r="G2484" s="1" t="str">
        <f>IF(HLOOKUP("Cluster",'vInfo (Imported)'!$1:$5000,A2484,FALSE)&gt;0,
HLOOKUP("Cluster",'vInfo (Imported)'!$1:$5000,A2484,FALSE),
"")</f>
        <v/>
      </c>
      <c r="K2484" s="28">
        <f>'vCluster (Imported)'!A2484</f>
        <v>0</v>
      </c>
      <c r="L2484">
        <f t="shared" si="231"/>
        <v>0</v>
      </c>
      <c r="M2484">
        <f t="shared" si="232"/>
        <v>0</v>
      </c>
      <c r="N2484">
        <f t="shared" si="233"/>
        <v>0</v>
      </c>
      <c r="O2484" s="1">
        <f t="shared" si="234"/>
        <v>0</v>
      </c>
      <c r="P2484">
        <f>SUMIFS('vCluster (Imported)'!$G:$G,'vCluster (Imported)'!$A:$A,K2484)</f>
        <v>0</v>
      </c>
      <c r="Q2484">
        <f t="shared" si="235"/>
        <v>0</v>
      </c>
    </row>
    <row r="2485" spans="1:17" x14ac:dyDescent="0.3">
      <c r="A2485">
        <f t="shared" si="230"/>
        <v>2485</v>
      </c>
      <c r="B2485" t="str">
        <f>IF(HLOOKUP("Memory",'vInfo (Imported)'!$1:$5000,A2485,FALSE)&gt;0,HLOOKUP("Memory",'vInfo (Imported)'!$1:$5000,A2485,FALSE),"")</f>
        <v/>
      </c>
      <c r="C2485" t="str">
        <f>IF(HLOOKUP("CPUs",'vInfo (Imported)'!$1:$5000,A2485,FALSE)&gt;0,
HLOOKUP("CPUs",'vInfo (Imported)'!$1:$5000,A2485,FALSE),
"")</f>
        <v/>
      </c>
      <c r="D2485" t="str">
        <f>IF(HLOOKUP($D$1,'vInfo (Imported)'!$1:$5000,A2485,FALSE)&gt;0,
HLOOKUP($D$1,'vInfo (Imported)'!$1:$5000,A2485,FALSE),
"")</f>
        <v/>
      </c>
      <c r="E2485" t="str">
        <f>IF(HLOOKUP("Category",'vInfo (Imported)'!$1:$5000,A2485,FALSE)&gt;0,
HLOOKUP("Category",'vInfo (Imported)'!$1:$5000,A2485,FALSE),
"")</f>
        <v/>
      </c>
      <c r="F2485" t="str">
        <f>IF(HLOOKUP("OS according to the configuration file",'vInfo (Imported)'!$1:$5000,A2485,FALSE)&gt;0,
HLOOKUP("OS according to the configuration file",'vInfo (Imported)'!$1:$5000,A2485,FALSE),
"")</f>
        <v/>
      </c>
      <c r="G2485" s="1" t="str">
        <f>IF(HLOOKUP("Cluster",'vInfo (Imported)'!$1:$5000,A2485,FALSE)&gt;0,
HLOOKUP("Cluster",'vInfo (Imported)'!$1:$5000,A2485,FALSE),
"")</f>
        <v/>
      </c>
      <c r="K2485" s="28">
        <f>'vCluster (Imported)'!A2485</f>
        <v>0</v>
      </c>
      <c r="L2485">
        <f t="shared" si="231"/>
        <v>0</v>
      </c>
      <c r="M2485">
        <f t="shared" si="232"/>
        <v>0</v>
      </c>
      <c r="N2485">
        <f t="shared" si="233"/>
        <v>0</v>
      </c>
      <c r="O2485" s="1">
        <f t="shared" si="234"/>
        <v>0</v>
      </c>
      <c r="P2485">
        <f>SUMIFS('vCluster (Imported)'!$G:$G,'vCluster (Imported)'!$A:$A,K2485)</f>
        <v>0</v>
      </c>
      <c r="Q2485">
        <f t="shared" si="235"/>
        <v>0</v>
      </c>
    </row>
    <row r="2486" spans="1:17" x14ac:dyDescent="0.3">
      <c r="A2486">
        <f t="shared" si="230"/>
        <v>2486</v>
      </c>
      <c r="B2486" t="str">
        <f>IF(HLOOKUP("Memory",'vInfo (Imported)'!$1:$5000,A2486,FALSE)&gt;0,HLOOKUP("Memory",'vInfo (Imported)'!$1:$5000,A2486,FALSE),"")</f>
        <v/>
      </c>
      <c r="C2486" t="str">
        <f>IF(HLOOKUP("CPUs",'vInfo (Imported)'!$1:$5000,A2486,FALSE)&gt;0,
HLOOKUP("CPUs",'vInfo (Imported)'!$1:$5000,A2486,FALSE),
"")</f>
        <v/>
      </c>
      <c r="D2486" t="str">
        <f>IF(HLOOKUP($D$1,'vInfo (Imported)'!$1:$5000,A2486,FALSE)&gt;0,
HLOOKUP($D$1,'vInfo (Imported)'!$1:$5000,A2486,FALSE),
"")</f>
        <v/>
      </c>
      <c r="E2486" t="str">
        <f>IF(HLOOKUP("Category",'vInfo (Imported)'!$1:$5000,A2486,FALSE)&gt;0,
HLOOKUP("Category",'vInfo (Imported)'!$1:$5000,A2486,FALSE),
"")</f>
        <v/>
      </c>
      <c r="F2486" t="str">
        <f>IF(HLOOKUP("OS according to the configuration file",'vInfo (Imported)'!$1:$5000,A2486,FALSE)&gt;0,
HLOOKUP("OS according to the configuration file",'vInfo (Imported)'!$1:$5000,A2486,FALSE),
"")</f>
        <v/>
      </c>
      <c r="G2486" s="1" t="str">
        <f>IF(HLOOKUP("Cluster",'vInfo (Imported)'!$1:$5000,A2486,FALSE)&gt;0,
HLOOKUP("Cluster",'vInfo (Imported)'!$1:$5000,A2486,FALSE),
"")</f>
        <v/>
      </c>
      <c r="K2486" s="28">
        <f>'vCluster (Imported)'!A2486</f>
        <v>0</v>
      </c>
      <c r="L2486">
        <f t="shared" si="231"/>
        <v>0</v>
      </c>
      <c r="M2486">
        <f t="shared" si="232"/>
        <v>0</v>
      </c>
      <c r="N2486">
        <f t="shared" si="233"/>
        <v>0</v>
      </c>
      <c r="O2486" s="1">
        <f t="shared" si="234"/>
        <v>0</v>
      </c>
      <c r="P2486">
        <f>SUMIFS('vCluster (Imported)'!$G:$G,'vCluster (Imported)'!$A:$A,K2486)</f>
        <v>0</v>
      </c>
      <c r="Q2486">
        <f t="shared" si="235"/>
        <v>0</v>
      </c>
    </row>
    <row r="2487" spans="1:17" x14ac:dyDescent="0.3">
      <c r="A2487">
        <f t="shared" si="230"/>
        <v>2487</v>
      </c>
      <c r="B2487" t="str">
        <f>IF(HLOOKUP("Memory",'vInfo (Imported)'!$1:$5000,A2487,FALSE)&gt;0,HLOOKUP("Memory",'vInfo (Imported)'!$1:$5000,A2487,FALSE),"")</f>
        <v/>
      </c>
      <c r="C2487" t="str">
        <f>IF(HLOOKUP("CPUs",'vInfo (Imported)'!$1:$5000,A2487,FALSE)&gt;0,
HLOOKUP("CPUs",'vInfo (Imported)'!$1:$5000,A2487,FALSE),
"")</f>
        <v/>
      </c>
      <c r="D2487" t="str">
        <f>IF(HLOOKUP($D$1,'vInfo (Imported)'!$1:$5000,A2487,FALSE)&gt;0,
HLOOKUP($D$1,'vInfo (Imported)'!$1:$5000,A2487,FALSE),
"")</f>
        <v/>
      </c>
      <c r="E2487" t="str">
        <f>IF(HLOOKUP("Category",'vInfo (Imported)'!$1:$5000,A2487,FALSE)&gt;0,
HLOOKUP("Category",'vInfo (Imported)'!$1:$5000,A2487,FALSE),
"")</f>
        <v/>
      </c>
      <c r="F2487" t="str">
        <f>IF(HLOOKUP("OS according to the configuration file",'vInfo (Imported)'!$1:$5000,A2487,FALSE)&gt;0,
HLOOKUP("OS according to the configuration file",'vInfo (Imported)'!$1:$5000,A2487,FALSE),
"")</f>
        <v/>
      </c>
      <c r="G2487" s="1" t="str">
        <f>IF(HLOOKUP("Cluster",'vInfo (Imported)'!$1:$5000,A2487,FALSE)&gt;0,
HLOOKUP("Cluster",'vInfo (Imported)'!$1:$5000,A2487,FALSE),
"")</f>
        <v/>
      </c>
      <c r="K2487" s="28">
        <f>'vCluster (Imported)'!A2487</f>
        <v>0</v>
      </c>
      <c r="L2487">
        <f t="shared" si="231"/>
        <v>0</v>
      </c>
      <c r="M2487">
        <f t="shared" si="232"/>
        <v>0</v>
      </c>
      <c r="N2487">
        <f t="shared" si="233"/>
        <v>0</v>
      </c>
      <c r="O2487" s="1">
        <f t="shared" si="234"/>
        <v>0</v>
      </c>
      <c r="P2487">
        <f>SUMIFS('vCluster (Imported)'!$G:$G,'vCluster (Imported)'!$A:$A,K2487)</f>
        <v>0</v>
      </c>
      <c r="Q2487">
        <f t="shared" si="235"/>
        <v>0</v>
      </c>
    </row>
    <row r="2488" spans="1:17" x14ac:dyDescent="0.3">
      <c r="A2488">
        <f t="shared" si="230"/>
        <v>2488</v>
      </c>
      <c r="B2488" t="str">
        <f>IF(HLOOKUP("Memory",'vInfo (Imported)'!$1:$5000,A2488,FALSE)&gt;0,HLOOKUP("Memory",'vInfo (Imported)'!$1:$5000,A2488,FALSE),"")</f>
        <v/>
      </c>
      <c r="C2488" t="str">
        <f>IF(HLOOKUP("CPUs",'vInfo (Imported)'!$1:$5000,A2488,FALSE)&gt;0,
HLOOKUP("CPUs",'vInfo (Imported)'!$1:$5000,A2488,FALSE),
"")</f>
        <v/>
      </c>
      <c r="D2488" t="str">
        <f>IF(HLOOKUP($D$1,'vInfo (Imported)'!$1:$5000,A2488,FALSE)&gt;0,
HLOOKUP($D$1,'vInfo (Imported)'!$1:$5000,A2488,FALSE),
"")</f>
        <v/>
      </c>
      <c r="E2488" t="str">
        <f>IF(HLOOKUP("Category",'vInfo (Imported)'!$1:$5000,A2488,FALSE)&gt;0,
HLOOKUP("Category",'vInfo (Imported)'!$1:$5000,A2488,FALSE),
"")</f>
        <v/>
      </c>
      <c r="F2488" t="str">
        <f>IF(HLOOKUP("OS according to the configuration file",'vInfo (Imported)'!$1:$5000,A2488,FALSE)&gt;0,
HLOOKUP("OS according to the configuration file",'vInfo (Imported)'!$1:$5000,A2488,FALSE),
"")</f>
        <v/>
      </c>
      <c r="G2488" s="1" t="str">
        <f>IF(HLOOKUP("Cluster",'vInfo (Imported)'!$1:$5000,A2488,FALSE)&gt;0,
HLOOKUP("Cluster",'vInfo (Imported)'!$1:$5000,A2488,FALSE),
"")</f>
        <v/>
      </c>
      <c r="K2488" s="28">
        <f>'vCluster (Imported)'!A2488</f>
        <v>0</v>
      </c>
      <c r="L2488">
        <f t="shared" si="231"/>
        <v>0</v>
      </c>
      <c r="M2488">
        <f t="shared" si="232"/>
        <v>0</v>
      </c>
      <c r="N2488">
        <f t="shared" si="233"/>
        <v>0</v>
      </c>
      <c r="O2488" s="1">
        <f t="shared" si="234"/>
        <v>0</v>
      </c>
      <c r="P2488">
        <f>SUMIFS('vCluster (Imported)'!$G:$G,'vCluster (Imported)'!$A:$A,K2488)</f>
        <v>0</v>
      </c>
      <c r="Q2488">
        <f t="shared" si="235"/>
        <v>0</v>
      </c>
    </row>
    <row r="2489" spans="1:17" x14ac:dyDescent="0.3">
      <c r="A2489">
        <f t="shared" si="230"/>
        <v>2489</v>
      </c>
      <c r="B2489" t="str">
        <f>IF(HLOOKUP("Memory",'vInfo (Imported)'!$1:$5000,A2489,FALSE)&gt;0,HLOOKUP("Memory",'vInfo (Imported)'!$1:$5000,A2489,FALSE),"")</f>
        <v/>
      </c>
      <c r="C2489" t="str">
        <f>IF(HLOOKUP("CPUs",'vInfo (Imported)'!$1:$5000,A2489,FALSE)&gt;0,
HLOOKUP("CPUs",'vInfo (Imported)'!$1:$5000,A2489,FALSE),
"")</f>
        <v/>
      </c>
      <c r="D2489" t="str">
        <f>IF(HLOOKUP($D$1,'vInfo (Imported)'!$1:$5000,A2489,FALSE)&gt;0,
HLOOKUP($D$1,'vInfo (Imported)'!$1:$5000,A2489,FALSE),
"")</f>
        <v/>
      </c>
      <c r="E2489" t="str">
        <f>IF(HLOOKUP("Category",'vInfo (Imported)'!$1:$5000,A2489,FALSE)&gt;0,
HLOOKUP("Category",'vInfo (Imported)'!$1:$5000,A2489,FALSE),
"")</f>
        <v/>
      </c>
      <c r="F2489" t="str">
        <f>IF(HLOOKUP("OS according to the configuration file",'vInfo (Imported)'!$1:$5000,A2489,FALSE)&gt;0,
HLOOKUP("OS according to the configuration file",'vInfo (Imported)'!$1:$5000,A2489,FALSE),
"")</f>
        <v/>
      </c>
      <c r="G2489" s="1" t="str">
        <f>IF(HLOOKUP("Cluster",'vInfo (Imported)'!$1:$5000,A2489,FALSE)&gt;0,
HLOOKUP("Cluster",'vInfo (Imported)'!$1:$5000,A2489,FALSE),
"")</f>
        <v/>
      </c>
      <c r="K2489" s="28">
        <f>'vCluster (Imported)'!A2489</f>
        <v>0</v>
      </c>
      <c r="L2489">
        <f t="shared" si="231"/>
        <v>0</v>
      </c>
      <c r="M2489">
        <f t="shared" si="232"/>
        <v>0</v>
      </c>
      <c r="N2489">
        <f t="shared" si="233"/>
        <v>0</v>
      </c>
      <c r="O2489" s="1">
        <f t="shared" si="234"/>
        <v>0</v>
      </c>
      <c r="P2489">
        <f>SUMIFS('vCluster (Imported)'!$G:$G,'vCluster (Imported)'!$A:$A,K2489)</f>
        <v>0</v>
      </c>
      <c r="Q2489">
        <f t="shared" si="235"/>
        <v>0</v>
      </c>
    </row>
    <row r="2490" spans="1:17" x14ac:dyDescent="0.3">
      <c r="A2490">
        <f t="shared" si="230"/>
        <v>2490</v>
      </c>
      <c r="B2490" t="str">
        <f>IF(HLOOKUP("Memory",'vInfo (Imported)'!$1:$5000,A2490,FALSE)&gt;0,HLOOKUP("Memory",'vInfo (Imported)'!$1:$5000,A2490,FALSE),"")</f>
        <v/>
      </c>
      <c r="C2490" t="str">
        <f>IF(HLOOKUP("CPUs",'vInfo (Imported)'!$1:$5000,A2490,FALSE)&gt;0,
HLOOKUP("CPUs",'vInfo (Imported)'!$1:$5000,A2490,FALSE),
"")</f>
        <v/>
      </c>
      <c r="D2490" t="str">
        <f>IF(HLOOKUP($D$1,'vInfo (Imported)'!$1:$5000,A2490,FALSE)&gt;0,
HLOOKUP($D$1,'vInfo (Imported)'!$1:$5000,A2490,FALSE),
"")</f>
        <v/>
      </c>
      <c r="E2490" t="str">
        <f>IF(HLOOKUP("Category",'vInfo (Imported)'!$1:$5000,A2490,FALSE)&gt;0,
HLOOKUP("Category",'vInfo (Imported)'!$1:$5000,A2490,FALSE),
"")</f>
        <v/>
      </c>
      <c r="F2490" t="str">
        <f>IF(HLOOKUP("OS according to the configuration file",'vInfo (Imported)'!$1:$5000,A2490,FALSE)&gt;0,
HLOOKUP("OS according to the configuration file",'vInfo (Imported)'!$1:$5000,A2490,FALSE),
"")</f>
        <v/>
      </c>
      <c r="G2490" s="1" t="str">
        <f>IF(HLOOKUP("Cluster",'vInfo (Imported)'!$1:$5000,A2490,FALSE)&gt;0,
HLOOKUP("Cluster",'vInfo (Imported)'!$1:$5000,A2490,FALSE),
"")</f>
        <v/>
      </c>
      <c r="K2490" s="28">
        <f>'vCluster (Imported)'!A2490</f>
        <v>0</v>
      </c>
      <c r="L2490">
        <f t="shared" si="231"/>
        <v>0</v>
      </c>
      <c r="M2490">
        <f t="shared" si="232"/>
        <v>0</v>
      </c>
      <c r="N2490">
        <f t="shared" si="233"/>
        <v>0</v>
      </c>
      <c r="O2490" s="1">
        <f t="shared" si="234"/>
        <v>0</v>
      </c>
      <c r="P2490">
        <f>SUMIFS('vCluster (Imported)'!$G:$G,'vCluster (Imported)'!$A:$A,K2490)</f>
        <v>0</v>
      </c>
      <c r="Q2490">
        <f t="shared" si="235"/>
        <v>0</v>
      </c>
    </row>
    <row r="2491" spans="1:17" x14ac:dyDescent="0.3">
      <c r="A2491">
        <f t="shared" si="230"/>
        <v>2491</v>
      </c>
      <c r="B2491" t="str">
        <f>IF(HLOOKUP("Memory",'vInfo (Imported)'!$1:$5000,A2491,FALSE)&gt;0,HLOOKUP("Memory",'vInfo (Imported)'!$1:$5000,A2491,FALSE),"")</f>
        <v/>
      </c>
      <c r="C2491" t="str">
        <f>IF(HLOOKUP("CPUs",'vInfo (Imported)'!$1:$5000,A2491,FALSE)&gt;0,
HLOOKUP("CPUs",'vInfo (Imported)'!$1:$5000,A2491,FALSE),
"")</f>
        <v/>
      </c>
      <c r="D2491" t="str">
        <f>IF(HLOOKUP($D$1,'vInfo (Imported)'!$1:$5000,A2491,FALSE)&gt;0,
HLOOKUP($D$1,'vInfo (Imported)'!$1:$5000,A2491,FALSE),
"")</f>
        <v/>
      </c>
      <c r="E2491" t="str">
        <f>IF(HLOOKUP("Category",'vInfo (Imported)'!$1:$5000,A2491,FALSE)&gt;0,
HLOOKUP("Category",'vInfo (Imported)'!$1:$5000,A2491,FALSE),
"")</f>
        <v/>
      </c>
      <c r="F2491" t="str">
        <f>IF(HLOOKUP("OS according to the configuration file",'vInfo (Imported)'!$1:$5000,A2491,FALSE)&gt;0,
HLOOKUP("OS according to the configuration file",'vInfo (Imported)'!$1:$5000,A2491,FALSE),
"")</f>
        <v/>
      </c>
      <c r="G2491" s="1" t="str">
        <f>IF(HLOOKUP("Cluster",'vInfo (Imported)'!$1:$5000,A2491,FALSE)&gt;0,
HLOOKUP("Cluster",'vInfo (Imported)'!$1:$5000,A2491,FALSE),
"")</f>
        <v/>
      </c>
      <c r="K2491" s="28">
        <f>'vCluster (Imported)'!A2491</f>
        <v>0</v>
      </c>
      <c r="L2491">
        <f t="shared" si="231"/>
        <v>0</v>
      </c>
      <c r="M2491">
        <f t="shared" si="232"/>
        <v>0</v>
      </c>
      <c r="N2491">
        <f t="shared" si="233"/>
        <v>0</v>
      </c>
      <c r="O2491" s="1">
        <f t="shared" si="234"/>
        <v>0</v>
      </c>
      <c r="P2491">
        <f>SUMIFS('vCluster (Imported)'!$G:$G,'vCluster (Imported)'!$A:$A,K2491)</f>
        <v>0</v>
      </c>
      <c r="Q2491">
        <f t="shared" si="235"/>
        <v>0</v>
      </c>
    </row>
    <row r="2492" spans="1:17" x14ac:dyDescent="0.3">
      <c r="A2492">
        <f t="shared" si="230"/>
        <v>2492</v>
      </c>
      <c r="B2492" t="str">
        <f>IF(HLOOKUP("Memory",'vInfo (Imported)'!$1:$5000,A2492,FALSE)&gt;0,HLOOKUP("Memory",'vInfo (Imported)'!$1:$5000,A2492,FALSE),"")</f>
        <v/>
      </c>
      <c r="C2492" t="str">
        <f>IF(HLOOKUP("CPUs",'vInfo (Imported)'!$1:$5000,A2492,FALSE)&gt;0,
HLOOKUP("CPUs",'vInfo (Imported)'!$1:$5000,A2492,FALSE),
"")</f>
        <v/>
      </c>
      <c r="D2492" t="str">
        <f>IF(HLOOKUP($D$1,'vInfo (Imported)'!$1:$5000,A2492,FALSE)&gt;0,
HLOOKUP($D$1,'vInfo (Imported)'!$1:$5000,A2492,FALSE),
"")</f>
        <v/>
      </c>
      <c r="E2492" t="str">
        <f>IF(HLOOKUP("Category",'vInfo (Imported)'!$1:$5000,A2492,FALSE)&gt;0,
HLOOKUP("Category",'vInfo (Imported)'!$1:$5000,A2492,FALSE),
"")</f>
        <v/>
      </c>
      <c r="F2492" t="str">
        <f>IF(HLOOKUP("OS according to the configuration file",'vInfo (Imported)'!$1:$5000,A2492,FALSE)&gt;0,
HLOOKUP("OS according to the configuration file",'vInfo (Imported)'!$1:$5000,A2492,FALSE),
"")</f>
        <v/>
      </c>
      <c r="G2492" s="1" t="str">
        <f>IF(HLOOKUP("Cluster",'vInfo (Imported)'!$1:$5000,A2492,FALSE)&gt;0,
HLOOKUP("Cluster",'vInfo (Imported)'!$1:$5000,A2492,FALSE),
"")</f>
        <v/>
      </c>
      <c r="K2492" s="28">
        <f>'vCluster (Imported)'!A2492</f>
        <v>0</v>
      </c>
      <c r="L2492">
        <f t="shared" si="231"/>
        <v>0</v>
      </c>
      <c r="M2492">
        <f t="shared" si="232"/>
        <v>0</v>
      </c>
      <c r="N2492">
        <f t="shared" si="233"/>
        <v>0</v>
      </c>
      <c r="O2492" s="1">
        <f t="shared" si="234"/>
        <v>0</v>
      </c>
      <c r="P2492">
        <f>SUMIFS('vCluster (Imported)'!$G:$G,'vCluster (Imported)'!$A:$A,K2492)</f>
        <v>0</v>
      </c>
      <c r="Q2492">
        <f t="shared" si="235"/>
        <v>0</v>
      </c>
    </row>
    <row r="2493" spans="1:17" x14ac:dyDescent="0.3">
      <c r="A2493">
        <f t="shared" si="230"/>
        <v>2493</v>
      </c>
      <c r="B2493" t="str">
        <f>IF(HLOOKUP("Memory",'vInfo (Imported)'!$1:$5000,A2493,FALSE)&gt;0,HLOOKUP("Memory",'vInfo (Imported)'!$1:$5000,A2493,FALSE),"")</f>
        <v/>
      </c>
      <c r="C2493" t="str">
        <f>IF(HLOOKUP("CPUs",'vInfo (Imported)'!$1:$5000,A2493,FALSE)&gt;0,
HLOOKUP("CPUs",'vInfo (Imported)'!$1:$5000,A2493,FALSE),
"")</f>
        <v/>
      </c>
      <c r="D2493" t="str">
        <f>IF(HLOOKUP($D$1,'vInfo (Imported)'!$1:$5000,A2493,FALSE)&gt;0,
HLOOKUP($D$1,'vInfo (Imported)'!$1:$5000,A2493,FALSE),
"")</f>
        <v/>
      </c>
      <c r="E2493" t="str">
        <f>IF(HLOOKUP("Category",'vInfo (Imported)'!$1:$5000,A2493,FALSE)&gt;0,
HLOOKUP("Category",'vInfo (Imported)'!$1:$5000,A2493,FALSE),
"")</f>
        <v/>
      </c>
      <c r="F2493" t="str">
        <f>IF(HLOOKUP("OS according to the configuration file",'vInfo (Imported)'!$1:$5000,A2493,FALSE)&gt;0,
HLOOKUP("OS according to the configuration file",'vInfo (Imported)'!$1:$5000,A2493,FALSE),
"")</f>
        <v/>
      </c>
      <c r="G2493" s="1" t="str">
        <f>IF(HLOOKUP("Cluster",'vInfo (Imported)'!$1:$5000,A2493,FALSE)&gt;0,
HLOOKUP("Cluster",'vInfo (Imported)'!$1:$5000,A2493,FALSE),
"")</f>
        <v/>
      </c>
      <c r="K2493" s="28">
        <f>'vCluster (Imported)'!A2493</f>
        <v>0</v>
      </c>
      <c r="L2493">
        <f t="shared" si="231"/>
        <v>0</v>
      </c>
      <c r="M2493">
        <f t="shared" si="232"/>
        <v>0</v>
      </c>
      <c r="N2493">
        <f t="shared" si="233"/>
        <v>0</v>
      </c>
      <c r="O2493" s="1">
        <f t="shared" si="234"/>
        <v>0</v>
      </c>
      <c r="P2493">
        <f>SUMIFS('vCluster (Imported)'!$G:$G,'vCluster (Imported)'!$A:$A,K2493)</f>
        <v>0</v>
      </c>
      <c r="Q2493">
        <f t="shared" si="235"/>
        <v>0</v>
      </c>
    </row>
    <row r="2494" spans="1:17" x14ac:dyDescent="0.3">
      <c r="A2494">
        <f t="shared" si="230"/>
        <v>2494</v>
      </c>
      <c r="B2494" t="str">
        <f>IF(HLOOKUP("Memory",'vInfo (Imported)'!$1:$5000,A2494,FALSE)&gt;0,HLOOKUP("Memory",'vInfo (Imported)'!$1:$5000,A2494,FALSE),"")</f>
        <v/>
      </c>
      <c r="C2494" t="str">
        <f>IF(HLOOKUP("CPUs",'vInfo (Imported)'!$1:$5000,A2494,FALSE)&gt;0,
HLOOKUP("CPUs",'vInfo (Imported)'!$1:$5000,A2494,FALSE),
"")</f>
        <v/>
      </c>
      <c r="D2494" t="str">
        <f>IF(HLOOKUP($D$1,'vInfo (Imported)'!$1:$5000,A2494,FALSE)&gt;0,
HLOOKUP($D$1,'vInfo (Imported)'!$1:$5000,A2494,FALSE),
"")</f>
        <v/>
      </c>
      <c r="E2494" t="str">
        <f>IF(HLOOKUP("Category",'vInfo (Imported)'!$1:$5000,A2494,FALSE)&gt;0,
HLOOKUP("Category",'vInfo (Imported)'!$1:$5000,A2494,FALSE),
"")</f>
        <v/>
      </c>
      <c r="F2494" t="str">
        <f>IF(HLOOKUP("OS according to the configuration file",'vInfo (Imported)'!$1:$5000,A2494,FALSE)&gt;0,
HLOOKUP("OS according to the configuration file",'vInfo (Imported)'!$1:$5000,A2494,FALSE),
"")</f>
        <v/>
      </c>
      <c r="G2494" s="1" t="str">
        <f>IF(HLOOKUP("Cluster",'vInfo (Imported)'!$1:$5000,A2494,FALSE)&gt;0,
HLOOKUP("Cluster",'vInfo (Imported)'!$1:$5000,A2494,FALSE),
"")</f>
        <v/>
      </c>
      <c r="K2494" s="28">
        <f>'vCluster (Imported)'!A2494</f>
        <v>0</v>
      </c>
      <c r="L2494">
        <f t="shared" si="231"/>
        <v>0</v>
      </c>
      <c r="M2494">
        <f t="shared" si="232"/>
        <v>0</v>
      </c>
      <c r="N2494">
        <f t="shared" si="233"/>
        <v>0</v>
      </c>
      <c r="O2494" s="1">
        <f t="shared" si="234"/>
        <v>0</v>
      </c>
      <c r="P2494">
        <f>SUMIFS('vCluster (Imported)'!$G:$G,'vCluster (Imported)'!$A:$A,K2494)</f>
        <v>0</v>
      </c>
      <c r="Q2494">
        <f t="shared" si="235"/>
        <v>0</v>
      </c>
    </row>
    <row r="2495" spans="1:17" x14ac:dyDescent="0.3">
      <c r="A2495">
        <f t="shared" si="230"/>
        <v>2495</v>
      </c>
      <c r="B2495" t="str">
        <f>IF(HLOOKUP("Memory",'vInfo (Imported)'!$1:$5000,A2495,FALSE)&gt;0,HLOOKUP("Memory",'vInfo (Imported)'!$1:$5000,A2495,FALSE),"")</f>
        <v/>
      </c>
      <c r="C2495" t="str">
        <f>IF(HLOOKUP("CPUs",'vInfo (Imported)'!$1:$5000,A2495,FALSE)&gt;0,
HLOOKUP("CPUs",'vInfo (Imported)'!$1:$5000,A2495,FALSE),
"")</f>
        <v/>
      </c>
      <c r="D2495" t="str">
        <f>IF(HLOOKUP($D$1,'vInfo (Imported)'!$1:$5000,A2495,FALSE)&gt;0,
HLOOKUP($D$1,'vInfo (Imported)'!$1:$5000,A2495,FALSE),
"")</f>
        <v/>
      </c>
      <c r="E2495" t="str">
        <f>IF(HLOOKUP("Category",'vInfo (Imported)'!$1:$5000,A2495,FALSE)&gt;0,
HLOOKUP("Category",'vInfo (Imported)'!$1:$5000,A2495,FALSE),
"")</f>
        <v/>
      </c>
      <c r="F2495" t="str">
        <f>IF(HLOOKUP("OS according to the configuration file",'vInfo (Imported)'!$1:$5000,A2495,FALSE)&gt;0,
HLOOKUP("OS according to the configuration file",'vInfo (Imported)'!$1:$5000,A2495,FALSE),
"")</f>
        <v/>
      </c>
      <c r="G2495" s="1" t="str">
        <f>IF(HLOOKUP("Cluster",'vInfo (Imported)'!$1:$5000,A2495,FALSE)&gt;0,
HLOOKUP("Cluster",'vInfo (Imported)'!$1:$5000,A2495,FALSE),
"")</f>
        <v/>
      </c>
      <c r="K2495" s="28">
        <f>'vCluster (Imported)'!A2495</f>
        <v>0</v>
      </c>
      <c r="L2495">
        <f t="shared" si="231"/>
        <v>0</v>
      </c>
      <c r="M2495">
        <f t="shared" si="232"/>
        <v>0</v>
      </c>
      <c r="N2495">
        <f t="shared" si="233"/>
        <v>0</v>
      </c>
      <c r="O2495" s="1">
        <f t="shared" si="234"/>
        <v>0</v>
      </c>
      <c r="P2495">
        <f>SUMIFS('vCluster (Imported)'!$G:$G,'vCluster (Imported)'!$A:$A,K2495)</f>
        <v>0</v>
      </c>
      <c r="Q2495">
        <f t="shared" si="235"/>
        <v>0</v>
      </c>
    </row>
    <row r="2496" spans="1:17" x14ac:dyDescent="0.3">
      <c r="A2496">
        <f t="shared" si="230"/>
        <v>2496</v>
      </c>
      <c r="B2496" t="str">
        <f>IF(HLOOKUP("Memory",'vInfo (Imported)'!$1:$5000,A2496,FALSE)&gt;0,HLOOKUP("Memory",'vInfo (Imported)'!$1:$5000,A2496,FALSE),"")</f>
        <v/>
      </c>
      <c r="C2496" t="str">
        <f>IF(HLOOKUP("CPUs",'vInfo (Imported)'!$1:$5000,A2496,FALSE)&gt;0,
HLOOKUP("CPUs",'vInfo (Imported)'!$1:$5000,A2496,FALSE),
"")</f>
        <v/>
      </c>
      <c r="D2496" t="str">
        <f>IF(HLOOKUP($D$1,'vInfo (Imported)'!$1:$5000,A2496,FALSE)&gt;0,
HLOOKUP($D$1,'vInfo (Imported)'!$1:$5000,A2496,FALSE),
"")</f>
        <v/>
      </c>
      <c r="E2496" t="str">
        <f>IF(HLOOKUP("Category",'vInfo (Imported)'!$1:$5000,A2496,FALSE)&gt;0,
HLOOKUP("Category",'vInfo (Imported)'!$1:$5000,A2496,FALSE),
"")</f>
        <v/>
      </c>
      <c r="F2496" t="str">
        <f>IF(HLOOKUP("OS according to the configuration file",'vInfo (Imported)'!$1:$5000,A2496,FALSE)&gt;0,
HLOOKUP("OS according to the configuration file",'vInfo (Imported)'!$1:$5000,A2496,FALSE),
"")</f>
        <v/>
      </c>
      <c r="G2496" s="1" t="str">
        <f>IF(HLOOKUP("Cluster",'vInfo (Imported)'!$1:$5000,A2496,FALSE)&gt;0,
HLOOKUP("Cluster",'vInfo (Imported)'!$1:$5000,A2496,FALSE),
"")</f>
        <v/>
      </c>
      <c r="K2496" s="28">
        <f>'vCluster (Imported)'!A2496</f>
        <v>0</v>
      </c>
      <c r="L2496">
        <f t="shared" si="231"/>
        <v>0</v>
      </c>
      <c r="M2496">
        <f t="shared" si="232"/>
        <v>0</v>
      </c>
      <c r="N2496">
        <f t="shared" si="233"/>
        <v>0</v>
      </c>
      <c r="O2496" s="1">
        <f t="shared" si="234"/>
        <v>0</v>
      </c>
      <c r="P2496">
        <f>SUMIFS('vCluster (Imported)'!$G:$G,'vCluster (Imported)'!$A:$A,K2496)</f>
        <v>0</v>
      </c>
      <c r="Q2496">
        <f t="shared" si="235"/>
        <v>0</v>
      </c>
    </row>
    <row r="2497" spans="1:17" x14ac:dyDescent="0.3">
      <c r="A2497">
        <f t="shared" si="230"/>
        <v>2497</v>
      </c>
      <c r="B2497" t="str">
        <f>IF(HLOOKUP("Memory",'vInfo (Imported)'!$1:$5000,A2497,FALSE)&gt;0,HLOOKUP("Memory",'vInfo (Imported)'!$1:$5000,A2497,FALSE),"")</f>
        <v/>
      </c>
      <c r="C2497" t="str">
        <f>IF(HLOOKUP("CPUs",'vInfo (Imported)'!$1:$5000,A2497,FALSE)&gt;0,
HLOOKUP("CPUs",'vInfo (Imported)'!$1:$5000,A2497,FALSE),
"")</f>
        <v/>
      </c>
      <c r="D2497" t="str">
        <f>IF(HLOOKUP($D$1,'vInfo (Imported)'!$1:$5000,A2497,FALSE)&gt;0,
HLOOKUP($D$1,'vInfo (Imported)'!$1:$5000,A2497,FALSE),
"")</f>
        <v/>
      </c>
      <c r="E2497" t="str">
        <f>IF(HLOOKUP("Category",'vInfo (Imported)'!$1:$5000,A2497,FALSE)&gt;0,
HLOOKUP("Category",'vInfo (Imported)'!$1:$5000,A2497,FALSE),
"")</f>
        <v/>
      </c>
      <c r="F2497" t="str">
        <f>IF(HLOOKUP("OS according to the configuration file",'vInfo (Imported)'!$1:$5000,A2497,FALSE)&gt;0,
HLOOKUP("OS according to the configuration file",'vInfo (Imported)'!$1:$5000,A2497,FALSE),
"")</f>
        <v/>
      </c>
      <c r="G2497" s="1" t="str">
        <f>IF(HLOOKUP("Cluster",'vInfo (Imported)'!$1:$5000,A2497,FALSE)&gt;0,
HLOOKUP("Cluster",'vInfo (Imported)'!$1:$5000,A2497,FALSE),
"")</f>
        <v/>
      </c>
      <c r="K2497" s="28">
        <f>'vCluster (Imported)'!A2497</f>
        <v>0</v>
      </c>
      <c r="L2497">
        <f t="shared" si="231"/>
        <v>0</v>
      </c>
      <c r="M2497">
        <f t="shared" si="232"/>
        <v>0</v>
      </c>
      <c r="N2497">
        <f t="shared" si="233"/>
        <v>0</v>
      </c>
      <c r="O2497" s="1">
        <f t="shared" si="234"/>
        <v>0</v>
      </c>
      <c r="P2497">
        <f>SUMIFS('vCluster (Imported)'!$G:$G,'vCluster (Imported)'!$A:$A,K2497)</f>
        <v>0</v>
      </c>
      <c r="Q2497">
        <f t="shared" si="235"/>
        <v>0</v>
      </c>
    </row>
    <row r="2498" spans="1:17" x14ac:dyDescent="0.3">
      <c r="A2498">
        <f t="shared" ref="A2498:A2561" si="236">A2497+1</f>
        <v>2498</v>
      </c>
      <c r="B2498" t="str">
        <f>IF(HLOOKUP("Memory",'vInfo (Imported)'!$1:$5000,A2498,FALSE)&gt;0,HLOOKUP("Memory",'vInfo (Imported)'!$1:$5000,A2498,FALSE),"")</f>
        <v/>
      </c>
      <c r="C2498" t="str">
        <f>IF(HLOOKUP("CPUs",'vInfo (Imported)'!$1:$5000,A2498,FALSE)&gt;0,
HLOOKUP("CPUs",'vInfo (Imported)'!$1:$5000,A2498,FALSE),
"")</f>
        <v/>
      </c>
      <c r="D2498" t="str">
        <f>IF(HLOOKUP($D$1,'vInfo (Imported)'!$1:$5000,A2498,FALSE)&gt;0,
HLOOKUP($D$1,'vInfo (Imported)'!$1:$5000,A2498,FALSE),
"")</f>
        <v/>
      </c>
      <c r="E2498" t="str">
        <f>IF(HLOOKUP("Category",'vInfo (Imported)'!$1:$5000,A2498,FALSE)&gt;0,
HLOOKUP("Category",'vInfo (Imported)'!$1:$5000,A2498,FALSE),
"")</f>
        <v/>
      </c>
      <c r="F2498" t="str">
        <f>IF(HLOOKUP("OS according to the configuration file",'vInfo (Imported)'!$1:$5000,A2498,FALSE)&gt;0,
HLOOKUP("OS according to the configuration file",'vInfo (Imported)'!$1:$5000,A2498,FALSE),
"")</f>
        <v/>
      </c>
      <c r="G2498" s="1" t="str">
        <f>IF(HLOOKUP("Cluster",'vInfo (Imported)'!$1:$5000,A2498,FALSE)&gt;0,
HLOOKUP("Cluster",'vInfo (Imported)'!$1:$5000,A2498,FALSE),
"")</f>
        <v/>
      </c>
      <c r="K2498" s="28">
        <f>'vCluster (Imported)'!A2498</f>
        <v>0</v>
      </c>
      <c r="L2498">
        <f t="shared" ref="L2498:L2561" si="237">COUNTIFS(G:G,K2498,$E:$E,$L$1)</f>
        <v>0</v>
      </c>
      <c r="M2498">
        <f t="shared" ref="M2498:M2561" si="238">COUNTIFS(G:G,K2498,$E:$E,$M$1)</f>
        <v>0</v>
      </c>
      <c r="N2498">
        <f t="shared" ref="N2498:N2561" si="239">COUNTIFS(G:G,K2498,$E:$E,$N$1)</f>
        <v>0</v>
      </c>
      <c r="O2498" s="1">
        <f t="shared" ref="O2498:O2561" si="240">COUNTIFS(G:G,K2498,$E:$E,$O$1)</f>
        <v>0</v>
      </c>
      <c r="P2498">
        <f>SUMIFS('vCluster (Imported)'!$G:$G,'vCluster (Imported)'!$A:$A,K2498)</f>
        <v>0</v>
      </c>
      <c r="Q2498">
        <f t="shared" ref="Q2498:Q2561" si="241">IF(L2498&gt;0,P2498,0)</f>
        <v>0</v>
      </c>
    </row>
    <row r="2499" spans="1:17" x14ac:dyDescent="0.3">
      <c r="A2499">
        <f t="shared" si="236"/>
        <v>2499</v>
      </c>
      <c r="B2499" t="str">
        <f>IF(HLOOKUP("Memory",'vInfo (Imported)'!$1:$5000,A2499,FALSE)&gt;0,HLOOKUP("Memory",'vInfo (Imported)'!$1:$5000,A2499,FALSE),"")</f>
        <v/>
      </c>
      <c r="C2499" t="str">
        <f>IF(HLOOKUP("CPUs",'vInfo (Imported)'!$1:$5000,A2499,FALSE)&gt;0,
HLOOKUP("CPUs",'vInfo (Imported)'!$1:$5000,A2499,FALSE),
"")</f>
        <v/>
      </c>
      <c r="D2499" t="str">
        <f>IF(HLOOKUP($D$1,'vInfo (Imported)'!$1:$5000,A2499,FALSE)&gt;0,
HLOOKUP($D$1,'vInfo (Imported)'!$1:$5000,A2499,FALSE),
"")</f>
        <v/>
      </c>
      <c r="E2499" t="str">
        <f>IF(HLOOKUP("Category",'vInfo (Imported)'!$1:$5000,A2499,FALSE)&gt;0,
HLOOKUP("Category",'vInfo (Imported)'!$1:$5000,A2499,FALSE),
"")</f>
        <v/>
      </c>
      <c r="F2499" t="str">
        <f>IF(HLOOKUP("OS according to the configuration file",'vInfo (Imported)'!$1:$5000,A2499,FALSE)&gt;0,
HLOOKUP("OS according to the configuration file",'vInfo (Imported)'!$1:$5000,A2499,FALSE),
"")</f>
        <v/>
      </c>
      <c r="G2499" s="1" t="str">
        <f>IF(HLOOKUP("Cluster",'vInfo (Imported)'!$1:$5000,A2499,FALSE)&gt;0,
HLOOKUP("Cluster",'vInfo (Imported)'!$1:$5000,A2499,FALSE),
"")</f>
        <v/>
      </c>
      <c r="K2499" s="28">
        <f>'vCluster (Imported)'!A2499</f>
        <v>0</v>
      </c>
      <c r="L2499">
        <f t="shared" si="237"/>
        <v>0</v>
      </c>
      <c r="M2499">
        <f t="shared" si="238"/>
        <v>0</v>
      </c>
      <c r="N2499">
        <f t="shared" si="239"/>
        <v>0</v>
      </c>
      <c r="O2499" s="1">
        <f t="shared" si="240"/>
        <v>0</v>
      </c>
      <c r="P2499">
        <f>SUMIFS('vCluster (Imported)'!$G:$G,'vCluster (Imported)'!$A:$A,K2499)</f>
        <v>0</v>
      </c>
      <c r="Q2499">
        <f t="shared" si="241"/>
        <v>0</v>
      </c>
    </row>
    <row r="2500" spans="1:17" x14ac:dyDescent="0.3">
      <c r="A2500">
        <f t="shared" si="236"/>
        <v>2500</v>
      </c>
      <c r="B2500" t="str">
        <f>IF(HLOOKUP("Memory",'vInfo (Imported)'!$1:$5000,A2500,FALSE)&gt;0,HLOOKUP("Memory",'vInfo (Imported)'!$1:$5000,A2500,FALSE),"")</f>
        <v/>
      </c>
      <c r="C2500" t="str">
        <f>IF(HLOOKUP("CPUs",'vInfo (Imported)'!$1:$5000,A2500,FALSE)&gt;0,
HLOOKUP("CPUs",'vInfo (Imported)'!$1:$5000,A2500,FALSE),
"")</f>
        <v/>
      </c>
      <c r="D2500" t="str">
        <f>IF(HLOOKUP($D$1,'vInfo (Imported)'!$1:$5000,A2500,FALSE)&gt;0,
HLOOKUP($D$1,'vInfo (Imported)'!$1:$5000,A2500,FALSE),
"")</f>
        <v/>
      </c>
      <c r="E2500" t="str">
        <f>IF(HLOOKUP("Category",'vInfo (Imported)'!$1:$5000,A2500,FALSE)&gt;0,
HLOOKUP("Category",'vInfo (Imported)'!$1:$5000,A2500,FALSE),
"")</f>
        <v/>
      </c>
      <c r="F2500" t="str">
        <f>IF(HLOOKUP("OS according to the configuration file",'vInfo (Imported)'!$1:$5000,A2500,FALSE)&gt;0,
HLOOKUP("OS according to the configuration file",'vInfo (Imported)'!$1:$5000,A2500,FALSE),
"")</f>
        <v/>
      </c>
      <c r="G2500" s="1" t="str">
        <f>IF(HLOOKUP("Cluster",'vInfo (Imported)'!$1:$5000,A2500,FALSE)&gt;0,
HLOOKUP("Cluster",'vInfo (Imported)'!$1:$5000,A2500,FALSE),
"")</f>
        <v/>
      </c>
      <c r="K2500" s="28">
        <f>'vCluster (Imported)'!A2500</f>
        <v>0</v>
      </c>
      <c r="L2500">
        <f t="shared" si="237"/>
        <v>0</v>
      </c>
      <c r="M2500">
        <f t="shared" si="238"/>
        <v>0</v>
      </c>
      <c r="N2500">
        <f t="shared" si="239"/>
        <v>0</v>
      </c>
      <c r="O2500" s="1">
        <f t="shared" si="240"/>
        <v>0</v>
      </c>
      <c r="P2500">
        <f>SUMIFS('vCluster (Imported)'!$G:$G,'vCluster (Imported)'!$A:$A,K2500)</f>
        <v>0</v>
      </c>
      <c r="Q2500">
        <f t="shared" si="241"/>
        <v>0</v>
      </c>
    </row>
    <row r="2501" spans="1:17" x14ac:dyDescent="0.3">
      <c r="A2501">
        <f t="shared" si="236"/>
        <v>2501</v>
      </c>
      <c r="B2501" t="str">
        <f>IF(HLOOKUP("Memory",'vInfo (Imported)'!$1:$5000,A2501,FALSE)&gt;0,HLOOKUP("Memory",'vInfo (Imported)'!$1:$5000,A2501,FALSE),"")</f>
        <v/>
      </c>
      <c r="C2501" t="str">
        <f>IF(HLOOKUP("CPUs",'vInfo (Imported)'!$1:$5000,A2501,FALSE)&gt;0,
HLOOKUP("CPUs",'vInfo (Imported)'!$1:$5000,A2501,FALSE),
"")</f>
        <v/>
      </c>
      <c r="D2501" t="str">
        <f>IF(HLOOKUP($D$1,'vInfo (Imported)'!$1:$5000,A2501,FALSE)&gt;0,
HLOOKUP($D$1,'vInfo (Imported)'!$1:$5000,A2501,FALSE),
"")</f>
        <v/>
      </c>
      <c r="E2501" t="str">
        <f>IF(HLOOKUP("Category",'vInfo (Imported)'!$1:$5000,A2501,FALSE)&gt;0,
HLOOKUP("Category",'vInfo (Imported)'!$1:$5000,A2501,FALSE),
"")</f>
        <v/>
      </c>
      <c r="F2501" t="str">
        <f>IF(HLOOKUP("OS according to the configuration file",'vInfo (Imported)'!$1:$5000,A2501,FALSE)&gt;0,
HLOOKUP("OS according to the configuration file",'vInfo (Imported)'!$1:$5000,A2501,FALSE),
"")</f>
        <v/>
      </c>
      <c r="G2501" s="1" t="str">
        <f>IF(HLOOKUP("Cluster",'vInfo (Imported)'!$1:$5000,A2501,FALSE)&gt;0,
HLOOKUP("Cluster",'vInfo (Imported)'!$1:$5000,A2501,FALSE),
"")</f>
        <v/>
      </c>
      <c r="K2501" s="28">
        <f>'vCluster (Imported)'!A2501</f>
        <v>0</v>
      </c>
      <c r="L2501">
        <f t="shared" si="237"/>
        <v>0</v>
      </c>
      <c r="M2501">
        <f t="shared" si="238"/>
        <v>0</v>
      </c>
      <c r="N2501">
        <f t="shared" si="239"/>
        <v>0</v>
      </c>
      <c r="O2501" s="1">
        <f t="shared" si="240"/>
        <v>0</v>
      </c>
      <c r="P2501">
        <f>SUMIFS('vCluster (Imported)'!$G:$G,'vCluster (Imported)'!$A:$A,K2501)</f>
        <v>0</v>
      </c>
      <c r="Q2501">
        <f t="shared" si="241"/>
        <v>0</v>
      </c>
    </row>
    <row r="2502" spans="1:17" x14ac:dyDescent="0.3">
      <c r="A2502">
        <f t="shared" si="236"/>
        <v>2502</v>
      </c>
      <c r="B2502" t="str">
        <f>IF(HLOOKUP("Memory",'vInfo (Imported)'!$1:$5000,A2502,FALSE)&gt;0,HLOOKUP("Memory",'vInfo (Imported)'!$1:$5000,A2502,FALSE),"")</f>
        <v/>
      </c>
      <c r="C2502" t="str">
        <f>IF(HLOOKUP("CPUs",'vInfo (Imported)'!$1:$5000,A2502,FALSE)&gt;0,
HLOOKUP("CPUs",'vInfo (Imported)'!$1:$5000,A2502,FALSE),
"")</f>
        <v/>
      </c>
      <c r="D2502" t="str">
        <f>IF(HLOOKUP($D$1,'vInfo (Imported)'!$1:$5000,A2502,FALSE)&gt;0,
HLOOKUP($D$1,'vInfo (Imported)'!$1:$5000,A2502,FALSE),
"")</f>
        <v/>
      </c>
      <c r="E2502" t="str">
        <f>IF(HLOOKUP("Category",'vInfo (Imported)'!$1:$5000,A2502,FALSE)&gt;0,
HLOOKUP("Category",'vInfo (Imported)'!$1:$5000,A2502,FALSE),
"")</f>
        <v/>
      </c>
      <c r="F2502" t="str">
        <f>IF(HLOOKUP("OS according to the configuration file",'vInfo (Imported)'!$1:$5000,A2502,FALSE)&gt;0,
HLOOKUP("OS according to the configuration file",'vInfo (Imported)'!$1:$5000,A2502,FALSE),
"")</f>
        <v/>
      </c>
      <c r="G2502" s="1" t="str">
        <f>IF(HLOOKUP("Cluster",'vInfo (Imported)'!$1:$5000,A2502,FALSE)&gt;0,
HLOOKUP("Cluster",'vInfo (Imported)'!$1:$5000,A2502,FALSE),
"")</f>
        <v/>
      </c>
      <c r="K2502" s="28">
        <f>'vCluster (Imported)'!A2502</f>
        <v>0</v>
      </c>
      <c r="L2502">
        <f t="shared" si="237"/>
        <v>0</v>
      </c>
      <c r="M2502">
        <f t="shared" si="238"/>
        <v>0</v>
      </c>
      <c r="N2502">
        <f t="shared" si="239"/>
        <v>0</v>
      </c>
      <c r="O2502" s="1">
        <f t="shared" si="240"/>
        <v>0</v>
      </c>
      <c r="P2502">
        <f>SUMIFS('vCluster (Imported)'!$G:$G,'vCluster (Imported)'!$A:$A,K2502)</f>
        <v>0</v>
      </c>
      <c r="Q2502">
        <f t="shared" si="241"/>
        <v>0</v>
      </c>
    </row>
    <row r="2503" spans="1:17" x14ac:dyDescent="0.3">
      <c r="A2503">
        <f t="shared" si="236"/>
        <v>2503</v>
      </c>
      <c r="B2503" t="str">
        <f>IF(HLOOKUP("Memory",'vInfo (Imported)'!$1:$5000,A2503,FALSE)&gt;0,HLOOKUP("Memory",'vInfo (Imported)'!$1:$5000,A2503,FALSE),"")</f>
        <v/>
      </c>
      <c r="C2503" t="str">
        <f>IF(HLOOKUP("CPUs",'vInfo (Imported)'!$1:$5000,A2503,FALSE)&gt;0,
HLOOKUP("CPUs",'vInfo (Imported)'!$1:$5000,A2503,FALSE),
"")</f>
        <v/>
      </c>
      <c r="D2503" t="str">
        <f>IF(HLOOKUP($D$1,'vInfo (Imported)'!$1:$5000,A2503,FALSE)&gt;0,
HLOOKUP($D$1,'vInfo (Imported)'!$1:$5000,A2503,FALSE),
"")</f>
        <v/>
      </c>
      <c r="E2503" t="str">
        <f>IF(HLOOKUP("Category",'vInfo (Imported)'!$1:$5000,A2503,FALSE)&gt;0,
HLOOKUP("Category",'vInfo (Imported)'!$1:$5000,A2503,FALSE),
"")</f>
        <v/>
      </c>
      <c r="F2503" t="str">
        <f>IF(HLOOKUP("OS according to the configuration file",'vInfo (Imported)'!$1:$5000,A2503,FALSE)&gt;0,
HLOOKUP("OS according to the configuration file",'vInfo (Imported)'!$1:$5000,A2503,FALSE),
"")</f>
        <v/>
      </c>
      <c r="G2503" s="1" t="str">
        <f>IF(HLOOKUP("Cluster",'vInfo (Imported)'!$1:$5000,A2503,FALSE)&gt;0,
HLOOKUP("Cluster",'vInfo (Imported)'!$1:$5000,A2503,FALSE),
"")</f>
        <v/>
      </c>
      <c r="K2503" s="28">
        <f>'vCluster (Imported)'!A2503</f>
        <v>0</v>
      </c>
      <c r="L2503">
        <f t="shared" si="237"/>
        <v>0</v>
      </c>
      <c r="M2503">
        <f t="shared" si="238"/>
        <v>0</v>
      </c>
      <c r="N2503">
        <f t="shared" si="239"/>
        <v>0</v>
      </c>
      <c r="O2503" s="1">
        <f t="shared" si="240"/>
        <v>0</v>
      </c>
      <c r="P2503">
        <f>SUMIFS('vCluster (Imported)'!$G:$G,'vCluster (Imported)'!$A:$A,K2503)</f>
        <v>0</v>
      </c>
      <c r="Q2503">
        <f t="shared" si="241"/>
        <v>0</v>
      </c>
    </row>
    <row r="2504" spans="1:17" x14ac:dyDescent="0.3">
      <c r="A2504">
        <f t="shared" si="236"/>
        <v>2504</v>
      </c>
      <c r="B2504" t="str">
        <f>IF(HLOOKUP("Memory",'vInfo (Imported)'!$1:$5000,A2504,FALSE)&gt;0,HLOOKUP("Memory",'vInfo (Imported)'!$1:$5000,A2504,FALSE),"")</f>
        <v/>
      </c>
      <c r="C2504" t="str">
        <f>IF(HLOOKUP("CPUs",'vInfo (Imported)'!$1:$5000,A2504,FALSE)&gt;0,
HLOOKUP("CPUs",'vInfo (Imported)'!$1:$5000,A2504,FALSE),
"")</f>
        <v/>
      </c>
      <c r="D2504" t="str">
        <f>IF(HLOOKUP($D$1,'vInfo (Imported)'!$1:$5000,A2504,FALSE)&gt;0,
HLOOKUP($D$1,'vInfo (Imported)'!$1:$5000,A2504,FALSE),
"")</f>
        <v/>
      </c>
      <c r="E2504" t="str">
        <f>IF(HLOOKUP("Category",'vInfo (Imported)'!$1:$5000,A2504,FALSE)&gt;0,
HLOOKUP("Category",'vInfo (Imported)'!$1:$5000,A2504,FALSE),
"")</f>
        <v/>
      </c>
      <c r="F2504" t="str">
        <f>IF(HLOOKUP("OS according to the configuration file",'vInfo (Imported)'!$1:$5000,A2504,FALSE)&gt;0,
HLOOKUP("OS according to the configuration file",'vInfo (Imported)'!$1:$5000,A2504,FALSE),
"")</f>
        <v/>
      </c>
      <c r="G2504" s="1" t="str">
        <f>IF(HLOOKUP("Cluster",'vInfo (Imported)'!$1:$5000,A2504,FALSE)&gt;0,
HLOOKUP("Cluster",'vInfo (Imported)'!$1:$5000,A2504,FALSE),
"")</f>
        <v/>
      </c>
      <c r="K2504" s="28">
        <f>'vCluster (Imported)'!A2504</f>
        <v>0</v>
      </c>
      <c r="L2504">
        <f t="shared" si="237"/>
        <v>0</v>
      </c>
      <c r="M2504">
        <f t="shared" si="238"/>
        <v>0</v>
      </c>
      <c r="N2504">
        <f t="shared" si="239"/>
        <v>0</v>
      </c>
      <c r="O2504" s="1">
        <f t="shared" si="240"/>
        <v>0</v>
      </c>
      <c r="P2504">
        <f>SUMIFS('vCluster (Imported)'!$G:$G,'vCluster (Imported)'!$A:$A,K2504)</f>
        <v>0</v>
      </c>
      <c r="Q2504">
        <f t="shared" si="241"/>
        <v>0</v>
      </c>
    </row>
    <row r="2505" spans="1:17" x14ac:dyDescent="0.3">
      <c r="A2505">
        <f t="shared" si="236"/>
        <v>2505</v>
      </c>
      <c r="B2505" t="str">
        <f>IF(HLOOKUP("Memory",'vInfo (Imported)'!$1:$5000,A2505,FALSE)&gt;0,HLOOKUP("Memory",'vInfo (Imported)'!$1:$5000,A2505,FALSE),"")</f>
        <v/>
      </c>
      <c r="C2505" t="str">
        <f>IF(HLOOKUP("CPUs",'vInfo (Imported)'!$1:$5000,A2505,FALSE)&gt;0,
HLOOKUP("CPUs",'vInfo (Imported)'!$1:$5000,A2505,FALSE),
"")</f>
        <v/>
      </c>
      <c r="D2505" t="str">
        <f>IF(HLOOKUP($D$1,'vInfo (Imported)'!$1:$5000,A2505,FALSE)&gt;0,
HLOOKUP($D$1,'vInfo (Imported)'!$1:$5000,A2505,FALSE),
"")</f>
        <v/>
      </c>
      <c r="E2505" t="str">
        <f>IF(HLOOKUP("Category",'vInfo (Imported)'!$1:$5000,A2505,FALSE)&gt;0,
HLOOKUP("Category",'vInfo (Imported)'!$1:$5000,A2505,FALSE),
"")</f>
        <v/>
      </c>
      <c r="F2505" t="str">
        <f>IF(HLOOKUP("OS according to the configuration file",'vInfo (Imported)'!$1:$5000,A2505,FALSE)&gt;0,
HLOOKUP("OS according to the configuration file",'vInfo (Imported)'!$1:$5000,A2505,FALSE),
"")</f>
        <v/>
      </c>
      <c r="G2505" s="1" t="str">
        <f>IF(HLOOKUP("Cluster",'vInfo (Imported)'!$1:$5000,A2505,FALSE)&gt;0,
HLOOKUP("Cluster",'vInfo (Imported)'!$1:$5000,A2505,FALSE),
"")</f>
        <v/>
      </c>
      <c r="K2505" s="28">
        <f>'vCluster (Imported)'!A2505</f>
        <v>0</v>
      </c>
      <c r="L2505">
        <f t="shared" si="237"/>
        <v>0</v>
      </c>
      <c r="M2505">
        <f t="shared" si="238"/>
        <v>0</v>
      </c>
      <c r="N2505">
        <f t="shared" si="239"/>
        <v>0</v>
      </c>
      <c r="O2505" s="1">
        <f t="shared" si="240"/>
        <v>0</v>
      </c>
      <c r="P2505">
        <f>SUMIFS('vCluster (Imported)'!$G:$G,'vCluster (Imported)'!$A:$A,K2505)</f>
        <v>0</v>
      </c>
      <c r="Q2505">
        <f t="shared" si="241"/>
        <v>0</v>
      </c>
    </row>
    <row r="2506" spans="1:17" x14ac:dyDescent="0.3">
      <c r="A2506">
        <f t="shared" si="236"/>
        <v>2506</v>
      </c>
      <c r="B2506" t="str">
        <f>IF(HLOOKUP("Memory",'vInfo (Imported)'!$1:$5000,A2506,FALSE)&gt;0,HLOOKUP("Memory",'vInfo (Imported)'!$1:$5000,A2506,FALSE),"")</f>
        <v/>
      </c>
      <c r="C2506" t="str">
        <f>IF(HLOOKUP("CPUs",'vInfo (Imported)'!$1:$5000,A2506,FALSE)&gt;0,
HLOOKUP("CPUs",'vInfo (Imported)'!$1:$5000,A2506,FALSE),
"")</f>
        <v/>
      </c>
      <c r="D2506" t="str">
        <f>IF(HLOOKUP($D$1,'vInfo (Imported)'!$1:$5000,A2506,FALSE)&gt;0,
HLOOKUP($D$1,'vInfo (Imported)'!$1:$5000,A2506,FALSE),
"")</f>
        <v/>
      </c>
      <c r="E2506" t="str">
        <f>IF(HLOOKUP("Category",'vInfo (Imported)'!$1:$5000,A2506,FALSE)&gt;0,
HLOOKUP("Category",'vInfo (Imported)'!$1:$5000,A2506,FALSE),
"")</f>
        <v/>
      </c>
      <c r="F2506" t="str">
        <f>IF(HLOOKUP("OS according to the configuration file",'vInfo (Imported)'!$1:$5000,A2506,FALSE)&gt;0,
HLOOKUP("OS according to the configuration file",'vInfo (Imported)'!$1:$5000,A2506,FALSE),
"")</f>
        <v/>
      </c>
      <c r="G2506" s="1" t="str">
        <f>IF(HLOOKUP("Cluster",'vInfo (Imported)'!$1:$5000,A2506,FALSE)&gt;0,
HLOOKUP("Cluster",'vInfo (Imported)'!$1:$5000,A2506,FALSE),
"")</f>
        <v/>
      </c>
      <c r="K2506" s="28">
        <f>'vCluster (Imported)'!A2506</f>
        <v>0</v>
      </c>
      <c r="L2506">
        <f t="shared" si="237"/>
        <v>0</v>
      </c>
      <c r="M2506">
        <f t="shared" si="238"/>
        <v>0</v>
      </c>
      <c r="N2506">
        <f t="shared" si="239"/>
        <v>0</v>
      </c>
      <c r="O2506" s="1">
        <f t="shared" si="240"/>
        <v>0</v>
      </c>
      <c r="P2506">
        <f>SUMIFS('vCluster (Imported)'!$G:$G,'vCluster (Imported)'!$A:$A,K2506)</f>
        <v>0</v>
      </c>
      <c r="Q2506">
        <f t="shared" si="241"/>
        <v>0</v>
      </c>
    </row>
    <row r="2507" spans="1:17" x14ac:dyDescent="0.3">
      <c r="A2507">
        <f t="shared" si="236"/>
        <v>2507</v>
      </c>
      <c r="B2507" t="str">
        <f>IF(HLOOKUP("Memory",'vInfo (Imported)'!$1:$5000,A2507,FALSE)&gt;0,HLOOKUP("Memory",'vInfo (Imported)'!$1:$5000,A2507,FALSE),"")</f>
        <v/>
      </c>
      <c r="C2507" t="str">
        <f>IF(HLOOKUP("CPUs",'vInfo (Imported)'!$1:$5000,A2507,FALSE)&gt;0,
HLOOKUP("CPUs",'vInfo (Imported)'!$1:$5000,A2507,FALSE),
"")</f>
        <v/>
      </c>
      <c r="D2507" t="str">
        <f>IF(HLOOKUP($D$1,'vInfo (Imported)'!$1:$5000,A2507,FALSE)&gt;0,
HLOOKUP($D$1,'vInfo (Imported)'!$1:$5000,A2507,FALSE),
"")</f>
        <v/>
      </c>
      <c r="E2507" t="str">
        <f>IF(HLOOKUP("Category",'vInfo (Imported)'!$1:$5000,A2507,FALSE)&gt;0,
HLOOKUP("Category",'vInfo (Imported)'!$1:$5000,A2507,FALSE),
"")</f>
        <v/>
      </c>
      <c r="F2507" t="str">
        <f>IF(HLOOKUP("OS according to the configuration file",'vInfo (Imported)'!$1:$5000,A2507,FALSE)&gt;0,
HLOOKUP("OS according to the configuration file",'vInfo (Imported)'!$1:$5000,A2507,FALSE),
"")</f>
        <v/>
      </c>
      <c r="G2507" s="1" t="str">
        <f>IF(HLOOKUP("Cluster",'vInfo (Imported)'!$1:$5000,A2507,FALSE)&gt;0,
HLOOKUP("Cluster",'vInfo (Imported)'!$1:$5000,A2507,FALSE),
"")</f>
        <v/>
      </c>
      <c r="K2507" s="28">
        <f>'vCluster (Imported)'!A2507</f>
        <v>0</v>
      </c>
      <c r="L2507">
        <f t="shared" si="237"/>
        <v>0</v>
      </c>
      <c r="M2507">
        <f t="shared" si="238"/>
        <v>0</v>
      </c>
      <c r="N2507">
        <f t="shared" si="239"/>
        <v>0</v>
      </c>
      <c r="O2507" s="1">
        <f t="shared" si="240"/>
        <v>0</v>
      </c>
      <c r="P2507">
        <f>SUMIFS('vCluster (Imported)'!$G:$G,'vCluster (Imported)'!$A:$A,K2507)</f>
        <v>0</v>
      </c>
      <c r="Q2507">
        <f t="shared" si="241"/>
        <v>0</v>
      </c>
    </row>
    <row r="2508" spans="1:17" x14ac:dyDescent="0.3">
      <c r="A2508">
        <f t="shared" si="236"/>
        <v>2508</v>
      </c>
      <c r="B2508" t="str">
        <f>IF(HLOOKUP("Memory",'vInfo (Imported)'!$1:$5000,A2508,FALSE)&gt;0,HLOOKUP("Memory",'vInfo (Imported)'!$1:$5000,A2508,FALSE),"")</f>
        <v/>
      </c>
      <c r="C2508" t="str">
        <f>IF(HLOOKUP("CPUs",'vInfo (Imported)'!$1:$5000,A2508,FALSE)&gt;0,
HLOOKUP("CPUs",'vInfo (Imported)'!$1:$5000,A2508,FALSE),
"")</f>
        <v/>
      </c>
      <c r="D2508" t="str">
        <f>IF(HLOOKUP($D$1,'vInfo (Imported)'!$1:$5000,A2508,FALSE)&gt;0,
HLOOKUP($D$1,'vInfo (Imported)'!$1:$5000,A2508,FALSE),
"")</f>
        <v/>
      </c>
      <c r="E2508" t="str">
        <f>IF(HLOOKUP("Category",'vInfo (Imported)'!$1:$5000,A2508,FALSE)&gt;0,
HLOOKUP("Category",'vInfo (Imported)'!$1:$5000,A2508,FALSE),
"")</f>
        <v/>
      </c>
      <c r="F2508" t="str">
        <f>IF(HLOOKUP("OS according to the configuration file",'vInfo (Imported)'!$1:$5000,A2508,FALSE)&gt;0,
HLOOKUP("OS according to the configuration file",'vInfo (Imported)'!$1:$5000,A2508,FALSE),
"")</f>
        <v/>
      </c>
      <c r="G2508" s="1" t="str">
        <f>IF(HLOOKUP("Cluster",'vInfo (Imported)'!$1:$5000,A2508,FALSE)&gt;0,
HLOOKUP("Cluster",'vInfo (Imported)'!$1:$5000,A2508,FALSE),
"")</f>
        <v/>
      </c>
      <c r="K2508" s="28">
        <f>'vCluster (Imported)'!A2508</f>
        <v>0</v>
      </c>
      <c r="L2508">
        <f t="shared" si="237"/>
        <v>0</v>
      </c>
      <c r="M2508">
        <f t="shared" si="238"/>
        <v>0</v>
      </c>
      <c r="N2508">
        <f t="shared" si="239"/>
        <v>0</v>
      </c>
      <c r="O2508" s="1">
        <f t="shared" si="240"/>
        <v>0</v>
      </c>
      <c r="P2508">
        <f>SUMIFS('vCluster (Imported)'!$G:$G,'vCluster (Imported)'!$A:$A,K2508)</f>
        <v>0</v>
      </c>
      <c r="Q2508">
        <f t="shared" si="241"/>
        <v>0</v>
      </c>
    </row>
    <row r="2509" spans="1:17" x14ac:dyDescent="0.3">
      <c r="A2509">
        <f t="shared" si="236"/>
        <v>2509</v>
      </c>
      <c r="B2509" t="str">
        <f>IF(HLOOKUP("Memory",'vInfo (Imported)'!$1:$5000,A2509,FALSE)&gt;0,HLOOKUP("Memory",'vInfo (Imported)'!$1:$5000,A2509,FALSE),"")</f>
        <v/>
      </c>
      <c r="C2509" t="str">
        <f>IF(HLOOKUP("CPUs",'vInfo (Imported)'!$1:$5000,A2509,FALSE)&gt;0,
HLOOKUP("CPUs",'vInfo (Imported)'!$1:$5000,A2509,FALSE),
"")</f>
        <v/>
      </c>
      <c r="D2509" t="str">
        <f>IF(HLOOKUP($D$1,'vInfo (Imported)'!$1:$5000,A2509,FALSE)&gt;0,
HLOOKUP($D$1,'vInfo (Imported)'!$1:$5000,A2509,FALSE),
"")</f>
        <v/>
      </c>
      <c r="E2509" t="str">
        <f>IF(HLOOKUP("Category",'vInfo (Imported)'!$1:$5000,A2509,FALSE)&gt;0,
HLOOKUP("Category",'vInfo (Imported)'!$1:$5000,A2509,FALSE),
"")</f>
        <v/>
      </c>
      <c r="F2509" t="str">
        <f>IF(HLOOKUP("OS according to the configuration file",'vInfo (Imported)'!$1:$5000,A2509,FALSE)&gt;0,
HLOOKUP("OS according to the configuration file",'vInfo (Imported)'!$1:$5000,A2509,FALSE),
"")</f>
        <v/>
      </c>
      <c r="G2509" s="1" t="str">
        <f>IF(HLOOKUP("Cluster",'vInfo (Imported)'!$1:$5000,A2509,FALSE)&gt;0,
HLOOKUP("Cluster",'vInfo (Imported)'!$1:$5000,A2509,FALSE),
"")</f>
        <v/>
      </c>
      <c r="K2509" s="28">
        <f>'vCluster (Imported)'!A2509</f>
        <v>0</v>
      </c>
      <c r="L2509">
        <f t="shared" si="237"/>
        <v>0</v>
      </c>
      <c r="M2509">
        <f t="shared" si="238"/>
        <v>0</v>
      </c>
      <c r="N2509">
        <f t="shared" si="239"/>
        <v>0</v>
      </c>
      <c r="O2509" s="1">
        <f t="shared" si="240"/>
        <v>0</v>
      </c>
      <c r="P2509">
        <f>SUMIFS('vCluster (Imported)'!$G:$G,'vCluster (Imported)'!$A:$A,K2509)</f>
        <v>0</v>
      </c>
      <c r="Q2509">
        <f t="shared" si="241"/>
        <v>0</v>
      </c>
    </row>
    <row r="2510" spans="1:17" x14ac:dyDescent="0.3">
      <c r="A2510">
        <f t="shared" si="236"/>
        <v>2510</v>
      </c>
      <c r="B2510" t="str">
        <f>IF(HLOOKUP("Memory",'vInfo (Imported)'!$1:$5000,A2510,FALSE)&gt;0,HLOOKUP("Memory",'vInfo (Imported)'!$1:$5000,A2510,FALSE),"")</f>
        <v/>
      </c>
      <c r="C2510" t="str">
        <f>IF(HLOOKUP("CPUs",'vInfo (Imported)'!$1:$5000,A2510,FALSE)&gt;0,
HLOOKUP("CPUs",'vInfo (Imported)'!$1:$5000,A2510,FALSE),
"")</f>
        <v/>
      </c>
      <c r="D2510" t="str">
        <f>IF(HLOOKUP($D$1,'vInfo (Imported)'!$1:$5000,A2510,FALSE)&gt;0,
HLOOKUP($D$1,'vInfo (Imported)'!$1:$5000,A2510,FALSE),
"")</f>
        <v/>
      </c>
      <c r="E2510" t="str">
        <f>IF(HLOOKUP("Category",'vInfo (Imported)'!$1:$5000,A2510,FALSE)&gt;0,
HLOOKUP("Category",'vInfo (Imported)'!$1:$5000,A2510,FALSE),
"")</f>
        <v/>
      </c>
      <c r="F2510" t="str">
        <f>IF(HLOOKUP("OS according to the configuration file",'vInfo (Imported)'!$1:$5000,A2510,FALSE)&gt;0,
HLOOKUP("OS according to the configuration file",'vInfo (Imported)'!$1:$5000,A2510,FALSE),
"")</f>
        <v/>
      </c>
      <c r="G2510" s="1" t="str">
        <f>IF(HLOOKUP("Cluster",'vInfo (Imported)'!$1:$5000,A2510,FALSE)&gt;0,
HLOOKUP("Cluster",'vInfo (Imported)'!$1:$5000,A2510,FALSE),
"")</f>
        <v/>
      </c>
      <c r="K2510" s="28">
        <f>'vCluster (Imported)'!A2510</f>
        <v>0</v>
      </c>
      <c r="L2510">
        <f t="shared" si="237"/>
        <v>0</v>
      </c>
      <c r="M2510">
        <f t="shared" si="238"/>
        <v>0</v>
      </c>
      <c r="N2510">
        <f t="shared" si="239"/>
        <v>0</v>
      </c>
      <c r="O2510" s="1">
        <f t="shared" si="240"/>
        <v>0</v>
      </c>
      <c r="P2510">
        <f>SUMIFS('vCluster (Imported)'!$G:$G,'vCluster (Imported)'!$A:$A,K2510)</f>
        <v>0</v>
      </c>
      <c r="Q2510">
        <f t="shared" si="241"/>
        <v>0</v>
      </c>
    </row>
    <row r="2511" spans="1:17" x14ac:dyDescent="0.3">
      <c r="A2511">
        <f t="shared" si="236"/>
        <v>2511</v>
      </c>
      <c r="B2511" t="str">
        <f>IF(HLOOKUP("Memory",'vInfo (Imported)'!$1:$5000,A2511,FALSE)&gt;0,HLOOKUP("Memory",'vInfo (Imported)'!$1:$5000,A2511,FALSE),"")</f>
        <v/>
      </c>
      <c r="C2511" t="str">
        <f>IF(HLOOKUP("CPUs",'vInfo (Imported)'!$1:$5000,A2511,FALSE)&gt;0,
HLOOKUP("CPUs",'vInfo (Imported)'!$1:$5000,A2511,FALSE),
"")</f>
        <v/>
      </c>
      <c r="D2511" t="str">
        <f>IF(HLOOKUP($D$1,'vInfo (Imported)'!$1:$5000,A2511,FALSE)&gt;0,
HLOOKUP($D$1,'vInfo (Imported)'!$1:$5000,A2511,FALSE),
"")</f>
        <v/>
      </c>
      <c r="E2511" t="str">
        <f>IF(HLOOKUP("Category",'vInfo (Imported)'!$1:$5000,A2511,FALSE)&gt;0,
HLOOKUP("Category",'vInfo (Imported)'!$1:$5000,A2511,FALSE),
"")</f>
        <v/>
      </c>
      <c r="F2511" t="str">
        <f>IF(HLOOKUP("OS according to the configuration file",'vInfo (Imported)'!$1:$5000,A2511,FALSE)&gt;0,
HLOOKUP("OS according to the configuration file",'vInfo (Imported)'!$1:$5000,A2511,FALSE),
"")</f>
        <v/>
      </c>
      <c r="G2511" s="1" t="str">
        <f>IF(HLOOKUP("Cluster",'vInfo (Imported)'!$1:$5000,A2511,FALSE)&gt;0,
HLOOKUP("Cluster",'vInfo (Imported)'!$1:$5000,A2511,FALSE),
"")</f>
        <v/>
      </c>
      <c r="K2511" s="28">
        <f>'vCluster (Imported)'!A2511</f>
        <v>0</v>
      </c>
      <c r="L2511">
        <f t="shared" si="237"/>
        <v>0</v>
      </c>
      <c r="M2511">
        <f t="shared" si="238"/>
        <v>0</v>
      </c>
      <c r="N2511">
        <f t="shared" si="239"/>
        <v>0</v>
      </c>
      <c r="O2511" s="1">
        <f t="shared" si="240"/>
        <v>0</v>
      </c>
      <c r="P2511">
        <f>SUMIFS('vCluster (Imported)'!$G:$G,'vCluster (Imported)'!$A:$A,K2511)</f>
        <v>0</v>
      </c>
      <c r="Q2511">
        <f t="shared" si="241"/>
        <v>0</v>
      </c>
    </row>
    <row r="2512" spans="1:17" x14ac:dyDescent="0.3">
      <c r="A2512">
        <f t="shared" si="236"/>
        <v>2512</v>
      </c>
      <c r="B2512" t="str">
        <f>IF(HLOOKUP("Memory",'vInfo (Imported)'!$1:$5000,A2512,FALSE)&gt;0,HLOOKUP("Memory",'vInfo (Imported)'!$1:$5000,A2512,FALSE),"")</f>
        <v/>
      </c>
      <c r="C2512" t="str">
        <f>IF(HLOOKUP("CPUs",'vInfo (Imported)'!$1:$5000,A2512,FALSE)&gt;0,
HLOOKUP("CPUs",'vInfo (Imported)'!$1:$5000,A2512,FALSE),
"")</f>
        <v/>
      </c>
      <c r="D2512" t="str">
        <f>IF(HLOOKUP($D$1,'vInfo (Imported)'!$1:$5000,A2512,FALSE)&gt;0,
HLOOKUP($D$1,'vInfo (Imported)'!$1:$5000,A2512,FALSE),
"")</f>
        <v/>
      </c>
      <c r="E2512" t="str">
        <f>IF(HLOOKUP("Category",'vInfo (Imported)'!$1:$5000,A2512,FALSE)&gt;0,
HLOOKUP("Category",'vInfo (Imported)'!$1:$5000,A2512,FALSE),
"")</f>
        <v/>
      </c>
      <c r="F2512" t="str">
        <f>IF(HLOOKUP("OS according to the configuration file",'vInfo (Imported)'!$1:$5000,A2512,FALSE)&gt;0,
HLOOKUP("OS according to the configuration file",'vInfo (Imported)'!$1:$5000,A2512,FALSE),
"")</f>
        <v/>
      </c>
      <c r="G2512" s="1" t="str">
        <f>IF(HLOOKUP("Cluster",'vInfo (Imported)'!$1:$5000,A2512,FALSE)&gt;0,
HLOOKUP("Cluster",'vInfo (Imported)'!$1:$5000,A2512,FALSE),
"")</f>
        <v/>
      </c>
      <c r="K2512" s="28">
        <f>'vCluster (Imported)'!A2512</f>
        <v>0</v>
      </c>
      <c r="L2512">
        <f t="shared" si="237"/>
        <v>0</v>
      </c>
      <c r="M2512">
        <f t="shared" si="238"/>
        <v>0</v>
      </c>
      <c r="N2512">
        <f t="shared" si="239"/>
        <v>0</v>
      </c>
      <c r="O2512" s="1">
        <f t="shared" si="240"/>
        <v>0</v>
      </c>
      <c r="P2512">
        <f>SUMIFS('vCluster (Imported)'!$G:$G,'vCluster (Imported)'!$A:$A,K2512)</f>
        <v>0</v>
      </c>
      <c r="Q2512">
        <f t="shared" si="241"/>
        <v>0</v>
      </c>
    </row>
    <row r="2513" spans="1:17" x14ac:dyDescent="0.3">
      <c r="A2513">
        <f t="shared" si="236"/>
        <v>2513</v>
      </c>
      <c r="B2513" t="str">
        <f>IF(HLOOKUP("Memory",'vInfo (Imported)'!$1:$5000,A2513,FALSE)&gt;0,HLOOKUP("Memory",'vInfo (Imported)'!$1:$5000,A2513,FALSE),"")</f>
        <v/>
      </c>
      <c r="C2513" t="str">
        <f>IF(HLOOKUP("CPUs",'vInfo (Imported)'!$1:$5000,A2513,FALSE)&gt;0,
HLOOKUP("CPUs",'vInfo (Imported)'!$1:$5000,A2513,FALSE),
"")</f>
        <v/>
      </c>
      <c r="D2513" t="str">
        <f>IF(HLOOKUP($D$1,'vInfo (Imported)'!$1:$5000,A2513,FALSE)&gt;0,
HLOOKUP($D$1,'vInfo (Imported)'!$1:$5000,A2513,FALSE),
"")</f>
        <v/>
      </c>
      <c r="E2513" t="str">
        <f>IF(HLOOKUP("Category",'vInfo (Imported)'!$1:$5000,A2513,FALSE)&gt;0,
HLOOKUP("Category",'vInfo (Imported)'!$1:$5000,A2513,FALSE),
"")</f>
        <v/>
      </c>
      <c r="F2513" t="str">
        <f>IF(HLOOKUP("OS according to the configuration file",'vInfo (Imported)'!$1:$5000,A2513,FALSE)&gt;0,
HLOOKUP("OS according to the configuration file",'vInfo (Imported)'!$1:$5000,A2513,FALSE),
"")</f>
        <v/>
      </c>
      <c r="G2513" s="1" t="str">
        <f>IF(HLOOKUP("Cluster",'vInfo (Imported)'!$1:$5000,A2513,FALSE)&gt;0,
HLOOKUP("Cluster",'vInfo (Imported)'!$1:$5000,A2513,FALSE),
"")</f>
        <v/>
      </c>
      <c r="K2513" s="28">
        <f>'vCluster (Imported)'!A2513</f>
        <v>0</v>
      </c>
      <c r="L2513">
        <f t="shared" si="237"/>
        <v>0</v>
      </c>
      <c r="M2513">
        <f t="shared" si="238"/>
        <v>0</v>
      </c>
      <c r="N2513">
        <f t="shared" si="239"/>
        <v>0</v>
      </c>
      <c r="O2513" s="1">
        <f t="shared" si="240"/>
        <v>0</v>
      </c>
      <c r="P2513">
        <f>SUMIFS('vCluster (Imported)'!$G:$G,'vCluster (Imported)'!$A:$A,K2513)</f>
        <v>0</v>
      </c>
      <c r="Q2513">
        <f t="shared" si="241"/>
        <v>0</v>
      </c>
    </row>
    <row r="2514" spans="1:17" x14ac:dyDescent="0.3">
      <c r="A2514">
        <f t="shared" si="236"/>
        <v>2514</v>
      </c>
      <c r="B2514" t="str">
        <f>IF(HLOOKUP("Memory",'vInfo (Imported)'!$1:$5000,A2514,FALSE)&gt;0,HLOOKUP("Memory",'vInfo (Imported)'!$1:$5000,A2514,FALSE),"")</f>
        <v/>
      </c>
      <c r="C2514" t="str">
        <f>IF(HLOOKUP("CPUs",'vInfo (Imported)'!$1:$5000,A2514,FALSE)&gt;0,
HLOOKUP("CPUs",'vInfo (Imported)'!$1:$5000,A2514,FALSE),
"")</f>
        <v/>
      </c>
      <c r="D2514" t="str">
        <f>IF(HLOOKUP($D$1,'vInfo (Imported)'!$1:$5000,A2514,FALSE)&gt;0,
HLOOKUP($D$1,'vInfo (Imported)'!$1:$5000,A2514,FALSE),
"")</f>
        <v/>
      </c>
      <c r="E2514" t="str">
        <f>IF(HLOOKUP("Category",'vInfo (Imported)'!$1:$5000,A2514,FALSE)&gt;0,
HLOOKUP("Category",'vInfo (Imported)'!$1:$5000,A2514,FALSE),
"")</f>
        <v/>
      </c>
      <c r="F2514" t="str">
        <f>IF(HLOOKUP("OS according to the configuration file",'vInfo (Imported)'!$1:$5000,A2514,FALSE)&gt;0,
HLOOKUP("OS according to the configuration file",'vInfo (Imported)'!$1:$5000,A2514,FALSE),
"")</f>
        <v/>
      </c>
      <c r="G2514" s="1" t="str">
        <f>IF(HLOOKUP("Cluster",'vInfo (Imported)'!$1:$5000,A2514,FALSE)&gt;0,
HLOOKUP("Cluster",'vInfo (Imported)'!$1:$5000,A2514,FALSE),
"")</f>
        <v/>
      </c>
      <c r="K2514" s="28">
        <f>'vCluster (Imported)'!A2514</f>
        <v>0</v>
      </c>
      <c r="L2514">
        <f t="shared" si="237"/>
        <v>0</v>
      </c>
      <c r="M2514">
        <f t="shared" si="238"/>
        <v>0</v>
      </c>
      <c r="N2514">
        <f t="shared" si="239"/>
        <v>0</v>
      </c>
      <c r="O2514" s="1">
        <f t="shared" si="240"/>
        <v>0</v>
      </c>
      <c r="P2514">
        <f>SUMIFS('vCluster (Imported)'!$G:$G,'vCluster (Imported)'!$A:$A,K2514)</f>
        <v>0</v>
      </c>
      <c r="Q2514">
        <f t="shared" si="241"/>
        <v>0</v>
      </c>
    </row>
    <row r="2515" spans="1:17" x14ac:dyDescent="0.3">
      <c r="A2515">
        <f t="shared" si="236"/>
        <v>2515</v>
      </c>
      <c r="B2515" t="str">
        <f>IF(HLOOKUP("Memory",'vInfo (Imported)'!$1:$5000,A2515,FALSE)&gt;0,HLOOKUP("Memory",'vInfo (Imported)'!$1:$5000,A2515,FALSE),"")</f>
        <v/>
      </c>
      <c r="C2515" t="str">
        <f>IF(HLOOKUP("CPUs",'vInfo (Imported)'!$1:$5000,A2515,FALSE)&gt;0,
HLOOKUP("CPUs",'vInfo (Imported)'!$1:$5000,A2515,FALSE),
"")</f>
        <v/>
      </c>
      <c r="D2515" t="str">
        <f>IF(HLOOKUP($D$1,'vInfo (Imported)'!$1:$5000,A2515,FALSE)&gt;0,
HLOOKUP($D$1,'vInfo (Imported)'!$1:$5000,A2515,FALSE),
"")</f>
        <v/>
      </c>
      <c r="E2515" t="str">
        <f>IF(HLOOKUP("Category",'vInfo (Imported)'!$1:$5000,A2515,FALSE)&gt;0,
HLOOKUP("Category",'vInfo (Imported)'!$1:$5000,A2515,FALSE),
"")</f>
        <v/>
      </c>
      <c r="F2515" t="str">
        <f>IF(HLOOKUP("OS according to the configuration file",'vInfo (Imported)'!$1:$5000,A2515,FALSE)&gt;0,
HLOOKUP("OS according to the configuration file",'vInfo (Imported)'!$1:$5000,A2515,FALSE),
"")</f>
        <v/>
      </c>
      <c r="G2515" s="1" t="str">
        <f>IF(HLOOKUP("Cluster",'vInfo (Imported)'!$1:$5000,A2515,FALSE)&gt;0,
HLOOKUP("Cluster",'vInfo (Imported)'!$1:$5000,A2515,FALSE),
"")</f>
        <v/>
      </c>
      <c r="K2515" s="28">
        <f>'vCluster (Imported)'!A2515</f>
        <v>0</v>
      </c>
      <c r="L2515">
        <f t="shared" si="237"/>
        <v>0</v>
      </c>
      <c r="M2515">
        <f t="shared" si="238"/>
        <v>0</v>
      </c>
      <c r="N2515">
        <f t="shared" si="239"/>
        <v>0</v>
      </c>
      <c r="O2515" s="1">
        <f t="shared" si="240"/>
        <v>0</v>
      </c>
      <c r="P2515">
        <f>SUMIFS('vCluster (Imported)'!$G:$G,'vCluster (Imported)'!$A:$A,K2515)</f>
        <v>0</v>
      </c>
      <c r="Q2515">
        <f t="shared" si="241"/>
        <v>0</v>
      </c>
    </row>
    <row r="2516" spans="1:17" x14ac:dyDescent="0.3">
      <c r="A2516">
        <f t="shared" si="236"/>
        <v>2516</v>
      </c>
      <c r="B2516" t="str">
        <f>IF(HLOOKUP("Memory",'vInfo (Imported)'!$1:$5000,A2516,FALSE)&gt;0,HLOOKUP("Memory",'vInfo (Imported)'!$1:$5000,A2516,FALSE),"")</f>
        <v/>
      </c>
      <c r="C2516" t="str">
        <f>IF(HLOOKUP("CPUs",'vInfo (Imported)'!$1:$5000,A2516,FALSE)&gt;0,
HLOOKUP("CPUs",'vInfo (Imported)'!$1:$5000,A2516,FALSE),
"")</f>
        <v/>
      </c>
      <c r="D2516" t="str">
        <f>IF(HLOOKUP($D$1,'vInfo (Imported)'!$1:$5000,A2516,FALSE)&gt;0,
HLOOKUP($D$1,'vInfo (Imported)'!$1:$5000,A2516,FALSE),
"")</f>
        <v/>
      </c>
      <c r="E2516" t="str">
        <f>IF(HLOOKUP("Category",'vInfo (Imported)'!$1:$5000,A2516,FALSE)&gt;0,
HLOOKUP("Category",'vInfo (Imported)'!$1:$5000,A2516,FALSE),
"")</f>
        <v/>
      </c>
      <c r="F2516" t="str">
        <f>IF(HLOOKUP("OS according to the configuration file",'vInfo (Imported)'!$1:$5000,A2516,FALSE)&gt;0,
HLOOKUP("OS according to the configuration file",'vInfo (Imported)'!$1:$5000,A2516,FALSE),
"")</f>
        <v/>
      </c>
      <c r="G2516" s="1" t="str">
        <f>IF(HLOOKUP("Cluster",'vInfo (Imported)'!$1:$5000,A2516,FALSE)&gt;0,
HLOOKUP("Cluster",'vInfo (Imported)'!$1:$5000,A2516,FALSE),
"")</f>
        <v/>
      </c>
      <c r="K2516" s="28">
        <f>'vCluster (Imported)'!A2516</f>
        <v>0</v>
      </c>
      <c r="L2516">
        <f t="shared" si="237"/>
        <v>0</v>
      </c>
      <c r="M2516">
        <f t="shared" si="238"/>
        <v>0</v>
      </c>
      <c r="N2516">
        <f t="shared" si="239"/>
        <v>0</v>
      </c>
      <c r="O2516" s="1">
        <f t="shared" si="240"/>
        <v>0</v>
      </c>
      <c r="P2516">
        <f>SUMIFS('vCluster (Imported)'!$G:$G,'vCluster (Imported)'!$A:$A,K2516)</f>
        <v>0</v>
      </c>
      <c r="Q2516">
        <f t="shared" si="241"/>
        <v>0</v>
      </c>
    </row>
    <row r="2517" spans="1:17" x14ac:dyDescent="0.3">
      <c r="A2517">
        <f t="shared" si="236"/>
        <v>2517</v>
      </c>
      <c r="B2517" t="str">
        <f>IF(HLOOKUP("Memory",'vInfo (Imported)'!$1:$5000,A2517,FALSE)&gt;0,HLOOKUP("Memory",'vInfo (Imported)'!$1:$5000,A2517,FALSE),"")</f>
        <v/>
      </c>
      <c r="C2517" t="str">
        <f>IF(HLOOKUP("CPUs",'vInfo (Imported)'!$1:$5000,A2517,FALSE)&gt;0,
HLOOKUP("CPUs",'vInfo (Imported)'!$1:$5000,A2517,FALSE),
"")</f>
        <v/>
      </c>
      <c r="D2517" t="str">
        <f>IF(HLOOKUP($D$1,'vInfo (Imported)'!$1:$5000,A2517,FALSE)&gt;0,
HLOOKUP($D$1,'vInfo (Imported)'!$1:$5000,A2517,FALSE),
"")</f>
        <v/>
      </c>
      <c r="E2517" t="str">
        <f>IF(HLOOKUP("Category",'vInfo (Imported)'!$1:$5000,A2517,FALSE)&gt;0,
HLOOKUP("Category",'vInfo (Imported)'!$1:$5000,A2517,FALSE),
"")</f>
        <v/>
      </c>
      <c r="F2517" t="str">
        <f>IF(HLOOKUP("OS according to the configuration file",'vInfo (Imported)'!$1:$5000,A2517,FALSE)&gt;0,
HLOOKUP("OS according to the configuration file",'vInfo (Imported)'!$1:$5000,A2517,FALSE),
"")</f>
        <v/>
      </c>
      <c r="G2517" s="1" t="str">
        <f>IF(HLOOKUP("Cluster",'vInfo (Imported)'!$1:$5000,A2517,FALSE)&gt;0,
HLOOKUP("Cluster",'vInfo (Imported)'!$1:$5000,A2517,FALSE),
"")</f>
        <v/>
      </c>
      <c r="K2517" s="28">
        <f>'vCluster (Imported)'!A2517</f>
        <v>0</v>
      </c>
      <c r="L2517">
        <f t="shared" si="237"/>
        <v>0</v>
      </c>
      <c r="M2517">
        <f t="shared" si="238"/>
        <v>0</v>
      </c>
      <c r="N2517">
        <f t="shared" si="239"/>
        <v>0</v>
      </c>
      <c r="O2517" s="1">
        <f t="shared" si="240"/>
        <v>0</v>
      </c>
      <c r="P2517">
        <f>SUMIFS('vCluster (Imported)'!$G:$G,'vCluster (Imported)'!$A:$A,K2517)</f>
        <v>0</v>
      </c>
      <c r="Q2517">
        <f t="shared" si="241"/>
        <v>0</v>
      </c>
    </row>
    <row r="2518" spans="1:17" x14ac:dyDescent="0.3">
      <c r="A2518">
        <f t="shared" si="236"/>
        <v>2518</v>
      </c>
      <c r="B2518" t="str">
        <f>IF(HLOOKUP("Memory",'vInfo (Imported)'!$1:$5000,A2518,FALSE)&gt;0,HLOOKUP("Memory",'vInfo (Imported)'!$1:$5000,A2518,FALSE),"")</f>
        <v/>
      </c>
      <c r="C2518" t="str">
        <f>IF(HLOOKUP("CPUs",'vInfo (Imported)'!$1:$5000,A2518,FALSE)&gt;0,
HLOOKUP("CPUs",'vInfo (Imported)'!$1:$5000,A2518,FALSE),
"")</f>
        <v/>
      </c>
      <c r="D2518" t="str">
        <f>IF(HLOOKUP($D$1,'vInfo (Imported)'!$1:$5000,A2518,FALSE)&gt;0,
HLOOKUP($D$1,'vInfo (Imported)'!$1:$5000,A2518,FALSE),
"")</f>
        <v/>
      </c>
      <c r="E2518" t="str">
        <f>IF(HLOOKUP("Category",'vInfo (Imported)'!$1:$5000,A2518,FALSE)&gt;0,
HLOOKUP("Category",'vInfo (Imported)'!$1:$5000,A2518,FALSE),
"")</f>
        <v/>
      </c>
      <c r="F2518" t="str">
        <f>IF(HLOOKUP("OS according to the configuration file",'vInfo (Imported)'!$1:$5000,A2518,FALSE)&gt;0,
HLOOKUP("OS according to the configuration file",'vInfo (Imported)'!$1:$5000,A2518,FALSE),
"")</f>
        <v/>
      </c>
      <c r="G2518" s="1" t="str">
        <f>IF(HLOOKUP("Cluster",'vInfo (Imported)'!$1:$5000,A2518,FALSE)&gt;0,
HLOOKUP("Cluster",'vInfo (Imported)'!$1:$5000,A2518,FALSE),
"")</f>
        <v/>
      </c>
      <c r="K2518" s="28">
        <f>'vCluster (Imported)'!A2518</f>
        <v>0</v>
      </c>
      <c r="L2518">
        <f t="shared" si="237"/>
        <v>0</v>
      </c>
      <c r="M2518">
        <f t="shared" si="238"/>
        <v>0</v>
      </c>
      <c r="N2518">
        <f t="shared" si="239"/>
        <v>0</v>
      </c>
      <c r="O2518" s="1">
        <f t="shared" si="240"/>
        <v>0</v>
      </c>
      <c r="P2518">
        <f>SUMIFS('vCluster (Imported)'!$G:$G,'vCluster (Imported)'!$A:$A,K2518)</f>
        <v>0</v>
      </c>
      <c r="Q2518">
        <f t="shared" si="241"/>
        <v>0</v>
      </c>
    </row>
    <row r="2519" spans="1:17" x14ac:dyDescent="0.3">
      <c r="A2519">
        <f t="shared" si="236"/>
        <v>2519</v>
      </c>
      <c r="B2519" t="str">
        <f>IF(HLOOKUP("Memory",'vInfo (Imported)'!$1:$5000,A2519,FALSE)&gt;0,HLOOKUP("Memory",'vInfo (Imported)'!$1:$5000,A2519,FALSE),"")</f>
        <v/>
      </c>
      <c r="C2519" t="str">
        <f>IF(HLOOKUP("CPUs",'vInfo (Imported)'!$1:$5000,A2519,FALSE)&gt;0,
HLOOKUP("CPUs",'vInfo (Imported)'!$1:$5000,A2519,FALSE),
"")</f>
        <v/>
      </c>
      <c r="D2519" t="str">
        <f>IF(HLOOKUP($D$1,'vInfo (Imported)'!$1:$5000,A2519,FALSE)&gt;0,
HLOOKUP($D$1,'vInfo (Imported)'!$1:$5000,A2519,FALSE),
"")</f>
        <v/>
      </c>
      <c r="E2519" t="str">
        <f>IF(HLOOKUP("Category",'vInfo (Imported)'!$1:$5000,A2519,FALSE)&gt;0,
HLOOKUP("Category",'vInfo (Imported)'!$1:$5000,A2519,FALSE),
"")</f>
        <v/>
      </c>
      <c r="F2519" t="str">
        <f>IF(HLOOKUP("OS according to the configuration file",'vInfo (Imported)'!$1:$5000,A2519,FALSE)&gt;0,
HLOOKUP("OS according to the configuration file",'vInfo (Imported)'!$1:$5000,A2519,FALSE),
"")</f>
        <v/>
      </c>
      <c r="G2519" s="1" t="str">
        <f>IF(HLOOKUP("Cluster",'vInfo (Imported)'!$1:$5000,A2519,FALSE)&gt;0,
HLOOKUP("Cluster",'vInfo (Imported)'!$1:$5000,A2519,FALSE),
"")</f>
        <v/>
      </c>
      <c r="K2519" s="28">
        <f>'vCluster (Imported)'!A2519</f>
        <v>0</v>
      </c>
      <c r="L2519">
        <f t="shared" si="237"/>
        <v>0</v>
      </c>
      <c r="M2519">
        <f t="shared" si="238"/>
        <v>0</v>
      </c>
      <c r="N2519">
        <f t="shared" si="239"/>
        <v>0</v>
      </c>
      <c r="O2519" s="1">
        <f t="shared" si="240"/>
        <v>0</v>
      </c>
      <c r="P2519">
        <f>SUMIFS('vCluster (Imported)'!$G:$G,'vCluster (Imported)'!$A:$A,K2519)</f>
        <v>0</v>
      </c>
      <c r="Q2519">
        <f t="shared" si="241"/>
        <v>0</v>
      </c>
    </row>
    <row r="2520" spans="1:17" x14ac:dyDescent="0.3">
      <c r="A2520">
        <f t="shared" si="236"/>
        <v>2520</v>
      </c>
      <c r="B2520" t="str">
        <f>IF(HLOOKUP("Memory",'vInfo (Imported)'!$1:$5000,A2520,FALSE)&gt;0,HLOOKUP("Memory",'vInfo (Imported)'!$1:$5000,A2520,FALSE),"")</f>
        <v/>
      </c>
      <c r="C2520" t="str">
        <f>IF(HLOOKUP("CPUs",'vInfo (Imported)'!$1:$5000,A2520,FALSE)&gt;0,
HLOOKUP("CPUs",'vInfo (Imported)'!$1:$5000,A2520,FALSE),
"")</f>
        <v/>
      </c>
      <c r="D2520" t="str">
        <f>IF(HLOOKUP($D$1,'vInfo (Imported)'!$1:$5000,A2520,FALSE)&gt;0,
HLOOKUP($D$1,'vInfo (Imported)'!$1:$5000,A2520,FALSE),
"")</f>
        <v/>
      </c>
      <c r="E2520" t="str">
        <f>IF(HLOOKUP("Category",'vInfo (Imported)'!$1:$5000,A2520,FALSE)&gt;0,
HLOOKUP("Category",'vInfo (Imported)'!$1:$5000,A2520,FALSE),
"")</f>
        <v/>
      </c>
      <c r="F2520" t="str">
        <f>IF(HLOOKUP("OS according to the configuration file",'vInfo (Imported)'!$1:$5000,A2520,FALSE)&gt;0,
HLOOKUP("OS according to the configuration file",'vInfo (Imported)'!$1:$5000,A2520,FALSE),
"")</f>
        <v/>
      </c>
      <c r="G2520" s="1" t="str">
        <f>IF(HLOOKUP("Cluster",'vInfo (Imported)'!$1:$5000,A2520,FALSE)&gt;0,
HLOOKUP("Cluster",'vInfo (Imported)'!$1:$5000,A2520,FALSE),
"")</f>
        <v/>
      </c>
      <c r="K2520" s="28">
        <f>'vCluster (Imported)'!A2520</f>
        <v>0</v>
      </c>
      <c r="L2520">
        <f t="shared" si="237"/>
        <v>0</v>
      </c>
      <c r="M2520">
        <f t="shared" si="238"/>
        <v>0</v>
      </c>
      <c r="N2520">
        <f t="shared" si="239"/>
        <v>0</v>
      </c>
      <c r="O2520" s="1">
        <f t="shared" si="240"/>
        <v>0</v>
      </c>
      <c r="P2520">
        <f>SUMIFS('vCluster (Imported)'!$G:$G,'vCluster (Imported)'!$A:$A,K2520)</f>
        <v>0</v>
      </c>
      <c r="Q2520">
        <f t="shared" si="241"/>
        <v>0</v>
      </c>
    </row>
    <row r="2521" spans="1:17" x14ac:dyDescent="0.3">
      <c r="A2521">
        <f t="shared" si="236"/>
        <v>2521</v>
      </c>
      <c r="B2521" t="str">
        <f>IF(HLOOKUP("Memory",'vInfo (Imported)'!$1:$5000,A2521,FALSE)&gt;0,HLOOKUP("Memory",'vInfo (Imported)'!$1:$5000,A2521,FALSE),"")</f>
        <v/>
      </c>
      <c r="C2521" t="str">
        <f>IF(HLOOKUP("CPUs",'vInfo (Imported)'!$1:$5000,A2521,FALSE)&gt;0,
HLOOKUP("CPUs",'vInfo (Imported)'!$1:$5000,A2521,FALSE),
"")</f>
        <v/>
      </c>
      <c r="D2521" t="str">
        <f>IF(HLOOKUP($D$1,'vInfo (Imported)'!$1:$5000,A2521,FALSE)&gt;0,
HLOOKUP($D$1,'vInfo (Imported)'!$1:$5000,A2521,FALSE),
"")</f>
        <v/>
      </c>
      <c r="E2521" t="str">
        <f>IF(HLOOKUP("Category",'vInfo (Imported)'!$1:$5000,A2521,FALSE)&gt;0,
HLOOKUP("Category",'vInfo (Imported)'!$1:$5000,A2521,FALSE),
"")</f>
        <v/>
      </c>
      <c r="F2521" t="str">
        <f>IF(HLOOKUP("OS according to the configuration file",'vInfo (Imported)'!$1:$5000,A2521,FALSE)&gt;0,
HLOOKUP("OS according to the configuration file",'vInfo (Imported)'!$1:$5000,A2521,FALSE),
"")</f>
        <v/>
      </c>
      <c r="G2521" s="1" t="str">
        <f>IF(HLOOKUP("Cluster",'vInfo (Imported)'!$1:$5000,A2521,FALSE)&gt;0,
HLOOKUP("Cluster",'vInfo (Imported)'!$1:$5000,A2521,FALSE),
"")</f>
        <v/>
      </c>
      <c r="K2521" s="28">
        <f>'vCluster (Imported)'!A2521</f>
        <v>0</v>
      </c>
      <c r="L2521">
        <f t="shared" si="237"/>
        <v>0</v>
      </c>
      <c r="M2521">
        <f t="shared" si="238"/>
        <v>0</v>
      </c>
      <c r="N2521">
        <f t="shared" si="239"/>
        <v>0</v>
      </c>
      <c r="O2521" s="1">
        <f t="shared" si="240"/>
        <v>0</v>
      </c>
      <c r="P2521">
        <f>SUMIFS('vCluster (Imported)'!$G:$G,'vCluster (Imported)'!$A:$A,K2521)</f>
        <v>0</v>
      </c>
      <c r="Q2521">
        <f t="shared" si="241"/>
        <v>0</v>
      </c>
    </row>
    <row r="2522" spans="1:17" x14ac:dyDescent="0.3">
      <c r="A2522">
        <f t="shared" si="236"/>
        <v>2522</v>
      </c>
      <c r="B2522" t="str">
        <f>IF(HLOOKUP("Memory",'vInfo (Imported)'!$1:$5000,A2522,FALSE)&gt;0,HLOOKUP("Memory",'vInfo (Imported)'!$1:$5000,A2522,FALSE),"")</f>
        <v/>
      </c>
      <c r="C2522" t="str">
        <f>IF(HLOOKUP("CPUs",'vInfo (Imported)'!$1:$5000,A2522,FALSE)&gt;0,
HLOOKUP("CPUs",'vInfo (Imported)'!$1:$5000,A2522,FALSE),
"")</f>
        <v/>
      </c>
      <c r="D2522" t="str">
        <f>IF(HLOOKUP($D$1,'vInfo (Imported)'!$1:$5000,A2522,FALSE)&gt;0,
HLOOKUP($D$1,'vInfo (Imported)'!$1:$5000,A2522,FALSE),
"")</f>
        <v/>
      </c>
      <c r="E2522" t="str">
        <f>IF(HLOOKUP("Category",'vInfo (Imported)'!$1:$5000,A2522,FALSE)&gt;0,
HLOOKUP("Category",'vInfo (Imported)'!$1:$5000,A2522,FALSE),
"")</f>
        <v/>
      </c>
      <c r="F2522" t="str">
        <f>IF(HLOOKUP("OS according to the configuration file",'vInfo (Imported)'!$1:$5000,A2522,FALSE)&gt;0,
HLOOKUP("OS according to the configuration file",'vInfo (Imported)'!$1:$5000,A2522,FALSE),
"")</f>
        <v/>
      </c>
      <c r="G2522" s="1" t="str">
        <f>IF(HLOOKUP("Cluster",'vInfo (Imported)'!$1:$5000,A2522,FALSE)&gt;0,
HLOOKUP("Cluster",'vInfo (Imported)'!$1:$5000,A2522,FALSE),
"")</f>
        <v/>
      </c>
      <c r="K2522" s="28">
        <f>'vCluster (Imported)'!A2522</f>
        <v>0</v>
      </c>
      <c r="L2522">
        <f t="shared" si="237"/>
        <v>0</v>
      </c>
      <c r="M2522">
        <f t="shared" si="238"/>
        <v>0</v>
      </c>
      <c r="N2522">
        <f t="shared" si="239"/>
        <v>0</v>
      </c>
      <c r="O2522" s="1">
        <f t="shared" si="240"/>
        <v>0</v>
      </c>
      <c r="P2522">
        <f>SUMIFS('vCluster (Imported)'!$G:$G,'vCluster (Imported)'!$A:$A,K2522)</f>
        <v>0</v>
      </c>
      <c r="Q2522">
        <f t="shared" si="241"/>
        <v>0</v>
      </c>
    </row>
    <row r="2523" spans="1:17" x14ac:dyDescent="0.3">
      <c r="A2523">
        <f t="shared" si="236"/>
        <v>2523</v>
      </c>
      <c r="B2523" t="str">
        <f>IF(HLOOKUP("Memory",'vInfo (Imported)'!$1:$5000,A2523,FALSE)&gt;0,HLOOKUP("Memory",'vInfo (Imported)'!$1:$5000,A2523,FALSE),"")</f>
        <v/>
      </c>
      <c r="C2523" t="str">
        <f>IF(HLOOKUP("CPUs",'vInfo (Imported)'!$1:$5000,A2523,FALSE)&gt;0,
HLOOKUP("CPUs",'vInfo (Imported)'!$1:$5000,A2523,FALSE),
"")</f>
        <v/>
      </c>
      <c r="D2523" t="str">
        <f>IF(HLOOKUP($D$1,'vInfo (Imported)'!$1:$5000,A2523,FALSE)&gt;0,
HLOOKUP($D$1,'vInfo (Imported)'!$1:$5000,A2523,FALSE),
"")</f>
        <v/>
      </c>
      <c r="E2523" t="str">
        <f>IF(HLOOKUP("Category",'vInfo (Imported)'!$1:$5000,A2523,FALSE)&gt;0,
HLOOKUP("Category",'vInfo (Imported)'!$1:$5000,A2523,FALSE),
"")</f>
        <v/>
      </c>
      <c r="F2523" t="str">
        <f>IF(HLOOKUP("OS according to the configuration file",'vInfo (Imported)'!$1:$5000,A2523,FALSE)&gt;0,
HLOOKUP("OS according to the configuration file",'vInfo (Imported)'!$1:$5000,A2523,FALSE),
"")</f>
        <v/>
      </c>
      <c r="G2523" s="1" t="str">
        <f>IF(HLOOKUP("Cluster",'vInfo (Imported)'!$1:$5000,A2523,FALSE)&gt;0,
HLOOKUP("Cluster",'vInfo (Imported)'!$1:$5000,A2523,FALSE),
"")</f>
        <v/>
      </c>
      <c r="K2523" s="28">
        <f>'vCluster (Imported)'!A2523</f>
        <v>0</v>
      </c>
      <c r="L2523">
        <f t="shared" si="237"/>
        <v>0</v>
      </c>
      <c r="M2523">
        <f t="shared" si="238"/>
        <v>0</v>
      </c>
      <c r="N2523">
        <f t="shared" si="239"/>
        <v>0</v>
      </c>
      <c r="O2523" s="1">
        <f t="shared" si="240"/>
        <v>0</v>
      </c>
      <c r="P2523">
        <f>SUMIFS('vCluster (Imported)'!$G:$G,'vCluster (Imported)'!$A:$A,K2523)</f>
        <v>0</v>
      </c>
      <c r="Q2523">
        <f t="shared" si="241"/>
        <v>0</v>
      </c>
    </row>
    <row r="2524" spans="1:17" x14ac:dyDescent="0.3">
      <c r="A2524">
        <f t="shared" si="236"/>
        <v>2524</v>
      </c>
      <c r="B2524" t="str">
        <f>IF(HLOOKUP("Memory",'vInfo (Imported)'!$1:$5000,A2524,FALSE)&gt;0,HLOOKUP("Memory",'vInfo (Imported)'!$1:$5000,A2524,FALSE),"")</f>
        <v/>
      </c>
      <c r="C2524" t="str">
        <f>IF(HLOOKUP("CPUs",'vInfo (Imported)'!$1:$5000,A2524,FALSE)&gt;0,
HLOOKUP("CPUs",'vInfo (Imported)'!$1:$5000,A2524,FALSE),
"")</f>
        <v/>
      </c>
      <c r="D2524" t="str">
        <f>IF(HLOOKUP($D$1,'vInfo (Imported)'!$1:$5000,A2524,FALSE)&gt;0,
HLOOKUP($D$1,'vInfo (Imported)'!$1:$5000,A2524,FALSE),
"")</f>
        <v/>
      </c>
      <c r="E2524" t="str">
        <f>IF(HLOOKUP("Category",'vInfo (Imported)'!$1:$5000,A2524,FALSE)&gt;0,
HLOOKUP("Category",'vInfo (Imported)'!$1:$5000,A2524,FALSE),
"")</f>
        <v/>
      </c>
      <c r="F2524" t="str">
        <f>IF(HLOOKUP("OS according to the configuration file",'vInfo (Imported)'!$1:$5000,A2524,FALSE)&gt;0,
HLOOKUP("OS according to the configuration file",'vInfo (Imported)'!$1:$5000,A2524,FALSE),
"")</f>
        <v/>
      </c>
      <c r="G2524" s="1" t="str">
        <f>IF(HLOOKUP("Cluster",'vInfo (Imported)'!$1:$5000,A2524,FALSE)&gt;0,
HLOOKUP("Cluster",'vInfo (Imported)'!$1:$5000,A2524,FALSE),
"")</f>
        <v/>
      </c>
      <c r="K2524" s="28">
        <f>'vCluster (Imported)'!A2524</f>
        <v>0</v>
      </c>
      <c r="L2524">
        <f t="shared" si="237"/>
        <v>0</v>
      </c>
      <c r="M2524">
        <f t="shared" si="238"/>
        <v>0</v>
      </c>
      <c r="N2524">
        <f t="shared" si="239"/>
        <v>0</v>
      </c>
      <c r="O2524" s="1">
        <f t="shared" si="240"/>
        <v>0</v>
      </c>
      <c r="P2524">
        <f>SUMIFS('vCluster (Imported)'!$G:$G,'vCluster (Imported)'!$A:$A,K2524)</f>
        <v>0</v>
      </c>
      <c r="Q2524">
        <f t="shared" si="241"/>
        <v>0</v>
      </c>
    </row>
    <row r="2525" spans="1:17" x14ac:dyDescent="0.3">
      <c r="A2525">
        <f t="shared" si="236"/>
        <v>2525</v>
      </c>
      <c r="B2525" t="str">
        <f>IF(HLOOKUP("Memory",'vInfo (Imported)'!$1:$5000,A2525,FALSE)&gt;0,HLOOKUP("Memory",'vInfo (Imported)'!$1:$5000,A2525,FALSE),"")</f>
        <v/>
      </c>
      <c r="C2525" t="str">
        <f>IF(HLOOKUP("CPUs",'vInfo (Imported)'!$1:$5000,A2525,FALSE)&gt;0,
HLOOKUP("CPUs",'vInfo (Imported)'!$1:$5000,A2525,FALSE),
"")</f>
        <v/>
      </c>
      <c r="D2525" t="str">
        <f>IF(HLOOKUP($D$1,'vInfo (Imported)'!$1:$5000,A2525,FALSE)&gt;0,
HLOOKUP($D$1,'vInfo (Imported)'!$1:$5000,A2525,FALSE),
"")</f>
        <v/>
      </c>
      <c r="E2525" t="str">
        <f>IF(HLOOKUP("Category",'vInfo (Imported)'!$1:$5000,A2525,FALSE)&gt;0,
HLOOKUP("Category",'vInfo (Imported)'!$1:$5000,A2525,FALSE),
"")</f>
        <v/>
      </c>
      <c r="F2525" t="str">
        <f>IF(HLOOKUP("OS according to the configuration file",'vInfo (Imported)'!$1:$5000,A2525,FALSE)&gt;0,
HLOOKUP("OS according to the configuration file",'vInfo (Imported)'!$1:$5000,A2525,FALSE),
"")</f>
        <v/>
      </c>
      <c r="G2525" s="1" t="str">
        <f>IF(HLOOKUP("Cluster",'vInfo (Imported)'!$1:$5000,A2525,FALSE)&gt;0,
HLOOKUP("Cluster",'vInfo (Imported)'!$1:$5000,A2525,FALSE),
"")</f>
        <v/>
      </c>
      <c r="K2525" s="28">
        <f>'vCluster (Imported)'!A2525</f>
        <v>0</v>
      </c>
      <c r="L2525">
        <f t="shared" si="237"/>
        <v>0</v>
      </c>
      <c r="M2525">
        <f t="shared" si="238"/>
        <v>0</v>
      </c>
      <c r="N2525">
        <f t="shared" si="239"/>
        <v>0</v>
      </c>
      <c r="O2525" s="1">
        <f t="shared" si="240"/>
        <v>0</v>
      </c>
      <c r="P2525">
        <f>SUMIFS('vCluster (Imported)'!$G:$G,'vCluster (Imported)'!$A:$A,K2525)</f>
        <v>0</v>
      </c>
      <c r="Q2525">
        <f t="shared" si="241"/>
        <v>0</v>
      </c>
    </row>
    <row r="2526" spans="1:17" x14ac:dyDescent="0.3">
      <c r="A2526">
        <f t="shared" si="236"/>
        <v>2526</v>
      </c>
      <c r="B2526" t="str">
        <f>IF(HLOOKUP("Memory",'vInfo (Imported)'!$1:$5000,A2526,FALSE)&gt;0,HLOOKUP("Memory",'vInfo (Imported)'!$1:$5000,A2526,FALSE),"")</f>
        <v/>
      </c>
      <c r="C2526" t="str">
        <f>IF(HLOOKUP("CPUs",'vInfo (Imported)'!$1:$5000,A2526,FALSE)&gt;0,
HLOOKUP("CPUs",'vInfo (Imported)'!$1:$5000,A2526,FALSE),
"")</f>
        <v/>
      </c>
      <c r="D2526" t="str">
        <f>IF(HLOOKUP($D$1,'vInfo (Imported)'!$1:$5000,A2526,FALSE)&gt;0,
HLOOKUP($D$1,'vInfo (Imported)'!$1:$5000,A2526,FALSE),
"")</f>
        <v/>
      </c>
      <c r="E2526" t="str">
        <f>IF(HLOOKUP("Category",'vInfo (Imported)'!$1:$5000,A2526,FALSE)&gt;0,
HLOOKUP("Category",'vInfo (Imported)'!$1:$5000,A2526,FALSE),
"")</f>
        <v/>
      </c>
      <c r="F2526" t="str">
        <f>IF(HLOOKUP("OS according to the configuration file",'vInfo (Imported)'!$1:$5000,A2526,FALSE)&gt;0,
HLOOKUP("OS according to the configuration file",'vInfo (Imported)'!$1:$5000,A2526,FALSE),
"")</f>
        <v/>
      </c>
      <c r="G2526" s="1" t="str">
        <f>IF(HLOOKUP("Cluster",'vInfo (Imported)'!$1:$5000,A2526,FALSE)&gt;0,
HLOOKUP("Cluster",'vInfo (Imported)'!$1:$5000,A2526,FALSE),
"")</f>
        <v/>
      </c>
      <c r="K2526" s="28">
        <f>'vCluster (Imported)'!A2526</f>
        <v>0</v>
      </c>
      <c r="L2526">
        <f t="shared" si="237"/>
        <v>0</v>
      </c>
      <c r="M2526">
        <f t="shared" si="238"/>
        <v>0</v>
      </c>
      <c r="N2526">
        <f t="shared" si="239"/>
        <v>0</v>
      </c>
      <c r="O2526" s="1">
        <f t="shared" si="240"/>
        <v>0</v>
      </c>
      <c r="P2526">
        <f>SUMIFS('vCluster (Imported)'!$G:$G,'vCluster (Imported)'!$A:$A,K2526)</f>
        <v>0</v>
      </c>
      <c r="Q2526">
        <f t="shared" si="241"/>
        <v>0</v>
      </c>
    </row>
    <row r="2527" spans="1:17" x14ac:dyDescent="0.3">
      <c r="A2527">
        <f t="shared" si="236"/>
        <v>2527</v>
      </c>
      <c r="B2527" t="str">
        <f>IF(HLOOKUP("Memory",'vInfo (Imported)'!$1:$5000,A2527,FALSE)&gt;0,HLOOKUP("Memory",'vInfo (Imported)'!$1:$5000,A2527,FALSE),"")</f>
        <v/>
      </c>
      <c r="C2527" t="str">
        <f>IF(HLOOKUP("CPUs",'vInfo (Imported)'!$1:$5000,A2527,FALSE)&gt;0,
HLOOKUP("CPUs",'vInfo (Imported)'!$1:$5000,A2527,FALSE),
"")</f>
        <v/>
      </c>
      <c r="D2527" t="str">
        <f>IF(HLOOKUP($D$1,'vInfo (Imported)'!$1:$5000,A2527,FALSE)&gt;0,
HLOOKUP($D$1,'vInfo (Imported)'!$1:$5000,A2527,FALSE),
"")</f>
        <v/>
      </c>
      <c r="E2527" t="str">
        <f>IF(HLOOKUP("Category",'vInfo (Imported)'!$1:$5000,A2527,FALSE)&gt;0,
HLOOKUP("Category",'vInfo (Imported)'!$1:$5000,A2527,FALSE),
"")</f>
        <v/>
      </c>
      <c r="F2527" t="str">
        <f>IF(HLOOKUP("OS according to the configuration file",'vInfo (Imported)'!$1:$5000,A2527,FALSE)&gt;0,
HLOOKUP("OS according to the configuration file",'vInfo (Imported)'!$1:$5000,A2527,FALSE),
"")</f>
        <v/>
      </c>
      <c r="G2527" s="1" t="str">
        <f>IF(HLOOKUP("Cluster",'vInfo (Imported)'!$1:$5000,A2527,FALSE)&gt;0,
HLOOKUP("Cluster",'vInfo (Imported)'!$1:$5000,A2527,FALSE),
"")</f>
        <v/>
      </c>
      <c r="K2527" s="28">
        <f>'vCluster (Imported)'!A2527</f>
        <v>0</v>
      </c>
      <c r="L2527">
        <f t="shared" si="237"/>
        <v>0</v>
      </c>
      <c r="M2527">
        <f t="shared" si="238"/>
        <v>0</v>
      </c>
      <c r="N2527">
        <f t="shared" si="239"/>
        <v>0</v>
      </c>
      <c r="O2527" s="1">
        <f t="shared" si="240"/>
        <v>0</v>
      </c>
      <c r="P2527">
        <f>SUMIFS('vCluster (Imported)'!$G:$G,'vCluster (Imported)'!$A:$A,K2527)</f>
        <v>0</v>
      </c>
      <c r="Q2527">
        <f t="shared" si="241"/>
        <v>0</v>
      </c>
    </row>
    <row r="2528" spans="1:17" x14ac:dyDescent="0.3">
      <c r="A2528">
        <f t="shared" si="236"/>
        <v>2528</v>
      </c>
      <c r="B2528" t="str">
        <f>IF(HLOOKUP("Memory",'vInfo (Imported)'!$1:$5000,A2528,FALSE)&gt;0,HLOOKUP("Memory",'vInfo (Imported)'!$1:$5000,A2528,FALSE),"")</f>
        <v/>
      </c>
      <c r="C2528" t="str">
        <f>IF(HLOOKUP("CPUs",'vInfo (Imported)'!$1:$5000,A2528,FALSE)&gt;0,
HLOOKUP("CPUs",'vInfo (Imported)'!$1:$5000,A2528,FALSE),
"")</f>
        <v/>
      </c>
      <c r="D2528" t="str">
        <f>IF(HLOOKUP($D$1,'vInfo (Imported)'!$1:$5000,A2528,FALSE)&gt;0,
HLOOKUP($D$1,'vInfo (Imported)'!$1:$5000,A2528,FALSE),
"")</f>
        <v/>
      </c>
      <c r="E2528" t="str">
        <f>IF(HLOOKUP("Category",'vInfo (Imported)'!$1:$5000,A2528,FALSE)&gt;0,
HLOOKUP("Category",'vInfo (Imported)'!$1:$5000,A2528,FALSE),
"")</f>
        <v/>
      </c>
      <c r="F2528" t="str">
        <f>IF(HLOOKUP("OS according to the configuration file",'vInfo (Imported)'!$1:$5000,A2528,FALSE)&gt;0,
HLOOKUP("OS according to the configuration file",'vInfo (Imported)'!$1:$5000,A2528,FALSE),
"")</f>
        <v/>
      </c>
      <c r="G2528" s="1" t="str">
        <f>IF(HLOOKUP("Cluster",'vInfo (Imported)'!$1:$5000,A2528,FALSE)&gt;0,
HLOOKUP("Cluster",'vInfo (Imported)'!$1:$5000,A2528,FALSE),
"")</f>
        <v/>
      </c>
      <c r="K2528" s="28">
        <f>'vCluster (Imported)'!A2528</f>
        <v>0</v>
      </c>
      <c r="L2528">
        <f t="shared" si="237"/>
        <v>0</v>
      </c>
      <c r="M2528">
        <f t="shared" si="238"/>
        <v>0</v>
      </c>
      <c r="N2528">
        <f t="shared" si="239"/>
        <v>0</v>
      </c>
      <c r="O2528" s="1">
        <f t="shared" si="240"/>
        <v>0</v>
      </c>
      <c r="P2528">
        <f>SUMIFS('vCluster (Imported)'!$G:$G,'vCluster (Imported)'!$A:$A,K2528)</f>
        <v>0</v>
      </c>
      <c r="Q2528">
        <f t="shared" si="241"/>
        <v>0</v>
      </c>
    </row>
    <row r="2529" spans="1:17" x14ac:dyDescent="0.3">
      <c r="A2529">
        <f t="shared" si="236"/>
        <v>2529</v>
      </c>
      <c r="B2529" t="str">
        <f>IF(HLOOKUP("Memory",'vInfo (Imported)'!$1:$5000,A2529,FALSE)&gt;0,HLOOKUP("Memory",'vInfo (Imported)'!$1:$5000,A2529,FALSE),"")</f>
        <v/>
      </c>
      <c r="C2529" t="str">
        <f>IF(HLOOKUP("CPUs",'vInfo (Imported)'!$1:$5000,A2529,FALSE)&gt;0,
HLOOKUP("CPUs",'vInfo (Imported)'!$1:$5000,A2529,FALSE),
"")</f>
        <v/>
      </c>
      <c r="D2529" t="str">
        <f>IF(HLOOKUP($D$1,'vInfo (Imported)'!$1:$5000,A2529,FALSE)&gt;0,
HLOOKUP($D$1,'vInfo (Imported)'!$1:$5000,A2529,FALSE),
"")</f>
        <v/>
      </c>
      <c r="E2529" t="str">
        <f>IF(HLOOKUP("Category",'vInfo (Imported)'!$1:$5000,A2529,FALSE)&gt;0,
HLOOKUP("Category",'vInfo (Imported)'!$1:$5000,A2529,FALSE),
"")</f>
        <v/>
      </c>
      <c r="F2529" t="str">
        <f>IF(HLOOKUP("OS according to the configuration file",'vInfo (Imported)'!$1:$5000,A2529,FALSE)&gt;0,
HLOOKUP("OS according to the configuration file",'vInfo (Imported)'!$1:$5000,A2529,FALSE),
"")</f>
        <v/>
      </c>
      <c r="G2529" s="1" t="str">
        <f>IF(HLOOKUP("Cluster",'vInfo (Imported)'!$1:$5000,A2529,FALSE)&gt;0,
HLOOKUP("Cluster",'vInfo (Imported)'!$1:$5000,A2529,FALSE),
"")</f>
        <v/>
      </c>
      <c r="K2529" s="28">
        <f>'vCluster (Imported)'!A2529</f>
        <v>0</v>
      </c>
      <c r="L2529">
        <f t="shared" si="237"/>
        <v>0</v>
      </c>
      <c r="M2529">
        <f t="shared" si="238"/>
        <v>0</v>
      </c>
      <c r="N2529">
        <f t="shared" si="239"/>
        <v>0</v>
      </c>
      <c r="O2529" s="1">
        <f t="shared" si="240"/>
        <v>0</v>
      </c>
      <c r="P2529">
        <f>SUMIFS('vCluster (Imported)'!$G:$G,'vCluster (Imported)'!$A:$A,K2529)</f>
        <v>0</v>
      </c>
      <c r="Q2529">
        <f t="shared" si="241"/>
        <v>0</v>
      </c>
    </row>
    <row r="2530" spans="1:17" x14ac:dyDescent="0.3">
      <c r="A2530">
        <f t="shared" si="236"/>
        <v>2530</v>
      </c>
      <c r="B2530" t="str">
        <f>IF(HLOOKUP("Memory",'vInfo (Imported)'!$1:$5000,A2530,FALSE)&gt;0,HLOOKUP("Memory",'vInfo (Imported)'!$1:$5000,A2530,FALSE),"")</f>
        <v/>
      </c>
      <c r="C2530" t="str">
        <f>IF(HLOOKUP("CPUs",'vInfo (Imported)'!$1:$5000,A2530,FALSE)&gt;0,
HLOOKUP("CPUs",'vInfo (Imported)'!$1:$5000,A2530,FALSE),
"")</f>
        <v/>
      </c>
      <c r="D2530" t="str">
        <f>IF(HLOOKUP($D$1,'vInfo (Imported)'!$1:$5000,A2530,FALSE)&gt;0,
HLOOKUP($D$1,'vInfo (Imported)'!$1:$5000,A2530,FALSE),
"")</f>
        <v/>
      </c>
      <c r="E2530" t="str">
        <f>IF(HLOOKUP("Category",'vInfo (Imported)'!$1:$5000,A2530,FALSE)&gt;0,
HLOOKUP("Category",'vInfo (Imported)'!$1:$5000,A2530,FALSE),
"")</f>
        <v/>
      </c>
      <c r="F2530" t="str">
        <f>IF(HLOOKUP("OS according to the configuration file",'vInfo (Imported)'!$1:$5000,A2530,FALSE)&gt;0,
HLOOKUP("OS according to the configuration file",'vInfo (Imported)'!$1:$5000,A2530,FALSE),
"")</f>
        <v/>
      </c>
      <c r="G2530" s="1" t="str">
        <f>IF(HLOOKUP("Cluster",'vInfo (Imported)'!$1:$5000,A2530,FALSE)&gt;0,
HLOOKUP("Cluster",'vInfo (Imported)'!$1:$5000,A2530,FALSE),
"")</f>
        <v/>
      </c>
      <c r="K2530" s="28">
        <f>'vCluster (Imported)'!A2530</f>
        <v>0</v>
      </c>
      <c r="L2530">
        <f t="shared" si="237"/>
        <v>0</v>
      </c>
      <c r="M2530">
        <f t="shared" si="238"/>
        <v>0</v>
      </c>
      <c r="N2530">
        <f t="shared" si="239"/>
        <v>0</v>
      </c>
      <c r="O2530" s="1">
        <f t="shared" si="240"/>
        <v>0</v>
      </c>
      <c r="P2530">
        <f>SUMIFS('vCluster (Imported)'!$G:$G,'vCluster (Imported)'!$A:$A,K2530)</f>
        <v>0</v>
      </c>
      <c r="Q2530">
        <f t="shared" si="241"/>
        <v>0</v>
      </c>
    </row>
    <row r="2531" spans="1:17" x14ac:dyDescent="0.3">
      <c r="A2531">
        <f t="shared" si="236"/>
        <v>2531</v>
      </c>
      <c r="B2531" t="str">
        <f>IF(HLOOKUP("Memory",'vInfo (Imported)'!$1:$5000,A2531,FALSE)&gt;0,HLOOKUP("Memory",'vInfo (Imported)'!$1:$5000,A2531,FALSE),"")</f>
        <v/>
      </c>
      <c r="C2531" t="str">
        <f>IF(HLOOKUP("CPUs",'vInfo (Imported)'!$1:$5000,A2531,FALSE)&gt;0,
HLOOKUP("CPUs",'vInfo (Imported)'!$1:$5000,A2531,FALSE),
"")</f>
        <v/>
      </c>
      <c r="D2531" t="str">
        <f>IF(HLOOKUP($D$1,'vInfo (Imported)'!$1:$5000,A2531,FALSE)&gt;0,
HLOOKUP($D$1,'vInfo (Imported)'!$1:$5000,A2531,FALSE),
"")</f>
        <v/>
      </c>
      <c r="E2531" t="str">
        <f>IF(HLOOKUP("Category",'vInfo (Imported)'!$1:$5000,A2531,FALSE)&gt;0,
HLOOKUP("Category",'vInfo (Imported)'!$1:$5000,A2531,FALSE),
"")</f>
        <v/>
      </c>
      <c r="F2531" t="str">
        <f>IF(HLOOKUP("OS according to the configuration file",'vInfo (Imported)'!$1:$5000,A2531,FALSE)&gt;0,
HLOOKUP("OS according to the configuration file",'vInfo (Imported)'!$1:$5000,A2531,FALSE),
"")</f>
        <v/>
      </c>
      <c r="G2531" s="1" t="str">
        <f>IF(HLOOKUP("Cluster",'vInfo (Imported)'!$1:$5000,A2531,FALSE)&gt;0,
HLOOKUP("Cluster",'vInfo (Imported)'!$1:$5000,A2531,FALSE),
"")</f>
        <v/>
      </c>
      <c r="K2531" s="28">
        <f>'vCluster (Imported)'!A2531</f>
        <v>0</v>
      </c>
      <c r="L2531">
        <f t="shared" si="237"/>
        <v>0</v>
      </c>
      <c r="M2531">
        <f t="shared" si="238"/>
        <v>0</v>
      </c>
      <c r="N2531">
        <f t="shared" si="239"/>
        <v>0</v>
      </c>
      <c r="O2531" s="1">
        <f t="shared" si="240"/>
        <v>0</v>
      </c>
      <c r="P2531">
        <f>SUMIFS('vCluster (Imported)'!$G:$G,'vCluster (Imported)'!$A:$A,K2531)</f>
        <v>0</v>
      </c>
      <c r="Q2531">
        <f t="shared" si="241"/>
        <v>0</v>
      </c>
    </row>
    <row r="2532" spans="1:17" x14ac:dyDescent="0.3">
      <c r="A2532">
        <f t="shared" si="236"/>
        <v>2532</v>
      </c>
      <c r="B2532" t="str">
        <f>IF(HLOOKUP("Memory",'vInfo (Imported)'!$1:$5000,A2532,FALSE)&gt;0,HLOOKUP("Memory",'vInfo (Imported)'!$1:$5000,A2532,FALSE),"")</f>
        <v/>
      </c>
      <c r="C2532" t="str">
        <f>IF(HLOOKUP("CPUs",'vInfo (Imported)'!$1:$5000,A2532,FALSE)&gt;0,
HLOOKUP("CPUs",'vInfo (Imported)'!$1:$5000,A2532,FALSE),
"")</f>
        <v/>
      </c>
      <c r="D2532" t="str">
        <f>IF(HLOOKUP($D$1,'vInfo (Imported)'!$1:$5000,A2532,FALSE)&gt;0,
HLOOKUP($D$1,'vInfo (Imported)'!$1:$5000,A2532,FALSE),
"")</f>
        <v/>
      </c>
      <c r="E2532" t="str">
        <f>IF(HLOOKUP("Category",'vInfo (Imported)'!$1:$5000,A2532,FALSE)&gt;0,
HLOOKUP("Category",'vInfo (Imported)'!$1:$5000,A2532,FALSE),
"")</f>
        <v/>
      </c>
      <c r="F2532" t="str">
        <f>IF(HLOOKUP("OS according to the configuration file",'vInfo (Imported)'!$1:$5000,A2532,FALSE)&gt;0,
HLOOKUP("OS according to the configuration file",'vInfo (Imported)'!$1:$5000,A2532,FALSE),
"")</f>
        <v/>
      </c>
      <c r="G2532" s="1" t="str">
        <f>IF(HLOOKUP("Cluster",'vInfo (Imported)'!$1:$5000,A2532,FALSE)&gt;0,
HLOOKUP("Cluster",'vInfo (Imported)'!$1:$5000,A2532,FALSE),
"")</f>
        <v/>
      </c>
      <c r="K2532" s="28">
        <f>'vCluster (Imported)'!A2532</f>
        <v>0</v>
      </c>
      <c r="L2532">
        <f t="shared" si="237"/>
        <v>0</v>
      </c>
      <c r="M2532">
        <f t="shared" si="238"/>
        <v>0</v>
      </c>
      <c r="N2532">
        <f t="shared" si="239"/>
        <v>0</v>
      </c>
      <c r="O2532" s="1">
        <f t="shared" si="240"/>
        <v>0</v>
      </c>
      <c r="P2532">
        <f>SUMIFS('vCluster (Imported)'!$G:$G,'vCluster (Imported)'!$A:$A,K2532)</f>
        <v>0</v>
      </c>
      <c r="Q2532">
        <f t="shared" si="241"/>
        <v>0</v>
      </c>
    </row>
    <row r="2533" spans="1:17" x14ac:dyDescent="0.3">
      <c r="A2533">
        <f t="shared" si="236"/>
        <v>2533</v>
      </c>
      <c r="B2533" t="str">
        <f>IF(HLOOKUP("Memory",'vInfo (Imported)'!$1:$5000,A2533,FALSE)&gt;0,HLOOKUP("Memory",'vInfo (Imported)'!$1:$5000,A2533,FALSE),"")</f>
        <v/>
      </c>
      <c r="C2533" t="str">
        <f>IF(HLOOKUP("CPUs",'vInfo (Imported)'!$1:$5000,A2533,FALSE)&gt;0,
HLOOKUP("CPUs",'vInfo (Imported)'!$1:$5000,A2533,FALSE),
"")</f>
        <v/>
      </c>
      <c r="D2533" t="str">
        <f>IF(HLOOKUP($D$1,'vInfo (Imported)'!$1:$5000,A2533,FALSE)&gt;0,
HLOOKUP($D$1,'vInfo (Imported)'!$1:$5000,A2533,FALSE),
"")</f>
        <v/>
      </c>
      <c r="E2533" t="str">
        <f>IF(HLOOKUP("Category",'vInfo (Imported)'!$1:$5000,A2533,FALSE)&gt;0,
HLOOKUP("Category",'vInfo (Imported)'!$1:$5000,A2533,FALSE),
"")</f>
        <v/>
      </c>
      <c r="F2533" t="str">
        <f>IF(HLOOKUP("OS according to the configuration file",'vInfo (Imported)'!$1:$5000,A2533,FALSE)&gt;0,
HLOOKUP("OS according to the configuration file",'vInfo (Imported)'!$1:$5000,A2533,FALSE),
"")</f>
        <v/>
      </c>
      <c r="G2533" s="1" t="str">
        <f>IF(HLOOKUP("Cluster",'vInfo (Imported)'!$1:$5000,A2533,FALSE)&gt;0,
HLOOKUP("Cluster",'vInfo (Imported)'!$1:$5000,A2533,FALSE),
"")</f>
        <v/>
      </c>
      <c r="K2533" s="28">
        <f>'vCluster (Imported)'!A2533</f>
        <v>0</v>
      </c>
      <c r="L2533">
        <f t="shared" si="237"/>
        <v>0</v>
      </c>
      <c r="M2533">
        <f t="shared" si="238"/>
        <v>0</v>
      </c>
      <c r="N2533">
        <f t="shared" si="239"/>
        <v>0</v>
      </c>
      <c r="O2533" s="1">
        <f t="shared" si="240"/>
        <v>0</v>
      </c>
      <c r="P2533">
        <f>SUMIFS('vCluster (Imported)'!$G:$G,'vCluster (Imported)'!$A:$A,K2533)</f>
        <v>0</v>
      </c>
      <c r="Q2533">
        <f t="shared" si="241"/>
        <v>0</v>
      </c>
    </row>
    <row r="2534" spans="1:17" x14ac:dyDescent="0.3">
      <c r="A2534">
        <f t="shared" si="236"/>
        <v>2534</v>
      </c>
      <c r="B2534" t="str">
        <f>IF(HLOOKUP("Memory",'vInfo (Imported)'!$1:$5000,A2534,FALSE)&gt;0,HLOOKUP("Memory",'vInfo (Imported)'!$1:$5000,A2534,FALSE),"")</f>
        <v/>
      </c>
      <c r="C2534" t="str">
        <f>IF(HLOOKUP("CPUs",'vInfo (Imported)'!$1:$5000,A2534,FALSE)&gt;0,
HLOOKUP("CPUs",'vInfo (Imported)'!$1:$5000,A2534,FALSE),
"")</f>
        <v/>
      </c>
      <c r="D2534" t="str">
        <f>IF(HLOOKUP($D$1,'vInfo (Imported)'!$1:$5000,A2534,FALSE)&gt;0,
HLOOKUP($D$1,'vInfo (Imported)'!$1:$5000,A2534,FALSE),
"")</f>
        <v/>
      </c>
      <c r="E2534" t="str">
        <f>IF(HLOOKUP("Category",'vInfo (Imported)'!$1:$5000,A2534,FALSE)&gt;0,
HLOOKUP("Category",'vInfo (Imported)'!$1:$5000,A2534,FALSE),
"")</f>
        <v/>
      </c>
      <c r="F2534" t="str">
        <f>IF(HLOOKUP("OS according to the configuration file",'vInfo (Imported)'!$1:$5000,A2534,FALSE)&gt;0,
HLOOKUP("OS according to the configuration file",'vInfo (Imported)'!$1:$5000,A2534,FALSE),
"")</f>
        <v/>
      </c>
      <c r="G2534" s="1" t="str">
        <f>IF(HLOOKUP("Cluster",'vInfo (Imported)'!$1:$5000,A2534,FALSE)&gt;0,
HLOOKUP("Cluster",'vInfo (Imported)'!$1:$5000,A2534,FALSE),
"")</f>
        <v/>
      </c>
      <c r="K2534" s="28">
        <f>'vCluster (Imported)'!A2534</f>
        <v>0</v>
      </c>
      <c r="L2534">
        <f t="shared" si="237"/>
        <v>0</v>
      </c>
      <c r="M2534">
        <f t="shared" si="238"/>
        <v>0</v>
      </c>
      <c r="N2534">
        <f t="shared" si="239"/>
        <v>0</v>
      </c>
      <c r="O2534" s="1">
        <f t="shared" si="240"/>
        <v>0</v>
      </c>
      <c r="P2534">
        <f>SUMIFS('vCluster (Imported)'!$G:$G,'vCluster (Imported)'!$A:$A,K2534)</f>
        <v>0</v>
      </c>
      <c r="Q2534">
        <f t="shared" si="241"/>
        <v>0</v>
      </c>
    </row>
    <row r="2535" spans="1:17" x14ac:dyDescent="0.3">
      <c r="A2535">
        <f t="shared" si="236"/>
        <v>2535</v>
      </c>
      <c r="B2535" t="str">
        <f>IF(HLOOKUP("Memory",'vInfo (Imported)'!$1:$5000,A2535,FALSE)&gt;0,HLOOKUP("Memory",'vInfo (Imported)'!$1:$5000,A2535,FALSE),"")</f>
        <v/>
      </c>
      <c r="C2535" t="str">
        <f>IF(HLOOKUP("CPUs",'vInfo (Imported)'!$1:$5000,A2535,FALSE)&gt;0,
HLOOKUP("CPUs",'vInfo (Imported)'!$1:$5000,A2535,FALSE),
"")</f>
        <v/>
      </c>
      <c r="D2535" t="str">
        <f>IF(HLOOKUP($D$1,'vInfo (Imported)'!$1:$5000,A2535,FALSE)&gt;0,
HLOOKUP($D$1,'vInfo (Imported)'!$1:$5000,A2535,FALSE),
"")</f>
        <v/>
      </c>
      <c r="E2535" t="str">
        <f>IF(HLOOKUP("Category",'vInfo (Imported)'!$1:$5000,A2535,FALSE)&gt;0,
HLOOKUP("Category",'vInfo (Imported)'!$1:$5000,A2535,FALSE),
"")</f>
        <v/>
      </c>
      <c r="F2535" t="str">
        <f>IF(HLOOKUP("OS according to the configuration file",'vInfo (Imported)'!$1:$5000,A2535,FALSE)&gt;0,
HLOOKUP("OS according to the configuration file",'vInfo (Imported)'!$1:$5000,A2535,FALSE),
"")</f>
        <v/>
      </c>
      <c r="G2535" s="1" t="str">
        <f>IF(HLOOKUP("Cluster",'vInfo (Imported)'!$1:$5000,A2535,FALSE)&gt;0,
HLOOKUP("Cluster",'vInfo (Imported)'!$1:$5000,A2535,FALSE),
"")</f>
        <v/>
      </c>
      <c r="K2535" s="28">
        <f>'vCluster (Imported)'!A2535</f>
        <v>0</v>
      </c>
      <c r="L2535">
        <f t="shared" si="237"/>
        <v>0</v>
      </c>
      <c r="M2535">
        <f t="shared" si="238"/>
        <v>0</v>
      </c>
      <c r="N2535">
        <f t="shared" si="239"/>
        <v>0</v>
      </c>
      <c r="O2535" s="1">
        <f t="shared" si="240"/>
        <v>0</v>
      </c>
      <c r="P2535">
        <f>SUMIFS('vCluster (Imported)'!$G:$G,'vCluster (Imported)'!$A:$A,K2535)</f>
        <v>0</v>
      </c>
      <c r="Q2535">
        <f t="shared" si="241"/>
        <v>0</v>
      </c>
    </row>
    <row r="2536" spans="1:17" x14ac:dyDescent="0.3">
      <c r="A2536">
        <f t="shared" si="236"/>
        <v>2536</v>
      </c>
      <c r="B2536" t="str">
        <f>IF(HLOOKUP("Memory",'vInfo (Imported)'!$1:$5000,A2536,FALSE)&gt;0,HLOOKUP("Memory",'vInfo (Imported)'!$1:$5000,A2536,FALSE),"")</f>
        <v/>
      </c>
      <c r="C2536" t="str">
        <f>IF(HLOOKUP("CPUs",'vInfo (Imported)'!$1:$5000,A2536,FALSE)&gt;0,
HLOOKUP("CPUs",'vInfo (Imported)'!$1:$5000,A2536,FALSE),
"")</f>
        <v/>
      </c>
      <c r="D2536" t="str">
        <f>IF(HLOOKUP($D$1,'vInfo (Imported)'!$1:$5000,A2536,FALSE)&gt;0,
HLOOKUP($D$1,'vInfo (Imported)'!$1:$5000,A2536,FALSE),
"")</f>
        <v/>
      </c>
      <c r="E2536" t="str">
        <f>IF(HLOOKUP("Category",'vInfo (Imported)'!$1:$5000,A2536,FALSE)&gt;0,
HLOOKUP("Category",'vInfo (Imported)'!$1:$5000,A2536,FALSE),
"")</f>
        <v/>
      </c>
      <c r="F2536" t="str">
        <f>IF(HLOOKUP("OS according to the configuration file",'vInfo (Imported)'!$1:$5000,A2536,FALSE)&gt;0,
HLOOKUP("OS according to the configuration file",'vInfo (Imported)'!$1:$5000,A2536,FALSE),
"")</f>
        <v/>
      </c>
      <c r="G2536" s="1" t="str">
        <f>IF(HLOOKUP("Cluster",'vInfo (Imported)'!$1:$5000,A2536,FALSE)&gt;0,
HLOOKUP("Cluster",'vInfo (Imported)'!$1:$5000,A2536,FALSE),
"")</f>
        <v/>
      </c>
      <c r="K2536" s="28">
        <f>'vCluster (Imported)'!A2536</f>
        <v>0</v>
      </c>
      <c r="L2536">
        <f t="shared" si="237"/>
        <v>0</v>
      </c>
      <c r="M2536">
        <f t="shared" si="238"/>
        <v>0</v>
      </c>
      <c r="N2536">
        <f t="shared" si="239"/>
        <v>0</v>
      </c>
      <c r="O2536" s="1">
        <f t="shared" si="240"/>
        <v>0</v>
      </c>
      <c r="P2536">
        <f>SUMIFS('vCluster (Imported)'!$G:$G,'vCluster (Imported)'!$A:$A,K2536)</f>
        <v>0</v>
      </c>
      <c r="Q2536">
        <f t="shared" si="241"/>
        <v>0</v>
      </c>
    </row>
    <row r="2537" spans="1:17" x14ac:dyDescent="0.3">
      <c r="A2537">
        <f t="shared" si="236"/>
        <v>2537</v>
      </c>
      <c r="B2537" t="str">
        <f>IF(HLOOKUP("Memory",'vInfo (Imported)'!$1:$5000,A2537,FALSE)&gt;0,HLOOKUP("Memory",'vInfo (Imported)'!$1:$5000,A2537,FALSE),"")</f>
        <v/>
      </c>
      <c r="C2537" t="str">
        <f>IF(HLOOKUP("CPUs",'vInfo (Imported)'!$1:$5000,A2537,FALSE)&gt;0,
HLOOKUP("CPUs",'vInfo (Imported)'!$1:$5000,A2537,FALSE),
"")</f>
        <v/>
      </c>
      <c r="D2537" t="str">
        <f>IF(HLOOKUP($D$1,'vInfo (Imported)'!$1:$5000,A2537,FALSE)&gt;0,
HLOOKUP($D$1,'vInfo (Imported)'!$1:$5000,A2537,FALSE),
"")</f>
        <v/>
      </c>
      <c r="E2537" t="str">
        <f>IF(HLOOKUP("Category",'vInfo (Imported)'!$1:$5000,A2537,FALSE)&gt;0,
HLOOKUP("Category",'vInfo (Imported)'!$1:$5000,A2537,FALSE),
"")</f>
        <v/>
      </c>
      <c r="F2537" t="str">
        <f>IF(HLOOKUP("OS according to the configuration file",'vInfo (Imported)'!$1:$5000,A2537,FALSE)&gt;0,
HLOOKUP("OS according to the configuration file",'vInfo (Imported)'!$1:$5000,A2537,FALSE),
"")</f>
        <v/>
      </c>
      <c r="G2537" s="1" t="str">
        <f>IF(HLOOKUP("Cluster",'vInfo (Imported)'!$1:$5000,A2537,FALSE)&gt;0,
HLOOKUP("Cluster",'vInfo (Imported)'!$1:$5000,A2537,FALSE),
"")</f>
        <v/>
      </c>
      <c r="K2537" s="28">
        <f>'vCluster (Imported)'!A2537</f>
        <v>0</v>
      </c>
      <c r="L2537">
        <f t="shared" si="237"/>
        <v>0</v>
      </c>
      <c r="M2537">
        <f t="shared" si="238"/>
        <v>0</v>
      </c>
      <c r="N2537">
        <f t="shared" si="239"/>
        <v>0</v>
      </c>
      <c r="O2537" s="1">
        <f t="shared" si="240"/>
        <v>0</v>
      </c>
      <c r="P2537">
        <f>SUMIFS('vCluster (Imported)'!$G:$G,'vCluster (Imported)'!$A:$A,K2537)</f>
        <v>0</v>
      </c>
      <c r="Q2537">
        <f t="shared" si="241"/>
        <v>0</v>
      </c>
    </row>
    <row r="2538" spans="1:17" x14ac:dyDescent="0.3">
      <c r="A2538">
        <f t="shared" si="236"/>
        <v>2538</v>
      </c>
      <c r="B2538" t="str">
        <f>IF(HLOOKUP("Memory",'vInfo (Imported)'!$1:$5000,A2538,FALSE)&gt;0,HLOOKUP("Memory",'vInfo (Imported)'!$1:$5000,A2538,FALSE),"")</f>
        <v/>
      </c>
      <c r="C2538" t="str">
        <f>IF(HLOOKUP("CPUs",'vInfo (Imported)'!$1:$5000,A2538,FALSE)&gt;0,
HLOOKUP("CPUs",'vInfo (Imported)'!$1:$5000,A2538,FALSE),
"")</f>
        <v/>
      </c>
      <c r="D2538" t="str">
        <f>IF(HLOOKUP($D$1,'vInfo (Imported)'!$1:$5000,A2538,FALSE)&gt;0,
HLOOKUP($D$1,'vInfo (Imported)'!$1:$5000,A2538,FALSE),
"")</f>
        <v/>
      </c>
      <c r="E2538" t="str">
        <f>IF(HLOOKUP("Category",'vInfo (Imported)'!$1:$5000,A2538,FALSE)&gt;0,
HLOOKUP("Category",'vInfo (Imported)'!$1:$5000,A2538,FALSE),
"")</f>
        <v/>
      </c>
      <c r="F2538" t="str">
        <f>IF(HLOOKUP("OS according to the configuration file",'vInfo (Imported)'!$1:$5000,A2538,FALSE)&gt;0,
HLOOKUP("OS according to the configuration file",'vInfo (Imported)'!$1:$5000,A2538,FALSE),
"")</f>
        <v/>
      </c>
      <c r="G2538" s="1" t="str">
        <f>IF(HLOOKUP("Cluster",'vInfo (Imported)'!$1:$5000,A2538,FALSE)&gt;0,
HLOOKUP("Cluster",'vInfo (Imported)'!$1:$5000,A2538,FALSE),
"")</f>
        <v/>
      </c>
      <c r="K2538" s="28">
        <f>'vCluster (Imported)'!A2538</f>
        <v>0</v>
      </c>
      <c r="L2538">
        <f t="shared" si="237"/>
        <v>0</v>
      </c>
      <c r="M2538">
        <f t="shared" si="238"/>
        <v>0</v>
      </c>
      <c r="N2538">
        <f t="shared" si="239"/>
        <v>0</v>
      </c>
      <c r="O2538" s="1">
        <f t="shared" si="240"/>
        <v>0</v>
      </c>
      <c r="P2538">
        <f>SUMIFS('vCluster (Imported)'!$G:$G,'vCluster (Imported)'!$A:$A,K2538)</f>
        <v>0</v>
      </c>
      <c r="Q2538">
        <f t="shared" si="241"/>
        <v>0</v>
      </c>
    </row>
    <row r="2539" spans="1:17" x14ac:dyDescent="0.3">
      <c r="A2539">
        <f t="shared" si="236"/>
        <v>2539</v>
      </c>
      <c r="B2539" t="str">
        <f>IF(HLOOKUP("Memory",'vInfo (Imported)'!$1:$5000,A2539,FALSE)&gt;0,HLOOKUP("Memory",'vInfo (Imported)'!$1:$5000,A2539,FALSE),"")</f>
        <v/>
      </c>
      <c r="C2539" t="str">
        <f>IF(HLOOKUP("CPUs",'vInfo (Imported)'!$1:$5000,A2539,FALSE)&gt;0,
HLOOKUP("CPUs",'vInfo (Imported)'!$1:$5000,A2539,FALSE),
"")</f>
        <v/>
      </c>
      <c r="D2539" t="str">
        <f>IF(HLOOKUP($D$1,'vInfo (Imported)'!$1:$5000,A2539,FALSE)&gt;0,
HLOOKUP($D$1,'vInfo (Imported)'!$1:$5000,A2539,FALSE),
"")</f>
        <v/>
      </c>
      <c r="E2539" t="str">
        <f>IF(HLOOKUP("Category",'vInfo (Imported)'!$1:$5000,A2539,FALSE)&gt;0,
HLOOKUP("Category",'vInfo (Imported)'!$1:$5000,A2539,FALSE),
"")</f>
        <v/>
      </c>
      <c r="F2539" t="str">
        <f>IF(HLOOKUP("OS according to the configuration file",'vInfo (Imported)'!$1:$5000,A2539,FALSE)&gt;0,
HLOOKUP("OS according to the configuration file",'vInfo (Imported)'!$1:$5000,A2539,FALSE),
"")</f>
        <v/>
      </c>
      <c r="G2539" s="1" t="str">
        <f>IF(HLOOKUP("Cluster",'vInfo (Imported)'!$1:$5000,A2539,FALSE)&gt;0,
HLOOKUP("Cluster",'vInfo (Imported)'!$1:$5000,A2539,FALSE),
"")</f>
        <v/>
      </c>
      <c r="K2539" s="28">
        <f>'vCluster (Imported)'!A2539</f>
        <v>0</v>
      </c>
      <c r="L2539">
        <f t="shared" si="237"/>
        <v>0</v>
      </c>
      <c r="M2539">
        <f t="shared" si="238"/>
        <v>0</v>
      </c>
      <c r="N2539">
        <f t="shared" si="239"/>
        <v>0</v>
      </c>
      <c r="O2539" s="1">
        <f t="shared" si="240"/>
        <v>0</v>
      </c>
      <c r="P2539">
        <f>SUMIFS('vCluster (Imported)'!$G:$G,'vCluster (Imported)'!$A:$A,K2539)</f>
        <v>0</v>
      </c>
      <c r="Q2539">
        <f t="shared" si="241"/>
        <v>0</v>
      </c>
    </row>
    <row r="2540" spans="1:17" x14ac:dyDescent="0.3">
      <c r="A2540">
        <f t="shared" si="236"/>
        <v>2540</v>
      </c>
      <c r="B2540" t="str">
        <f>IF(HLOOKUP("Memory",'vInfo (Imported)'!$1:$5000,A2540,FALSE)&gt;0,HLOOKUP("Memory",'vInfo (Imported)'!$1:$5000,A2540,FALSE),"")</f>
        <v/>
      </c>
      <c r="C2540" t="str">
        <f>IF(HLOOKUP("CPUs",'vInfo (Imported)'!$1:$5000,A2540,FALSE)&gt;0,
HLOOKUP("CPUs",'vInfo (Imported)'!$1:$5000,A2540,FALSE),
"")</f>
        <v/>
      </c>
      <c r="D2540" t="str">
        <f>IF(HLOOKUP($D$1,'vInfo (Imported)'!$1:$5000,A2540,FALSE)&gt;0,
HLOOKUP($D$1,'vInfo (Imported)'!$1:$5000,A2540,FALSE),
"")</f>
        <v/>
      </c>
      <c r="E2540" t="str">
        <f>IF(HLOOKUP("Category",'vInfo (Imported)'!$1:$5000,A2540,FALSE)&gt;0,
HLOOKUP("Category",'vInfo (Imported)'!$1:$5000,A2540,FALSE),
"")</f>
        <v/>
      </c>
      <c r="F2540" t="str">
        <f>IF(HLOOKUP("OS according to the configuration file",'vInfo (Imported)'!$1:$5000,A2540,FALSE)&gt;0,
HLOOKUP("OS according to the configuration file",'vInfo (Imported)'!$1:$5000,A2540,FALSE),
"")</f>
        <v/>
      </c>
      <c r="G2540" s="1" t="str">
        <f>IF(HLOOKUP("Cluster",'vInfo (Imported)'!$1:$5000,A2540,FALSE)&gt;0,
HLOOKUP("Cluster",'vInfo (Imported)'!$1:$5000,A2540,FALSE),
"")</f>
        <v/>
      </c>
      <c r="K2540" s="28">
        <f>'vCluster (Imported)'!A2540</f>
        <v>0</v>
      </c>
      <c r="L2540">
        <f t="shared" si="237"/>
        <v>0</v>
      </c>
      <c r="M2540">
        <f t="shared" si="238"/>
        <v>0</v>
      </c>
      <c r="N2540">
        <f t="shared" si="239"/>
        <v>0</v>
      </c>
      <c r="O2540" s="1">
        <f t="shared" si="240"/>
        <v>0</v>
      </c>
      <c r="P2540">
        <f>SUMIFS('vCluster (Imported)'!$G:$G,'vCluster (Imported)'!$A:$A,K2540)</f>
        <v>0</v>
      </c>
      <c r="Q2540">
        <f t="shared" si="241"/>
        <v>0</v>
      </c>
    </row>
    <row r="2541" spans="1:17" x14ac:dyDescent="0.3">
      <c r="A2541">
        <f t="shared" si="236"/>
        <v>2541</v>
      </c>
      <c r="B2541" t="str">
        <f>IF(HLOOKUP("Memory",'vInfo (Imported)'!$1:$5000,A2541,FALSE)&gt;0,HLOOKUP("Memory",'vInfo (Imported)'!$1:$5000,A2541,FALSE),"")</f>
        <v/>
      </c>
      <c r="C2541" t="str">
        <f>IF(HLOOKUP("CPUs",'vInfo (Imported)'!$1:$5000,A2541,FALSE)&gt;0,
HLOOKUP("CPUs",'vInfo (Imported)'!$1:$5000,A2541,FALSE),
"")</f>
        <v/>
      </c>
      <c r="D2541" t="str">
        <f>IF(HLOOKUP($D$1,'vInfo (Imported)'!$1:$5000,A2541,FALSE)&gt;0,
HLOOKUP($D$1,'vInfo (Imported)'!$1:$5000,A2541,FALSE),
"")</f>
        <v/>
      </c>
      <c r="E2541" t="str">
        <f>IF(HLOOKUP("Category",'vInfo (Imported)'!$1:$5000,A2541,FALSE)&gt;0,
HLOOKUP("Category",'vInfo (Imported)'!$1:$5000,A2541,FALSE),
"")</f>
        <v/>
      </c>
      <c r="F2541" t="str">
        <f>IF(HLOOKUP("OS according to the configuration file",'vInfo (Imported)'!$1:$5000,A2541,FALSE)&gt;0,
HLOOKUP("OS according to the configuration file",'vInfo (Imported)'!$1:$5000,A2541,FALSE),
"")</f>
        <v/>
      </c>
      <c r="G2541" s="1" t="str">
        <f>IF(HLOOKUP("Cluster",'vInfo (Imported)'!$1:$5000,A2541,FALSE)&gt;0,
HLOOKUP("Cluster",'vInfo (Imported)'!$1:$5000,A2541,FALSE),
"")</f>
        <v/>
      </c>
      <c r="K2541" s="28">
        <f>'vCluster (Imported)'!A2541</f>
        <v>0</v>
      </c>
      <c r="L2541">
        <f t="shared" si="237"/>
        <v>0</v>
      </c>
      <c r="M2541">
        <f t="shared" si="238"/>
        <v>0</v>
      </c>
      <c r="N2541">
        <f t="shared" si="239"/>
        <v>0</v>
      </c>
      <c r="O2541" s="1">
        <f t="shared" si="240"/>
        <v>0</v>
      </c>
      <c r="P2541">
        <f>SUMIFS('vCluster (Imported)'!$G:$G,'vCluster (Imported)'!$A:$A,K2541)</f>
        <v>0</v>
      </c>
      <c r="Q2541">
        <f t="shared" si="241"/>
        <v>0</v>
      </c>
    </row>
    <row r="2542" spans="1:17" x14ac:dyDescent="0.3">
      <c r="A2542">
        <f t="shared" si="236"/>
        <v>2542</v>
      </c>
      <c r="B2542" t="str">
        <f>IF(HLOOKUP("Memory",'vInfo (Imported)'!$1:$5000,A2542,FALSE)&gt;0,HLOOKUP("Memory",'vInfo (Imported)'!$1:$5000,A2542,FALSE),"")</f>
        <v/>
      </c>
      <c r="C2542" t="str">
        <f>IF(HLOOKUP("CPUs",'vInfo (Imported)'!$1:$5000,A2542,FALSE)&gt;0,
HLOOKUP("CPUs",'vInfo (Imported)'!$1:$5000,A2542,FALSE),
"")</f>
        <v/>
      </c>
      <c r="D2542" t="str">
        <f>IF(HLOOKUP($D$1,'vInfo (Imported)'!$1:$5000,A2542,FALSE)&gt;0,
HLOOKUP($D$1,'vInfo (Imported)'!$1:$5000,A2542,FALSE),
"")</f>
        <v/>
      </c>
      <c r="E2542" t="str">
        <f>IF(HLOOKUP("Category",'vInfo (Imported)'!$1:$5000,A2542,FALSE)&gt;0,
HLOOKUP("Category",'vInfo (Imported)'!$1:$5000,A2542,FALSE),
"")</f>
        <v/>
      </c>
      <c r="F2542" t="str">
        <f>IF(HLOOKUP("OS according to the configuration file",'vInfo (Imported)'!$1:$5000,A2542,FALSE)&gt;0,
HLOOKUP("OS according to the configuration file",'vInfo (Imported)'!$1:$5000,A2542,FALSE),
"")</f>
        <v/>
      </c>
      <c r="G2542" s="1" t="str">
        <f>IF(HLOOKUP("Cluster",'vInfo (Imported)'!$1:$5000,A2542,FALSE)&gt;0,
HLOOKUP("Cluster",'vInfo (Imported)'!$1:$5000,A2542,FALSE),
"")</f>
        <v/>
      </c>
      <c r="K2542" s="28">
        <f>'vCluster (Imported)'!A2542</f>
        <v>0</v>
      </c>
      <c r="L2542">
        <f t="shared" si="237"/>
        <v>0</v>
      </c>
      <c r="M2542">
        <f t="shared" si="238"/>
        <v>0</v>
      </c>
      <c r="N2542">
        <f t="shared" si="239"/>
        <v>0</v>
      </c>
      <c r="O2542" s="1">
        <f t="shared" si="240"/>
        <v>0</v>
      </c>
      <c r="P2542">
        <f>SUMIFS('vCluster (Imported)'!$G:$G,'vCluster (Imported)'!$A:$A,K2542)</f>
        <v>0</v>
      </c>
      <c r="Q2542">
        <f t="shared" si="241"/>
        <v>0</v>
      </c>
    </row>
    <row r="2543" spans="1:17" x14ac:dyDescent="0.3">
      <c r="A2543">
        <f t="shared" si="236"/>
        <v>2543</v>
      </c>
      <c r="B2543" t="str">
        <f>IF(HLOOKUP("Memory",'vInfo (Imported)'!$1:$5000,A2543,FALSE)&gt;0,HLOOKUP("Memory",'vInfo (Imported)'!$1:$5000,A2543,FALSE),"")</f>
        <v/>
      </c>
      <c r="C2543" t="str">
        <f>IF(HLOOKUP("CPUs",'vInfo (Imported)'!$1:$5000,A2543,FALSE)&gt;0,
HLOOKUP("CPUs",'vInfo (Imported)'!$1:$5000,A2543,FALSE),
"")</f>
        <v/>
      </c>
      <c r="D2543" t="str">
        <f>IF(HLOOKUP($D$1,'vInfo (Imported)'!$1:$5000,A2543,FALSE)&gt;0,
HLOOKUP($D$1,'vInfo (Imported)'!$1:$5000,A2543,FALSE),
"")</f>
        <v/>
      </c>
      <c r="E2543" t="str">
        <f>IF(HLOOKUP("Category",'vInfo (Imported)'!$1:$5000,A2543,FALSE)&gt;0,
HLOOKUP("Category",'vInfo (Imported)'!$1:$5000,A2543,FALSE),
"")</f>
        <v/>
      </c>
      <c r="F2543" t="str">
        <f>IF(HLOOKUP("OS according to the configuration file",'vInfo (Imported)'!$1:$5000,A2543,FALSE)&gt;0,
HLOOKUP("OS according to the configuration file",'vInfo (Imported)'!$1:$5000,A2543,FALSE),
"")</f>
        <v/>
      </c>
      <c r="G2543" s="1" t="str">
        <f>IF(HLOOKUP("Cluster",'vInfo (Imported)'!$1:$5000,A2543,FALSE)&gt;0,
HLOOKUP("Cluster",'vInfo (Imported)'!$1:$5000,A2543,FALSE),
"")</f>
        <v/>
      </c>
      <c r="K2543" s="28">
        <f>'vCluster (Imported)'!A2543</f>
        <v>0</v>
      </c>
      <c r="L2543">
        <f t="shared" si="237"/>
        <v>0</v>
      </c>
      <c r="M2543">
        <f t="shared" si="238"/>
        <v>0</v>
      </c>
      <c r="N2543">
        <f t="shared" si="239"/>
        <v>0</v>
      </c>
      <c r="O2543" s="1">
        <f t="shared" si="240"/>
        <v>0</v>
      </c>
      <c r="P2543">
        <f>SUMIFS('vCluster (Imported)'!$G:$G,'vCluster (Imported)'!$A:$A,K2543)</f>
        <v>0</v>
      </c>
      <c r="Q2543">
        <f t="shared" si="241"/>
        <v>0</v>
      </c>
    </row>
    <row r="2544" spans="1:17" x14ac:dyDescent="0.3">
      <c r="A2544">
        <f t="shared" si="236"/>
        <v>2544</v>
      </c>
      <c r="B2544" t="str">
        <f>IF(HLOOKUP("Memory",'vInfo (Imported)'!$1:$5000,A2544,FALSE)&gt;0,HLOOKUP("Memory",'vInfo (Imported)'!$1:$5000,A2544,FALSE),"")</f>
        <v/>
      </c>
      <c r="C2544" t="str">
        <f>IF(HLOOKUP("CPUs",'vInfo (Imported)'!$1:$5000,A2544,FALSE)&gt;0,
HLOOKUP("CPUs",'vInfo (Imported)'!$1:$5000,A2544,FALSE),
"")</f>
        <v/>
      </c>
      <c r="D2544" t="str">
        <f>IF(HLOOKUP($D$1,'vInfo (Imported)'!$1:$5000,A2544,FALSE)&gt;0,
HLOOKUP($D$1,'vInfo (Imported)'!$1:$5000,A2544,FALSE),
"")</f>
        <v/>
      </c>
      <c r="E2544" t="str">
        <f>IF(HLOOKUP("Category",'vInfo (Imported)'!$1:$5000,A2544,FALSE)&gt;0,
HLOOKUP("Category",'vInfo (Imported)'!$1:$5000,A2544,FALSE),
"")</f>
        <v/>
      </c>
      <c r="F2544" t="str">
        <f>IF(HLOOKUP("OS according to the configuration file",'vInfo (Imported)'!$1:$5000,A2544,FALSE)&gt;0,
HLOOKUP("OS according to the configuration file",'vInfo (Imported)'!$1:$5000,A2544,FALSE),
"")</f>
        <v/>
      </c>
      <c r="G2544" s="1" t="str">
        <f>IF(HLOOKUP("Cluster",'vInfo (Imported)'!$1:$5000,A2544,FALSE)&gt;0,
HLOOKUP("Cluster",'vInfo (Imported)'!$1:$5000,A2544,FALSE),
"")</f>
        <v/>
      </c>
      <c r="K2544" s="28">
        <f>'vCluster (Imported)'!A2544</f>
        <v>0</v>
      </c>
      <c r="L2544">
        <f t="shared" si="237"/>
        <v>0</v>
      </c>
      <c r="M2544">
        <f t="shared" si="238"/>
        <v>0</v>
      </c>
      <c r="N2544">
        <f t="shared" si="239"/>
        <v>0</v>
      </c>
      <c r="O2544" s="1">
        <f t="shared" si="240"/>
        <v>0</v>
      </c>
      <c r="P2544">
        <f>SUMIFS('vCluster (Imported)'!$G:$G,'vCluster (Imported)'!$A:$A,K2544)</f>
        <v>0</v>
      </c>
      <c r="Q2544">
        <f t="shared" si="241"/>
        <v>0</v>
      </c>
    </row>
    <row r="2545" spans="1:17" x14ac:dyDescent="0.3">
      <c r="A2545">
        <f t="shared" si="236"/>
        <v>2545</v>
      </c>
      <c r="B2545" t="str">
        <f>IF(HLOOKUP("Memory",'vInfo (Imported)'!$1:$5000,A2545,FALSE)&gt;0,HLOOKUP("Memory",'vInfo (Imported)'!$1:$5000,A2545,FALSE),"")</f>
        <v/>
      </c>
      <c r="C2545" t="str">
        <f>IF(HLOOKUP("CPUs",'vInfo (Imported)'!$1:$5000,A2545,FALSE)&gt;0,
HLOOKUP("CPUs",'vInfo (Imported)'!$1:$5000,A2545,FALSE),
"")</f>
        <v/>
      </c>
      <c r="D2545" t="str">
        <f>IF(HLOOKUP($D$1,'vInfo (Imported)'!$1:$5000,A2545,FALSE)&gt;0,
HLOOKUP($D$1,'vInfo (Imported)'!$1:$5000,A2545,FALSE),
"")</f>
        <v/>
      </c>
      <c r="E2545" t="str">
        <f>IF(HLOOKUP("Category",'vInfo (Imported)'!$1:$5000,A2545,FALSE)&gt;0,
HLOOKUP("Category",'vInfo (Imported)'!$1:$5000,A2545,FALSE),
"")</f>
        <v/>
      </c>
      <c r="F2545" t="str">
        <f>IF(HLOOKUP("OS according to the configuration file",'vInfo (Imported)'!$1:$5000,A2545,FALSE)&gt;0,
HLOOKUP("OS according to the configuration file",'vInfo (Imported)'!$1:$5000,A2545,FALSE),
"")</f>
        <v/>
      </c>
      <c r="G2545" s="1" t="str">
        <f>IF(HLOOKUP("Cluster",'vInfo (Imported)'!$1:$5000,A2545,FALSE)&gt;0,
HLOOKUP("Cluster",'vInfo (Imported)'!$1:$5000,A2545,FALSE),
"")</f>
        <v/>
      </c>
      <c r="K2545" s="28">
        <f>'vCluster (Imported)'!A2545</f>
        <v>0</v>
      </c>
      <c r="L2545">
        <f t="shared" si="237"/>
        <v>0</v>
      </c>
      <c r="M2545">
        <f t="shared" si="238"/>
        <v>0</v>
      </c>
      <c r="N2545">
        <f t="shared" si="239"/>
        <v>0</v>
      </c>
      <c r="O2545" s="1">
        <f t="shared" si="240"/>
        <v>0</v>
      </c>
      <c r="P2545">
        <f>SUMIFS('vCluster (Imported)'!$G:$G,'vCluster (Imported)'!$A:$A,K2545)</f>
        <v>0</v>
      </c>
      <c r="Q2545">
        <f t="shared" si="241"/>
        <v>0</v>
      </c>
    </row>
    <row r="2546" spans="1:17" x14ac:dyDescent="0.3">
      <c r="A2546">
        <f t="shared" si="236"/>
        <v>2546</v>
      </c>
      <c r="B2546" t="str">
        <f>IF(HLOOKUP("Memory",'vInfo (Imported)'!$1:$5000,A2546,FALSE)&gt;0,HLOOKUP("Memory",'vInfo (Imported)'!$1:$5000,A2546,FALSE),"")</f>
        <v/>
      </c>
      <c r="C2546" t="str">
        <f>IF(HLOOKUP("CPUs",'vInfo (Imported)'!$1:$5000,A2546,FALSE)&gt;0,
HLOOKUP("CPUs",'vInfo (Imported)'!$1:$5000,A2546,FALSE),
"")</f>
        <v/>
      </c>
      <c r="D2546" t="str">
        <f>IF(HLOOKUP($D$1,'vInfo (Imported)'!$1:$5000,A2546,FALSE)&gt;0,
HLOOKUP($D$1,'vInfo (Imported)'!$1:$5000,A2546,FALSE),
"")</f>
        <v/>
      </c>
      <c r="E2546" t="str">
        <f>IF(HLOOKUP("Category",'vInfo (Imported)'!$1:$5000,A2546,FALSE)&gt;0,
HLOOKUP("Category",'vInfo (Imported)'!$1:$5000,A2546,FALSE),
"")</f>
        <v/>
      </c>
      <c r="F2546" t="str">
        <f>IF(HLOOKUP("OS according to the configuration file",'vInfo (Imported)'!$1:$5000,A2546,FALSE)&gt;0,
HLOOKUP("OS according to the configuration file",'vInfo (Imported)'!$1:$5000,A2546,FALSE),
"")</f>
        <v/>
      </c>
      <c r="G2546" s="1" t="str">
        <f>IF(HLOOKUP("Cluster",'vInfo (Imported)'!$1:$5000,A2546,FALSE)&gt;0,
HLOOKUP("Cluster",'vInfo (Imported)'!$1:$5000,A2546,FALSE),
"")</f>
        <v/>
      </c>
      <c r="K2546" s="28">
        <f>'vCluster (Imported)'!A2546</f>
        <v>0</v>
      </c>
      <c r="L2546">
        <f t="shared" si="237"/>
        <v>0</v>
      </c>
      <c r="M2546">
        <f t="shared" si="238"/>
        <v>0</v>
      </c>
      <c r="N2546">
        <f t="shared" si="239"/>
        <v>0</v>
      </c>
      <c r="O2546" s="1">
        <f t="shared" si="240"/>
        <v>0</v>
      </c>
      <c r="P2546">
        <f>SUMIFS('vCluster (Imported)'!$G:$G,'vCluster (Imported)'!$A:$A,K2546)</f>
        <v>0</v>
      </c>
      <c r="Q2546">
        <f t="shared" si="241"/>
        <v>0</v>
      </c>
    </row>
    <row r="2547" spans="1:17" x14ac:dyDescent="0.3">
      <c r="A2547">
        <f t="shared" si="236"/>
        <v>2547</v>
      </c>
      <c r="B2547" t="str">
        <f>IF(HLOOKUP("Memory",'vInfo (Imported)'!$1:$5000,A2547,FALSE)&gt;0,HLOOKUP("Memory",'vInfo (Imported)'!$1:$5000,A2547,FALSE),"")</f>
        <v/>
      </c>
      <c r="C2547" t="str">
        <f>IF(HLOOKUP("CPUs",'vInfo (Imported)'!$1:$5000,A2547,FALSE)&gt;0,
HLOOKUP("CPUs",'vInfo (Imported)'!$1:$5000,A2547,FALSE),
"")</f>
        <v/>
      </c>
      <c r="D2547" t="str">
        <f>IF(HLOOKUP($D$1,'vInfo (Imported)'!$1:$5000,A2547,FALSE)&gt;0,
HLOOKUP($D$1,'vInfo (Imported)'!$1:$5000,A2547,FALSE),
"")</f>
        <v/>
      </c>
      <c r="E2547" t="str">
        <f>IF(HLOOKUP("Category",'vInfo (Imported)'!$1:$5000,A2547,FALSE)&gt;0,
HLOOKUP("Category",'vInfo (Imported)'!$1:$5000,A2547,FALSE),
"")</f>
        <v/>
      </c>
      <c r="F2547" t="str">
        <f>IF(HLOOKUP("OS according to the configuration file",'vInfo (Imported)'!$1:$5000,A2547,FALSE)&gt;0,
HLOOKUP("OS according to the configuration file",'vInfo (Imported)'!$1:$5000,A2547,FALSE),
"")</f>
        <v/>
      </c>
      <c r="G2547" s="1" t="str">
        <f>IF(HLOOKUP("Cluster",'vInfo (Imported)'!$1:$5000,A2547,FALSE)&gt;0,
HLOOKUP("Cluster",'vInfo (Imported)'!$1:$5000,A2547,FALSE),
"")</f>
        <v/>
      </c>
      <c r="K2547" s="28">
        <f>'vCluster (Imported)'!A2547</f>
        <v>0</v>
      </c>
      <c r="L2547">
        <f t="shared" si="237"/>
        <v>0</v>
      </c>
      <c r="M2547">
        <f t="shared" si="238"/>
        <v>0</v>
      </c>
      <c r="N2547">
        <f t="shared" si="239"/>
        <v>0</v>
      </c>
      <c r="O2547" s="1">
        <f t="shared" si="240"/>
        <v>0</v>
      </c>
      <c r="P2547">
        <f>SUMIFS('vCluster (Imported)'!$G:$G,'vCluster (Imported)'!$A:$A,K2547)</f>
        <v>0</v>
      </c>
      <c r="Q2547">
        <f t="shared" si="241"/>
        <v>0</v>
      </c>
    </row>
    <row r="2548" spans="1:17" x14ac:dyDescent="0.3">
      <c r="A2548">
        <f t="shared" si="236"/>
        <v>2548</v>
      </c>
      <c r="B2548" t="str">
        <f>IF(HLOOKUP("Memory",'vInfo (Imported)'!$1:$5000,A2548,FALSE)&gt;0,HLOOKUP("Memory",'vInfo (Imported)'!$1:$5000,A2548,FALSE),"")</f>
        <v/>
      </c>
      <c r="C2548" t="str">
        <f>IF(HLOOKUP("CPUs",'vInfo (Imported)'!$1:$5000,A2548,FALSE)&gt;0,
HLOOKUP("CPUs",'vInfo (Imported)'!$1:$5000,A2548,FALSE),
"")</f>
        <v/>
      </c>
      <c r="D2548" t="str">
        <f>IF(HLOOKUP($D$1,'vInfo (Imported)'!$1:$5000,A2548,FALSE)&gt;0,
HLOOKUP($D$1,'vInfo (Imported)'!$1:$5000,A2548,FALSE),
"")</f>
        <v/>
      </c>
      <c r="E2548" t="str">
        <f>IF(HLOOKUP("Category",'vInfo (Imported)'!$1:$5000,A2548,FALSE)&gt;0,
HLOOKUP("Category",'vInfo (Imported)'!$1:$5000,A2548,FALSE),
"")</f>
        <v/>
      </c>
      <c r="F2548" t="str">
        <f>IF(HLOOKUP("OS according to the configuration file",'vInfo (Imported)'!$1:$5000,A2548,FALSE)&gt;0,
HLOOKUP("OS according to the configuration file",'vInfo (Imported)'!$1:$5000,A2548,FALSE),
"")</f>
        <v/>
      </c>
      <c r="G2548" s="1" t="str">
        <f>IF(HLOOKUP("Cluster",'vInfo (Imported)'!$1:$5000,A2548,FALSE)&gt;0,
HLOOKUP("Cluster",'vInfo (Imported)'!$1:$5000,A2548,FALSE),
"")</f>
        <v/>
      </c>
      <c r="K2548" s="28">
        <f>'vCluster (Imported)'!A2548</f>
        <v>0</v>
      </c>
      <c r="L2548">
        <f t="shared" si="237"/>
        <v>0</v>
      </c>
      <c r="M2548">
        <f t="shared" si="238"/>
        <v>0</v>
      </c>
      <c r="N2548">
        <f t="shared" si="239"/>
        <v>0</v>
      </c>
      <c r="O2548" s="1">
        <f t="shared" si="240"/>
        <v>0</v>
      </c>
      <c r="P2548">
        <f>SUMIFS('vCluster (Imported)'!$G:$G,'vCluster (Imported)'!$A:$A,K2548)</f>
        <v>0</v>
      </c>
      <c r="Q2548">
        <f t="shared" si="241"/>
        <v>0</v>
      </c>
    </row>
    <row r="2549" spans="1:17" x14ac:dyDescent="0.3">
      <c r="A2549">
        <f t="shared" si="236"/>
        <v>2549</v>
      </c>
      <c r="B2549" t="str">
        <f>IF(HLOOKUP("Memory",'vInfo (Imported)'!$1:$5000,A2549,FALSE)&gt;0,HLOOKUP("Memory",'vInfo (Imported)'!$1:$5000,A2549,FALSE),"")</f>
        <v/>
      </c>
      <c r="C2549" t="str">
        <f>IF(HLOOKUP("CPUs",'vInfo (Imported)'!$1:$5000,A2549,FALSE)&gt;0,
HLOOKUP("CPUs",'vInfo (Imported)'!$1:$5000,A2549,FALSE),
"")</f>
        <v/>
      </c>
      <c r="D2549" t="str">
        <f>IF(HLOOKUP($D$1,'vInfo (Imported)'!$1:$5000,A2549,FALSE)&gt;0,
HLOOKUP($D$1,'vInfo (Imported)'!$1:$5000,A2549,FALSE),
"")</f>
        <v/>
      </c>
      <c r="E2549" t="str">
        <f>IF(HLOOKUP("Category",'vInfo (Imported)'!$1:$5000,A2549,FALSE)&gt;0,
HLOOKUP("Category",'vInfo (Imported)'!$1:$5000,A2549,FALSE),
"")</f>
        <v/>
      </c>
      <c r="F2549" t="str">
        <f>IF(HLOOKUP("OS according to the configuration file",'vInfo (Imported)'!$1:$5000,A2549,FALSE)&gt;0,
HLOOKUP("OS according to the configuration file",'vInfo (Imported)'!$1:$5000,A2549,FALSE),
"")</f>
        <v/>
      </c>
      <c r="G2549" s="1" t="str">
        <f>IF(HLOOKUP("Cluster",'vInfo (Imported)'!$1:$5000,A2549,FALSE)&gt;0,
HLOOKUP("Cluster",'vInfo (Imported)'!$1:$5000,A2549,FALSE),
"")</f>
        <v/>
      </c>
      <c r="K2549" s="28">
        <f>'vCluster (Imported)'!A2549</f>
        <v>0</v>
      </c>
      <c r="L2549">
        <f t="shared" si="237"/>
        <v>0</v>
      </c>
      <c r="M2549">
        <f t="shared" si="238"/>
        <v>0</v>
      </c>
      <c r="N2549">
        <f t="shared" si="239"/>
        <v>0</v>
      </c>
      <c r="O2549" s="1">
        <f t="shared" si="240"/>
        <v>0</v>
      </c>
      <c r="P2549">
        <f>SUMIFS('vCluster (Imported)'!$G:$G,'vCluster (Imported)'!$A:$A,K2549)</f>
        <v>0</v>
      </c>
      <c r="Q2549">
        <f t="shared" si="241"/>
        <v>0</v>
      </c>
    </row>
    <row r="2550" spans="1:17" x14ac:dyDescent="0.3">
      <c r="A2550">
        <f t="shared" si="236"/>
        <v>2550</v>
      </c>
      <c r="B2550" t="str">
        <f>IF(HLOOKUP("Memory",'vInfo (Imported)'!$1:$5000,A2550,FALSE)&gt;0,HLOOKUP("Memory",'vInfo (Imported)'!$1:$5000,A2550,FALSE),"")</f>
        <v/>
      </c>
      <c r="C2550" t="str">
        <f>IF(HLOOKUP("CPUs",'vInfo (Imported)'!$1:$5000,A2550,FALSE)&gt;0,
HLOOKUP("CPUs",'vInfo (Imported)'!$1:$5000,A2550,FALSE),
"")</f>
        <v/>
      </c>
      <c r="D2550" t="str">
        <f>IF(HLOOKUP($D$1,'vInfo (Imported)'!$1:$5000,A2550,FALSE)&gt;0,
HLOOKUP($D$1,'vInfo (Imported)'!$1:$5000,A2550,FALSE),
"")</f>
        <v/>
      </c>
      <c r="E2550" t="str">
        <f>IF(HLOOKUP("Category",'vInfo (Imported)'!$1:$5000,A2550,FALSE)&gt;0,
HLOOKUP("Category",'vInfo (Imported)'!$1:$5000,A2550,FALSE),
"")</f>
        <v/>
      </c>
      <c r="F2550" t="str">
        <f>IF(HLOOKUP("OS according to the configuration file",'vInfo (Imported)'!$1:$5000,A2550,FALSE)&gt;0,
HLOOKUP("OS according to the configuration file",'vInfo (Imported)'!$1:$5000,A2550,FALSE),
"")</f>
        <v/>
      </c>
      <c r="G2550" s="1" t="str">
        <f>IF(HLOOKUP("Cluster",'vInfo (Imported)'!$1:$5000,A2550,FALSE)&gt;0,
HLOOKUP("Cluster",'vInfo (Imported)'!$1:$5000,A2550,FALSE),
"")</f>
        <v/>
      </c>
      <c r="K2550" s="28">
        <f>'vCluster (Imported)'!A2550</f>
        <v>0</v>
      </c>
      <c r="L2550">
        <f t="shared" si="237"/>
        <v>0</v>
      </c>
      <c r="M2550">
        <f t="shared" si="238"/>
        <v>0</v>
      </c>
      <c r="N2550">
        <f t="shared" si="239"/>
        <v>0</v>
      </c>
      <c r="O2550" s="1">
        <f t="shared" si="240"/>
        <v>0</v>
      </c>
      <c r="P2550">
        <f>SUMIFS('vCluster (Imported)'!$G:$G,'vCluster (Imported)'!$A:$A,K2550)</f>
        <v>0</v>
      </c>
      <c r="Q2550">
        <f t="shared" si="241"/>
        <v>0</v>
      </c>
    </row>
    <row r="2551" spans="1:17" x14ac:dyDescent="0.3">
      <c r="A2551">
        <f t="shared" si="236"/>
        <v>2551</v>
      </c>
      <c r="B2551" t="str">
        <f>IF(HLOOKUP("Memory",'vInfo (Imported)'!$1:$5000,A2551,FALSE)&gt;0,HLOOKUP("Memory",'vInfo (Imported)'!$1:$5000,A2551,FALSE),"")</f>
        <v/>
      </c>
      <c r="C2551" t="str">
        <f>IF(HLOOKUP("CPUs",'vInfo (Imported)'!$1:$5000,A2551,FALSE)&gt;0,
HLOOKUP("CPUs",'vInfo (Imported)'!$1:$5000,A2551,FALSE),
"")</f>
        <v/>
      </c>
      <c r="D2551" t="str">
        <f>IF(HLOOKUP($D$1,'vInfo (Imported)'!$1:$5000,A2551,FALSE)&gt;0,
HLOOKUP($D$1,'vInfo (Imported)'!$1:$5000,A2551,FALSE),
"")</f>
        <v/>
      </c>
      <c r="E2551" t="str">
        <f>IF(HLOOKUP("Category",'vInfo (Imported)'!$1:$5000,A2551,FALSE)&gt;0,
HLOOKUP("Category",'vInfo (Imported)'!$1:$5000,A2551,FALSE),
"")</f>
        <v/>
      </c>
      <c r="F2551" t="str">
        <f>IF(HLOOKUP("OS according to the configuration file",'vInfo (Imported)'!$1:$5000,A2551,FALSE)&gt;0,
HLOOKUP("OS according to the configuration file",'vInfo (Imported)'!$1:$5000,A2551,FALSE),
"")</f>
        <v/>
      </c>
      <c r="G2551" s="1" t="str">
        <f>IF(HLOOKUP("Cluster",'vInfo (Imported)'!$1:$5000,A2551,FALSE)&gt;0,
HLOOKUP("Cluster",'vInfo (Imported)'!$1:$5000,A2551,FALSE),
"")</f>
        <v/>
      </c>
      <c r="K2551" s="28">
        <f>'vCluster (Imported)'!A2551</f>
        <v>0</v>
      </c>
      <c r="L2551">
        <f t="shared" si="237"/>
        <v>0</v>
      </c>
      <c r="M2551">
        <f t="shared" si="238"/>
        <v>0</v>
      </c>
      <c r="N2551">
        <f t="shared" si="239"/>
        <v>0</v>
      </c>
      <c r="O2551" s="1">
        <f t="shared" si="240"/>
        <v>0</v>
      </c>
      <c r="P2551">
        <f>SUMIFS('vCluster (Imported)'!$G:$G,'vCluster (Imported)'!$A:$A,K2551)</f>
        <v>0</v>
      </c>
      <c r="Q2551">
        <f t="shared" si="241"/>
        <v>0</v>
      </c>
    </row>
    <row r="2552" spans="1:17" x14ac:dyDescent="0.3">
      <c r="A2552">
        <f t="shared" si="236"/>
        <v>2552</v>
      </c>
      <c r="B2552" t="str">
        <f>IF(HLOOKUP("Memory",'vInfo (Imported)'!$1:$5000,A2552,FALSE)&gt;0,HLOOKUP("Memory",'vInfo (Imported)'!$1:$5000,A2552,FALSE),"")</f>
        <v/>
      </c>
      <c r="C2552" t="str">
        <f>IF(HLOOKUP("CPUs",'vInfo (Imported)'!$1:$5000,A2552,FALSE)&gt;0,
HLOOKUP("CPUs",'vInfo (Imported)'!$1:$5000,A2552,FALSE),
"")</f>
        <v/>
      </c>
      <c r="D2552" t="str">
        <f>IF(HLOOKUP($D$1,'vInfo (Imported)'!$1:$5000,A2552,FALSE)&gt;0,
HLOOKUP($D$1,'vInfo (Imported)'!$1:$5000,A2552,FALSE),
"")</f>
        <v/>
      </c>
      <c r="E2552" t="str">
        <f>IF(HLOOKUP("Category",'vInfo (Imported)'!$1:$5000,A2552,FALSE)&gt;0,
HLOOKUP("Category",'vInfo (Imported)'!$1:$5000,A2552,FALSE),
"")</f>
        <v/>
      </c>
      <c r="F2552" t="str">
        <f>IF(HLOOKUP("OS according to the configuration file",'vInfo (Imported)'!$1:$5000,A2552,FALSE)&gt;0,
HLOOKUP("OS according to the configuration file",'vInfo (Imported)'!$1:$5000,A2552,FALSE),
"")</f>
        <v/>
      </c>
      <c r="G2552" s="1" t="str">
        <f>IF(HLOOKUP("Cluster",'vInfo (Imported)'!$1:$5000,A2552,FALSE)&gt;0,
HLOOKUP("Cluster",'vInfo (Imported)'!$1:$5000,A2552,FALSE),
"")</f>
        <v/>
      </c>
      <c r="K2552" s="28">
        <f>'vCluster (Imported)'!A2552</f>
        <v>0</v>
      </c>
      <c r="L2552">
        <f t="shared" si="237"/>
        <v>0</v>
      </c>
      <c r="M2552">
        <f t="shared" si="238"/>
        <v>0</v>
      </c>
      <c r="N2552">
        <f t="shared" si="239"/>
        <v>0</v>
      </c>
      <c r="O2552" s="1">
        <f t="shared" si="240"/>
        <v>0</v>
      </c>
      <c r="P2552">
        <f>SUMIFS('vCluster (Imported)'!$G:$G,'vCluster (Imported)'!$A:$A,K2552)</f>
        <v>0</v>
      </c>
      <c r="Q2552">
        <f t="shared" si="241"/>
        <v>0</v>
      </c>
    </row>
    <row r="2553" spans="1:17" x14ac:dyDescent="0.3">
      <c r="A2553">
        <f t="shared" si="236"/>
        <v>2553</v>
      </c>
      <c r="B2553" t="str">
        <f>IF(HLOOKUP("Memory",'vInfo (Imported)'!$1:$5000,A2553,FALSE)&gt;0,HLOOKUP("Memory",'vInfo (Imported)'!$1:$5000,A2553,FALSE),"")</f>
        <v/>
      </c>
      <c r="C2553" t="str">
        <f>IF(HLOOKUP("CPUs",'vInfo (Imported)'!$1:$5000,A2553,FALSE)&gt;0,
HLOOKUP("CPUs",'vInfo (Imported)'!$1:$5000,A2553,FALSE),
"")</f>
        <v/>
      </c>
      <c r="D2553" t="str">
        <f>IF(HLOOKUP($D$1,'vInfo (Imported)'!$1:$5000,A2553,FALSE)&gt;0,
HLOOKUP($D$1,'vInfo (Imported)'!$1:$5000,A2553,FALSE),
"")</f>
        <v/>
      </c>
      <c r="E2553" t="str">
        <f>IF(HLOOKUP("Category",'vInfo (Imported)'!$1:$5000,A2553,FALSE)&gt;0,
HLOOKUP("Category",'vInfo (Imported)'!$1:$5000,A2553,FALSE),
"")</f>
        <v/>
      </c>
      <c r="F2553" t="str">
        <f>IF(HLOOKUP("OS according to the configuration file",'vInfo (Imported)'!$1:$5000,A2553,FALSE)&gt;0,
HLOOKUP("OS according to the configuration file",'vInfo (Imported)'!$1:$5000,A2553,FALSE),
"")</f>
        <v/>
      </c>
      <c r="G2553" s="1" t="str">
        <f>IF(HLOOKUP("Cluster",'vInfo (Imported)'!$1:$5000,A2553,FALSE)&gt;0,
HLOOKUP("Cluster",'vInfo (Imported)'!$1:$5000,A2553,FALSE),
"")</f>
        <v/>
      </c>
      <c r="K2553" s="28">
        <f>'vCluster (Imported)'!A2553</f>
        <v>0</v>
      </c>
      <c r="L2553">
        <f t="shared" si="237"/>
        <v>0</v>
      </c>
      <c r="M2553">
        <f t="shared" si="238"/>
        <v>0</v>
      </c>
      <c r="N2553">
        <f t="shared" si="239"/>
        <v>0</v>
      </c>
      <c r="O2553" s="1">
        <f t="shared" si="240"/>
        <v>0</v>
      </c>
      <c r="P2553">
        <f>SUMIFS('vCluster (Imported)'!$G:$G,'vCluster (Imported)'!$A:$A,K2553)</f>
        <v>0</v>
      </c>
      <c r="Q2553">
        <f t="shared" si="241"/>
        <v>0</v>
      </c>
    </row>
    <row r="2554" spans="1:17" x14ac:dyDescent="0.3">
      <c r="A2554">
        <f t="shared" si="236"/>
        <v>2554</v>
      </c>
      <c r="B2554" t="str">
        <f>IF(HLOOKUP("Memory",'vInfo (Imported)'!$1:$5000,A2554,FALSE)&gt;0,HLOOKUP("Memory",'vInfo (Imported)'!$1:$5000,A2554,FALSE),"")</f>
        <v/>
      </c>
      <c r="C2554" t="str">
        <f>IF(HLOOKUP("CPUs",'vInfo (Imported)'!$1:$5000,A2554,FALSE)&gt;0,
HLOOKUP("CPUs",'vInfo (Imported)'!$1:$5000,A2554,FALSE),
"")</f>
        <v/>
      </c>
      <c r="D2554" t="str">
        <f>IF(HLOOKUP($D$1,'vInfo (Imported)'!$1:$5000,A2554,FALSE)&gt;0,
HLOOKUP($D$1,'vInfo (Imported)'!$1:$5000,A2554,FALSE),
"")</f>
        <v/>
      </c>
      <c r="E2554" t="str">
        <f>IF(HLOOKUP("Category",'vInfo (Imported)'!$1:$5000,A2554,FALSE)&gt;0,
HLOOKUP("Category",'vInfo (Imported)'!$1:$5000,A2554,FALSE),
"")</f>
        <v/>
      </c>
      <c r="F2554" t="str">
        <f>IF(HLOOKUP("OS according to the configuration file",'vInfo (Imported)'!$1:$5000,A2554,FALSE)&gt;0,
HLOOKUP("OS according to the configuration file",'vInfo (Imported)'!$1:$5000,A2554,FALSE),
"")</f>
        <v/>
      </c>
      <c r="G2554" s="1" t="str">
        <f>IF(HLOOKUP("Cluster",'vInfo (Imported)'!$1:$5000,A2554,FALSE)&gt;0,
HLOOKUP("Cluster",'vInfo (Imported)'!$1:$5000,A2554,FALSE),
"")</f>
        <v/>
      </c>
      <c r="K2554" s="28">
        <f>'vCluster (Imported)'!A2554</f>
        <v>0</v>
      </c>
      <c r="L2554">
        <f t="shared" si="237"/>
        <v>0</v>
      </c>
      <c r="M2554">
        <f t="shared" si="238"/>
        <v>0</v>
      </c>
      <c r="N2554">
        <f t="shared" si="239"/>
        <v>0</v>
      </c>
      <c r="O2554" s="1">
        <f t="shared" si="240"/>
        <v>0</v>
      </c>
      <c r="P2554">
        <f>SUMIFS('vCluster (Imported)'!$G:$G,'vCluster (Imported)'!$A:$A,K2554)</f>
        <v>0</v>
      </c>
      <c r="Q2554">
        <f t="shared" si="241"/>
        <v>0</v>
      </c>
    </row>
    <row r="2555" spans="1:17" x14ac:dyDescent="0.3">
      <c r="A2555">
        <f t="shared" si="236"/>
        <v>2555</v>
      </c>
      <c r="B2555" t="str">
        <f>IF(HLOOKUP("Memory",'vInfo (Imported)'!$1:$5000,A2555,FALSE)&gt;0,HLOOKUP("Memory",'vInfo (Imported)'!$1:$5000,A2555,FALSE),"")</f>
        <v/>
      </c>
      <c r="C2555" t="str">
        <f>IF(HLOOKUP("CPUs",'vInfo (Imported)'!$1:$5000,A2555,FALSE)&gt;0,
HLOOKUP("CPUs",'vInfo (Imported)'!$1:$5000,A2555,FALSE),
"")</f>
        <v/>
      </c>
      <c r="D2555" t="str">
        <f>IF(HLOOKUP($D$1,'vInfo (Imported)'!$1:$5000,A2555,FALSE)&gt;0,
HLOOKUP($D$1,'vInfo (Imported)'!$1:$5000,A2555,FALSE),
"")</f>
        <v/>
      </c>
      <c r="E2555" t="str">
        <f>IF(HLOOKUP("Category",'vInfo (Imported)'!$1:$5000,A2555,FALSE)&gt;0,
HLOOKUP("Category",'vInfo (Imported)'!$1:$5000,A2555,FALSE),
"")</f>
        <v/>
      </c>
      <c r="F2555" t="str">
        <f>IF(HLOOKUP("OS according to the configuration file",'vInfo (Imported)'!$1:$5000,A2555,FALSE)&gt;0,
HLOOKUP("OS according to the configuration file",'vInfo (Imported)'!$1:$5000,A2555,FALSE),
"")</f>
        <v/>
      </c>
      <c r="G2555" s="1" t="str">
        <f>IF(HLOOKUP("Cluster",'vInfo (Imported)'!$1:$5000,A2555,FALSE)&gt;0,
HLOOKUP("Cluster",'vInfo (Imported)'!$1:$5000,A2555,FALSE),
"")</f>
        <v/>
      </c>
      <c r="K2555" s="28">
        <f>'vCluster (Imported)'!A2555</f>
        <v>0</v>
      </c>
      <c r="L2555">
        <f t="shared" si="237"/>
        <v>0</v>
      </c>
      <c r="M2555">
        <f t="shared" si="238"/>
        <v>0</v>
      </c>
      <c r="N2555">
        <f t="shared" si="239"/>
        <v>0</v>
      </c>
      <c r="O2555" s="1">
        <f t="shared" si="240"/>
        <v>0</v>
      </c>
      <c r="P2555">
        <f>SUMIFS('vCluster (Imported)'!$G:$G,'vCluster (Imported)'!$A:$A,K2555)</f>
        <v>0</v>
      </c>
      <c r="Q2555">
        <f t="shared" si="241"/>
        <v>0</v>
      </c>
    </row>
    <row r="2556" spans="1:17" x14ac:dyDescent="0.3">
      <c r="A2556">
        <f t="shared" si="236"/>
        <v>2556</v>
      </c>
      <c r="B2556" t="str">
        <f>IF(HLOOKUP("Memory",'vInfo (Imported)'!$1:$5000,A2556,FALSE)&gt;0,HLOOKUP("Memory",'vInfo (Imported)'!$1:$5000,A2556,FALSE),"")</f>
        <v/>
      </c>
      <c r="C2556" t="str">
        <f>IF(HLOOKUP("CPUs",'vInfo (Imported)'!$1:$5000,A2556,FALSE)&gt;0,
HLOOKUP("CPUs",'vInfo (Imported)'!$1:$5000,A2556,FALSE),
"")</f>
        <v/>
      </c>
      <c r="D2556" t="str">
        <f>IF(HLOOKUP($D$1,'vInfo (Imported)'!$1:$5000,A2556,FALSE)&gt;0,
HLOOKUP($D$1,'vInfo (Imported)'!$1:$5000,A2556,FALSE),
"")</f>
        <v/>
      </c>
      <c r="E2556" t="str">
        <f>IF(HLOOKUP("Category",'vInfo (Imported)'!$1:$5000,A2556,FALSE)&gt;0,
HLOOKUP("Category",'vInfo (Imported)'!$1:$5000,A2556,FALSE),
"")</f>
        <v/>
      </c>
      <c r="F2556" t="str">
        <f>IF(HLOOKUP("OS according to the configuration file",'vInfo (Imported)'!$1:$5000,A2556,FALSE)&gt;0,
HLOOKUP("OS according to the configuration file",'vInfo (Imported)'!$1:$5000,A2556,FALSE),
"")</f>
        <v/>
      </c>
      <c r="G2556" s="1" t="str">
        <f>IF(HLOOKUP("Cluster",'vInfo (Imported)'!$1:$5000,A2556,FALSE)&gt;0,
HLOOKUP("Cluster",'vInfo (Imported)'!$1:$5000,A2556,FALSE),
"")</f>
        <v/>
      </c>
      <c r="K2556" s="28">
        <f>'vCluster (Imported)'!A2556</f>
        <v>0</v>
      </c>
      <c r="L2556">
        <f t="shared" si="237"/>
        <v>0</v>
      </c>
      <c r="M2556">
        <f t="shared" si="238"/>
        <v>0</v>
      </c>
      <c r="N2556">
        <f t="shared" si="239"/>
        <v>0</v>
      </c>
      <c r="O2556" s="1">
        <f t="shared" si="240"/>
        <v>0</v>
      </c>
      <c r="P2556">
        <f>SUMIFS('vCluster (Imported)'!$G:$G,'vCluster (Imported)'!$A:$A,K2556)</f>
        <v>0</v>
      </c>
      <c r="Q2556">
        <f t="shared" si="241"/>
        <v>0</v>
      </c>
    </row>
    <row r="2557" spans="1:17" x14ac:dyDescent="0.3">
      <c r="A2557">
        <f t="shared" si="236"/>
        <v>2557</v>
      </c>
      <c r="B2557" t="str">
        <f>IF(HLOOKUP("Memory",'vInfo (Imported)'!$1:$5000,A2557,FALSE)&gt;0,HLOOKUP("Memory",'vInfo (Imported)'!$1:$5000,A2557,FALSE),"")</f>
        <v/>
      </c>
      <c r="C2557" t="str">
        <f>IF(HLOOKUP("CPUs",'vInfo (Imported)'!$1:$5000,A2557,FALSE)&gt;0,
HLOOKUP("CPUs",'vInfo (Imported)'!$1:$5000,A2557,FALSE),
"")</f>
        <v/>
      </c>
      <c r="D2557" t="str">
        <f>IF(HLOOKUP($D$1,'vInfo (Imported)'!$1:$5000,A2557,FALSE)&gt;0,
HLOOKUP($D$1,'vInfo (Imported)'!$1:$5000,A2557,FALSE),
"")</f>
        <v/>
      </c>
      <c r="E2557" t="str">
        <f>IF(HLOOKUP("Category",'vInfo (Imported)'!$1:$5000,A2557,FALSE)&gt;0,
HLOOKUP("Category",'vInfo (Imported)'!$1:$5000,A2557,FALSE),
"")</f>
        <v/>
      </c>
      <c r="F2557" t="str">
        <f>IF(HLOOKUP("OS according to the configuration file",'vInfo (Imported)'!$1:$5000,A2557,FALSE)&gt;0,
HLOOKUP("OS according to the configuration file",'vInfo (Imported)'!$1:$5000,A2557,FALSE),
"")</f>
        <v/>
      </c>
      <c r="G2557" s="1" t="str">
        <f>IF(HLOOKUP("Cluster",'vInfo (Imported)'!$1:$5000,A2557,FALSE)&gt;0,
HLOOKUP("Cluster",'vInfo (Imported)'!$1:$5000,A2557,FALSE),
"")</f>
        <v/>
      </c>
      <c r="K2557" s="28">
        <f>'vCluster (Imported)'!A2557</f>
        <v>0</v>
      </c>
      <c r="L2557">
        <f t="shared" si="237"/>
        <v>0</v>
      </c>
      <c r="M2557">
        <f t="shared" si="238"/>
        <v>0</v>
      </c>
      <c r="N2557">
        <f t="shared" si="239"/>
        <v>0</v>
      </c>
      <c r="O2557" s="1">
        <f t="shared" si="240"/>
        <v>0</v>
      </c>
      <c r="P2557">
        <f>SUMIFS('vCluster (Imported)'!$G:$G,'vCluster (Imported)'!$A:$A,K2557)</f>
        <v>0</v>
      </c>
      <c r="Q2557">
        <f t="shared" si="241"/>
        <v>0</v>
      </c>
    </row>
    <row r="2558" spans="1:17" x14ac:dyDescent="0.3">
      <c r="A2558">
        <f t="shared" si="236"/>
        <v>2558</v>
      </c>
      <c r="B2558" t="str">
        <f>IF(HLOOKUP("Memory",'vInfo (Imported)'!$1:$5000,A2558,FALSE)&gt;0,HLOOKUP("Memory",'vInfo (Imported)'!$1:$5000,A2558,FALSE),"")</f>
        <v/>
      </c>
      <c r="C2558" t="str">
        <f>IF(HLOOKUP("CPUs",'vInfo (Imported)'!$1:$5000,A2558,FALSE)&gt;0,
HLOOKUP("CPUs",'vInfo (Imported)'!$1:$5000,A2558,FALSE),
"")</f>
        <v/>
      </c>
      <c r="D2558" t="str">
        <f>IF(HLOOKUP($D$1,'vInfo (Imported)'!$1:$5000,A2558,FALSE)&gt;0,
HLOOKUP($D$1,'vInfo (Imported)'!$1:$5000,A2558,FALSE),
"")</f>
        <v/>
      </c>
      <c r="E2558" t="str">
        <f>IF(HLOOKUP("Category",'vInfo (Imported)'!$1:$5000,A2558,FALSE)&gt;0,
HLOOKUP("Category",'vInfo (Imported)'!$1:$5000,A2558,FALSE),
"")</f>
        <v/>
      </c>
      <c r="F2558" t="str">
        <f>IF(HLOOKUP("OS according to the configuration file",'vInfo (Imported)'!$1:$5000,A2558,FALSE)&gt;0,
HLOOKUP("OS according to the configuration file",'vInfo (Imported)'!$1:$5000,A2558,FALSE),
"")</f>
        <v/>
      </c>
      <c r="G2558" s="1" t="str">
        <f>IF(HLOOKUP("Cluster",'vInfo (Imported)'!$1:$5000,A2558,FALSE)&gt;0,
HLOOKUP("Cluster",'vInfo (Imported)'!$1:$5000,A2558,FALSE),
"")</f>
        <v/>
      </c>
      <c r="K2558" s="28">
        <f>'vCluster (Imported)'!A2558</f>
        <v>0</v>
      </c>
      <c r="L2558">
        <f t="shared" si="237"/>
        <v>0</v>
      </c>
      <c r="M2558">
        <f t="shared" si="238"/>
        <v>0</v>
      </c>
      <c r="N2558">
        <f t="shared" si="239"/>
        <v>0</v>
      </c>
      <c r="O2558" s="1">
        <f t="shared" si="240"/>
        <v>0</v>
      </c>
      <c r="P2558">
        <f>SUMIFS('vCluster (Imported)'!$G:$G,'vCluster (Imported)'!$A:$A,K2558)</f>
        <v>0</v>
      </c>
      <c r="Q2558">
        <f t="shared" si="241"/>
        <v>0</v>
      </c>
    </row>
    <row r="2559" spans="1:17" x14ac:dyDescent="0.3">
      <c r="A2559">
        <f t="shared" si="236"/>
        <v>2559</v>
      </c>
      <c r="B2559" t="str">
        <f>IF(HLOOKUP("Memory",'vInfo (Imported)'!$1:$5000,A2559,FALSE)&gt;0,HLOOKUP("Memory",'vInfo (Imported)'!$1:$5000,A2559,FALSE),"")</f>
        <v/>
      </c>
      <c r="C2559" t="str">
        <f>IF(HLOOKUP("CPUs",'vInfo (Imported)'!$1:$5000,A2559,FALSE)&gt;0,
HLOOKUP("CPUs",'vInfo (Imported)'!$1:$5000,A2559,FALSE),
"")</f>
        <v/>
      </c>
      <c r="D2559" t="str">
        <f>IF(HLOOKUP($D$1,'vInfo (Imported)'!$1:$5000,A2559,FALSE)&gt;0,
HLOOKUP($D$1,'vInfo (Imported)'!$1:$5000,A2559,FALSE),
"")</f>
        <v/>
      </c>
      <c r="E2559" t="str">
        <f>IF(HLOOKUP("Category",'vInfo (Imported)'!$1:$5000,A2559,FALSE)&gt;0,
HLOOKUP("Category",'vInfo (Imported)'!$1:$5000,A2559,FALSE),
"")</f>
        <v/>
      </c>
      <c r="F2559" t="str">
        <f>IF(HLOOKUP("OS according to the configuration file",'vInfo (Imported)'!$1:$5000,A2559,FALSE)&gt;0,
HLOOKUP("OS according to the configuration file",'vInfo (Imported)'!$1:$5000,A2559,FALSE),
"")</f>
        <v/>
      </c>
      <c r="G2559" s="1" t="str">
        <f>IF(HLOOKUP("Cluster",'vInfo (Imported)'!$1:$5000,A2559,FALSE)&gt;0,
HLOOKUP("Cluster",'vInfo (Imported)'!$1:$5000,A2559,FALSE),
"")</f>
        <v/>
      </c>
      <c r="K2559" s="28">
        <f>'vCluster (Imported)'!A2559</f>
        <v>0</v>
      </c>
      <c r="L2559">
        <f t="shared" si="237"/>
        <v>0</v>
      </c>
      <c r="M2559">
        <f t="shared" si="238"/>
        <v>0</v>
      </c>
      <c r="N2559">
        <f t="shared" si="239"/>
        <v>0</v>
      </c>
      <c r="O2559" s="1">
        <f t="shared" si="240"/>
        <v>0</v>
      </c>
      <c r="P2559">
        <f>SUMIFS('vCluster (Imported)'!$G:$G,'vCluster (Imported)'!$A:$A,K2559)</f>
        <v>0</v>
      </c>
      <c r="Q2559">
        <f t="shared" si="241"/>
        <v>0</v>
      </c>
    </row>
    <row r="2560" spans="1:17" x14ac:dyDescent="0.3">
      <c r="A2560">
        <f t="shared" si="236"/>
        <v>2560</v>
      </c>
      <c r="B2560" t="str">
        <f>IF(HLOOKUP("Memory",'vInfo (Imported)'!$1:$5000,A2560,FALSE)&gt;0,HLOOKUP("Memory",'vInfo (Imported)'!$1:$5000,A2560,FALSE),"")</f>
        <v/>
      </c>
      <c r="C2560" t="str">
        <f>IF(HLOOKUP("CPUs",'vInfo (Imported)'!$1:$5000,A2560,FALSE)&gt;0,
HLOOKUP("CPUs",'vInfo (Imported)'!$1:$5000,A2560,FALSE),
"")</f>
        <v/>
      </c>
      <c r="D2560" t="str">
        <f>IF(HLOOKUP($D$1,'vInfo (Imported)'!$1:$5000,A2560,FALSE)&gt;0,
HLOOKUP($D$1,'vInfo (Imported)'!$1:$5000,A2560,FALSE),
"")</f>
        <v/>
      </c>
      <c r="E2560" t="str">
        <f>IF(HLOOKUP("Category",'vInfo (Imported)'!$1:$5000,A2560,FALSE)&gt;0,
HLOOKUP("Category",'vInfo (Imported)'!$1:$5000,A2560,FALSE),
"")</f>
        <v/>
      </c>
      <c r="F2560" t="str">
        <f>IF(HLOOKUP("OS according to the configuration file",'vInfo (Imported)'!$1:$5000,A2560,FALSE)&gt;0,
HLOOKUP("OS according to the configuration file",'vInfo (Imported)'!$1:$5000,A2560,FALSE),
"")</f>
        <v/>
      </c>
      <c r="G2560" s="1" t="str">
        <f>IF(HLOOKUP("Cluster",'vInfo (Imported)'!$1:$5000,A2560,FALSE)&gt;0,
HLOOKUP("Cluster",'vInfo (Imported)'!$1:$5000,A2560,FALSE),
"")</f>
        <v/>
      </c>
      <c r="K2560" s="28">
        <f>'vCluster (Imported)'!A2560</f>
        <v>0</v>
      </c>
      <c r="L2560">
        <f t="shared" si="237"/>
        <v>0</v>
      </c>
      <c r="M2560">
        <f t="shared" si="238"/>
        <v>0</v>
      </c>
      <c r="N2560">
        <f t="shared" si="239"/>
        <v>0</v>
      </c>
      <c r="O2560" s="1">
        <f t="shared" si="240"/>
        <v>0</v>
      </c>
      <c r="P2560">
        <f>SUMIFS('vCluster (Imported)'!$G:$G,'vCluster (Imported)'!$A:$A,K2560)</f>
        <v>0</v>
      </c>
      <c r="Q2560">
        <f t="shared" si="241"/>
        <v>0</v>
      </c>
    </row>
    <row r="2561" spans="1:17" x14ac:dyDescent="0.3">
      <c r="A2561">
        <f t="shared" si="236"/>
        <v>2561</v>
      </c>
      <c r="B2561" t="str">
        <f>IF(HLOOKUP("Memory",'vInfo (Imported)'!$1:$5000,A2561,FALSE)&gt;0,HLOOKUP("Memory",'vInfo (Imported)'!$1:$5000,A2561,FALSE),"")</f>
        <v/>
      </c>
      <c r="C2561" t="str">
        <f>IF(HLOOKUP("CPUs",'vInfo (Imported)'!$1:$5000,A2561,FALSE)&gt;0,
HLOOKUP("CPUs",'vInfo (Imported)'!$1:$5000,A2561,FALSE),
"")</f>
        <v/>
      </c>
      <c r="D2561" t="str">
        <f>IF(HLOOKUP($D$1,'vInfo (Imported)'!$1:$5000,A2561,FALSE)&gt;0,
HLOOKUP($D$1,'vInfo (Imported)'!$1:$5000,A2561,FALSE),
"")</f>
        <v/>
      </c>
      <c r="E2561" t="str">
        <f>IF(HLOOKUP("Category",'vInfo (Imported)'!$1:$5000,A2561,FALSE)&gt;0,
HLOOKUP("Category",'vInfo (Imported)'!$1:$5000,A2561,FALSE),
"")</f>
        <v/>
      </c>
      <c r="F2561" t="str">
        <f>IF(HLOOKUP("OS according to the configuration file",'vInfo (Imported)'!$1:$5000,A2561,FALSE)&gt;0,
HLOOKUP("OS according to the configuration file",'vInfo (Imported)'!$1:$5000,A2561,FALSE),
"")</f>
        <v/>
      </c>
      <c r="G2561" s="1" t="str">
        <f>IF(HLOOKUP("Cluster",'vInfo (Imported)'!$1:$5000,A2561,FALSE)&gt;0,
HLOOKUP("Cluster",'vInfo (Imported)'!$1:$5000,A2561,FALSE),
"")</f>
        <v/>
      </c>
      <c r="K2561" s="28">
        <f>'vCluster (Imported)'!A2561</f>
        <v>0</v>
      </c>
      <c r="L2561">
        <f t="shared" si="237"/>
        <v>0</v>
      </c>
      <c r="M2561">
        <f t="shared" si="238"/>
        <v>0</v>
      </c>
      <c r="N2561">
        <f t="shared" si="239"/>
        <v>0</v>
      </c>
      <c r="O2561" s="1">
        <f t="shared" si="240"/>
        <v>0</v>
      </c>
      <c r="P2561">
        <f>SUMIFS('vCluster (Imported)'!$G:$G,'vCluster (Imported)'!$A:$A,K2561)</f>
        <v>0</v>
      </c>
      <c r="Q2561">
        <f t="shared" si="241"/>
        <v>0</v>
      </c>
    </row>
    <row r="2562" spans="1:17" x14ac:dyDescent="0.3">
      <c r="A2562">
        <f t="shared" ref="A2562:A2625" si="242">A2561+1</f>
        <v>2562</v>
      </c>
      <c r="B2562" t="str">
        <f>IF(HLOOKUP("Memory",'vInfo (Imported)'!$1:$5000,A2562,FALSE)&gt;0,HLOOKUP("Memory",'vInfo (Imported)'!$1:$5000,A2562,FALSE),"")</f>
        <v/>
      </c>
      <c r="C2562" t="str">
        <f>IF(HLOOKUP("CPUs",'vInfo (Imported)'!$1:$5000,A2562,FALSE)&gt;0,
HLOOKUP("CPUs",'vInfo (Imported)'!$1:$5000,A2562,FALSE),
"")</f>
        <v/>
      </c>
      <c r="D2562" t="str">
        <f>IF(HLOOKUP($D$1,'vInfo (Imported)'!$1:$5000,A2562,FALSE)&gt;0,
HLOOKUP($D$1,'vInfo (Imported)'!$1:$5000,A2562,FALSE),
"")</f>
        <v/>
      </c>
      <c r="E2562" t="str">
        <f>IF(HLOOKUP("Category",'vInfo (Imported)'!$1:$5000,A2562,FALSE)&gt;0,
HLOOKUP("Category",'vInfo (Imported)'!$1:$5000,A2562,FALSE),
"")</f>
        <v/>
      </c>
      <c r="F2562" t="str">
        <f>IF(HLOOKUP("OS according to the configuration file",'vInfo (Imported)'!$1:$5000,A2562,FALSE)&gt;0,
HLOOKUP("OS according to the configuration file",'vInfo (Imported)'!$1:$5000,A2562,FALSE),
"")</f>
        <v/>
      </c>
      <c r="G2562" s="1" t="str">
        <f>IF(HLOOKUP("Cluster",'vInfo (Imported)'!$1:$5000,A2562,FALSE)&gt;0,
HLOOKUP("Cluster",'vInfo (Imported)'!$1:$5000,A2562,FALSE),
"")</f>
        <v/>
      </c>
      <c r="K2562" s="28">
        <f>'vCluster (Imported)'!A2562</f>
        <v>0</v>
      </c>
      <c r="L2562">
        <f t="shared" ref="L2562:L2625" si="243">COUNTIFS(G:G,K2562,$E:$E,$L$1)</f>
        <v>0</v>
      </c>
      <c r="M2562">
        <f t="shared" ref="M2562:M2625" si="244">COUNTIFS(G:G,K2562,$E:$E,$M$1)</f>
        <v>0</v>
      </c>
      <c r="N2562">
        <f t="shared" ref="N2562:N2625" si="245">COUNTIFS(G:G,K2562,$E:$E,$N$1)</f>
        <v>0</v>
      </c>
      <c r="O2562" s="1">
        <f t="shared" ref="O2562:O2625" si="246">COUNTIFS(G:G,K2562,$E:$E,$O$1)</f>
        <v>0</v>
      </c>
      <c r="P2562">
        <f>SUMIFS('vCluster (Imported)'!$G:$G,'vCluster (Imported)'!$A:$A,K2562)</f>
        <v>0</v>
      </c>
      <c r="Q2562">
        <f t="shared" ref="Q2562:Q2625" si="247">IF(L2562&gt;0,P2562,0)</f>
        <v>0</v>
      </c>
    </row>
    <row r="2563" spans="1:17" x14ac:dyDescent="0.3">
      <c r="A2563">
        <f t="shared" si="242"/>
        <v>2563</v>
      </c>
      <c r="B2563" t="str">
        <f>IF(HLOOKUP("Memory",'vInfo (Imported)'!$1:$5000,A2563,FALSE)&gt;0,HLOOKUP("Memory",'vInfo (Imported)'!$1:$5000,A2563,FALSE),"")</f>
        <v/>
      </c>
      <c r="C2563" t="str">
        <f>IF(HLOOKUP("CPUs",'vInfo (Imported)'!$1:$5000,A2563,FALSE)&gt;0,
HLOOKUP("CPUs",'vInfo (Imported)'!$1:$5000,A2563,FALSE),
"")</f>
        <v/>
      </c>
      <c r="D2563" t="str">
        <f>IF(HLOOKUP($D$1,'vInfo (Imported)'!$1:$5000,A2563,FALSE)&gt;0,
HLOOKUP($D$1,'vInfo (Imported)'!$1:$5000,A2563,FALSE),
"")</f>
        <v/>
      </c>
      <c r="E2563" t="str">
        <f>IF(HLOOKUP("Category",'vInfo (Imported)'!$1:$5000,A2563,FALSE)&gt;0,
HLOOKUP("Category",'vInfo (Imported)'!$1:$5000,A2563,FALSE),
"")</f>
        <v/>
      </c>
      <c r="F2563" t="str">
        <f>IF(HLOOKUP("OS according to the configuration file",'vInfo (Imported)'!$1:$5000,A2563,FALSE)&gt;0,
HLOOKUP("OS according to the configuration file",'vInfo (Imported)'!$1:$5000,A2563,FALSE),
"")</f>
        <v/>
      </c>
      <c r="G2563" s="1" t="str">
        <f>IF(HLOOKUP("Cluster",'vInfo (Imported)'!$1:$5000,A2563,FALSE)&gt;0,
HLOOKUP("Cluster",'vInfo (Imported)'!$1:$5000,A2563,FALSE),
"")</f>
        <v/>
      </c>
      <c r="K2563" s="28">
        <f>'vCluster (Imported)'!A2563</f>
        <v>0</v>
      </c>
      <c r="L2563">
        <f t="shared" si="243"/>
        <v>0</v>
      </c>
      <c r="M2563">
        <f t="shared" si="244"/>
        <v>0</v>
      </c>
      <c r="N2563">
        <f t="shared" si="245"/>
        <v>0</v>
      </c>
      <c r="O2563" s="1">
        <f t="shared" si="246"/>
        <v>0</v>
      </c>
      <c r="P2563">
        <f>SUMIFS('vCluster (Imported)'!$G:$G,'vCluster (Imported)'!$A:$A,K2563)</f>
        <v>0</v>
      </c>
      <c r="Q2563">
        <f t="shared" si="247"/>
        <v>0</v>
      </c>
    </row>
    <row r="2564" spans="1:17" x14ac:dyDescent="0.3">
      <c r="A2564">
        <f t="shared" si="242"/>
        <v>2564</v>
      </c>
      <c r="B2564" t="str">
        <f>IF(HLOOKUP("Memory",'vInfo (Imported)'!$1:$5000,A2564,FALSE)&gt;0,HLOOKUP("Memory",'vInfo (Imported)'!$1:$5000,A2564,FALSE),"")</f>
        <v/>
      </c>
      <c r="C2564" t="str">
        <f>IF(HLOOKUP("CPUs",'vInfo (Imported)'!$1:$5000,A2564,FALSE)&gt;0,
HLOOKUP("CPUs",'vInfo (Imported)'!$1:$5000,A2564,FALSE),
"")</f>
        <v/>
      </c>
      <c r="D2564" t="str">
        <f>IF(HLOOKUP($D$1,'vInfo (Imported)'!$1:$5000,A2564,FALSE)&gt;0,
HLOOKUP($D$1,'vInfo (Imported)'!$1:$5000,A2564,FALSE),
"")</f>
        <v/>
      </c>
      <c r="E2564" t="str">
        <f>IF(HLOOKUP("Category",'vInfo (Imported)'!$1:$5000,A2564,FALSE)&gt;0,
HLOOKUP("Category",'vInfo (Imported)'!$1:$5000,A2564,FALSE),
"")</f>
        <v/>
      </c>
      <c r="F2564" t="str">
        <f>IF(HLOOKUP("OS according to the configuration file",'vInfo (Imported)'!$1:$5000,A2564,FALSE)&gt;0,
HLOOKUP("OS according to the configuration file",'vInfo (Imported)'!$1:$5000,A2564,FALSE),
"")</f>
        <v/>
      </c>
      <c r="G2564" s="1" t="str">
        <f>IF(HLOOKUP("Cluster",'vInfo (Imported)'!$1:$5000,A2564,FALSE)&gt;0,
HLOOKUP("Cluster",'vInfo (Imported)'!$1:$5000,A2564,FALSE),
"")</f>
        <v/>
      </c>
      <c r="K2564" s="28">
        <f>'vCluster (Imported)'!A2564</f>
        <v>0</v>
      </c>
      <c r="L2564">
        <f t="shared" si="243"/>
        <v>0</v>
      </c>
      <c r="M2564">
        <f t="shared" si="244"/>
        <v>0</v>
      </c>
      <c r="N2564">
        <f t="shared" si="245"/>
        <v>0</v>
      </c>
      <c r="O2564" s="1">
        <f t="shared" si="246"/>
        <v>0</v>
      </c>
      <c r="P2564">
        <f>SUMIFS('vCluster (Imported)'!$G:$G,'vCluster (Imported)'!$A:$A,K2564)</f>
        <v>0</v>
      </c>
      <c r="Q2564">
        <f t="shared" si="247"/>
        <v>0</v>
      </c>
    </row>
    <row r="2565" spans="1:17" x14ac:dyDescent="0.3">
      <c r="A2565">
        <f t="shared" si="242"/>
        <v>2565</v>
      </c>
      <c r="B2565" t="str">
        <f>IF(HLOOKUP("Memory",'vInfo (Imported)'!$1:$5000,A2565,FALSE)&gt;0,HLOOKUP("Memory",'vInfo (Imported)'!$1:$5000,A2565,FALSE),"")</f>
        <v/>
      </c>
      <c r="C2565" t="str">
        <f>IF(HLOOKUP("CPUs",'vInfo (Imported)'!$1:$5000,A2565,FALSE)&gt;0,
HLOOKUP("CPUs",'vInfo (Imported)'!$1:$5000,A2565,FALSE),
"")</f>
        <v/>
      </c>
      <c r="D2565" t="str">
        <f>IF(HLOOKUP($D$1,'vInfo (Imported)'!$1:$5000,A2565,FALSE)&gt;0,
HLOOKUP($D$1,'vInfo (Imported)'!$1:$5000,A2565,FALSE),
"")</f>
        <v/>
      </c>
      <c r="E2565" t="str">
        <f>IF(HLOOKUP("Category",'vInfo (Imported)'!$1:$5000,A2565,FALSE)&gt;0,
HLOOKUP("Category",'vInfo (Imported)'!$1:$5000,A2565,FALSE),
"")</f>
        <v/>
      </c>
      <c r="F2565" t="str">
        <f>IF(HLOOKUP("OS according to the configuration file",'vInfo (Imported)'!$1:$5000,A2565,FALSE)&gt;0,
HLOOKUP("OS according to the configuration file",'vInfo (Imported)'!$1:$5000,A2565,FALSE),
"")</f>
        <v/>
      </c>
      <c r="G2565" s="1" t="str">
        <f>IF(HLOOKUP("Cluster",'vInfo (Imported)'!$1:$5000,A2565,FALSE)&gt;0,
HLOOKUP("Cluster",'vInfo (Imported)'!$1:$5000,A2565,FALSE),
"")</f>
        <v/>
      </c>
      <c r="K2565" s="28">
        <f>'vCluster (Imported)'!A2565</f>
        <v>0</v>
      </c>
      <c r="L2565">
        <f t="shared" si="243"/>
        <v>0</v>
      </c>
      <c r="M2565">
        <f t="shared" si="244"/>
        <v>0</v>
      </c>
      <c r="N2565">
        <f t="shared" si="245"/>
        <v>0</v>
      </c>
      <c r="O2565" s="1">
        <f t="shared" si="246"/>
        <v>0</v>
      </c>
      <c r="P2565">
        <f>SUMIFS('vCluster (Imported)'!$G:$G,'vCluster (Imported)'!$A:$A,K2565)</f>
        <v>0</v>
      </c>
      <c r="Q2565">
        <f t="shared" si="247"/>
        <v>0</v>
      </c>
    </row>
    <row r="2566" spans="1:17" x14ac:dyDescent="0.3">
      <c r="A2566">
        <f t="shared" si="242"/>
        <v>2566</v>
      </c>
      <c r="B2566" t="str">
        <f>IF(HLOOKUP("Memory",'vInfo (Imported)'!$1:$5000,A2566,FALSE)&gt;0,HLOOKUP("Memory",'vInfo (Imported)'!$1:$5000,A2566,FALSE),"")</f>
        <v/>
      </c>
      <c r="C2566" t="str">
        <f>IF(HLOOKUP("CPUs",'vInfo (Imported)'!$1:$5000,A2566,FALSE)&gt;0,
HLOOKUP("CPUs",'vInfo (Imported)'!$1:$5000,A2566,FALSE),
"")</f>
        <v/>
      </c>
      <c r="D2566" t="str">
        <f>IF(HLOOKUP($D$1,'vInfo (Imported)'!$1:$5000,A2566,FALSE)&gt;0,
HLOOKUP($D$1,'vInfo (Imported)'!$1:$5000,A2566,FALSE),
"")</f>
        <v/>
      </c>
      <c r="E2566" t="str">
        <f>IF(HLOOKUP("Category",'vInfo (Imported)'!$1:$5000,A2566,FALSE)&gt;0,
HLOOKUP("Category",'vInfo (Imported)'!$1:$5000,A2566,FALSE),
"")</f>
        <v/>
      </c>
      <c r="F2566" t="str">
        <f>IF(HLOOKUP("OS according to the configuration file",'vInfo (Imported)'!$1:$5000,A2566,FALSE)&gt;0,
HLOOKUP("OS according to the configuration file",'vInfo (Imported)'!$1:$5000,A2566,FALSE),
"")</f>
        <v/>
      </c>
      <c r="G2566" s="1" t="str">
        <f>IF(HLOOKUP("Cluster",'vInfo (Imported)'!$1:$5000,A2566,FALSE)&gt;0,
HLOOKUP("Cluster",'vInfo (Imported)'!$1:$5000,A2566,FALSE),
"")</f>
        <v/>
      </c>
      <c r="K2566" s="28">
        <f>'vCluster (Imported)'!A2566</f>
        <v>0</v>
      </c>
      <c r="L2566">
        <f t="shared" si="243"/>
        <v>0</v>
      </c>
      <c r="M2566">
        <f t="shared" si="244"/>
        <v>0</v>
      </c>
      <c r="N2566">
        <f t="shared" si="245"/>
        <v>0</v>
      </c>
      <c r="O2566" s="1">
        <f t="shared" si="246"/>
        <v>0</v>
      </c>
      <c r="P2566">
        <f>SUMIFS('vCluster (Imported)'!$G:$G,'vCluster (Imported)'!$A:$A,K2566)</f>
        <v>0</v>
      </c>
      <c r="Q2566">
        <f t="shared" si="247"/>
        <v>0</v>
      </c>
    </row>
    <row r="2567" spans="1:17" x14ac:dyDescent="0.3">
      <c r="A2567">
        <f t="shared" si="242"/>
        <v>2567</v>
      </c>
      <c r="B2567" t="str">
        <f>IF(HLOOKUP("Memory",'vInfo (Imported)'!$1:$5000,A2567,FALSE)&gt;0,HLOOKUP("Memory",'vInfo (Imported)'!$1:$5000,A2567,FALSE),"")</f>
        <v/>
      </c>
      <c r="C2567" t="str">
        <f>IF(HLOOKUP("CPUs",'vInfo (Imported)'!$1:$5000,A2567,FALSE)&gt;0,
HLOOKUP("CPUs",'vInfo (Imported)'!$1:$5000,A2567,FALSE),
"")</f>
        <v/>
      </c>
      <c r="D2567" t="str">
        <f>IF(HLOOKUP($D$1,'vInfo (Imported)'!$1:$5000,A2567,FALSE)&gt;0,
HLOOKUP($D$1,'vInfo (Imported)'!$1:$5000,A2567,FALSE),
"")</f>
        <v/>
      </c>
      <c r="E2567" t="str">
        <f>IF(HLOOKUP("Category",'vInfo (Imported)'!$1:$5000,A2567,FALSE)&gt;0,
HLOOKUP("Category",'vInfo (Imported)'!$1:$5000,A2567,FALSE),
"")</f>
        <v/>
      </c>
      <c r="F2567" t="str">
        <f>IF(HLOOKUP("OS according to the configuration file",'vInfo (Imported)'!$1:$5000,A2567,FALSE)&gt;0,
HLOOKUP("OS according to the configuration file",'vInfo (Imported)'!$1:$5000,A2567,FALSE),
"")</f>
        <v/>
      </c>
      <c r="G2567" s="1" t="str">
        <f>IF(HLOOKUP("Cluster",'vInfo (Imported)'!$1:$5000,A2567,FALSE)&gt;0,
HLOOKUP("Cluster",'vInfo (Imported)'!$1:$5000,A2567,FALSE),
"")</f>
        <v/>
      </c>
      <c r="K2567" s="28">
        <f>'vCluster (Imported)'!A2567</f>
        <v>0</v>
      </c>
      <c r="L2567">
        <f t="shared" si="243"/>
        <v>0</v>
      </c>
      <c r="M2567">
        <f t="shared" si="244"/>
        <v>0</v>
      </c>
      <c r="N2567">
        <f t="shared" si="245"/>
        <v>0</v>
      </c>
      <c r="O2567" s="1">
        <f t="shared" si="246"/>
        <v>0</v>
      </c>
      <c r="P2567">
        <f>SUMIFS('vCluster (Imported)'!$G:$G,'vCluster (Imported)'!$A:$A,K2567)</f>
        <v>0</v>
      </c>
      <c r="Q2567">
        <f t="shared" si="247"/>
        <v>0</v>
      </c>
    </row>
    <row r="2568" spans="1:17" x14ac:dyDescent="0.3">
      <c r="A2568">
        <f t="shared" si="242"/>
        <v>2568</v>
      </c>
      <c r="B2568" t="str">
        <f>IF(HLOOKUP("Memory",'vInfo (Imported)'!$1:$5000,A2568,FALSE)&gt;0,HLOOKUP("Memory",'vInfo (Imported)'!$1:$5000,A2568,FALSE),"")</f>
        <v/>
      </c>
      <c r="C2568" t="str">
        <f>IF(HLOOKUP("CPUs",'vInfo (Imported)'!$1:$5000,A2568,FALSE)&gt;0,
HLOOKUP("CPUs",'vInfo (Imported)'!$1:$5000,A2568,FALSE),
"")</f>
        <v/>
      </c>
      <c r="D2568" t="str">
        <f>IF(HLOOKUP($D$1,'vInfo (Imported)'!$1:$5000,A2568,FALSE)&gt;0,
HLOOKUP($D$1,'vInfo (Imported)'!$1:$5000,A2568,FALSE),
"")</f>
        <v/>
      </c>
      <c r="E2568" t="str">
        <f>IF(HLOOKUP("Category",'vInfo (Imported)'!$1:$5000,A2568,FALSE)&gt;0,
HLOOKUP("Category",'vInfo (Imported)'!$1:$5000,A2568,FALSE),
"")</f>
        <v/>
      </c>
      <c r="F2568" t="str">
        <f>IF(HLOOKUP("OS according to the configuration file",'vInfo (Imported)'!$1:$5000,A2568,FALSE)&gt;0,
HLOOKUP("OS according to the configuration file",'vInfo (Imported)'!$1:$5000,A2568,FALSE),
"")</f>
        <v/>
      </c>
      <c r="G2568" s="1" t="str">
        <f>IF(HLOOKUP("Cluster",'vInfo (Imported)'!$1:$5000,A2568,FALSE)&gt;0,
HLOOKUP("Cluster",'vInfo (Imported)'!$1:$5000,A2568,FALSE),
"")</f>
        <v/>
      </c>
      <c r="K2568" s="28">
        <f>'vCluster (Imported)'!A2568</f>
        <v>0</v>
      </c>
      <c r="L2568">
        <f t="shared" si="243"/>
        <v>0</v>
      </c>
      <c r="M2568">
        <f t="shared" si="244"/>
        <v>0</v>
      </c>
      <c r="N2568">
        <f t="shared" si="245"/>
        <v>0</v>
      </c>
      <c r="O2568" s="1">
        <f t="shared" si="246"/>
        <v>0</v>
      </c>
      <c r="P2568">
        <f>SUMIFS('vCluster (Imported)'!$G:$G,'vCluster (Imported)'!$A:$A,K2568)</f>
        <v>0</v>
      </c>
      <c r="Q2568">
        <f t="shared" si="247"/>
        <v>0</v>
      </c>
    </row>
    <row r="2569" spans="1:17" x14ac:dyDescent="0.3">
      <c r="A2569">
        <f t="shared" si="242"/>
        <v>2569</v>
      </c>
      <c r="B2569" t="str">
        <f>IF(HLOOKUP("Memory",'vInfo (Imported)'!$1:$5000,A2569,FALSE)&gt;0,HLOOKUP("Memory",'vInfo (Imported)'!$1:$5000,A2569,FALSE),"")</f>
        <v/>
      </c>
      <c r="C2569" t="str">
        <f>IF(HLOOKUP("CPUs",'vInfo (Imported)'!$1:$5000,A2569,FALSE)&gt;0,
HLOOKUP("CPUs",'vInfo (Imported)'!$1:$5000,A2569,FALSE),
"")</f>
        <v/>
      </c>
      <c r="D2569" t="str">
        <f>IF(HLOOKUP($D$1,'vInfo (Imported)'!$1:$5000,A2569,FALSE)&gt;0,
HLOOKUP($D$1,'vInfo (Imported)'!$1:$5000,A2569,FALSE),
"")</f>
        <v/>
      </c>
      <c r="E2569" t="str">
        <f>IF(HLOOKUP("Category",'vInfo (Imported)'!$1:$5000,A2569,FALSE)&gt;0,
HLOOKUP("Category",'vInfo (Imported)'!$1:$5000,A2569,FALSE),
"")</f>
        <v/>
      </c>
      <c r="F2569" t="str">
        <f>IF(HLOOKUP("OS according to the configuration file",'vInfo (Imported)'!$1:$5000,A2569,FALSE)&gt;0,
HLOOKUP("OS according to the configuration file",'vInfo (Imported)'!$1:$5000,A2569,FALSE),
"")</f>
        <v/>
      </c>
      <c r="G2569" s="1" t="str">
        <f>IF(HLOOKUP("Cluster",'vInfo (Imported)'!$1:$5000,A2569,FALSE)&gt;0,
HLOOKUP("Cluster",'vInfo (Imported)'!$1:$5000,A2569,FALSE),
"")</f>
        <v/>
      </c>
      <c r="K2569" s="28">
        <f>'vCluster (Imported)'!A2569</f>
        <v>0</v>
      </c>
      <c r="L2569">
        <f t="shared" si="243"/>
        <v>0</v>
      </c>
      <c r="M2569">
        <f t="shared" si="244"/>
        <v>0</v>
      </c>
      <c r="N2569">
        <f t="shared" si="245"/>
        <v>0</v>
      </c>
      <c r="O2569" s="1">
        <f t="shared" si="246"/>
        <v>0</v>
      </c>
      <c r="P2569">
        <f>SUMIFS('vCluster (Imported)'!$G:$G,'vCluster (Imported)'!$A:$A,K2569)</f>
        <v>0</v>
      </c>
      <c r="Q2569">
        <f t="shared" si="247"/>
        <v>0</v>
      </c>
    </row>
    <row r="2570" spans="1:17" x14ac:dyDescent="0.3">
      <c r="A2570">
        <f t="shared" si="242"/>
        <v>2570</v>
      </c>
      <c r="B2570" t="str">
        <f>IF(HLOOKUP("Memory",'vInfo (Imported)'!$1:$5000,A2570,FALSE)&gt;0,HLOOKUP("Memory",'vInfo (Imported)'!$1:$5000,A2570,FALSE),"")</f>
        <v/>
      </c>
      <c r="C2570" t="str">
        <f>IF(HLOOKUP("CPUs",'vInfo (Imported)'!$1:$5000,A2570,FALSE)&gt;0,
HLOOKUP("CPUs",'vInfo (Imported)'!$1:$5000,A2570,FALSE),
"")</f>
        <v/>
      </c>
      <c r="D2570" t="str">
        <f>IF(HLOOKUP($D$1,'vInfo (Imported)'!$1:$5000,A2570,FALSE)&gt;0,
HLOOKUP($D$1,'vInfo (Imported)'!$1:$5000,A2570,FALSE),
"")</f>
        <v/>
      </c>
      <c r="E2570" t="str">
        <f>IF(HLOOKUP("Category",'vInfo (Imported)'!$1:$5000,A2570,FALSE)&gt;0,
HLOOKUP("Category",'vInfo (Imported)'!$1:$5000,A2570,FALSE),
"")</f>
        <v/>
      </c>
      <c r="F2570" t="str">
        <f>IF(HLOOKUP("OS according to the configuration file",'vInfo (Imported)'!$1:$5000,A2570,FALSE)&gt;0,
HLOOKUP("OS according to the configuration file",'vInfo (Imported)'!$1:$5000,A2570,FALSE),
"")</f>
        <v/>
      </c>
      <c r="G2570" s="1" t="str">
        <f>IF(HLOOKUP("Cluster",'vInfo (Imported)'!$1:$5000,A2570,FALSE)&gt;0,
HLOOKUP("Cluster",'vInfo (Imported)'!$1:$5000,A2570,FALSE),
"")</f>
        <v/>
      </c>
      <c r="K2570" s="28">
        <f>'vCluster (Imported)'!A2570</f>
        <v>0</v>
      </c>
      <c r="L2570">
        <f t="shared" si="243"/>
        <v>0</v>
      </c>
      <c r="M2570">
        <f t="shared" si="244"/>
        <v>0</v>
      </c>
      <c r="N2570">
        <f t="shared" si="245"/>
        <v>0</v>
      </c>
      <c r="O2570" s="1">
        <f t="shared" si="246"/>
        <v>0</v>
      </c>
      <c r="P2570">
        <f>SUMIFS('vCluster (Imported)'!$G:$G,'vCluster (Imported)'!$A:$A,K2570)</f>
        <v>0</v>
      </c>
      <c r="Q2570">
        <f t="shared" si="247"/>
        <v>0</v>
      </c>
    </row>
    <row r="2571" spans="1:17" x14ac:dyDescent="0.3">
      <c r="A2571">
        <f t="shared" si="242"/>
        <v>2571</v>
      </c>
      <c r="B2571" t="str">
        <f>IF(HLOOKUP("Memory",'vInfo (Imported)'!$1:$5000,A2571,FALSE)&gt;0,HLOOKUP("Memory",'vInfo (Imported)'!$1:$5000,A2571,FALSE),"")</f>
        <v/>
      </c>
      <c r="C2571" t="str">
        <f>IF(HLOOKUP("CPUs",'vInfo (Imported)'!$1:$5000,A2571,FALSE)&gt;0,
HLOOKUP("CPUs",'vInfo (Imported)'!$1:$5000,A2571,FALSE),
"")</f>
        <v/>
      </c>
      <c r="D2571" t="str">
        <f>IF(HLOOKUP($D$1,'vInfo (Imported)'!$1:$5000,A2571,FALSE)&gt;0,
HLOOKUP($D$1,'vInfo (Imported)'!$1:$5000,A2571,FALSE),
"")</f>
        <v/>
      </c>
      <c r="E2571" t="str">
        <f>IF(HLOOKUP("Category",'vInfo (Imported)'!$1:$5000,A2571,FALSE)&gt;0,
HLOOKUP("Category",'vInfo (Imported)'!$1:$5000,A2571,FALSE),
"")</f>
        <v/>
      </c>
      <c r="F2571" t="str">
        <f>IF(HLOOKUP("OS according to the configuration file",'vInfo (Imported)'!$1:$5000,A2571,FALSE)&gt;0,
HLOOKUP("OS according to the configuration file",'vInfo (Imported)'!$1:$5000,A2571,FALSE),
"")</f>
        <v/>
      </c>
      <c r="G2571" s="1" t="str">
        <f>IF(HLOOKUP("Cluster",'vInfo (Imported)'!$1:$5000,A2571,FALSE)&gt;0,
HLOOKUP("Cluster",'vInfo (Imported)'!$1:$5000,A2571,FALSE),
"")</f>
        <v/>
      </c>
      <c r="K2571" s="28">
        <f>'vCluster (Imported)'!A2571</f>
        <v>0</v>
      </c>
      <c r="L2571">
        <f t="shared" si="243"/>
        <v>0</v>
      </c>
      <c r="M2571">
        <f t="shared" si="244"/>
        <v>0</v>
      </c>
      <c r="N2571">
        <f t="shared" si="245"/>
        <v>0</v>
      </c>
      <c r="O2571" s="1">
        <f t="shared" si="246"/>
        <v>0</v>
      </c>
      <c r="P2571">
        <f>SUMIFS('vCluster (Imported)'!$G:$G,'vCluster (Imported)'!$A:$A,K2571)</f>
        <v>0</v>
      </c>
      <c r="Q2571">
        <f t="shared" si="247"/>
        <v>0</v>
      </c>
    </row>
    <row r="2572" spans="1:17" x14ac:dyDescent="0.3">
      <c r="A2572">
        <f t="shared" si="242"/>
        <v>2572</v>
      </c>
      <c r="B2572" t="str">
        <f>IF(HLOOKUP("Memory",'vInfo (Imported)'!$1:$5000,A2572,FALSE)&gt;0,HLOOKUP("Memory",'vInfo (Imported)'!$1:$5000,A2572,FALSE),"")</f>
        <v/>
      </c>
      <c r="C2572" t="str">
        <f>IF(HLOOKUP("CPUs",'vInfo (Imported)'!$1:$5000,A2572,FALSE)&gt;0,
HLOOKUP("CPUs",'vInfo (Imported)'!$1:$5000,A2572,FALSE),
"")</f>
        <v/>
      </c>
      <c r="D2572" t="str">
        <f>IF(HLOOKUP($D$1,'vInfo (Imported)'!$1:$5000,A2572,FALSE)&gt;0,
HLOOKUP($D$1,'vInfo (Imported)'!$1:$5000,A2572,FALSE),
"")</f>
        <v/>
      </c>
      <c r="E2572" t="str">
        <f>IF(HLOOKUP("Category",'vInfo (Imported)'!$1:$5000,A2572,FALSE)&gt;0,
HLOOKUP("Category",'vInfo (Imported)'!$1:$5000,A2572,FALSE),
"")</f>
        <v/>
      </c>
      <c r="F2572" t="str">
        <f>IF(HLOOKUP("OS according to the configuration file",'vInfo (Imported)'!$1:$5000,A2572,FALSE)&gt;0,
HLOOKUP("OS according to the configuration file",'vInfo (Imported)'!$1:$5000,A2572,FALSE),
"")</f>
        <v/>
      </c>
      <c r="G2572" s="1" t="str">
        <f>IF(HLOOKUP("Cluster",'vInfo (Imported)'!$1:$5000,A2572,FALSE)&gt;0,
HLOOKUP("Cluster",'vInfo (Imported)'!$1:$5000,A2572,FALSE),
"")</f>
        <v/>
      </c>
      <c r="K2572" s="28">
        <f>'vCluster (Imported)'!A2572</f>
        <v>0</v>
      </c>
      <c r="L2572">
        <f t="shared" si="243"/>
        <v>0</v>
      </c>
      <c r="M2572">
        <f t="shared" si="244"/>
        <v>0</v>
      </c>
      <c r="N2572">
        <f t="shared" si="245"/>
        <v>0</v>
      </c>
      <c r="O2572" s="1">
        <f t="shared" si="246"/>
        <v>0</v>
      </c>
      <c r="P2572">
        <f>SUMIFS('vCluster (Imported)'!$G:$G,'vCluster (Imported)'!$A:$A,K2572)</f>
        <v>0</v>
      </c>
      <c r="Q2572">
        <f t="shared" si="247"/>
        <v>0</v>
      </c>
    </row>
    <row r="2573" spans="1:17" x14ac:dyDescent="0.3">
      <c r="A2573">
        <f t="shared" si="242"/>
        <v>2573</v>
      </c>
      <c r="B2573" t="str">
        <f>IF(HLOOKUP("Memory",'vInfo (Imported)'!$1:$5000,A2573,FALSE)&gt;0,HLOOKUP("Memory",'vInfo (Imported)'!$1:$5000,A2573,FALSE),"")</f>
        <v/>
      </c>
      <c r="C2573" t="str">
        <f>IF(HLOOKUP("CPUs",'vInfo (Imported)'!$1:$5000,A2573,FALSE)&gt;0,
HLOOKUP("CPUs",'vInfo (Imported)'!$1:$5000,A2573,FALSE),
"")</f>
        <v/>
      </c>
      <c r="D2573" t="str">
        <f>IF(HLOOKUP($D$1,'vInfo (Imported)'!$1:$5000,A2573,FALSE)&gt;0,
HLOOKUP($D$1,'vInfo (Imported)'!$1:$5000,A2573,FALSE),
"")</f>
        <v/>
      </c>
      <c r="E2573" t="str">
        <f>IF(HLOOKUP("Category",'vInfo (Imported)'!$1:$5000,A2573,FALSE)&gt;0,
HLOOKUP("Category",'vInfo (Imported)'!$1:$5000,A2573,FALSE),
"")</f>
        <v/>
      </c>
      <c r="F2573" t="str">
        <f>IF(HLOOKUP("OS according to the configuration file",'vInfo (Imported)'!$1:$5000,A2573,FALSE)&gt;0,
HLOOKUP("OS according to the configuration file",'vInfo (Imported)'!$1:$5000,A2573,FALSE),
"")</f>
        <v/>
      </c>
      <c r="G2573" s="1" t="str">
        <f>IF(HLOOKUP("Cluster",'vInfo (Imported)'!$1:$5000,A2573,FALSE)&gt;0,
HLOOKUP("Cluster",'vInfo (Imported)'!$1:$5000,A2573,FALSE),
"")</f>
        <v/>
      </c>
      <c r="K2573" s="28">
        <f>'vCluster (Imported)'!A2573</f>
        <v>0</v>
      </c>
      <c r="L2573">
        <f t="shared" si="243"/>
        <v>0</v>
      </c>
      <c r="M2573">
        <f t="shared" si="244"/>
        <v>0</v>
      </c>
      <c r="N2573">
        <f t="shared" si="245"/>
        <v>0</v>
      </c>
      <c r="O2573" s="1">
        <f t="shared" si="246"/>
        <v>0</v>
      </c>
      <c r="P2573">
        <f>SUMIFS('vCluster (Imported)'!$G:$G,'vCluster (Imported)'!$A:$A,K2573)</f>
        <v>0</v>
      </c>
      <c r="Q2573">
        <f t="shared" si="247"/>
        <v>0</v>
      </c>
    </row>
    <row r="2574" spans="1:17" x14ac:dyDescent="0.3">
      <c r="A2574">
        <f t="shared" si="242"/>
        <v>2574</v>
      </c>
      <c r="B2574" t="str">
        <f>IF(HLOOKUP("Memory",'vInfo (Imported)'!$1:$5000,A2574,FALSE)&gt;0,HLOOKUP("Memory",'vInfo (Imported)'!$1:$5000,A2574,FALSE),"")</f>
        <v/>
      </c>
      <c r="C2574" t="str">
        <f>IF(HLOOKUP("CPUs",'vInfo (Imported)'!$1:$5000,A2574,FALSE)&gt;0,
HLOOKUP("CPUs",'vInfo (Imported)'!$1:$5000,A2574,FALSE),
"")</f>
        <v/>
      </c>
      <c r="D2574" t="str">
        <f>IF(HLOOKUP($D$1,'vInfo (Imported)'!$1:$5000,A2574,FALSE)&gt;0,
HLOOKUP($D$1,'vInfo (Imported)'!$1:$5000,A2574,FALSE),
"")</f>
        <v/>
      </c>
      <c r="E2574" t="str">
        <f>IF(HLOOKUP("Category",'vInfo (Imported)'!$1:$5000,A2574,FALSE)&gt;0,
HLOOKUP("Category",'vInfo (Imported)'!$1:$5000,A2574,FALSE),
"")</f>
        <v/>
      </c>
      <c r="F2574" t="str">
        <f>IF(HLOOKUP("OS according to the configuration file",'vInfo (Imported)'!$1:$5000,A2574,FALSE)&gt;0,
HLOOKUP("OS according to the configuration file",'vInfo (Imported)'!$1:$5000,A2574,FALSE),
"")</f>
        <v/>
      </c>
      <c r="G2574" s="1" t="str">
        <f>IF(HLOOKUP("Cluster",'vInfo (Imported)'!$1:$5000,A2574,FALSE)&gt;0,
HLOOKUP("Cluster",'vInfo (Imported)'!$1:$5000,A2574,FALSE),
"")</f>
        <v/>
      </c>
      <c r="K2574" s="28">
        <f>'vCluster (Imported)'!A2574</f>
        <v>0</v>
      </c>
      <c r="L2574">
        <f t="shared" si="243"/>
        <v>0</v>
      </c>
      <c r="M2574">
        <f t="shared" si="244"/>
        <v>0</v>
      </c>
      <c r="N2574">
        <f t="shared" si="245"/>
        <v>0</v>
      </c>
      <c r="O2574" s="1">
        <f t="shared" si="246"/>
        <v>0</v>
      </c>
      <c r="P2574">
        <f>SUMIFS('vCluster (Imported)'!$G:$G,'vCluster (Imported)'!$A:$A,K2574)</f>
        <v>0</v>
      </c>
      <c r="Q2574">
        <f t="shared" si="247"/>
        <v>0</v>
      </c>
    </row>
    <row r="2575" spans="1:17" x14ac:dyDescent="0.3">
      <c r="A2575">
        <f t="shared" si="242"/>
        <v>2575</v>
      </c>
      <c r="B2575" t="str">
        <f>IF(HLOOKUP("Memory",'vInfo (Imported)'!$1:$5000,A2575,FALSE)&gt;0,HLOOKUP("Memory",'vInfo (Imported)'!$1:$5000,A2575,FALSE),"")</f>
        <v/>
      </c>
      <c r="C2575" t="str">
        <f>IF(HLOOKUP("CPUs",'vInfo (Imported)'!$1:$5000,A2575,FALSE)&gt;0,
HLOOKUP("CPUs",'vInfo (Imported)'!$1:$5000,A2575,FALSE),
"")</f>
        <v/>
      </c>
      <c r="D2575" t="str">
        <f>IF(HLOOKUP($D$1,'vInfo (Imported)'!$1:$5000,A2575,FALSE)&gt;0,
HLOOKUP($D$1,'vInfo (Imported)'!$1:$5000,A2575,FALSE),
"")</f>
        <v/>
      </c>
      <c r="E2575" t="str">
        <f>IF(HLOOKUP("Category",'vInfo (Imported)'!$1:$5000,A2575,FALSE)&gt;0,
HLOOKUP("Category",'vInfo (Imported)'!$1:$5000,A2575,FALSE),
"")</f>
        <v/>
      </c>
      <c r="F2575" t="str">
        <f>IF(HLOOKUP("OS according to the configuration file",'vInfo (Imported)'!$1:$5000,A2575,FALSE)&gt;0,
HLOOKUP("OS according to the configuration file",'vInfo (Imported)'!$1:$5000,A2575,FALSE),
"")</f>
        <v/>
      </c>
      <c r="G2575" s="1" t="str">
        <f>IF(HLOOKUP("Cluster",'vInfo (Imported)'!$1:$5000,A2575,FALSE)&gt;0,
HLOOKUP("Cluster",'vInfo (Imported)'!$1:$5000,A2575,FALSE),
"")</f>
        <v/>
      </c>
      <c r="K2575" s="28">
        <f>'vCluster (Imported)'!A2575</f>
        <v>0</v>
      </c>
      <c r="L2575">
        <f t="shared" si="243"/>
        <v>0</v>
      </c>
      <c r="M2575">
        <f t="shared" si="244"/>
        <v>0</v>
      </c>
      <c r="N2575">
        <f t="shared" si="245"/>
        <v>0</v>
      </c>
      <c r="O2575" s="1">
        <f t="shared" si="246"/>
        <v>0</v>
      </c>
      <c r="P2575">
        <f>SUMIFS('vCluster (Imported)'!$G:$G,'vCluster (Imported)'!$A:$A,K2575)</f>
        <v>0</v>
      </c>
      <c r="Q2575">
        <f t="shared" si="247"/>
        <v>0</v>
      </c>
    </row>
    <row r="2576" spans="1:17" x14ac:dyDescent="0.3">
      <c r="A2576">
        <f t="shared" si="242"/>
        <v>2576</v>
      </c>
      <c r="B2576" t="str">
        <f>IF(HLOOKUP("Memory",'vInfo (Imported)'!$1:$5000,A2576,FALSE)&gt;0,HLOOKUP("Memory",'vInfo (Imported)'!$1:$5000,A2576,FALSE),"")</f>
        <v/>
      </c>
      <c r="C2576" t="str">
        <f>IF(HLOOKUP("CPUs",'vInfo (Imported)'!$1:$5000,A2576,FALSE)&gt;0,
HLOOKUP("CPUs",'vInfo (Imported)'!$1:$5000,A2576,FALSE),
"")</f>
        <v/>
      </c>
      <c r="D2576" t="str">
        <f>IF(HLOOKUP($D$1,'vInfo (Imported)'!$1:$5000,A2576,FALSE)&gt;0,
HLOOKUP($D$1,'vInfo (Imported)'!$1:$5000,A2576,FALSE),
"")</f>
        <v/>
      </c>
      <c r="E2576" t="str">
        <f>IF(HLOOKUP("Category",'vInfo (Imported)'!$1:$5000,A2576,FALSE)&gt;0,
HLOOKUP("Category",'vInfo (Imported)'!$1:$5000,A2576,FALSE),
"")</f>
        <v/>
      </c>
      <c r="F2576" t="str">
        <f>IF(HLOOKUP("OS according to the configuration file",'vInfo (Imported)'!$1:$5000,A2576,FALSE)&gt;0,
HLOOKUP("OS according to the configuration file",'vInfo (Imported)'!$1:$5000,A2576,FALSE),
"")</f>
        <v/>
      </c>
      <c r="G2576" s="1" t="str">
        <f>IF(HLOOKUP("Cluster",'vInfo (Imported)'!$1:$5000,A2576,FALSE)&gt;0,
HLOOKUP("Cluster",'vInfo (Imported)'!$1:$5000,A2576,FALSE),
"")</f>
        <v/>
      </c>
      <c r="K2576" s="28">
        <f>'vCluster (Imported)'!A2576</f>
        <v>0</v>
      </c>
      <c r="L2576">
        <f t="shared" si="243"/>
        <v>0</v>
      </c>
      <c r="M2576">
        <f t="shared" si="244"/>
        <v>0</v>
      </c>
      <c r="N2576">
        <f t="shared" si="245"/>
        <v>0</v>
      </c>
      <c r="O2576" s="1">
        <f t="shared" si="246"/>
        <v>0</v>
      </c>
      <c r="P2576">
        <f>SUMIFS('vCluster (Imported)'!$G:$G,'vCluster (Imported)'!$A:$A,K2576)</f>
        <v>0</v>
      </c>
      <c r="Q2576">
        <f t="shared" si="247"/>
        <v>0</v>
      </c>
    </row>
    <row r="2577" spans="1:17" x14ac:dyDescent="0.3">
      <c r="A2577">
        <f t="shared" si="242"/>
        <v>2577</v>
      </c>
      <c r="B2577" t="str">
        <f>IF(HLOOKUP("Memory",'vInfo (Imported)'!$1:$5000,A2577,FALSE)&gt;0,HLOOKUP("Memory",'vInfo (Imported)'!$1:$5000,A2577,FALSE),"")</f>
        <v/>
      </c>
      <c r="C2577" t="str">
        <f>IF(HLOOKUP("CPUs",'vInfo (Imported)'!$1:$5000,A2577,FALSE)&gt;0,
HLOOKUP("CPUs",'vInfo (Imported)'!$1:$5000,A2577,FALSE),
"")</f>
        <v/>
      </c>
      <c r="D2577" t="str">
        <f>IF(HLOOKUP($D$1,'vInfo (Imported)'!$1:$5000,A2577,FALSE)&gt;0,
HLOOKUP($D$1,'vInfo (Imported)'!$1:$5000,A2577,FALSE),
"")</f>
        <v/>
      </c>
      <c r="E2577" t="str">
        <f>IF(HLOOKUP("Category",'vInfo (Imported)'!$1:$5000,A2577,FALSE)&gt;0,
HLOOKUP("Category",'vInfo (Imported)'!$1:$5000,A2577,FALSE),
"")</f>
        <v/>
      </c>
      <c r="F2577" t="str">
        <f>IF(HLOOKUP("OS according to the configuration file",'vInfo (Imported)'!$1:$5000,A2577,FALSE)&gt;0,
HLOOKUP("OS according to the configuration file",'vInfo (Imported)'!$1:$5000,A2577,FALSE),
"")</f>
        <v/>
      </c>
      <c r="G2577" s="1" t="str">
        <f>IF(HLOOKUP("Cluster",'vInfo (Imported)'!$1:$5000,A2577,FALSE)&gt;0,
HLOOKUP("Cluster",'vInfo (Imported)'!$1:$5000,A2577,FALSE),
"")</f>
        <v/>
      </c>
      <c r="K2577" s="28">
        <f>'vCluster (Imported)'!A2577</f>
        <v>0</v>
      </c>
      <c r="L2577">
        <f t="shared" si="243"/>
        <v>0</v>
      </c>
      <c r="M2577">
        <f t="shared" si="244"/>
        <v>0</v>
      </c>
      <c r="N2577">
        <f t="shared" si="245"/>
        <v>0</v>
      </c>
      <c r="O2577" s="1">
        <f t="shared" si="246"/>
        <v>0</v>
      </c>
      <c r="P2577">
        <f>SUMIFS('vCluster (Imported)'!$G:$G,'vCluster (Imported)'!$A:$A,K2577)</f>
        <v>0</v>
      </c>
      <c r="Q2577">
        <f t="shared" si="247"/>
        <v>0</v>
      </c>
    </row>
    <row r="2578" spans="1:17" x14ac:dyDescent="0.3">
      <c r="A2578">
        <f t="shared" si="242"/>
        <v>2578</v>
      </c>
      <c r="B2578" t="str">
        <f>IF(HLOOKUP("Memory",'vInfo (Imported)'!$1:$5000,A2578,FALSE)&gt;0,HLOOKUP("Memory",'vInfo (Imported)'!$1:$5000,A2578,FALSE),"")</f>
        <v/>
      </c>
      <c r="C2578" t="str">
        <f>IF(HLOOKUP("CPUs",'vInfo (Imported)'!$1:$5000,A2578,FALSE)&gt;0,
HLOOKUP("CPUs",'vInfo (Imported)'!$1:$5000,A2578,FALSE),
"")</f>
        <v/>
      </c>
      <c r="D2578" t="str">
        <f>IF(HLOOKUP($D$1,'vInfo (Imported)'!$1:$5000,A2578,FALSE)&gt;0,
HLOOKUP($D$1,'vInfo (Imported)'!$1:$5000,A2578,FALSE),
"")</f>
        <v/>
      </c>
      <c r="E2578" t="str">
        <f>IF(HLOOKUP("Category",'vInfo (Imported)'!$1:$5000,A2578,FALSE)&gt;0,
HLOOKUP("Category",'vInfo (Imported)'!$1:$5000,A2578,FALSE),
"")</f>
        <v/>
      </c>
      <c r="F2578" t="str">
        <f>IF(HLOOKUP("OS according to the configuration file",'vInfo (Imported)'!$1:$5000,A2578,FALSE)&gt;0,
HLOOKUP("OS according to the configuration file",'vInfo (Imported)'!$1:$5000,A2578,FALSE),
"")</f>
        <v/>
      </c>
      <c r="G2578" s="1" t="str">
        <f>IF(HLOOKUP("Cluster",'vInfo (Imported)'!$1:$5000,A2578,FALSE)&gt;0,
HLOOKUP("Cluster",'vInfo (Imported)'!$1:$5000,A2578,FALSE),
"")</f>
        <v/>
      </c>
      <c r="K2578" s="28">
        <f>'vCluster (Imported)'!A2578</f>
        <v>0</v>
      </c>
      <c r="L2578">
        <f t="shared" si="243"/>
        <v>0</v>
      </c>
      <c r="M2578">
        <f t="shared" si="244"/>
        <v>0</v>
      </c>
      <c r="N2578">
        <f t="shared" si="245"/>
        <v>0</v>
      </c>
      <c r="O2578" s="1">
        <f t="shared" si="246"/>
        <v>0</v>
      </c>
      <c r="P2578">
        <f>SUMIFS('vCluster (Imported)'!$G:$G,'vCluster (Imported)'!$A:$A,K2578)</f>
        <v>0</v>
      </c>
      <c r="Q2578">
        <f t="shared" si="247"/>
        <v>0</v>
      </c>
    </row>
    <row r="2579" spans="1:17" x14ac:dyDescent="0.3">
      <c r="A2579">
        <f t="shared" si="242"/>
        <v>2579</v>
      </c>
      <c r="B2579" t="str">
        <f>IF(HLOOKUP("Memory",'vInfo (Imported)'!$1:$5000,A2579,FALSE)&gt;0,HLOOKUP("Memory",'vInfo (Imported)'!$1:$5000,A2579,FALSE),"")</f>
        <v/>
      </c>
      <c r="C2579" t="str">
        <f>IF(HLOOKUP("CPUs",'vInfo (Imported)'!$1:$5000,A2579,FALSE)&gt;0,
HLOOKUP("CPUs",'vInfo (Imported)'!$1:$5000,A2579,FALSE),
"")</f>
        <v/>
      </c>
      <c r="D2579" t="str">
        <f>IF(HLOOKUP($D$1,'vInfo (Imported)'!$1:$5000,A2579,FALSE)&gt;0,
HLOOKUP($D$1,'vInfo (Imported)'!$1:$5000,A2579,FALSE),
"")</f>
        <v/>
      </c>
      <c r="E2579" t="str">
        <f>IF(HLOOKUP("Category",'vInfo (Imported)'!$1:$5000,A2579,FALSE)&gt;0,
HLOOKUP("Category",'vInfo (Imported)'!$1:$5000,A2579,FALSE),
"")</f>
        <v/>
      </c>
      <c r="F2579" t="str">
        <f>IF(HLOOKUP("OS according to the configuration file",'vInfo (Imported)'!$1:$5000,A2579,FALSE)&gt;0,
HLOOKUP("OS according to the configuration file",'vInfo (Imported)'!$1:$5000,A2579,FALSE),
"")</f>
        <v/>
      </c>
      <c r="G2579" s="1" t="str">
        <f>IF(HLOOKUP("Cluster",'vInfo (Imported)'!$1:$5000,A2579,FALSE)&gt;0,
HLOOKUP("Cluster",'vInfo (Imported)'!$1:$5000,A2579,FALSE),
"")</f>
        <v/>
      </c>
      <c r="K2579" s="28">
        <f>'vCluster (Imported)'!A2579</f>
        <v>0</v>
      </c>
      <c r="L2579">
        <f t="shared" si="243"/>
        <v>0</v>
      </c>
      <c r="M2579">
        <f t="shared" si="244"/>
        <v>0</v>
      </c>
      <c r="N2579">
        <f t="shared" si="245"/>
        <v>0</v>
      </c>
      <c r="O2579" s="1">
        <f t="shared" si="246"/>
        <v>0</v>
      </c>
      <c r="P2579">
        <f>SUMIFS('vCluster (Imported)'!$G:$G,'vCluster (Imported)'!$A:$A,K2579)</f>
        <v>0</v>
      </c>
      <c r="Q2579">
        <f t="shared" si="247"/>
        <v>0</v>
      </c>
    </row>
    <row r="2580" spans="1:17" x14ac:dyDescent="0.3">
      <c r="A2580">
        <f t="shared" si="242"/>
        <v>2580</v>
      </c>
      <c r="B2580" t="str">
        <f>IF(HLOOKUP("Memory",'vInfo (Imported)'!$1:$5000,A2580,FALSE)&gt;0,HLOOKUP("Memory",'vInfo (Imported)'!$1:$5000,A2580,FALSE),"")</f>
        <v/>
      </c>
      <c r="C2580" t="str">
        <f>IF(HLOOKUP("CPUs",'vInfo (Imported)'!$1:$5000,A2580,FALSE)&gt;0,
HLOOKUP("CPUs",'vInfo (Imported)'!$1:$5000,A2580,FALSE),
"")</f>
        <v/>
      </c>
      <c r="D2580" t="str">
        <f>IF(HLOOKUP($D$1,'vInfo (Imported)'!$1:$5000,A2580,FALSE)&gt;0,
HLOOKUP($D$1,'vInfo (Imported)'!$1:$5000,A2580,FALSE),
"")</f>
        <v/>
      </c>
      <c r="E2580" t="str">
        <f>IF(HLOOKUP("Category",'vInfo (Imported)'!$1:$5000,A2580,FALSE)&gt;0,
HLOOKUP("Category",'vInfo (Imported)'!$1:$5000,A2580,FALSE),
"")</f>
        <v/>
      </c>
      <c r="F2580" t="str">
        <f>IF(HLOOKUP("OS according to the configuration file",'vInfo (Imported)'!$1:$5000,A2580,FALSE)&gt;0,
HLOOKUP("OS according to the configuration file",'vInfo (Imported)'!$1:$5000,A2580,FALSE),
"")</f>
        <v/>
      </c>
      <c r="G2580" s="1" t="str">
        <f>IF(HLOOKUP("Cluster",'vInfo (Imported)'!$1:$5000,A2580,FALSE)&gt;0,
HLOOKUP("Cluster",'vInfo (Imported)'!$1:$5000,A2580,FALSE),
"")</f>
        <v/>
      </c>
      <c r="K2580" s="28">
        <f>'vCluster (Imported)'!A2580</f>
        <v>0</v>
      </c>
      <c r="L2580">
        <f t="shared" si="243"/>
        <v>0</v>
      </c>
      <c r="M2580">
        <f t="shared" si="244"/>
        <v>0</v>
      </c>
      <c r="N2580">
        <f t="shared" si="245"/>
        <v>0</v>
      </c>
      <c r="O2580" s="1">
        <f t="shared" si="246"/>
        <v>0</v>
      </c>
      <c r="P2580">
        <f>SUMIFS('vCluster (Imported)'!$G:$G,'vCluster (Imported)'!$A:$A,K2580)</f>
        <v>0</v>
      </c>
      <c r="Q2580">
        <f t="shared" si="247"/>
        <v>0</v>
      </c>
    </row>
    <row r="2581" spans="1:17" x14ac:dyDescent="0.3">
      <c r="A2581">
        <f t="shared" si="242"/>
        <v>2581</v>
      </c>
      <c r="B2581" t="str">
        <f>IF(HLOOKUP("Memory",'vInfo (Imported)'!$1:$5000,A2581,FALSE)&gt;0,HLOOKUP("Memory",'vInfo (Imported)'!$1:$5000,A2581,FALSE),"")</f>
        <v/>
      </c>
      <c r="C2581" t="str">
        <f>IF(HLOOKUP("CPUs",'vInfo (Imported)'!$1:$5000,A2581,FALSE)&gt;0,
HLOOKUP("CPUs",'vInfo (Imported)'!$1:$5000,A2581,FALSE),
"")</f>
        <v/>
      </c>
      <c r="D2581" t="str">
        <f>IF(HLOOKUP($D$1,'vInfo (Imported)'!$1:$5000,A2581,FALSE)&gt;0,
HLOOKUP($D$1,'vInfo (Imported)'!$1:$5000,A2581,FALSE),
"")</f>
        <v/>
      </c>
      <c r="E2581" t="str">
        <f>IF(HLOOKUP("Category",'vInfo (Imported)'!$1:$5000,A2581,FALSE)&gt;0,
HLOOKUP("Category",'vInfo (Imported)'!$1:$5000,A2581,FALSE),
"")</f>
        <v/>
      </c>
      <c r="F2581" t="str">
        <f>IF(HLOOKUP("OS according to the configuration file",'vInfo (Imported)'!$1:$5000,A2581,FALSE)&gt;0,
HLOOKUP("OS according to the configuration file",'vInfo (Imported)'!$1:$5000,A2581,FALSE),
"")</f>
        <v/>
      </c>
      <c r="G2581" s="1" t="str">
        <f>IF(HLOOKUP("Cluster",'vInfo (Imported)'!$1:$5000,A2581,FALSE)&gt;0,
HLOOKUP("Cluster",'vInfo (Imported)'!$1:$5000,A2581,FALSE),
"")</f>
        <v/>
      </c>
      <c r="K2581" s="28">
        <f>'vCluster (Imported)'!A2581</f>
        <v>0</v>
      </c>
      <c r="L2581">
        <f t="shared" si="243"/>
        <v>0</v>
      </c>
      <c r="M2581">
        <f t="shared" si="244"/>
        <v>0</v>
      </c>
      <c r="N2581">
        <f t="shared" si="245"/>
        <v>0</v>
      </c>
      <c r="O2581" s="1">
        <f t="shared" si="246"/>
        <v>0</v>
      </c>
      <c r="P2581">
        <f>SUMIFS('vCluster (Imported)'!$G:$G,'vCluster (Imported)'!$A:$A,K2581)</f>
        <v>0</v>
      </c>
      <c r="Q2581">
        <f t="shared" si="247"/>
        <v>0</v>
      </c>
    </row>
    <row r="2582" spans="1:17" x14ac:dyDescent="0.3">
      <c r="A2582">
        <f t="shared" si="242"/>
        <v>2582</v>
      </c>
      <c r="B2582" t="str">
        <f>IF(HLOOKUP("Memory",'vInfo (Imported)'!$1:$5000,A2582,FALSE)&gt;0,HLOOKUP("Memory",'vInfo (Imported)'!$1:$5000,A2582,FALSE),"")</f>
        <v/>
      </c>
      <c r="C2582" t="str">
        <f>IF(HLOOKUP("CPUs",'vInfo (Imported)'!$1:$5000,A2582,FALSE)&gt;0,
HLOOKUP("CPUs",'vInfo (Imported)'!$1:$5000,A2582,FALSE),
"")</f>
        <v/>
      </c>
      <c r="D2582" t="str">
        <f>IF(HLOOKUP($D$1,'vInfo (Imported)'!$1:$5000,A2582,FALSE)&gt;0,
HLOOKUP($D$1,'vInfo (Imported)'!$1:$5000,A2582,FALSE),
"")</f>
        <v/>
      </c>
      <c r="E2582" t="str">
        <f>IF(HLOOKUP("Category",'vInfo (Imported)'!$1:$5000,A2582,FALSE)&gt;0,
HLOOKUP("Category",'vInfo (Imported)'!$1:$5000,A2582,FALSE),
"")</f>
        <v/>
      </c>
      <c r="F2582" t="str">
        <f>IF(HLOOKUP("OS according to the configuration file",'vInfo (Imported)'!$1:$5000,A2582,FALSE)&gt;0,
HLOOKUP("OS according to the configuration file",'vInfo (Imported)'!$1:$5000,A2582,FALSE),
"")</f>
        <v/>
      </c>
      <c r="G2582" s="1" t="str">
        <f>IF(HLOOKUP("Cluster",'vInfo (Imported)'!$1:$5000,A2582,FALSE)&gt;0,
HLOOKUP("Cluster",'vInfo (Imported)'!$1:$5000,A2582,FALSE),
"")</f>
        <v/>
      </c>
      <c r="K2582" s="28">
        <f>'vCluster (Imported)'!A2582</f>
        <v>0</v>
      </c>
      <c r="L2582">
        <f t="shared" si="243"/>
        <v>0</v>
      </c>
      <c r="M2582">
        <f t="shared" si="244"/>
        <v>0</v>
      </c>
      <c r="N2582">
        <f t="shared" si="245"/>
        <v>0</v>
      </c>
      <c r="O2582" s="1">
        <f t="shared" si="246"/>
        <v>0</v>
      </c>
      <c r="P2582">
        <f>SUMIFS('vCluster (Imported)'!$G:$G,'vCluster (Imported)'!$A:$A,K2582)</f>
        <v>0</v>
      </c>
      <c r="Q2582">
        <f t="shared" si="247"/>
        <v>0</v>
      </c>
    </row>
    <row r="2583" spans="1:17" x14ac:dyDescent="0.3">
      <c r="A2583">
        <f t="shared" si="242"/>
        <v>2583</v>
      </c>
      <c r="B2583" t="str">
        <f>IF(HLOOKUP("Memory",'vInfo (Imported)'!$1:$5000,A2583,FALSE)&gt;0,HLOOKUP("Memory",'vInfo (Imported)'!$1:$5000,A2583,FALSE),"")</f>
        <v/>
      </c>
      <c r="C2583" t="str">
        <f>IF(HLOOKUP("CPUs",'vInfo (Imported)'!$1:$5000,A2583,FALSE)&gt;0,
HLOOKUP("CPUs",'vInfo (Imported)'!$1:$5000,A2583,FALSE),
"")</f>
        <v/>
      </c>
      <c r="D2583" t="str">
        <f>IF(HLOOKUP($D$1,'vInfo (Imported)'!$1:$5000,A2583,FALSE)&gt;0,
HLOOKUP($D$1,'vInfo (Imported)'!$1:$5000,A2583,FALSE),
"")</f>
        <v/>
      </c>
      <c r="E2583" t="str">
        <f>IF(HLOOKUP("Category",'vInfo (Imported)'!$1:$5000,A2583,FALSE)&gt;0,
HLOOKUP("Category",'vInfo (Imported)'!$1:$5000,A2583,FALSE),
"")</f>
        <v/>
      </c>
      <c r="F2583" t="str">
        <f>IF(HLOOKUP("OS according to the configuration file",'vInfo (Imported)'!$1:$5000,A2583,FALSE)&gt;0,
HLOOKUP("OS according to the configuration file",'vInfo (Imported)'!$1:$5000,A2583,FALSE),
"")</f>
        <v/>
      </c>
      <c r="G2583" s="1" t="str">
        <f>IF(HLOOKUP("Cluster",'vInfo (Imported)'!$1:$5000,A2583,FALSE)&gt;0,
HLOOKUP("Cluster",'vInfo (Imported)'!$1:$5000,A2583,FALSE),
"")</f>
        <v/>
      </c>
      <c r="K2583" s="28">
        <f>'vCluster (Imported)'!A2583</f>
        <v>0</v>
      </c>
      <c r="L2583">
        <f t="shared" si="243"/>
        <v>0</v>
      </c>
      <c r="M2583">
        <f t="shared" si="244"/>
        <v>0</v>
      </c>
      <c r="N2583">
        <f t="shared" si="245"/>
        <v>0</v>
      </c>
      <c r="O2583" s="1">
        <f t="shared" si="246"/>
        <v>0</v>
      </c>
      <c r="P2583">
        <f>SUMIFS('vCluster (Imported)'!$G:$G,'vCluster (Imported)'!$A:$A,K2583)</f>
        <v>0</v>
      </c>
      <c r="Q2583">
        <f t="shared" si="247"/>
        <v>0</v>
      </c>
    </row>
    <row r="2584" spans="1:17" x14ac:dyDescent="0.3">
      <c r="A2584">
        <f t="shared" si="242"/>
        <v>2584</v>
      </c>
      <c r="B2584" t="str">
        <f>IF(HLOOKUP("Memory",'vInfo (Imported)'!$1:$5000,A2584,FALSE)&gt;0,HLOOKUP("Memory",'vInfo (Imported)'!$1:$5000,A2584,FALSE),"")</f>
        <v/>
      </c>
      <c r="C2584" t="str">
        <f>IF(HLOOKUP("CPUs",'vInfo (Imported)'!$1:$5000,A2584,FALSE)&gt;0,
HLOOKUP("CPUs",'vInfo (Imported)'!$1:$5000,A2584,FALSE),
"")</f>
        <v/>
      </c>
      <c r="D2584" t="str">
        <f>IF(HLOOKUP($D$1,'vInfo (Imported)'!$1:$5000,A2584,FALSE)&gt;0,
HLOOKUP($D$1,'vInfo (Imported)'!$1:$5000,A2584,FALSE),
"")</f>
        <v/>
      </c>
      <c r="E2584" t="str">
        <f>IF(HLOOKUP("Category",'vInfo (Imported)'!$1:$5000,A2584,FALSE)&gt;0,
HLOOKUP("Category",'vInfo (Imported)'!$1:$5000,A2584,FALSE),
"")</f>
        <v/>
      </c>
      <c r="F2584" t="str">
        <f>IF(HLOOKUP("OS according to the configuration file",'vInfo (Imported)'!$1:$5000,A2584,FALSE)&gt;0,
HLOOKUP("OS according to the configuration file",'vInfo (Imported)'!$1:$5000,A2584,FALSE),
"")</f>
        <v/>
      </c>
      <c r="G2584" s="1" t="str">
        <f>IF(HLOOKUP("Cluster",'vInfo (Imported)'!$1:$5000,A2584,FALSE)&gt;0,
HLOOKUP("Cluster",'vInfo (Imported)'!$1:$5000,A2584,FALSE),
"")</f>
        <v/>
      </c>
      <c r="K2584" s="28">
        <f>'vCluster (Imported)'!A2584</f>
        <v>0</v>
      </c>
      <c r="L2584">
        <f t="shared" si="243"/>
        <v>0</v>
      </c>
      <c r="M2584">
        <f t="shared" si="244"/>
        <v>0</v>
      </c>
      <c r="N2584">
        <f t="shared" si="245"/>
        <v>0</v>
      </c>
      <c r="O2584" s="1">
        <f t="shared" si="246"/>
        <v>0</v>
      </c>
      <c r="P2584">
        <f>SUMIFS('vCluster (Imported)'!$G:$G,'vCluster (Imported)'!$A:$A,K2584)</f>
        <v>0</v>
      </c>
      <c r="Q2584">
        <f t="shared" si="247"/>
        <v>0</v>
      </c>
    </row>
    <row r="2585" spans="1:17" x14ac:dyDescent="0.3">
      <c r="A2585">
        <f t="shared" si="242"/>
        <v>2585</v>
      </c>
      <c r="B2585" t="str">
        <f>IF(HLOOKUP("Memory",'vInfo (Imported)'!$1:$5000,A2585,FALSE)&gt;0,HLOOKUP("Memory",'vInfo (Imported)'!$1:$5000,A2585,FALSE),"")</f>
        <v/>
      </c>
      <c r="C2585" t="str">
        <f>IF(HLOOKUP("CPUs",'vInfo (Imported)'!$1:$5000,A2585,FALSE)&gt;0,
HLOOKUP("CPUs",'vInfo (Imported)'!$1:$5000,A2585,FALSE),
"")</f>
        <v/>
      </c>
      <c r="D2585" t="str">
        <f>IF(HLOOKUP($D$1,'vInfo (Imported)'!$1:$5000,A2585,FALSE)&gt;0,
HLOOKUP($D$1,'vInfo (Imported)'!$1:$5000,A2585,FALSE),
"")</f>
        <v/>
      </c>
      <c r="E2585" t="str">
        <f>IF(HLOOKUP("Category",'vInfo (Imported)'!$1:$5000,A2585,FALSE)&gt;0,
HLOOKUP("Category",'vInfo (Imported)'!$1:$5000,A2585,FALSE),
"")</f>
        <v/>
      </c>
      <c r="F2585" t="str">
        <f>IF(HLOOKUP("OS according to the configuration file",'vInfo (Imported)'!$1:$5000,A2585,FALSE)&gt;0,
HLOOKUP("OS according to the configuration file",'vInfo (Imported)'!$1:$5000,A2585,FALSE),
"")</f>
        <v/>
      </c>
      <c r="G2585" s="1" t="str">
        <f>IF(HLOOKUP("Cluster",'vInfo (Imported)'!$1:$5000,A2585,FALSE)&gt;0,
HLOOKUP("Cluster",'vInfo (Imported)'!$1:$5000,A2585,FALSE),
"")</f>
        <v/>
      </c>
      <c r="K2585" s="28">
        <f>'vCluster (Imported)'!A2585</f>
        <v>0</v>
      </c>
      <c r="L2585">
        <f t="shared" si="243"/>
        <v>0</v>
      </c>
      <c r="M2585">
        <f t="shared" si="244"/>
        <v>0</v>
      </c>
      <c r="N2585">
        <f t="shared" si="245"/>
        <v>0</v>
      </c>
      <c r="O2585" s="1">
        <f t="shared" si="246"/>
        <v>0</v>
      </c>
      <c r="P2585">
        <f>SUMIFS('vCluster (Imported)'!$G:$G,'vCluster (Imported)'!$A:$A,K2585)</f>
        <v>0</v>
      </c>
      <c r="Q2585">
        <f t="shared" si="247"/>
        <v>0</v>
      </c>
    </row>
    <row r="2586" spans="1:17" x14ac:dyDescent="0.3">
      <c r="A2586">
        <f t="shared" si="242"/>
        <v>2586</v>
      </c>
      <c r="B2586" t="str">
        <f>IF(HLOOKUP("Memory",'vInfo (Imported)'!$1:$5000,A2586,FALSE)&gt;0,HLOOKUP("Memory",'vInfo (Imported)'!$1:$5000,A2586,FALSE),"")</f>
        <v/>
      </c>
      <c r="C2586" t="str">
        <f>IF(HLOOKUP("CPUs",'vInfo (Imported)'!$1:$5000,A2586,FALSE)&gt;0,
HLOOKUP("CPUs",'vInfo (Imported)'!$1:$5000,A2586,FALSE),
"")</f>
        <v/>
      </c>
      <c r="D2586" t="str">
        <f>IF(HLOOKUP($D$1,'vInfo (Imported)'!$1:$5000,A2586,FALSE)&gt;0,
HLOOKUP($D$1,'vInfo (Imported)'!$1:$5000,A2586,FALSE),
"")</f>
        <v/>
      </c>
      <c r="E2586" t="str">
        <f>IF(HLOOKUP("Category",'vInfo (Imported)'!$1:$5000,A2586,FALSE)&gt;0,
HLOOKUP("Category",'vInfo (Imported)'!$1:$5000,A2586,FALSE),
"")</f>
        <v/>
      </c>
      <c r="F2586" t="str">
        <f>IF(HLOOKUP("OS according to the configuration file",'vInfo (Imported)'!$1:$5000,A2586,FALSE)&gt;0,
HLOOKUP("OS according to the configuration file",'vInfo (Imported)'!$1:$5000,A2586,FALSE),
"")</f>
        <v/>
      </c>
      <c r="G2586" s="1" t="str">
        <f>IF(HLOOKUP("Cluster",'vInfo (Imported)'!$1:$5000,A2586,FALSE)&gt;0,
HLOOKUP("Cluster",'vInfo (Imported)'!$1:$5000,A2586,FALSE),
"")</f>
        <v/>
      </c>
      <c r="K2586" s="28">
        <f>'vCluster (Imported)'!A2586</f>
        <v>0</v>
      </c>
      <c r="L2586">
        <f t="shared" si="243"/>
        <v>0</v>
      </c>
      <c r="M2586">
        <f t="shared" si="244"/>
        <v>0</v>
      </c>
      <c r="N2586">
        <f t="shared" si="245"/>
        <v>0</v>
      </c>
      <c r="O2586" s="1">
        <f t="shared" si="246"/>
        <v>0</v>
      </c>
      <c r="P2586">
        <f>SUMIFS('vCluster (Imported)'!$G:$G,'vCluster (Imported)'!$A:$A,K2586)</f>
        <v>0</v>
      </c>
      <c r="Q2586">
        <f t="shared" si="247"/>
        <v>0</v>
      </c>
    </row>
    <row r="2587" spans="1:17" x14ac:dyDescent="0.3">
      <c r="A2587">
        <f t="shared" si="242"/>
        <v>2587</v>
      </c>
      <c r="B2587" t="str">
        <f>IF(HLOOKUP("Memory",'vInfo (Imported)'!$1:$5000,A2587,FALSE)&gt;0,HLOOKUP("Memory",'vInfo (Imported)'!$1:$5000,A2587,FALSE),"")</f>
        <v/>
      </c>
      <c r="C2587" t="str">
        <f>IF(HLOOKUP("CPUs",'vInfo (Imported)'!$1:$5000,A2587,FALSE)&gt;0,
HLOOKUP("CPUs",'vInfo (Imported)'!$1:$5000,A2587,FALSE),
"")</f>
        <v/>
      </c>
      <c r="D2587" t="str">
        <f>IF(HLOOKUP($D$1,'vInfo (Imported)'!$1:$5000,A2587,FALSE)&gt;0,
HLOOKUP($D$1,'vInfo (Imported)'!$1:$5000,A2587,FALSE),
"")</f>
        <v/>
      </c>
      <c r="E2587" t="str">
        <f>IF(HLOOKUP("Category",'vInfo (Imported)'!$1:$5000,A2587,FALSE)&gt;0,
HLOOKUP("Category",'vInfo (Imported)'!$1:$5000,A2587,FALSE),
"")</f>
        <v/>
      </c>
      <c r="F2587" t="str">
        <f>IF(HLOOKUP("OS according to the configuration file",'vInfo (Imported)'!$1:$5000,A2587,FALSE)&gt;0,
HLOOKUP("OS according to the configuration file",'vInfo (Imported)'!$1:$5000,A2587,FALSE),
"")</f>
        <v/>
      </c>
      <c r="G2587" s="1" t="str">
        <f>IF(HLOOKUP("Cluster",'vInfo (Imported)'!$1:$5000,A2587,FALSE)&gt;0,
HLOOKUP("Cluster",'vInfo (Imported)'!$1:$5000,A2587,FALSE),
"")</f>
        <v/>
      </c>
      <c r="K2587" s="28">
        <f>'vCluster (Imported)'!A2587</f>
        <v>0</v>
      </c>
      <c r="L2587">
        <f t="shared" si="243"/>
        <v>0</v>
      </c>
      <c r="M2587">
        <f t="shared" si="244"/>
        <v>0</v>
      </c>
      <c r="N2587">
        <f t="shared" si="245"/>
        <v>0</v>
      </c>
      <c r="O2587" s="1">
        <f t="shared" si="246"/>
        <v>0</v>
      </c>
      <c r="P2587">
        <f>SUMIFS('vCluster (Imported)'!$G:$G,'vCluster (Imported)'!$A:$A,K2587)</f>
        <v>0</v>
      </c>
      <c r="Q2587">
        <f t="shared" si="247"/>
        <v>0</v>
      </c>
    </row>
    <row r="2588" spans="1:17" x14ac:dyDescent="0.3">
      <c r="A2588">
        <f t="shared" si="242"/>
        <v>2588</v>
      </c>
      <c r="B2588" t="str">
        <f>IF(HLOOKUP("Memory",'vInfo (Imported)'!$1:$5000,A2588,FALSE)&gt;0,HLOOKUP("Memory",'vInfo (Imported)'!$1:$5000,A2588,FALSE),"")</f>
        <v/>
      </c>
      <c r="C2588" t="str">
        <f>IF(HLOOKUP("CPUs",'vInfo (Imported)'!$1:$5000,A2588,FALSE)&gt;0,
HLOOKUP("CPUs",'vInfo (Imported)'!$1:$5000,A2588,FALSE),
"")</f>
        <v/>
      </c>
      <c r="D2588" t="str">
        <f>IF(HLOOKUP($D$1,'vInfo (Imported)'!$1:$5000,A2588,FALSE)&gt;0,
HLOOKUP($D$1,'vInfo (Imported)'!$1:$5000,A2588,FALSE),
"")</f>
        <v/>
      </c>
      <c r="E2588" t="str">
        <f>IF(HLOOKUP("Category",'vInfo (Imported)'!$1:$5000,A2588,FALSE)&gt;0,
HLOOKUP("Category",'vInfo (Imported)'!$1:$5000,A2588,FALSE),
"")</f>
        <v/>
      </c>
      <c r="F2588" t="str">
        <f>IF(HLOOKUP("OS according to the configuration file",'vInfo (Imported)'!$1:$5000,A2588,FALSE)&gt;0,
HLOOKUP("OS according to the configuration file",'vInfo (Imported)'!$1:$5000,A2588,FALSE),
"")</f>
        <v/>
      </c>
      <c r="G2588" s="1" t="str">
        <f>IF(HLOOKUP("Cluster",'vInfo (Imported)'!$1:$5000,A2588,FALSE)&gt;0,
HLOOKUP("Cluster",'vInfo (Imported)'!$1:$5000,A2588,FALSE),
"")</f>
        <v/>
      </c>
      <c r="K2588" s="28">
        <f>'vCluster (Imported)'!A2588</f>
        <v>0</v>
      </c>
      <c r="L2588">
        <f t="shared" si="243"/>
        <v>0</v>
      </c>
      <c r="M2588">
        <f t="shared" si="244"/>
        <v>0</v>
      </c>
      <c r="N2588">
        <f t="shared" si="245"/>
        <v>0</v>
      </c>
      <c r="O2588" s="1">
        <f t="shared" si="246"/>
        <v>0</v>
      </c>
      <c r="P2588">
        <f>SUMIFS('vCluster (Imported)'!$G:$G,'vCluster (Imported)'!$A:$A,K2588)</f>
        <v>0</v>
      </c>
      <c r="Q2588">
        <f t="shared" si="247"/>
        <v>0</v>
      </c>
    </row>
    <row r="2589" spans="1:17" x14ac:dyDescent="0.3">
      <c r="A2589">
        <f t="shared" si="242"/>
        <v>2589</v>
      </c>
      <c r="B2589" t="str">
        <f>IF(HLOOKUP("Memory",'vInfo (Imported)'!$1:$5000,A2589,FALSE)&gt;0,HLOOKUP("Memory",'vInfo (Imported)'!$1:$5000,A2589,FALSE),"")</f>
        <v/>
      </c>
      <c r="C2589" t="str">
        <f>IF(HLOOKUP("CPUs",'vInfo (Imported)'!$1:$5000,A2589,FALSE)&gt;0,
HLOOKUP("CPUs",'vInfo (Imported)'!$1:$5000,A2589,FALSE),
"")</f>
        <v/>
      </c>
      <c r="D2589" t="str">
        <f>IF(HLOOKUP($D$1,'vInfo (Imported)'!$1:$5000,A2589,FALSE)&gt;0,
HLOOKUP($D$1,'vInfo (Imported)'!$1:$5000,A2589,FALSE),
"")</f>
        <v/>
      </c>
      <c r="E2589" t="str">
        <f>IF(HLOOKUP("Category",'vInfo (Imported)'!$1:$5000,A2589,FALSE)&gt;0,
HLOOKUP("Category",'vInfo (Imported)'!$1:$5000,A2589,FALSE),
"")</f>
        <v/>
      </c>
      <c r="F2589" t="str">
        <f>IF(HLOOKUP("OS according to the configuration file",'vInfo (Imported)'!$1:$5000,A2589,FALSE)&gt;0,
HLOOKUP("OS according to the configuration file",'vInfo (Imported)'!$1:$5000,A2589,FALSE),
"")</f>
        <v/>
      </c>
      <c r="G2589" s="1" t="str">
        <f>IF(HLOOKUP("Cluster",'vInfo (Imported)'!$1:$5000,A2589,FALSE)&gt;0,
HLOOKUP("Cluster",'vInfo (Imported)'!$1:$5000,A2589,FALSE),
"")</f>
        <v/>
      </c>
      <c r="K2589" s="28">
        <f>'vCluster (Imported)'!A2589</f>
        <v>0</v>
      </c>
      <c r="L2589">
        <f t="shared" si="243"/>
        <v>0</v>
      </c>
      <c r="M2589">
        <f t="shared" si="244"/>
        <v>0</v>
      </c>
      <c r="N2589">
        <f t="shared" si="245"/>
        <v>0</v>
      </c>
      <c r="O2589" s="1">
        <f t="shared" si="246"/>
        <v>0</v>
      </c>
      <c r="P2589">
        <f>SUMIFS('vCluster (Imported)'!$G:$G,'vCluster (Imported)'!$A:$A,K2589)</f>
        <v>0</v>
      </c>
      <c r="Q2589">
        <f t="shared" si="247"/>
        <v>0</v>
      </c>
    </row>
    <row r="2590" spans="1:17" x14ac:dyDescent="0.3">
      <c r="A2590">
        <f t="shared" si="242"/>
        <v>2590</v>
      </c>
      <c r="B2590" t="str">
        <f>IF(HLOOKUP("Memory",'vInfo (Imported)'!$1:$5000,A2590,FALSE)&gt;0,HLOOKUP("Memory",'vInfo (Imported)'!$1:$5000,A2590,FALSE),"")</f>
        <v/>
      </c>
      <c r="C2590" t="str">
        <f>IF(HLOOKUP("CPUs",'vInfo (Imported)'!$1:$5000,A2590,FALSE)&gt;0,
HLOOKUP("CPUs",'vInfo (Imported)'!$1:$5000,A2590,FALSE),
"")</f>
        <v/>
      </c>
      <c r="D2590" t="str">
        <f>IF(HLOOKUP($D$1,'vInfo (Imported)'!$1:$5000,A2590,FALSE)&gt;0,
HLOOKUP($D$1,'vInfo (Imported)'!$1:$5000,A2590,FALSE),
"")</f>
        <v/>
      </c>
      <c r="E2590" t="str">
        <f>IF(HLOOKUP("Category",'vInfo (Imported)'!$1:$5000,A2590,FALSE)&gt;0,
HLOOKUP("Category",'vInfo (Imported)'!$1:$5000,A2590,FALSE),
"")</f>
        <v/>
      </c>
      <c r="F2590" t="str">
        <f>IF(HLOOKUP("OS according to the configuration file",'vInfo (Imported)'!$1:$5000,A2590,FALSE)&gt;0,
HLOOKUP("OS according to the configuration file",'vInfo (Imported)'!$1:$5000,A2590,FALSE),
"")</f>
        <v/>
      </c>
      <c r="G2590" s="1" t="str">
        <f>IF(HLOOKUP("Cluster",'vInfo (Imported)'!$1:$5000,A2590,FALSE)&gt;0,
HLOOKUP("Cluster",'vInfo (Imported)'!$1:$5000,A2590,FALSE),
"")</f>
        <v/>
      </c>
      <c r="K2590" s="28">
        <f>'vCluster (Imported)'!A2590</f>
        <v>0</v>
      </c>
      <c r="L2590">
        <f t="shared" si="243"/>
        <v>0</v>
      </c>
      <c r="M2590">
        <f t="shared" si="244"/>
        <v>0</v>
      </c>
      <c r="N2590">
        <f t="shared" si="245"/>
        <v>0</v>
      </c>
      <c r="O2590" s="1">
        <f t="shared" si="246"/>
        <v>0</v>
      </c>
      <c r="P2590">
        <f>SUMIFS('vCluster (Imported)'!$G:$G,'vCluster (Imported)'!$A:$A,K2590)</f>
        <v>0</v>
      </c>
      <c r="Q2590">
        <f t="shared" si="247"/>
        <v>0</v>
      </c>
    </row>
    <row r="2591" spans="1:17" x14ac:dyDescent="0.3">
      <c r="A2591">
        <f t="shared" si="242"/>
        <v>2591</v>
      </c>
      <c r="B2591" t="str">
        <f>IF(HLOOKUP("Memory",'vInfo (Imported)'!$1:$5000,A2591,FALSE)&gt;0,HLOOKUP("Memory",'vInfo (Imported)'!$1:$5000,A2591,FALSE),"")</f>
        <v/>
      </c>
      <c r="C2591" t="str">
        <f>IF(HLOOKUP("CPUs",'vInfo (Imported)'!$1:$5000,A2591,FALSE)&gt;0,
HLOOKUP("CPUs",'vInfo (Imported)'!$1:$5000,A2591,FALSE),
"")</f>
        <v/>
      </c>
      <c r="D2591" t="str">
        <f>IF(HLOOKUP($D$1,'vInfo (Imported)'!$1:$5000,A2591,FALSE)&gt;0,
HLOOKUP($D$1,'vInfo (Imported)'!$1:$5000,A2591,FALSE),
"")</f>
        <v/>
      </c>
      <c r="E2591" t="str">
        <f>IF(HLOOKUP("Category",'vInfo (Imported)'!$1:$5000,A2591,FALSE)&gt;0,
HLOOKUP("Category",'vInfo (Imported)'!$1:$5000,A2591,FALSE),
"")</f>
        <v/>
      </c>
      <c r="F2591" t="str">
        <f>IF(HLOOKUP("OS according to the configuration file",'vInfo (Imported)'!$1:$5000,A2591,FALSE)&gt;0,
HLOOKUP("OS according to the configuration file",'vInfo (Imported)'!$1:$5000,A2591,FALSE),
"")</f>
        <v/>
      </c>
      <c r="G2591" s="1" t="str">
        <f>IF(HLOOKUP("Cluster",'vInfo (Imported)'!$1:$5000,A2591,FALSE)&gt;0,
HLOOKUP("Cluster",'vInfo (Imported)'!$1:$5000,A2591,FALSE),
"")</f>
        <v/>
      </c>
      <c r="K2591" s="28">
        <f>'vCluster (Imported)'!A2591</f>
        <v>0</v>
      </c>
      <c r="L2591">
        <f t="shared" si="243"/>
        <v>0</v>
      </c>
      <c r="M2591">
        <f t="shared" si="244"/>
        <v>0</v>
      </c>
      <c r="N2591">
        <f t="shared" si="245"/>
        <v>0</v>
      </c>
      <c r="O2591" s="1">
        <f t="shared" si="246"/>
        <v>0</v>
      </c>
      <c r="P2591">
        <f>SUMIFS('vCluster (Imported)'!$G:$G,'vCluster (Imported)'!$A:$A,K2591)</f>
        <v>0</v>
      </c>
      <c r="Q2591">
        <f t="shared" si="247"/>
        <v>0</v>
      </c>
    </row>
    <row r="2592" spans="1:17" x14ac:dyDescent="0.3">
      <c r="A2592">
        <f t="shared" si="242"/>
        <v>2592</v>
      </c>
      <c r="B2592" t="str">
        <f>IF(HLOOKUP("Memory",'vInfo (Imported)'!$1:$5000,A2592,FALSE)&gt;0,HLOOKUP("Memory",'vInfo (Imported)'!$1:$5000,A2592,FALSE),"")</f>
        <v/>
      </c>
      <c r="C2592" t="str">
        <f>IF(HLOOKUP("CPUs",'vInfo (Imported)'!$1:$5000,A2592,FALSE)&gt;0,
HLOOKUP("CPUs",'vInfo (Imported)'!$1:$5000,A2592,FALSE),
"")</f>
        <v/>
      </c>
      <c r="D2592" t="str">
        <f>IF(HLOOKUP($D$1,'vInfo (Imported)'!$1:$5000,A2592,FALSE)&gt;0,
HLOOKUP($D$1,'vInfo (Imported)'!$1:$5000,A2592,FALSE),
"")</f>
        <v/>
      </c>
      <c r="E2592" t="str">
        <f>IF(HLOOKUP("Category",'vInfo (Imported)'!$1:$5000,A2592,FALSE)&gt;0,
HLOOKUP("Category",'vInfo (Imported)'!$1:$5000,A2592,FALSE),
"")</f>
        <v/>
      </c>
      <c r="F2592" t="str">
        <f>IF(HLOOKUP("OS according to the configuration file",'vInfo (Imported)'!$1:$5000,A2592,FALSE)&gt;0,
HLOOKUP("OS according to the configuration file",'vInfo (Imported)'!$1:$5000,A2592,FALSE),
"")</f>
        <v/>
      </c>
      <c r="G2592" s="1" t="str">
        <f>IF(HLOOKUP("Cluster",'vInfo (Imported)'!$1:$5000,A2592,FALSE)&gt;0,
HLOOKUP("Cluster",'vInfo (Imported)'!$1:$5000,A2592,FALSE),
"")</f>
        <v/>
      </c>
      <c r="K2592" s="28">
        <f>'vCluster (Imported)'!A2592</f>
        <v>0</v>
      </c>
      <c r="L2592">
        <f t="shared" si="243"/>
        <v>0</v>
      </c>
      <c r="M2592">
        <f t="shared" si="244"/>
        <v>0</v>
      </c>
      <c r="N2592">
        <f t="shared" si="245"/>
        <v>0</v>
      </c>
      <c r="O2592" s="1">
        <f t="shared" si="246"/>
        <v>0</v>
      </c>
      <c r="P2592">
        <f>SUMIFS('vCluster (Imported)'!$G:$G,'vCluster (Imported)'!$A:$A,K2592)</f>
        <v>0</v>
      </c>
      <c r="Q2592">
        <f t="shared" si="247"/>
        <v>0</v>
      </c>
    </row>
    <row r="2593" spans="1:17" x14ac:dyDescent="0.3">
      <c r="A2593">
        <f t="shared" si="242"/>
        <v>2593</v>
      </c>
      <c r="B2593" t="str">
        <f>IF(HLOOKUP("Memory",'vInfo (Imported)'!$1:$5000,A2593,FALSE)&gt;0,HLOOKUP("Memory",'vInfo (Imported)'!$1:$5000,A2593,FALSE),"")</f>
        <v/>
      </c>
      <c r="C2593" t="str">
        <f>IF(HLOOKUP("CPUs",'vInfo (Imported)'!$1:$5000,A2593,FALSE)&gt;0,
HLOOKUP("CPUs",'vInfo (Imported)'!$1:$5000,A2593,FALSE),
"")</f>
        <v/>
      </c>
      <c r="D2593" t="str">
        <f>IF(HLOOKUP($D$1,'vInfo (Imported)'!$1:$5000,A2593,FALSE)&gt;0,
HLOOKUP($D$1,'vInfo (Imported)'!$1:$5000,A2593,FALSE),
"")</f>
        <v/>
      </c>
      <c r="E2593" t="str">
        <f>IF(HLOOKUP("Category",'vInfo (Imported)'!$1:$5000,A2593,FALSE)&gt;0,
HLOOKUP("Category",'vInfo (Imported)'!$1:$5000,A2593,FALSE),
"")</f>
        <v/>
      </c>
      <c r="F2593" t="str">
        <f>IF(HLOOKUP("OS according to the configuration file",'vInfo (Imported)'!$1:$5000,A2593,FALSE)&gt;0,
HLOOKUP("OS according to the configuration file",'vInfo (Imported)'!$1:$5000,A2593,FALSE),
"")</f>
        <v/>
      </c>
      <c r="G2593" s="1" t="str">
        <f>IF(HLOOKUP("Cluster",'vInfo (Imported)'!$1:$5000,A2593,FALSE)&gt;0,
HLOOKUP("Cluster",'vInfo (Imported)'!$1:$5000,A2593,FALSE),
"")</f>
        <v/>
      </c>
      <c r="K2593" s="28">
        <f>'vCluster (Imported)'!A2593</f>
        <v>0</v>
      </c>
      <c r="L2593">
        <f t="shared" si="243"/>
        <v>0</v>
      </c>
      <c r="M2593">
        <f t="shared" si="244"/>
        <v>0</v>
      </c>
      <c r="N2593">
        <f t="shared" si="245"/>
        <v>0</v>
      </c>
      <c r="O2593" s="1">
        <f t="shared" si="246"/>
        <v>0</v>
      </c>
      <c r="P2593">
        <f>SUMIFS('vCluster (Imported)'!$G:$G,'vCluster (Imported)'!$A:$A,K2593)</f>
        <v>0</v>
      </c>
      <c r="Q2593">
        <f t="shared" si="247"/>
        <v>0</v>
      </c>
    </row>
    <row r="2594" spans="1:17" x14ac:dyDescent="0.3">
      <c r="A2594">
        <f t="shared" si="242"/>
        <v>2594</v>
      </c>
      <c r="B2594" t="str">
        <f>IF(HLOOKUP("Memory",'vInfo (Imported)'!$1:$5000,A2594,FALSE)&gt;0,HLOOKUP("Memory",'vInfo (Imported)'!$1:$5000,A2594,FALSE),"")</f>
        <v/>
      </c>
      <c r="C2594" t="str">
        <f>IF(HLOOKUP("CPUs",'vInfo (Imported)'!$1:$5000,A2594,FALSE)&gt;0,
HLOOKUP("CPUs",'vInfo (Imported)'!$1:$5000,A2594,FALSE),
"")</f>
        <v/>
      </c>
      <c r="D2594" t="str">
        <f>IF(HLOOKUP($D$1,'vInfo (Imported)'!$1:$5000,A2594,FALSE)&gt;0,
HLOOKUP($D$1,'vInfo (Imported)'!$1:$5000,A2594,FALSE),
"")</f>
        <v/>
      </c>
      <c r="E2594" t="str">
        <f>IF(HLOOKUP("Category",'vInfo (Imported)'!$1:$5000,A2594,FALSE)&gt;0,
HLOOKUP("Category",'vInfo (Imported)'!$1:$5000,A2594,FALSE),
"")</f>
        <v/>
      </c>
      <c r="F2594" t="str">
        <f>IF(HLOOKUP("OS according to the configuration file",'vInfo (Imported)'!$1:$5000,A2594,FALSE)&gt;0,
HLOOKUP("OS according to the configuration file",'vInfo (Imported)'!$1:$5000,A2594,FALSE),
"")</f>
        <v/>
      </c>
      <c r="G2594" s="1" t="str">
        <f>IF(HLOOKUP("Cluster",'vInfo (Imported)'!$1:$5000,A2594,FALSE)&gt;0,
HLOOKUP("Cluster",'vInfo (Imported)'!$1:$5000,A2594,FALSE),
"")</f>
        <v/>
      </c>
      <c r="K2594" s="28">
        <f>'vCluster (Imported)'!A2594</f>
        <v>0</v>
      </c>
      <c r="L2594">
        <f t="shared" si="243"/>
        <v>0</v>
      </c>
      <c r="M2594">
        <f t="shared" si="244"/>
        <v>0</v>
      </c>
      <c r="N2594">
        <f t="shared" si="245"/>
        <v>0</v>
      </c>
      <c r="O2594" s="1">
        <f t="shared" si="246"/>
        <v>0</v>
      </c>
      <c r="P2594">
        <f>SUMIFS('vCluster (Imported)'!$G:$G,'vCluster (Imported)'!$A:$A,K2594)</f>
        <v>0</v>
      </c>
      <c r="Q2594">
        <f t="shared" si="247"/>
        <v>0</v>
      </c>
    </row>
    <row r="2595" spans="1:17" x14ac:dyDescent="0.3">
      <c r="A2595">
        <f t="shared" si="242"/>
        <v>2595</v>
      </c>
      <c r="B2595" t="str">
        <f>IF(HLOOKUP("Memory",'vInfo (Imported)'!$1:$5000,A2595,FALSE)&gt;0,HLOOKUP("Memory",'vInfo (Imported)'!$1:$5000,A2595,FALSE),"")</f>
        <v/>
      </c>
      <c r="C2595" t="str">
        <f>IF(HLOOKUP("CPUs",'vInfo (Imported)'!$1:$5000,A2595,FALSE)&gt;0,
HLOOKUP("CPUs",'vInfo (Imported)'!$1:$5000,A2595,FALSE),
"")</f>
        <v/>
      </c>
      <c r="D2595" t="str">
        <f>IF(HLOOKUP($D$1,'vInfo (Imported)'!$1:$5000,A2595,FALSE)&gt;0,
HLOOKUP($D$1,'vInfo (Imported)'!$1:$5000,A2595,FALSE),
"")</f>
        <v/>
      </c>
      <c r="E2595" t="str">
        <f>IF(HLOOKUP("Category",'vInfo (Imported)'!$1:$5000,A2595,FALSE)&gt;0,
HLOOKUP("Category",'vInfo (Imported)'!$1:$5000,A2595,FALSE),
"")</f>
        <v/>
      </c>
      <c r="F2595" t="str">
        <f>IF(HLOOKUP("OS according to the configuration file",'vInfo (Imported)'!$1:$5000,A2595,FALSE)&gt;0,
HLOOKUP("OS according to the configuration file",'vInfo (Imported)'!$1:$5000,A2595,FALSE),
"")</f>
        <v/>
      </c>
      <c r="G2595" s="1" t="str">
        <f>IF(HLOOKUP("Cluster",'vInfo (Imported)'!$1:$5000,A2595,FALSE)&gt;0,
HLOOKUP("Cluster",'vInfo (Imported)'!$1:$5000,A2595,FALSE),
"")</f>
        <v/>
      </c>
      <c r="K2595" s="28">
        <f>'vCluster (Imported)'!A2595</f>
        <v>0</v>
      </c>
      <c r="L2595">
        <f t="shared" si="243"/>
        <v>0</v>
      </c>
      <c r="M2595">
        <f t="shared" si="244"/>
        <v>0</v>
      </c>
      <c r="N2595">
        <f t="shared" si="245"/>
        <v>0</v>
      </c>
      <c r="O2595" s="1">
        <f t="shared" si="246"/>
        <v>0</v>
      </c>
      <c r="P2595">
        <f>SUMIFS('vCluster (Imported)'!$G:$G,'vCluster (Imported)'!$A:$A,K2595)</f>
        <v>0</v>
      </c>
      <c r="Q2595">
        <f t="shared" si="247"/>
        <v>0</v>
      </c>
    </row>
    <row r="2596" spans="1:17" x14ac:dyDescent="0.3">
      <c r="A2596">
        <f t="shared" si="242"/>
        <v>2596</v>
      </c>
      <c r="B2596" t="str">
        <f>IF(HLOOKUP("Memory",'vInfo (Imported)'!$1:$5000,A2596,FALSE)&gt;0,HLOOKUP("Memory",'vInfo (Imported)'!$1:$5000,A2596,FALSE),"")</f>
        <v/>
      </c>
      <c r="C2596" t="str">
        <f>IF(HLOOKUP("CPUs",'vInfo (Imported)'!$1:$5000,A2596,FALSE)&gt;0,
HLOOKUP("CPUs",'vInfo (Imported)'!$1:$5000,A2596,FALSE),
"")</f>
        <v/>
      </c>
      <c r="D2596" t="str">
        <f>IF(HLOOKUP($D$1,'vInfo (Imported)'!$1:$5000,A2596,FALSE)&gt;0,
HLOOKUP($D$1,'vInfo (Imported)'!$1:$5000,A2596,FALSE),
"")</f>
        <v/>
      </c>
      <c r="E2596" t="str">
        <f>IF(HLOOKUP("Category",'vInfo (Imported)'!$1:$5000,A2596,FALSE)&gt;0,
HLOOKUP("Category",'vInfo (Imported)'!$1:$5000,A2596,FALSE),
"")</f>
        <v/>
      </c>
      <c r="F2596" t="str">
        <f>IF(HLOOKUP("OS according to the configuration file",'vInfo (Imported)'!$1:$5000,A2596,FALSE)&gt;0,
HLOOKUP("OS according to the configuration file",'vInfo (Imported)'!$1:$5000,A2596,FALSE),
"")</f>
        <v/>
      </c>
      <c r="G2596" s="1" t="str">
        <f>IF(HLOOKUP("Cluster",'vInfo (Imported)'!$1:$5000,A2596,FALSE)&gt;0,
HLOOKUP("Cluster",'vInfo (Imported)'!$1:$5000,A2596,FALSE),
"")</f>
        <v/>
      </c>
      <c r="K2596" s="28">
        <f>'vCluster (Imported)'!A2596</f>
        <v>0</v>
      </c>
      <c r="L2596">
        <f t="shared" si="243"/>
        <v>0</v>
      </c>
      <c r="M2596">
        <f t="shared" si="244"/>
        <v>0</v>
      </c>
      <c r="N2596">
        <f t="shared" si="245"/>
        <v>0</v>
      </c>
      <c r="O2596" s="1">
        <f t="shared" si="246"/>
        <v>0</v>
      </c>
      <c r="P2596">
        <f>SUMIFS('vCluster (Imported)'!$G:$G,'vCluster (Imported)'!$A:$A,K2596)</f>
        <v>0</v>
      </c>
      <c r="Q2596">
        <f t="shared" si="247"/>
        <v>0</v>
      </c>
    </row>
    <row r="2597" spans="1:17" x14ac:dyDescent="0.3">
      <c r="A2597">
        <f t="shared" si="242"/>
        <v>2597</v>
      </c>
      <c r="B2597" t="str">
        <f>IF(HLOOKUP("Memory",'vInfo (Imported)'!$1:$5000,A2597,FALSE)&gt;0,HLOOKUP("Memory",'vInfo (Imported)'!$1:$5000,A2597,FALSE),"")</f>
        <v/>
      </c>
      <c r="C2597" t="str">
        <f>IF(HLOOKUP("CPUs",'vInfo (Imported)'!$1:$5000,A2597,FALSE)&gt;0,
HLOOKUP("CPUs",'vInfo (Imported)'!$1:$5000,A2597,FALSE),
"")</f>
        <v/>
      </c>
      <c r="D2597" t="str">
        <f>IF(HLOOKUP($D$1,'vInfo (Imported)'!$1:$5000,A2597,FALSE)&gt;0,
HLOOKUP($D$1,'vInfo (Imported)'!$1:$5000,A2597,FALSE),
"")</f>
        <v/>
      </c>
      <c r="E2597" t="str">
        <f>IF(HLOOKUP("Category",'vInfo (Imported)'!$1:$5000,A2597,FALSE)&gt;0,
HLOOKUP("Category",'vInfo (Imported)'!$1:$5000,A2597,FALSE),
"")</f>
        <v/>
      </c>
      <c r="F2597" t="str">
        <f>IF(HLOOKUP("OS according to the configuration file",'vInfo (Imported)'!$1:$5000,A2597,FALSE)&gt;0,
HLOOKUP("OS according to the configuration file",'vInfo (Imported)'!$1:$5000,A2597,FALSE),
"")</f>
        <v/>
      </c>
      <c r="G2597" s="1" t="str">
        <f>IF(HLOOKUP("Cluster",'vInfo (Imported)'!$1:$5000,A2597,FALSE)&gt;0,
HLOOKUP("Cluster",'vInfo (Imported)'!$1:$5000,A2597,FALSE),
"")</f>
        <v/>
      </c>
      <c r="K2597" s="28">
        <f>'vCluster (Imported)'!A2597</f>
        <v>0</v>
      </c>
      <c r="L2597">
        <f t="shared" si="243"/>
        <v>0</v>
      </c>
      <c r="M2597">
        <f t="shared" si="244"/>
        <v>0</v>
      </c>
      <c r="N2597">
        <f t="shared" si="245"/>
        <v>0</v>
      </c>
      <c r="O2597" s="1">
        <f t="shared" si="246"/>
        <v>0</v>
      </c>
      <c r="P2597">
        <f>SUMIFS('vCluster (Imported)'!$G:$G,'vCluster (Imported)'!$A:$A,K2597)</f>
        <v>0</v>
      </c>
      <c r="Q2597">
        <f t="shared" si="247"/>
        <v>0</v>
      </c>
    </row>
    <row r="2598" spans="1:17" x14ac:dyDescent="0.3">
      <c r="A2598">
        <f t="shared" si="242"/>
        <v>2598</v>
      </c>
      <c r="B2598" t="str">
        <f>IF(HLOOKUP("Memory",'vInfo (Imported)'!$1:$5000,A2598,FALSE)&gt;0,HLOOKUP("Memory",'vInfo (Imported)'!$1:$5000,A2598,FALSE),"")</f>
        <v/>
      </c>
      <c r="C2598" t="str">
        <f>IF(HLOOKUP("CPUs",'vInfo (Imported)'!$1:$5000,A2598,FALSE)&gt;0,
HLOOKUP("CPUs",'vInfo (Imported)'!$1:$5000,A2598,FALSE),
"")</f>
        <v/>
      </c>
      <c r="D2598" t="str">
        <f>IF(HLOOKUP($D$1,'vInfo (Imported)'!$1:$5000,A2598,FALSE)&gt;0,
HLOOKUP($D$1,'vInfo (Imported)'!$1:$5000,A2598,FALSE),
"")</f>
        <v/>
      </c>
      <c r="E2598" t="str">
        <f>IF(HLOOKUP("Category",'vInfo (Imported)'!$1:$5000,A2598,FALSE)&gt;0,
HLOOKUP("Category",'vInfo (Imported)'!$1:$5000,A2598,FALSE),
"")</f>
        <v/>
      </c>
      <c r="F2598" t="str">
        <f>IF(HLOOKUP("OS according to the configuration file",'vInfo (Imported)'!$1:$5000,A2598,FALSE)&gt;0,
HLOOKUP("OS according to the configuration file",'vInfo (Imported)'!$1:$5000,A2598,FALSE),
"")</f>
        <v/>
      </c>
      <c r="G2598" s="1" t="str">
        <f>IF(HLOOKUP("Cluster",'vInfo (Imported)'!$1:$5000,A2598,FALSE)&gt;0,
HLOOKUP("Cluster",'vInfo (Imported)'!$1:$5000,A2598,FALSE),
"")</f>
        <v/>
      </c>
      <c r="K2598" s="28">
        <f>'vCluster (Imported)'!A2598</f>
        <v>0</v>
      </c>
      <c r="L2598">
        <f t="shared" si="243"/>
        <v>0</v>
      </c>
      <c r="M2598">
        <f t="shared" si="244"/>
        <v>0</v>
      </c>
      <c r="N2598">
        <f t="shared" si="245"/>
        <v>0</v>
      </c>
      <c r="O2598" s="1">
        <f t="shared" si="246"/>
        <v>0</v>
      </c>
      <c r="P2598">
        <f>SUMIFS('vCluster (Imported)'!$G:$G,'vCluster (Imported)'!$A:$A,K2598)</f>
        <v>0</v>
      </c>
      <c r="Q2598">
        <f t="shared" si="247"/>
        <v>0</v>
      </c>
    </row>
    <row r="2599" spans="1:17" x14ac:dyDescent="0.3">
      <c r="A2599">
        <f t="shared" si="242"/>
        <v>2599</v>
      </c>
      <c r="B2599" t="str">
        <f>IF(HLOOKUP("Memory",'vInfo (Imported)'!$1:$5000,A2599,FALSE)&gt;0,HLOOKUP("Memory",'vInfo (Imported)'!$1:$5000,A2599,FALSE),"")</f>
        <v/>
      </c>
      <c r="C2599" t="str">
        <f>IF(HLOOKUP("CPUs",'vInfo (Imported)'!$1:$5000,A2599,FALSE)&gt;0,
HLOOKUP("CPUs",'vInfo (Imported)'!$1:$5000,A2599,FALSE),
"")</f>
        <v/>
      </c>
      <c r="D2599" t="str">
        <f>IF(HLOOKUP($D$1,'vInfo (Imported)'!$1:$5000,A2599,FALSE)&gt;0,
HLOOKUP($D$1,'vInfo (Imported)'!$1:$5000,A2599,FALSE),
"")</f>
        <v/>
      </c>
      <c r="E2599" t="str">
        <f>IF(HLOOKUP("Category",'vInfo (Imported)'!$1:$5000,A2599,FALSE)&gt;0,
HLOOKUP("Category",'vInfo (Imported)'!$1:$5000,A2599,FALSE),
"")</f>
        <v/>
      </c>
      <c r="F2599" t="str">
        <f>IF(HLOOKUP("OS according to the configuration file",'vInfo (Imported)'!$1:$5000,A2599,FALSE)&gt;0,
HLOOKUP("OS according to the configuration file",'vInfo (Imported)'!$1:$5000,A2599,FALSE),
"")</f>
        <v/>
      </c>
      <c r="G2599" s="1" t="str">
        <f>IF(HLOOKUP("Cluster",'vInfo (Imported)'!$1:$5000,A2599,FALSE)&gt;0,
HLOOKUP("Cluster",'vInfo (Imported)'!$1:$5000,A2599,FALSE),
"")</f>
        <v/>
      </c>
      <c r="K2599" s="28">
        <f>'vCluster (Imported)'!A2599</f>
        <v>0</v>
      </c>
      <c r="L2599">
        <f t="shared" si="243"/>
        <v>0</v>
      </c>
      <c r="M2599">
        <f t="shared" si="244"/>
        <v>0</v>
      </c>
      <c r="N2599">
        <f t="shared" si="245"/>
        <v>0</v>
      </c>
      <c r="O2599" s="1">
        <f t="shared" si="246"/>
        <v>0</v>
      </c>
      <c r="P2599">
        <f>SUMIFS('vCluster (Imported)'!$G:$G,'vCluster (Imported)'!$A:$A,K2599)</f>
        <v>0</v>
      </c>
      <c r="Q2599">
        <f t="shared" si="247"/>
        <v>0</v>
      </c>
    </row>
    <row r="2600" spans="1:17" x14ac:dyDescent="0.3">
      <c r="A2600">
        <f t="shared" si="242"/>
        <v>2600</v>
      </c>
      <c r="B2600" t="str">
        <f>IF(HLOOKUP("Memory",'vInfo (Imported)'!$1:$5000,A2600,FALSE)&gt;0,HLOOKUP("Memory",'vInfo (Imported)'!$1:$5000,A2600,FALSE),"")</f>
        <v/>
      </c>
      <c r="C2600" t="str">
        <f>IF(HLOOKUP("CPUs",'vInfo (Imported)'!$1:$5000,A2600,FALSE)&gt;0,
HLOOKUP("CPUs",'vInfo (Imported)'!$1:$5000,A2600,FALSE),
"")</f>
        <v/>
      </c>
      <c r="D2600" t="str">
        <f>IF(HLOOKUP($D$1,'vInfo (Imported)'!$1:$5000,A2600,FALSE)&gt;0,
HLOOKUP($D$1,'vInfo (Imported)'!$1:$5000,A2600,FALSE),
"")</f>
        <v/>
      </c>
      <c r="E2600" t="str">
        <f>IF(HLOOKUP("Category",'vInfo (Imported)'!$1:$5000,A2600,FALSE)&gt;0,
HLOOKUP("Category",'vInfo (Imported)'!$1:$5000,A2600,FALSE),
"")</f>
        <v/>
      </c>
      <c r="F2600" t="str">
        <f>IF(HLOOKUP("OS according to the configuration file",'vInfo (Imported)'!$1:$5000,A2600,FALSE)&gt;0,
HLOOKUP("OS according to the configuration file",'vInfo (Imported)'!$1:$5000,A2600,FALSE),
"")</f>
        <v/>
      </c>
      <c r="G2600" s="1" t="str">
        <f>IF(HLOOKUP("Cluster",'vInfo (Imported)'!$1:$5000,A2600,FALSE)&gt;0,
HLOOKUP("Cluster",'vInfo (Imported)'!$1:$5000,A2600,FALSE),
"")</f>
        <v/>
      </c>
      <c r="K2600" s="28">
        <f>'vCluster (Imported)'!A2600</f>
        <v>0</v>
      </c>
      <c r="L2600">
        <f t="shared" si="243"/>
        <v>0</v>
      </c>
      <c r="M2600">
        <f t="shared" si="244"/>
        <v>0</v>
      </c>
      <c r="N2600">
        <f t="shared" si="245"/>
        <v>0</v>
      </c>
      <c r="O2600" s="1">
        <f t="shared" si="246"/>
        <v>0</v>
      </c>
      <c r="P2600">
        <f>SUMIFS('vCluster (Imported)'!$G:$G,'vCluster (Imported)'!$A:$A,K2600)</f>
        <v>0</v>
      </c>
      <c r="Q2600">
        <f t="shared" si="247"/>
        <v>0</v>
      </c>
    </row>
    <row r="2601" spans="1:17" x14ac:dyDescent="0.3">
      <c r="A2601">
        <f t="shared" si="242"/>
        <v>2601</v>
      </c>
      <c r="B2601" t="str">
        <f>IF(HLOOKUP("Memory",'vInfo (Imported)'!$1:$5000,A2601,FALSE)&gt;0,HLOOKUP("Memory",'vInfo (Imported)'!$1:$5000,A2601,FALSE),"")</f>
        <v/>
      </c>
      <c r="C2601" t="str">
        <f>IF(HLOOKUP("CPUs",'vInfo (Imported)'!$1:$5000,A2601,FALSE)&gt;0,
HLOOKUP("CPUs",'vInfo (Imported)'!$1:$5000,A2601,FALSE),
"")</f>
        <v/>
      </c>
      <c r="D2601" t="str">
        <f>IF(HLOOKUP($D$1,'vInfo (Imported)'!$1:$5000,A2601,FALSE)&gt;0,
HLOOKUP($D$1,'vInfo (Imported)'!$1:$5000,A2601,FALSE),
"")</f>
        <v/>
      </c>
      <c r="E2601" t="str">
        <f>IF(HLOOKUP("Category",'vInfo (Imported)'!$1:$5000,A2601,FALSE)&gt;0,
HLOOKUP("Category",'vInfo (Imported)'!$1:$5000,A2601,FALSE),
"")</f>
        <v/>
      </c>
      <c r="F2601" t="str">
        <f>IF(HLOOKUP("OS according to the configuration file",'vInfo (Imported)'!$1:$5000,A2601,FALSE)&gt;0,
HLOOKUP("OS according to the configuration file",'vInfo (Imported)'!$1:$5000,A2601,FALSE),
"")</f>
        <v/>
      </c>
      <c r="G2601" s="1" t="str">
        <f>IF(HLOOKUP("Cluster",'vInfo (Imported)'!$1:$5000,A2601,FALSE)&gt;0,
HLOOKUP("Cluster",'vInfo (Imported)'!$1:$5000,A2601,FALSE),
"")</f>
        <v/>
      </c>
      <c r="K2601" s="28">
        <f>'vCluster (Imported)'!A2601</f>
        <v>0</v>
      </c>
      <c r="L2601">
        <f t="shared" si="243"/>
        <v>0</v>
      </c>
      <c r="M2601">
        <f t="shared" si="244"/>
        <v>0</v>
      </c>
      <c r="N2601">
        <f t="shared" si="245"/>
        <v>0</v>
      </c>
      <c r="O2601" s="1">
        <f t="shared" si="246"/>
        <v>0</v>
      </c>
      <c r="P2601">
        <f>SUMIFS('vCluster (Imported)'!$G:$G,'vCluster (Imported)'!$A:$A,K2601)</f>
        <v>0</v>
      </c>
      <c r="Q2601">
        <f t="shared" si="247"/>
        <v>0</v>
      </c>
    </row>
    <row r="2602" spans="1:17" x14ac:dyDescent="0.3">
      <c r="A2602">
        <f t="shared" si="242"/>
        <v>2602</v>
      </c>
      <c r="B2602" t="str">
        <f>IF(HLOOKUP("Memory",'vInfo (Imported)'!$1:$5000,A2602,FALSE)&gt;0,HLOOKUP("Memory",'vInfo (Imported)'!$1:$5000,A2602,FALSE),"")</f>
        <v/>
      </c>
      <c r="C2602" t="str">
        <f>IF(HLOOKUP("CPUs",'vInfo (Imported)'!$1:$5000,A2602,FALSE)&gt;0,
HLOOKUP("CPUs",'vInfo (Imported)'!$1:$5000,A2602,FALSE),
"")</f>
        <v/>
      </c>
      <c r="D2602" t="str">
        <f>IF(HLOOKUP($D$1,'vInfo (Imported)'!$1:$5000,A2602,FALSE)&gt;0,
HLOOKUP($D$1,'vInfo (Imported)'!$1:$5000,A2602,FALSE),
"")</f>
        <v/>
      </c>
      <c r="E2602" t="str">
        <f>IF(HLOOKUP("Category",'vInfo (Imported)'!$1:$5000,A2602,FALSE)&gt;0,
HLOOKUP("Category",'vInfo (Imported)'!$1:$5000,A2602,FALSE),
"")</f>
        <v/>
      </c>
      <c r="F2602" t="str">
        <f>IF(HLOOKUP("OS according to the configuration file",'vInfo (Imported)'!$1:$5000,A2602,FALSE)&gt;0,
HLOOKUP("OS according to the configuration file",'vInfo (Imported)'!$1:$5000,A2602,FALSE),
"")</f>
        <v/>
      </c>
      <c r="G2602" s="1" t="str">
        <f>IF(HLOOKUP("Cluster",'vInfo (Imported)'!$1:$5000,A2602,FALSE)&gt;0,
HLOOKUP("Cluster",'vInfo (Imported)'!$1:$5000,A2602,FALSE),
"")</f>
        <v/>
      </c>
      <c r="K2602" s="28">
        <f>'vCluster (Imported)'!A2602</f>
        <v>0</v>
      </c>
      <c r="L2602">
        <f t="shared" si="243"/>
        <v>0</v>
      </c>
      <c r="M2602">
        <f t="shared" si="244"/>
        <v>0</v>
      </c>
      <c r="N2602">
        <f t="shared" si="245"/>
        <v>0</v>
      </c>
      <c r="O2602" s="1">
        <f t="shared" si="246"/>
        <v>0</v>
      </c>
      <c r="P2602">
        <f>SUMIFS('vCluster (Imported)'!$G:$G,'vCluster (Imported)'!$A:$A,K2602)</f>
        <v>0</v>
      </c>
      <c r="Q2602">
        <f t="shared" si="247"/>
        <v>0</v>
      </c>
    </row>
    <row r="2603" spans="1:17" x14ac:dyDescent="0.3">
      <c r="A2603">
        <f t="shared" si="242"/>
        <v>2603</v>
      </c>
      <c r="B2603" t="str">
        <f>IF(HLOOKUP("Memory",'vInfo (Imported)'!$1:$5000,A2603,FALSE)&gt;0,HLOOKUP("Memory",'vInfo (Imported)'!$1:$5000,A2603,FALSE),"")</f>
        <v/>
      </c>
      <c r="C2603" t="str">
        <f>IF(HLOOKUP("CPUs",'vInfo (Imported)'!$1:$5000,A2603,FALSE)&gt;0,
HLOOKUP("CPUs",'vInfo (Imported)'!$1:$5000,A2603,FALSE),
"")</f>
        <v/>
      </c>
      <c r="D2603" t="str">
        <f>IF(HLOOKUP($D$1,'vInfo (Imported)'!$1:$5000,A2603,FALSE)&gt;0,
HLOOKUP($D$1,'vInfo (Imported)'!$1:$5000,A2603,FALSE),
"")</f>
        <v/>
      </c>
      <c r="E2603" t="str">
        <f>IF(HLOOKUP("Category",'vInfo (Imported)'!$1:$5000,A2603,FALSE)&gt;0,
HLOOKUP("Category",'vInfo (Imported)'!$1:$5000,A2603,FALSE),
"")</f>
        <v/>
      </c>
      <c r="F2603" t="str">
        <f>IF(HLOOKUP("OS according to the configuration file",'vInfo (Imported)'!$1:$5000,A2603,FALSE)&gt;0,
HLOOKUP("OS according to the configuration file",'vInfo (Imported)'!$1:$5000,A2603,FALSE),
"")</f>
        <v/>
      </c>
      <c r="G2603" s="1" t="str">
        <f>IF(HLOOKUP("Cluster",'vInfo (Imported)'!$1:$5000,A2603,FALSE)&gt;0,
HLOOKUP("Cluster",'vInfo (Imported)'!$1:$5000,A2603,FALSE),
"")</f>
        <v/>
      </c>
      <c r="K2603" s="28">
        <f>'vCluster (Imported)'!A2603</f>
        <v>0</v>
      </c>
      <c r="L2603">
        <f t="shared" si="243"/>
        <v>0</v>
      </c>
      <c r="M2603">
        <f t="shared" si="244"/>
        <v>0</v>
      </c>
      <c r="N2603">
        <f t="shared" si="245"/>
        <v>0</v>
      </c>
      <c r="O2603" s="1">
        <f t="shared" si="246"/>
        <v>0</v>
      </c>
      <c r="P2603">
        <f>SUMIFS('vCluster (Imported)'!$G:$G,'vCluster (Imported)'!$A:$A,K2603)</f>
        <v>0</v>
      </c>
      <c r="Q2603">
        <f t="shared" si="247"/>
        <v>0</v>
      </c>
    </row>
    <row r="2604" spans="1:17" x14ac:dyDescent="0.3">
      <c r="A2604">
        <f t="shared" si="242"/>
        <v>2604</v>
      </c>
      <c r="B2604" t="str">
        <f>IF(HLOOKUP("Memory",'vInfo (Imported)'!$1:$5000,A2604,FALSE)&gt;0,HLOOKUP("Memory",'vInfo (Imported)'!$1:$5000,A2604,FALSE),"")</f>
        <v/>
      </c>
      <c r="C2604" t="str">
        <f>IF(HLOOKUP("CPUs",'vInfo (Imported)'!$1:$5000,A2604,FALSE)&gt;0,
HLOOKUP("CPUs",'vInfo (Imported)'!$1:$5000,A2604,FALSE),
"")</f>
        <v/>
      </c>
      <c r="D2604" t="str">
        <f>IF(HLOOKUP($D$1,'vInfo (Imported)'!$1:$5000,A2604,FALSE)&gt;0,
HLOOKUP($D$1,'vInfo (Imported)'!$1:$5000,A2604,FALSE),
"")</f>
        <v/>
      </c>
      <c r="E2604" t="str">
        <f>IF(HLOOKUP("Category",'vInfo (Imported)'!$1:$5000,A2604,FALSE)&gt;0,
HLOOKUP("Category",'vInfo (Imported)'!$1:$5000,A2604,FALSE),
"")</f>
        <v/>
      </c>
      <c r="F2604" t="str">
        <f>IF(HLOOKUP("OS according to the configuration file",'vInfo (Imported)'!$1:$5000,A2604,FALSE)&gt;0,
HLOOKUP("OS according to the configuration file",'vInfo (Imported)'!$1:$5000,A2604,FALSE),
"")</f>
        <v/>
      </c>
      <c r="G2604" s="1" t="str">
        <f>IF(HLOOKUP("Cluster",'vInfo (Imported)'!$1:$5000,A2604,FALSE)&gt;0,
HLOOKUP("Cluster",'vInfo (Imported)'!$1:$5000,A2604,FALSE),
"")</f>
        <v/>
      </c>
      <c r="K2604" s="28">
        <f>'vCluster (Imported)'!A2604</f>
        <v>0</v>
      </c>
      <c r="L2604">
        <f t="shared" si="243"/>
        <v>0</v>
      </c>
      <c r="M2604">
        <f t="shared" si="244"/>
        <v>0</v>
      </c>
      <c r="N2604">
        <f t="shared" si="245"/>
        <v>0</v>
      </c>
      <c r="O2604" s="1">
        <f t="shared" si="246"/>
        <v>0</v>
      </c>
      <c r="P2604">
        <f>SUMIFS('vCluster (Imported)'!$G:$G,'vCluster (Imported)'!$A:$A,K2604)</f>
        <v>0</v>
      </c>
      <c r="Q2604">
        <f t="shared" si="247"/>
        <v>0</v>
      </c>
    </row>
    <row r="2605" spans="1:17" x14ac:dyDescent="0.3">
      <c r="A2605">
        <f t="shared" si="242"/>
        <v>2605</v>
      </c>
      <c r="B2605" t="str">
        <f>IF(HLOOKUP("Memory",'vInfo (Imported)'!$1:$5000,A2605,FALSE)&gt;0,HLOOKUP("Memory",'vInfo (Imported)'!$1:$5000,A2605,FALSE),"")</f>
        <v/>
      </c>
      <c r="C2605" t="str">
        <f>IF(HLOOKUP("CPUs",'vInfo (Imported)'!$1:$5000,A2605,FALSE)&gt;0,
HLOOKUP("CPUs",'vInfo (Imported)'!$1:$5000,A2605,FALSE),
"")</f>
        <v/>
      </c>
      <c r="D2605" t="str">
        <f>IF(HLOOKUP($D$1,'vInfo (Imported)'!$1:$5000,A2605,FALSE)&gt;0,
HLOOKUP($D$1,'vInfo (Imported)'!$1:$5000,A2605,FALSE),
"")</f>
        <v/>
      </c>
      <c r="E2605" t="str">
        <f>IF(HLOOKUP("Category",'vInfo (Imported)'!$1:$5000,A2605,FALSE)&gt;0,
HLOOKUP("Category",'vInfo (Imported)'!$1:$5000,A2605,FALSE),
"")</f>
        <v/>
      </c>
      <c r="F2605" t="str">
        <f>IF(HLOOKUP("OS according to the configuration file",'vInfo (Imported)'!$1:$5000,A2605,FALSE)&gt;0,
HLOOKUP("OS according to the configuration file",'vInfo (Imported)'!$1:$5000,A2605,FALSE),
"")</f>
        <v/>
      </c>
      <c r="G2605" s="1" t="str">
        <f>IF(HLOOKUP("Cluster",'vInfo (Imported)'!$1:$5000,A2605,FALSE)&gt;0,
HLOOKUP("Cluster",'vInfo (Imported)'!$1:$5000,A2605,FALSE),
"")</f>
        <v/>
      </c>
      <c r="K2605" s="28">
        <f>'vCluster (Imported)'!A2605</f>
        <v>0</v>
      </c>
      <c r="L2605">
        <f t="shared" si="243"/>
        <v>0</v>
      </c>
      <c r="M2605">
        <f t="shared" si="244"/>
        <v>0</v>
      </c>
      <c r="N2605">
        <f t="shared" si="245"/>
        <v>0</v>
      </c>
      <c r="O2605" s="1">
        <f t="shared" si="246"/>
        <v>0</v>
      </c>
      <c r="P2605">
        <f>SUMIFS('vCluster (Imported)'!$G:$G,'vCluster (Imported)'!$A:$A,K2605)</f>
        <v>0</v>
      </c>
      <c r="Q2605">
        <f t="shared" si="247"/>
        <v>0</v>
      </c>
    </row>
    <row r="2606" spans="1:17" x14ac:dyDescent="0.3">
      <c r="A2606">
        <f t="shared" si="242"/>
        <v>2606</v>
      </c>
      <c r="B2606" t="str">
        <f>IF(HLOOKUP("Memory",'vInfo (Imported)'!$1:$5000,A2606,FALSE)&gt;0,HLOOKUP("Memory",'vInfo (Imported)'!$1:$5000,A2606,FALSE),"")</f>
        <v/>
      </c>
      <c r="C2606" t="str">
        <f>IF(HLOOKUP("CPUs",'vInfo (Imported)'!$1:$5000,A2606,FALSE)&gt;0,
HLOOKUP("CPUs",'vInfo (Imported)'!$1:$5000,A2606,FALSE),
"")</f>
        <v/>
      </c>
      <c r="D2606" t="str">
        <f>IF(HLOOKUP($D$1,'vInfo (Imported)'!$1:$5000,A2606,FALSE)&gt;0,
HLOOKUP($D$1,'vInfo (Imported)'!$1:$5000,A2606,FALSE),
"")</f>
        <v/>
      </c>
      <c r="E2606" t="str">
        <f>IF(HLOOKUP("Category",'vInfo (Imported)'!$1:$5000,A2606,FALSE)&gt;0,
HLOOKUP("Category",'vInfo (Imported)'!$1:$5000,A2606,FALSE),
"")</f>
        <v/>
      </c>
      <c r="F2606" t="str">
        <f>IF(HLOOKUP("OS according to the configuration file",'vInfo (Imported)'!$1:$5000,A2606,FALSE)&gt;0,
HLOOKUP("OS according to the configuration file",'vInfo (Imported)'!$1:$5000,A2606,FALSE),
"")</f>
        <v/>
      </c>
      <c r="G2606" s="1" t="str">
        <f>IF(HLOOKUP("Cluster",'vInfo (Imported)'!$1:$5000,A2606,FALSE)&gt;0,
HLOOKUP("Cluster",'vInfo (Imported)'!$1:$5000,A2606,FALSE),
"")</f>
        <v/>
      </c>
      <c r="K2606" s="28">
        <f>'vCluster (Imported)'!A2606</f>
        <v>0</v>
      </c>
      <c r="L2606">
        <f t="shared" si="243"/>
        <v>0</v>
      </c>
      <c r="M2606">
        <f t="shared" si="244"/>
        <v>0</v>
      </c>
      <c r="N2606">
        <f t="shared" si="245"/>
        <v>0</v>
      </c>
      <c r="O2606" s="1">
        <f t="shared" si="246"/>
        <v>0</v>
      </c>
      <c r="P2606">
        <f>SUMIFS('vCluster (Imported)'!$G:$G,'vCluster (Imported)'!$A:$A,K2606)</f>
        <v>0</v>
      </c>
      <c r="Q2606">
        <f t="shared" si="247"/>
        <v>0</v>
      </c>
    </row>
    <row r="2607" spans="1:17" x14ac:dyDescent="0.3">
      <c r="A2607">
        <f t="shared" si="242"/>
        <v>2607</v>
      </c>
      <c r="B2607" t="str">
        <f>IF(HLOOKUP("Memory",'vInfo (Imported)'!$1:$5000,A2607,FALSE)&gt;0,HLOOKUP("Memory",'vInfo (Imported)'!$1:$5000,A2607,FALSE),"")</f>
        <v/>
      </c>
      <c r="C2607" t="str">
        <f>IF(HLOOKUP("CPUs",'vInfo (Imported)'!$1:$5000,A2607,FALSE)&gt;0,
HLOOKUP("CPUs",'vInfo (Imported)'!$1:$5000,A2607,FALSE),
"")</f>
        <v/>
      </c>
      <c r="D2607" t="str">
        <f>IF(HLOOKUP($D$1,'vInfo (Imported)'!$1:$5000,A2607,FALSE)&gt;0,
HLOOKUP($D$1,'vInfo (Imported)'!$1:$5000,A2607,FALSE),
"")</f>
        <v/>
      </c>
      <c r="E2607" t="str">
        <f>IF(HLOOKUP("Category",'vInfo (Imported)'!$1:$5000,A2607,FALSE)&gt;0,
HLOOKUP("Category",'vInfo (Imported)'!$1:$5000,A2607,FALSE),
"")</f>
        <v/>
      </c>
      <c r="F2607" t="str">
        <f>IF(HLOOKUP("OS according to the configuration file",'vInfo (Imported)'!$1:$5000,A2607,FALSE)&gt;0,
HLOOKUP("OS according to the configuration file",'vInfo (Imported)'!$1:$5000,A2607,FALSE),
"")</f>
        <v/>
      </c>
      <c r="G2607" s="1" t="str">
        <f>IF(HLOOKUP("Cluster",'vInfo (Imported)'!$1:$5000,A2607,FALSE)&gt;0,
HLOOKUP("Cluster",'vInfo (Imported)'!$1:$5000,A2607,FALSE),
"")</f>
        <v/>
      </c>
      <c r="K2607" s="28">
        <f>'vCluster (Imported)'!A2607</f>
        <v>0</v>
      </c>
      <c r="L2607">
        <f t="shared" si="243"/>
        <v>0</v>
      </c>
      <c r="M2607">
        <f t="shared" si="244"/>
        <v>0</v>
      </c>
      <c r="N2607">
        <f t="shared" si="245"/>
        <v>0</v>
      </c>
      <c r="O2607" s="1">
        <f t="shared" si="246"/>
        <v>0</v>
      </c>
      <c r="P2607">
        <f>SUMIFS('vCluster (Imported)'!$G:$G,'vCluster (Imported)'!$A:$A,K2607)</f>
        <v>0</v>
      </c>
      <c r="Q2607">
        <f t="shared" si="247"/>
        <v>0</v>
      </c>
    </row>
    <row r="2608" spans="1:17" x14ac:dyDescent="0.3">
      <c r="A2608">
        <f t="shared" si="242"/>
        <v>2608</v>
      </c>
      <c r="B2608" t="str">
        <f>IF(HLOOKUP("Memory",'vInfo (Imported)'!$1:$5000,A2608,FALSE)&gt;0,HLOOKUP("Memory",'vInfo (Imported)'!$1:$5000,A2608,FALSE),"")</f>
        <v/>
      </c>
      <c r="C2608" t="str">
        <f>IF(HLOOKUP("CPUs",'vInfo (Imported)'!$1:$5000,A2608,FALSE)&gt;0,
HLOOKUP("CPUs",'vInfo (Imported)'!$1:$5000,A2608,FALSE),
"")</f>
        <v/>
      </c>
      <c r="D2608" t="str">
        <f>IF(HLOOKUP($D$1,'vInfo (Imported)'!$1:$5000,A2608,FALSE)&gt;0,
HLOOKUP($D$1,'vInfo (Imported)'!$1:$5000,A2608,FALSE),
"")</f>
        <v/>
      </c>
      <c r="E2608" t="str">
        <f>IF(HLOOKUP("Category",'vInfo (Imported)'!$1:$5000,A2608,FALSE)&gt;0,
HLOOKUP("Category",'vInfo (Imported)'!$1:$5000,A2608,FALSE),
"")</f>
        <v/>
      </c>
      <c r="F2608" t="str">
        <f>IF(HLOOKUP("OS according to the configuration file",'vInfo (Imported)'!$1:$5000,A2608,FALSE)&gt;0,
HLOOKUP("OS according to the configuration file",'vInfo (Imported)'!$1:$5000,A2608,FALSE),
"")</f>
        <v/>
      </c>
      <c r="G2608" s="1" t="str">
        <f>IF(HLOOKUP("Cluster",'vInfo (Imported)'!$1:$5000,A2608,FALSE)&gt;0,
HLOOKUP("Cluster",'vInfo (Imported)'!$1:$5000,A2608,FALSE),
"")</f>
        <v/>
      </c>
      <c r="K2608" s="28">
        <f>'vCluster (Imported)'!A2608</f>
        <v>0</v>
      </c>
      <c r="L2608">
        <f t="shared" si="243"/>
        <v>0</v>
      </c>
      <c r="M2608">
        <f t="shared" si="244"/>
        <v>0</v>
      </c>
      <c r="N2608">
        <f t="shared" si="245"/>
        <v>0</v>
      </c>
      <c r="O2608" s="1">
        <f t="shared" si="246"/>
        <v>0</v>
      </c>
      <c r="P2608">
        <f>SUMIFS('vCluster (Imported)'!$G:$G,'vCluster (Imported)'!$A:$A,K2608)</f>
        <v>0</v>
      </c>
      <c r="Q2608">
        <f t="shared" si="247"/>
        <v>0</v>
      </c>
    </row>
    <row r="2609" spans="1:17" x14ac:dyDescent="0.3">
      <c r="A2609">
        <f t="shared" si="242"/>
        <v>2609</v>
      </c>
      <c r="B2609" t="str">
        <f>IF(HLOOKUP("Memory",'vInfo (Imported)'!$1:$5000,A2609,FALSE)&gt;0,HLOOKUP("Memory",'vInfo (Imported)'!$1:$5000,A2609,FALSE),"")</f>
        <v/>
      </c>
      <c r="C2609" t="str">
        <f>IF(HLOOKUP("CPUs",'vInfo (Imported)'!$1:$5000,A2609,FALSE)&gt;0,
HLOOKUP("CPUs",'vInfo (Imported)'!$1:$5000,A2609,FALSE),
"")</f>
        <v/>
      </c>
      <c r="D2609" t="str">
        <f>IF(HLOOKUP($D$1,'vInfo (Imported)'!$1:$5000,A2609,FALSE)&gt;0,
HLOOKUP($D$1,'vInfo (Imported)'!$1:$5000,A2609,FALSE),
"")</f>
        <v/>
      </c>
      <c r="E2609" t="str">
        <f>IF(HLOOKUP("Category",'vInfo (Imported)'!$1:$5000,A2609,FALSE)&gt;0,
HLOOKUP("Category",'vInfo (Imported)'!$1:$5000,A2609,FALSE),
"")</f>
        <v/>
      </c>
      <c r="F2609" t="str">
        <f>IF(HLOOKUP("OS according to the configuration file",'vInfo (Imported)'!$1:$5000,A2609,FALSE)&gt;0,
HLOOKUP("OS according to the configuration file",'vInfo (Imported)'!$1:$5000,A2609,FALSE),
"")</f>
        <v/>
      </c>
      <c r="G2609" s="1" t="str">
        <f>IF(HLOOKUP("Cluster",'vInfo (Imported)'!$1:$5000,A2609,FALSE)&gt;0,
HLOOKUP("Cluster",'vInfo (Imported)'!$1:$5000,A2609,FALSE),
"")</f>
        <v/>
      </c>
      <c r="K2609" s="28">
        <f>'vCluster (Imported)'!A2609</f>
        <v>0</v>
      </c>
      <c r="L2609">
        <f t="shared" si="243"/>
        <v>0</v>
      </c>
      <c r="M2609">
        <f t="shared" si="244"/>
        <v>0</v>
      </c>
      <c r="N2609">
        <f t="shared" si="245"/>
        <v>0</v>
      </c>
      <c r="O2609" s="1">
        <f t="shared" si="246"/>
        <v>0</v>
      </c>
      <c r="P2609">
        <f>SUMIFS('vCluster (Imported)'!$G:$G,'vCluster (Imported)'!$A:$A,K2609)</f>
        <v>0</v>
      </c>
      <c r="Q2609">
        <f t="shared" si="247"/>
        <v>0</v>
      </c>
    </row>
    <row r="2610" spans="1:17" x14ac:dyDescent="0.3">
      <c r="A2610">
        <f t="shared" si="242"/>
        <v>2610</v>
      </c>
      <c r="B2610" t="str">
        <f>IF(HLOOKUP("Memory",'vInfo (Imported)'!$1:$5000,A2610,FALSE)&gt;0,HLOOKUP("Memory",'vInfo (Imported)'!$1:$5000,A2610,FALSE),"")</f>
        <v/>
      </c>
      <c r="C2610" t="str">
        <f>IF(HLOOKUP("CPUs",'vInfo (Imported)'!$1:$5000,A2610,FALSE)&gt;0,
HLOOKUP("CPUs",'vInfo (Imported)'!$1:$5000,A2610,FALSE),
"")</f>
        <v/>
      </c>
      <c r="D2610" t="str">
        <f>IF(HLOOKUP($D$1,'vInfo (Imported)'!$1:$5000,A2610,FALSE)&gt;0,
HLOOKUP($D$1,'vInfo (Imported)'!$1:$5000,A2610,FALSE),
"")</f>
        <v/>
      </c>
      <c r="E2610" t="str">
        <f>IF(HLOOKUP("Category",'vInfo (Imported)'!$1:$5000,A2610,FALSE)&gt;0,
HLOOKUP("Category",'vInfo (Imported)'!$1:$5000,A2610,FALSE),
"")</f>
        <v/>
      </c>
      <c r="F2610" t="str">
        <f>IF(HLOOKUP("OS according to the configuration file",'vInfo (Imported)'!$1:$5000,A2610,FALSE)&gt;0,
HLOOKUP("OS according to the configuration file",'vInfo (Imported)'!$1:$5000,A2610,FALSE),
"")</f>
        <v/>
      </c>
      <c r="G2610" s="1" t="str">
        <f>IF(HLOOKUP("Cluster",'vInfo (Imported)'!$1:$5000,A2610,FALSE)&gt;0,
HLOOKUP("Cluster",'vInfo (Imported)'!$1:$5000,A2610,FALSE),
"")</f>
        <v/>
      </c>
      <c r="K2610" s="28">
        <f>'vCluster (Imported)'!A2610</f>
        <v>0</v>
      </c>
      <c r="L2610">
        <f t="shared" si="243"/>
        <v>0</v>
      </c>
      <c r="M2610">
        <f t="shared" si="244"/>
        <v>0</v>
      </c>
      <c r="N2610">
        <f t="shared" si="245"/>
        <v>0</v>
      </c>
      <c r="O2610" s="1">
        <f t="shared" si="246"/>
        <v>0</v>
      </c>
      <c r="P2610">
        <f>SUMIFS('vCluster (Imported)'!$G:$G,'vCluster (Imported)'!$A:$A,K2610)</f>
        <v>0</v>
      </c>
      <c r="Q2610">
        <f t="shared" si="247"/>
        <v>0</v>
      </c>
    </row>
    <row r="2611" spans="1:17" x14ac:dyDescent="0.3">
      <c r="A2611">
        <f t="shared" si="242"/>
        <v>2611</v>
      </c>
      <c r="B2611" t="str">
        <f>IF(HLOOKUP("Memory",'vInfo (Imported)'!$1:$5000,A2611,FALSE)&gt;0,HLOOKUP("Memory",'vInfo (Imported)'!$1:$5000,A2611,FALSE),"")</f>
        <v/>
      </c>
      <c r="C2611" t="str">
        <f>IF(HLOOKUP("CPUs",'vInfo (Imported)'!$1:$5000,A2611,FALSE)&gt;0,
HLOOKUP("CPUs",'vInfo (Imported)'!$1:$5000,A2611,FALSE),
"")</f>
        <v/>
      </c>
      <c r="D2611" t="str">
        <f>IF(HLOOKUP($D$1,'vInfo (Imported)'!$1:$5000,A2611,FALSE)&gt;0,
HLOOKUP($D$1,'vInfo (Imported)'!$1:$5000,A2611,FALSE),
"")</f>
        <v/>
      </c>
      <c r="E2611" t="str">
        <f>IF(HLOOKUP("Category",'vInfo (Imported)'!$1:$5000,A2611,FALSE)&gt;0,
HLOOKUP("Category",'vInfo (Imported)'!$1:$5000,A2611,FALSE),
"")</f>
        <v/>
      </c>
      <c r="F2611" t="str">
        <f>IF(HLOOKUP("OS according to the configuration file",'vInfo (Imported)'!$1:$5000,A2611,FALSE)&gt;0,
HLOOKUP("OS according to the configuration file",'vInfo (Imported)'!$1:$5000,A2611,FALSE),
"")</f>
        <v/>
      </c>
      <c r="G2611" s="1" t="str">
        <f>IF(HLOOKUP("Cluster",'vInfo (Imported)'!$1:$5000,A2611,FALSE)&gt;0,
HLOOKUP("Cluster",'vInfo (Imported)'!$1:$5000,A2611,FALSE),
"")</f>
        <v/>
      </c>
      <c r="K2611" s="28">
        <f>'vCluster (Imported)'!A2611</f>
        <v>0</v>
      </c>
      <c r="L2611">
        <f t="shared" si="243"/>
        <v>0</v>
      </c>
      <c r="M2611">
        <f t="shared" si="244"/>
        <v>0</v>
      </c>
      <c r="N2611">
        <f t="shared" si="245"/>
        <v>0</v>
      </c>
      <c r="O2611" s="1">
        <f t="shared" si="246"/>
        <v>0</v>
      </c>
      <c r="P2611">
        <f>SUMIFS('vCluster (Imported)'!$G:$G,'vCluster (Imported)'!$A:$A,K2611)</f>
        <v>0</v>
      </c>
      <c r="Q2611">
        <f t="shared" si="247"/>
        <v>0</v>
      </c>
    </row>
    <row r="2612" spans="1:17" x14ac:dyDescent="0.3">
      <c r="A2612">
        <f t="shared" si="242"/>
        <v>2612</v>
      </c>
      <c r="B2612" t="str">
        <f>IF(HLOOKUP("Memory",'vInfo (Imported)'!$1:$5000,A2612,FALSE)&gt;0,HLOOKUP("Memory",'vInfo (Imported)'!$1:$5000,A2612,FALSE),"")</f>
        <v/>
      </c>
      <c r="C2612" t="str">
        <f>IF(HLOOKUP("CPUs",'vInfo (Imported)'!$1:$5000,A2612,FALSE)&gt;0,
HLOOKUP("CPUs",'vInfo (Imported)'!$1:$5000,A2612,FALSE),
"")</f>
        <v/>
      </c>
      <c r="D2612" t="str">
        <f>IF(HLOOKUP($D$1,'vInfo (Imported)'!$1:$5000,A2612,FALSE)&gt;0,
HLOOKUP($D$1,'vInfo (Imported)'!$1:$5000,A2612,FALSE),
"")</f>
        <v/>
      </c>
      <c r="E2612" t="str">
        <f>IF(HLOOKUP("Category",'vInfo (Imported)'!$1:$5000,A2612,FALSE)&gt;0,
HLOOKUP("Category",'vInfo (Imported)'!$1:$5000,A2612,FALSE),
"")</f>
        <v/>
      </c>
      <c r="F2612" t="str">
        <f>IF(HLOOKUP("OS according to the configuration file",'vInfo (Imported)'!$1:$5000,A2612,FALSE)&gt;0,
HLOOKUP("OS according to the configuration file",'vInfo (Imported)'!$1:$5000,A2612,FALSE),
"")</f>
        <v/>
      </c>
      <c r="G2612" s="1" t="str">
        <f>IF(HLOOKUP("Cluster",'vInfo (Imported)'!$1:$5000,A2612,FALSE)&gt;0,
HLOOKUP("Cluster",'vInfo (Imported)'!$1:$5000,A2612,FALSE),
"")</f>
        <v/>
      </c>
      <c r="K2612" s="28">
        <f>'vCluster (Imported)'!A2612</f>
        <v>0</v>
      </c>
      <c r="L2612">
        <f t="shared" si="243"/>
        <v>0</v>
      </c>
      <c r="M2612">
        <f t="shared" si="244"/>
        <v>0</v>
      </c>
      <c r="N2612">
        <f t="shared" si="245"/>
        <v>0</v>
      </c>
      <c r="O2612" s="1">
        <f t="shared" si="246"/>
        <v>0</v>
      </c>
      <c r="P2612">
        <f>SUMIFS('vCluster (Imported)'!$G:$G,'vCluster (Imported)'!$A:$A,K2612)</f>
        <v>0</v>
      </c>
      <c r="Q2612">
        <f t="shared" si="247"/>
        <v>0</v>
      </c>
    </row>
    <row r="2613" spans="1:17" x14ac:dyDescent="0.3">
      <c r="A2613">
        <f t="shared" si="242"/>
        <v>2613</v>
      </c>
      <c r="B2613" t="str">
        <f>IF(HLOOKUP("Memory",'vInfo (Imported)'!$1:$5000,A2613,FALSE)&gt;0,HLOOKUP("Memory",'vInfo (Imported)'!$1:$5000,A2613,FALSE),"")</f>
        <v/>
      </c>
      <c r="C2613" t="str">
        <f>IF(HLOOKUP("CPUs",'vInfo (Imported)'!$1:$5000,A2613,FALSE)&gt;0,
HLOOKUP("CPUs",'vInfo (Imported)'!$1:$5000,A2613,FALSE),
"")</f>
        <v/>
      </c>
      <c r="D2613" t="str">
        <f>IF(HLOOKUP($D$1,'vInfo (Imported)'!$1:$5000,A2613,FALSE)&gt;0,
HLOOKUP($D$1,'vInfo (Imported)'!$1:$5000,A2613,FALSE),
"")</f>
        <v/>
      </c>
      <c r="E2613" t="str">
        <f>IF(HLOOKUP("Category",'vInfo (Imported)'!$1:$5000,A2613,FALSE)&gt;0,
HLOOKUP("Category",'vInfo (Imported)'!$1:$5000,A2613,FALSE),
"")</f>
        <v/>
      </c>
      <c r="F2613" t="str">
        <f>IF(HLOOKUP("OS according to the configuration file",'vInfo (Imported)'!$1:$5000,A2613,FALSE)&gt;0,
HLOOKUP("OS according to the configuration file",'vInfo (Imported)'!$1:$5000,A2613,FALSE),
"")</f>
        <v/>
      </c>
      <c r="G2613" s="1" t="str">
        <f>IF(HLOOKUP("Cluster",'vInfo (Imported)'!$1:$5000,A2613,FALSE)&gt;0,
HLOOKUP("Cluster",'vInfo (Imported)'!$1:$5000,A2613,FALSE),
"")</f>
        <v/>
      </c>
      <c r="K2613" s="28">
        <f>'vCluster (Imported)'!A2613</f>
        <v>0</v>
      </c>
      <c r="L2613">
        <f t="shared" si="243"/>
        <v>0</v>
      </c>
      <c r="M2613">
        <f t="shared" si="244"/>
        <v>0</v>
      </c>
      <c r="N2613">
        <f t="shared" si="245"/>
        <v>0</v>
      </c>
      <c r="O2613" s="1">
        <f t="shared" si="246"/>
        <v>0</v>
      </c>
      <c r="P2613">
        <f>SUMIFS('vCluster (Imported)'!$G:$G,'vCluster (Imported)'!$A:$A,K2613)</f>
        <v>0</v>
      </c>
      <c r="Q2613">
        <f t="shared" si="247"/>
        <v>0</v>
      </c>
    </row>
    <row r="2614" spans="1:17" x14ac:dyDescent="0.3">
      <c r="A2614">
        <f t="shared" si="242"/>
        <v>2614</v>
      </c>
      <c r="B2614" t="str">
        <f>IF(HLOOKUP("Memory",'vInfo (Imported)'!$1:$5000,A2614,FALSE)&gt;0,HLOOKUP("Memory",'vInfo (Imported)'!$1:$5000,A2614,FALSE),"")</f>
        <v/>
      </c>
      <c r="C2614" t="str">
        <f>IF(HLOOKUP("CPUs",'vInfo (Imported)'!$1:$5000,A2614,FALSE)&gt;0,
HLOOKUP("CPUs",'vInfo (Imported)'!$1:$5000,A2614,FALSE),
"")</f>
        <v/>
      </c>
      <c r="D2614" t="str">
        <f>IF(HLOOKUP($D$1,'vInfo (Imported)'!$1:$5000,A2614,FALSE)&gt;0,
HLOOKUP($D$1,'vInfo (Imported)'!$1:$5000,A2614,FALSE),
"")</f>
        <v/>
      </c>
      <c r="E2614" t="str">
        <f>IF(HLOOKUP("Category",'vInfo (Imported)'!$1:$5000,A2614,FALSE)&gt;0,
HLOOKUP("Category",'vInfo (Imported)'!$1:$5000,A2614,FALSE),
"")</f>
        <v/>
      </c>
      <c r="F2614" t="str">
        <f>IF(HLOOKUP("OS according to the configuration file",'vInfo (Imported)'!$1:$5000,A2614,FALSE)&gt;0,
HLOOKUP("OS according to the configuration file",'vInfo (Imported)'!$1:$5000,A2614,FALSE),
"")</f>
        <v/>
      </c>
      <c r="G2614" s="1" t="str">
        <f>IF(HLOOKUP("Cluster",'vInfo (Imported)'!$1:$5000,A2614,FALSE)&gt;0,
HLOOKUP("Cluster",'vInfo (Imported)'!$1:$5000,A2614,FALSE),
"")</f>
        <v/>
      </c>
      <c r="K2614" s="28">
        <f>'vCluster (Imported)'!A2614</f>
        <v>0</v>
      </c>
      <c r="L2614">
        <f t="shared" si="243"/>
        <v>0</v>
      </c>
      <c r="M2614">
        <f t="shared" si="244"/>
        <v>0</v>
      </c>
      <c r="N2614">
        <f t="shared" si="245"/>
        <v>0</v>
      </c>
      <c r="O2614" s="1">
        <f t="shared" si="246"/>
        <v>0</v>
      </c>
      <c r="P2614">
        <f>SUMIFS('vCluster (Imported)'!$G:$G,'vCluster (Imported)'!$A:$A,K2614)</f>
        <v>0</v>
      </c>
      <c r="Q2614">
        <f t="shared" si="247"/>
        <v>0</v>
      </c>
    </row>
    <row r="2615" spans="1:17" x14ac:dyDescent="0.3">
      <c r="A2615">
        <f t="shared" si="242"/>
        <v>2615</v>
      </c>
      <c r="B2615" t="str">
        <f>IF(HLOOKUP("Memory",'vInfo (Imported)'!$1:$5000,A2615,FALSE)&gt;0,HLOOKUP("Memory",'vInfo (Imported)'!$1:$5000,A2615,FALSE),"")</f>
        <v/>
      </c>
      <c r="C2615" t="str">
        <f>IF(HLOOKUP("CPUs",'vInfo (Imported)'!$1:$5000,A2615,FALSE)&gt;0,
HLOOKUP("CPUs",'vInfo (Imported)'!$1:$5000,A2615,FALSE),
"")</f>
        <v/>
      </c>
      <c r="D2615" t="str">
        <f>IF(HLOOKUP($D$1,'vInfo (Imported)'!$1:$5000,A2615,FALSE)&gt;0,
HLOOKUP($D$1,'vInfo (Imported)'!$1:$5000,A2615,FALSE),
"")</f>
        <v/>
      </c>
      <c r="E2615" t="str">
        <f>IF(HLOOKUP("Category",'vInfo (Imported)'!$1:$5000,A2615,FALSE)&gt;0,
HLOOKUP("Category",'vInfo (Imported)'!$1:$5000,A2615,FALSE),
"")</f>
        <v/>
      </c>
      <c r="F2615" t="str">
        <f>IF(HLOOKUP("OS according to the configuration file",'vInfo (Imported)'!$1:$5000,A2615,FALSE)&gt;0,
HLOOKUP("OS according to the configuration file",'vInfo (Imported)'!$1:$5000,A2615,FALSE),
"")</f>
        <v/>
      </c>
      <c r="G2615" s="1" t="str">
        <f>IF(HLOOKUP("Cluster",'vInfo (Imported)'!$1:$5000,A2615,FALSE)&gt;0,
HLOOKUP("Cluster",'vInfo (Imported)'!$1:$5000,A2615,FALSE),
"")</f>
        <v/>
      </c>
      <c r="K2615" s="28">
        <f>'vCluster (Imported)'!A2615</f>
        <v>0</v>
      </c>
      <c r="L2615">
        <f t="shared" si="243"/>
        <v>0</v>
      </c>
      <c r="M2615">
        <f t="shared" si="244"/>
        <v>0</v>
      </c>
      <c r="N2615">
        <f t="shared" si="245"/>
        <v>0</v>
      </c>
      <c r="O2615" s="1">
        <f t="shared" si="246"/>
        <v>0</v>
      </c>
      <c r="P2615">
        <f>SUMIFS('vCluster (Imported)'!$G:$G,'vCluster (Imported)'!$A:$A,K2615)</f>
        <v>0</v>
      </c>
      <c r="Q2615">
        <f t="shared" si="247"/>
        <v>0</v>
      </c>
    </row>
    <row r="2616" spans="1:17" x14ac:dyDescent="0.3">
      <c r="A2616">
        <f t="shared" si="242"/>
        <v>2616</v>
      </c>
      <c r="B2616" t="str">
        <f>IF(HLOOKUP("Memory",'vInfo (Imported)'!$1:$5000,A2616,FALSE)&gt;0,HLOOKUP("Memory",'vInfo (Imported)'!$1:$5000,A2616,FALSE),"")</f>
        <v/>
      </c>
      <c r="C2616" t="str">
        <f>IF(HLOOKUP("CPUs",'vInfo (Imported)'!$1:$5000,A2616,FALSE)&gt;0,
HLOOKUP("CPUs",'vInfo (Imported)'!$1:$5000,A2616,FALSE),
"")</f>
        <v/>
      </c>
      <c r="D2616" t="str">
        <f>IF(HLOOKUP($D$1,'vInfo (Imported)'!$1:$5000,A2616,FALSE)&gt;0,
HLOOKUP($D$1,'vInfo (Imported)'!$1:$5000,A2616,FALSE),
"")</f>
        <v/>
      </c>
      <c r="E2616" t="str">
        <f>IF(HLOOKUP("Category",'vInfo (Imported)'!$1:$5000,A2616,FALSE)&gt;0,
HLOOKUP("Category",'vInfo (Imported)'!$1:$5000,A2616,FALSE),
"")</f>
        <v/>
      </c>
      <c r="F2616" t="str">
        <f>IF(HLOOKUP("OS according to the configuration file",'vInfo (Imported)'!$1:$5000,A2616,FALSE)&gt;0,
HLOOKUP("OS according to the configuration file",'vInfo (Imported)'!$1:$5000,A2616,FALSE),
"")</f>
        <v/>
      </c>
      <c r="G2616" s="1" t="str">
        <f>IF(HLOOKUP("Cluster",'vInfo (Imported)'!$1:$5000,A2616,FALSE)&gt;0,
HLOOKUP("Cluster",'vInfo (Imported)'!$1:$5000,A2616,FALSE),
"")</f>
        <v/>
      </c>
      <c r="K2616" s="28">
        <f>'vCluster (Imported)'!A2616</f>
        <v>0</v>
      </c>
      <c r="L2616">
        <f t="shared" si="243"/>
        <v>0</v>
      </c>
      <c r="M2616">
        <f t="shared" si="244"/>
        <v>0</v>
      </c>
      <c r="N2616">
        <f t="shared" si="245"/>
        <v>0</v>
      </c>
      <c r="O2616" s="1">
        <f t="shared" si="246"/>
        <v>0</v>
      </c>
      <c r="P2616">
        <f>SUMIFS('vCluster (Imported)'!$G:$G,'vCluster (Imported)'!$A:$A,K2616)</f>
        <v>0</v>
      </c>
      <c r="Q2616">
        <f t="shared" si="247"/>
        <v>0</v>
      </c>
    </row>
    <row r="2617" spans="1:17" x14ac:dyDescent="0.3">
      <c r="A2617">
        <f t="shared" si="242"/>
        <v>2617</v>
      </c>
      <c r="B2617" t="str">
        <f>IF(HLOOKUP("Memory",'vInfo (Imported)'!$1:$5000,A2617,FALSE)&gt;0,HLOOKUP("Memory",'vInfo (Imported)'!$1:$5000,A2617,FALSE),"")</f>
        <v/>
      </c>
      <c r="C2617" t="str">
        <f>IF(HLOOKUP("CPUs",'vInfo (Imported)'!$1:$5000,A2617,FALSE)&gt;0,
HLOOKUP("CPUs",'vInfo (Imported)'!$1:$5000,A2617,FALSE),
"")</f>
        <v/>
      </c>
      <c r="D2617" t="str">
        <f>IF(HLOOKUP($D$1,'vInfo (Imported)'!$1:$5000,A2617,FALSE)&gt;0,
HLOOKUP($D$1,'vInfo (Imported)'!$1:$5000,A2617,FALSE),
"")</f>
        <v/>
      </c>
      <c r="E2617" t="str">
        <f>IF(HLOOKUP("Category",'vInfo (Imported)'!$1:$5000,A2617,FALSE)&gt;0,
HLOOKUP("Category",'vInfo (Imported)'!$1:$5000,A2617,FALSE),
"")</f>
        <v/>
      </c>
      <c r="F2617" t="str">
        <f>IF(HLOOKUP("OS according to the configuration file",'vInfo (Imported)'!$1:$5000,A2617,FALSE)&gt;0,
HLOOKUP("OS according to the configuration file",'vInfo (Imported)'!$1:$5000,A2617,FALSE),
"")</f>
        <v/>
      </c>
      <c r="G2617" s="1" t="str">
        <f>IF(HLOOKUP("Cluster",'vInfo (Imported)'!$1:$5000,A2617,FALSE)&gt;0,
HLOOKUP("Cluster",'vInfo (Imported)'!$1:$5000,A2617,FALSE),
"")</f>
        <v/>
      </c>
      <c r="K2617" s="28">
        <f>'vCluster (Imported)'!A2617</f>
        <v>0</v>
      </c>
      <c r="L2617">
        <f t="shared" si="243"/>
        <v>0</v>
      </c>
      <c r="M2617">
        <f t="shared" si="244"/>
        <v>0</v>
      </c>
      <c r="N2617">
        <f t="shared" si="245"/>
        <v>0</v>
      </c>
      <c r="O2617" s="1">
        <f t="shared" si="246"/>
        <v>0</v>
      </c>
      <c r="P2617">
        <f>SUMIFS('vCluster (Imported)'!$G:$G,'vCluster (Imported)'!$A:$A,K2617)</f>
        <v>0</v>
      </c>
      <c r="Q2617">
        <f t="shared" si="247"/>
        <v>0</v>
      </c>
    </row>
    <row r="2618" spans="1:17" x14ac:dyDescent="0.3">
      <c r="A2618">
        <f t="shared" si="242"/>
        <v>2618</v>
      </c>
      <c r="B2618" t="str">
        <f>IF(HLOOKUP("Memory",'vInfo (Imported)'!$1:$5000,A2618,FALSE)&gt;0,HLOOKUP("Memory",'vInfo (Imported)'!$1:$5000,A2618,FALSE),"")</f>
        <v/>
      </c>
      <c r="C2618" t="str">
        <f>IF(HLOOKUP("CPUs",'vInfo (Imported)'!$1:$5000,A2618,FALSE)&gt;0,
HLOOKUP("CPUs",'vInfo (Imported)'!$1:$5000,A2618,FALSE),
"")</f>
        <v/>
      </c>
      <c r="D2618" t="str">
        <f>IF(HLOOKUP($D$1,'vInfo (Imported)'!$1:$5000,A2618,FALSE)&gt;0,
HLOOKUP($D$1,'vInfo (Imported)'!$1:$5000,A2618,FALSE),
"")</f>
        <v/>
      </c>
      <c r="E2618" t="str">
        <f>IF(HLOOKUP("Category",'vInfo (Imported)'!$1:$5000,A2618,FALSE)&gt;0,
HLOOKUP("Category",'vInfo (Imported)'!$1:$5000,A2618,FALSE),
"")</f>
        <v/>
      </c>
      <c r="F2618" t="str">
        <f>IF(HLOOKUP("OS according to the configuration file",'vInfo (Imported)'!$1:$5000,A2618,FALSE)&gt;0,
HLOOKUP("OS according to the configuration file",'vInfo (Imported)'!$1:$5000,A2618,FALSE),
"")</f>
        <v/>
      </c>
      <c r="G2618" s="1" t="str">
        <f>IF(HLOOKUP("Cluster",'vInfo (Imported)'!$1:$5000,A2618,FALSE)&gt;0,
HLOOKUP("Cluster",'vInfo (Imported)'!$1:$5000,A2618,FALSE),
"")</f>
        <v/>
      </c>
      <c r="K2618" s="28">
        <f>'vCluster (Imported)'!A2618</f>
        <v>0</v>
      </c>
      <c r="L2618">
        <f t="shared" si="243"/>
        <v>0</v>
      </c>
      <c r="M2618">
        <f t="shared" si="244"/>
        <v>0</v>
      </c>
      <c r="N2618">
        <f t="shared" si="245"/>
        <v>0</v>
      </c>
      <c r="O2618" s="1">
        <f t="shared" si="246"/>
        <v>0</v>
      </c>
      <c r="P2618">
        <f>SUMIFS('vCluster (Imported)'!$G:$G,'vCluster (Imported)'!$A:$A,K2618)</f>
        <v>0</v>
      </c>
      <c r="Q2618">
        <f t="shared" si="247"/>
        <v>0</v>
      </c>
    </row>
    <row r="2619" spans="1:17" x14ac:dyDescent="0.3">
      <c r="A2619">
        <f t="shared" si="242"/>
        <v>2619</v>
      </c>
      <c r="B2619" t="str">
        <f>IF(HLOOKUP("Memory",'vInfo (Imported)'!$1:$5000,A2619,FALSE)&gt;0,HLOOKUP("Memory",'vInfo (Imported)'!$1:$5000,A2619,FALSE),"")</f>
        <v/>
      </c>
      <c r="C2619" t="str">
        <f>IF(HLOOKUP("CPUs",'vInfo (Imported)'!$1:$5000,A2619,FALSE)&gt;0,
HLOOKUP("CPUs",'vInfo (Imported)'!$1:$5000,A2619,FALSE),
"")</f>
        <v/>
      </c>
      <c r="D2619" t="str">
        <f>IF(HLOOKUP($D$1,'vInfo (Imported)'!$1:$5000,A2619,FALSE)&gt;0,
HLOOKUP($D$1,'vInfo (Imported)'!$1:$5000,A2619,FALSE),
"")</f>
        <v/>
      </c>
      <c r="E2619" t="str">
        <f>IF(HLOOKUP("Category",'vInfo (Imported)'!$1:$5000,A2619,FALSE)&gt;0,
HLOOKUP("Category",'vInfo (Imported)'!$1:$5000,A2619,FALSE),
"")</f>
        <v/>
      </c>
      <c r="F2619" t="str">
        <f>IF(HLOOKUP("OS according to the configuration file",'vInfo (Imported)'!$1:$5000,A2619,FALSE)&gt;0,
HLOOKUP("OS according to the configuration file",'vInfo (Imported)'!$1:$5000,A2619,FALSE),
"")</f>
        <v/>
      </c>
      <c r="G2619" s="1" t="str">
        <f>IF(HLOOKUP("Cluster",'vInfo (Imported)'!$1:$5000,A2619,FALSE)&gt;0,
HLOOKUP("Cluster",'vInfo (Imported)'!$1:$5000,A2619,FALSE),
"")</f>
        <v/>
      </c>
      <c r="K2619" s="28">
        <f>'vCluster (Imported)'!A2619</f>
        <v>0</v>
      </c>
      <c r="L2619">
        <f t="shared" si="243"/>
        <v>0</v>
      </c>
      <c r="M2619">
        <f t="shared" si="244"/>
        <v>0</v>
      </c>
      <c r="N2619">
        <f t="shared" si="245"/>
        <v>0</v>
      </c>
      <c r="O2619" s="1">
        <f t="shared" si="246"/>
        <v>0</v>
      </c>
      <c r="P2619">
        <f>SUMIFS('vCluster (Imported)'!$G:$G,'vCluster (Imported)'!$A:$A,K2619)</f>
        <v>0</v>
      </c>
      <c r="Q2619">
        <f t="shared" si="247"/>
        <v>0</v>
      </c>
    </row>
    <row r="2620" spans="1:17" x14ac:dyDescent="0.3">
      <c r="A2620">
        <f t="shared" si="242"/>
        <v>2620</v>
      </c>
      <c r="B2620" t="str">
        <f>IF(HLOOKUP("Memory",'vInfo (Imported)'!$1:$5000,A2620,FALSE)&gt;0,HLOOKUP("Memory",'vInfo (Imported)'!$1:$5000,A2620,FALSE),"")</f>
        <v/>
      </c>
      <c r="C2620" t="str">
        <f>IF(HLOOKUP("CPUs",'vInfo (Imported)'!$1:$5000,A2620,FALSE)&gt;0,
HLOOKUP("CPUs",'vInfo (Imported)'!$1:$5000,A2620,FALSE),
"")</f>
        <v/>
      </c>
      <c r="D2620" t="str">
        <f>IF(HLOOKUP($D$1,'vInfo (Imported)'!$1:$5000,A2620,FALSE)&gt;0,
HLOOKUP($D$1,'vInfo (Imported)'!$1:$5000,A2620,FALSE),
"")</f>
        <v/>
      </c>
      <c r="E2620" t="str">
        <f>IF(HLOOKUP("Category",'vInfo (Imported)'!$1:$5000,A2620,FALSE)&gt;0,
HLOOKUP("Category",'vInfo (Imported)'!$1:$5000,A2620,FALSE),
"")</f>
        <v/>
      </c>
      <c r="F2620" t="str">
        <f>IF(HLOOKUP("OS according to the configuration file",'vInfo (Imported)'!$1:$5000,A2620,FALSE)&gt;0,
HLOOKUP("OS according to the configuration file",'vInfo (Imported)'!$1:$5000,A2620,FALSE),
"")</f>
        <v/>
      </c>
      <c r="G2620" s="1" t="str">
        <f>IF(HLOOKUP("Cluster",'vInfo (Imported)'!$1:$5000,A2620,FALSE)&gt;0,
HLOOKUP("Cluster",'vInfo (Imported)'!$1:$5000,A2620,FALSE),
"")</f>
        <v/>
      </c>
      <c r="K2620" s="28">
        <f>'vCluster (Imported)'!A2620</f>
        <v>0</v>
      </c>
      <c r="L2620">
        <f t="shared" si="243"/>
        <v>0</v>
      </c>
      <c r="M2620">
        <f t="shared" si="244"/>
        <v>0</v>
      </c>
      <c r="N2620">
        <f t="shared" si="245"/>
        <v>0</v>
      </c>
      <c r="O2620" s="1">
        <f t="shared" si="246"/>
        <v>0</v>
      </c>
      <c r="P2620">
        <f>SUMIFS('vCluster (Imported)'!$G:$G,'vCluster (Imported)'!$A:$A,K2620)</f>
        <v>0</v>
      </c>
      <c r="Q2620">
        <f t="shared" si="247"/>
        <v>0</v>
      </c>
    </row>
    <row r="2621" spans="1:17" x14ac:dyDescent="0.3">
      <c r="A2621">
        <f t="shared" si="242"/>
        <v>2621</v>
      </c>
      <c r="B2621" t="str">
        <f>IF(HLOOKUP("Memory",'vInfo (Imported)'!$1:$5000,A2621,FALSE)&gt;0,HLOOKUP("Memory",'vInfo (Imported)'!$1:$5000,A2621,FALSE),"")</f>
        <v/>
      </c>
      <c r="C2621" t="str">
        <f>IF(HLOOKUP("CPUs",'vInfo (Imported)'!$1:$5000,A2621,FALSE)&gt;0,
HLOOKUP("CPUs",'vInfo (Imported)'!$1:$5000,A2621,FALSE),
"")</f>
        <v/>
      </c>
      <c r="D2621" t="str">
        <f>IF(HLOOKUP($D$1,'vInfo (Imported)'!$1:$5000,A2621,FALSE)&gt;0,
HLOOKUP($D$1,'vInfo (Imported)'!$1:$5000,A2621,FALSE),
"")</f>
        <v/>
      </c>
      <c r="E2621" t="str">
        <f>IF(HLOOKUP("Category",'vInfo (Imported)'!$1:$5000,A2621,FALSE)&gt;0,
HLOOKUP("Category",'vInfo (Imported)'!$1:$5000,A2621,FALSE),
"")</f>
        <v/>
      </c>
      <c r="F2621" t="str">
        <f>IF(HLOOKUP("OS according to the configuration file",'vInfo (Imported)'!$1:$5000,A2621,FALSE)&gt;0,
HLOOKUP("OS according to the configuration file",'vInfo (Imported)'!$1:$5000,A2621,FALSE),
"")</f>
        <v/>
      </c>
      <c r="G2621" s="1" t="str">
        <f>IF(HLOOKUP("Cluster",'vInfo (Imported)'!$1:$5000,A2621,FALSE)&gt;0,
HLOOKUP("Cluster",'vInfo (Imported)'!$1:$5000,A2621,FALSE),
"")</f>
        <v/>
      </c>
      <c r="K2621" s="28">
        <f>'vCluster (Imported)'!A2621</f>
        <v>0</v>
      </c>
      <c r="L2621">
        <f t="shared" si="243"/>
        <v>0</v>
      </c>
      <c r="M2621">
        <f t="shared" si="244"/>
        <v>0</v>
      </c>
      <c r="N2621">
        <f t="shared" si="245"/>
        <v>0</v>
      </c>
      <c r="O2621" s="1">
        <f t="shared" si="246"/>
        <v>0</v>
      </c>
      <c r="P2621">
        <f>SUMIFS('vCluster (Imported)'!$G:$G,'vCluster (Imported)'!$A:$A,K2621)</f>
        <v>0</v>
      </c>
      <c r="Q2621">
        <f t="shared" si="247"/>
        <v>0</v>
      </c>
    </row>
    <row r="2622" spans="1:17" x14ac:dyDescent="0.3">
      <c r="A2622">
        <f t="shared" si="242"/>
        <v>2622</v>
      </c>
      <c r="B2622" t="str">
        <f>IF(HLOOKUP("Memory",'vInfo (Imported)'!$1:$5000,A2622,FALSE)&gt;0,HLOOKUP("Memory",'vInfo (Imported)'!$1:$5000,A2622,FALSE),"")</f>
        <v/>
      </c>
      <c r="C2622" t="str">
        <f>IF(HLOOKUP("CPUs",'vInfo (Imported)'!$1:$5000,A2622,FALSE)&gt;0,
HLOOKUP("CPUs",'vInfo (Imported)'!$1:$5000,A2622,FALSE),
"")</f>
        <v/>
      </c>
      <c r="D2622" t="str">
        <f>IF(HLOOKUP($D$1,'vInfo (Imported)'!$1:$5000,A2622,FALSE)&gt;0,
HLOOKUP($D$1,'vInfo (Imported)'!$1:$5000,A2622,FALSE),
"")</f>
        <v/>
      </c>
      <c r="E2622" t="str">
        <f>IF(HLOOKUP("Category",'vInfo (Imported)'!$1:$5000,A2622,FALSE)&gt;0,
HLOOKUP("Category",'vInfo (Imported)'!$1:$5000,A2622,FALSE),
"")</f>
        <v/>
      </c>
      <c r="F2622" t="str">
        <f>IF(HLOOKUP("OS according to the configuration file",'vInfo (Imported)'!$1:$5000,A2622,FALSE)&gt;0,
HLOOKUP("OS according to the configuration file",'vInfo (Imported)'!$1:$5000,A2622,FALSE),
"")</f>
        <v/>
      </c>
      <c r="G2622" s="1" t="str">
        <f>IF(HLOOKUP("Cluster",'vInfo (Imported)'!$1:$5000,A2622,FALSE)&gt;0,
HLOOKUP("Cluster",'vInfo (Imported)'!$1:$5000,A2622,FALSE),
"")</f>
        <v/>
      </c>
      <c r="K2622" s="28">
        <f>'vCluster (Imported)'!A2622</f>
        <v>0</v>
      </c>
      <c r="L2622">
        <f t="shared" si="243"/>
        <v>0</v>
      </c>
      <c r="M2622">
        <f t="shared" si="244"/>
        <v>0</v>
      </c>
      <c r="N2622">
        <f t="shared" si="245"/>
        <v>0</v>
      </c>
      <c r="O2622" s="1">
        <f t="shared" si="246"/>
        <v>0</v>
      </c>
      <c r="P2622">
        <f>SUMIFS('vCluster (Imported)'!$G:$G,'vCluster (Imported)'!$A:$A,K2622)</f>
        <v>0</v>
      </c>
      <c r="Q2622">
        <f t="shared" si="247"/>
        <v>0</v>
      </c>
    </row>
    <row r="2623" spans="1:17" x14ac:dyDescent="0.3">
      <c r="A2623">
        <f t="shared" si="242"/>
        <v>2623</v>
      </c>
      <c r="B2623" t="str">
        <f>IF(HLOOKUP("Memory",'vInfo (Imported)'!$1:$5000,A2623,FALSE)&gt;0,HLOOKUP("Memory",'vInfo (Imported)'!$1:$5000,A2623,FALSE),"")</f>
        <v/>
      </c>
      <c r="C2623" t="str">
        <f>IF(HLOOKUP("CPUs",'vInfo (Imported)'!$1:$5000,A2623,FALSE)&gt;0,
HLOOKUP("CPUs",'vInfo (Imported)'!$1:$5000,A2623,FALSE),
"")</f>
        <v/>
      </c>
      <c r="D2623" t="str">
        <f>IF(HLOOKUP($D$1,'vInfo (Imported)'!$1:$5000,A2623,FALSE)&gt;0,
HLOOKUP($D$1,'vInfo (Imported)'!$1:$5000,A2623,FALSE),
"")</f>
        <v/>
      </c>
      <c r="E2623" t="str">
        <f>IF(HLOOKUP("Category",'vInfo (Imported)'!$1:$5000,A2623,FALSE)&gt;0,
HLOOKUP("Category",'vInfo (Imported)'!$1:$5000,A2623,FALSE),
"")</f>
        <v/>
      </c>
      <c r="F2623" t="str">
        <f>IF(HLOOKUP("OS according to the configuration file",'vInfo (Imported)'!$1:$5000,A2623,FALSE)&gt;0,
HLOOKUP("OS according to the configuration file",'vInfo (Imported)'!$1:$5000,A2623,FALSE),
"")</f>
        <v/>
      </c>
      <c r="G2623" s="1" t="str">
        <f>IF(HLOOKUP("Cluster",'vInfo (Imported)'!$1:$5000,A2623,FALSE)&gt;0,
HLOOKUP("Cluster",'vInfo (Imported)'!$1:$5000,A2623,FALSE),
"")</f>
        <v/>
      </c>
      <c r="K2623" s="28">
        <f>'vCluster (Imported)'!A2623</f>
        <v>0</v>
      </c>
      <c r="L2623">
        <f t="shared" si="243"/>
        <v>0</v>
      </c>
      <c r="M2623">
        <f t="shared" si="244"/>
        <v>0</v>
      </c>
      <c r="N2623">
        <f t="shared" si="245"/>
        <v>0</v>
      </c>
      <c r="O2623" s="1">
        <f t="shared" si="246"/>
        <v>0</v>
      </c>
      <c r="P2623">
        <f>SUMIFS('vCluster (Imported)'!$G:$G,'vCluster (Imported)'!$A:$A,K2623)</f>
        <v>0</v>
      </c>
      <c r="Q2623">
        <f t="shared" si="247"/>
        <v>0</v>
      </c>
    </row>
    <row r="2624" spans="1:17" x14ac:dyDescent="0.3">
      <c r="A2624">
        <f t="shared" si="242"/>
        <v>2624</v>
      </c>
      <c r="B2624" t="str">
        <f>IF(HLOOKUP("Memory",'vInfo (Imported)'!$1:$5000,A2624,FALSE)&gt;0,HLOOKUP("Memory",'vInfo (Imported)'!$1:$5000,A2624,FALSE),"")</f>
        <v/>
      </c>
      <c r="C2624" t="str">
        <f>IF(HLOOKUP("CPUs",'vInfo (Imported)'!$1:$5000,A2624,FALSE)&gt;0,
HLOOKUP("CPUs",'vInfo (Imported)'!$1:$5000,A2624,FALSE),
"")</f>
        <v/>
      </c>
      <c r="D2624" t="str">
        <f>IF(HLOOKUP($D$1,'vInfo (Imported)'!$1:$5000,A2624,FALSE)&gt;0,
HLOOKUP($D$1,'vInfo (Imported)'!$1:$5000,A2624,FALSE),
"")</f>
        <v/>
      </c>
      <c r="E2624" t="str">
        <f>IF(HLOOKUP("Category",'vInfo (Imported)'!$1:$5000,A2624,FALSE)&gt;0,
HLOOKUP("Category",'vInfo (Imported)'!$1:$5000,A2624,FALSE),
"")</f>
        <v/>
      </c>
      <c r="F2624" t="str">
        <f>IF(HLOOKUP("OS according to the configuration file",'vInfo (Imported)'!$1:$5000,A2624,FALSE)&gt;0,
HLOOKUP("OS according to the configuration file",'vInfo (Imported)'!$1:$5000,A2624,FALSE),
"")</f>
        <v/>
      </c>
      <c r="G2624" s="1" t="str">
        <f>IF(HLOOKUP("Cluster",'vInfo (Imported)'!$1:$5000,A2624,FALSE)&gt;0,
HLOOKUP("Cluster",'vInfo (Imported)'!$1:$5000,A2624,FALSE),
"")</f>
        <v/>
      </c>
      <c r="K2624" s="28">
        <f>'vCluster (Imported)'!A2624</f>
        <v>0</v>
      </c>
      <c r="L2624">
        <f t="shared" si="243"/>
        <v>0</v>
      </c>
      <c r="M2624">
        <f t="shared" si="244"/>
        <v>0</v>
      </c>
      <c r="N2624">
        <f t="shared" si="245"/>
        <v>0</v>
      </c>
      <c r="O2624" s="1">
        <f t="shared" si="246"/>
        <v>0</v>
      </c>
      <c r="P2624">
        <f>SUMIFS('vCluster (Imported)'!$G:$G,'vCluster (Imported)'!$A:$A,K2624)</f>
        <v>0</v>
      </c>
      <c r="Q2624">
        <f t="shared" si="247"/>
        <v>0</v>
      </c>
    </row>
    <row r="2625" spans="1:17" x14ac:dyDescent="0.3">
      <c r="A2625">
        <f t="shared" si="242"/>
        <v>2625</v>
      </c>
      <c r="B2625" t="str">
        <f>IF(HLOOKUP("Memory",'vInfo (Imported)'!$1:$5000,A2625,FALSE)&gt;0,HLOOKUP("Memory",'vInfo (Imported)'!$1:$5000,A2625,FALSE),"")</f>
        <v/>
      </c>
      <c r="C2625" t="str">
        <f>IF(HLOOKUP("CPUs",'vInfo (Imported)'!$1:$5000,A2625,FALSE)&gt;0,
HLOOKUP("CPUs",'vInfo (Imported)'!$1:$5000,A2625,FALSE),
"")</f>
        <v/>
      </c>
      <c r="D2625" t="str">
        <f>IF(HLOOKUP($D$1,'vInfo (Imported)'!$1:$5000,A2625,FALSE)&gt;0,
HLOOKUP($D$1,'vInfo (Imported)'!$1:$5000,A2625,FALSE),
"")</f>
        <v/>
      </c>
      <c r="E2625" t="str">
        <f>IF(HLOOKUP("Category",'vInfo (Imported)'!$1:$5000,A2625,FALSE)&gt;0,
HLOOKUP("Category",'vInfo (Imported)'!$1:$5000,A2625,FALSE),
"")</f>
        <v/>
      </c>
      <c r="F2625" t="str">
        <f>IF(HLOOKUP("OS according to the configuration file",'vInfo (Imported)'!$1:$5000,A2625,FALSE)&gt;0,
HLOOKUP("OS according to the configuration file",'vInfo (Imported)'!$1:$5000,A2625,FALSE),
"")</f>
        <v/>
      </c>
      <c r="G2625" s="1" t="str">
        <f>IF(HLOOKUP("Cluster",'vInfo (Imported)'!$1:$5000,A2625,FALSE)&gt;0,
HLOOKUP("Cluster",'vInfo (Imported)'!$1:$5000,A2625,FALSE),
"")</f>
        <v/>
      </c>
      <c r="K2625" s="28">
        <f>'vCluster (Imported)'!A2625</f>
        <v>0</v>
      </c>
      <c r="L2625">
        <f t="shared" si="243"/>
        <v>0</v>
      </c>
      <c r="M2625">
        <f t="shared" si="244"/>
        <v>0</v>
      </c>
      <c r="N2625">
        <f t="shared" si="245"/>
        <v>0</v>
      </c>
      <c r="O2625" s="1">
        <f t="shared" si="246"/>
        <v>0</v>
      </c>
      <c r="P2625">
        <f>SUMIFS('vCluster (Imported)'!$G:$G,'vCluster (Imported)'!$A:$A,K2625)</f>
        <v>0</v>
      </c>
      <c r="Q2625">
        <f t="shared" si="247"/>
        <v>0</v>
      </c>
    </row>
    <row r="2626" spans="1:17" x14ac:dyDescent="0.3">
      <c r="A2626">
        <f t="shared" ref="A2626:A2689" si="248">A2625+1</f>
        <v>2626</v>
      </c>
      <c r="B2626" t="str">
        <f>IF(HLOOKUP("Memory",'vInfo (Imported)'!$1:$5000,A2626,FALSE)&gt;0,HLOOKUP("Memory",'vInfo (Imported)'!$1:$5000,A2626,FALSE),"")</f>
        <v/>
      </c>
      <c r="C2626" t="str">
        <f>IF(HLOOKUP("CPUs",'vInfo (Imported)'!$1:$5000,A2626,FALSE)&gt;0,
HLOOKUP("CPUs",'vInfo (Imported)'!$1:$5000,A2626,FALSE),
"")</f>
        <v/>
      </c>
      <c r="D2626" t="str">
        <f>IF(HLOOKUP($D$1,'vInfo (Imported)'!$1:$5000,A2626,FALSE)&gt;0,
HLOOKUP($D$1,'vInfo (Imported)'!$1:$5000,A2626,FALSE),
"")</f>
        <v/>
      </c>
      <c r="E2626" t="str">
        <f>IF(HLOOKUP("Category",'vInfo (Imported)'!$1:$5000,A2626,FALSE)&gt;0,
HLOOKUP("Category",'vInfo (Imported)'!$1:$5000,A2626,FALSE),
"")</f>
        <v/>
      </c>
      <c r="F2626" t="str">
        <f>IF(HLOOKUP("OS according to the configuration file",'vInfo (Imported)'!$1:$5000,A2626,FALSE)&gt;0,
HLOOKUP("OS according to the configuration file",'vInfo (Imported)'!$1:$5000,A2626,FALSE),
"")</f>
        <v/>
      </c>
      <c r="G2626" s="1" t="str">
        <f>IF(HLOOKUP("Cluster",'vInfo (Imported)'!$1:$5000,A2626,FALSE)&gt;0,
HLOOKUP("Cluster",'vInfo (Imported)'!$1:$5000,A2626,FALSE),
"")</f>
        <v/>
      </c>
      <c r="K2626" s="28">
        <f>'vCluster (Imported)'!A2626</f>
        <v>0</v>
      </c>
      <c r="L2626">
        <f t="shared" ref="L2626:L2689" si="249">COUNTIFS(G:G,K2626,$E:$E,$L$1)</f>
        <v>0</v>
      </c>
      <c r="M2626">
        <f t="shared" ref="M2626:M2689" si="250">COUNTIFS(G:G,K2626,$E:$E,$M$1)</f>
        <v>0</v>
      </c>
      <c r="N2626">
        <f t="shared" ref="N2626:N2689" si="251">COUNTIFS(G:G,K2626,$E:$E,$N$1)</f>
        <v>0</v>
      </c>
      <c r="O2626" s="1">
        <f t="shared" ref="O2626:O2689" si="252">COUNTIFS(G:G,K2626,$E:$E,$O$1)</f>
        <v>0</v>
      </c>
      <c r="P2626">
        <f>SUMIFS('vCluster (Imported)'!$G:$G,'vCluster (Imported)'!$A:$A,K2626)</f>
        <v>0</v>
      </c>
      <c r="Q2626">
        <f t="shared" ref="Q2626:Q2689" si="253">IF(L2626&gt;0,P2626,0)</f>
        <v>0</v>
      </c>
    </row>
    <row r="2627" spans="1:17" x14ac:dyDescent="0.3">
      <c r="A2627">
        <f t="shared" si="248"/>
        <v>2627</v>
      </c>
      <c r="B2627" t="str">
        <f>IF(HLOOKUP("Memory",'vInfo (Imported)'!$1:$5000,A2627,FALSE)&gt;0,HLOOKUP("Memory",'vInfo (Imported)'!$1:$5000,A2627,FALSE),"")</f>
        <v/>
      </c>
      <c r="C2627" t="str">
        <f>IF(HLOOKUP("CPUs",'vInfo (Imported)'!$1:$5000,A2627,FALSE)&gt;0,
HLOOKUP("CPUs",'vInfo (Imported)'!$1:$5000,A2627,FALSE),
"")</f>
        <v/>
      </c>
      <c r="D2627" t="str">
        <f>IF(HLOOKUP($D$1,'vInfo (Imported)'!$1:$5000,A2627,FALSE)&gt;0,
HLOOKUP($D$1,'vInfo (Imported)'!$1:$5000,A2627,FALSE),
"")</f>
        <v/>
      </c>
      <c r="E2627" t="str">
        <f>IF(HLOOKUP("Category",'vInfo (Imported)'!$1:$5000,A2627,FALSE)&gt;0,
HLOOKUP("Category",'vInfo (Imported)'!$1:$5000,A2627,FALSE),
"")</f>
        <v/>
      </c>
      <c r="F2627" t="str">
        <f>IF(HLOOKUP("OS according to the configuration file",'vInfo (Imported)'!$1:$5000,A2627,FALSE)&gt;0,
HLOOKUP("OS according to the configuration file",'vInfo (Imported)'!$1:$5000,A2627,FALSE),
"")</f>
        <v/>
      </c>
      <c r="G2627" s="1" t="str">
        <f>IF(HLOOKUP("Cluster",'vInfo (Imported)'!$1:$5000,A2627,FALSE)&gt;0,
HLOOKUP("Cluster",'vInfo (Imported)'!$1:$5000,A2627,FALSE),
"")</f>
        <v/>
      </c>
      <c r="K2627" s="28">
        <f>'vCluster (Imported)'!A2627</f>
        <v>0</v>
      </c>
      <c r="L2627">
        <f t="shared" si="249"/>
        <v>0</v>
      </c>
      <c r="M2627">
        <f t="shared" si="250"/>
        <v>0</v>
      </c>
      <c r="N2627">
        <f t="shared" si="251"/>
        <v>0</v>
      </c>
      <c r="O2627" s="1">
        <f t="shared" si="252"/>
        <v>0</v>
      </c>
      <c r="P2627">
        <f>SUMIFS('vCluster (Imported)'!$G:$G,'vCluster (Imported)'!$A:$A,K2627)</f>
        <v>0</v>
      </c>
      <c r="Q2627">
        <f t="shared" si="253"/>
        <v>0</v>
      </c>
    </row>
    <row r="2628" spans="1:17" x14ac:dyDescent="0.3">
      <c r="A2628">
        <f t="shared" si="248"/>
        <v>2628</v>
      </c>
      <c r="B2628" t="str">
        <f>IF(HLOOKUP("Memory",'vInfo (Imported)'!$1:$5000,A2628,FALSE)&gt;0,HLOOKUP("Memory",'vInfo (Imported)'!$1:$5000,A2628,FALSE),"")</f>
        <v/>
      </c>
      <c r="C2628" t="str">
        <f>IF(HLOOKUP("CPUs",'vInfo (Imported)'!$1:$5000,A2628,FALSE)&gt;0,
HLOOKUP("CPUs",'vInfo (Imported)'!$1:$5000,A2628,FALSE),
"")</f>
        <v/>
      </c>
      <c r="D2628" t="str">
        <f>IF(HLOOKUP($D$1,'vInfo (Imported)'!$1:$5000,A2628,FALSE)&gt;0,
HLOOKUP($D$1,'vInfo (Imported)'!$1:$5000,A2628,FALSE),
"")</f>
        <v/>
      </c>
      <c r="E2628" t="str">
        <f>IF(HLOOKUP("Category",'vInfo (Imported)'!$1:$5000,A2628,FALSE)&gt;0,
HLOOKUP("Category",'vInfo (Imported)'!$1:$5000,A2628,FALSE),
"")</f>
        <v/>
      </c>
      <c r="F2628" t="str">
        <f>IF(HLOOKUP("OS according to the configuration file",'vInfo (Imported)'!$1:$5000,A2628,FALSE)&gt;0,
HLOOKUP("OS according to the configuration file",'vInfo (Imported)'!$1:$5000,A2628,FALSE),
"")</f>
        <v/>
      </c>
      <c r="G2628" s="1" t="str">
        <f>IF(HLOOKUP("Cluster",'vInfo (Imported)'!$1:$5000,A2628,FALSE)&gt;0,
HLOOKUP("Cluster",'vInfo (Imported)'!$1:$5000,A2628,FALSE),
"")</f>
        <v/>
      </c>
      <c r="K2628" s="28">
        <f>'vCluster (Imported)'!A2628</f>
        <v>0</v>
      </c>
      <c r="L2628">
        <f t="shared" si="249"/>
        <v>0</v>
      </c>
      <c r="M2628">
        <f t="shared" si="250"/>
        <v>0</v>
      </c>
      <c r="N2628">
        <f t="shared" si="251"/>
        <v>0</v>
      </c>
      <c r="O2628" s="1">
        <f t="shared" si="252"/>
        <v>0</v>
      </c>
      <c r="P2628">
        <f>SUMIFS('vCluster (Imported)'!$G:$G,'vCluster (Imported)'!$A:$A,K2628)</f>
        <v>0</v>
      </c>
      <c r="Q2628">
        <f t="shared" si="253"/>
        <v>0</v>
      </c>
    </row>
    <row r="2629" spans="1:17" x14ac:dyDescent="0.3">
      <c r="A2629">
        <f t="shared" si="248"/>
        <v>2629</v>
      </c>
      <c r="B2629" t="str">
        <f>IF(HLOOKUP("Memory",'vInfo (Imported)'!$1:$5000,A2629,FALSE)&gt;0,HLOOKUP("Memory",'vInfo (Imported)'!$1:$5000,A2629,FALSE),"")</f>
        <v/>
      </c>
      <c r="C2629" t="str">
        <f>IF(HLOOKUP("CPUs",'vInfo (Imported)'!$1:$5000,A2629,FALSE)&gt;0,
HLOOKUP("CPUs",'vInfo (Imported)'!$1:$5000,A2629,FALSE),
"")</f>
        <v/>
      </c>
      <c r="D2629" t="str">
        <f>IF(HLOOKUP($D$1,'vInfo (Imported)'!$1:$5000,A2629,FALSE)&gt;0,
HLOOKUP($D$1,'vInfo (Imported)'!$1:$5000,A2629,FALSE),
"")</f>
        <v/>
      </c>
      <c r="E2629" t="str">
        <f>IF(HLOOKUP("Category",'vInfo (Imported)'!$1:$5000,A2629,FALSE)&gt;0,
HLOOKUP("Category",'vInfo (Imported)'!$1:$5000,A2629,FALSE),
"")</f>
        <v/>
      </c>
      <c r="F2629" t="str">
        <f>IF(HLOOKUP("OS according to the configuration file",'vInfo (Imported)'!$1:$5000,A2629,FALSE)&gt;0,
HLOOKUP("OS according to the configuration file",'vInfo (Imported)'!$1:$5000,A2629,FALSE),
"")</f>
        <v/>
      </c>
      <c r="G2629" s="1" t="str">
        <f>IF(HLOOKUP("Cluster",'vInfo (Imported)'!$1:$5000,A2629,FALSE)&gt;0,
HLOOKUP("Cluster",'vInfo (Imported)'!$1:$5000,A2629,FALSE),
"")</f>
        <v/>
      </c>
      <c r="K2629" s="28">
        <f>'vCluster (Imported)'!A2629</f>
        <v>0</v>
      </c>
      <c r="L2629">
        <f t="shared" si="249"/>
        <v>0</v>
      </c>
      <c r="M2629">
        <f t="shared" si="250"/>
        <v>0</v>
      </c>
      <c r="N2629">
        <f t="shared" si="251"/>
        <v>0</v>
      </c>
      <c r="O2629" s="1">
        <f t="shared" si="252"/>
        <v>0</v>
      </c>
      <c r="P2629">
        <f>SUMIFS('vCluster (Imported)'!$G:$G,'vCluster (Imported)'!$A:$A,K2629)</f>
        <v>0</v>
      </c>
      <c r="Q2629">
        <f t="shared" si="253"/>
        <v>0</v>
      </c>
    </row>
    <row r="2630" spans="1:17" x14ac:dyDescent="0.3">
      <c r="A2630">
        <f t="shared" si="248"/>
        <v>2630</v>
      </c>
      <c r="B2630" t="str">
        <f>IF(HLOOKUP("Memory",'vInfo (Imported)'!$1:$5000,A2630,FALSE)&gt;0,HLOOKUP("Memory",'vInfo (Imported)'!$1:$5000,A2630,FALSE),"")</f>
        <v/>
      </c>
      <c r="C2630" t="str">
        <f>IF(HLOOKUP("CPUs",'vInfo (Imported)'!$1:$5000,A2630,FALSE)&gt;0,
HLOOKUP("CPUs",'vInfo (Imported)'!$1:$5000,A2630,FALSE),
"")</f>
        <v/>
      </c>
      <c r="D2630" t="str">
        <f>IF(HLOOKUP($D$1,'vInfo (Imported)'!$1:$5000,A2630,FALSE)&gt;0,
HLOOKUP($D$1,'vInfo (Imported)'!$1:$5000,A2630,FALSE),
"")</f>
        <v/>
      </c>
      <c r="E2630" t="str">
        <f>IF(HLOOKUP("Category",'vInfo (Imported)'!$1:$5000,A2630,FALSE)&gt;0,
HLOOKUP("Category",'vInfo (Imported)'!$1:$5000,A2630,FALSE),
"")</f>
        <v/>
      </c>
      <c r="F2630" t="str">
        <f>IF(HLOOKUP("OS according to the configuration file",'vInfo (Imported)'!$1:$5000,A2630,FALSE)&gt;0,
HLOOKUP("OS according to the configuration file",'vInfo (Imported)'!$1:$5000,A2630,FALSE),
"")</f>
        <v/>
      </c>
      <c r="G2630" s="1" t="str">
        <f>IF(HLOOKUP("Cluster",'vInfo (Imported)'!$1:$5000,A2630,FALSE)&gt;0,
HLOOKUP("Cluster",'vInfo (Imported)'!$1:$5000,A2630,FALSE),
"")</f>
        <v/>
      </c>
      <c r="K2630" s="28">
        <f>'vCluster (Imported)'!A2630</f>
        <v>0</v>
      </c>
      <c r="L2630">
        <f t="shared" si="249"/>
        <v>0</v>
      </c>
      <c r="M2630">
        <f t="shared" si="250"/>
        <v>0</v>
      </c>
      <c r="N2630">
        <f t="shared" si="251"/>
        <v>0</v>
      </c>
      <c r="O2630" s="1">
        <f t="shared" si="252"/>
        <v>0</v>
      </c>
      <c r="P2630">
        <f>SUMIFS('vCluster (Imported)'!$G:$G,'vCluster (Imported)'!$A:$A,K2630)</f>
        <v>0</v>
      </c>
      <c r="Q2630">
        <f t="shared" si="253"/>
        <v>0</v>
      </c>
    </row>
    <row r="2631" spans="1:17" x14ac:dyDescent="0.3">
      <c r="A2631">
        <f t="shared" si="248"/>
        <v>2631</v>
      </c>
      <c r="B2631" t="str">
        <f>IF(HLOOKUP("Memory",'vInfo (Imported)'!$1:$5000,A2631,FALSE)&gt;0,HLOOKUP("Memory",'vInfo (Imported)'!$1:$5000,A2631,FALSE),"")</f>
        <v/>
      </c>
      <c r="C2631" t="str">
        <f>IF(HLOOKUP("CPUs",'vInfo (Imported)'!$1:$5000,A2631,FALSE)&gt;0,
HLOOKUP("CPUs",'vInfo (Imported)'!$1:$5000,A2631,FALSE),
"")</f>
        <v/>
      </c>
      <c r="D2631" t="str">
        <f>IF(HLOOKUP($D$1,'vInfo (Imported)'!$1:$5000,A2631,FALSE)&gt;0,
HLOOKUP($D$1,'vInfo (Imported)'!$1:$5000,A2631,FALSE),
"")</f>
        <v/>
      </c>
      <c r="E2631" t="str">
        <f>IF(HLOOKUP("Category",'vInfo (Imported)'!$1:$5000,A2631,FALSE)&gt;0,
HLOOKUP("Category",'vInfo (Imported)'!$1:$5000,A2631,FALSE),
"")</f>
        <v/>
      </c>
      <c r="F2631" t="str">
        <f>IF(HLOOKUP("OS according to the configuration file",'vInfo (Imported)'!$1:$5000,A2631,FALSE)&gt;0,
HLOOKUP("OS according to the configuration file",'vInfo (Imported)'!$1:$5000,A2631,FALSE),
"")</f>
        <v/>
      </c>
      <c r="G2631" s="1" t="str">
        <f>IF(HLOOKUP("Cluster",'vInfo (Imported)'!$1:$5000,A2631,FALSE)&gt;0,
HLOOKUP("Cluster",'vInfo (Imported)'!$1:$5000,A2631,FALSE),
"")</f>
        <v/>
      </c>
      <c r="K2631" s="28">
        <f>'vCluster (Imported)'!A2631</f>
        <v>0</v>
      </c>
      <c r="L2631">
        <f t="shared" si="249"/>
        <v>0</v>
      </c>
      <c r="M2631">
        <f t="shared" si="250"/>
        <v>0</v>
      </c>
      <c r="N2631">
        <f t="shared" si="251"/>
        <v>0</v>
      </c>
      <c r="O2631" s="1">
        <f t="shared" si="252"/>
        <v>0</v>
      </c>
      <c r="P2631">
        <f>SUMIFS('vCluster (Imported)'!$G:$G,'vCluster (Imported)'!$A:$A,K2631)</f>
        <v>0</v>
      </c>
      <c r="Q2631">
        <f t="shared" si="253"/>
        <v>0</v>
      </c>
    </row>
    <row r="2632" spans="1:17" x14ac:dyDescent="0.3">
      <c r="A2632">
        <f t="shared" si="248"/>
        <v>2632</v>
      </c>
      <c r="B2632" t="str">
        <f>IF(HLOOKUP("Memory",'vInfo (Imported)'!$1:$5000,A2632,FALSE)&gt;0,HLOOKUP("Memory",'vInfo (Imported)'!$1:$5000,A2632,FALSE),"")</f>
        <v/>
      </c>
      <c r="C2632" t="str">
        <f>IF(HLOOKUP("CPUs",'vInfo (Imported)'!$1:$5000,A2632,FALSE)&gt;0,
HLOOKUP("CPUs",'vInfo (Imported)'!$1:$5000,A2632,FALSE),
"")</f>
        <v/>
      </c>
      <c r="D2632" t="str">
        <f>IF(HLOOKUP($D$1,'vInfo (Imported)'!$1:$5000,A2632,FALSE)&gt;0,
HLOOKUP($D$1,'vInfo (Imported)'!$1:$5000,A2632,FALSE),
"")</f>
        <v/>
      </c>
      <c r="E2632" t="str">
        <f>IF(HLOOKUP("Category",'vInfo (Imported)'!$1:$5000,A2632,FALSE)&gt;0,
HLOOKUP("Category",'vInfo (Imported)'!$1:$5000,A2632,FALSE),
"")</f>
        <v/>
      </c>
      <c r="F2632" t="str">
        <f>IF(HLOOKUP("OS according to the configuration file",'vInfo (Imported)'!$1:$5000,A2632,FALSE)&gt;0,
HLOOKUP("OS according to the configuration file",'vInfo (Imported)'!$1:$5000,A2632,FALSE),
"")</f>
        <v/>
      </c>
      <c r="G2632" s="1" t="str">
        <f>IF(HLOOKUP("Cluster",'vInfo (Imported)'!$1:$5000,A2632,FALSE)&gt;0,
HLOOKUP("Cluster",'vInfo (Imported)'!$1:$5000,A2632,FALSE),
"")</f>
        <v/>
      </c>
      <c r="K2632" s="28">
        <f>'vCluster (Imported)'!A2632</f>
        <v>0</v>
      </c>
      <c r="L2632">
        <f t="shared" si="249"/>
        <v>0</v>
      </c>
      <c r="M2632">
        <f t="shared" si="250"/>
        <v>0</v>
      </c>
      <c r="N2632">
        <f t="shared" si="251"/>
        <v>0</v>
      </c>
      <c r="O2632" s="1">
        <f t="shared" si="252"/>
        <v>0</v>
      </c>
      <c r="P2632">
        <f>SUMIFS('vCluster (Imported)'!$G:$G,'vCluster (Imported)'!$A:$A,K2632)</f>
        <v>0</v>
      </c>
      <c r="Q2632">
        <f t="shared" si="253"/>
        <v>0</v>
      </c>
    </row>
    <row r="2633" spans="1:17" x14ac:dyDescent="0.3">
      <c r="A2633">
        <f t="shared" si="248"/>
        <v>2633</v>
      </c>
      <c r="B2633" t="str">
        <f>IF(HLOOKUP("Memory",'vInfo (Imported)'!$1:$5000,A2633,FALSE)&gt;0,HLOOKUP("Memory",'vInfo (Imported)'!$1:$5000,A2633,FALSE),"")</f>
        <v/>
      </c>
      <c r="C2633" t="str">
        <f>IF(HLOOKUP("CPUs",'vInfo (Imported)'!$1:$5000,A2633,FALSE)&gt;0,
HLOOKUP("CPUs",'vInfo (Imported)'!$1:$5000,A2633,FALSE),
"")</f>
        <v/>
      </c>
      <c r="D2633" t="str">
        <f>IF(HLOOKUP($D$1,'vInfo (Imported)'!$1:$5000,A2633,FALSE)&gt;0,
HLOOKUP($D$1,'vInfo (Imported)'!$1:$5000,A2633,FALSE),
"")</f>
        <v/>
      </c>
      <c r="E2633" t="str">
        <f>IF(HLOOKUP("Category",'vInfo (Imported)'!$1:$5000,A2633,FALSE)&gt;0,
HLOOKUP("Category",'vInfo (Imported)'!$1:$5000,A2633,FALSE),
"")</f>
        <v/>
      </c>
      <c r="F2633" t="str">
        <f>IF(HLOOKUP("OS according to the configuration file",'vInfo (Imported)'!$1:$5000,A2633,FALSE)&gt;0,
HLOOKUP("OS according to the configuration file",'vInfo (Imported)'!$1:$5000,A2633,FALSE),
"")</f>
        <v/>
      </c>
      <c r="G2633" s="1" t="str">
        <f>IF(HLOOKUP("Cluster",'vInfo (Imported)'!$1:$5000,A2633,FALSE)&gt;0,
HLOOKUP("Cluster",'vInfo (Imported)'!$1:$5000,A2633,FALSE),
"")</f>
        <v/>
      </c>
      <c r="K2633" s="28">
        <f>'vCluster (Imported)'!A2633</f>
        <v>0</v>
      </c>
      <c r="L2633">
        <f t="shared" si="249"/>
        <v>0</v>
      </c>
      <c r="M2633">
        <f t="shared" si="250"/>
        <v>0</v>
      </c>
      <c r="N2633">
        <f t="shared" si="251"/>
        <v>0</v>
      </c>
      <c r="O2633" s="1">
        <f t="shared" si="252"/>
        <v>0</v>
      </c>
      <c r="P2633">
        <f>SUMIFS('vCluster (Imported)'!$G:$G,'vCluster (Imported)'!$A:$A,K2633)</f>
        <v>0</v>
      </c>
      <c r="Q2633">
        <f t="shared" si="253"/>
        <v>0</v>
      </c>
    </row>
    <row r="2634" spans="1:17" x14ac:dyDescent="0.3">
      <c r="A2634">
        <f t="shared" si="248"/>
        <v>2634</v>
      </c>
      <c r="B2634" t="str">
        <f>IF(HLOOKUP("Memory",'vInfo (Imported)'!$1:$5000,A2634,FALSE)&gt;0,HLOOKUP("Memory",'vInfo (Imported)'!$1:$5000,A2634,FALSE),"")</f>
        <v/>
      </c>
      <c r="C2634" t="str">
        <f>IF(HLOOKUP("CPUs",'vInfo (Imported)'!$1:$5000,A2634,FALSE)&gt;0,
HLOOKUP("CPUs",'vInfo (Imported)'!$1:$5000,A2634,FALSE),
"")</f>
        <v/>
      </c>
      <c r="D2634" t="str">
        <f>IF(HLOOKUP($D$1,'vInfo (Imported)'!$1:$5000,A2634,FALSE)&gt;0,
HLOOKUP($D$1,'vInfo (Imported)'!$1:$5000,A2634,FALSE),
"")</f>
        <v/>
      </c>
      <c r="E2634" t="str">
        <f>IF(HLOOKUP("Category",'vInfo (Imported)'!$1:$5000,A2634,FALSE)&gt;0,
HLOOKUP("Category",'vInfo (Imported)'!$1:$5000,A2634,FALSE),
"")</f>
        <v/>
      </c>
      <c r="F2634" t="str">
        <f>IF(HLOOKUP("OS according to the configuration file",'vInfo (Imported)'!$1:$5000,A2634,FALSE)&gt;0,
HLOOKUP("OS according to the configuration file",'vInfo (Imported)'!$1:$5000,A2634,FALSE),
"")</f>
        <v/>
      </c>
      <c r="G2634" s="1" t="str">
        <f>IF(HLOOKUP("Cluster",'vInfo (Imported)'!$1:$5000,A2634,FALSE)&gt;0,
HLOOKUP("Cluster",'vInfo (Imported)'!$1:$5000,A2634,FALSE),
"")</f>
        <v/>
      </c>
      <c r="K2634" s="28">
        <f>'vCluster (Imported)'!A2634</f>
        <v>0</v>
      </c>
      <c r="L2634">
        <f t="shared" si="249"/>
        <v>0</v>
      </c>
      <c r="M2634">
        <f t="shared" si="250"/>
        <v>0</v>
      </c>
      <c r="N2634">
        <f t="shared" si="251"/>
        <v>0</v>
      </c>
      <c r="O2634" s="1">
        <f t="shared" si="252"/>
        <v>0</v>
      </c>
      <c r="P2634">
        <f>SUMIFS('vCluster (Imported)'!$G:$G,'vCluster (Imported)'!$A:$A,K2634)</f>
        <v>0</v>
      </c>
      <c r="Q2634">
        <f t="shared" si="253"/>
        <v>0</v>
      </c>
    </row>
    <row r="2635" spans="1:17" x14ac:dyDescent="0.3">
      <c r="A2635">
        <f t="shared" si="248"/>
        <v>2635</v>
      </c>
      <c r="B2635" t="str">
        <f>IF(HLOOKUP("Memory",'vInfo (Imported)'!$1:$5000,A2635,FALSE)&gt;0,HLOOKUP("Memory",'vInfo (Imported)'!$1:$5000,A2635,FALSE),"")</f>
        <v/>
      </c>
      <c r="C2635" t="str">
        <f>IF(HLOOKUP("CPUs",'vInfo (Imported)'!$1:$5000,A2635,FALSE)&gt;0,
HLOOKUP("CPUs",'vInfo (Imported)'!$1:$5000,A2635,FALSE),
"")</f>
        <v/>
      </c>
      <c r="D2635" t="str">
        <f>IF(HLOOKUP($D$1,'vInfo (Imported)'!$1:$5000,A2635,FALSE)&gt;0,
HLOOKUP($D$1,'vInfo (Imported)'!$1:$5000,A2635,FALSE),
"")</f>
        <v/>
      </c>
      <c r="E2635" t="str">
        <f>IF(HLOOKUP("Category",'vInfo (Imported)'!$1:$5000,A2635,FALSE)&gt;0,
HLOOKUP("Category",'vInfo (Imported)'!$1:$5000,A2635,FALSE),
"")</f>
        <v/>
      </c>
      <c r="F2635" t="str">
        <f>IF(HLOOKUP("OS according to the configuration file",'vInfo (Imported)'!$1:$5000,A2635,FALSE)&gt;0,
HLOOKUP("OS according to the configuration file",'vInfo (Imported)'!$1:$5000,A2635,FALSE),
"")</f>
        <v/>
      </c>
      <c r="G2635" s="1" t="str">
        <f>IF(HLOOKUP("Cluster",'vInfo (Imported)'!$1:$5000,A2635,FALSE)&gt;0,
HLOOKUP("Cluster",'vInfo (Imported)'!$1:$5000,A2635,FALSE),
"")</f>
        <v/>
      </c>
      <c r="K2635" s="28">
        <f>'vCluster (Imported)'!A2635</f>
        <v>0</v>
      </c>
      <c r="L2635">
        <f t="shared" si="249"/>
        <v>0</v>
      </c>
      <c r="M2635">
        <f t="shared" si="250"/>
        <v>0</v>
      </c>
      <c r="N2635">
        <f t="shared" si="251"/>
        <v>0</v>
      </c>
      <c r="O2635" s="1">
        <f t="shared" si="252"/>
        <v>0</v>
      </c>
      <c r="P2635">
        <f>SUMIFS('vCluster (Imported)'!$G:$G,'vCluster (Imported)'!$A:$A,K2635)</f>
        <v>0</v>
      </c>
      <c r="Q2635">
        <f t="shared" si="253"/>
        <v>0</v>
      </c>
    </row>
    <row r="2636" spans="1:17" x14ac:dyDescent="0.3">
      <c r="A2636">
        <f t="shared" si="248"/>
        <v>2636</v>
      </c>
      <c r="B2636" t="str">
        <f>IF(HLOOKUP("Memory",'vInfo (Imported)'!$1:$5000,A2636,FALSE)&gt;0,HLOOKUP("Memory",'vInfo (Imported)'!$1:$5000,A2636,FALSE),"")</f>
        <v/>
      </c>
      <c r="C2636" t="str">
        <f>IF(HLOOKUP("CPUs",'vInfo (Imported)'!$1:$5000,A2636,FALSE)&gt;0,
HLOOKUP("CPUs",'vInfo (Imported)'!$1:$5000,A2636,FALSE),
"")</f>
        <v/>
      </c>
      <c r="D2636" t="str">
        <f>IF(HLOOKUP($D$1,'vInfo (Imported)'!$1:$5000,A2636,FALSE)&gt;0,
HLOOKUP($D$1,'vInfo (Imported)'!$1:$5000,A2636,FALSE),
"")</f>
        <v/>
      </c>
      <c r="E2636" t="str">
        <f>IF(HLOOKUP("Category",'vInfo (Imported)'!$1:$5000,A2636,FALSE)&gt;0,
HLOOKUP("Category",'vInfo (Imported)'!$1:$5000,A2636,FALSE),
"")</f>
        <v/>
      </c>
      <c r="F2636" t="str">
        <f>IF(HLOOKUP("OS according to the configuration file",'vInfo (Imported)'!$1:$5000,A2636,FALSE)&gt;0,
HLOOKUP("OS according to the configuration file",'vInfo (Imported)'!$1:$5000,A2636,FALSE),
"")</f>
        <v/>
      </c>
      <c r="G2636" s="1" t="str">
        <f>IF(HLOOKUP("Cluster",'vInfo (Imported)'!$1:$5000,A2636,FALSE)&gt;0,
HLOOKUP("Cluster",'vInfo (Imported)'!$1:$5000,A2636,FALSE),
"")</f>
        <v/>
      </c>
      <c r="K2636" s="28">
        <f>'vCluster (Imported)'!A2636</f>
        <v>0</v>
      </c>
      <c r="L2636">
        <f t="shared" si="249"/>
        <v>0</v>
      </c>
      <c r="M2636">
        <f t="shared" si="250"/>
        <v>0</v>
      </c>
      <c r="N2636">
        <f t="shared" si="251"/>
        <v>0</v>
      </c>
      <c r="O2636" s="1">
        <f t="shared" si="252"/>
        <v>0</v>
      </c>
      <c r="P2636">
        <f>SUMIFS('vCluster (Imported)'!$G:$G,'vCluster (Imported)'!$A:$A,K2636)</f>
        <v>0</v>
      </c>
      <c r="Q2636">
        <f t="shared" si="253"/>
        <v>0</v>
      </c>
    </row>
    <row r="2637" spans="1:17" x14ac:dyDescent="0.3">
      <c r="A2637">
        <f t="shared" si="248"/>
        <v>2637</v>
      </c>
      <c r="B2637" t="str">
        <f>IF(HLOOKUP("Memory",'vInfo (Imported)'!$1:$5000,A2637,FALSE)&gt;0,HLOOKUP("Memory",'vInfo (Imported)'!$1:$5000,A2637,FALSE),"")</f>
        <v/>
      </c>
      <c r="C2637" t="str">
        <f>IF(HLOOKUP("CPUs",'vInfo (Imported)'!$1:$5000,A2637,FALSE)&gt;0,
HLOOKUP("CPUs",'vInfo (Imported)'!$1:$5000,A2637,FALSE),
"")</f>
        <v/>
      </c>
      <c r="D2637" t="str">
        <f>IF(HLOOKUP($D$1,'vInfo (Imported)'!$1:$5000,A2637,FALSE)&gt;0,
HLOOKUP($D$1,'vInfo (Imported)'!$1:$5000,A2637,FALSE),
"")</f>
        <v/>
      </c>
      <c r="E2637" t="str">
        <f>IF(HLOOKUP("Category",'vInfo (Imported)'!$1:$5000,A2637,FALSE)&gt;0,
HLOOKUP("Category",'vInfo (Imported)'!$1:$5000,A2637,FALSE),
"")</f>
        <v/>
      </c>
      <c r="F2637" t="str">
        <f>IF(HLOOKUP("OS according to the configuration file",'vInfo (Imported)'!$1:$5000,A2637,FALSE)&gt;0,
HLOOKUP("OS according to the configuration file",'vInfo (Imported)'!$1:$5000,A2637,FALSE),
"")</f>
        <v/>
      </c>
      <c r="G2637" s="1" t="str">
        <f>IF(HLOOKUP("Cluster",'vInfo (Imported)'!$1:$5000,A2637,FALSE)&gt;0,
HLOOKUP("Cluster",'vInfo (Imported)'!$1:$5000,A2637,FALSE),
"")</f>
        <v/>
      </c>
      <c r="K2637" s="28">
        <f>'vCluster (Imported)'!A2637</f>
        <v>0</v>
      </c>
      <c r="L2637">
        <f t="shared" si="249"/>
        <v>0</v>
      </c>
      <c r="M2637">
        <f t="shared" si="250"/>
        <v>0</v>
      </c>
      <c r="N2637">
        <f t="shared" si="251"/>
        <v>0</v>
      </c>
      <c r="O2637" s="1">
        <f t="shared" si="252"/>
        <v>0</v>
      </c>
      <c r="P2637">
        <f>SUMIFS('vCluster (Imported)'!$G:$G,'vCluster (Imported)'!$A:$A,K2637)</f>
        <v>0</v>
      </c>
      <c r="Q2637">
        <f t="shared" si="253"/>
        <v>0</v>
      </c>
    </row>
    <row r="2638" spans="1:17" x14ac:dyDescent="0.3">
      <c r="A2638">
        <f t="shared" si="248"/>
        <v>2638</v>
      </c>
      <c r="B2638" t="str">
        <f>IF(HLOOKUP("Memory",'vInfo (Imported)'!$1:$5000,A2638,FALSE)&gt;0,HLOOKUP("Memory",'vInfo (Imported)'!$1:$5000,A2638,FALSE),"")</f>
        <v/>
      </c>
      <c r="C2638" t="str">
        <f>IF(HLOOKUP("CPUs",'vInfo (Imported)'!$1:$5000,A2638,FALSE)&gt;0,
HLOOKUP("CPUs",'vInfo (Imported)'!$1:$5000,A2638,FALSE),
"")</f>
        <v/>
      </c>
      <c r="D2638" t="str">
        <f>IF(HLOOKUP($D$1,'vInfo (Imported)'!$1:$5000,A2638,FALSE)&gt;0,
HLOOKUP($D$1,'vInfo (Imported)'!$1:$5000,A2638,FALSE),
"")</f>
        <v/>
      </c>
      <c r="E2638" t="str">
        <f>IF(HLOOKUP("Category",'vInfo (Imported)'!$1:$5000,A2638,FALSE)&gt;0,
HLOOKUP("Category",'vInfo (Imported)'!$1:$5000,A2638,FALSE),
"")</f>
        <v/>
      </c>
      <c r="F2638" t="str">
        <f>IF(HLOOKUP("OS according to the configuration file",'vInfo (Imported)'!$1:$5000,A2638,FALSE)&gt;0,
HLOOKUP("OS according to the configuration file",'vInfo (Imported)'!$1:$5000,A2638,FALSE),
"")</f>
        <v/>
      </c>
      <c r="G2638" s="1" t="str">
        <f>IF(HLOOKUP("Cluster",'vInfo (Imported)'!$1:$5000,A2638,FALSE)&gt;0,
HLOOKUP("Cluster",'vInfo (Imported)'!$1:$5000,A2638,FALSE),
"")</f>
        <v/>
      </c>
      <c r="K2638" s="28">
        <f>'vCluster (Imported)'!A2638</f>
        <v>0</v>
      </c>
      <c r="L2638">
        <f t="shared" si="249"/>
        <v>0</v>
      </c>
      <c r="M2638">
        <f t="shared" si="250"/>
        <v>0</v>
      </c>
      <c r="N2638">
        <f t="shared" si="251"/>
        <v>0</v>
      </c>
      <c r="O2638" s="1">
        <f t="shared" si="252"/>
        <v>0</v>
      </c>
      <c r="P2638">
        <f>SUMIFS('vCluster (Imported)'!$G:$G,'vCluster (Imported)'!$A:$A,K2638)</f>
        <v>0</v>
      </c>
      <c r="Q2638">
        <f t="shared" si="253"/>
        <v>0</v>
      </c>
    </row>
    <row r="2639" spans="1:17" x14ac:dyDescent="0.3">
      <c r="A2639">
        <f t="shared" si="248"/>
        <v>2639</v>
      </c>
      <c r="B2639" t="str">
        <f>IF(HLOOKUP("Memory",'vInfo (Imported)'!$1:$5000,A2639,FALSE)&gt;0,HLOOKUP("Memory",'vInfo (Imported)'!$1:$5000,A2639,FALSE),"")</f>
        <v/>
      </c>
      <c r="C2639" t="str">
        <f>IF(HLOOKUP("CPUs",'vInfo (Imported)'!$1:$5000,A2639,FALSE)&gt;0,
HLOOKUP("CPUs",'vInfo (Imported)'!$1:$5000,A2639,FALSE),
"")</f>
        <v/>
      </c>
      <c r="D2639" t="str">
        <f>IF(HLOOKUP($D$1,'vInfo (Imported)'!$1:$5000,A2639,FALSE)&gt;0,
HLOOKUP($D$1,'vInfo (Imported)'!$1:$5000,A2639,FALSE),
"")</f>
        <v/>
      </c>
      <c r="E2639" t="str">
        <f>IF(HLOOKUP("Category",'vInfo (Imported)'!$1:$5000,A2639,FALSE)&gt;0,
HLOOKUP("Category",'vInfo (Imported)'!$1:$5000,A2639,FALSE),
"")</f>
        <v/>
      </c>
      <c r="F2639" t="str">
        <f>IF(HLOOKUP("OS according to the configuration file",'vInfo (Imported)'!$1:$5000,A2639,FALSE)&gt;0,
HLOOKUP("OS according to the configuration file",'vInfo (Imported)'!$1:$5000,A2639,FALSE),
"")</f>
        <v/>
      </c>
      <c r="G2639" s="1" t="str">
        <f>IF(HLOOKUP("Cluster",'vInfo (Imported)'!$1:$5000,A2639,FALSE)&gt;0,
HLOOKUP("Cluster",'vInfo (Imported)'!$1:$5000,A2639,FALSE),
"")</f>
        <v/>
      </c>
      <c r="K2639" s="28">
        <f>'vCluster (Imported)'!A2639</f>
        <v>0</v>
      </c>
      <c r="L2639">
        <f t="shared" si="249"/>
        <v>0</v>
      </c>
      <c r="M2639">
        <f t="shared" si="250"/>
        <v>0</v>
      </c>
      <c r="N2639">
        <f t="shared" si="251"/>
        <v>0</v>
      </c>
      <c r="O2639" s="1">
        <f t="shared" si="252"/>
        <v>0</v>
      </c>
      <c r="P2639">
        <f>SUMIFS('vCluster (Imported)'!$G:$G,'vCluster (Imported)'!$A:$A,K2639)</f>
        <v>0</v>
      </c>
      <c r="Q2639">
        <f t="shared" si="253"/>
        <v>0</v>
      </c>
    </row>
    <row r="2640" spans="1:17" x14ac:dyDescent="0.3">
      <c r="A2640">
        <f t="shared" si="248"/>
        <v>2640</v>
      </c>
      <c r="B2640" t="str">
        <f>IF(HLOOKUP("Memory",'vInfo (Imported)'!$1:$5000,A2640,FALSE)&gt;0,HLOOKUP("Memory",'vInfo (Imported)'!$1:$5000,A2640,FALSE),"")</f>
        <v/>
      </c>
      <c r="C2640" t="str">
        <f>IF(HLOOKUP("CPUs",'vInfo (Imported)'!$1:$5000,A2640,FALSE)&gt;0,
HLOOKUP("CPUs",'vInfo (Imported)'!$1:$5000,A2640,FALSE),
"")</f>
        <v/>
      </c>
      <c r="D2640" t="str">
        <f>IF(HLOOKUP($D$1,'vInfo (Imported)'!$1:$5000,A2640,FALSE)&gt;0,
HLOOKUP($D$1,'vInfo (Imported)'!$1:$5000,A2640,FALSE),
"")</f>
        <v/>
      </c>
      <c r="E2640" t="str">
        <f>IF(HLOOKUP("Category",'vInfo (Imported)'!$1:$5000,A2640,FALSE)&gt;0,
HLOOKUP("Category",'vInfo (Imported)'!$1:$5000,A2640,FALSE),
"")</f>
        <v/>
      </c>
      <c r="F2640" t="str">
        <f>IF(HLOOKUP("OS according to the configuration file",'vInfo (Imported)'!$1:$5000,A2640,FALSE)&gt;0,
HLOOKUP("OS according to the configuration file",'vInfo (Imported)'!$1:$5000,A2640,FALSE),
"")</f>
        <v/>
      </c>
      <c r="G2640" s="1" t="str">
        <f>IF(HLOOKUP("Cluster",'vInfo (Imported)'!$1:$5000,A2640,FALSE)&gt;0,
HLOOKUP("Cluster",'vInfo (Imported)'!$1:$5000,A2640,FALSE),
"")</f>
        <v/>
      </c>
      <c r="K2640" s="28">
        <f>'vCluster (Imported)'!A2640</f>
        <v>0</v>
      </c>
      <c r="L2640">
        <f t="shared" si="249"/>
        <v>0</v>
      </c>
      <c r="M2640">
        <f t="shared" si="250"/>
        <v>0</v>
      </c>
      <c r="N2640">
        <f t="shared" si="251"/>
        <v>0</v>
      </c>
      <c r="O2640" s="1">
        <f t="shared" si="252"/>
        <v>0</v>
      </c>
      <c r="P2640">
        <f>SUMIFS('vCluster (Imported)'!$G:$G,'vCluster (Imported)'!$A:$A,K2640)</f>
        <v>0</v>
      </c>
      <c r="Q2640">
        <f t="shared" si="253"/>
        <v>0</v>
      </c>
    </row>
    <row r="2641" spans="1:17" x14ac:dyDescent="0.3">
      <c r="A2641">
        <f t="shared" si="248"/>
        <v>2641</v>
      </c>
      <c r="B2641" t="str">
        <f>IF(HLOOKUP("Memory",'vInfo (Imported)'!$1:$5000,A2641,FALSE)&gt;0,HLOOKUP("Memory",'vInfo (Imported)'!$1:$5000,A2641,FALSE),"")</f>
        <v/>
      </c>
      <c r="C2641" t="str">
        <f>IF(HLOOKUP("CPUs",'vInfo (Imported)'!$1:$5000,A2641,FALSE)&gt;0,
HLOOKUP("CPUs",'vInfo (Imported)'!$1:$5000,A2641,FALSE),
"")</f>
        <v/>
      </c>
      <c r="D2641" t="str">
        <f>IF(HLOOKUP($D$1,'vInfo (Imported)'!$1:$5000,A2641,FALSE)&gt;0,
HLOOKUP($D$1,'vInfo (Imported)'!$1:$5000,A2641,FALSE),
"")</f>
        <v/>
      </c>
      <c r="E2641" t="str">
        <f>IF(HLOOKUP("Category",'vInfo (Imported)'!$1:$5000,A2641,FALSE)&gt;0,
HLOOKUP("Category",'vInfo (Imported)'!$1:$5000,A2641,FALSE),
"")</f>
        <v/>
      </c>
      <c r="F2641" t="str">
        <f>IF(HLOOKUP("OS according to the configuration file",'vInfo (Imported)'!$1:$5000,A2641,FALSE)&gt;0,
HLOOKUP("OS according to the configuration file",'vInfo (Imported)'!$1:$5000,A2641,FALSE),
"")</f>
        <v/>
      </c>
      <c r="G2641" s="1" t="str">
        <f>IF(HLOOKUP("Cluster",'vInfo (Imported)'!$1:$5000,A2641,FALSE)&gt;0,
HLOOKUP("Cluster",'vInfo (Imported)'!$1:$5000,A2641,FALSE),
"")</f>
        <v/>
      </c>
      <c r="K2641" s="28">
        <f>'vCluster (Imported)'!A2641</f>
        <v>0</v>
      </c>
      <c r="L2641">
        <f t="shared" si="249"/>
        <v>0</v>
      </c>
      <c r="M2641">
        <f t="shared" si="250"/>
        <v>0</v>
      </c>
      <c r="N2641">
        <f t="shared" si="251"/>
        <v>0</v>
      </c>
      <c r="O2641" s="1">
        <f t="shared" si="252"/>
        <v>0</v>
      </c>
      <c r="P2641">
        <f>SUMIFS('vCluster (Imported)'!$G:$G,'vCluster (Imported)'!$A:$A,K2641)</f>
        <v>0</v>
      </c>
      <c r="Q2641">
        <f t="shared" si="253"/>
        <v>0</v>
      </c>
    </row>
    <row r="2642" spans="1:17" x14ac:dyDescent="0.3">
      <c r="A2642">
        <f t="shared" si="248"/>
        <v>2642</v>
      </c>
      <c r="B2642" t="str">
        <f>IF(HLOOKUP("Memory",'vInfo (Imported)'!$1:$5000,A2642,FALSE)&gt;0,HLOOKUP("Memory",'vInfo (Imported)'!$1:$5000,A2642,FALSE),"")</f>
        <v/>
      </c>
      <c r="C2642" t="str">
        <f>IF(HLOOKUP("CPUs",'vInfo (Imported)'!$1:$5000,A2642,FALSE)&gt;0,
HLOOKUP("CPUs",'vInfo (Imported)'!$1:$5000,A2642,FALSE),
"")</f>
        <v/>
      </c>
      <c r="D2642" t="str">
        <f>IF(HLOOKUP($D$1,'vInfo (Imported)'!$1:$5000,A2642,FALSE)&gt;0,
HLOOKUP($D$1,'vInfo (Imported)'!$1:$5000,A2642,FALSE),
"")</f>
        <v/>
      </c>
      <c r="E2642" t="str">
        <f>IF(HLOOKUP("Category",'vInfo (Imported)'!$1:$5000,A2642,FALSE)&gt;0,
HLOOKUP("Category",'vInfo (Imported)'!$1:$5000,A2642,FALSE),
"")</f>
        <v/>
      </c>
      <c r="F2642" t="str">
        <f>IF(HLOOKUP("OS according to the configuration file",'vInfo (Imported)'!$1:$5000,A2642,FALSE)&gt;0,
HLOOKUP("OS according to the configuration file",'vInfo (Imported)'!$1:$5000,A2642,FALSE),
"")</f>
        <v/>
      </c>
      <c r="G2642" s="1" t="str">
        <f>IF(HLOOKUP("Cluster",'vInfo (Imported)'!$1:$5000,A2642,FALSE)&gt;0,
HLOOKUP("Cluster",'vInfo (Imported)'!$1:$5000,A2642,FALSE),
"")</f>
        <v/>
      </c>
      <c r="K2642" s="28">
        <f>'vCluster (Imported)'!A2642</f>
        <v>0</v>
      </c>
      <c r="L2642">
        <f t="shared" si="249"/>
        <v>0</v>
      </c>
      <c r="M2642">
        <f t="shared" si="250"/>
        <v>0</v>
      </c>
      <c r="N2642">
        <f t="shared" si="251"/>
        <v>0</v>
      </c>
      <c r="O2642" s="1">
        <f t="shared" si="252"/>
        <v>0</v>
      </c>
      <c r="P2642">
        <f>SUMIFS('vCluster (Imported)'!$G:$G,'vCluster (Imported)'!$A:$A,K2642)</f>
        <v>0</v>
      </c>
      <c r="Q2642">
        <f t="shared" si="253"/>
        <v>0</v>
      </c>
    </row>
    <row r="2643" spans="1:17" x14ac:dyDescent="0.3">
      <c r="A2643">
        <f t="shared" si="248"/>
        <v>2643</v>
      </c>
      <c r="B2643" t="str">
        <f>IF(HLOOKUP("Memory",'vInfo (Imported)'!$1:$5000,A2643,FALSE)&gt;0,HLOOKUP("Memory",'vInfo (Imported)'!$1:$5000,A2643,FALSE),"")</f>
        <v/>
      </c>
      <c r="C2643" t="str">
        <f>IF(HLOOKUP("CPUs",'vInfo (Imported)'!$1:$5000,A2643,FALSE)&gt;0,
HLOOKUP("CPUs",'vInfo (Imported)'!$1:$5000,A2643,FALSE),
"")</f>
        <v/>
      </c>
      <c r="D2643" t="str">
        <f>IF(HLOOKUP($D$1,'vInfo (Imported)'!$1:$5000,A2643,FALSE)&gt;0,
HLOOKUP($D$1,'vInfo (Imported)'!$1:$5000,A2643,FALSE),
"")</f>
        <v/>
      </c>
      <c r="E2643" t="str">
        <f>IF(HLOOKUP("Category",'vInfo (Imported)'!$1:$5000,A2643,FALSE)&gt;0,
HLOOKUP("Category",'vInfo (Imported)'!$1:$5000,A2643,FALSE),
"")</f>
        <v/>
      </c>
      <c r="F2643" t="str">
        <f>IF(HLOOKUP("OS according to the configuration file",'vInfo (Imported)'!$1:$5000,A2643,FALSE)&gt;0,
HLOOKUP("OS according to the configuration file",'vInfo (Imported)'!$1:$5000,A2643,FALSE),
"")</f>
        <v/>
      </c>
      <c r="G2643" s="1" t="str">
        <f>IF(HLOOKUP("Cluster",'vInfo (Imported)'!$1:$5000,A2643,FALSE)&gt;0,
HLOOKUP("Cluster",'vInfo (Imported)'!$1:$5000,A2643,FALSE),
"")</f>
        <v/>
      </c>
      <c r="K2643" s="28">
        <f>'vCluster (Imported)'!A2643</f>
        <v>0</v>
      </c>
      <c r="L2643">
        <f t="shared" si="249"/>
        <v>0</v>
      </c>
      <c r="M2643">
        <f t="shared" si="250"/>
        <v>0</v>
      </c>
      <c r="N2643">
        <f t="shared" si="251"/>
        <v>0</v>
      </c>
      <c r="O2643" s="1">
        <f t="shared" si="252"/>
        <v>0</v>
      </c>
      <c r="P2643">
        <f>SUMIFS('vCluster (Imported)'!$G:$G,'vCluster (Imported)'!$A:$A,K2643)</f>
        <v>0</v>
      </c>
      <c r="Q2643">
        <f t="shared" si="253"/>
        <v>0</v>
      </c>
    </row>
    <row r="2644" spans="1:17" x14ac:dyDescent="0.3">
      <c r="A2644">
        <f t="shared" si="248"/>
        <v>2644</v>
      </c>
      <c r="B2644" t="str">
        <f>IF(HLOOKUP("Memory",'vInfo (Imported)'!$1:$5000,A2644,FALSE)&gt;0,HLOOKUP("Memory",'vInfo (Imported)'!$1:$5000,A2644,FALSE),"")</f>
        <v/>
      </c>
      <c r="C2644" t="str">
        <f>IF(HLOOKUP("CPUs",'vInfo (Imported)'!$1:$5000,A2644,FALSE)&gt;0,
HLOOKUP("CPUs",'vInfo (Imported)'!$1:$5000,A2644,FALSE),
"")</f>
        <v/>
      </c>
      <c r="D2644" t="str">
        <f>IF(HLOOKUP($D$1,'vInfo (Imported)'!$1:$5000,A2644,FALSE)&gt;0,
HLOOKUP($D$1,'vInfo (Imported)'!$1:$5000,A2644,FALSE),
"")</f>
        <v/>
      </c>
      <c r="E2644" t="str">
        <f>IF(HLOOKUP("Category",'vInfo (Imported)'!$1:$5000,A2644,FALSE)&gt;0,
HLOOKUP("Category",'vInfo (Imported)'!$1:$5000,A2644,FALSE),
"")</f>
        <v/>
      </c>
      <c r="F2644" t="str">
        <f>IF(HLOOKUP("OS according to the configuration file",'vInfo (Imported)'!$1:$5000,A2644,FALSE)&gt;0,
HLOOKUP("OS according to the configuration file",'vInfo (Imported)'!$1:$5000,A2644,FALSE),
"")</f>
        <v/>
      </c>
      <c r="G2644" s="1" t="str">
        <f>IF(HLOOKUP("Cluster",'vInfo (Imported)'!$1:$5000,A2644,FALSE)&gt;0,
HLOOKUP("Cluster",'vInfo (Imported)'!$1:$5000,A2644,FALSE),
"")</f>
        <v/>
      </c>
      <c r="K2644" s="28">
        <f>'vCluster (Imported)'!A2644</f>
        <v>0</v>
      </c>
      <c r="L2644">
        <f t="shared" si="249"/>
        <v>0</v>
      </c>
      <c r="M2644">
        <f t="shared" si="250"/>
        <v>0</v>
      </c>
      <c r="N2644">
        <f t="shared" si="251"/>
        <v>0</v>
      </c>
      <c r="O2644" s="1">
        <f t="shared" si="252"/>
        <v>0</v>
      </c>
      <c r="P2644">
        <f>SUMIFS('vCluster (Imported)'!$G:$G,'vCluster (Imported)'!$A:$A,K2644)</f>
        <v>0</v>
      </c>
      <c r="Q2644">
        <f t="shared" si="253"/>
        <v>0</v>
      </c>
    </row>
    <row r="2645" spans="1:17" x14ac:dyDescent="0.3">
      <c r="A2645">
        <f t="shared" si="248"/>
        <v>2645</v>
      </c>
      <c r="B2645" t="str">
        <f>IF(HLOOKUP("Memory",'vInfo (Imported)'!$1:$5000,A2645,FALSE)&gt;0,HLOOKUP("Memory",'vInfo (Imported)'!$1:$5000,A2645,FALSE),"")</f>
        <v/>
      </c>
      <c r="C2645" t="str">
        <f>IF(HLOOKUP("CPUs",'vInfo (Imported)'!$1:$5000,A2645,FALSE)&gt;0,
HLOOKUP("CPUs",'vInfo (Imported)'!$1:$5000,A2645,FALSE),
"")</f>
        <v/>
      </c>
      <c r="D2645" t="str">
        <f>IF(HLOOKUP($D$1,'vInfo (Imported)'!$1:$5000,A2645,FALSE)&gt;0,
HLOOKUP($D$1,'vInfo (Imported)'!$1:$5000,A2645,FALSE),
"")</f>
        <v/>
      </c>
      <c r="E2645" t="str">
        <f>IF(HLOOKUP("Category",'vInfo (Imported)'!$1:$5000,A2645,FALSE)&gt;0,
HLOOKUP("Category",'vInfo (Imported)'!$1:$5000,A2645,FALSE),
"")</f>
        <v/>
      </c>
      <c r="F2645" t="str">
        <f>IF(HLOOKUP("OS according to the configuration file",'vInfo (Imported)'!$1:$5000,A2645,FALSE)&gt;0,
HLOOKUP("OS according to the configuration file",'vInfo (Imported)'!$1:$5000,A2645,FALSE),
"")</f>
        <v/>
      </c>
      <c r="G2645" s="1" t="str">
        <f>IF(HLOOKUP("Cluster",'vInfo (Imported)'!$1:$5000,A2645,FALSE)&gt;0,
HLOOKUP("Cluster",'vInfo (Imported)'!$1:$5000,A2645,FALSE),
"")</f>
        <v/>
      </c>
      <c r="K2645" s="28">
        <f>'vCluster (Imported)'!A2645</f>
        <v>0</v>
      </c>
      <c r="L2645">
        <f t="shared" si="249"/>
        <v>0</v>
      </c>
      <c r="M2645">
        <f t="shared" si="250"/>
        <v>0</v>
      </c>
      <c r="N2645">
        <f t="shared" si="251"/>
        <v>0</v>
      </c>
      <c r="O2645" s="1">
        <f t="shared" si="252"/>
        <v>0</v>
      </c>
      <c r="P2645">
        <f>SUMIFS('vCluster (Imported)'!$G:$G,'vCluster (Imported)'!$A:$A,K2645)</f>
        <v>0</v>
      </c>
      <c r="Q2645">
        <f t="shared" si="253"/>
        <v>0</v>
      </c>
    </row>
    <row r="2646" spans="1:17" x14ac:dyDescent="0.3">
      <c r="A2646">
        <f t="shared" si="248"/>
        <v>2646</v>
      </c>
      <c r="B2646" t="str">
        <f>IF(HLOOKUP("Memory",'vInfo (Imported)'!$1:$5000,A2646,FALSE)&gt;0,HLOOKUP("Memory",'vInfo (Imported)'!$1:$5000,A2646,FALSE),"")</f>
        <v/>
      </c>
      <c r="C2646" t="str">
        <f>IF(HLOOKUP("CPUs",'vInfo (Imported)'!$1:$5000,A2646,FALSE)&gt;0,
HLOOKUP("CPUs",'vInfo (Imported)'!$1:$5000,A2646,FALSE),
"")</f>
        <v/>
      </c>
      <c r="D2646" t="str">
        <f>IF(HLOOKUP($D$1,'vInfo (Imported)'!$1:$5000,A2646,FALSE)&gt;0,
HLOOKUP($D$1,'vInfo (Imported)'!$1:$5000,A2646,FALSE),
"")</f>
        <v/>
      </c>
      <c r="E2646" t="str">
        <f>IF(HLOOKUP("Category",'vInfo (Imported)'!$1:$5000,A2646,FALSE)&gt;0,
HLOOKUP("Category",'vInfo (Imported)'!$1:$5000,A2646,FALSE),
"")</f>
        <v/>
      </c>
      <c r="F2646" t="str">
        <f>IF(HLOOKUP("OS according to the configuration file",'vInfo (Imported)'!$1:$5000,A2646,FALSE)&gt;0,
HLOOKUP("OS according to the configuration file",'vInfo (Imported)'!$1:$5000,A2646,FALSE),
"")</f>
        <v/>
      </c>
      <c r="G2646" s="1" t="str">
        <f>IF(HLOOKUP("Cluster",'vInfo (Imported)'!$1:$5000,A2646,FALSE)&gt;0,
HLOOKUP("Cluster",'vInfo (Imported)'!$1:$5000,A2646,FALSE),
"")</f>
        <v/>
      </c>
      <c r="K2646" s="28">
        <f>'vCluster (Imported)'!A2646</f>
        <v>0</v>
      </c>
      <c r="L2646">
        <f t="shared" si="249"/>
        <v>0</v>
      </c>
      <c r="M2646">
        <f t="shared" si="250"/>
        <v>0</v>
      </c>
      <c r="N2646">
        <f t="shared" si="251"/>
        <v>0</v>
      </c>
      <c r="O2646" s="1">
        <f t="shared" si="252"/>
        <v>0</v>
      </c>
      <c r="P2646">
        <f>SUMIFS('vCluster (Imported)'!$G:$G,'vCluster (Imported)'!$A:$A,K2646)</f>
        <v>0</v>
      </c>
      <c r="Q2646">
        <f t="shared" si="253"/>
        <v>0</v>
      </c>
    </row>
    <row r="2647" spans="1:17" x14ac:dyDescent="0.3">
      <c r="A2647">
        <f t="shared" si="248"/>
        <v>2647</v>
      </c>
      <c r="B2647" t="str">
        <f>IF(HLOOKUP("Memory",'vInfo (Imported)'!$1:$5000,A2647,FALSE)&gt;0,HLOOKUP("Memory",'vInfo (Imported)'!$1:$5000,A2647,FALSE),"")</f>
        <v/>
      </c>
      <c r="C2647" t="str">
        <f>IF(HLOOKUP("CPUs",'vInfo (Imported)'!$1:$5000,A2647,FALSE)&gt;0,
HLOOKUP("CPUs",'vInfo (Imported)'!$1:$5000,A2647,FALSE),
"")</f>
        <v/>
      </c>
      <c r="D2647" t="str">
        <f>IF(HLOOKUP($D$1,'vInfo (Imported)'!$1:$5000,A2647,FALSE)&gt;0,
HLOOKUP($D$1,'vInfo (Imported)'!$1:$5000,A2647,FALSE),
"")</f>
        <v/>
      </c>
      <c r="E2647" t="str">
        <f>IF(HLOOKUP("Category",'vInfo (Imported)'!$1:$5000,A2647,FALSE)&gt;0,
HLOOKUP("Category",'vInfo (Imported)'!$1:$5000,A2647,FALSE),
"")</f>
        <v/>
      </c>
      <c r="F2647" t="str">
        <f>IF(HLOOKUP("OS according to the configuration file",'vInfo (Imported)'!$1:$5000,A2647,FALSE)&gt;0,
HLOOKUP("OS according to the configuration file",'vInfo (Imported)'!$1:$5000,A2647,FALSE),
"")</f>
        <v/>
      </c>
      <c r="G2647" s="1" t="str">
        <f>IF(HLOOKUP("Cluster",'vInfo (Imported)'!$1:$5000,A2647,FALSE)&gt;0,
HLOOKUP("Cluster",'vInfo (Imported)'!$1:$5000,A2647,FALSE),
"")</f>
        <v/>
      </c>
      <c r="K2647" s="28">
        <f>'vCluster (Imported)'!A2647</f>
        <v>0</v>
      </c>
      <c r="L2647">
        <f t="shared" si="249"/>
        <v>0</v>
      </c>
      <c r="M2647">
        <f t="shared" si="250"/>
        <v>0</v>
      </c>
      <c r="N2647">
        <f t="shared" si="251"/>
        <v>0</v>
      </c>
      <c r="O2647" s="1">
        <f t="shared" si="252"/>
        <v>0</v>
      </c>
      <c r="P2647">
        <f>SUMIFS('vCluster (Imported)'!$G:$G,'vCluster (Imported)'!$A:$A,K2647)</f>
        <v>0</v>
      </c>
      <c r="Q2647">
        <f t="shared" si="253"/>
        <v>0</v>
      </c>
    </row>
    <row r="2648" spans="1:17" x14ac:dyDescent="0.3">
      <c r="A2648">
        <f t="shared" si="248"/>
        <v>2648</v>
      </c>
      <c r="B2648" t="str">
        <f>IF(HLOOKUP("Memory",'vInfo (Imported)'!$1:$5000,A2648,FALSE)&gt;0,HLOOKUP("Memory",'vInfo (Imported)'!$1:$5000,A2648,FALSE),"")</f>
        <v/>
      </c>
      <c r="C2648" t="str">
        <f>IF(HLOOKUP("CPUs",'vInfo (Imported)'!$1:$5000,A2648,FALSE)&gt;0,
HLOOKUP("CPUs",'vInfo (Imported)'!$1:$5000,A2648,FALSE),
"")</f>
        <v/>
      </c>
      <c r="D2648" t="str">
        <f>IF(HLOOKUP($D$1,'vInfo (Imported)'!$1:$5000,A2648,FALSE)&gt;0,
HLOOKUP($D$1,'vInfo (Imported)'!$1:$5000,A2648,FALSE),
"")</f>
        <v/>
      </c>
      <c r="E2648" t="str">
        <f>IF(HLOOKUP("Category",'vInfo (Imported)'!$1:$5000,A2648,FALSE)&gt;0,
HLOOKUP("Category",'vInfo (Imported)'!$1:$5000,A2648,FALSE),
"")</f>
        <v/>
      </c>
      <c r="F2648" t="str">
        <f>IF(HLOOKUP("OS according to the configuration file",'vInfo (Imported)'!$1:$5000,A2648,FALSE)&gt;0,
HLOOKUP("OS according to the configuration file",'vInfo (Imported)'!$1:$5000,A2648,FALSE),
"")</f>
        <v/>
      </c>
      <c r="G2648" s="1" t="str">
        <f>IF(HLOOKUP("Cluster",'vInfo (Imported)'!$1:$5000,A2648,FALSE)&gt;0,
HLOOKUP("Cluster",'vInfo (Imported)'!$1:$5000,A2648,FALSE),
"")</f>
        <v/>
      </c>
      <c r="K2648" s="28">
        <f>'vCluster (Imported)'!A2648</f>
        <v>0</v>
      </c>
      <c r="L2648">
        <f t="shared" si="249"/>
        <v>0</v>
      </c>
      <c r="M2648">
        <f t="shared" si="250"/>
        <v>0</v>
      </c>
      <c r="N2648">
        <f t="shared" si="251"/>
        <v>0</v>
      </c>
      <c r="O2648" s="1">
        <f t="shared" si="252"/>
        <v>0</v>
      </c>
      <c r="P2648">
        <f>SUMIFS('vCluster (Imported)'!$G:$G,'vCluster (Imported)'!$A:$A,K2648)</f>
        <v>0</v>
      </c>
      <c r="Q2648">
        <f t="shared" si="253"/>
        <v>0</v>
      </c>
    </row>
    <row r="2649" spans="1:17" x14ac:dyDescent="0.3">
      <c r="A2649">
        <f t="shared" si="248"/>
        <v>2649</v>
      </c>
      <c r="B2649" t="str">
        <f>IF(HLOOKUP("Memory",'vInfo (Imported)'!$1:$5000,A2649,FALSE)&gt;0,HLOOKUP("Memory",'vInfo (Imported)'!$1:$5000,A2649,FALSE),"")</f>
        <v/>
      </c>
      <c r="C2649" t="str">
        <f>IF(HLOOKUP("CPUs",'vInfo (Imported)'!$1:$5000,A2649,FALSE)&gt;0,
HLOOKUP("CPUs",'vInfo (Imported)'!$1:$5000,A2649,FALSE),
"")</f>
        <v/>
      </c>
      <c r="D2649" t="str">
        <f>IF(HLOOKUP($D$1,'vInfo (Imported)'!$1:$5000,A2649,FALSE)&gt;0,
HLOOKUP($D$1,'vInfo (Imported)'!$1:$5000,A2649,FALSE),
"")</f>
        <v/>
      </c>
      <c r="E2649" t="str">
        <f>IF(HLOOKUP("Category",'vInfo (Imported)'!$1:$5000,A2649,FALSE)&gt;0,
HLOOKUP("Category",'vInfo (Imported)'!$1:$5000,A2649,FALSE),
"")</f>
        <v/>
      </c>
      <c r="F2649" t="str">
        <f>IF(HLOOKUP("OS according to the configuration file",'vInfo (Imported)'!$1:$5000,A2649,FALSE)&gt;0,
HLOOKUP("OS according to the configuration file",'vInfo (Imported)'!$1:$5000,A2649,FALSE),
"")</f>
        <v/>
      </c>
      <c r="G2649" s="1" t="str">
        <f>IF(HLOOKUP("Cluster",'vInfo (Imported)'!$1:$5000,A2649,FALSE)&gt;0,
HLOOKUP("Cluster",'vInfo (Imported)'!$1:$5000,A2649,FALSE),
"")</f>
        <v/>
      </c>
      <c r="K2649" s="28">
        <f>'vCluster (Imported)'!A2649</f>
        <v>0</v>
      </c>
      <c r="L2649">
        <f t="shared" si="249"/>
        <v>0</v>
      </c>
      <c r="M2649">
        <f t="shared" si="250"/>
        <v>0</v>
      </c>
      <c r="N2649">
        <f t="shared" si="251"/>
        <v>0</v>
      </c>
      <c r="O2649" s="1">
        <f t="shared" si="252"/>
        <v>0</v>
      </c>
      <c r="P2649">
        <f>SUMIFS('vCluster (Imported)'!$G:$G,'vCluster (Imported)'!$A:$A,K2649)</f>
        <v>0</v>
      </c>
      <c r="Q2649">
        <f t="shared" si="253"/>
        <v>0</v>
      </c>
    </row>
    <row r="2650" spans="1:17" x14ac:dyDescent="0.3">
      <c r="A2650">
        <f t="shared" si="248"/>
        <v>2650</v>
      </c>
      <c r="B2650" t="str">
        <f>IF(HLOOKUP("Memory",'vInfo (Imported)'!$1:$5000,A2650,FALSE)&gt;0,HLOOKUP("Memory",'vInfo (Imported)'!$1:$5000,A2650,FALSE),"")</f>
        <v/>
      </c>
      <c r="C2650" t="str">
        <f>IF(HLOOKUP("CPUs",'vInfo (Imported)'!$1:$5000,A2650,FALSE)&gt;0,
HLOOKUP("CPUs",'vInfo (Imported)'!$1:$5000,A2650,FALSE),
"")</f>
        <v/>
      </c>
      <c r="D2650" t="str">
        <f>IF(HLOOKUP($D$1,'vInfo (Imported)'!$1:$5000,A2650,FALSE)&gt;0,
HLOOKUP($D$1,'vInfo (Imported)'!$1:$5000,A2650,FALSE),
"")</f>
        <v/>
      </c>
      <c r="E2650" t="str">
        <f>IF(HLOOKUP("Category",'vInfo (Imported)'!$1:$5000,A2650,FALSE)&gt;0,
HLOOKUP("Category",'vInfo (Imported)'!$1:$5000,A2650,FALSE),
"")</f>
        <v/>
      </c>
      <c r="F2650" t="str">
        <f>IF(HLOOKUP("OS according to the configuration file",'vInfo (Imported)'!$1:$5000,A2650,FALSE)&gt;0,
HLOOKUP("OS according to the configuration file",'vInfo (Imported)'!$1:$5000,A2650,FALSE),
"")</f>
        <v/>
      </c>
      <c r="G2650" s="1" t="str">
        <f>IF(HLOOKUP("Cluster",'vInfo (Imported)'!$1:$5000,A2650,FALSE)&gt;0,
HLOOKUP("Cluster",'vInfo (Imported)'!$1:$5000,A2650,FALSE),
"")</f>
        <v/>
      </c>
      <c r="K2650" s="28">
        <f>'vCluster (Imported)'!A2650</f>
        <v>0</v>
      </c>
      <c r="L2650">
        <f t="shared" si="249"/>
        <v>0</v>
      </c>
      <c r="M2650">
        <f t="shared" si="250"/>
        <v>0</v>
      </c>
      <c r="N2650">
        <f t="shared" si="251"/>
        <v>0</v>
      </c>
      <c r="O2650" s="1">
        <f t="shared" si="252"/>
        <v>0</v>
      </c>
      <c r="P2650">
        <f>SUMIFS('vCluster (Imported)'!$G:$G,'vCluster (Imported)'!$A:$A,K2650)</f>
        <v>0</v>
      </c>
      <c r="Q2650">
        <f t="shared" si="253"/>
        <v>0</v>
      </c>
    </row>
    <row r="2651" spans="1:17" x14ac:dyDescent="0.3">
      <c r="A2651">
        <f t="shared" si="248"/>
        <v>2651</v>
      </c>
      <c r="B2651" t="str">
        <f>IF(HLOOKUP("Memory",'vInfo (Imported)'!$1:$5000,A2651,FALSE)&gt;0,HLOOKUP("Memory",'vInfo (Imported)'!$1:$5000,A2651,FALSE),"")</f>
        <v/>
      </c>
      <c r="C2651" t="str">
        <f>IF(HLOOKUP("CPUs",'vInfo (Imported)'!$1:$5000,A2651,FALSE)&gt;0,
HLOOKUP("CPUs",'vInfo (Imported)'!$1:$5000,A2651,FALSE),
"")</f>
        <v/>
      </c>
      <c r="D2651" t="str">
        <f>IF(HLOOKUP($D$1,'vInfo (Imported)'!$1:$5000,A2651,FALSE)&gt;0,
HLOOKUP($D$1,'vInfo (Imported)'!$1:$5000,A2651,FALSE),
"")</f>
        <v/>
      </c>
      <c r="E2651" t="str">
        <f>IF(HLOOKUP("Category",'vInfo (Imported)'!$1:$5000,A2651,FALSE)&gt;0,
HLOOKUP("Category",'vInfo (Imported)'!$1:$5000,A2651,FALSE),
"")</f>
        <v/>
      </c>
      <c r="F2651" t="str">
        <f>IF(HLOOKUP("OS according to the configuration file",'vInfo (Imported)'!$1:$5000,A2651,FALSE)&gt;0,
HLOOKUP("OS according to the configuration file",'vInfo (Imported)'!$1:$5000,A2651,FALSE),
"")</f>
        <v/>
      </c>
      <c r="G2651" s="1" t="str">
        <f>IF(HLOOKUP("Cluster",'vInfo (Imported)'!$1:$5000,A2651,FALSE)&gt;0,
HLOOKUP("Cluster",'vInfo (Imported)'!$1:$5000,A2651,FALSE),
"")</f>
        <v/>
      </c>
      <c r="K2651" s="28">
        <f>'vCluster (Imported)'!A2651</f>
        <v>0</v>
      </c>
      <c r="L2651">
        <f t="shared" si="249"/>
        <v>0</v>
      </c>
      <c r="M2651">
        <f t="shared" si="250"/>
        <v>0</v>
      </c>
      <c r="N2651">
        <f t="shared" si="251"/>
        <v>0</v>
      </c>
      <c r="O2651" s="1">
        <f t="shared" si="252"/>
        <v>0</v>
      </c>
      <c r="P2651">
        <f>SUMIFS('vCluster (Imported)'!$G:$G,'vCluster (Imported)'!$A:$A,K2651)</f>
        <v>0</v>
      </c>
      <c r="Q2651">
        <f t="shared" si="253"/>
        <v>0</v>
      </c>
    </row>
    <row r="2652" spans="1:17" x14ac:dyDescent="0.3">
      <c r="A2652">
        <f t="shared" si="248"/>
        <v>2652</v>
      </c>
      <c r="B2652" t="str">
        <f>IF(HLOOKUP("Memory",'vInfo (Imported)'!$1:$5000,A2652,FALSE)&gt;0,HLOOKUP("Memory",'vInfo (Imported)'!$1:$5000,A2652,FALSE),"")</f>
        <v/>
      </c>
      <c r="C2652" t="str">
        <f>IF(HLOOKUP("CPUs",'vInfo (Imported)'!$1:$5000,A2652,FALSE)&gt;0,
HLOOKUP("CPUs",'vInfo (Imported)'!$1:$5000,A2652,FALSE),
"")</f>
        <v/>
      </c>
      <c r="D2652" t="str">
        <f>IF(HLOOKUP($D$1,'vInfo (Imported)'!$1:$5000,A2652,FALSE)&gt;0,
HLOOKUP($D$1,'vInfo (Imported)'!$1:$5000,A2652,FALSE),
"")</f>
        <v/>
      </c>
      <c r="E2652" t="str">
        <f>IF(HLOOKUP("Category",'vInfo (Imported)'!$1:$5000,A2652,FALSE)&gt;0,
HLOOKUP("Category",'vInfo (Imported)'!$1:$5000,A2652,FALSE),
"")</f>
        <v/>
      </c>
      <c r="F2652" t="str">
        <f>IF(HLOOKUP("OS according to the configuration file",'vInfo (Imported)'!$1:$5000,A2652,FALSE)&gt;0,
HLOOKUP("OS according to the configuration file",'vInfo (Imported)'!$1:$5000,A2652,FALSE),
"")</f>
        <v/>
      </c>
      <c r="G2652" s="1" t="str">
        <f>IF(HLOOKUP("Cluster",'vInfo (Imported)'!$1:$5000,A2652,FALSE)&gt;0,
HLOOKUP("Cluster",'vInfo (Imported)'!$1:$5000,A2652,FALSE),
"")</f>
        <v/>
      </c>
      <c r="K2652" s="28">
        <f>'vCluster (Imported)'!A2652</f>
        <v>0</v>
      </c>
      <c r="L2652">
        <f t="shared" si="249"/>
        <v>0</v>
      </c>
      <c r="M2652">
        <f t="shared" si="250"/>
        <v>0</v>
      </c>
      <c r="N2652">
        <f t="shared" si="251"/>
        <v>0</v>
      </c>
      <c r="O2652" s="1">
        <f t="shared" si="252"/>
        <v>0</v>
      </c>
      <c r="P2652">
        <f>SUMIFS('vCluster (Imported)'!$G:$G,'vCluster (Imported)'!$A:$A,K2652)</f>
        <v>0</v>
      </c>
      <c r="Q2652">
        <f t="shared" si="253"/>
        <v>0</v>
      </c>
    </row>
    <row r="2653" spans="1:17" x14ac:dyDescent="0.3">
      <c r="A2653">
        <f t="shared" si="248"/>
        <v>2653</v>
      </c>
      <c r="B2653" t="str">
        <f>IF(HLOOKUP("Memory",'vInfo (Imported)'!$1:$5000,A2653,FALSE)&gt;0,HLOOKUP("Memory",'vInfo (Imported)'!$1:$5000,A2653,FALSE),"")</f>
        <v/>
      </c>
      <c r="C2653" t="str">
        <f>IF(HLOOKUP("CPUs",'vInfo (Imported)'!$1:$5000,A2653,FALSE)&gt;0,
HLOOKUP("CPUs",'vInfo (Imported)'!$1:$5000,A2653,FALSE),
"")</f>
        <v/>
      </c>
      <c r="D2653" t="str">
        <f>IF(HLOOKUP($D$1,'vInfo (Imported)'!$1:$5000,A2653,FALSE)&gt;0,
HLOOKUP($D$1,'vInfo (Imported)'!$1:$5000,A2653,FALSE),
"")</f>
        <v/>
      </c>
      <c r="E2653" t="str">
        <f>IF(HLOOKUP("Category",'vInfo (Imported)'!$1:$5000,A2653,FALSE)&gt;0,
HLOOKUP("Category",'vInfo (Imported)'!$1:$5000,A2653,FALSE),
"")</f>
        <v/>
      </c>
      <c r="F2653" t="str">
        <f>IF(HLOOKUP("OS according to the configuration file",'vInfo (Imported)'!$1:$5000,A2653,FALSE)&gt;0,
HLOOKUP("OS according to the configuration file",'vInfo (Imported)'!$1:$5000,A2653,FALSE),
"")</f>
        <v/>
      </c>
      <c r="G2653" s="1" t="str">
        <f>IF(HLOOKUP("Cluster",'vInfo (Imported)'!$1:$5000,A2653,FALSE)&gt;0,
HLOOKUP("Cluster",'vInfo (Imported)'!$1:$5000,A2653,FALSE),
"")</f>
        <v/>
      </c>
      <c r="K2653" s="28">
        <f>'vCluster (Imported)'!A2653</f>
        <v>0</v>
      </c>
      <c r="L2653">
        <f t="shared" si="249"/>
        <v>0</v>
      </c>
      <c r="M2653">
        <f t="shared" si="250"/>
        <v>0</v>
      </c>
      <c r="N2653">
        <f t="shared" si="251"/>
        <v>0</v>
      </c>
      <c r="O2653" s="1">
        <f t="shared" si="252"/>
        <v>0</v>
      </c>
      <c r="P2653">
        <f>SUMIFS('vCluster (Imported)'!$G:$G,'vCluster (Imported)'!$A:$A,K2653)</f>
        <v>0</v>
      </c>
      <c r="Q2653">
        <f t="shared" si="253"/>
        <v>0</v>
      </c>
    </row>
    <row r="2654" spans="1:17" x14ac:dyDescent="0.3">
      <c r="A2654">
        <f t="shared" si="248"/>
        <v>2654</v>
      </c>
      <c r="B2654" t="str">
        <f>IF(HLOOKUP("Memory",'vInfo (Imported)'!$1:$5000,A2654,FALSE)&gt;0,HLOOKUP("Memory",'vInfo (Imported)'!$1:$5000,A2654,FALSE),"")</f>
        <v/>
      </c>
      <c r="C2654" t="str">
        <f>IF(HLOOKUP("CPUs",'vInfo (Imported)'!$1:$5000,A2654,FALSE)&gt;0,
HLOOKUP("CPUs",'vInfo (Imported)'!$1:$5000,A2654,FALSE),
"")</f>
        <v/>
      </c>
      <c r="D2654" t="str">
        <f>IF(HLOOKUP($D$1,'vInfo (Imported)'!$1:$5000,A2654,FALSE)&gt;0,
HLOOKUP($D$1,'vInfo (Imported)'!$1:$5000,A2654,FALSE),
"")</f>
        <v/>
      </c>
      <c r="E2654" t="str">
        <f>IF(HLOOKUP("Category",'vInfo (Imported)'!$1:$5000,A2654,FALSE)&gt;0,
HLOOKUP("Category",'vInfo (Imported)'!$1:$5000,A2654,FALSE),
"")</f>
        <v/>
      </c>
      <c r="F2654" t="str">
        <f>IF(HLOOKUP("OS according to the configuration file",'vInfo (Imported)'!$1:$5000,A2654,FALSE)&gt;0,
HLOOKUP("OS according to the configuration file",'vInfo (Imported)'!$1:$5000,A2654,FALSE),
"")</f>
        <v/>
      </c>
      <c r="G2654" s="1" t="str">
        <f>IF(HLOOKUP("Cluster",'vInfo (Imported)'!$1:$5000,A2654,FALSE)&gt;0,
HLOOKUP("Cluster",'vInfo (Imported)'!$1:$5000,A2654,FALSE),
"")</f>
        <v/>
      </c>
      <c r="K2654" s="28">
        <f>'vCluster (Imported)'!A2654</f>
        <v>0</v>
      </c>
      <c r="L2654">
        <f t="shared" si="249"/>
        <v>0</v>
      </c>
      <c r="M2654">
        <f t="shared" si="250"/>
        <v>0</v>
      </c>
      <c r="N2654">
        <f t="shared" si="251"/>
        <v>0</v>
      </c>
      <c r="O2654" s="1">
        <f t="shared" si="252"/>
        <v>0</v>
      </c>
      <c r="P2654">
        <f>SUMIFS('vCluster (Imported)'!$G:$G,'vCluster (Imported)'!$A:$A,K2654)</f>
        <v>0</v>
      </c>
      <c r="Q2654">
        <f t="shared" si="253"/>
        <v>0</v>
      </c>
    </row>
    <row r="2655" spans="1:17" x14ac:dyDescent="0.3">
      <c r="A2655">
        <f t="shared" si="248"/>
        <v>2655</v>
      </c>
      <c r="B2655" t="str">
        <f>IF(HLOOKUP("Memory",'vInfo (Imported)'!$1:$5000,A2655,FALSE)&gt;0,HLOOKUP("Memory",'vInfo (Imported)'!$1:$5000,A2655,FALSE),"")</f>
        <v/>
      </c>
      <c r="C2655" t="str">
        <f>IF(HLOOKUP("CPUs",'vInfo (Imported)'!$1:$5000,A2655,FALSE)&gt;0,
HLOOKUP("CPUs",'vInfo (Imported)'!$1:$5000,A2655,FALSE),
"")</f>
        <v/>
      </c>
      <c r="D2655" t="str">
        <f>IF(HLOOKUP($D$1,'vInfo (Imported)'!$1:$5000,A2655,FALSE)&gt;0,
HLOOKUP($D$1,'vInfo (Imported)'!$1:$5000,A2655,FALSE),
"")</f>
        <v/>
      </c>
      <c r="E2655" t="str">
        <f>IF(HLOOKUP("Category",'vInfo (Imported)'!$1:$5000,A2655,FALSE)&gt;0,
HLOOKUP("Category",'vInfo (Imported)'!$1:$5000,A2655,FALSE),
"")</f>
        <v/>
      </c>
      <c r="F2655" t="str">
        <f>IF(HLOOKUP("OS according to the configuration file",'vInfo (Imported)'!$1:$5000,A2655,FALSE)&gt;0,
HLOOKUP("OS according to the configuration file",'vInfo (Imported)'!$1:$5000,A2655,FALSE),
"")</f>
        <v/>
      </c>
      <c r="G2655" s="1" t="str">
        <f>IF(HLOOKUP("Cluster",'vInfo (Imported)'!$1:$5000,A2655,FALSE)&gt;0,
HLOOKUP("Cluster",'vInfo (Imported)'!$1:$5000,A2655,FALSE),
"")</f>
        <v/>
      </c>
      <c r="K2655" s="28">
        <f>'vCluster (Imported)'!A2655</f>
        <v>0</v>
      </c>
      <c r="L2655">
        <f t="shared" si="249"/>
        <v>0</v>
      </c>
      <c r="M2655">
        <f t="shared" si="250"/>
        <v>0</v>
      </c>
      <c r="N2655">
        <f t="shared" si="251"/>
        <v>0</v>
      </c>
      <c r="O2655" s="1">
        <f t="shared" si="252"/>
        <v>0</v>
      </c>
      <c r="P2655">
        <f>SUMIFS('vCluster (Imported)'!$G:$G,'vCluster (Imported)'!$A:$A,K2655)</f>
        <v>0</v>
      </c>
      <c r="Q2655">
        <f t="shared" si="253"/>
        <v>0</v>
      </c>
    </row>
    <row r="2656" spans="1:17" x14ac:dyDescent="0.3">
      <c r="A2656">
        <f t="shared" si="248"/>
        <v>2656</v>
      </c>
      <c r="B2656" t="str">
        <f>IF(HLOOKUP("Memory",'vInfo (Imported)'!$1:$5000,A2656,FALSE)&gt;0,HLOOKUP("Memory",'vInfo (Imported)'!$1:$5000,A2656,FALSE),"")</f>
        <v/>
      </c>
      <c r="C2656" t="str">
        <f>IF(HLOOKUP("CPUs",'vInfo (Imported)'!$1:$5000,A2656,FALSE)&gt;0,
HLOOKUP("CPUs",'vInfo (Imported)'!$1:$5000,A2656,FALSE),
"")</f>
        <v/>
      </c>
      <c r="D2656" t="str">
        <f>IF(HLOOKUP($D$1,'vInfo (Imported)'!$1:$5000,A2656,FALSE)&gt;0,
HLOOKUP($D$1,'vInfo (Imported)'!$1:$5000,A2656,FALSE),
"")</f>
        <v/>
      </c>
      <c r="E2656" t="str">
        <f>IF(HLOOKUP("Category",'vInfo (Imported)'!$1:$5000,A2656,FALSE)&gt;0,
HLOOKUP("Category",'vInfo (Imported)'!$1:$5000,A2656,FALSE),
"")</f>
        <v/>
      </c>
      <c r="F2656" t="str">
        <f>IF(HLOOKUP("OS according to the configuration file",'vInfo (Imported)'!$1:$5000,A2656,FALSE)&gt;0,
HLOOKUP("OS according to the configuration file",'vInfo (Imported)'!$1:$5000,A2656,FALSE),
"")</f>
        <v/>
      </c>
      <c r="G2656" s="1" t="str">
        <f>IF(HLOOKUP("Cluster",'vInfo (Imported)'!$1:$5000,A2656,FALSE)&gt;0,
HLOOKUP("Cluster",'vInfo (Imported)'!$1:$5000,A2656,FALSE),
"")</f>
        <v/>
      </c>
      <c r="K2656" s="28">
        <f>'vCluster (Imported)'!A2656</f>
        <v>0</v>
      </c>
      <c r="L2656">
        <f t="shared" si="249"/>
        <v>0</v>
      </c>
      <c r="M2656">
        <f t="shared" si="250"/>
        <v>0</v>
      </c>
      <c r="N2656">
        <f t="shared" si="251"/>
        <v>0</v>
      </c>
      <c r="O2656" s="1">
        <f t="shared" si="252"/>
        <v>0</v>
      </c>
      <c r="P2656">
        <f>SUMIFS('vCluster (Imported)'!$G:$G,'vCluster (Imported)'!$A:$A,K2656)</f>
        <v>0</v>
      </c>
      <c r="Q2656">
        <f t="shared" si="253"/>
        <v>0</v>
      </c>
    </row>
    <row r="2657" spans="1:17" x14ac:dyDescent="0.3">
      <c r="A2657">
        <f t="shared" si="248"/>
        <v>2657</v>
      </c>
      <c r="B2657" t="str">
        <f>IF(HLOOKUP("Memory",'vInfo (Imported)'!$1:$5000,A2657,FALSE)&gt;0,HLOOKUP("Memory",'vInfo (Imported)'!$1:$5000,A2657,FALSE),"")</f>
        <v/>
      </c>
      <c r="C2657" t="str">
        <f>IF(HLOOKUP("CPUs",'vInfo (Imported)'!$1:$5000,A2657,FALSE)&gt;0,
HLOOKUP("CPUs",'vInfo (Imported)'!$1:$5000,A2657,FALSE),
"")</f>
        <v/>
      </c>
      <c r="D2657" t="str">
        <f>IF(HLOOKUP($D$1,'vInfo (Imported)'!$1:$5000,A2657,FALSE)&gt;0,
HLOOKUP($D$1,'vInfo (Imported)'!$1:$5000,A2657,FALSE),
"")</f>
        <v/>
      </c>
      <c r="E2657" t="str">
        <f>IF(HLOOKUP("Category",'vInfo (Imported)'!$1:$5000,A2657,FALSE)&gt;0,
HLOOKUP("Category",'vInfo (Imported)'!$1:$5000,A2657,FALSE),
"")</f>
        <v/>
      </c>
      <c r="F2657" t="str">
        <f>IF(HLOOKUP("OS according to the configuration file",'vInfo (Imported)'!$1:$5000,A2657,FALSE)&gt;0,
HLOOKUP("OS according to the configuration file",'vInfo (Imported)'!$1:$5000,A2657,FALSE),
"")</f>
        <v/>
      </c>
      <c r="G2657" s="1" t="str">
        <f>IF(HLOOKUP("Cluster",'vInfo (Imported)'!$1:$5000,A2657,FALSE)&gt;0,
HLOOKUP("Cluster",'vInfo (Imported)'!$1:$5000,A2657,FALSE),
"")</f>
        <v/>
      </c>
      <c r="K2657" s="28">
        <f>'vCluster (Imported)'!A2657</f>
        <v>0</v>
      </c>
      <c r="L2657">
        <f t="shared" si="249"/>
        <v>0</v>
      </c>
      <c r="M2657">
        <f t="shared" si="250"/>
        <v>0</v>
      </c>
      <c r="N2657">
        <f t="shared" si="251"/>
        <v>0</v>
      </c>
      <c r="O2657" s="1">
        <f t="shared" si="252"/>
        <v>0</v>
      </c>
      <c r="P2657">
        <f>SUMIFS('vCluster (Imported)'!$G:$G,'vCluster (Imported)'!$A:$A,K2657)</f>
        <v>0</v>
      </c>
      <c r="Q2657">
        <f t="shared" si="253"/>
        <v>0</v>
      </c>
    </row>
    <row r="2658" spans="1:17" x14ac:dyDescent="0.3">
      <c r="A2658">
        <f t="shared" si="248"/>
        <v>2658</v>
      </c>
      <c r="B2658" t="str">
        <f>IF(HLOOKUP("Memory",'vInfo (Imported)'!$1:$5000,A2658,FALSE)&gt;0,HLOOKUP("Memory",'vInfo (Imported)'!$1:$5000,A2658,FALSE),"")</f>
        <v/>
      </c>
      <c r="C2658" t="str">
        <f>IF(HLOOKUP("CPUs",'vInfo (Imported)'!$1:$5000,A2658,FALSE)&gt;0,
HLOOKUP("CPUs",'vInfo (Imported)'!$1:$5000,A2658,FALSE),
"")</f>
        <v/>
      </c>
      <c r="D2658" t="str">
        <f>IF(HLOOKUP($D$1,'vInfo (Imported)'!$1:$5000,A2658,FALSE)&gt;0,
HLOOKUP($D$1,'vInfo (Imported)'!$1:$5000,A2658,FALSE),
"")</f>
        <v/>
      </c>
      <c r="E2658" t="str">
        <f>IF(HLOOKUP("Category",'vInfo (Imported)'!$1:$5000,A2658,FALSE)&gt;0,
HLOOKUP("Category",'vInfo (Imported)'!$1:$5000,A2658,FALSE),
"")</f>
        <v/>
      </c>
      <c r="F2658" t="str">
        <f>IF(HLOOKUP("OS according to the configuration file",'vInfo (Imported)'!$1:$5000,A2658,FALSE)&gt;0,
HLOOKUP("OS according to the configuration file",'vInfo (Imported)'!$1:$5000,A2658,FALSE),
"")</f>
        <v/>
      </c>
      <c r="G2658" s="1" t="str">
        <f>IF(HLOOKUP("Cluster",'vInfo (Imported)'!$1:$5000,A2658,FALSE)&gt;0,
HLOOKUP("Cluster",'vInfo (Imported)'!$1:$5000,A2658,FALSE),
"")</f>
        <v/>
      </c>
      <c r="K2658" s="28">
        <f>'vCluster (Imported)'!A2658</f>
        <v>0</v>
      </c>
      <c r="L2658">
        <f t="shared" si="249"/>
        <v>0</v>
      </c>
      <c r="M2658">
        <f t="shared" si="250"/>
        <v>0</v>
      </c>
      <c r="N2658">
        <f t="shared" si="251"/>
        <v>0</v>
      </c>
      <c r="O2658" s="1">
        <f t="shared" si="252"/>
        <v>0</v>
      </c>
      <c r="P2658">
        <f>SUMIFS('vCluster (Imported)'!$G:$G,'vCluster (Imported)'!$A:$A,K2658)</f>
        <v>0</v>
      </c>
      <c r="Q2658">
        <f t="shared" si="253"/>
        <v>0</v>
      </c>
    </row>
    <row r="2659" spans="1:17" x14ac:dyDescent="0.3">
      <c r="A2659">
        <f t="shared" si="248"/>
        <v>2659</v>
      </c>
      <c r="B2659" t="str">
        <f>IF(HLOOKUP("Memory",'vInfo (Imported)'!$1:$5000,A2659,FALSE)&gt;0,HLOOKUP("Memory",'vInfo (Imported)'!$1:$5000,A2659,FALSE),"")</f>
        <v/>
      </c>
      <c r="C2659" t="str">
        <f>IF(HLOOKUP("CPUs",'vInfo (Imported)'!$1:$5000,A2659,FALSE)&gt;0,
HLOOKUP("CPUs",'vInfo (Imported)'!$1:$5000,A2659,FALSE),
"")</f>
        <v/>
      </c>
      <c r="D2659" t="str">
        <f>IF(HLOOKUP($D$1,'vInfo (Imported)'!$1:$5000,A2659,FALSE)&gt;0,
HLOOKUP($D$1,'vInfo (Imported)'!$1:$5000,A2659,FALSE),
"")</f>
        <v/>
      </c>
      <c r="E2659" t="str">
        <f>IF(HLOOKUP("Category",'vInfo (Imported)'!$1:$5000,A2659,FALSE)&gt;0,
HLOOKUP("Category",'vInfo (Imported)'!$1:$5000,A2659,FALSE),
"")</f>
        <v/>
      </c>
      <c r="F2659" t="str">
        <f>IF(HLOOKUP("OS according to the configuration file",'vInfo (Imported)'!$1:$5000,A2659,FALSE)&gt;0,
HLOOKUP("OS according to the configuration file",'vInfo (Imported)'!$1:$5000,A2659,FALSE),
"")</f>
        <v/>
      </c>
      <c r="G2659" s="1" t="str">
        <f>IF(HLOOKUP("Cluster",'vInfo (Imported)'!$1:$5000,A2659,FALSE)&gt;0,
HLOOKUP("Cluster",'vInfo (Imported)'!$1:$5000,A2659,FALSE),
"")</f>
        <v/>
      </c>
      <c r="K2659" s="28">
        <f>'vCluster (Imported)'!A2659</f>
        <v>0</v>
      </c>
      <c r="L2659">
        <f t="shared" si="249"/>
        <v>0</v>
      </c>
      <c r="M2659">
        <f t="shared" si="250"/>
        <v>0</v>
      </c>
      <c r="N2659">
        <f t="shared" si="251"/>
        <v>0</v>
      </c>
      <c r="O2659" s="1">
        <f t="shared" si="252"/>
        <v>0</v>
      </c>
      <c r="P2659">
        <f>SUMIFS('vCluster (Imported)'!$G:$G,'vCluster (Imported)'!$A:$A,K2659)</f>
        <v>0</v>
      </c>
      <c r="Q2659">
        <f t="shared" si="253"/>
        <v>0</v>
      </c>
    </row>
    <row r="2660" spans="1:17" x14ac:dyDescent="0.3">
      <c r="A2660">
        <f t="shared" si="248"/>
        <v>2660</v>
      </c>
      <c r="B2660" t="str">
        <f>IF(HLOOKUP("Memory",'vInfo (Imported)'!$1:$5000,A2660,FALSE)&gt;0,HLOOKUP("Memory",'vInfo (Imported)'!$1:$5000,A2660,FALSE),"")</f>
        <v/>
      </c>
      <c r="C2660" t="str">
        <f>IF(HLOOKUP("CPUs",'vInfo (Imported)'!$1:$5000,A2660,FALSE)&gt;0,
HLOOKUP("CPUs",'vInfo (Imported)'!$1:$5000,A2660,FALSE),
"")</f>
        <v/>
      </c>
      <c r="D2660" t="str">
        <f>IF(HLOOKUP($D$1,'vInfo (Imported)'!$1:$5000,A2660,FALSE)&gt;0,
HLOOKUP($D$1,'vInfo (Imported)'!$1:$5000,A2660,FALSE),
"")</f>
        <v/>
      </c>
      <c r="E2660" t="str">
        <f>IF(HLOOKUP("Category",'vInfo (Imported)'!$1:$5000,A2660,FALSE)&gt;0,
HLOOKUP("Category",'vInfo (Imported)'!$1:$5000,A2660,FALSE),
"")</f>
        <v/>
      </c>
      <c r="F2660" t="str">
        <f>IF(HLOOKUP("OS according to the configuration file",'vInfo (Imported)'!$1:$5000,A2660,FALSE)&gt;0,
HLOOKUP("OS according to the configuration file",'vInfo (Imported)'!$1:$5000,A2660,FALSE),
"")</f>
        <v/>
      </c>
      <c r="G2660" s="1" t="str">
        <f>IF(HLOOKUP("Cluster",'vInfo (Imported)'!$1:$5000,A2660,FALSE)&gt;0,
HLOOKUP("Cluster",'vInfo (Imported)'!$1:$5000,A2660,FALSE),
"")</f>
        <v/>
      </c>
      <c r="K2660" s="28">
        <f>'vCluster (Imported)'!A2660</f>
        <v>0</v>
      </c>
      <c r="L2660">
        <f t="shared" si="249"/>
        <v>0</v>
      </c>
      <c r="M2660">
        <f t="shared" si="250"/>
        <v>0</v>
      </c>
      <c r="N2660">
        <f t="shared" si="251"/>
        <v>0</v>
      </c>
      <c r="O2660" s="1">
        <f t="shared" si="252"/>
        <v>0</v>
      </c>
      <c r="P2660">
        <f>SUMIFS('vCluster (Imported)'!$G:$G,'vCluster (Imported)'!$A:$A,K2660)</f>
        <v>0</v>
      </c>
      <c r="Q2660">
        <f t="shared" si="253"/>
        <v>0</v>
      </c>
    </row>
    <row r="2661" spans="1:17" x14ac:dyDescent="0.3">
      <c r="A2661">
        <f t="shared" si="248"/>
        <v>2661</v>
      </c>
      <c r="B2661" t="str">
        <f>IF(HLOOKUP("Memory",'vInfo (Imported)'!$1:$5000,A2661,FALSE)&gt;0,HLOOKUP("Memory",'vInfo (Imported)'!$1:$5000,A2661,FALSE),"")</f>
        <v/>
      </c>
      <c r="C2661" t="str">
        <f>IF(HLOOKUP("CPUs",'vInfo (Imported)'!$1:$5000,A2661,FALSE)&gt;0,
HLOOKUP("CPUs",'vInfo (Imported)'!$1:$5000,A2661,FALSE),
"")</f>
        <v/>
      </c>
      <c r="D2661" t="str">
        <f>IF(HLOOKUP($D$1,'vInfo (Imported)'!$1:$5000,A2661,FALSE)&gt;0,
HLOOKUP($D$1,'vInfo (Imported)'!$1:$5000,A2661,FALSE),
"")</f>
        <v/>
      </c>
      <c r="E2661" t="str">
        <f>IF(HLOOKUP("Category",'vInfo (Imported)'!$1:$5000,A2661,FALSE)&gt;0,
HLOOKUP("Category",'vInfo (Imported)'!$1:$5000,A2661,FALSE),
"")</f>
        <v/>
      </c>
      <c r="F2661" t="str">
        <f>IF(HLOOKUP("OS according to the configuration file",'vInfo (Imported)'!$1:$5000,A2661,FALSE)&gt;0,
HLOOKUP("OS according to the configuration file",'vInfo (Imported)'!$1:$5000,A2661,FALSE),
"")</f>
        <v/>
      </c>
      <c r="G2661" s="1" t="str">
        <f>IF(HLOOKUP("Cluster",'vInfo (Imported)'!$1:$5000,A2661,FALSE)&gt;0,
HLOOKUP("Cluster",'vInfo (Imported)'!$1:$5000,A2661,FALSE),
"")</f>
        <v/>
      </c>
      <c r="K2661" s="28">
        <f>'vCluster (Imported)'!A2661</f>
        <v>0</v>
      </c>
      <c r="L2661">
        <f t="shared" si="249"/>
        <v>0</v>
      </c>
      <c r="M2661">
        <f t="shared" si="250"/>
        <v>0</v>
      </c>
      <c r="N2661">
        <f t="shared" si="251"/>
        <v>0</v>
      </c>
      <c r="O2661" s="1">
        <f t="shared" si="252"/>
        <v>0</v>
      </c>
      <c r="P2661">
        <f>SUMIFS('vCluster (Imported)'!$G:$G,'vCluster (Imported)'!$A:$A,K2661)</f>
        <v>0</v>
      </c>
      <c r="Q2661">
        <f t="shared" si="253"/>
        <v>0</v>
      </c>
    </row>
    <row r="2662" spans="1:17" x14ac:dyDescent="0.3">
      <c r="A2662">
        <f t="shared" si="248"/>
        <v>2662</v>
      </c>
      <c r="B2662" t="str">
        <f>IF(HLOOKUP("Memory",'vInfo (Imported)'!$1:$5000,A2662,FALSE)&gt;0,HLOOKUP("Memory",'vInfo (Imported)'!$1:$5000,A2662,FALSE),"")</f>
        <v/>
      </c>
      <c r="C2662" t="str">
        <f>IF(HLOOKUP("CPUs",'vInfo (Imported)'!$1:$5000,A2662,FALSE)&gt;0,
HLOOKUP("CPUs",'vInfo (Imported)'!$1:$5000,A2662,FALSE),
"")</f>
        <v/>
      </c>
      <c r="D2662" t="str">
        <f>IF(HLOOKUP($D$1,'vInfo (Imported)'!$1:$5000,A2662,FALSE)&gt;0,
HLOOKUP($D$1,'vInfo (Imported)'!$1:$5000,A2662,FALSE),
"")</f>
        <v/>
      </c>
      <c r="E2662" t="str">
        <f>IF(HLOOKUP("Category",'vInfo (Imported)'!$1:$5000,A2662,FALSE)&gt;0,
HLOOKUP("Category",'vInfo (Imported)'!$1:$5000,A2662,FALSE),
"")</f>
        <v/>
      </c>
      <c r="F2662" t="str">
        <f>IF(HLOOKUP("OS according to the configuration file",'vInfo (Imported)'!$1:$5000,A2662,FALSE)&gt;0,
HLOOKUP("OS according to the configuration file",'vInfo (Imported)'!$1:$5000,A2662,FALSE),
"")</f>
        <v/>
      </c>
      <c r="G2662" s="1" t="str">
        <f>IF(HLOOKUP("Cluster",'vInfo (Imported)'!$1:$5000,A2662,FALSE)&gt;0,
HLOOKUP("Cluster",'vInfo (Imported)'!$1:$5000,A2662,FALSE),
"")</f>
        <v/>
      </c>
      <c r="K2662" s="28">
        <f>'vCluster (Imported)'!A2662</f>
        <v>0</v>
      </c>
      <c r="L2662">
        <f t="shared" si="249"/>
        <v>0</v>
      </c>
      <c r="M2662">
        <f t="shared" si="250"/>
        <v>0</v>
      </c>
      <c r="N2662">
        <f t="shared" si="251"/>
        <v>0</v>
      </c>
      <c r="O2662" s="1">
        <f t="shared" si="252"/>
        <v>0</v>
      </c>
      <c r="P2662">
        <f>SUMIFS('vCluster (Imported)'!$G:$G,'vCluster (Imported)'!$A:$A,K2662)</f>
        <v>0</v>
      </c>
      <c r="Q2662">
        <f t="shared" si="253"/>
        <v>0</v>
      </c>
    </row>
    <row r="2663" spans="1:17" x14ac:dyDescent="0.3">
      <c r="A2663">
        <f t="shared" si="248"/>
        <v>2663</v>
      </c>
      <c r="B2663" t="str">
        <f>IF(HLOOKUP("Memory",'vInfo (Imported)'!$1:$5000,A2663,FALSE)&gt;0,HLOOKUP("Memory",'vInfo (Imported)'!$1:$5000,A2663,FALSE),"")</f>
        <v/>
      </c>
      <c r="C2663" t="str">
        <f>IF(HLOOKUP("CPUs",'vInfo (Imported)'!$1:$5000,A2663,FALSE)&gt;0,
HLOOKUP("CPUs",'vInfo (Imported)'!$1:$5000,A2663,FALSE),
"")</f>
        <v/>
      </c>
      <c r="D2663" t="str">
        <f>IF(HLOOKUP($D$1,'vInfo (Imported)'!$1:$5000,A2663,FALSE)&gt;0,
HLOOKUP($D$1,'vInfo (Imported)'!$1:$5000,A2663,FALSE),
"")</f>
        <v/>
      </c>
      <c r="E2663" t="str">
        <f>IF(HLOOKUP("Category",'vInfo (Imported)'!$1:$5000,A2663,FALSE)&gt;0,
HLOOKUP("Category",'vInfo (Imported)'!$1:$5000,A2663,FALSE),
"")</f>
        <v/>
      </c>
      <c r="F2663" t="str">
        <f>IF(HLOOKUP("OS according to the configuration file",'vInfo (Imported)'!$1:$5000,A2663,FALSE)&gt;0,
HLOOKUP("OS according to the configuration file",'vInfo (Imported)'!$1:$5000,A2663,FALSE),
"")</f>
        <v/>
      </c>
      <c r="G2663" s="1" t="str">
        <f>IF(HLOOKUP("Cluster",'vInfo (Imported)'!$1:$5000,A2663,FALSE)&gt;0,
HLOOKUP("Cluster",'vInfo (Imported)'!$1:$5000,A2663,FALSE),
"")</f>
        <v/>
      </c>
      <c r="K2663" s="28">
        <f>'vCluster (Imported)'!A2663</f>
        <v>0</v>
      </c>
      <c r="L2663">
        <f t="shared" si="249"/>
        <v>0</v>
      </c>
      <c r="M2663">
        <f t="shared" si="250"/>
        <v>0</v>
      </c>
      <c r="N2663">
        <f t="shared" si="251"/>
        <v>0</v>
      </c>
      <c r="O2663" s="1">
        <f t="shared" si="252"/>
        <v>0</v>
      </c>
      <c r="P2663">
        <f>SUMIFS('vCluster (Imported)'!$G:$G,'vCluster (Imported)'!$A:$A,K2663)</f>
        <v>0</v>
      </c>
      <c r="Q2663">
        <f t="shared" si="253"/>
        <v>0</v>
      </c>
    </row>
    <row r="2664" spans="1:17" x14ac:dyDescent="0.3">
      <c r="A2664">
        <f t="shared" si="248"/>
        <v>2664</v>
      </c>
      <c r="B2664" t="str">
        <f>IF(HLOOKUP("Memory",'vInfo (Imported)'!$1:$5000,A2664,FALSE)&gt;0,HLOOKUP("Memory",'vInfo (Imported)'!$1:$5000,A2664,FALSE),"")</f>
        <v/>
      </c>
      <c r="C2664" t="str">
        <f>IF(HLOOKUP("CPUs",'vInfo (Imported)'!$1:$5000,A2664,FALSE)&gt;0,
HLOOKUP("CPUs",'vInfo (Imported)'!$1:$5000,A2664,FALSE),
"")</f>
        <v/>
      </c>
      <c r="D2664" t="str">
        <f>IF(HLOOKUP($D$1,'vInfo (Imported)'!$1:$5000,A2664,FALSE)&gt;0,
HLOOKUP($D$1,'vInfo (Imported)'!$1:$5000,A2664,FALSE),
"")</f>
        <v/>
      </c>
      <c r="E2664" t="str">
        <f>IF(HLOOKUP("Category",'vInfo (Imported)'!$1:$5000,A2664,FALSE)&gt;0,
HLOOKUP("Category",'vInfo (Imported)'!$1:$5000,A2664,FALSE),
"")</f>
        <v/>
      </c>
      <c r="F2664" t="str">
        <f>IF(HLOOKUP("OS according to the configuration file",'vInfo (Imported)'!$1:$5000,A2664,FALSE)&gt;0,
HLOOKUP("OS according to the configuration file",'vInfo (Imported)'!$1:$5000,A2664,FALSE),
"")</f>
        <v/>
      </c>
      <c r="G2664" s="1" t="str">
        <f>IF(HLOOKUP("Cluster",'vInfo (Imported)'!$1:$5000,A2664,FALSE)&gt;0,
HLOOKUP("Cluster",'vInfo (Imported)'!$1:$5000,A2664,FALSE),
"")</f>
        <v/>
      </c>
      <c r="K2664" s="28">
        <f>'vCluster (Imported)'!A2664</f>
        <v>0</v>
      </c>
      <c r="L2664">
        <f t="shared" si="249"/>
        <v>0</v>
      </c>
      <c r="M2664">
        <f t="shared" si="250"/>
        <v>0</v>
      </c>
      <c r="N2664">
        <f t="shared" si="251"/>
        <v>0</v>
      </c>
      <c r="O2664" s="1">
        <f t="shared" si="252"/>
        <v>0</v>
      </c>
      <c r="P2664">
        <f>SUMIFS('vCluster (Imported)'!$G:$G,'vCluster (Imported)'!$A:$A,K2664)</f>
        <v>0</v>
      </c>
      <c r="Q2664">
        <f t="shared" si="253"/>
        <v>0</v>
      </c>
    </row>
    <row r="2665" spans="1:17" x14ac:dyDescent="0.3">
      <c r="A2665">
        <f t="shared" si="248"/>
        <v>2665</v>
      </c>
      <c r="B2665" t="str">
        <f>IF(HLOOKUP("Memory",'vInfo (Imported)'!$1:$5000,A2665,FALSE)&gt;0,HLOOKUP("Memory",'vInfo (Imported)'!$1:$5000,A2665,FALSE),"")</f>
        <v/>
      </c>
      <c r="C2665" t="str">
        <f>IF(HLOOKUP("CPUs",'vInfo (Imported)'!$1:$5000,A2665,FALSE)&gt;0,
HLOOKUP("CPUs",'vInfo (Imported)'!$1:$5000,A2665,FALSE),
"")</f>
        <v/>
      </c>
      <c r="D2665" t="str">
        <f>IF(HLOOKUP($D$1,'vInfo (Imported)'!$1:$5000,A2665,FALSE)&gt;0,
HLOOKUP($D$1,'vInfo (Imported)'!$1:$5000,A2665,FALSE),
"")</f>
        <v/>
      </c>
      <c r="E2665" t="str">
        <f>IF(HLOOKUP("Category",'vInfo (Imported)'!$1:$5000,A2665,FALSE)&gt;0,
HLOOKUP("Category",'vInfo (Imported)'!$1:$5000,A2665,FALSE),
"")</f>
        <v/>
      </c>
      <c r="F2665" t="str">
        <f>IF(HLOOKUP("OS according to the configuration file",'vInfo (Imported)'!$1:$5000,A2665,FALSE)&gt;0,
HLOOKUP("OS according to the configuration file",'vInfo (Imported)'!$1:$5000,A2665,FALSE),
"")</f>
        <v/>
      </c>
      <c r="G2665" s="1" t="str">
        <f>IF(HLOOKUP("Cluster",'vInfo (Imported)'!$1:$5000,A2665,FALSE)&gt;0,
HLOOKUP("Cluster",'vInfo (Imported)'!$1:$5000,A2665,FALSE),
"")</f>
        <v/>
      </c>
      <c r="K2665" s="28">
        <f>'vCluster (Imported)'!A2665</f>
        <v>0</v>
      </c>
      <c r="L2665">
        <f t="shared" si="249"/>
        <v>0</v>
      </c>
      <c r="M2665">
        <f t="shared" si="250"/>
        <v>0</v>
      </c>
      <c r="N2665">
        <f t="shared" si="251"/>
        <v>0</v>
      </c>
      <c r="O2665" s="1">
        <f t="shared" si="252"/>
        <v>0</v>
      </c>
      <c r="P2665">
        <f>SUMIFS('vCluster (Imported)'!$G:$G,'vCluster (Imported)'!$A:$A,K2665)</f>
        <v>0</v>
      </c>
      <c r="Q2665">
        <f t="shared" si="253"/>
        <v>0</v>
      </c>
    </row>
    <row r="2666" spans="1:17" x14ac:dyDescent="0.3">
      <c r="A2666">
        <f t="shared" si="248"/>
        <v>2666</v>
      </c>
      <c r="B2666" t="str">
        <f>IF(HLOOKUP("Memory",'vInfo (Imported)'!$1:$5000,A2666,FALSE)&gt;0,HLOOKUP("Memory",'vInfo (Imported)'!$1:$5000,A2666,FALSE),"")</f>
        <v/>
      </c>
      <c r="C2666" t="str">
        <f>IF(HLOOKUP("CPUs",'vInfo (Imported)'!$1:$5000,A2666,FALSE)&gt;0,
HLOOKUP("CPUs",'vInfo (Imported)'!$1:$5000,A2666,FALSE),
"")</f>
        <v/>
      </c>
      <c r="D2666" t="str">
        <f>IF(HLOOKUP($D$1,'vInfo (Imported)'!$1:$5000,A2666,FALSE)&gt;0,
HLOOKUP($D$1,'vInfo (Imported)'!$1:$5000,A2666,FALSE),
"")</f>
        <v/>
      </c>
      <c r="E2666" t="str">
        <f>IF(HLOOKUP("Category",'vInfo (Imported)'!$1:$5000,A2666,FALSE)&gt;0,
HLOOKUP("Category",'vInfo (Imported)'!$1:$5000,A2666,FALSE),
"")</f>
        <v/>
      </c>
      <c r="F2666" t="str">
        <f>IF(HLOOKUP("OS according to the configuration file",'vInfo (Imported)'!$1:$5000,A2666,FALSE)&gt;0,
HLOOKUP("OS according to the configuration file",'vInfo (Imported)'!$1:$5000,A2666,FALSE),
"")</f>
        <v/>
      </c>
      <c r="G2666" s="1" t="str">
        <f>IF(HLOOKUP("Cluster",'vInfo (Imported)'!$1:$5000,A2666,FALSE)&gt;0,
HLOOKUP("Cluster",'vInfo (Imported)'!$1:$5000,A2666,FALSE),
"")</f>
        <v/>
      </c>
      <c r="K2666" s="28">
        <f>'vCluster (Imported)'!A2666</f>
        <v>0</v>
      </c>
      <c r="L2666">
        <f t="shared" si="249"/>
        <v>0</v>
      </c>
      <c r="M2666">
        <f t="shared" si="250"/>
        <v>0</v>
      </c>
      <c r="N2666">
        <f t="shared" si="251"/>
        <v>0</v>
      </c>
      <c r="O2666" s="1">
        <f t="shared" si="252"/>
        <v>0</v>
      </c>
      <c r="P2666">
        <f>SUMIFS('vCluster (Imported)'!$G:$G,'vCluster (Imported)'!$A:$A,K2666)</f>
        <v>0</v>
      </c>
      <c r="Q2666">
        <f t="shared" si="253"/>
        <v>0</v>
      </c>
    </row>
    <row r="2667" spans="1:17" x14ac:dyDescent="0.3">
      <c r="A2667">
        <f t="shared" si="248"/>
        <v>2667</v>
      </c>
      <c r="B2667" t="str">
        <f>IF(HLOOKUP("Memory",'vInfo (Imported)'!$1:$5000,A2667,FALSE)&gt;0,HLOOKUP("Memory",'vInfo (Imported)'!$1:$5000,A2667,FALSE),"")</f>
        <v/>
      </c>
      <c r="C2667" t="str">
        <f>IF(HLOOKUP("CPUs",'vInfo (Imported)'!$1:$5000,A2667,FALSE)&gt;0,
HLOOKUP("CPUs",'vInfo (Imported)'!$1:$5000,A2667,FALSE),
"")</f>
        <v/>
      </c>
      <c r="D2667" t="str">
        <f>IF(HLOOKUP($D$1,'vInfo (Imported)'!$1:$5000,A2667,FALSE)&gt;0,
HLOOKUP($D$1,'vInfo (Imported)'!$1:$5000,A2667,FALSE),
"")</f>
        <v/>
      </c>
      <c r="E2667" t="str">
        <f>IF(HLOOKUP("Category",'vInfo (Imported)'!$1:$5000,A2667,FALSE)&gt;0,
HLOOKUP("Category",'vInfo (Imported)'!$1:$5000,A2667,FALSE),
"")</f>
        <v/>
      </c>
      <c r="F2667" t="str">
        <f>IF(HLOOKUP("OS according to the configuration file",'vInfo (Imported)'!$1:$5000,A2667,FALSE)&gt;0,
HLOOKUP("OS according to the configuration file",'vInfo (Imported)'!$1:$5000,A2667,FALSE),
"")</f>
        <v/>
      </c>
      <c r="G2667" s="1" t="str">
        <f>IF(HLOOKUP("Cluster",'vInfo (Imported)'!$1:$5000,A2667,FALSE)&gt;0,
HLOOKUP("Cluster",'vInfo (Imported)'!$1:$5000,A2667,FALSE),
"")</f>
        <v/>
      </c>
      <c r="K2667" s="28">
        <f>'vCluster (Imported)'!A2667</f>
        <v>0</v>
      </c>
      <c r="L2667">
        <f t="shared" si="249"/>
        <v>0</v>
      </c>
      <c r="M2667">
        <f t="shared" si="250"/>
        <v>0</v>
      </c>
      <c r="N2667">
        <f t="shared" si="251"/>
        <v>0</v>
      </c>
      <c r="O2667" s="1">
        <f t="shared" si="252"/>
        <v>0</v>
      </c>
      <c r="P2667">
        <f>SUMIFS('vCluster (Imported)'!$G:$G,'vCluster (Imported)'!$A:$A,K2667)</f>
        <v>0</v>
      </c>
      <c r="Q2667">
        <f t="shared" si="253"/>
        <v>0</v>
      </c>
    </row>
    <row r="2668" spans="1:17" x14ac:dyDescent="0.3">
      <c r="A2668">
        <f t="shared" si="248"/>
        <v>2668</v>
      </c>
      <c r="B2668" t="str">
        <f>IF(HLOOKUP("Memory",'vInfo (Imported)'!$1:$5000,A2668,FALSE)&gt;0,HLOOKUP("Memory",'vInfo (Imported)'!$1:$5000,A2668,FALSE),"")</f>
        <v/>
      </c>
      <c r="C2668" t="str">
        <f>IF(HLOOKUP("CPUs",'vInfo (Imported)'!$1:$5000,A2668,FALSE)&gt;0,
HLOOKUP("CPUs",'vInfo (Imported)'!$1:$5000,A2668,FALSE),
"")</f>
        <v/>
      </c>
      <c r="D2668" t="str">
        <f>IF(HLOOKUP($D$1,'vInfo (Imported)'!$1:$5000,A2668,FALSE)&gt;0,
HLOOKUP($D$1,'vInfo (Imported)'!$1:$5000,A2668,FALSE),
"")</f>
        <v/>
      </c>
      <c r="E2668" t="str">
        <f>IF(HLOOKUP("Category",'vInfo (Imported)'!$1:$5000,A2668,FALSE)&gt;0,
HLOOKUP("Category",'vInfo (Imported)'!$1:$5000,A2668,FALSE),
"")</f>
        <v/>
      </c>
      <c r="F2668" t="str">
        <f>IF(HLOOKUP("OS according to the configuration file",'vInfo (Imported)'!$1:$5000,A2668,FALSE)&gt;0,
HLOOKUP("OS according to the configuration file",'vInfo (Imported)'!$1:$5000,A2668,FALSE),
"")</f>
        <v/>
      </c>
      <c r="G2668" s="1" t="str">
        <f>IF(HLOOKUP("Cluster",'vInfo (Imported)'!$1:$5000,A2668,FALSE)&gt;0,
HLOOKUP("Cluster",'vInfo (Imported)'!$1:$5000,A2668,FALSE),
"")</f>
        <v/>
      </c>
      <c r="K2668" s="28">
        <f>'vCluster (Imported)'!A2668</f>
        <v>0</v>
      </c>
      <c r="L2668">
        <f t="shared" si="249"/>
        <v>0</v>
      </c>
      <c r="M2668">
        <f t="shared" si="250"/>
        <v>0</v>
      </c>
      <c r="N2668">
        <f t="shared" si="251"/>
        <v>0</v>
      </c>
      <c r="O2668" s="1">
        <f t="shared" si="252"/>
        <v>0</v>
      </c>
      <c r="P2668">
        <f>SUMIFS('vCluster (Imported)'!$G:$G,'vCluster (Imported)'!$A:$A,K2668)</f>
        <v>0</v>
      </c>
      <c r="Q2668">
        <f t="shared" si="253"/>
        <v>0</v>
      </c>
    </row>
    <row r="2669" spans="1:17" x14ac:dyDescent="0.3">
      <c r="A2669">
        <f t="shared" si="248"/>
        <v>2669</v>
      </c>
      <c r="B2669" t="str">
        <f>IF(HLOOKUP("Memory",'vInfo (Imported)'!$1:$5000,A2669,FALSE)&gt;0,HLOOKUP("Memory",'vInfo (Imported)'!$1:$5000,A2669,FALSE),"")</f>
        <v/>
      </c>
      <c r="C2669" t="str">
        <f>IF(HLOOKUP("CPUs",'vInfo (Imported)'!$1:$5000,A2669,FALSE)&gt;0,
HLOOKUP("CPUs",'vInfo (Imported)'!$1:$5000,A2669,FALSE),
"")</f>
        <v/>
      </c>
      <c r="D2669" t="str">
        <f>IF(HLOOKUP($D$1,'vInfo (Imported)'!$1:$5000,A2669,FALSE)&gt;0,
HLOOKUP($D$1,'vInfo (Imported)'!$1:$5000,A2669,FALSE),
"")</f>
        <v/>
      </c>
      <c r="E2669" t="str">
        <f>IF(HLOOKUP("Category",'vInfo (Imported)'!$1:$5000,A2669,FALSE)&gt;0,
HLOOKUP("Category",'vInfo (Imported)'!$1:$5000,A2669,FALSE),
"")</f>
        <v/>
      </c>
      <c r="F2669" t="str">
        <f>IF(HLOOKUP("OS according to the configuration file",'vInfo (Imported)'!$1:$5000,A2669,FALSE)&gt;0,
HLOOKUP("OS according to the configuration file",'vInfo (Imported)'!$1:$5000,A2669,FALSE),
"")</f>
        <v/>
      </c>
      <c r="G2669" s="1" t="str">
        <f>IF(HLOOKUP("Cluster",'vInfo (Imported)'!$1:$5000,A2669,FALSE)&gt;0,
HLOOKUP("Cluster",'vInfo (Imported)'!$1:$5000,A2669,FALSE),
"")</f>
        <v/>
      </c>
      <c r="K2669" s="28">
        <f>'vCluster (Imported)'!A2669</f>
        <v>0</v>
      </c>
      <c r="L2669">
        <f t="shared" si="249"/>
        <v>0</v>
      </c>
      <c r="M2669">
        <f t="shared" si="250"/>
        <v>0</v>
      </c>
      <c r="N2669">
        <f t="shared" si="251"/>
        <v>0</v>
      </c>
      <c r="O2669" s="1">
        <f t="shared" si="252"/>
        <v>0</v>
      </c>
      <c r="P2669">
        <f>SUMIFS('vCluster (Imported)'!$G:$G,'vCluster (Imported)'!$A:$A,K2669)</f>
        <v>0</v>
      </c>
      <c r="Q2669">
        <f t="shared" si="253"/>
        <v>0</v>
      </c>
    </row>
    <row r="2670" spans="1:17" x14ac:dyDescent="0.3">
      <c r="A2670">
        <f t="shared" si="248"/>
        <v>2670</v>
      </c>
      <c r="B2670" t="str">
        <f>IF(HLOOKUP("Memory",'vInfo (Imported)'!$1:$5000,A2670,FALSE)&gt;0,HLOOKUP("Memory",'vInfo (Imported)'!$1:$5000,A2670,FALSE),"")</f>
        <v/>
      </c>
      <c r="C2670" t="str">
        <f>IF(HLOOKUP("CPUs",'vInfo (Imported)'!$1:$5000,A2670,FALSE)&gt;0,
HLOOKUP("CPUs",'vInfo (Imported)'!$1:$5000,A2670,FALSE),
"")</f>
        <v/>
      </c>
      <c r="D2670" t="str">
        <f>IF(HLOOKUP($D$1,'vInfo (Imported)'!$1:$5000,A2670,FALSE)&gt;0,
HLOOKUP($D$1,'vInfo (Imported)'!$1:$5000,A2670,FALSE),
"")</f>
        <v/>
      </c>
      <c r="E2670" t="str">
        <f>IF(HLOOKUP("Category",'vInfo (Imported)'!$1:$5000,A2670,FALSE)&gt;0,
HLOOKUP("Category",'vInfo (Imported)'!$1:$5000,A2670,FALSE),
"")</f>
        <v/>
      </c>
      <c r="F2670" t="str">
        <f>IF(HLOOKUP("OS according to the configuration file",'vInfo (Imported)'!$1:$5000,A2670,FALSE)&gt;0,
HLOOKUP("OS according to the configuration file",'vInfo (Imported)'!$1:$5000,A2670,FALSE),
"")</f>
        <v/>
      </c>
      <c r="G2670" s="1" t="str">
        <f>IF(HLOOKUP("Cluster",'vInfo (Imported)'!$1:$5000,A2670,FALSE)&gt;0,
HLOOKUP("Cluster",'vInfo (Imported)'!$1:$5000,A2670,FALSE),
"")</f>
        <v/>
      </c>
      <c r="K2670" s="28">
        <f>'vCluster (Imported)'!A2670</f>
        <v>0</v>
      </c>
      <c r="L2670">
        <f t="shared" si="249"/>
        <v>0</v>
      </c>
      <c r="M2670">
        <f t="shared" si="250"/>
        <v>0</v>
      </c>
      <c r="N2670">
        <f t="shared" si="251"/>
        <v>0</v>
      </c>
      <c r="O2670" s="1">
        <f t="shared" si="252"/>
        <v>0</v>
      </c>
      <c r="P2670">
        <f>SUMIFS('vCluster (Imported)'!$G:$G,'vCluster (Imported)'!$A:$A,K2670)</f>
        <v>0</v>
      </c>
      <c r="Q2670">
        <f t="shared" si="253"/>
        <v>0</v>
      </c>
    </row>
    <row r="2671" spans="1:17" x14ac:dyDescent="0.3">
      <c r="A2671">
        <f t="shared" si="248"/>
        <v>2671</v>
      </c>
      <c r="B2671" t="str">
        <f>IF(HLOOKUP("Memory",'vInfo (Imported)'!$1:$5000,A2671,FALSE)&gt;0,HLOOKUP("Memory",'vInfo (Imported)'!$1:$5000,A2671,FALSE),"")</f>
        <v/>
      </c>
      <c r="C2671" t="str">
        <f>IF(HLOOKUP("CPUs",'vInfo (Imported)'!$1:$5000,A2671,FALSE)&gt;0,
HLOOKUP("CPUs",'vInfo (Imported)'!$1:$5000,A2671,FALSE),
"")</f>
        <v/>
      </c>
      <c r="D2671" t="str">
        <f>IF(HLOOKUP($D$1,'vInfo (Imported)'!$1:$5000,A2671,FALSE)&gt;0,
HLOOKUP($D$1,'vInfo (Imported)'!$1:$5000,A2671,FALSE),
"")</f>
        <v/>
      </c>
      <c r="E2671" t="str">
        <f>IF(HLOOKUP("Category",'vInfo (Imported)'!$1:$5000,A2671,FALSE)&gt;0,
HLOOKUP("Category",'vInfo (Imported)'!$1:$5000,A2671,FALSE),
"")</f>
        <v/>
      </c>
      <c r="F2671" t="str">
        <f>IF(HLOOKUP("OS according to the configuration file",'vInfo (Imported)'!$1:$5000,A2671,FALSE)&gt;0,
HLOOKUP("OS according to the configuration file",'vInfo (Imported)'!$1:$5000,A2671,FALSE),
"")</f>
        <v/>
      </c>
      <c r="G2671" s="1" t="str">
        <f>IF(HLOOKUP("Cluster",'vInfo (Imported)'!$1:$5000,A2671,FALSE)&gt;0,
HLOOKUP("Cluster",'vInfo (Imported)'!$1:$5000,A2671,FALSE),
"")</f>
        <v/>
      </c>
      <c r="K2671" s="28">
        <f>'vCluster (Imported)'!A2671</f>
        <v>0</v>
      </c>
      <c r="L2671">
        <f t="shared" si="249"/>
        <v>0</v>
      </c>
      <c r="M2671">
        <f t="shared" si="250"/>
        <v>0</v>
      </c>
      <c r="N2671">
        <f t="shared" si="251"/>
        <v>0</v>
      </c>
      <c r="O2671" s="1">
        <f t="shared" si="252"/>
        <v>0</v>
      </c>
      <c r="P2671">
        <f>SUMIFS('vCluster (Imported)'!$G:$G,'vCluster (Imported)'!$A:$A,K2671)</f>
        <v>0</v>
      </c>
      <c r="Q2671">
        <f t="shared" si="253"/>
        <v>0</v>
      </c>
    </row>
    <row r="2672" spans="1:17" x14ac:dyDescent="0.3">
      <c r="A2672">
        <f t="shared" si="248"/>
        <v>2672</v>
      </c>
      <c r="B2672" t="str">
        <f>IF(HLOOKUP("Memory",'vInfo (Imported)'!$1:$5000,A2672,FALSE)&gt;0,HLOOKUP("Memory",'vInfo (Imported)'!$1:$5000,A2672,FALSE),"")</f>
        <v/>
      </c>
      <c r="C2672" t="str">
        <f>IF(HLOOKUP("CPUs",'vInfo (Imported)'!$1:$5000,A2672,FALSE)&gt;0,
HLOOKUP("CPUs",'vInfo (Imported)'!$1:$5000,A2672,FALSE),
"")</f>
        <v/>
      </c>
      <c r="D2672" t="str">
        <f>IF(HLOOKUP($D$1,'vInfo (Imported)'!$1:$5000,A2672,FALSE)&gt;0,
HLOOKUP($D$1,'vInfo (Imported)'!$1:$5000,A2672,FALSE),
"")</f>
        <v/>
      </c>
      <c r="E2672" t="str">
        <f>IF(HLOOKUP("Category",'vInfo (Imported)'!$1:$5000,A2672,FALSE)&gt;0,
HLOOKUP("Category",'vInfo (Imported)'!$1:$5000,A2672,FALSE),
"")</f>
        <v/>
      </c>
      <c r="F2672" t="str">
        <f>IF(HLOOKUP("OS according to the configuration file",'vInfo (Imported)'!$1:$5000,A2672,FALSE)&gt;0,
HLOOKUP("OS according to the configuration file",'vInfo (Imported)'!$1:$5000,A2672,FALSE),
"")</f>
        <v/>
      </c>
      <c r="G2672" s="1" t="str">
        <f>IF(HLOOKUP("Cluster",'vInfo (Imported)'!$1:$5000,A2672,FALSE)&gt;0,
HLOOKUP("Cluster",'vInfo (Imported)'!$1:$5000,A2672,FALSE),
"")</f>
        <v/>
      </c>
      <c r="K2672" s="28">
        <f>'vCluster (Imported)'!A2672</f>
        <v>0</v>
      </c>
      <c r="L2672">
        <f t="shared" si="249"/>
        <v>0</v>
      </c>
      <c r="M2672">
        <f t="shared" si="250"/>
        <v>0</v>
      </c>
      <c r="N2672">
        <f t="shared" si="251"/>
        <v>0</v>
      </c>
      <c r="O2672" s="1">
        <f t="shared" si="252"/>
        <v>0</v>
      </c>
      <c r="P2672">
        <f>SUMIFS('vCluster (Imported)'!$G:$G,'vCluster (Imported)'!$A:$A,K2672)</f>
        <v>0</v>
      </c>
      <c r="Q2672">
        <f t="shared" si="253"/>
        <v>0</v>
      </c>
    </row>
    <row r="2673" spans="1:17" x14ac:dyDescent="0.3">
      <c r="A2673">
        <f t="shared" si="248"/>
        <v>2673</v>
      </c>
      <c r="B2673" t="str">
        <f>IF(HLOOKUP("Memory",'vInfo (Imported)'!$1:$5000,A2673,FALSE)&gt;0,HLOOKUP("Memory",'vInfo (Imported)'!$1:$5000,A2673,FALSE),"")</f>
        <v/>
      </c>
      <c r="C2673" t="str">
        <f>IF(HLOOKUP("CPUs",'vInfo (Imported)'!$1:$5000,A2673,FALSE)&gt;0,
HLOOKUP("CPUs",'vInfo (Imported)'!$1:$5000,A2673,FALSE),
"")</f>
        <v/>
      </c>
      <c r="D2673" t="str">
        <f>IF(HLOOKUP($D$1,'vInfo (Imported)'!$1:$5000,A2673,FALSE)&gt;0,
HLOOKUP($D$1,'vInfo (Imported)'!$1:$5000,A2673,FALSE),
"")</f>
        <v/>
      </c>
      <c r="E2673" t="str">
        <f>IF(HLOOKUP("Category",'vInfo (Imported)'!$1:$5000,A2673,FALSE)&gt;0,
HLOOKUP("Category",'vInfo (Imported)'!$1:$5000,A2673,FALSE),
"")</f>
        <v/>
      </c>
      <c r="F2673" t="str">
        <f>IF(HLOOKUP("OS according to the configuration file",'vInfo (Imported)'!$1:$5000,A2673,FALSE)&gt;0,
HLOOKUP("OS according to the configuration file",'vInfo (Imported)'!$1:$5000,A2673,FALSE),
"")</f>
        <v/>
      </c>
      <c r="G2673" s="1" t="str">
        <f>IF(HLOOKUP("Cluster",'vInfo (Imported)'!$1:$5000,A2673,FALSE)&gt;0,
HLOOKUP("Cluster",'vInfo (Imported)'!$1:$5000,A2673,FALSE),
"")</f>
        <v/>
      </c>
      <c r="K2673" s="28">
        <f>'vCluster (Imported)'!A2673</f>
        <v>0</v>
      </c>
      <c r="L2673">
        <f t="shared" si="249"/>
        <v>0</v>
      </c>
      <c r="M2673">
        <f t="shared" si="250"/>
        <v>0</v>
      </c>
      <c r="N2673">
        <f t="shared" si="251"/>
        <v>0</v>
      </c>
      <c r="O2673" s="1">
        <f t="shared" si="252"/>
        <v>0</v>
      </c>
      <c r="P2673">
        <f>SUMIFS('vCluster (Imported)'!$G:$G,'vCluster (Imported)'!$A:$A,K2673)</f>
        <v>0</v>
      </c>
      <c r="Q2673">
        <f t="shared" si="253"/>
        <v>0</v>
      </c>
    </row>
    <row r="2674" spans="1:17" x14ac:dyDescent="0.3">
      <c r="A2674">
        <f t="shared" si="248"/>
        <v>2674</v>
      </c>
      <c r="B2674" t="str">
        <f>IF(HLOOKUP("Memory",'vInfo (Imported)'!$1:$5000,A2674,FALSE)&gt;0,HLOOKUP("Memory",'vInfo (Imported)'!$1:$5000,A2674,FALSE),"")</f>
        <v/>
      </c>
      <c r="C2674" t="str">
        <f>IF(HLOOKUP("CPUs",'vInfo (Imported)'!$1:$5000,A2674,FALSE)&gt;0,
HLOOKUP("CPUs",'vInfo (Imported)'!$1:$5000,A2674,FALSE),
"")</f>
        <v/>
      </c>
      <c r="D2674" t="str">
        <f>IF(HLOOKUP($D$1,'vInfo (Imported)'!$1:$5000,A2674,FALSE)&gt;0,
HLOOKUP($D$1,'vInfo (Imported)'!$1:$5000,A2674,FALSE),
"")</f>
        <v/>
      </c>
      <c r="E2674" t="str">
        <f>IF(HLOOKUP("Category",'vInfo (Imported)'!$1:$5000,A2674,FALSE)&gt;0,
HLOOKUP("Category",'vInfo (Imported)'!$1:$5000,A2674,FALSE),
"")</f>
        <v/>
      </c>
      <c r="F2674" t="str">
        <f>IF(HLOOKUP("OS according to the configuration file",'vInfo (Imported)'!$1:$5000,A2674,FALSE)&gt;0,
HLOOKUP("OS according to the configuration file",'vInfo (Imported)'!$1:$5000,A2674,FALSE),
"")</f>
        <v/>
      </c>
      <c r="G2674" s="1" t="str">
        <f>IF(HLOOKUP("Cluster",'vInfo (Imported)'!$1:$5000,A2674,FALSE)&gt;0,
HLOOKUP("Cluster",'vInfo (Imported)'!$1:$5000,A2674,FALSE),
"")</f>
        <v/>
      </c>
      <c r="K2674" s="28">
        <f>'vCluster (Imported)'!A2674</f>
        <v>0</v>
      </c>
      <c r="L2674">
        <f t="shared" si="249"/>
        <v>0</v>
      </c>
      <c r="M2674">
        <f t="shared" si="250"/>
        <v>0</v>
      </c>
      <c r="N2674">
        <f t="shared" si="251"/>
        <v>0</v>
      </c>
      <c r="O2674" s="1">
        <f t="shared" si="252"/>
        <v>0</v>
      </c>
      <c r="P2674">
        <f>SUMIFS('vCluster (Imported)'!$G:$G,'vCluster (Imported)'!$A:$A,K2674)</f>
        <v>0</v>
      </c>
      <c r="Q2674">
        <f t="shared" si="253"/>
        <v>0</v>
      </c>
    </row>
    <row r="2675" spans="1:17" x14ac:dyDescent="0.3">
      <c r="A2675">
        <f t="shared" si="248"/>
        <v>2675</v>
      </c>
      <c r="B2675" t="str">
        <f>IF(HLOOKUP("Memory",'vInfo (Imported)'!$1:$5000,A2675,FALSE)&gt;0,HLOOKUP("Memory",'vInfo (Imported)'!$1:$5000,A2675,FALSE),"")</f>
        <v/>
      </c>
      <c r="C2675" t="str">
        <f>IF(HLOOKUP("CPUs",'vInfo (Imported)'!$1:$5000,A2675,FALSE)&gt;0,
HLOOKUP("CPUs",'vInfo (Imported)'!$1:$5000,A2675,FALSE),
"")</f>
        <v/>
      </c>
      <c r="D2675" t="str">
        <f>IF(HLOOKUP($D$1,'vInfo (Imported)'!$1:$5000,A2675,FALSE)&gt;0,
HLOOKUP($D$1,'vInfo (Imported)'!$1:$5000,A2675,FALSE),
"")</f>
        <v/>
      </c>
      <c r="E2675" t="str">
        <f>IF(HLOOKUP("Category",'vInfo (Imported)'!$1:$5000,A2675,FALSE)&gt;0,
HLOOKUP("Category",'vInfo (Imported)'!$1:$5000,A2675,FALSE),
"")</f>
        <v/>
      </c>
      <c r="F2675" t="str">
        <f>IF(HLOOKUP("OS according to the configuration file",'vInfo (Imported)'!$1:$5000,A2675,FALSE)&gt;0,
HLOOKUP("OS according to the configuration file",'vInfo (Imported)'!$1:$5000,A2675,FALSE),
"")</f>
        <v/>
      </c>
      <c r="G2675" s="1" t="str">
        <f>IF(HLOOKUP("Cluster",'vInfo (Imported)'!$1:$5000,A2675,FALSE)&gt;0,
HLOOKUP("Cluster",'vInfo (Imported)'!$1:$5000,A2675,FALSE),
"")</f>
        <v/>
      </c>
      <c r="K2675" s="28">
        <f>'vCluster (Imported)'!A2675</f>
        <v>0</v>
      </c>
      <c r="L2675">
        <f t="shared" si="249"/>
        <v>0</v>
      </c>
      <c r="M2675">
        <f t="shared" si="250"/>
        <v>0</v>
      </c>
      <c r="N2675">
        <f t="shared" si="251"/>
        <v>0</v>
      </c>
      <c r="O2675" s="1">
        <f t="shared" si="252"/>
        <v>0</v>
      </c>
      <c r="P2675">
        <f>SUMIFS('vCluster (Imported)'!$G:$G,'vCluster (Imported)'!$A:$A,K2675)</f>
        <v>0</v>
      </c>
      <c r="Q2675">
        <f t="shared" si="253"/>
        <v>0</v>
      </c>
    </row>
    <row r="2676" spans="1:17" x14ac:dyDescent="0.3">
      <c r="A2676">
        <f t="shared" si="248"/>
        <v>2676</v>
      </c>
      <c r="B2676" t="str">
        <f>IF(HLOOKUP("Memory",'vInfo (Imported)'!$1:$5000,A2676,FALSE)&gt;0,HLOOKUP("Memory",'vInfo (Imported)'!$1:$5000,A2676,FALSE),"")</f>
        <v/>
      </c>
      <c r="C2676" t="str">
        <f>IF(HLOOKUP("CPUs",'vInfo (Imported)'!$1:$5000,A2676,FALSE)&gt;0,
HLOOKUP("CPUs",'vInfo (Imported)'!$1:$5000,A2676,FALSE),
"")</f>
        <v/>
      </c>
      <c r="D2676" t="str">
        <f>IF(HLOOKUP($D$1,'vInfo (Imported)'!$1:$5000,A2676,FALSE)&gt;0,
HLOOKUP($D$1,'vInfo (Imported)'!$1:$5000,A2676,FALSE),
"")</f>
        <v/>
      </c>
      <c r="E2676" t="str">
        <f>IF(HLOOKUP("Category",'vInfo (Imported)'!$1:$5000,A2676,FALSE)&gt;0,
HLOOKUP("Category",'vInfo (Imported)'!$1:$5000,A2676,FALSE),
"")</f>
        <v/>
      </c>
      <c r="F2676" t="str">
        <f>IF(HLOOKUP("OS according to the configuration file",'vInfo (Imported)'!$1:$5000,A2676,FALSE)&gt;0,
HLOOKUP("OS according to the configuration file",'vInfo (Imported)'!$1:$5000,A2676,FALSE),
"")</f>
        <v/>
      </c>
      <c r="G2676" s="1" t="str">
        <f>IF(HLOOKUP("Cluster",'vInfo (Imported)'!$1:$5000,A2676,FALSE)&gt;0,
HLOOKUP("Cluster",'vInfo (Imported)'!$1:$5000,A2676,FALSE),
"")</f>
        <v/>
      </c>
      <c r="K2676" s="28">
        <f>'vCluster (Imported)'!A2676</f>
        <v>0</v>
      </c>
      <c r="L2676">
        <f t="shared" si="249"/>
        <v>0</v>
      </c>
      <c r="M2676">
        <f t="shared" si="250"/>
        <v>0</v>
      </c>
      <c r="N2676">
        <f t="shared" si="251"/>
        <v>0</v>
      </c>
      <c r="O2676" s="1">
        <f t="shared" si="252"/>
        <v>0</v>
      </c>
      <c r="P2676">
        <f>SUMIFS('vCluster (Imported)'!$G:$G,'vCluster (Imported)'!$A:$A,K2676)</f>
        <v>0</v>
      </c>
      <c r="Q2676">
        <f t="shared" si="253"/>
        <v>0</v>
      </c>
    </row>
    <row r="2677" spans="1:17" x14ac:dyDescent="0.3">
      <c r="A2677">
        <f t="shared" si="248"/>
        <v>2677</v>
      </c>
      <c r="B2677" t="str">
        <f>IF(HLOOKUP("Memory",'vInfo (Imported)'!$1:$5000,A2677,FALSE)&gt;0,HLOOKUP("Memory",'vInfo (Imported)'!$1:$5000,A2677,FALSE),"")</f>
        <v/>
      </c>
      <c r="C2677" t="str">
        <f>IF(HLOOKUP("CPUs",'vInfo (Imported)'!$1:$5000,A2677,FALSE)&gt;0,
HLOOKUP("CPUs",'vInfo (Imported)'!$1:$5000,A2677,FALSE),
"")</f>
        <v/>
      </c>
      <c r="D2677" t="str">
        <f>IF(HLOOKUP($D$1,'vInfo (Imported)'!$1:$5000,A2677,FALSE)&gt;0,
HLOOKUP($D$1,'vInfo (Imported)'!$1:$5000,A2677,FALSE),
"")</f>
        <v/>
      </c>
      <c r="E2677" t="str">
        <f>IF(HLOOKUP("Category",'vInfo (Imported)'!$1:$5000,A2677,FALSE)&gt;0,
HLOOKUP("Category",'vInfo (Imported)'!$1:$5000,A2677,FALSE),
"")</f>
        <v/>
      </c>
      <c r="F2677" t="str">
        <f>IF(HLOOKUP("OS according to the configuration file",'vInfo (Imported)'!$1:$5000,A2677,FALSE)&gt;0,
HLOOKUP("OS according to the configuration file",'vInfo (Imported)'!$1:$5000,A2677,FALSE),
"")</f>
        <v/>
      </c>
      <c r="G2677" s="1" t="str">
        <f>IF(HLOOKUP("Cluster",'vInfo (Imported)'!$1:$5000,A2677,FALSE)&gt;0,
HLOOKUP("Cluster",'vInfo (Imported)'!$1:$5000,A2677,FALSE),
"")</f>
        <v/>
      </c>
      <c r="K2677" s="28">
        <f>'vCluster (Imported)'!A2677</f>
        <v>0</v>
      </c>
      <c r="L2677">
        <f t="shared" si="249"/>
        <v>0</v>
      </c>
      <c r="M2677">
        <f t="shared" si="250"/>
        <v>0</v>
      </c>
      <c r="N2677">
        <f t="shared" si="251"/>
        <v>0</v>
      </c>
      <c r="O2677" s="1">
        <f t="shared" si="252"/>
        <v>0</v>
      </c>
      <c r="P2677">
        <f>SUMIFS('vCluster (Imported)'!$G:$G,'vCluster (Imported)'!$A:$A,K2677)</f>
        <v>0</v>
      </c>
      <c r="Q2677">
        <f t="shared" si="253"/>
        <v>0</v>
      </c>
    </row>
    <row r="2678" spans="1:17" x14ac:dyDescent="0.3">
      <c r="A2678">
        <f t="shared" si="248"/>
        <v>2678</v>
      </c>
      <c r="B2678" t="str">
        <f>IF(HLOOKUP("Memory",'vInfo (Imported)'!$1:$5000,A2678,FALSE)&gt;0,HLOOKUP("Memory",'vInfo (Imported)'!$1:$5000,A2678,FALSE),"")</f>
        <v/>
      </c>
      <c r="C2678" t="str">
        <f>IF(HLOOKUP("CPUs",'vInfo (Imported)'!$1:$5000,A2678,FALSE)&gt;0,
HLOOKUP("CPUs",'vInfo (Imported)'!$1:$5000,A2678,FALSE),
"")</f>
        <v/>
      </c>
      <c r="D2678" t="str">
        <f>IF(HLOOKUP($D$1,'vInfo (Imported)'!$1:$5000,A2678,FALSE)&gt;0,
HLOOKUP($D$1,'vInfo (Imported)'!$1:$5000,A2678,FALSE),
"")</f>
        <v/>
      </c>
      <c r="E2678" t="str">
        <f>IF(HLOOKUP("Category",'vInfo (Imported)'!$1:$5000,A2678,FALSE)&gt;0,
HLOOKUP("Category",'vInfo (Imported)'!$1:$5000,A2678,FALSE),
"")</f>
        <v/>
      </c>
      <c r="F2678" t="str">
        <f>IF(HLOOKUP("OS according to the configuration file",'vInfo (Imported)'!$1:$5000,A2678,FALSE)&gt;0,
HLOOKUP("OS according to the configuration file",'vInfo (Imported)'!$1:$5000,A2678,FALSE),
"")</f>
        <v/>
      </c>
      <c r="G2678" s="1" t="str">
        <f>IF(HLOOKUP("Cluster",'vInfo (Imported)'!$1:$5000,A2678,FALSE)&gt;0,
HLOOKUP("Cluster",'vInfo (Imported)'!$1:$5000,A2678,FALSE),
"")</f>
        <v/>
      </c>
      <c r="K2678" s="28">
        <f>'vCluster (Imported)'!A2678</f>
        <v>0</v>
      </c>
      <c r="L2678">
        <f t="shared" si="249"/>
        <v>0</v>
      </c>
      <c r="M2678">
        <f t="shared" si="250"/>
        <v>0</v>
      </c>
      <c r="N2678">
        <f t="shared" si="251"/>
        <v>0</v>
      </c>
      <c r="O2678" s="1">
        <f t="shared" si="252"/>
        <v>0</v>
      </c>
      <c r="P2678">
        <f>SUMIFS('vCluster (Imported)'!$G:$G,'vCluster (Imported)'!$A:$A,K2678)</f>
        <v>0</v>
      </c>
      <c r="Q2678">
        <f t="shared" si="253"/>
        <v>0</v>
      </c>
    </row>
    <row r="2679" spans="1:17" x14ac:dyDescent="0.3">
      <c r="A2679">
        <f t="shared" si="248"/>
        <v>2679</v>
      </c>
      <c r="B2679" t="str">
        <f>IF(HLOOKUP("Memory",'vInfo (Imported)'!$1:$5000,A2679,FALSE)&gt;0,HLOOKUP("Memory",'vInfo (Imported)'!$1:$5000,A2679,FALSE),"")</f>
        <v/>
      </c>
      <c r="C2679" t="str">
        <f>IF(HLOOKUP("CPUs",'vInfo (Imported)'!$1:$5000,A2679,FALSE)&gt;0,
HLOOKUP("CPUs",'vInfo (Imported)'!$1:$5000,A2679,FALSE),
"")</f>
        <v/>
      </c>
      <c r="D2679" t="str">
        <f>IF(HLOOKUP($D$1,'vInfo (Imported)'!$1:$5000,A2679,FALSE)&gt;0,
HLOOKUP($D$1,'vInfo (Imported)'!$1:$5000,A2679,FALSE),
"")</f>
        <v/>
      </c>
      <c r="E2679" t="str">
        <f>IF(HLOOKUP("Category",'vInfo (Imported)'!$1:$5000,A2679,FALSE)&gt;0,
HLOOKUP("Category",'vInfo (Imported)'!$1:$5000,A2679,FALSE),
"")</f>
        <v/>
      </c>
      <c r="F2679" t="str">
        <f>IF(HLOOKUP("OS according to the configuration file",'vInfo (Imported)'!$1:$5000,A2679,FALSE)&gt;0,
HLOOKUP("OS according to the configuration file",'vInfo (Imported)'!$1:$5000,A2679,FALSE),
"")</f>
        <v/>
      </c>
      <c r="G2679" s="1" t="str">
        <f>IF(HLOOKUP("Cluster",'vInfo (Imported)'!$1:$5000,A2679,FALSE)&gt;0,
HLOOKUP("Cluster",'vInfo (Imported)'!$1:$5000,A2679,FALSE),
"")</f>
        <v/>
      </c>
      <c r="K2679" s="28">
        <f>'vCluster (Imported)'!A2679</f>
        <v>0</v>
      </c>
      <c r="L2679">
        <f t="shared" si="249"/>
        <v>0</v>
      </c>
      <c r="M2679">
        <f t="shared" si="250"/>
        <v>0</v>
      </c>
      <c r="N2679">
        <f t="shared" si="251"/>
        <v>0</v>
      </c>
      <c r="O2679" s="1">
        <f t="shared" si="252"/>
        <v>0</v>
      </c>
      <c r="P2679">
        <f>SUMIFS('vCluster (Imported)'!$G:$G,'vCluster (Imported)'!$A:$A,K2679)</f>
        <v>0</v>
      </c>
      <c r="Q2679">
        <f t="shared" si="253"/>
        <v>0</v>
      </c>
    </row>
    <row r="2680" spans="1:17" x14ac:dyDescent="0.3">
      <c r="A2680">
        <f t="shared" si="248"/>
        <v>2680</v>
      </c>
      <c r="B2680" t="str">
        <f>IF(HLOOKUP("Memory",'vInfo (Imported)'!$1:$5000,A2680,FALSE)&gt;0,HLOOKUP("Memory",'vInfo (Imported)'!$1:$5000,A2680,FALSE),"")</f>
        <v/>
      </c>
      <c r="C2680" t="str">
        <f>IF(HLOOKUP("CPUs",'vInfo (Imported)'!$1:$5000,A2680,FALSE)&gt;0,
HLOOKUP("CPUs",'vInfo (Imported)'!$1:$5000,A2680,FALSE),
"")</f>
        <v/>
      </c>
      <c r="D2680" t="str">
        <f>IF(HLOOKUP($D$1,'vInfo (Imported)'!$1:$5000,A2680,FALSE)&gt;0,
HLOOKUP($D$1,'vInfo (Imported)'!$1:$5000,A2680,FALSE),
"")</f>
        <v/>
      </c>
      <c r="E2680" t="str">
        <f>IF(HLOOKUP("Category",'vInfo (Imported)'!$1:$5000,A2680,FALSE)&gt;0,
HLOOKUP("Category",'vInfo (Imported)'!$1:$5000,A2680,FALSE),
"")</f>
        <v/>
      </c>
      <c r="F2680" t="str">
        <f>IF(HLOOKUP("OS according to the configuration file",'vInfo (Imported)'!$1:$5000,A2680,FALSE)&gt;0,
HLOOKUP("OS according to the configuration file",'vInfo (Imported)'!$1:$5000,A2680,FALSE),
"")</f>
        <v/>
      </c>
      <c r="G2680" s="1" t="str">
        <f>IF(HLOOKUP("Cluster",'vInfo (Imported)'!$1:$5000,A2680,FALSE)&gt;0,
HLOOKUP("Cluster",'vInfo (Imported)'!$1:$5000,A2680,FALSE),
"")</f>
        <v/>
      </c>
      <c r="K2680" s="28">
        <f>'vCluster (Imported)'!A2680</f>
        <v>0</v>
      </c>
      <c r="L2680">
        <f t="shared" si="249"/>
        <v>0</v>
      </c>
      <c r="M2680">
        <f t="shared" si="250"/>
        <v>0</v>
      </c>
      <c r="N2680">
        <f t="shared" si="251"/>
        <v>0</v>
      </c>
      <c r="O2680" s="1">
        <f t="shared" si="252"/>
        <v>0</v>
      </c>
      <c r="P2680">
        <f>SUMIFS('vCluster (Imported)'!$G:$G,'vCluster (Imported)'!$A:$A,K2680)</f>
        <v>0</v>
      </c>
      <c r="Q2680">
        <f t="shared" si="253"/>
        <v>0</v>
      </c>
    </row>
    <row r="2681" spans="1:17" x14ac:dyDescent="0.3">
      <c r="A2681">
        <f t="shared" si="248"/>
        <v>2681</v>
      </c>
      <c r="B2681" t="str">
        <f>IF(HLOOKUP("Memory",'vInfo (Imported)'!$1:$5000,A2681,FALSE)&gt;0,HLOOKUP("Memory",'vInfo (Imported)'!$1:$5000,A2681,FALSE),"")</f>
        <v/>
      </c>
      <c r="C2681" t="str">
        <f>IF(HLOOKUP("CPUs",'vInfo (Imported)'!$1:$5000,A2681,FALSE)&gt;0,
HLOOKUP("CPUs",'vInfo (Imported)'!$1:$5000,A2681,FALSE),
"")</f>
        <v/>
      </c>
      <c r="D2681" t="str">
        <f>IF(HLOOKUP($D$1,'vInfo (Imported)'!$1:$5000,A2681,FALSE)&gt;0,
HLOOKUP($D$1,'vInfo (Imported)'!$1:$5000,A2681,FALSE),
"")</f>
        <v/>
      </c>
      <c r="E2681" t="str">
        <f>IF(HLOOKUP("Category",'vInfo (Imported)'!$1:$5000,A2681,FALSE)&gt;0,
HLOOKUP("Category",'vInfo (Imported)'!$1:$5000,A2681,FALSE),
"")</f>
        <v/>
      </c>
      <c r="F2681" t="str">
        <f>IF(HLOOKUP("OS according to the configuration file",'vInfo (Imported)'!$1:$5000,A2681,FALSE)&gt;0,
HLOOKUP("OS according to the configuration file",'vInfo (Imported)'!$1:$5000,A2681,FALSE),
"")</f>
        <v/>
      </c>
      <c r="G2681" s="1" t="str">
        <f>IF(HLOOKUP("Cluster",'vInfo (Imported)'!$1:$5000,A2681,FALSE)&gt;0,
HLOOKUP("Cluster",'vInfo (Imported)'!$1:$5000,A2681,FALSE),
"")</f>
        <v/>
      </c>
      <c r="K2681" s="28">
        <f>'vCluster (Imported)'!A2681</f>
        <v>0</v>
      </c>
      <c r="L2681">
        <f t="shared" si="249"/>
        <v>0</v>
      </c>
      <c r="M2681">
        <f t="shared" si="250"/>
        <v>0</v>
      </c>
      <c r="N2681">
        <f t="shared" si="251"/>
        <v>0</v>
      </c>
      <c r="O2681" s="1">
        <f t="shared" si="252"/>
        <v>0</v>
      </c>
      <c r="P2681">
        <f>SUMIFS('vCluster (Imported)'!$G:$G,'vCluster (Imported)'!$A:$A,K2681)</f>
        <v>0</v>
      </c>
      <c r="Q2681">
        <f t="shared" si="253"/>
        <v>0</v>
      </c>
    </row>
    <row r="2682" spans="1:17" x14ac:dyDescent="0.3">
      <c r="A2682">
        <f t="shared" si="248"/>
        <v>2682</v>
      </c>
      <c r="B2682" t="str">
        <f>IF(HLOOKUP("Memory",'vInfo (Imported)'!$1:$5000,A2682,FALSE)&gt;0,HLOOKUP("Memory",'vInfo (Imported)'!$1:$5000,A2682,FALSE),"")</f>
        <v/>
      </c>
      <c r="C2682" t="str">
        <f>IF(HLOOKUP("CPUs",'vInfo (Imported)'!$1:$5000,A2682,FALSE)&gt;0,
HLOOKUP("CPUs",'vInfo (Imported)'!$1:$5000,A2682,FALSE),
"")</f>
        <v/>
      </c>
      <c r="D2682" t="str">
        <f>IF(HLOOKUP($D$1,'vInfo (Imported)'!$1:$5000,A2682,FALSE)&gt;0,
HLOOKUP($D$1,'vInfo (Imported)'!$1:$5000,A2682,FALSE),
"")</f>
        <v/>
      </c>
      <c r="E2682" t="str">
        <f>IF(HLOOKUP("Category",'vInfo (Imported)'!$1:$5000,A2682,FALSE)&gt;0,
HLOOKUP("Category",'vInfo (Imported)'!$1:$5000,A2682,FALSE),
"")</f>
        <v/>
      </c>
      <c r="F2682" t="str">
        <f>IF(HLOOKUP("OS according to the configuration file",'vInfo (Imported)'!$1:$5000,A2682,FALSE)&gt;0,
HLOOKUP("OS according to the configuration file",'vInfo (Imported)'!$1:$5000,A2682,FALSE),
"")</f>
        <v/>
      </c>
      <c r="G2682" s="1" t="str">
        <f>IF(HLOOKUP("Cluster",'vInfo (Imported)'!$1:$5000,A2682,FALSE)&gt;0,
HLOOKUP("Cluster",'vInfo (Imported)'!$1:$5000,A2682,FALSE),
"")</f>
        <v/>
      </c>
      <c r="K2682" s="28">
        <f>'vCluster (Imported)'!A2682</f>
        <v>0</v>
      </c>
      <c r="L2682">
        <f t="shared" si="249"/>
        <v>0</v>
      </c>
      <c r="M2682">
        <f t="shared" si="250"/>
        <v>0</v>
      </c>
      <c r="N2682">
        <f t="shared" si="251"/>
        <v>0</v>
      </c>
      <c r="O2682" s="1">
        <f t="shared" si="252"/>
        <v>0</v>
      </c>
      <c r="P2682">
        <f>SUMIFS('vCluster (Imported)'!$G:$G,'vCluster (Imported)'!$A:$A,K2682)</f>
        <v>0</v>
      </c>
      <c r="Q2682">
        <f t="shared" si="253"/>
        <v>0</v>
      </c>
    </row>
    <row r="2683" spans="1:17" x14ac:dyDescent="0.3">
      <c r="A2683">
        <f t="shared" si="248"/>
        <v>2683</v>
      </c>
      <c r="B2683" t="str">
        <f>IF(HLOOKUP("Memory",'vInfo (Imported)'!$1:$5000,A2683,FALSE)&gt;0,HLOOKUP("Memory",'vInfo (Imported)'!$1:$5000,A2683,FALSE),"")</f>
        <v/>
      </c>
      <c r="C2683" t="str">
        <f>IF(HLOOKUP("CPUs",'vInfo (Imported)'!$1:$5000,A2683,FALSE)&gt;0,
HLOOKUP("CPUs",'vInfo (Imported)'!$1:$5000,A2683,FALSE),
"")</f>
        <v/>
      </c>
      <c r="D2683" t="str">
        <f>IF(HLOOKUP($D$1,'vInfo (Imported)'!$1:$5000,A2683,FALSE)&gt;0,
HLOOKUP($D$1,'vInfo (Imported)'!$1:$5000,A2683,FALSE),
"")</f>
        <v/>
      </c>
      <c r="E2683" t="str">
        <f>IF(HLOOKUP("Category",'vInfo (Imported)'!$1:$5000,A2683,FALSE)&gt;0,
HLOOKUP("Category",'vInfo (Imported)'!$1:$5000,A2683,FALSE),
"")</f>
        <v/>
      </c>
      <c r="F2683" t="str">
        <f>IF(HLOOKUP("OS according to the configuration file",'vInfo (Imported)'!$1:$5000,A2683,FALSE)&gt;0,
HLOOKUP("OS according to the configuration file",'vInfo (Imported)'!$1:$5000,A2683,FALSE),
"")</f>
        <v/>
      </c>
      <c r="G2683" s="1" t="str">
        <f>IF(HLOOKUP("Cluster",'vInfo (Imported)'!$1:$5000,A2683,FALSE)&gt;0,
HLOOKUP("Cluster",'vInfo (Imported)'!$1:$5000,A2683,FALSE),
"")</f>
        <v/>
      </c>
      <c r="K2683" s="28">
        <f>'vCluster (Imported)'!A2683</f>
        <v>0</v>
      </c>
      <c r="L2683">
        <f t="shared" si="249"/>
        <v>0</v>
      </c>
      <c r="M2683">
        <f t="shared" si="250"/>
        <v>0</v>
      </c>
      <c r="N2683">
        <f t="shared" si="251"/>
        <v>0</v>
      </c>
      <c r="O2683" s="1">
        <f t="shared" si="252"/>
        <v>0</v>
      </c>
      <c r="P2683">
        <f>SUMIFS('vCluster (Imported)'!$G:$G,'vCluster (Imported)'!$A:$A,K2683)</f>
        <v>0</v>
      </c>
      <c r="Q2683">
        <f t="shared" si="253"/>
        <v>0</v>
      </c>
    </row>
    <row r="2684" spans="1:17" x14ac:dyDescent="0.3">
      <c r="A2684">
        <f t="shared" si="248"/>
        <v>2684</v>
      </c>
      <c r="B2684" t="str">
        <f>IF(HLOOKUP("Memory",'vInfo (Imported)'!$1:$5000,A2684,FALSE)&gt;0,HLOOKUP("Memory",'vInfo (Imported)'!$1:$5000,A2684,FALSE),"")</f>
        <v/>
      </c>
      <c r="C2684" t="str">
        <f>IF(HLOOKUP("CPUs",'vInfo (Imported)'!$1:$5000,A2684,FALSE)&gt;0,
HLOOKUP("CPUs",'vInfo (Imported)'!$1:$5000,A2684,FALSE),
"")</f>
        <v/>
      </c>
      <c r="D2684" t="str">
        <f>IF(HLOOKUP($D$1,'vInfo (Imported)'!$1:$5000,A2684,FALSE)&gt;0,
HLOOKUP($D$1,'vInfo (Imported)'!$1:$5000,A2684,FALSE),
"")</f>
        <v/>
      </c>
      <c r="E2684" t="str">
        <f>IF(HLOOKUP("Category",'vInfo (Imported)'!$1:$5000,A2684,FALSE)&gt;0,
HLOOKUP("Category",'vInfo (Imported)'!$1:$5000,A2684,FALSE),
"")</f>
        <v/>
      </c>
      <c r="F2684" t="str">
        <f>IF(HLOOKUP("OS according to the configuration file",'vInfo (Imported)'!$1:$5000,A2684,FALSE)&gt;0,
HLOOKUP("OS according to the configuration file",'vInfo (Imported)'!$1:$5000,A2684,FALSE),
"")</f>
        <v/>
      </c>
      <c r="G2684" s="1" t="str">
        <f>IF(HLOOKUP("Cluster",'vInfo (Imported)'!$1:$5000,A2684,FALSE)&gt;0,
HLOOKUP("Cluster",'vInfo (Imported)'!$1:$5000,A2684,FALSE),
"")</f>
        <v/>
      </c>
      <c r="K2684" s="28">
        <f>'vCluster (Imported)'!A2684</f>
        <v>0</v>
      </c>
      <c r="L2684">
        <f t="shared" si="249"/>
        <v>0</v>
      </c>
      <c r="M2684">
        <f t="shared" si="250"/>
        <v>0</v>
      </c>
      <c r="N2684">
        <f t="shared" si="251"/>
        <v>0</v>
      </c>
      <c r="O2684" s="1">
        <f t="shared" si="252"/>
        <v>0</v>
      </c>
      <c r="P2684">
        <f>SUMIFS('vCluster (Imported)'!$G:$G,'vCluster (Imported)'!$A:$A,K2684)</f>
        <v>0</v>
      </c>
      <c r="Q2684">
        <f t="shared" si="253"/>
        <v>0</v>
      </c>
    </row>
    <row r="2685" spans="1:17" x14ac:dyDescent="0.3">
      <c r="A2685">
        <f t="shared" si="248"/>
        <v>2685</v>
      </c>
      <c r="B2685" t="str">
        <f>IF(HLOOKUP("Memory",'vInfo (Imported)'!$1:$5000,A2685,FALSE)&gt;0,HLOOKUP("Memory",'vInfo (Imported)'!$1:$5000,A2685,FALSE),"")</f>
        <v/>
      </c>
      <c r="C2685" t="str">
        <f>IF(HLOOKUP("CPUs",'vInfo (Imported)'!$1:$5000,A2685,FALSE)&gt;0,
HLOOKUP("CPUs",'vInfo (Imported)'!$1:$5000,A2685,FALSE),
"")</f>
        <v/>
      </c>
      <c r="D2685" t="str">
        <f>IF(HLOOKUP($D$1,'vInfo (Imported)'!$1:$5000,A2685,FALSE)&gt;0,
HLOOKUP($D$1,'vInfo (Imported)'!$1:$5000,A2685,FALSE),
"")</f>
        <v/>
      </c>
      <c r="E2685" t="str">
        <f>IF(HLOOKUP("Category",'vInfo (Imported)'!$1:$5000,A2685,FALSE)&gt;0,
HLOOKUP("Category",'vInfo (Imported)'!$1:$5000,A2685,FALSE),
"")</f>
        <v/>
      </c>
      <c r="F2685" t="str">
        <f>IF(HLOOKUP("OS according to the configuration file",'vInfo (Imported)'!$1:$5000,A2685,FALSE)&gt;0,
HLOOKUP("OS according to the configuration file",'vInfo (Imported)'!$1:$5000,A2685,FALSE),
"")</f>
        <v/>
      </c>
      <c r="G2685" s="1" t="str">
        <f>IF(HLOOKUP("Cluster",'vInfo (Imported)'!$1:$5000,A2685,FALSE)&gt;0,
HLOOKUP("Cluster",'vInfo (Imported)'!$1:$5000,A2685,FALSE),
"")</f>
        <v/>
      </c>
      <c r="K2685" s="28">
        <f>'vCluster (Imported)'!A2685</f>
        <v>0</v>
      </c>
      <c r="L2685">
        <f t="shared" si="249"/>
        <v>0</v>
      </c>
      <c r="M2685">
        <f t="shared" si="250"/>
        <v>0</v>
      </c>
      <c r="N2685">
        <f t="shared" si="251"/>
        <v>0</v>
      </c>
      <c r="O2685" s="1">
        <f t="shared" si="252"/>
        <v>0</v>
      </c>
      <c r="P2685">
        <f>SUMIFS('vCluster (Imported)'!$G:$G,'vCluster (Imported)'!$A:$A,K2685)</f>
        <v>0</v>
      </c>
      <c r="Q2685">
        <f t="shared" si="253"/>
        <v>0</v>
      </c>
    </row>
    <row r="2686" spans="1:17" x14ac:dyDescent="0.3">
      <c r="A2686">
        <f t="shared" si="248"/>
        <v>2686</v>
      </c>
      <c r="B2686" t="str">
        <f>IF(HLOOKUP("Memory",'vInfo (Imported)'!$1:$5000,A2686,FALSE)&gt;0,HLOOKUP("Memory",'vInfo (Imported)'!$1:$5000,A2686,FALSE),"")</f>
        <v/>
      </c>
      <c r="C2686" t="str">
        <f>IF(HLOOKUP("CPUs",'vInfo (Imported)'!$1:$5000,A2686,FALSE)&gt;0,
HLOOKUP("CPUs",'vInfo (Imported)'!$1:$5000,A2686,FALSE),
"")</f>
        <v/>
      </c>
      <c r="D2686" t="str">
        <f>IF(HLOOKUP($D$1,'vInfo (Imported)'!$1:$5000,A2686,FALSE)&gt;0,
HLOOKUP($D$1,'vInfo (Imported)'!$1:$5000,A2686,FALSE),
"")</f>
        <v/>
      </c>
      <c r="E2686" t="str">
        <f>IF(HLOOKUP("Category",'vInfo (Imported)'!$1:$5000,A2686,FALSE)&gt;0,
HLOOKUP("Category",'vInfo (Imported)'!$1:$5000,A2686,FALSE),
"")</f>
        <v/>
      </c>
      <c r="F2686" t="str">
        <f>IF(HLOOKUP("OS according to the configuration file",'vInfo (Imported)'!$1:$5000,A2686,FALSE)&gt;0,
HLOOKUP("OS according to the configuration file",'vInfo (Imported)'!$1:$5000,A2686,FALSE),
"")</f>
        <v/>
      </c>
      <c r="G2686" s="1" t="str">
        <f>IF(HLOOKUP("Cluster",'vInfo (Imported)'!$1:$5000,A2686,FALSE)&gt;0,
HLOOKUP("Cluster",'vInfo (Imported)'!$1:$5000,A2686,FALSE),
"")</f>
        <v/>
      </c>
      <c r="K2686" s="28">
        <f>'vCluster (Imported)'!A2686</f>
        <v>0</v>
      </c>
      <c r="L2686">
        <f t="shared" si="249"/>
        <v>0</v>
      </c>
      <c r="M2686">
        <f t="shared" si="250"/>
        <v>0</v>
      </c>
      <c r="N2686">
        <f t="shared" si="251"/>
        <v>0</v>
      </c>
      <c r="O2686" s="1">
        <f t="shared" si="252"/>
        <v>0</v>
      </c>
      <c r="P2686">
        <f>SUMIFS('vCluster (Imported)'!$G:$G,'vCluster (Imported)'!$A:$A,K2686)</f>
        <v>0</v>
      </c>
      <c r="Q2686">
        <f t="shared" si="253"/>
        <v>0</v>
      </c>
    </row>
    <row r="2687" spans="1:17" x14ac:dyDescent="0.3">
      <c r="A2687">
        <f t="shared" si="248"/>
        <v>2687</v>
      </c>
      <c r="B2687" t="str">
        <f>IF(HLOOKUP("Memory",'vInfo (Imported)'!$1:$5000,A2687,FALSE)&gt;0,HLOOKUP("Memory",'vInfo (Imported)'!$1:$5000,A2687,FALSE),"")</f>
        <v/>
      </c>
      <c r="C2687" t="str">
        <f>IF(HLOOKUP("CPUs",'vInfo (Imported)'!$1:$5000,A2687,FALSE)&gt;0,
HLOOKUP("CPUs",'vInfo (Imported)'!$1:$5000,A2687,FALSE),
"")</f>
        <v/>
      </c>
      <c r="D2687" t="str">
        <f>IF(HLOOKUP($D$1,'vInfo (Imported)'!$1:$5000,A2687,FALSE)&gt;0,
HLOOKUP($D$1,'vInfo (Imported)'!$1:$5000,A2687,FALSE),
"")</f>
        <v/>
      </c>
      <c r="E2687" t="str">
        <f>IF(HLOOKUP("Category",'vInfo (Imported)'!$1:$5000,A2687,FALSE)&gt;0,
HLOOKUP("Category",'vInfo (Imported)'!$1:$5000,A2687,FALSE),
"")</f>
        <v/>
      </c>
      <c r="F2687" t="str">
        <f>IF(HLOOKUP("OS according to the configuration file",'vInfo (Imported)'!$1:$5000,A2687,FALSE)&gt;0,
HLOOKUP("OS according to the configuration file",'vInfo (Imported)'!$1:$5000,A2687,FALSE),
"")</f>
        <v/>
      </c>
      <c r="G2687" s="1" t="str">
        <f>IF(HLOOKUP("Cluster",'vInfo (Imported)'!$1:$5000,A2687,FALSE)&gt;0,
HLOOKUP("Cluster",'vInfo (Imported)'!$1:$5000,A2687,FALSE),
"")</f>
        <v/>
      </c>
      <c r="K2687" s="28">
        <f>'vCluster (Imported)'!A2687</f>
        <v>0</v>
      </c>
      <c r="L2687">
        <f t="shared" si="249"/>
        <v>0</v>
      </c>
      <c r="M2687">
        <f t="shared" si="250"/>
        <v>0</v>
      </c>
      <c r="N2687">
        <f t="shared" si="251"/>
        <v>0</v>
      </c>
      <c r="O2687" s="1">
        <f t="shared" si="252"/>
        <v>0</v>
      </c>
      <c r="P2687">
        <f>SUMIFS('vCluster (Imported)'!$G:$G,'vCluster (Imported)'!$A:$A,K2687)</f>
        <v>0</v>
      </c>
      <c r="Q2687">
        <f t="shared" si="253"/>
        <v>0</v>
      </c>
    </row>
    <row r="2688" spans="1:17" x14ac:dyDescent="0.3">
      <c r="A2688">
        <f t="shared" si="248"/>
        <v>2688</v>
      </c>
      <c r="B2688" t="str">
        <f>IF(HLOOKUP("Memory",'vInfo (Imported)'!$1:$5000,A2688,FALSE)&gt;0,HLOOKUP("Memory",'vInfo (Imported)'!$1:$5000,A2688,FALSE),"")</f>
        <v/>
      </c>
      <c r="C2688" t="str">
        <f>IF(HLOOKUP("CPUs",'vInfo (Imported)'!$1:$5000,A2688,FALSE)&gt;0,
HLOOKUP("CPUs",'vInfo (Imported)'!$1:$5000,A2688,FALSE),
"")</f>
        <v/>
      </c>
      <c r="D2688" t="str">
        <f>IF(HLOOKUP($D$1,'vInfo (Imported)'!$1:$5000,A2688,FALSE)&gt;0,
HLOOKUP($D$1,'vInfo (Imported)'!$1:$5000,A2688,FALSE),
"")</f>
        <v/>
      </c>
      <c r="E2688" t="str">
        <f>IF(HLOOKUP("Category",'vInfo (Imported)'!$1:$5000,A2688,FALSE)&gt;0,
HLOOKUP("Category",'vInfo (Imported)'!$1:$5000,A2688,FALSE),
"")</f>
        <v/>
      </c>
      <c r="F2688" t="str">
        <f>IF(HLOOKUP("OS according to the configuration file",'vInfo (Imported)'!$1:$5000,A2688,FALSE)&gt;0,
HLOOKUP("OS according to the configuration file",'vInfo (Imported)'!$1:$5000,A2688,FALSE),
"")</f>
        <v/>
      </c>
      <c r="G2688" s="1" t="str">
        <f>IF(HLOOKUP("Cluster",'vInfo (Imported)'!$1:$5000,A2688,FALSE)&gt;0,
HLOOKUP("Cluster",'vInfo (Imported)'!$1:$5000,A2688,FALSE),
"")</f>
        <v/>
      </c>
      <c r="K2688" s="28">
        <f>'vCluster (Imported)'!A2688</f>
        <v>0</v>
      </c>
      <c r="L2688">
        <f t="shared" si="249"/>
        <v>0</v>
      </c>
      <c r="M2688">
        <f t="shared" si="250"/>
        <v>0</v>
      </c>
      <c r="N2688">
        <f t="shared" si="251"/>
        <v>0</v>
      </c>
      <c r="O2688" s="1">
        <f t="shared" si="252"/>
        <v>0</v>
      </c>
      <c r="P2688">
        <f>SUMIFS('vCluster (Imported)'!$G:$G,'vCluster (Imported)'!$A:$A,K2688)</f>
        <v>0</v>
      </c>
      <c r="Q2688">
        <f t="shared" si="253"/>
        <v>0</v>
      </c>
    </row>
    <row r="2689" spans="1:17" x14ac:dyDescent="0.3">
      <c r="A2689">
        <f t="shared" si="248"/>
        <v>2689</v>
      </c>
      <c r="B2689" t="str">
        <f>IF(HLOOKUP("Memory",'vInfo (Imported)'!$1:$5000,A2689,FALSE)&gt;0,HLOOKUP("Memory",'vInfo (Imported)'!$1:$5000,A2689,FALSE),"")</f>
        <v/>
      </c>
      <c r="C2689" t="str">
        <f>IF(HLOOKUP("CPUs",'vInfo (Imported)'!$1:$5000,A2689,FALSE)&gt;0,
HLOOKUP("CPUs",'vInfo (Imported)'!$1:$5000,A2689,FALSE),
"")</f>
        <v/>
      </c>
      <c r="D2689" t="str">
        <f>IF(HLOOKUP($D$1,'vInfo (Imported)'!$1:$5000,A2689,FALSE)&gt;0,
HLOOKUP($D$1,'vInfo (Imported)'!$1:$5000,A2689,FALSE),
"")</f>
        <v/>
      </c>
      <c r="E2689" t="str">
        <f>IF(HLOOKUP("Category",'vInfo (Imported)'!$1:$5000,A2689,FALSE)&gt;0,
HLOOKUP("Category",'vInfo (Imported)'!$1:$5000,A2689,FALSE),
"")</f>
        <v/>
      </c>
      <c r="F2689" t="str">
        <f>IF(HLOOKUP("OS according to the configuration file",'vInfo (Imported)'!$1:$5000,A2689,FALSE)&gt;0,
HLOOKUP("OS according to the configuration file",'vInfo (Imported)'!$1:$5000,A2689,FALSE),
"")</f>
        <v/>
      </c>
      <c r="G2689" s="1" t="str">
        <f>IF(HLOOKUP("Cluster",'vInfo (Imported)'!$1:$5000,A2689,FALSE)&gt;0,
HLOOKUP("Cluster",'vInfo (Imported)'!$1:$5000,A2689,FALSE),
"")</f>
        <v/>
      </c>
      <c r="K2689" s="28">
        <f>'vCluster (Imported)'!A2689</f>
        <v>0</v>
      </c>
      <c r="L2689">
        <f t="shared" si="249"/>
        <v>0</v>
      </c>
      <c r="M2689">
        <f t="shared" si="250"/>
        <v>0</v>
      </c>
      <c r="N2689">
        <f t="shared" si="251"/>
        <v>0</v>
      </c>
      <c r="O2689" s="1">
        <f t="shared" si="252"/>
        <v>0</v>
      </c>
      <c r="P2689">
        <f>SUMIFS('vCluster (Imported)'!$G:$G,'vCluster (Imported)'!$A:$A,K2689)</f>
        <v>0</v>
      </c>
      <c r="Q2689">
        <f t="shared" si="253"/>
        <v>0</v>
      </c>
    </row>
    <row r="2690" spans="1:17" x14ac:dyDescent="0.3">
      <c r="A2690">
        <f t="shared" ref="A2690:A2753" si="254">A2689+1</f>
        <v>2690</v>
      </c>
      <c r="B2690" t="str">
        <f>IF(HLOOKUP("Memory",'vInfo (Imported)'!$1:$5000,A2690,FALSE)&gt;0,HLOOKUP("Memory",'vInfo (Imported)'!$1:$5000,A2690,FALSE),"")</f>
        <v/>
      </c>
      <c r="C2690" t="str">
        <f>IF(HLOOKUP("CPUs",'vInfo (Imported)'!$1:$5000,A2690,FALSE)&gt;0,
HLOOKUP("CPUs",'vInfo (Imported)'!$1:$5000,A2690,FALSE),
"")</f>
        <v/>
      </c>
      <c r="D2690" t="str">
        <f>IF(HLOOKUP($D$1,'vInfo (Imported)'!$1:$5000,A2690,FALSE)&gt;0,
HLOOKUP($D$1,'vInfo (Imported)'!$1:$5000,A2690,FALSE),
"")</f>
        <v/>
      </c>
      <c r="E2690" t="str">
        <f>IF(HLOOKUP("Category",'vInfo (Imported)'!$1:$5000,A2690,FALSE)&gt;0,
HLOOKUP("Category",'vInfo (Imported)'!$1:$5000,A2690,FALSE),
"")</f>
        <v/>
      </c>
      <c r="F2690" t="str">
        <f>IF(HLOOKUP("OS according to the configuration file",'vInfo (Imported)'!$1:$5000,A2690,FALSE)&gt;0,
HLOOKUP("OS according to the configuration file",'vInfo (Imported)'!$1:$5000,A2690,FALSE),
"")</f>
        <v/>
      </c>
      <c r="G2690" s="1" t="str">
        <f>IF(HLOOKUP("Cluster",'vInfo (Imported)'!$1:$5000,A2690,FALSE)&gt;0,
HLOOKUP("Cluster",'vInfo (Imported)'!$1:$5000,A2690,FALSE),
"")</f>
        <v/>
      </c>
      <c r="K2690" s="28">
        <f>'vCluster (Imported)'!A2690</f>
        <v>0</v>
      </c>
      <c r="L2690">
        <f t="shared" ref="L2690:L2753" si="255">COUNTIFS(G:G,K2690,$E:$E,$L$1)</f>
        <v>0</v>
      </c>
      <c r="M2690">
        <f t="shared" ref="M2690:M2753" si="256">COUNTIFS(G:G,K2690,$E:$E,$M$1)</f>
        <v>0</v>
      </c>
      <c r="N2690">
        <f t="shared" ref="N2690:N2753" si="257">COUNTIFS(G:G,K2690,$E:$E,$N$1)</f>
        <v>0</v>
      </c>
      <c r="O2690" s="1">
        <f t="shared" ref="O2690:O2753" si="258">COUNTIFS(G:G,K2690,$E:$E,$O$1)</f>
        <v>0</v>
      </c>
      <c r="P2690">
        <f>SUMIFS('vCluster (Imported)'!$G:$G,'vCluster (Imported)'!$A:$A,K2690)</f>
        <v>0</v>
      </c>
      <c r="Q2690">
        <f t="shared" ref="Q2690:Q2753" si="259">IF(L2690&gt;0,P2690,0)</f>
        <v>0</v>
      </c>
    </row>
    <row r="2691" spans="1:17" x14ac:dyDescent="0.3">
      <c r="A2691">
        <f t="shared" si="254"/>
        <v>2691</v>
      </c>
      <c r="B2691" t="str">
        <f>IF(HLOOKUP("Memory",'vInfo (Imported)'!$1:$5000,A2691,FALSE)&gt;0,HLOOKUP("Memory",'vInfo (Imported)'!$1:$5000,A2691,FALSE),"")</f>
        <v/>
      </c>
      <c r="C2691" t="str">
        <f>IF(HLOOKUP("CPUs",'vInfo (Imported)'!$1:$5000,A2691,FALSE)&gt;0,
HLOOKUP("CPUs",'vInfo (Imported)'!$1:$5000,A2691,FALSE),
"")</f>
        <v/>
      </c>
      <c r="D2691" t="str">
        <f>IF(HLOOKUP($D$1,'vInfo (Imported)'!$1:$5000,A2691,FALSE)&gt;0,
HLOOKUP($D$1,'vInfo (Imported)'!$1:$5000,A2691,FALSE),
"")</f>
        <v/>
      </c>
      <c r="E2691" t="str">
        <f>IF(HLOOKUP("Category",'vInfo (Imported)'!$1:$5000,A2691,FALSE)&gt;0,
HLOOKUP("Category",'vInfo (Imported)'!$1:$5000,A2691,FALSE),
"")</f>
        <v/>
      </c>
      <c r="F2691" t="str">
        <f>IF(HLOOKUP("OS according to the configuration file",'vInfo (Imported)'!$1:$5000,A2691,FALSE)&gt;0,
HLOOKUP("OS according to the configuration file",'vInfo (Imported)'!$1:$5000,A2691,FALSE),
"")</f>
        <v/>
      </c>
      <c r="G2691" s="1" t="str">
        <f>IF(HLOOKUP("Cluster",'vInfo (Imported)'!$1:$5000,A2691,FALSE)&gt;0,
HLOOKUP("Cluster",'vInfo (Imported)'!$1:$5000,A2691,FALSE),
"")</f>
        <v/>
      </c>
      <c r="K2691" s="28">
        <f>'vCluster (Imported)'!A2691</f>
        <v>0</v>
      </c>
      <c r="L2691">
        <f t="shared" si="255"/>
        <v>0</v>
      </c>
      <c r="M2691">
        <f t="shared" si="256"/>
        <v>0</v>
      </c>
      <c r="N2691">
        <f t="shared" si="257"/>
        <v>0</v>
      </c>
      <c r="O2691" s="1">
        <f t="shared" si="258"/>
        <v>0</v>
      </c>
      <c r="P2691">
        <f>SUMIFS('vCluster (Imported)'!$G:$G,'vCluster (Imported)'!$A:$A,K2691)</f>
        <v>0</v>
      </c>
      <c r="Q2691">
        <f t="shared" si="259"/>
        <v>0</v>
      </c>
    </row>
    <row r="2692" spans="1:17" x14ac:dyDescent="0.3">
      <c r="A2692">
        <f t="shared" si="254"/>
        <v>2692</v>
      </c>
      <c r="B2692" t="str">
        <f>IF(HLOOKUP("Memory",'vInfo (Imported)'!$1:$5000,A2692,FALSE)&gt;0,HLOOKUP("Memory",'vInfo (Imported)'!$1:$5000,A2692,FALSE),"")</f>
        <v/>
      </c>
      <c r="C2692" t="str">
        <f>IF(HLOOKUP("CPUs",'vInfo (Imported)'!$1:$5000,A2692,FALSE)&gt;0,
HLOOKUP("CPUs",'vInfo (Imported)'!$1:$5000,A2692,FALSE),
"")</f>
        <v/>
      </c>
      <c r="D2692" t="str">
        <f>IF(HLOOKUP($D$1,'vInfo (Imported)'!$1:$5000,A2692,FALSE)&gt;0,
HLOOKUP($D$1,'vInfo (Imported)'!$1:$5000,A2692,FALSE),
"")</f>
        <v/>
      </c>
      <c r="E2692" t="str">
        <f>IF(HLOOKUP("Category",'vInfo (Imported)'!$1:$5000,A2692,FALSE)&gt;0,
HLOOKUP("Category",'vInfo (Imported)'!$1:$5000,A2692,FALSE),
"")</f>
        <v/>
      </c>
      <c r="F2692" t="str">
        <f>IF(HLOOKUP("OS according to the configuration file",'vInfo (Imported)'!$1:$5000,A2692,FALSE)&gt;0,
HLOOKUP("OS according to the configuration file",'vInfo (Imported)'!$1:$5000,A2692,FALSE),
"")</f>
        <v/>
      </c>
      <c r="G2692" s="1" t="str">
        <f>IF(HLOOKUP("Cluster",'vInfo (Imported)'!$1:$5000,A2692,FALSE)&gt;0,
HLOOKUP("Cluster",'vInfo (Imported)'!$1:$5000,A2692,FALSE),
"")</f>
        <v/>
      </c>
      <c r="K2692" s="28">
        <f>'vCluster (Imported)'!A2692</f>
        <v>0</v>
      </c>
      <c r="L2692">
        <f t="shared" si="255"/>
        <v>0</v>
      </c>
      <c r="M2692">
        <f t="shared" si="256"/>
        <v>0</v>
      </c>
      <c r="N2692">
        <f t="shared" si="257"/>
        <v>0</v>
      </c>
      <c r="O2692" s="1">
        <f t="shared" si="258"/>
        <v>0</v>
      </c>
      <c r="P2692">
        <f>SUMIFS('vCluster (Imported)'!$G:$G,'vCluster (Imported)'!$A:$A,K2692)</f>
        <v>0</v>
      </c>
      <c r="Q2692">
        <f t="shared" si="259"/>
        <v>0</v>
      </c>
    </row>
    <row r="2693" spans="1:17" x14ac:dyDescent="0.3">
      <c r="A2693">
        <f t="shared" si="254"/>
        <v>2693</v>
      </c>
      <c r="B2693" t="str">
        <f>IF(HLOOKUP("Memory",'vInfo (Imported)'!$1:$5000,A2693,FALSE)&gt;0,HLOOKUP("Memory",'vInfo (Imported)'!$1:$5000,A2693,FALSE),"")</f>
        <v/>
      </c>
      <c r="C2693" t="str">
        <f>IF(HLOOKUP("CPUs",'vInfo (Imported)'!$1:$5000,A2693,FALSE)&gt;0,
HLOOKUP("CPUs",'vInfo (Imported)'!$1:$5000,A2693,FALSE),
"")</f>
        <v/>
      </c>
      <c r="D2693" t="str">
        <f>IF(HLOOKUP($D$1,'vInfo (Imported)'!$1:$5000,A2693,FALSE)&gt;0,
HLOOKUP($D$1,'vInfo (Imported)'!$1:$5000,A2693,FALSE),
"")</f>
        <v/>
      </c>
      <c r="E2693" t="str">
        <f>IF(HLOOKUP("Category",'vInfo (Imported)'!$1:$5000,A2693,FALSE)&gt;0,
HLOOKUP("Category",'vInfo (Imported)'!$1:$5000,A2693,FALSE),
"")</f>
        <v/>
      </c>
      <c r="F2693" t="str">
        <f>IF(HLOOKUP("OS according to the configuration file",'vInfo (Imported)'!$1:$5000,A2693,FALSE)&gt;0,
HLOOKUP("OS according to the configuration file",'vInfo (Imported)'!$1:$5000,A2693,FALSE),
"")</f>
        <v/>
      </c>
      <c r="G2693" s="1" t="str">
        <f>IF(HLOOKUP("Cluster",'vInfo (Imported)'!$1:$5000,A2693,FALSE)&gt;0,
HLOOKUP("Cluster",'vInfo (Imported)'!$1:$5000,A2693,FALSE),
"")</f>
        <v/>
      </c>
      <c r="K2693" s="28">
        <f>'vCluster (Imported)'!A2693</f>
        <v>0</v>
      </c>
      <c r="L2693">
        <f t="shared" si="255"/>
        <v>0</v>
      </c>
      <c r="M2693">
        <f t="shared" si="256"/>
        <v>0</v>
      </c>
      <c r="N2693">
        <f t="shared" si="257"/>
        <v>0</v>
      </c>
      <c r="O2693" s="1">
        <f t="shared" si="258"/>
        <v>0</v>
      </c>
      <c r="P2693">
        <f>SUMIFS('vCluster (Imported)'!$G:$G,'vCluster (Imported)'!$A:$A,K2693)</f>
        <v>0</v>
      </c>
      <c r="Q2693">
        <f t="shared" si="259"/>
        <v>0</v>
      </c>
    </row>
    <row r="2694" spans="1:17" x14ac:dyDescent="0.3">
      <c r="A2694">
        <f t="shared" si="254"/>
        <v>2694</v>
      </c>
      <c r="B2694" t="str">
        <f>IF(HLOOKUP("Memory",'vInfo (Imported)'!$1:$5000,A2694,FALSE)&gt;0,HLOOKUP("Memory",'vInfo (Imported)'!$1:$5000,A2694,FALSE),"")</f>
        <v/>
      </c>
      <c r="C2694" t="str">
        <f>IF(HLOOKUP("CPUs",'vInfo (Imported)'!$1:$5000,A2694,FALSE)&gt;0,
HLOOKUP("CPUs",'vInfo (Imported)'!$1:$5000,A2694,FALSE),
"")</f>
        <v/>
      </c>
      <c r="D2694" t="str">
        <f>IF(HLOOKUP($D$1,'vInfo (Imported)'!$1:$5000,A2694,FALSE)&gt;0,
HLOOKUP($D$1,'vInfo (Imported)'!$1:$5000,A2694,FALSE),
"")</f>
        <v/>
      </c>
      <c r="E2694" t="str">
        <f>IF(HLOOKUP("Category",'vInfo (Imported)'!$1:$5000,A2694,FALSE)&gt;0,
HLOOKUP("Category",'vInfo (Imported)'!$1:$5000,A2694,FALSE),
"")</f>
        <v/>
      </c>
      <c r="F2694" t="str">
        <f>IF(HLOOKUP("OS according to the configuration file",'vInfo (Imported)'!$1:$5000,A2694,FALSE)&gt;0,
HLOOKUP("OS according to the configuration file",'vInfo (Imported)'!$1:$5000,A2694,FALSE),
"")</f>
        <v/>
      </c>
      <c r="G2694" s="1" t="str">
        <f>IF(HLOOKUP("Cluster",'vInfo (Imported)'!$1:$5000,A2694,FALSE)&gt;0,
HLOOKUP("Cluster",'vInfo (Imported)'!$1:$5000,A2694,FALSE),
"")</f>
        <v/>
      </c>
      <c r="K2694" s="28">
        <f>'vCluster (Imported)'!A2694</f>
        <v>0</v>
      </c>
      <c r="L2694">
        <f t="shared" si="255"/>
        <v>0</v>
      </c>
      <c r="M2694">
        <f t="shared" si="256"/>
        <v>0</v>
      </c>
      <c r="N2694">
        <f t="shared" si="257"/>
        <v>0</v>
      </c>
      <c r="O2694" s="1">
        <f t="shared" si="258"/>
        <v>0</v>
      </c>
      <c r="P2694">
        <f>SUMIFS('vCluster (Imported)'!$G:$G,'vCluster (Imported)'!$A:$A,K2694)</f>
        <v>0</v>
      </c>
      <c r="Q2694">
        <f t="shared" si="259"/>
        <v>0</v>
      </c>
    </row>
    <row r="2695" spans="1:17" x14ac:dyDescent="0.3">
      <c r="A2695">
        <f t="shared" si="254"/>
        <v>2695</v>
      </c>
      <c r="B2695" t="str">
        <f>IF(HLOOKUP("Memory",'vInfo (Imported)'!$1:$5000,A2695,FALSE)&gt;0,HLOOKUP("Memory",'vInfo (Imported)'!$1:$5000,A2695,FALSE),"")</f>
        <v/>
      </c>
      <c r="C2695" t="str">
        <f>IF(HLOOKUP("CPUs",'vInfo (Imported)'!$1:$5000,A2695,FALSE)&gt;0,
HLOOKUP("CPUs",'vInfo (Imported)'!$1:$5000,A2695,FALSE),
"")</f>
        <v/>
      </c>
      <c r="D2695" t="str">
        <f>IF(HLOOKUP($D$1,'vInfo (Imported)'!$1:$5000,A2695,FALSE)&gt;0,
HLOOKUP($D$1,'vInfo (Imported)'!$1:$5000,A2695,FALSE),
"")</f>
        <v/>
      </c>
      <c r="E2695" t="str">
        <f>IF(HLOOKUP("Category",'vInfo (Imported)'!$1:$5000,A2695,FALSE)&gt;0,
HLOOKUP("Category",'vInfo (Imported)'!$1:$5000,A2695,FALSE),
"")</f>
        <v/>
      </c>
      <c r="F2695" t="str">
        <f>IF(HLOOKUP("OS according to the configuration file",'vInfo (Imported)'!$1:$5000,A2695,FALSE)&gt;0,
HLOOKUP("OS according to the configuration file",'vInfo (Imported)'!$1:$5000,A2695,FALSE),
"")</f>
        <v/>
      </c>
      <c r="G2695" s="1" t="str">
        <f>IF(HLOOKUP("Cluster",'vInfo (Imported)'!$1:$5000,A2695,FALSE)&gt;0,
HLOOKUP("Cluster",'vInfo (Imported)'!$1:$5000,A2695,FALSE),
"")</f>
        <v/>
      </c>
      <c r="K2695" s="28">
        <f>'vCluster (Imported)'!A2695</f>
        <v>0</v>
      </c>
      <c r="L2695">
        <f t="shared" si="255"/>
        <v>0</v>
      </c>
      <c r="M2695">
        <f t="shared" si="256"/>
        <v>0</v>
      </c>
      <c r="N2695">
        <f t="shared" si="257"/>
        <v>0</v>
      </c>
      <c r="O2695" s="1">
        <f t="shared" si="258"/>
        <v>0</v>
      </c>
      <c r="P2695">
        <f>SUMIFS('vCluster (Imported)'!$G:$G,'vCluster (Imported)'!$A:$A,K2695)</f>
        <v>0</v>
      </c>
      <c r="Q2695">
        <f t="shared" si="259"/>
        <v>0</v>
      </c>
    </row>
    <row r="2696" spans="1:17" x14ac:dyDescent="0.3">
      <c r="A2696">
        <f t="shared" si="254"/>
        <v>2696</v>
      </c>
      <c r="B2696" t="str">
        <f>IF(HLOOKUP("Memory",'vInfo (Imported)'!$1:$5000,A2696,FALSE)&gt;0,HLOOKUP("Memory",'vInfo (Imported)'!$1:$5000,A2696,FALSE),"")</f>
        <v/>
      </c>
      <c r="C2696" t="str">
        <f>IF(HLOOKUP("CPUs",'vInfo (Imported)'!$1:$5000,A2696,FALSE)&gt;0,
HLOOKUP("CPUs",'vInfo (Imported)'!$1:$5000,A2696,FALSE),
"")</f>
        <v/>
      </c>
      <c r="D2696" t="str">
        <f>IF(HLOOKUP($D$1,'vInfo (Imported)'!$1:$5000,A2696,FALSE)&gt;0,
HLOOKUP($D$1,'vInfo (Imported)'!$1:$5000,A2696,FALSE),
"")</f>
        <v/>
      </c>
      <c r="E2696" t="str">
        <f>IF(HLOOKUP("Category",'vInfo (Imported)'!$1:$5000,A2696,FALSE)&gt;0,
HLOOKUP("Category",'vInfo (Imported)'!$1:$5000,A2696,FALSE),
"")</f>
        <v/>
      </c>
      <c r="F2696" t="str">
        <f>IF(HLOOKUP("OS according to the configuration file",'vInfo (Imported)'!$1:$5000,A2696,FALSE)&gt;0,
HLOOKUP("OS according to the configuration file",'vInfo (Imported)'!$1:$5000,A2696,FALSE),
"")</f>
        <v/>
      </c>
      <c r="G2696" s="1" t="str">
        <f>IF(HLOOKUP("Cluster",'vInfo (Imported)'!$1:$5000,A2696,FALSE)&gt;0,
HLOOKUP("Cluster",'vInfo (Imported)'!$1:$5000,A2696,FALSE),
"")</f>
        <v/>
      </c>
      <c r="K2696" s="28">
        <f>'vCluster (Imported)'!A2696</f>
        <v>0</v>
      </c>
      <c r="L2696">
        <f t="shared" si="255"/>
        <v>0</v>
      </c>
      <c r="M2696">
        <f t="shared" si="256"/>
        <v>0</v>
      </c>
      <c r="N2696">
        <f t="shared" si="257"/>
        <v>0</v>
      </c>
      <c r="O2696" s="1">
        <f t="shared" si="258"/>
        <v>0</v>
      </c>
      <c r="P2696">
        <f>SUMIFS('vCluster (Imported)'!$G:$G,'vCluster (Imported)'!$A:$A,K2696)</f>
        <v>0</v>
      </c>
      <c r="Q2696">
        <f t="shared" si="259"/>
        <v>0</v>
      </c>
    </row>
    <row r="2697" spans="1:17" x14ac:dyDescent="0.3">
      <c r="A2697">
        <f t="shared" si="254"/>
        <v>2697</v>
      </c>
      <c r="B2697" t="str">
        <f>IF(HLOOKUP("Memory",'vInfo (Imported)'!$1:$5000,A2697,FALSE)&gt;0,HLOOKUP("Memory",'vInfo (Imported)'!$1:$5000,A2697,FALSE),"")</f>
        <v/>
      </c>
      <c r="C2697" t="str">
        <f>IF(HLOOKUP("CPUs",'vInfo (Imported)'!$1:$5000,A2697,FALSE)&gt;0,
HLOOKUP("CPUs",'vInfo (Imported)'!$1:$5000,A2697,FALSE),
"")</f>
        <v/>
      </c>
      <c r="D2697" t="str">
        <f>IF(HLOOKUP($D$1,'vInfo (Imported)'!$1:$5000,A2697,FALSE)&gt;0,
HLOOKUP($D$1,'vInfo (Imported)'!$1:$5000,A2697,FALSE),
"")</f>
        <v/>
      </c>
      <c r="E2697" t="str">
        <f>IF(HLOOKUP("Category",'vInfo (Imported)'!$1:$5000,A2697,FALSE)&gt;0,
HLOOKUP("Category",'vInfo (Imported)'!$1:$5000,A2697,FALSE),
"")</f>
        <v/>
      </c>
      <c r="F2697" t="str">
        <f>IF(HLOOKUP("OS according to the configuration file",'vInfo (Imported)'!$1:$5000,A2697,FALSE)&gt;0,
HLOOKUP("OS according to the configuration file",'vInfo (Imported)'!$1:$5000,A2697,FALSE),
"")</f>
        <v/>
      </c>
      <c r="G2697" s="1" t="str">
        <f>IF(HLOOKUP("Cluster",'vInfo (Imported)'!$1:$5000,A2697,FALSE)&gt;0,
HLOOKUP("Cluster",'vInfo (Imported)'!$1:$5000,A2697,FALSE),
"")</f>
        <v/>
      </c>
      <c r="K2697" s="28">
        <f>'vCluster (Imported)'!A2697</f>
        <v>0</v>
      </c>
      <c r="L2697">
        <f t="shared" si="255"/>
        <v>0</v>
      </c>
      <c r="M2697">
        <f t="shared" si="256"/>
        <v>0</v>
      </c>
      <c r="N2697">
        <f t="shared" si="257"/>
        <v>0</v>
      </c>
      <c r="O2697" s="1">
        <f t="shared" si="258"/>
        <v>0</v>
      </c>
      <c r="P2697">
        <f>SUMIFS('vCluster (Imported)'!$G:$G,'vCluster (Imported)'!$A:$A,K2697)</f>
        <v>0</v>
      </c>
      <c r="Q2697">
        <f t="shared" si="259"/>
        <v>0</v>
      </c>
    </row>
    <row r="2698" spans="1:17" x14ac:dyDescent="0.3">
      <c r="A2698">
        <f t="shared" si="254"/>
        <v>2698</v>
      </c>
      <c r="B2698" t="str">
        <f>IF(HLOOKUP("Memory",'vInfo (Imported)'!$1:$5000,A2698,FALSE)&gt;0,HLOOKUP("Memory",'vInfo (Imported)'!$1:$5000,A2698,FALSE),"")</f>
        <v/>
      </c>
      <c r="C2698" t="str">
        <f>IF(HLOOKUP("CPUs",'vInfo (Imported)'!$1:$5000,A2698,FALSE)&gt;0,
HLOOKUP("CPUs",'vInfo (Imported)'!$1:$5000,A2698,FALSE),
"")</f>
        <v/>
      </c>
      <c r="D2698" t="str">
        <f>IF(HLOOKUP($D$1,'vInfo (Imported)'!$1:$5000,A2698,FALSE)&gt;0,
HLOOKUP($D$1,'vInfo (Imported)'!$1:$5000,A2698,FALSE),
"")</f>
        <v/>
      </c>
      <c r="E2698" t="str">
        <f>IF(HLOOKUP("Category",'vInfo (Imported)'!$1:$5000,A2698,FALSE)&gt;0,
HLOOKUP("Category",'vInfo (Imported)'!$1:$5000,A2698,FALSE),
"")</f>
        <v/>
      </c>
      <c r="F2698" t="str">
        <f>IF(HLOOKUP("OS according to the configuration file",'vInfo (Imported)'!$1:$5000,A2698,FALSE)&gt;0,
HLOOKUP("OS according to the configuration file",'vInfo (Imported)'!$1:$5000,A2698,FALSE),
"")</f>
        <v/>
      </c>
      <c r="G2698" s="1" t="str">
        <f>IF(HLOOKUP("Cluster",'vInfo (Imported)'!$1:$5000,A2698,FALSE)&gt;0,
HLOOKUP("Cluster",'vInfo (Imported)'!$1:$5000,A2698,FALSE),
"")</f>
        <v/>
      </c>
      <c r="K2698" s="28">
        <f>'vCluster (Imported)'!A2698</f>
        <v>0</v>
      </c>
      <c r="L2698">
        <f t="shared" si="255"/>
        <v>0</v>
      </c>
      <c r="M2698">
        <f t="shared" si="256"/>
        <v>0</v>
      </c>
      <c r="N2698">
        <f t="shared" si="257"/>
        <v>0</v>
      </c>
      <c r="O2698" s="1">
        <f t="shared" si="258"/>
        <v>0</v>
      </c>
      <c r="P2698">
        <f>SUMIFS('vCluster (Imported)'!$G:$G,'vCluster (Imported)'!$A:$A,K2698)</f>
        <v>0</v>
      </c>
      <c r="Q2698">
        <f t="shared" si="259"/>
        <v>0</v>
      </c>
    </row>
    <row r="2699" spans="1:17" x14ac:dyDescent="0.3">
      <c r="A2699">
        <f t="shared" si="254"/>
        <v>2699</v>
      </c>
      <c r="B2699" t="str">
        <f>IF(HLOOKUP("Memory",'vInfo (Imported)'!$1:$5000,A2699,FALSE)&gt;0,HLOOKUP("Memory",'vInfo (Imported)'!$1:$5000,A2699,FALSE),"")</f>
        <v/>
      </c>
      <c r="C2699" t="str">
        <f>IF(HLOOKUP("CPUs",'vInfo (Imported)'!$1:$5000,A2699,FALSE)&gt;0,
HLOOKUP("CPUs",'vInfo (Imported)'!$1:$5000,A2699,FALSE),
"")</f>
        <v/>
      </c>
      <c r="D2699" t="str">
        <f>IF(HLOOKUP($D$1,'vInfo (Imported)'!$1:$5000,A2699,FALSE)&gt;0,
HLOOKUP($D$1,'vInfo (Imported)'!$1:$5000,A2699,FALSE),
"")</f>
        <v/>
      </c>
      <c r="E2699" t="str">
        <f>IF(HLOOKUP("Category",'vInfo (Imported)'!$1:$5000,A2699,FALSE)&gt;0,
HLOOKUP("Category",'vInfo (Imported)'!$1:$5000,A2699,FALSE),
"")</f>
        <v/>
      </c>
      <c r="F2699" t="str">
        <f>IF(HLOOKUP("OS according to the configuration file",'vInfo (Imported)'!$1:$5000,A2699,FALSE)&gt;0,
HLOOKUP("OS according to the configuration file",'vInfo (Imported)'!$1:$5000,A2699,FALSE),
"")</f>
        <v/>
      </c>
      <c r="G2699" s="1" t="str">
        <f>IF(HLOOKUP("Cluster",'vInfo (Imported)'!$1:$5000,A2699,FALSE)&gt;0,
HLOOKUP("Cluster",'vInfo (Imported)'!$1:$5000,A2699,FALSE),
"")</f>
        <v/>
      </c>
      <c r="K2699" s="28">
        <f>'vCluster (Imported)'!A2699</f>
        <v>0</v>
      </c>
      <c r="L2699">
        <f t="shared" si="255"/>
        <v>0</v>
      </c>
      <c r="M2699">
        <f t="shared" si="256"/>
        <v>0</v>
      </c>
      <c r="N2699">
        <f t="shared" si="257"/>
        <v>0</v>
      </c>
      <c r="O2699" s="1">
        <f t="shared" si="258"/>
        <v>0</v>
      </c>
      <c r="P2699">
        <f>SUMIFS('vCluster (Imported)'!$G:$G,'vCluster (Imported)'!$A:$A,K2699)</f>
        <v>0</v>
      </c>
      <c r="Q2699">
        <f t="shared" si="259"/>
        <v>0</v>
      </c>
    </row>
    <row r="2700" spans="1:17" x14ac:dyDescent="0.3">
      <c r="A2700">
        <f t="shared" si="254"/>
        <v>2700</v>
      </c>
      <c r="B2700" t="str">
        <f>IF(HLOOKUP("Memory",'vInfo (Imported)'!$1:$5000,A2700,FALSE)&gt;0,HLOOKUP("Memory",'vInfo (Imported)'!$1:$5000,A2700,FALSE),"")</f>
        <v/>
      </c>
      <c r="C2700" t="str">
        <f>IF(HLOOKUP("CPUs",'vInfo (Imported)'!$1:$5000,A2700,FALSE)&gt;0,
HLOOKUP("CPUs",'vInfo (Imported)'!$1:$5000,A2700,FALSE),
"")</f>
        <v/>
      </c>
      <c r="D2700" t="str">
        <f>IF(HLOOKUP($D$1,'vInfo (Imported)'!$1:$5000,A2700,FALSE)&gt;0,
HLOOKUP($D$1,'vInfo (Imported)'!$1:$5000,A2700,FALSE),
"")</f>
        <v/>
      </c>
      <c r="E2700" t="str">
        <f>IF(HLOOKUP("Category",'vInfo (Imported)'!$1:$5000,A2700,FALSE)&gt;0,
HLOOKUP("Category",'vInfo (Imported)'!$1:$5000,A2700,FALSE),
"")</f>
        <v/>
      </c>
      <c r="F2700" t="str">
        <f>IF(HLOOKUP("OS according to the configuration file",'vInfo (Imported)'!$1:$5000,A2700,FALSE)&gt;0,
HLOOKUP("OS according to the configuration file",'vInfo (Imported)'!$1:$5000,A2700,FALSE),
"")</f>
        <v/>
      </c>
      <c r="G2700" s="1" t="str">
        <f>IF(HLOOKUP("Cluster",'vInfo (Imported)'!$1:$5000,A2700,FALSE)&gt;0,
HLOOKUP("Cluster",'vInfo (Imported)'!$1:$5000,A2700,FALSE),
"")</f>
        <v/>
      </c>
      <c r="K2700" s="28">
        <f>'vCluster (Imported)'!A2700</f>
        <v>0</v>
      </c>
      <c r="L2700">
        <f t="shared" si="255"/>
        <v>0</v>
      </c>
      <c r="M2700">
        <f t="shared" si="256"/>
        <v>0</v>
      </c>
      <c r="N2700">
        <f t="shared" si="257"/>
        <v>0</v>
      </c>
      <c r="O2700" s="1">
        <f t="shared" si="258"/>
        <v>0</v>
      </c>
      <c r="P2700">
        <f>SUMIFS('vCluster (Imported)'!$G:$G,'vCluster (Imported)'!$A:$A,K2700)</f>
        <v>0</v>
      </c>
      <c r="Q2700">
        <f t="shared" si="259"/>
        <v>0</v>
      </c>
    </row>
    <row r="2701" spans="1:17" x14ac:dyDescent="0.3">
      <c r="A2701">
        <f t="shared" si="254"/>
        <v>2701</v>
      </c>
      <c r="B2701" t="str">
        <f>IF(HLOOKUP("Memory",'vInfo (Imported)'!$1:$5000,A2701,FALSE)&gt;0,HLOOKUP("Memory",'vInfo (Imported)'!$1:$5000,A2701,FALSE),"")</f>
        <v/>
      </c>
      <c r="C2701" t="str">
        <f>IF(HLOOKUP("CPUs",'vInfo (Imported)'!$1:$5000,A2701,FALSE)&gt;0,
HLOOKUP("CPUs",'vInfo (Imported)'!$1:$5000,A2701,FALSE),
"")</f>
        <v/>
      </c>
      <c r="D2701" t="str">
        <f>IF(HLOOKUP($D$1,'vInfo (Imported)'!$1:$5000,A2701,FALSE)&gt;0,
HLOOKUP($D$1,'vInfo (Imported)'!$1:$5000,A2701,FALSE),
"")</f>
        <v/>
      </c>
      <c r="E2701" t="str">
        <f>IF(HLOOKUP("Category",'vInfo (Imported)'!$1:$5000,A2701,FALSE)&gt;0,
HLOOKUP("Category",'vInfo (Imported)'!$1:$5000,A2701,FALSE),
"")</f>
        <v/>
      </c>
      <c r="F2701" t="str">
        <f>IF(HLOOKUP("OS according to the configuration file",'vInfo (Imported)'!$1:$5000,A2701,FALSE)&gt;0,
HLOOKUP("OS according to the configuration file",'vInfo (Imported)'!$1:$5000,A2701,FALSE),
"")</f>
        <v/>
      </c>
      <c r="G2701" s="1" t="str">
        <f>IF(HLOOKUP("Cluster",'vInfo (Imported)'!$1:$5000,A2701,FALSE)&gt;0,
HLOOKUP("Cluster",'vInfo (Imported)'!$1:$5000,A2701,FALSE),
"")</f>
        <v/>
      </c>
      <c r="K2701" s="28">
        <f>'vCluster (Imported)'!A2701</f>
        <v>0</v>
      </c>
      <c r="L2701">
        <f t="shared" si="255"/>
        <v>0</v>
      </c>
      <c r="M2701">
        <f t="shared" si="256"/>
        <v>0</v>
      </c>
      <c r="N2701">
        <f t="shared" si="257"/>
        <v>0</v>
      </c>
      <c r="O2701" s="1">
        <f t="shared" si="258"/>
        <v>0</v>
      </c>
      <c r="P2701">
        <f>SUMIFS('vCluster (Imported)'!$G:$G,'vCluster (Imported)'!$A:$A,K2701)</f>
        <v>0</v>
      </c>
      <c r="Q2701">
        <f t="shared" si="259"/>
        <v>0</v>
      </c>
    </row>
    <row r="2702" spans="1:17" x14ac:dyDescent="0.3">
      <c r="A2702">
        <f t="shared" si="254"/>
        <v>2702</v>
      </c>
      <c r="B2702" t="str">
        <f>IF(HLOOKUP("Memory",'vInfo (Imported)'!$1:$5000,A2702,FALSE)&gt;0,HLOOKUP("Memory",'vInfo (Imported)'!$1:$5000,A2702,FALSE),"")</f>
        <v/>
      </c>
      <c r="C2702" t="str">
        <f>IF(HLOOKUP("CPUs",'vInfo (Imported)'!$1:$5000,A2702,FALSE)&gt;0,
HLOOKUP("CPUs",'vInfo (Imported)'!$1:$5000,A2702,FALSE),
"")</f>
        <v/>
      </c>
      <c r="D2702" t="str">
        <f>IF(HLOOKUP($D$1,'vInfo (Imported)'!$1:$5000,A2702,FALSE)&gt;0,
HLOOKUP($D$1,'vInfo (Imported)'!$1:$5000,A2702,FALSE),
"")</f>
        <v/>
      </c>
      <c r="E2702" t="str">
        <f>IF(HLOOKUP("Category",'vInfo (Imported)'!$1:$5000,A2702,FALSE)&gt;0,
HLOOKUP("Category",'vInfo (Imported)'!$1:$5000,A2702,FALSE),
"")</f>
        <v/>
      </c>
      <c r="F2702" t="str">
        <f>IF(HLOOKUP("OS according to the configuration file",'vInfo (Imported)'!$1:$5000,A2702,FALSE)&gt;0,
HLOOKUP("OS according to the configuration file",'vInfo (Imported)'!$1:$5000,A2702,FALSE),
"")</f>
        <v/>
      </c>
      <c r="G2702" s="1" t="str">
        <f>IF(HLOOKUP("Cluster",'vInfo (Imported)'!$1:$5000,A2702,FALSE)&gt;0,
HLOOKUP("Cluster",'vInfo (Imported)'!$1:$5000,A2702,FALSE),
"")</f>
        <v/>
      </c>
      <c r="K2702" s="28">
        <f>'vCluster (Imported)'!A2702</f>
        <v>0</v>
      </c>
      <c r="L2702">
        <f t="shared" si="255"/>
        <v>0</v>
      </c>
      <c r="M2702">
        <f t="shared" si="256"/>
        <v>0</v>
      </c>
      <c r="N2702">
        <f t="shared" si="257"/>
        <v>0</v>
      </c>
      <c r="O2702" s="1">
        <f t="shared" si="258"/>
        <v>0</v>
      </c>
      <c r="P2702">
        <f>SUMIFS('vCluster (Imported)'!$G:$G,'vCluster (Imported)'!$A:$A,K2702)</f>
        <v>0</v>
      </c>
      <c r="Q2702">
        <f t="shared" si="259"/>
        <v>0</v>
      </c>
    </row>
    <row r="2703" spans="1:17" x14ac:dyDescent="0.3">
      <c r="A2703">
        <f t="shared" si="254"/>
        <v>2703</v>
      </c>
      <c r="B2703" t="str">
        <f>IF(HLOOKUP("Memory",'vInfo (Imported)'!$1:$5000,A2703,FALSE)&gt;0,HLOOKUP("Memory",'vInfo (Imported)'!$1:$5000,A2703,FALSE),"")</f>
        <v/>
      </c>
      <c r="C2703" t="str">
        <f>IF(HLOOKUP("CPUs",'vInfo (Imported)'!$1:$5000,A2703,FALSE)&gt;0,
HLOOKUP("CPUs",'vInfo (Imported)'!$1:$5000,A2703,FALSE),
"")</f>
        <v/>
      </c>
      <c r="D2703" t="str">
        <f>IF(HLOOKUP($D$1,'vInfo (Imported)'!$1:$5000,A2703,FALSE)&gt;0,
HLOOKUP($D$1,'vInfo (Imported)'!$1:$5000,A2703,FALSE),
"")</f>
        <v/>
      </c>
      <c r="E2703" t="str">
        <f>IF(HLOOKUP("Category",'vInfo (Imported)'!$1:$5000,A2703,FALSE)&gt;0,
HLOOKUP("Category",'vInfo (Imported)'!$1:$5000,A2703,FALSE),
"")</f>
        <v/>
      </c>
      <c r="F2703" t="str">
        <f>IF(HLOOKUP("OS according to the configuration file",'vInfo (Imported)'!$1:$5000,A2703,FALSE)&gt;0,
HLOOKUP("OS according to the configuration file",'vInfo (Imported)'!$1:$5000,A2703,FALSE),
"")</f>
        <v/>
      </c>
      <c r="G2703" s="1" t="str">
        <f>IF(HLOOKUP("Cluster",'vInfo (Imported)'!$1:$5000,A2703,FALSE)&gt;0,
HLOOKUP("Cluster",'vInfo (Imported)'!$1:$5000,A2703,FALSE),
"")</f>
        <v/>
      </c>
      <c r="K2703" s="28">
        <f>'vCluster (Imported)'!A2703</f>
        <v>0</v>
      </c>
      <c r="L2703">
        <f t="shared" si="255"/>
        <v>0</v>
      </c>
      <c r="M2703">
        <f t="shared" si="256"/>
        <v>0</v>
      </c>
      <c r="N2703">
        <f t="shared" si="257"/>
        <v>0</v>
      </c>
      <c r="O2703" s="1">
        <f t="shared" si="258"/>
        <v>0</v>
      </c>
      <c r="P2703">
        <f>SUMIFS('vCluster (Imported)'!$G:$G,'vCluster (Imported)'!$A:$A,K2703)</f>
        <v>0</v>
      </c>
      <c r="Q2703">
        <f t="shared" si="259"/>
        <v>0</v>
      </c>
    </row>
    <row r="2704" spans="1:17" x14ac:dyDescent="0.3">
      <c r="A2704">
        <f t="shared" si="254"/>
        <v>2704</v>
      </c>
      <c r="B2704" t="str">
        <f>IF(HLOOKUP("Memory",'vInfo (Imported)'!$1:$5000,A2704,FALSE)&gt;0,HLOOKUP("Memory",'vInfo (Imported)'!$1:$5000,A2704,FALSE),"")</f>
        <v/>
      </c>
      <c r="C2704" t="str">
        <f>IF(HLOOKUP("CPUs",'vInfo (Imported)'!$1:$5000,A2704,FALSE)&gt;0,
HLOOKUP("CPUs",'vInfo (Imported)'!$1:$5000,A2704,FALSE),
"")</f>
        <v/>
      </c>
      <c r="D2704" t="str">
        <f>IF(HLOOKUP($D$1,'vInfo (Imported)'!$1:$5000,A2704,FALSE)&gt;0,
HLOOKUP($D$1,'vInfo (Imported)'!$1:$5000,A2704,FALSE),
"")</f>
        <v/>
      </c>
      <c r="E2704" t="str">
        <f>IF(HLOOKUP("Category",'vInfo (Imported)'!$1:$5000,A2704,FALSE)&gt;0,
HLOOKUP("Category",'vInfo (Imported)'!$1:$5000,A2704,FALSE),
"")</f>
        <v/>
      </c>
      <c r="F2704" t="str">
        <f>IF(HLOOKUP("OS according to the configuration file",'vInfo (Imported)'!$1:$5000,A2704,FALSE)&gt;0,
HLOOKUP("OS according to the configuration file",'vInfo (Imported)'!$1:$5000,A2704,FALSE),
"")</f>
        <v/>
      </c>
      <c r="G2704" s="1" t="str">
        <f>IF(HLOOKUP("Cluster",'vInfo (Imported)'!$1:$5000,A2704,FALSE)&gt;0,
HLOOKUP("Cluster",'vInfo (Imported)'!$1:$5000,A2704,FALSE),
"")</f>
        <v/>
      </c>
      <c r="K2704" s="28">
        <f>'vCluster (Imported)'!A2704</f>
        <v>0</v>
      </c>
      <c r="L2704">
        <f t="shared" si="255"/>
        <v>0</v>
      </c>
      <c r="M2704">
        <f t="shared" si="256"/>
        <v>0</v>
      </c>
      <c r="N2704">
        <f t="shared" si="257"/>
        <v>0</v>
      </c>
      <c r="O2704" s="1">
        <f t="shared" si="258"/>
        <v>0</v>
      </c>
      <c r="P2704">
        <f>SUMIFS('vCluster (Imported)'!$G:$G,'vCluster (Imported)'!$A:$A,K2704)</f>
        <v>0</v>
      </c>
      <c r="Q2704">
        <f t="shared" si="259"/>
        <v>0</v>
      </c>
    </row>
    <row r="2705" spans="1:17" x14ac:dyDescent="0.3">
      <c r="A2705">
        <f t="shared" si="254"/>
        <v>2705</v>
      </c>
      <c r="B2705" t="str">
        <f>IF(HLOOKUP("Memory",'vInfo (Imported)'!$1:$5000,A2705,FALSE)&gt;0,HLOOKUP("Memory",'vInfo (Imported)'!$1:$5000,A2705,FALSE),"")</f>
        <v/>
      </c>
      <c r="C2705" t="str">
        <f>IF(HLOOKUP("CPUs",'vInfo (Imported)'!$1:$5000,A2705,FALSE)&gt;0,
HLOOKUP("CPUs",'vInfo (Imported)'!$1:$5000,A2705,FALSE),
"")</f>
        <v/>
      </c>
      <c r="D2705" t="str">
        <f>IF(HLOOKUP($D$1,'vInfo (Imported)'!$1:$5000,A2705,FALSE)&gt;0,
HLOOKUP($D$1,'vInfo (Imported)'!$1:$5000,A2705,FALSE),
"")</f>
        <v/>
      </c>
      <c r="E2705" t="str">
        <f>IF(HLOOKUP("Category",'vInfo (Imported)'!$1:$5000,A2705,FALSE)&gt;0,
HLOOKUP("Category",'vInfo (Imported)'!$1:$5000,A2705,FALSE),
"")</f>
        <v/>
      </c>
      <c r="F2705" t="str">
        <f>IF(HLOOKUP("OS according to the configuration file",'vInfo (Imported)'!$1:$5000,A2705,FALSE)&gt;0,
HLOOKUP("OS according to the configuration file",'vInfo (Imported)'!$1:$5000,A2705,FALSE),
"")</f>
        <v/>
      </c>
      <c r="G2705" s="1" t="str">
        <f>IF(HLOOKUP("Cluster",'vInfo (Imported)'!$1:$5000,A2705,FALSE)&gt;0,
HLOOKUP("Cluster",'vInfo (Imported)'!$1:$5000,A2705,FALSE),
"")</f>
        <v/>
      </c>
      <c r="K2705" s="28">
        <f>'vCluster (Imported)'!A2705</f>
        <v>0</v>
      </c>
      <c r="L2705">
        <f t="shared" si="255"/>
        <v>0</v>
      </c>
      <c r="M2705">
        <f t="shared" si="256"/>
        <v>0</v>
      </c>
      <c r="N2705">
        <f t="shared" si="257"/>
        <v>0</v>
      </c>
      <c r="O2705" s="1">
        <f t="shared" si="258"/>
        <v>0</v>
      </c>
      <c r="P2705">
        <f>SUMIFS('vCluster (Imported)'!$G:$G,'vCluster (Imported)'!$A:$A,K2705)</f>
        <v>0</v>
      </c>
      <c r="Q2705">
        <f t="shared" si="259"/>
        <v>0</v>
      </c>
    </row>
    <row r="2706" spans="1:17" x14ac:dyDescent="0.3">
      <c r="A2706">
        <f t="shared" si="254"/>
        <v>2706</v>
      </c>
      <c r="B2706" t="str">
        <f>IF(HLOOKUP("Memory",'vInfo (Imported)'!$1:$5000,A2706,FALSE)&gt;0,HLOOKUP("Memory",'vInfo (Imported)'!$1:$5000,A2706,FALSE),"")</f>
        <v/>
      </c>
      <c r="C2706" t="str">
        <f>IF(HLOOKUP("CPUs",'vInfo (Imported)'!$1:$5000,A2706,FALSE)&gt;0,
HLOOKUP("CPUs",'vInfo (Imported)'!$1:$5000,A2706,FALSE),
"")</f>
        <v/>
      </c>
      <c r="D2706" t="str">
        <f>IF(HLOOKUP($D$1,'vInfo (Imported)'!$1:$5000,A2706,FALSE)&gt;0,
HLOOKUP($D$1,'vInfo (Imported)'!$1:$5000,A2706,FALSE),
"")</f>
        <v/>
      </c>
      <c r="E2706" t="str">
        <f>IF(HLOOKUP("Category",'vInfo (Imported)'!$1:$5000,A2706,FALSE)&gt;0,
HLOOKUP("Category",'vInfo (Imported)'!$1:$5000,A2706,FALSE),
"")</f>
        <v/>
      </c>
      <c r="F2706" t="str">
        <f>IF(HLOOKUP("OS according to the configuration file",'vInfo (Imported)'!$1:$5000,A2706,FALSE)&gt;0,
HLOOKUP("OS according to the configuration file",'vInfo (Imported)'!$1:$5000,A2706,FALSE),
"")</f>
        <v/>
      </c>
      <c r="G2706" s="1" t="str">
        <f>IF(HLOOKUP("Cluster",'vInfo (Imported)'!$1:$5000,A2706,FALSE)&gt;0,
HLOOKUP("Cluster",'vInfo (Imported)'!$1:$5000,A2706,FALSE),
"")</f>
        <v/>
      </c>
      <c r="K2706" s="28">
        <f>'vCluster (Imported)'!A2706</f>
        <v>0</v>
      </c>
      <c r="L2706">
        <f t="shared" si="255"/>
        <v>0</v>
      </c>
      <c r="M2706">
        <f t="shared" si="256"/>
        <v>0</v>
      </c>
      <c r="N2706">
        <f t="shared" si="257"/>
        <v>0</v>
      </c>
      <c r="O2706" s="1">
        <f t="shared" si="258"/>
        <v>0</v>
      </c>
      <c r="P2706">
        <f>SUMIFS('vCluster (Imported)'!$G:$G,'vCluster (Imported)'!$A:$A,K2706)</f>
        <v>0</v>
      </c>
      <c r="Q2706">
        <f t="shared" si="259"/>
        <v>0</v>
      </c>
    </row>
    <row r="2707" spans="1:17" x14ac:dyDescent="0.3">
      <c r="A2707">
        <f t="shared" si="254"/>
        <v>2707</v>
      </c>
      <c r="B2707" t="str">
        <f>IF(HLOOKUP("Memory",'vInfo (Imported)'!$1:$5000,A2707,FALSE)&gt;0,HLOOKUP("Memory",'vInfo (Imported)'!$1:$5000,A2707,FALSE),"")</f>
        <v/>
      </c>
      <c r="C2707" t="str">
        <f>IF(HLOOKUP("CPUs",'vInfo (Imported)'!$1:$5000,A2707,FALSE)&gt;0,
HLOOKUP("CPUs",'vInfo (Imported)'!$1:$5000,A2707,FALSE),
"")</f>
        <v/>
      </c>
      <c r="D2707" t="str">
        <f>IF(HLOOKUP($D$1,'vInfo (Imported)'!$1:$5000,A2707,FALSE)&gt;0,
HLOOKUP($D$1,'vInfo (Imported)'!$1:$5000,A2707,FALSE),
"")</f>
        <v/>
      </c>
      <c r="E2707" t="str">
        <f>IF(HLOOKUP("Category",'vInfo (Imported)'!$1:$5000,A2707,FALSE)&gt;0,
HLOOKUP("Category",'vInfo (Imported)'!$1:$5000,A2707,FALSE),
"")</f>
        <v/>
      </c>
      <c r="F2707" t="str">
        <f>IF(HLOOKUP("OS according to the configuration file",'vInfo (Imported)'!$1:$5000,A2707,FALSE)&gt;0,
HLOOKUP("OS according to the configuration file",'vInfo (Imported)'!$1:$5000,A2707,FALSE),
"")</f>
        <v/>
      </c>
      <c r="G2707" s="1" t="str">
        <f>IF(HLOOKUP("Cluster",'vInfo (Imported)'!$1:$5000,A2707,FALSE)&gt;0,
HLOOKUP("Cluster",'vInfo (Imported)'!$1:$5000,A2707,FALSE),
"")</f>
        <v/>
      </c>
      <c r="K2707" s="28">
        <f>'vCluster (Imported)'!A2707</f>
        <v>0</v>
      </c>
      <c r="L2707">
        <f t="shared" si="255"/>
        <v>0</v>
      </c>
      <c r="M2707">
        <f t="shared" si="256"/>
        <v>0</v>
      </c>
      <c r="N2707">
        <f t="shared" si="257"/>
        <v>0</v>
      </c>
      <c r="O2707" s="1">
        <f t="shared" si="258"/>
        <v>0</v>
      </c>
      <c r="P2707">
        <f>SUMIFS('vCluster (Imported)'!$G:$G,'vCluster (Imported)'!$A:$A,K2707)</f>
        <v>0</v>
      </c>
      <c r="Q2707">
        <f t="shared" si="259"/>
        <v>0</v>
      </c>
    </row>
    <row r="2708" spans="1:17" x14ac:dyDescent="0.3">
      <c r="A2708">
        <f t="shared" si="254"/>
        <v>2708</v>
      </c>
      <c r="B2708" t="str">
        <f>IF(HLOOKUP("Memory",'vInfo (Imported)'!$1:$5000,A2708,FALSE)&gt;0,HLOOKUP("Memory",'vInfo (Imported)'!$1:$5000,A2708,FALSE),"")</f>
        <v/>
      </c>
      <c r="C2708" t="str">
        <f>IF(HLOOKUP("CPUs",'vInfo (Imported)'!$1:$5000,A2708,FALSE)&gt;0,
HLOOKUP("CPUs",'vInfo (Imported)'!$1:$5000,A2708,FALSE),
"")</f>
        <v/>
      </c>
      <c r="D2708" t="str">
        <f>IF(HLOOKUP($D$1,'vInfo (Imported)'!$1:$5000,A2708,FALSE)&gt;0,
HLOOKUP($D$1,'vInfo (Imported)'!$1:$5000,A2708,FALSE),
"")</f>
        <v/>
      </c>
      <c r="E2708" t="str">
        <f>IF(HLOOKUP("Category",'vInfo (Imported)'!$1:$5000,A2708,FALSE)&gt;0,
HLOOKUP("Category",'vInfo (Imported)'!$1:$5000,A2708,FALSE),
"")</f>
        <v/>
      </c>
      <c r="F2708" t="str">
        <f>IF(HLOOKUP("OS according to the configuration file",'vInfo (Imported)'!$1:$5000,A2708,FALSE)&gt;0,
HLOOKUP("OS according to the configuration file",'vInfo (Imported)'!$1:$5000,A2708,FALSE),
"")</f>
        <v/>
      </c>
      <c r="G2708" s="1" t="str">
        <f>IF(HLOOKUP("Cluster",'vInfo (Imported)'!$1:$5000,A2708,FALSE)&gt;0,
HLOOKUP("Cluster",'vInfo (Imported)'!$1:$5000,A2708,FALSE),
"")</f>
        <v/>
      </c>
      <c r="K2708" s="28">
        <f>'vCluster (Imported)'!A2708</f>
        <v>0</v>
      </c>
      <c r="L2708">
        <f t="shared" si="255"/>
        <v>0</v>
      </c>
      <c r="M2708">
        <f t="shared" si="256"/>
        <v>0</v>
      </c>
      <c r="N2708">
        <f t="shared" si="257"/>
        <v>0</v>
      </c>
      <c r="O2708" s="1">
        <f t="shared" si="258"/>
        <v>0</v>
      </c>
      <c r="P2708">
        <f>SUMIFS('vCluster (Imported)'!$G:$G,'vCluster (Imported)'!$A:$A,K2708)</f>
        <v>0</v>
      </c>
      <c r="Q2708">
        <f t="shared" si="259"/>
        <v>0</v>
      </c>
    </row>
    <row r="2709" spans="1:17" x14ac:dyDescent="0.3">
      <c r="A2709">
        <f t="shared" si="254"/>
        <v>2709</v>
      </c>
      <c r="B2709" t="str">
        <f>IF(HLOOKUP("Memory",'vInfo (Imported)'!$1:$5000,A2709,FALSE)&gt;0,HLOOKUP("Memory",'vInfo (Imported)'!$1:$5000,A2709,FALSE),"")</f>
        <v/>
      </c>
      <c r="C2709" t="str">
        <f>IF(HLOOKUP("CPUs",'vInfo (Imported)'!$1:$5000,A2709,FALSE)&gt;0,
HLOOKUP("CPUs",'vInfo (Imported)'!$1:$5000,A2709,FALSE),
"")</f>
        <v/>
      </c>
      <c r="D2709" t="str">
        <f>IF(HLOOKUP($D$1,'vInfo (Imported)'!$1:$5000,A2709,FALSE)&gt;0,
HLOOKUP($D$1,'vInfo (Imported)'!$1:$5000,A2709,FALSE),
"")</f>
        <v/>
      </c>
      <c r="E2709" t="str">
        <f>IF(HLOOKUP("Category",'vInfo (Imported)'!$1:$5000,A2709,FALSE)&gt;0,
HLOOKUP("Category",'vInfo (Imported)'!$1:$5000,A2709,FALSE),
"")</f>
        <v/>
      </c>
      <c r="F2709" t="str">
        <f>IF(HLOOKUP("OS according to the configuration file",'vInfo (Imported)'!$1:$5000,A2709,FALSE)&gt;0,
HLOOKUP("OS according to the configuration file",'vInfo (Imported)'!$1:$5000,A2709,FALSE),
"")</f>
        <v/>
      </c>
      <c r="G2709" s="1" t="str">
        <f>IF(HLOOKUP("Cluster",'vInfo (Imported)'!$1:$5000,A2709,FALSE)&gt;0,
HLOOKUP("Cluster",'vInfo (Imported)'!$1:$5000,A2709,FALSE),
"")</f>
        <v/>
      </c>
      <c r="K2709" s="28">
        <f>'vCluster (Imported)'!A2709</f>
        <v>0</v>
      </c>
      <c r="L2709">
        <f t="shared" si="255"/>
        <v>0</v>
      </c>
      <c r="M2709">
        <f t="shared" si="256"/>
        <v>0</v>
      </c>
      <c r="N2709">
        <f t="shared" si="257"/>
        <v>0</v>
      </c>
      <c r="O2709" s="1">
        <f t="shared" si="258"/>
        <v>0</v>
      </c>
      <c r="P2709">
        <f>SUMIFS('vCluster (Imported)'!$G:$G,'vCluster (Imported)'!$A:$A,K2709)</f>
        <v>0</v>
      </c>
      <c r="Q2709">
        <f t="shared" si="259"/>
        <v>0</v>
      </c>
    </row>
    <row r="2710" spans="1:17" x14ac:dyDescent="0.3">
      <c r="A2710">
        <f t="shared" si="254"/>
        <v>2710</v>
      </c>
      <c r="B2710" t="str">
        <f>IF(HLOOKUP("Memory",'vInfo (Imported)'!$1:$5000,A2710,FALSE)&gt;0,HLOOKUP("Memory",'vInfo (Imported)'!$1:$5000,A2710,FALSE),"")</f>
        <v/>
      </c>
      <c r="C2710" t="str">
        <f>IF(HLOOKUP("CPUs",'vInfo (Imported)'!$1:$5000,A2710,FALSE)&gt;0,
HLOOKUP("CPUs",'vInfo (Imported)'!$1:$5000,A2710,FALSE),
"")</f>
        <v/>
      </c>
      <c r="D2710" t="str">
        <f>IF(HLOOKUP($D$1,'vInfo (Imported)'!$1:$5000,A2710,FALSE)&gt;0,
HLOOKUP($D$1,'vInfo (Imported)'!$1:$5000,A2710,FALSE),
"")</f>
        <v/>
      </c>
      <c r="E2710" t="str">
        <f>IF(HLOOKUP("Category",'vInfo (Imported)'!$1:$5000,A2710,FALSE)&gt;0,
HLOOKUP("Category",'vInfo (Imported)'!$1:$5000,A2710,FALSE),
"")</f>
        <v/>
      </c>
      <c r="F2710" t="str">
        <f>IF(HLOOKUP("OS according to the configuration file",'vInfo (Imported)'!$1:$5000,A2710,FALSE)&gt;0,
HLOOKUP("OS according to the configuration file",'vInfo (Imported)'!$1:$5000,A2710,FALSE),
"")</f>
        <v/>
      </c>
      <c r="G2710" s="1" t="str">
        <f>IF(HLOOKUP("Cluster",'vInfo (Imported)'!$1:$5000,A2710,FALSE)&gt;0,
HLOOKUP("Cluster",'vInfo (Imported)'!$1:$5000,A2710,FALSE),
"")</f>
        <v/>
      </c>
      <c r="K2710" s="28">
        <f>'vCluster (Imported)'!A2710</f>
        <v>0</v>
      </c>
      <c r="L2710">
        <f t="shared" si="255"/>
        <v>0</v>
      </c>
      <c r="M2710">
        <f t="shared" si="256"/>
        <v>0</v>
      </c>
      <c r="N2710">
        <f t="shared" si="257"/>
        <v>0</v>
      </c>
      <c r="O2710" s="1">
        <f t="shared" si="258"/>
        <v>0</v>
      </c>
      <c r="P2710">
        <f>SUMIFS('vCluster (Imported)'!$G:$G,'vCluster (Imported)'!$A:$A,K2710)</f>
        <v>0</v>
      </c>
      <c r="Q2710">
        <f t="shared" si="259"/>
        <v>0</v>
      </c>
    </row>
    <row r="2711" spans="1:17" x14ac:dyDescent="0.3">
      <c r="A2711">
        <f t="shared" si="254"/>
        <v>2711</v>
      </c>
      <c r="B2711" t="str">
        <f>IF(HLOOKUP("Memory",'vInfo (Imported)'!$1:$5000,A2711,FALSE)&gt;0,HLOOKUP("Memory",'vInfo (Imported)'!$1:$5000,A2711,FALSE),"")</f>
        <v/>
      </c>
      <c r="C2711" t="str">
        <f>IF(HLOOKUP("CPUs",'vInfo (Imported)'!$1:$5000,A2711,FALSE)&gt;0,
HLOOKUP("CPUs",'vInfo (Imported)'!$1:$5000,A2711,FALSE),
"")</f>
        <v/>
      </c>
      <c r="D2711" t="str">
        <f>IF(HLOOKUP($D$1,'vInfo (Imported)'!$1:$5000,A2711,FALSE)&gt;0,
HLOOKUP($D$1,'vInfo (Imported)'!$1:$5000,A2711,FALSE),
"")</f>
        <v/>
      </c>
      <c r="E2711" t="str">
        <f>IF(HLOOKUP("Category",'vInfo (Imported)'!$1:$5000,A2711,FALSE)&gt;0,
HLOOKUP("Category",'vInfo (Imported)'!$1:$5000,A2711,FALSE),
"")</f>
        <v/>
      </c>
      <c r="F2711" t="str">
        <f>IF(HLOOKUP("OS according to the configuration file",'vInfo (Imported)'!$1:$5000,A2711,FALSE)&gt;0,
HLOOKUP("OS according to the configuration file",'vInfo (Imported)'!$1:$5000,A2711,FALSE),
"")</f>
        <v/>
      </c>
      <c r="G2711" s="1" t="str">
        <f>IF(HLOOKUP("Cluster",'vInfo (Imported)'!$1:$5000,A2711,FALSE)&gt;0,
HLOOKUP("Cluster",'vInfo (Imported)'!$1:$5000,A2711,FALSE),
"")</f>
        <v/>
      </c>
      <c r="K2711" s="28">
        <f>'vCluster (Imported)'!A2711</f>
        <v>0</v>
      </c>
      <c r="L2711">
        <f t="shared" si="255"/>
        <v>0</v>
      </c>
      <c r="M2711">
        <f t="shared" si="256"/>
        <v>0</v>
      </c>
      <c r="N2711">
        <f t="shared" si="257"/>
        <v>0</v>
      </c>
      <c r="O2711" s="1">
        <f t="shared" si="258"/>
        <v>0</v>
      </c>
      <c r="P2711">
        <f>SUMIFS('vCluster (Imported)'!$G:$G,'vCluster (Imported)'!$A:$A,K2711)</f>
        <v>0</v>
      </c>
      <c r="Q2711">
        <f t="shared" si="259"/>
        <v>0</v>
      </c>
    </row>
    <row r="2712" spans="1:17" x14ac:dyDescent="0.3">
      <c r="A2712">
        <f t="shared" si="254"/>
        <v>2712</v>
      </c>
      <c r="B2712" t="str">
        <f>IF(HLOOKUP("Memory",'vInfo (Imported)'!$1:$5000,A2712,FALSE)&gt;0,HLOOKUP("Memory",'vInfo (Imported)'!$1:$5000,A2712,FALSE),"")</f>
        <v/>
      </c>
      <c r="C2712" t="str">
        <f>IF(HLOOKUP("CPUs",'vInfo (Imported)'!$1:$5000,A2712,FALSE)&gt;0,
HLOOKUP("CPUs",'vInfo (Imported)'!$1:$5000,A2712,FALSE),
"")</f>
        <v/>
      </c>
      <c r="D2712" t="str">
        <f>IF(HLOOKUP($D$1,'vInfo (Imported)'!$1:$5000,A2712,FALSE)&gt;0,
HLOOKUP($D$1,'vInfo (Imported)'!$1:$5000,A2712,FALSE),
"")</f>
        <v/>
      </c>
      <c r="E2712" t="str">
        <f>IF(HLOOKUP("Category",'vInfo (Imported)'!$1:$5000,A2712,FALSE)&gt;0,
HLOOKUP("Category",'vInfo (Imported)'!$1:$5000,A2712,FALSE),
"")</f>
        <v/>
      </c>
      <c r="F2712" t="str">
        <f>IF(HLOOKUP("OS according to the configuration file",'vInfo (Imported)'!$1:$5000,A2712,FALSE)&gt;0,
HLOOKUP("OS according to the configuration file",'vInfo (Imported)'!$1:$5000,A2712,FALSE),
"")</f>
        <v/>
      </c>
      <c r="G2712" s="1" t="str">
        <f>IF(HLOOKUP("Cluster",'vInfo (Imported)'!$1:$5000,A2712,FALSE)&gt;0,
HLOOKUP("Cluster",'vInfo (Imported)'!$1:$5000,A2712,FALSE),
"")</f>
        <v/>
      </c>
      <c r="K2712" s="28">
        <f>'vCluster (Imported)'!A2712</f>
        <v>0</v>
      </c>
      <c r="L2712">
        <f t="shared" si="255"/>
        <v>0</v>
      </c>
      <c r="M2712">
        <f t="shared" si="256"/>
        <v>0</v>
      </c>
      <c r="N2712">
        <f t="shared" si="257"/>
        <v>0</v>
      </c>
      <c r="O2712" s="1">
        <f t="shared" si="258"/>
        <v>0</v>
      </c>
      <c r="P2712">
        <f>SUMIFS('vCluster (Imported)'!$G:$G,'vCluster (Imported)'!$A:$A,K2712)</f>
        <v>0</v>
      </c>
      <c r="Q2712">
        <f t="shared" si="259"/>
        <v>0</v>
      </c>
    </row>
    <row r="2713" spans="1:17" x14ac:dyDescent="0.3">
      <c r="A2713">
        <f t="shared" si="254"/>
        <v>2713</v>
      </c>
      <c r="B2713" t="str">
        <f>IF(HLOOKUP("Memory",'vInfo (Imported)'!$1:$5000,A2713,FALSE)&gt;0,HLOOKUP("Memory",'vInfo (Imported)'!$1:$5000,A2713,FALSE),"")</f>
        <v/>
      </c>
      <c r="C2713" t="str">
        <f>IF(HLOOKUP("CPUs",'vInfo (Imported)'!$1:$5000,A2713,FALSE)&gt;0,
HLOOKUP("CPUs",'vInfo (Imported)'!$1:$5000,A2713,FALSE),
"")</f>
        <v/>
      </c>
      <c r="D2713" t="str">
        <f>IF(HLOOKUP($D$1,'vInfo (Imported)'!$1:$5000,A2713,FALSE)&gt;0,
HLOOKUP($D$1,'vInfo (Imported)'!$1:$5000,A2713,FALSE),
"")</f>
        <v/>
      </c>
      <c r="E2713" t="str">
        <f>IF(HLOOKUP("Category",'vInfo (Imported)'!$1:$5000,A2713,FALSE)&gt;0,
HLOOKUP("Category",'vInfo (Imported)'!$1:$5000,A2713,FALSE),
"")</f>
        <v/>
      </c>
      <c r="F2713" t="str">
        <f>IF(HLOOKUP("OS according to the configuration file",'vInfo (Imported)'!$1:$5000,A2713,FALSE)&gt;0,
HLOOKUP("OS according to the configuration file",'vInfo (Imported)'!$1:$5000,A2713,FALSE),
"")</f>
        <v/>
      </c>
      <c r="G2713" s="1" t="str">
        <f>IF(HLOOKUP("Cluster",'vInfo (Imported)'!$1:$5000,A2713,FALSE)&gt;0,
HLOOKUP("Cluster",'vInfo (Imported)'!$1:$5000,A2713,FALSE),
"")</f>
        <v/>
      </c>
      <c r="K2713" s="28">
        <f>'vCluster (Imported)'!A2713</f>
        <v>0</v>
      </c>
      <c r="L2713">
        <f t="shared" si="255"/>
        <v>0</v>
      </c>
      <c r="M2713">
        <f t="shared" si="256"/>
        <v>0</v>
      </c>
      <c r="N2713">
        <f t="shared" si="257"/>
        <v>0</v>
      </c>
      <c r="O2713" s="1">
        <f t="shared" si="258"/>
        <v>0</v>
      </c>
      <c r="P2713">
        <f>SUMIFS('vCluster (Imported)'!$G:$G,'vCluster (Imported)'!$A:$A,K2713)</f>
        <v>0</v>
      </c>
      <c r="Q2713">
        <f t="shared" si="259"/>
        <v>0</v>
      </c>
    </row>
    <row r="2714" spans="1:17" x14ac:dyDescent="0.3">
      <c r="A2714">
        <f t="shared" si="254"/>
        <v>2714</v>
      </c>
      <c r="B2714" t="str">
        <f>IF(HLOOKUP("Memory",'vInfo (Imported)'!$1:$5000,A2714,FALSE)&gt;0,HLOOKUP("Memory",'vInfo (Imported)'!$1:$5000,A2714,FALSE),"")</f>
        <v/>
      </c>
      <c r="C2714" t="str">
        <f>IF(HLOOKUP("CPUs",'vInfo (Imported)'!$1:$5000,A2714,FALSE)&gt;0,
HLOOKUP("CPUs",'vInfo (Imported)'!$1:$5000,A2714,FALSE),
"")</f>
        <v/>
      </c>
      <c r="D2714" t="str">
        <f>IF(HLOOKUP($D$1,'vInfo (Imported)'!$1:$5000,A2714,FALSE)&gt;0,
HLOOKUP($D$1,'vInfo (Imported)'!$1:$5000,A2714,FALSE),
"")</f>
        <v/>
      </c>
      <c r="E2714" t="str">
        <f>IF(HLOOKUP("Category",'vInfo (Imported)'!$1:$5000,A2714,FALSE)&gt;0,
HLOOKUP("Category",'vInfo (Imported)'!$1:$5000,A2714,FALSE),
"")</f>
        <v/>
      </c>
      <c r="F2714" t="str">
        <f>IF(HLOOKUP("OS according to the configuration file",'vInfo (Imported)'!$1:$5000,A2714,FALSE)&gt;0,
HLOOKUP("OS according to the configuration file",'vInfo (Imported)'!$1:$5000,A2714,FALSE),
"")</f>
        <v/>
      </c>
      <c r="G2714" s="1" t="str">
        <f>IF(HLOOKUP("Cluster",'vInfo (Imported)'!$1:$5000,A2714,FALSE)&gt;0,
HLOOKUP("Cluster",'vInfo (Imported)'!$1:$5000,A2714,FALSE),
"")</f>
        <v/>
      </c>
      <c r="K2714" s="28">
        <f>'vCluster (Imported)'!A2714</f>
        <v>0</v>
      </c>
      <c r="L2714">
        <f t="shared" si="255"/>
        <v>0</v>
      </c>
      <c r="M2714">
        <f t="shared" si="256"/>
        <v>0</v>
      </c>
      <c r="N2714">
        <f t="shared" si="257"/>
        <v>0</v>
      </c>
      <c r="O2714" s="1">
        <f t="shared" si="258"/>
        <v>0</v>
      </c>
      <c r="P2714">
        <f>SUMIFS('vCluster (Imported)'!$G:$G,'vCluster (Imported)'!$A:$A,K2714)</f>
        <v>0</v>
      </c>
      <c r="Q2714">
        <f t="shared" si="259"/>
        <v>0</v>
      </c>
    </row>
    <row r="2715" spans="1:17" x14ac:dyDescent="0.3">
      <c r="A2715">
        <f t="shared" si="254"/>
        <v>2715</v>
      </c>
      <c r="B2715" t="str">
        <f>IF(HLOOKUP("Memory",'vInfo (Imported)'!$1:$5000,A2715,FALSE)&gt;0,HLOOKUP("Memory",'vInfo (Imported)'!$1:$5000,A2715,FALSE),"")</f>
        <v/>
      </c>
      <c r="C2715" t="str">
        <f>IF(HLOOKUP("CPUs",'vInfo (Imported)'!$1:$5000,A2715,FALSE)&gt;0,
HLOOKUP("CPUs",'vInfo (Imported)'!$1:$5000,A2715,FALSE),
"")</f>
        <v/>
      </c>
      <c r="D2715" t="str">
        <f>IF(HLOOKUP($D$1,'vInfo (Imported)'!$1:$5000,A2715,FALSE)&gt;0,
HLOOKUP($D$1,'vInfo (Imported)'!$1:$5000,A2715,FALSE),
"")</f>
        <v/>
      </c>
      <c r="E2715" t="str">
        <f>IF(HLOOKUP("Category",'vInfo (Imported)'!$1:$5000,A2715,FALSE)&gt;0,
HLOOKUP("Category",'vInfo (Imported)'!$1:$5000,A2715,FALSE),
"")</f>
        <v/>
      </c>
      <c r="F2715" t="str">
        <f>IF(HLOOKUP("OS according to the configuration file",'vInfo (Imported)'!$1:$5000,A2715,FALSE)&gt;0,
HLOOKUP("OS according to the configuration file",'vInfo (Imported)'!$1:$5000,A2715,FALSE),
"")</f>
        <v/>
      </c>
      <c r="G2715" s="1" t="str">
        <f>IF(HLOOKUP("Cluster",'vInfo (Imported)'!$1:$5000,A2715,FALSE)&gt;0,
HLOOKUP("Cluster",'vInfo (Imported)'!$1:$5000,A2715,FALSE),
"")</f>
        <v/>
      </c>
      <c r="K2715" s="28">
        <f>'vCluster (Imported)'!A2715</f>
        <v>0</v>
      </c>
      <c r="L2715">
        <f t="shared" si="255"/>
        <v>0</v>
      </c>
      <c r="M2715">
        <f t="shared" si="256"/>
        <v>0</v>
      </c>
      <c r="N2715">
        <f t="shared" si="257"/>
        <v>0</v>
      </c>
      <c r="O2715" s="1">
        <f t="shared" si="258"/>
        <v>0</v>
      </c>
      <c r="P2715">
        <f>SUMIFS('vCluster (Imported)'!$G:$G,'vCluster (Imported)'!$A:$A,K2715)</f>
        <v>0</v>
      </c>
      <c r="Q2715">
        <f t="shared" si="259"/>
        <v>0</v>
      </c>
    </row>
    <row r="2716" spans="1:17" x14ac:dyDescent="0.3">
      <c r="A2716">
        <f t="shared" si="254"/>
        <v>2716</v>
      </c>
      <c r="B2716" t="str">
        <f>IF(HLOOKUP("Memory",'vInfo (Imported)'!$1:$5000,A2716,FALSE)&gt;0,HLOOKUP("Memory",'vInfo (Imported)'!$1:$5000,A2716,FALSE),"")</f>
        <v/>
      </c>
      <c r="C2716" t="str">
        <f>IF(HLOOKUP("CPUs",'vInfo (Imported)'!$1:$5000,A2716,FALSE)&gt;0,
HLOOKUP("CPUs",'vInfo (Imported)'!$1:$5000,A2716,FALSE),
"")</f>
        <v/>
      </c>
      <c r="D2716" t="str">
        <f>IF(HLOOKUP($D$1,'vInfo (Imported)'!$1:$5000,A2716,FALSE)&gt;0,
HLOOKUP($D$1,'vInfo (Imported)'!$1:$5000,A2716,FALSE),
"")</f>
        <v/>
      </c>
      <c r="E2716" t="str">
        <f>IF(HLOOKUP("Category",'vInfo (Imported)'!$1:$5000,A2716,FALSE)&gt;0,
HLOOKUP("Category",'vInfo (Imported)'!$1:$5000,A2716,FALSE),
"")</f>
        <v/>
      </c>
      <c r="F2716" t="str">
        <f>IF(HLOOKUP("OS according to the configuration file",'vInfo (Imported)'!$1:$5000,A2716,FALSE)&gt;0,
HLOOKUP("OS according to the configuration file",'vInfo (Imported)'!$1:$5000,A2716,FALSE),
"")</f>
        <v/>
      </c>
      <c r="G2716" s="1" t="str">
        <f>IF(HLOOKUP("Cluster",'vInfo (Imported)'!$1:$5000,A2716,FALSE)&gt;0,
HLOOKUP("Cluster",'vInfo (Imported)'!$1:$5000,A2716,FALSE),
"")</f>
        <v/>
      </c>
      <c r="K2716" s="28">
        <f>'vCluster (Imported)'!A2716</f>
        <v>0</v>
      </c>
      <c r="L2716">
        <f t="shared" si="255"/>
        <v>0</v>
      </c>
      <c r="M2716">
        <f t="shared" si="256"/>
        <v>0</v>
      </c>
      <c r="N2716">
        <f t="shared" si="257"/>
        <v>0</v>
      </c>
      <c r="O2716" s="1">
        <f t="shared" si="258"/>
        <v>0</v>
      </c>
      <c r="P2716">
        <f>SUMIFS('vCluster (Imported)'!$G:$G,'vCluster (Imported)'!$A:$A,K2716)</f>
        <v>0</v>
      </c>
      <c r="Q2716">
        <f t="shared" si="259"/>
        <v>0</v>
      </c>
    </row>
    <row r="2717" spans="1:17" x14ac:dyDescent="0.3">
      <c r="A2717">
        <f t="shared" si="254"/>
        <v>2717</v>
      </c>
      <c r="B2717" t="str">
        <f>IF(HLOOKUP("Memory",'vInfo (Imported)'!$1:$5000,A2717,FALSE)&gt;0,HLOOKUP("Memory",'vInfo (Imported)'!$1:$5000,A2717,FALSE),"")</f>
        <v/>
      </c>
      <c r="C2717" t="str">
        <f>IF(HLOOKUP("CPUs",'vInfo (Imported)'!$1:$5000,A2717,FALSE)&gt;0,
HLOOKUP("CPUs",'vInfo (Imported)'!$1:$5000,A2717,FALSE),
"")</f>
        <v/>
      </c>
      <c r="D2717" t="str">
        <f>IF(HLOOKUP($D$1,'vInfo (Imported)'!$1:$5000,A2717,FALSE)&gt;0,
HLOOKUP($D$1,'vInfo (Imported)'!$1:$5000,A2717,FALSE),
"")</f>
        <v/>
      </c>
      <c r="E2717" t="str">
        <f>IF(HLOOKUP("Category",'vInfo (Imported)'!$1:$5000,A2717,FALSE)&gt;0,
HLOOKUP("Category",'vInfo (Imported)'!$1:$5000,A2717,FALSE),
"")</f>
        <v/>
      </c>
      <c r="F2717" t="str">
        <f>IF(HLOOKUP("OS according to the configuration file",'vInfo (Imported)'!$1:$5000,A2717,FALSE)&gt;0,
HLOOKUP("OS according to the configuration file",'vInfo (Imported)'!$1:$5000,A2717,FALSE),
"")</f>
        <v/>
      </c>
      <c r="G2717" s="1" t="str">
        <f>IF(HLOOKUP("Cluster",'vInfo (Imported)'!$1:$5000,A2717,FALSE)&gt;0,
HLOOKUP("Cluster",'vInfo (Imported)'!$1:$5000,A2717,FALSE),
"")</f>
        <v/>
      </c>
      <c r="K2717" s="28">
        <f>'vCluster (Imported)'!A2717</f>
        <v>0</v>
      </c>
      <c r="L2717">
        <f t="shared" si="255"/>
        <v>0</v>
      </c>
      <c r="M2717">
        <f t="shared" si="256"/>
        <v>0</v>
      </c>
      <c r="N2717">
        <f t="shared" si="257"/>
        <v>0</v>
      </c>
      <c r="O2717" s="1">
        <f t="shared" si="258"/>
        <v>0</v>
      </c>
      <c r="P2717">
        <f>SUMIFS('vCluster (Imported)'!$G:$G,'vCluster (Imported)'!$A:$A,K2717)</f>
        <v>0</v>
      </c>
      <c r="Q2717">
        <f t="shared" si="259"/>
        <v>0</v>
      </c>
    </row>
    <row r="2718" spans="1:17" x14ac:dyDescent="0.3">
      <c r="A2718">
        <f t="shared" si="254"/>
        <v>2718</v>
      </c>
      <c r="B2718" t="str">
        <f>IF(HLOOKUP("Memory",'vInfo (Imported)'!$1:$5000,A2718,FALSE)&gt;0,HLOOKUP("Memory",'vInfo (Imported)'!$1:$5000,A2718,FALSE),"")</f>
        <v/>
      </c>
      <c r="C2718" t="str">
        <f>IF(HLOOKUP("CPUs",'vInfo (Imported)'!$1:$5000,A2718,FALSE)&gt;0,
HLOOKUP("CPUs",'vInfo (Imported)'!$1:$5000,A2718,FALSE),
"")</f>
        <v/>
      </c>
      <c r="D2718" t="str">
        <f>IF(HLOOKUP($D$1,'vInfo (Imported)'!$1:$5000,A2718,FALSE)&gt;0,
HLOOKUP($D$1,'vInfo (Imported)'!$1:$5000,A2718,FALSE),
"")</f>
        <v/>
      </c>
      <c r="E2718" t="str">
        <f>IF(HLOOKUP("Category",'vInfo (Imported)'!$1:$5000,A2718,FALSE)&gt;0,
HLOOKUP("Category",'vInfo (Imported)'!$1:$5000,A2718,FALSE),
"")</f>
        <v/>
      </c>
      <c r="F2718" t="str">
        <f>IF(HLOOKUP("OS according to the configuration file",'vInfo (Imported)'!$1:$5000,A2718,FALSE)&gt;0,
HLOOKUP("OS according to the configuration file",'vInfo (Imported)'!$1:$5000,A2718,FALSE),
"")</f>
        <v/>
      </c>
      <c r="G2718" s="1" t="str">
        <f>IF(HLOOKUP("Cluster",'vInfo (Imported)'!$1:$5000,A2718,FALSE)&gt;0,
HLOOKUP("Cluster",'vInfo (Imported)'!$1:$5000,A2718,FALSE),
"")</f>
        <v/>
      </c>
      <c r="K2718" s="28">
        <f>'vCluster (Imported)'!A2718</f>
        <v>0</v>
      </c>
      <c r="L2718">
        <f t="shared" si="255"/>
        <v>0</v>
      </c>
      <c r="M2718">
        <f t="shared" si="256"/>
        <v>0</v>
      </c>
      <c r="N2718">
        <f t="shared" si="257"/>
        <v>0</v>
      </c>
      <c r="O2718" s="1">
        <f t="shared" si="258"/>
        <v>0</v>
      </c>
      <c r="P2718">
        <f>SUMIFS('vCluster (Imported)'!$G:$G,'vCluster (Imported)'!$A:$A,K2718)</f>
        <v>0</v>
      </c>
      <c r="Q2718">
        <f t="shared" si="259"/>
        <v>0</v>
      </c>
    </row>
    <row r="2719" spans="1:17" x14ac:dyDescent="0.3">
      <c r="A2719">
        <f t="shared" si="254"/>
        <v>2719</v>
      </c>
      <c r="B2719" t="str">
        <f>IF(HLOOKUP("Memory",'vInfo (Imported)'!$1:$5000,A2719,FALSE)&gt;0,HLOOKUP("Memory",'vInfo (Imported)'!$1:$5000,A2719,FALSE),"")</f>
        <v/>
      </c>
      <c r="C2719" t="str">
        <f>IF(HLOOKUP("CPUs",'vInfo (Imported)'!$1:$5000,A2719,FALSE)&gt;0,
HLOOKUP("CPUs",'vInfo (Imported)'!$1:$5000,A2719,FALSE),
"")</f>
        <v/>
      </c>
      <c r="D2719" t="str">
        <f>IF(HLOOKUP($D$1,'vInfo (Imported)'!$1:$5000,A2719,FALSE)&gt;0,
HLOOKUP($D$1,'vInfo (Imported)'!$1:$5000,A2719,FALSE),
"")</f>
        <v/>
      </c>
      <c r="E2719" t="str">
        <f>IF(HLOOKUP("Category",'vInfo (Imported)'!$1:$5000,A2719,FALSE)&gt;0,
HLOOKUP("Category",'vInfo (Imported)'!$1:$5000,A2719,FALSE),
"")</f>
        <v/>
      </c>
      <c r="F2719" t="str">
        <f>IF(HLOOKUP("OS according to the configuration file",'vInfo (Imported)'!$1:$5000,A2719,FALSE)&gt;0,
HLOOKUP("OS according to the configuration file",'vInfo (Imported)'!$1:$5000,A2719,FALSE),
"")</f>
        <v/>
      </c>
      <c r="G2719" s="1" t="str">
        <f>IF(HLOOKUP("Cluster",'vInfo (Imported)'!$1:$5000,A2719,FALSE)&gt;0,
HLOOKUP("Cluster",'vInfo (Imported)'!$1:$5000,A2719,FALSE),
"")</f>
        <v/>
      </c>
      <c r="K2719" s="28">
        <f>'vCluster (Imported)'!A2719</f>
        <v>0</v>
      </c>
      <c r="L2719">
        <f t="shared" si="255"/>
        <v>0</v>
      </c>
      <c r="M2719">
        <f t="shared" si="256"/>
        <v>0</v>
      </c>
      <c r="N2719">
        <f t="shared" si="257"/>
        <v>0</v>
      </c>
      <c r="O2719" s="1">
        <f t="shared" si="258"/>
        <v>0</v>
      </c>
      <c r="P2719">
        <f>SUMIFS('vCluster (Imported)'!$G:$G,'vCluster (Imported)'!$A:$A,K2719)</f>
        <v>0</v>
      </c>
      <c r="Q2719">
        <f t="shared" si="259"/>
        <v>0</v>
      </c>
    </row>
    <row r="2720" spans="1:17" x14ac:dyDescent="0.3">
      <c r="A2720">
        <f t="shared" si="254"/>
        <v>2720</v>
      </c>
      <c r="B2720" t="str">
        <f>IF(HLOOKUP("Memory",'vInfo (Imported)'!$1:$5000,A2720,FALSE)&gt;0,HLOOKUP("Memory",'vInfo (Imported)'!$1:$5000,A2720,FALSE),"")</f>
        <v/>
      </c>
      <c r="C2720" t="str">
        <f>IF(HLOOKUP("CPUs",'vInfo (Imported)'!$1:$5000,A2720,FALSE)&gt;0,
HLOOKUP("CPUs",'vInfo (Imported)'!$1:$5000,A2720,FALSE),
"")</f>
        <v/>
      </c>
      <c r="D2720" t="str">
        <f>IF(HLOOKUP($D$1,'vInfo (Imported)'!$1:$5000,A2720,FALSE)&gt;0,
HLOOKUP($D$1,'vInfo (Imported)'!$1:$5000,A2720,FALSE),
"")</f>
        <v/>
      </c>
      <c r="E2720" t="str">
        <f>IF(HLOOKUP("Category",'vInfo (Imported)'!$1:$5000,A2720,FALSE)&gt;0,
HLOOKUP("Category",'vInfo (Imported)'!$1:$5000,A2720,FALSE),
"")</f>
        <v/>
      </c>
      <c r="F2720" t="str">
        <f>IF(HLOOKUP("OS according to the configuration file",'vInfo (Imported)'!$1:$5000,A2720,FALSE)&gt;0,
HLOOKUP("OS according to the configuration file",'vInfo (Imported)'!$1:$5000,A2720,FALSE),
"")</f>
        <v/>
      </c>
      <c r="G2720" s="1" t="str">
        <f>IF(HLOOKUP("Cluster",'vInfo (Imported)'!$1:$5000,A2720,FALSE)&gt;0,
HLOOKUP("Cluster",'vInfo (Imported)'!$1:$5000,A2720,FALSE),
"")</f>
        <v/>
      </c>
      <c r="K2720" s="28">
        <f>'vCluster (Imported)'!A2720</f>
        <v>0</v>
      </c>
      <c r="L2720">
        <f t="shared" si="255"/>
        <v>0</v>
      </c>
      <c r="M2720">
        <f t="shared" si="256"/>
        <v>0</v>
      </c>
      <c r="N2720">
        <f t="shared" si="257"/>
        <v>0</v>
      </c>
      <c r="O2720" s="1">
        <f t="shared" si="258"/>
        <v>0</v>
      </c>
      <c r="P2720">
        <f>SUMIFS('vCluster (Imported)'!$G:$G,'vCluster (Imported)'!$A:$A,K2720)</f>
        <v>0</v>
      </c>
      <c r="Q2720">
        <f t="shared" si="259"/>
        <v>0</v>
      </c>
    </row>
    <row r="2721" spans="1:17" x14ac:dyDescent="0.3">
      <c r="A2721">
        <f t="shared" si="254"/>
        <v>2721</v>
      </c>
      <c r="B2721" t="str">
        <f>IF(HLOOKUP("Memory",'vInfo (Imported)'!$1:$5000,A2721,FALSE)&gt;0,HLOOKUP("Memory",'vInfo (Imported)'!$1:$5000,A2721,FALSE),"")</f>
        <v/>
      </c>
      <c r="C2721" t="str">
        <f>IF(HLOOKUP("CPUs",'vInfo (Imported)'!$1:$5000,A2721,FALSE)&gt;0,
HLOOKUP("CPUs",'vInfo (Imported)'!$1:$5000,A2721,FALSE),
"")</f>
        <v/>
      </c>
      <c r="D2721" t="str">
        <f>IF(HLOOKUP($D$1,'vInfo (Imported)'!$1:$5000,A2721,FALSE)&gt;0,
HLOOKUP($D$1,'vInfo (Imported)'!$1:$5000,A2721,FALSE),
"")</f>
        <v/>
      </c>
      <c r="E2721" t="str">
        <f>IF(HLOOKUP("Category",'vInfo (Imported)'!$1:$5000,A2721,FALSE)&gt;0,
HLOOKUP("Category",'vInfo (Imported)'!$1:$5000,A2721,FALSE),
"")</f>
        <v/>
      </c>
      <c r="F2721" t="str">
        <f>IF(HLOOKUP("OS according to the configuration file",'vInfo (Imported)'!$1:$5000,A2721,FALSE)&gt;0,
HLOOKUP("OS according to the configuration file",'vInfo (Imported)'!$1:$5000,A2721,FALSE),
"")</f>
        <v/>
      </c>
      <c r="G2721" s="1" t="str">
        <f>IF(HLOOKUP("Cluster",'vInfo (Imported)'!$1:$5000,A2721,FALSE)&gt;0,
HLOOKUP("Cluster",'vInfo (Imported)'!$1:$5000,A2721,FALSE),
"")</f>
        <v/>
      </c>
      <c r="K2721" s="28">
        <f>'vCluster (Imported)'!A2721</f>
        <v>0</v>
      </c>
      <c r="L2721">
        <f t="shared" si="255"/>
        <v>0</v>
      </c>
      <c r="M2721">
        <f t="shared" si="256"/>
        <v>0</v>
      </c>
      <c r="N2721">
        <f t="shared" si="257"/>
        <v>0</v>
      </c>
      <c r="O2721" s="1">
        <f t="shared" si="258"/>
        <v>0</v>
      </c>
      <c r="P2721">
        <f>SUMIFS('vCluster (Imported)'!$G:$G,'vCluster (Imported)'!$A:$A,K2721)</f>
        <v>0</v>
      </c>
      <c r="Q2721">
        <f t="shared" si="259"/>
        <v>0</v>
      </c>
    </row>
    <row r="2722" spans="1:17" x14ac:dyDescent="0.3">
      <c r="A2722">
        <f t="shared" si="254"/>
        <v>2722</v>
      </c>
      <c r="B2722" t="str">
        <f>IF(HLOOKUP("Memory",'vInfo (Imported)'!$1:$5000,A2722,FALSE)&gt;0,HLOOKUP("Memory",'vInfo (Imported)'!$1:$5000,A2722,FALSE),"")</f>
        <v/>
      </c>
      <c r="C2722" t="str">
        <f>IF(HLOOKUP("CPUs",'vInfo (Imported)'!$1:$5000,A2722,FALSE)&gt;0,
HLOOKUP("CPUs",'vInfo (Imported)'!$1:$5000,A2722,FALSE),
"")</f>
        <v/>
      </c>
      <c r="D2722" t="str">
        <f>IF(HLOOKUP($D$1,'vInfo (Imported)'!$1:$5000,A2722,FALSE)&gt;0,
HLOOKUP($D$1,'vInfo (Imported)'!$1:$5000,A2722,FALSE),
"")</f>
        <v/>
      </c>
      <c r="E2722" t="str">
        <f>IF(HLOOKUP("Category",'vInfo (Imported)'!$1:$5000,A2722,FALSE)&gt;0,
HLOOKUP("Category",'vInfo (Imported)'!$1:$5000,A2722,FALSE),
"")</f>
        <v/>
      </c>
      <c r="F2722" t="str">
        <f>IF(HLOOKUP("OS according to the configuration file",'vInfo (Imported)'!$1:$5000,A2722,FALSE)&gt;0,
HLOOKUP("OS according to the configuration file",'vInfo (Imported)'!$1:$5000,A2722,FALSE),
"")</f>
        <v/>
      </c>
      <c r="G2722" s="1" t="str">
        <f>IF(HLOOKUP("Cluster",'vInfo (Imported)'!$1:$5000,A2722,FALSE)&gt;0,
HLOOKUP("Cluster",'vInfo (Imported)'!$1:$5000,A2722,FALSE),
"")</f>
        <v/>
      </c>
      <c r="K2722" s="28">
        <f>'vCluster (Imported)'!A2722</f>
        <v>0</v>
      </c>
      <c r="L2722">
        <f t="shared" si="255"/>
        <v>0</v>
      </c>
      <c r="M2722">
        <f t="shared" si="256"/>
        <v>0</v>
      </c>
      <c r="N2722">
        <f t="shared" si="257"/>
        <v>0</v>
      </c>
      <c r="O2722" s="1">
        <f t="shared" si="258"/>
        <v>0</v>
      </c>
      <c r="P2722">
        <f>SUMIFS('vCluster (Imported)'!$G:$G,'vCluster (Imported)'!$A:$A,K2722)</f>
        <v>0</v>
      </c>
      <c r="Q2722">
        <f t="shared" si="259"/>
        <v>0</v>
      </c>
    </row>
    <row r="2723" spans="1:17" x14ac:dyDescent="0.3">
      <c r="A2723">
        <f t="shared" si="254"/>
        <v>2723</v>
      </c>
      <c r="B2723" t="str">
        <f>IF(HLOOKUP("Memory",'vInfo (Imported)'!$1:$5000,A2723,FALSE)&gt;0,HLOOKUP("Memory",'vInfo (Imported)'!$1:$5000,A2723,FALSE),"")</f>
        <v/>
      </c>
      <c r="C2723" t="str">
        <f>IF(HLOOKUP("CPUs",'vInfo (Imported)'!$1:$5000,A2723,FALSE)&gt;0,
HLOOKUP("CPUs",'vInfo (Imported)'!$1:$5000,A2723,FALSE),
"")</f>
        <v/>
      </c>
      <c r="D2723" t="str">
        <f>IF(HLOOKUP($D$1,'vInfo (Imported)'!$1:$5000,A2723,FALSE)&gt;0,
HLOOKUP($D$1,'vInfo (Imported)'!$1:$5000,A2723,FALSE),
"")</f>
        <v/>
      </c>
      <c r="E2723" t="str">
        <f>IF(HLOOKUP("Category",'vInfo (Imported)'!$1:$5000,A2723,FALSE)&gt;0,
HLOOKUP("Category",'vInfo (Imported)'!$1:$5000,A2723,FALSE),
"")</f>
        <v/>
      </c>
      <c r="F2723" t="str">
        <f>IF(HLOOKUP("OS according to the configuration file",'vInfo (Imported)'!$1:$5000,A2723,FALSE)&gt;0,
HLOOKUP("OS according to the configuration file",'vInfo (Imported)'!$1:$5000,A2723,FALSE),
"")</f>
        <v/>
      </c>
      <c r="G2723" s="1" t="str">
        <f>IF(HLOOKUP("Cluster",'vInfo (Imported)'!$1:$5000,A2723,FALSE)&gt;0,
HLOOKUP("Cluster",'vInfo (Imported)'!$1:$5000,A2723,FALSE),
"")</f>
        <v/>
      </c>
      <c r="K2723" s="28">
        <f>'vCluster (Imported)'!A2723</f>
        <v>0</v>
      </c>
      <c r="L2723">
        <f t="shared" si="255"/>
        <v>0</v>
      </c>
      <c r="M2723">
        <f t="shared" si="256"/>
        <v>0</v>
      </c>
      <c r="N2723">
        <f t="shared" si="257"/>
        <v>0</v>
      </c>
      <c r="O2723" s="1">
        <f t="shared" si="258"/>
        <v>0</v>
      </c>
      <c r="P2723">
        <f>SUMIFS('vCluster (Imported)'!$G:$G,'vCluster (Imported)'!$A:$A,K2723)</f>
        <v>0</v>
      </c>
      <c r="Q2723">
        <f t="shared" si="259"/>
        <v>0</v>
      </c>
    </row>
    <row r="2724" spans="1:17" x14ac:dyDescent="0.3">
      <c r="A2724">
        <f t="shared" si="254"/>
        <v>2724</v>
      </c>
      <c r="B2724" t="str">
        <f>IF(HLOOKUP("Memory",'vInfo (Imported)'!$1:$5000,A2724,FALSE)&gt;0,HLOOKUP("Memory",'vInfo (Imported)'!$1:$5000,A2724,FALSE),"")</f>
        <v/>
      </c>
      <c r="C2724" t="str">
        <f>IF(HLOOKUP("CPUs",'vInfo (Imported)'!$1:$5000,A2724,FALSE)&gt;0,
HLOOKUP("CPUs",'vInfo (Imported)'!$1:$5000,A2724,FALSE),
"")</f>
        <v/>
      </c>
      <c r="D2724" t="str">
        <f>IF(HLOOKUP($D$1,'vInfo (Imported)'!$1:$5000,A2724,FALSE)&gt;0,
HLOOKUP($D$1,'vInfo (Imported)'!$1:$5000,A2724,FALSE),
"")</f>
        <v/>
      </c>
      <c r="E2724" t="str">
        <f>IF(HLOOKUP("Category",'vInfo (Imported)'!$1:$5000,A2724,FALSE)&gt;0,
HLOOKUP("Category",'vInfo (Imported)'!$1:$5000,A2724,FALSE),
"")</f>
        <v/>
      </c>
      <c r="F2724" t="str">
        <f>IF(HLOOKUP("OS according to the configuration file",'vInfo (Imported)'!$1:$5000,A2724,FALSE)&gt;0,
HLOOKUP("OS according to the configuration file",'vInfo (Imported)'!$1:$5000,A2724,FALSE),
"")</f>
        <v/>
      </c>
      <c r="G2724" s="1" t="str">
        <f>IF(HLOOKUP("Cluster",'vInfo (Imported)'!$1:$5000,A2724,FALSE)&gt;0,
HLOOKUP("Cluster",'vInfo (Imported)'!$1:$5000,A2724,FALSE),
"")</f>
        <v/>
      </c>
      <c r="K2724" s="28">
        <f>'vCluster (Imported)'!A2724</f>
        <v>0</v>
      </c>
      <c r="L2724">
        <f t="shared" si="255"/>
        <v>0</v>
      </c>
      <c r="M2724">
        <f t="shared" si="256"/>
        <v>0</v>
      </c>
      <c r="N2724">
        <f t="shared" si="257"/>
        <v>0</v>
      </c>
      <c r="O2724" s="1">
        <f t="shared" si="258"/>
        <v>0</v>
      </c>
      <c r="P2724">
        <f>SUMIFS('vCluster (Imported)'!$G:$G,'vCluster (Imported)'!$A:$A,K2724)</f>
        <v>0</v>
      </c>
      <c r="Q2724">
        <f t="shared" si="259"/>
        <v>0</v>
      </c>
    </row>
    <row r="2725" spans="1:17" x14ac:dyDescent="0.3">
      <c r="A2725">
        <f t="shared" si="254"/>
        <v>2725</v>
      </c>
      <c r="B2725" t="str">
        <f>IF(HLOOKUP("Memory",'vInfo (Imported)'!$1:$5000,A2725,FALSE)&gt;0,HLOOKUP("Memory",'vInfo (Imported)'!$1:$5000,A2725,FALSE),"")</f>
        <v/>
      </c>
      <c r="C2725" t="str">
        <f>IF(HLOOKUP("CPUs",'vInfo (Imported)'!$1:$5000,A2725,FALSE)&gt;0,
HLOOKUP("CPUs",'vInfo (Imported)'!$1:$5000,A2725,FALSE),
"")</f>
        <v/>
      </c>
      <c r="D2725" t="str">
        <f>IF(HLOOKUP($D$1,'vInfo (Imported)'!$1:$5000,A2725,FALSE)&gt;0,
HLOOKUP($D$1,'vInfo (Imported)'!$1:$5000,A2725,FALSE),
"")</f>
        <v/>
      </c>
      <c r="E2725" t="str">
        <f>IF(HLOOKUP("Category",'vInfo (Imported)'!$1:$5000,A2725,FALSE)&gt;0,
HLOOKUP("Category",'vInfo (Imported)'!$1:$5000,A2725,FALSE),
"")</f>
        <v/>
      </c>
      <c r="F2725" t="str">
        <f>IF(HLOOKUP("OS according to the configuration file",'vInfo (Imported)'!$1:$5000,A2725,FALSE)&gt;0,
HLOOKUP("OS according to the configuration file",'vInfo (Imported)'!$1:$5000,A2725,FALSE),
"")</f>
        <v/>
      </c>
      <c r="G2725" s="1" t="str">
        <f>IF(HLOOKUP("Cluster",'vInfo (Imported)'!$1:$5000,A2725,FALSE)&gt;0,
HLOOKUP("Cluster",'vInfo (Imported)'!$1:$5000,A2725,FALSE),
"")</f>
        <v/>
      </c>
      <c r="K2725" s="28">
        <f>'vCluster (Imported)'!A2725</f>
        <v>0</v>
      </c>
      <c r="L2725">
        <f t="shared" si="255"/>
        <v>0</v>
      </c>
      <c r="M2725">
        <f t="shared" si="256"/>
        <v>0</v>
      </c>
      <c r="N2725">
        <f t="shared" si="257"/>
        <v>0</v>
      </c>
      <c r="O2725" s="1">
        <f t="shared" si="258"/>
        <v>0</v>
      </c>
      <c r="P2725">
        <f>SUMIFS('vCluster (Imported)'!$G:$G,'vCluster (Imported)'!$A:$A,K2725)</f>
        <v>0</v>
      </c>
      <c r="Q2725">
        <f t="shared" si="259"/>
        <v>0</v>
      </c>
    </row>
    <row r="2726" spans="1:17" x14ac:dyDescent="0.3">
      <c r="A2726">
        <f t="shared" si="254"/>
        <v>2726</v>
      </c>
      <c r="B2726" t="str">
        <f>IF(HLOOKUP("Memory",'vInfo (Imported)'!$1:$5000,A2726,FALSE)&gt;0,HLOOKUP("Memory",'vInfo (Imported)'!$1:$5000,A2726,FALSE),"")</f>
        <v/>
      </c>
      <c r="C2726" t="str">
        <f>IF(HLOOKUP("CPUs",'vInfo (Imported)'!$1:$5000,A2726,FALSE)&gt;0,
HLOOKUP("CPUs",'vInfo (Imported)'!$1:$5000,A2726,FALSE),
"")</f>
        <v/>
      </c>
      <c r="D2726" t="str">
        <f>IF(HLOOKUP($D$1,'vInfo (Imported)'!$1:$5000,A2726,FALSE)&gt;0,
HLOOKUP($D$1,'vInfo (Imported)'!$1:$5000,A2726,FALSE),
"")</f>
        <v/>
      </c>
      <c r="E2726" t="str">
        <f>IF(HLOOKUP("Category",'vInfo (Imported)'!$1:$5000,A2726,FALSE)&gt;0,
HLOOKUP("Category",'vInfo (Imported)'!$1:$5000,A2726,FALSE),
"")</f>
        <v/>
      </c>
      <c r="F2726" t="str">
        <f>IF(HLOOKUP("OS according to the configuration file",'vInfo (Imported)'!$1:$5000,A2726,FALSE)&gt;0,
HLOOKUP("OS according to the configuration file",'vInfo (Imported)'!$1:$5000,A2726,FALSE),
"")</f>
        <v/>
      </c>
      <c r="G2726" s="1" t="str">
        <f>IF(HLOOKUP("Cluster",'vInfo (Imported)'!$1:$5000,A2726,FALSE)&gt;0,
HLOOKUP("Cluster",'vInfo (Imported)'!$1:$5000,A2726,FALSE),
"")</f>
        <v/>
      </c>
      <c r="K2726" s="28">
        <f>'vCluster (Imported)'!A2726</f>
        <v>0</v>
      </c>
      <c r="L2726">
        <f t="shared" si="255"/>
        <v>0</v>
      </c>
      <c r="M2726">
        <f t="shared" si="256"/>
        <v>0</v>
      </c>
      <c r="N2726">
        <f t="shared" si="257"/>
        <v>0</v>
      </c>
      <c r="O2726" s="1">
        <f t="shared" si="258"/>
        <v>0</v>
      </c>
      <c r="P2726">
        <f>SUMIFS('vCluster (Imported)'!$G:$G,'vCluster (Imported)'!$A:$A,K2726)</f>
        <v>0</v>
      </c>
      <c r="Q2726">
        <f t="shared" si="259"/>
        <v>0</v>
      </c>
    </row>
    <row r="2727" spans="1:17" x14ac:dyDescent="0.3">
      <c r="A2727">
        <f t="shared" si="254"/>
        <v>2727</v>
      </c>
      <c r="B2727" t="str">
        <f>IF(HLOOKUP("Memory",'vInfo (Imported)'!$1:$5000,A2727,FALSE)&gt;0,HLOOKUP("Memory",'vInfo (Imported)'!$1:$5000,A2727,FALSE),"")</f>
        <v/>
      </c>
      <c r="C2727" t="str">
        <f>IF(HLOOKUP("CPUs",'vInfo (Imported)'!$1:$5000,A2727,FALSE)&gt;0,
HLOOKUP("CPUs",'vInfo (Imported)'!$1:$5000,A2727,FALSE),
"")</f>
        <v/>
      </c>
      <c r="D2727" t="str">
        <f>IF(HLOOKUP($D$1,'vInfo (Imported)'!$1:$5000,A2727,FALSE)&gt;0,
HLOOKUP($D$1,'vInfo (Imported)'!$1:$5000,A2727,FALSE),
"")</f>
        <v/>
      </c>
      <c r="E2727" t="str">
        <f>IF(HLOOKUP("Category",'vInfo (Imported)'!$1:$5000,A2727,FALSE)&gt;0,
HLOOKUP("Category",'vInfo (Imported)'!$1:$5000,A2727,FALSE),
"")</f>
        <v/>
      </c>
      <c r="F2727" t="str">
        <f>IF(HLOOKUP("OS according to the configuration file",'vInfo (Imported)'!$1:$5000,A2727,FALSE)&gt;0,
HLOOKUP("OS according to the configuration file",'vInfo (Imported)'!$1:$5000,A2727,FALSE),
"")</f>
        <v/>
      </c>
      <c r="G2727" s="1" t="str">
        <f>IF(HLOOKUP("Cluster",'vInfo (Imported)'!$1:$5000,A2727,FALSE)&gt;0,
HLOOKUP("Cluster",'vInfo (Imported)'!$1:$5000,A2727,FALSE),
"")</f>
        <v/>
      </c>
      <c r="K2727" s="28">
        <f>'vCluster (Imported)'!A2727</f>
        <v>0</v>
      </c>
      <c r="L2727">
        <f t="shared" si="255"/>
        <v>0</v>
      </c>
      <c r="M2727">
        <f t="shared" si="256"/>
        <v>0</v>
      </c>
      <c r="N2727">
        <f t="shared" si="257"/>
        <v>0</v>
      </c>
      <c r="O2727" s="1">
        <f t="shared" si="258"/>
        <v>0</v>
      </c>
      <c r="P2727">
        <f>SUMIFS('vCluster (Imported)'!$G:$G,'vCluster (Imported)'!$A:$A,K2727)</f>
        <v>0</v>
      </c>
      <c r="Q2727">
        <f t="shared" si="259"/>
        <v>0</v>
      </c>
    </row>
    <row r="2728" spans="1:17" x14ac:dyDescent="0.3">
      <c r="A2728">
        <f t="shared" si="254"/>
        <v>2728</v>
      </c>
      <c r="B2728" t="str">
        <f>IF(HLOOKUP("Memory",'vInfo (Imported)'!$1:$5000,A2728,FALSE)&gt;0,HLOOKUP("Memory",'vInfo (Imported)'!$1:$5000,A2728,FALSE),"")</f>
        <v/>
      </c>
      <c r="C2728" t="str">
        <f>IF(HLOOKUP("CPUs",'vInfo (Imported)'!$1:$5000,A2728,FALSE)&gt;0,
HLOOKUP("CPUs",'vInfo (Imported)'!$1:$5000,A2728,FALSE),
"")</f>
        <v/>
      </c>
      <c r="D2728" t="str">
        <f>IF(HLOOKUP($D$1,'vInfo (Imported)'!$1:$5000,A2728,FALSE)&gt;0,
HLOOKUP($D$1,'vInfo (Imported)'!$1:$5000,A2728,FALSE),
"")</f>
        <v/>
      </c>
      <c r="E2728" t="str">
        <f>IF(HLOOKUP("Category",'vInfo (Imported)'!$1:$5000,A2728,FALSE)&gt;0,
HLOOKUP("Category",'vInfo (Imported)'!$1:$5000,A2728,FALSE),
"")</f>
        <v/>
      </c>
      <c r="F2728" t="str">
        <f>IF(HLOOKUP("OS according to the configuration file",'vInfo (Imported)'!$1:$5000,A2728,FALSE)&gt;0,
HLOOKUP("OS according to the configuration file",'vInfo (Imported)'!$1:$5000,A2728,FALSE),
"")</f>
        <v/>
      </c>
      <c r="G2728" s="1" t="str">
        <f>IF(HLOOKUP("Cluster",'vInfo (Imported)'!$1:$5000,A2728,FALSE)&gt;0,
HLOOKUP("Cluster",'vInfo (Imported)'!$1:$5000,A2728,FALSE),
"")</f>
        <v/>
      </c>
      <c r="K2728" s="28">
        <f>'vCluster (Imported)'!A2728</f>
        <v>0</v>
      </c>
      <c r="L2728">
        <f t="shared" si="255"/>
        <v>0</v>
      </c>
      <c r="M2728">
        <f t="shared" si="256"/>
        <v>0</v>
      </c>
      <c r="N2728">
        <f t="shared" si="257"/>
        <v>0</v>
      </c>
      <c r="O2728" s="1">
        <f t="shared" si="258"/>
        <v>0</v>
      </c>
      <c r="P2728">
        <f>SUMIFS('vCluster (Imported)'!$G:$G,'vCluster (Imported)'!$A:$A,K2728)</f>
        <v>0</v>
      </c>
      <c r="Q2728">
        <f t="shared" si="259"/>
        <v>0</v>
      </c>
    </row>
    <row r="2729" spans="1:17" x14ac:dyDescent="0.3">
      <c r="A2729">
        <f t="shared" si="254"/>
        <v>2729</v>
      </c>
      <c r="B2729" t="str">
        <f>IF(HLOOKUP("Memory",'vInfo (Imported)'!$1:$5000,A2729,FALSE)&gt;0,HLOOKUP("Memory",'vInfo (Imported)'!$1:$5000,A2729,FALSE),"")</f>
        <v/>
      </c>
      <c r="C2729" t="str">
        <f>IF(HLOOKUP("CPUs",'vInfo (Imported)'!$1:$5000,A2729,FALSE)&gt;0,
HLOOKUP("CPUs",'vInfo (Imported)'!$1:$5000,A2729,FALSE),
"")</f>
        <v/>
      </c>
      <c r="D2729" t="str">
        <f>IF(HLOOKUP($D$1,'vInfo (Imported)'!$1:$5000,A2729,FALSE)&gt;0,
HLOOKUP($D$1,'vInfo (Imported)'!$1:$5000,A2729,FALSE),
"")</f>
        <v/>
      </c>
      <c r="E2729" t="str">
        <f>IF(HLOOKUP("Category",'vInfo (Imported)'!$1:$5000,A2729,FALSE)&gt;0,
HLOOKUP("Category",'vInfo (Imported)'!$1:$5000,A2729,FALSE),
"")</f>
        <v/>
      </c>
      <c r="F2729" t="str">
        <f>IF(HLOOKUP("OS according to the configuration file",'vInfo (Imported)'!$1:$5000,A2729,FALSE)&gt;0,
HLOOKUP("OS according to the configuration file",'vInfo (Imported)'!$1:$5000,A2729,FALSE),
"")</f>
        <v/>
      </c>
      <c r="G2729" s="1" t="str">
        <f>IF(HLOOKUP("Cluster",'vInfo (Imported)'!$1:$5000,A2729,FALSE)&gt;0,
HLOOKUP("Cluster",'vInfo (Imported)'!$1:$5000,A2729,FALSE),
"")</f>
        <v/>
      </c>
      <c r="K2729" s="28">
        <f>'vCluster (Imported)'!A2729</f>
        <v>0</v>
      </c>
      <c r="L2729">
        <f t="shared" si="255"/>
        <v>0</v>
      </c>
      <c r="M2729">
        <f t="shared" si="256"/>
        <v>0</v>
      </c>
      <c r="N2729">
        <f t="shared" si="257"/>
        <v>0</v>
      </c>
      <c r="O2729" s="1">
        <f t="shared" si="258"/>
        <v>0</v>
      </c>
      <c r="P2729">
        <f>SUMIFS('vCluster (Imported)'!$G:$G,'vCluster (Imported)'!$A:$A,K2729)</f>
        <v>0</v>
      </c>
      <c r="Q2729">
        <f t="shared" si="259"/>
        <v>0</v>
      </c>
    </row>
    <row r="2730" spans="1:17" x14ac:dyDescent="0.3">
      <c r="A2730">
        <f t="shared" si="254"/>
        <v>2730</v>
      </c>
      <c r="B2730" t="str">
        <f>IF(HLOOKUP("Memory",'vInfo (Imported)'!$1:$5000,A2730,FALSE)&gt;0,HLOOKUP("Memory",'vInfo (Imported)'!$1:$5000,A2730,FALSE),"")</f>
        <v/>
      </c>
      <c r="C2730" t="str">
        <f>IF(HLOOKUP("CPUs",'vInfo (Imported)'!$1:$5000,A2730,FALSE)&gt;0,
HLOOKUP("CPUs",'vInfo (Imported)'!$1:$5000,A2730,FALSE),
"")</f>
        <v/>
      </c>
      <c r="D2730" t="str">
        <f>IF(HLOOKUP($D$1,'vInfo (Imported)'!$1:$5000,A2730,FALSE)&gt;0,
HLOOKUP($D$1,'vInfo (Imported)'!$1:$5000,A2730,FALSE),
"")</f>
        <v/>
      </c>
      <c r="E2730" t="str">
        <f>IF(HLOOKUP("Category",'vInfo (Imported)'!$1:$5000,A2730,FALSE)&gt;0,
HLOOKUP("Category",'vInfo (Imported)'!$1:$5000,A2730,FALSE),
"")</f>
        <v/>
      </c>
      <c r="F2730" t="str">
        <f>IF(HLOOKUP("OS according to the configuration file",'vInfo (Imported)'!$1:$5000,A2730,FALSE)&gt;0,
HLOOKUP("OS according to the configuration file",'vInfo (Imported)'!$1:$5000,A2730,FALSE),
"")</f>
        <v/>
      </c>
      <c r="G2730" s="1" t="str">
        <f>IF(HLOOKUP("Cluster",'vInfo (Imported)'!$1:$5000,A2730,FALSE)&gt;0,
HLOOKUP("Cluster",'vInfo (Imported)'!$1:$5000,A2730,FALSE),
"")</f>
        <v/>
      </c>
      <c r="K2730" s="28">
        <f>'vCluster (Imported)'!A2730</f>
        <v>0</v>
      </c>
      <c r="L2730">
        <f t="shared" si="255"/>
        <v>0</v>
      </c>
      <c r="M2730">
        <f t="shared" si="256"/>
        <v>0</v>
      </c>
      <c r="N2730">
        <f t="shared" si="257"/>
        <v>0</v>
      </c>
      <c r="O2730" s="1">
        <f t="shared" si="258"/>
        <v>0</v>
      </c>
      <c r="P2730">
        <f>SUMIFS('vCluster (Imported)'!$G:$G,'vCluster (Imported)'!$A:$A,K2730)</f>
        <v>0</v>
      </c>
      <c r="Q2730">
        <f t="shared" si="259"/>
        <v>0</v>
      </c>
    </row>
    <row r="2731" spans="1:17" x14ac:dyDescent="0.3">
      <c r="A2731">
        <f t="shared" si="254"/>
        <v>2731</v>
      </c>
      <c r="B2731" t="str">
        <f>IF(HLOOKUP("Memory",'vInfo (Imported)'!$1:$5000,A2731,FALSE)&gt;0,HLOOKUP("Memory",'vInfo (Imported)'!$1:$5000,A2731,FALSE),"")</f>
        <v/>
      </c>
      <c r="C2731" t="str">
        <f>IF(HLOOKUP("CPUs",'vInfo (Imported)'!$1:$5000,A2731,FALSE)&gt;0,
HLOOKUP("CPUs",'vInfo (Imported)'!$1:$5000,A2731,FALSE),
"")</f>
        <v/>
      </c>
      <c r="D2731" t="str">
        <f>IF(HLOOKUP($D$1,'vInfo (Imported)'!$1:$5000,A2731,FALSE)&gt;0,
HLOOKUP($D$1,'vInfo (Imported)'!$1:$5000,A2731,FALSE),
"")</f>
        <v/>
      </c>
      <c r="E2731" t="str">
        <f>IF(HLOOKUP("Category",'vInfo (Imported)'!$1:$5000,A2731,FALSE)&gt;0,
HLOOKUP("Category",'vInfo (Imported)'!$1:$5000,A2731,FALSE),
"")</f>
        <v/>
      </c>
      <c r="F2731" t="str">
        <f>IF(HLOOKUP("OS according to the configuration file",'vInfo (Imported)'!$1:$5000,A2731,FALSE)&gt;0,
HLOOKUP("OS according to the configuration file",'vInfo (Imported)'!$1:$5000,A2731,FALSE),
"")</f>
        <v/>
      </c>
      <c r="G2731" s="1" t="str">
        <f>IF(HLOOKUP("Cluster",'vInfo (Imported)'!$1:$5000,A2731,FALSE)&gt;0,
HLOOKUP("Cluster",'vInfo (Imported)'!$1:$5000,A2731,FALSE),
"")</f>
        <v/>
      </c>
      <c r="K2731" s="28">
        <f>'vCluster (Imported)'!A2731</f>
        <v>0</v>
      </c>
      <c r="L2731">
        <f t="shared" si="255"/>
        <v>0</v>
      </c>
      <c r="M2731">
        <f t="shared" si="256"/>
        <v>0</v>
      </c>
      <c r="N2731">
        <f t="shared" si="257"/>
        <v>0</v>
      </c>
      <c r="O2731" s="1">
        <f t="shared" si="258"/>
        <v>0</v>
      </c>
      <c r="P2731">
        <f>SUMIFS('vCluster (Imported)'!$G:$G,'vCluster (Imported)'!$A:$A,K2731)</f>
        <v>0</v>
      </c>
      <c r="Q2731">
        <f t="shared" si="259"/>
        <v>0</v>
      </c>
    </row>
    <row r="2732" spans="1:17" x14ac:dyDescent="0.3">
      <c r="A2732">
        <f t="shared" si="254"/>
        <v>2732</v>
      </c>
      <c r="B2732" t="str">
        <f>IF(HLOOKUP("Memory",'vInfo (Imported)'!$1:$5000,A2732,FALSE)&gt;0,HLOOKUP("Memory",'vInfo (Imported)'!$1:$5000,A2732,FALSE),"")</f>
        <v/>
      </c>
      <c r="C2732" t="str">
        <f>IF(HLOOKUP("CPUs",'vInfo (Imported)'!$1:$5000,A2732,FALSE)&gt;0,
HLOOKUP("CPUs",'vInfo (Imported)'!$1:$5000,A2732,FALSE),
"")</f>
        <v/>
      </c>
      <c r="D2732" t="str">
        <f>IF(HLOOKUP($D$1,'vInfo (Imported)'!$1:$5000,A2732,FALSE)&gt;0,
HLOOKUP($D$1,'vInfo (Imported)'!$1:$5000,A2732,FALSE),
"")</f>
        <v/>
      </c>
      <c r="E2732" t="str">
        <f>IF(HLOOKUP("Category",'vInfo (Imported)'!$1:$5000,A2732,FALSE)&gt;0,
HLOOKUP("Category",'vInfo (Imported)'!$1:$5000,A2732,FALSE),
"")</f>
        <v/>
      </c>
      <c r="F2732" t="str">
        <f>IF(HLOOKUP("OS according to the configuration file",'vInfo (Imported)'!$1:$5000,A2732,FALSE)&gt;0,
HLOOKUP("OS according to the configuration file",'vInfo (Imported)'!$1:$5000,A2732,FALSE),
"")</f>
        <v/>
      </c>
      <c r="G2732" s="1" t="str">
        <f>IF(HLOOKUP("Cluster",'vInfo (Imported)'!$1:$5000,A2732,FALSE)&gt;0,
HLOOKUP("Cluster",'vInfo (Imported)'!$1:$5000,A2732,FALSE),
"")</f>
        <v/>
      </c>
      <c r="K2732" s="28">
        <f>'vCluster (Imported)'!A2732</f>
        <v>0</v>
      </c>
      <c r="L2732">
        <f t="shared" si="255"/>
        <v>0</v>
      </c>
      <c r="M2732">
        <f t="shared" si="256"/>
        <v>0</v>
      </c>
      <c r="N2732">
        <f t="shared" si="257"/>
        <v>0</v>
      </c>
      <c r="O2732" s="1">
        <f t="shared" si="258"/>
        <v>0</v>
      </c>
      <c r="P2732">
        <f>SUMIFS('vCluster (Imported)'!$G:$G,'vCluster (Imported)'!$A:$A,K2732)</f>
        <v>0</v>
      </c>
      <c r="Q2732">
        <f t="shared" si="259"/>
        <v>0</v>
      </c>
    </row>
    <row r="2733" spans="1:17" x14ac:dyDescent="0.3">
      <c r="A2733">
        <f t="shared" si="254"/>
        <v>2733</v>
      </c>
      <c r="B2733" t="str">
        <f>IF(HLOOKUP("Memory",'vInfo (Imported)'!$1:$5000,A2733,FALSE)&gt;0,HLOOKUP("Memory",'vInfo (Imported)'!$1:$5000,A2733,FALSE),"")</f>
        <v/>
      </c>
      <c r="C2733" t="str">
        <f>IF(HLOOKUP("CPUs",'vInfo (Imported)'!$1:$5000,A2733,FALSE)&gt;0,
HLOOKUP("CPUs",'vInfo (Imported)'!$1:$5000,A2733,FALSE),
"")</f>
        <v/>
      </c>
      <c r="D2733" t="str">
        <f>IF(HLOOKUP($D$1,'vInfo (Imported)'!$1:$5000,A2733,FALSE)&gt;0,
HLOOKUP($D$1,'vInfo (Imported)'!$1:$5000,A2733,FALSE),
"")</f>
        <v/>
      </c>
      <c r="E2733" t="str">
        <f>IF(HLOOKUP("Category",'vInfo (Imported)'!$1:$5000,A2733,FALSE)&gt;0,
HLOOKUP("Category",'vInfo (Imported)'!$1:$5000,A2733,FALSE),
"")</f>
        <v/>
      </c>
      <c r="F2733" t="str">
        <f>IF(HLOOKUP("OS according to the configuration file",'vInfo (Imported)'!$1:$5000,A2733,FALSE)&gt;0,
HLOOKUP("OS according to the configuration file",'vInfo (Imported)'!$1:$5000,A2733,FALSE),
"")</f>
        <v/>
      </c>
      <c r="G2733" s="1" t="str">
        <f>IF(HLOOKUP("Cluster",'vInfo (Imported)'!$1:$5000,A2733,FALSE)&gt;0,
HLOOKUP("Cluster",'vInfo (Imported)'!$1:$5000,A2733,FALSE),
"")</f>
        <v/>
      </c>
      <c r="K2733" s="28">
        <f>'vCluster (Imported)'!A2733</f>
        <v>0</v>
      </c>
      <c r="L2733">
        <f t="shared" si="255"/>
        <v>0</v>
      </c>
      <c r="M2733">
        <f t="shared" si="256"/>
        <v>0</v>
      </c>
      <c r="N2733">
        <f t="shared" si="257"/>
        <v>0</v>
      </c>
      <c r="O2733" s="1">
        <f t="shared" si="258"/>
        <v>0</v>
      </c>
      <c r="P2733">
        <f>SUMIFS('vCluster (Imported)'!$G:$G,'vCluster (Imported)'!$A:$A,K2733)</f>
        <v>0</v>
      </c>
      <c r="Q2733">
        <f t="shared" si="259"/>
        <v>0</v>
      </c>
    </row>
    <row r="2734" spans="1:17" x14ac:dyDescent="0.3">
      <c r="A2734">
        <f t="shared" si="254"/>
        <v>2734</v>
      </c>
      <c r="B2734" t="str">
        <f>IF(HLOOKUP("Memory",'vInfo (Imported)'!$1:$5000,A2734,FALSE)&gt;0,HLOOKUP("Memory",'vInfo (Imported)'!$1:$5000,A2734,FALSE),"")</f>
        <v/>
      </c>
      <c r="C2734" t="str">
        <f>IF(HLOOKUP("CPUs",'vInfo (Imported)'!$1:$5000,A2734,FALSE)&gt;0,
HLOOKUP("CPUs",'vInfo (Imported)'!$1:$5000,A2734,FALSE),
"")</f>
        <v/>
      </c>
      <c r="D2734" t="str">
        <f>IF(HLOOKUP($D$1,'vInfo (Imported)'!$1:$5000,A2734,FALSE)&gt;0,
HLOOKUP($D$1,'vInfo (Imported)'!$1:$5000,A2734,FALSE),
"")</f>
        <v/>
      </c>
      <c r="E2734" t="str">
        <f>IF(HLOOKUP("Category",'vInfo (Imported)'!$1:$5000,A2734,FALSE)&gt;0,
HLOOKUP("Category",'vInfo (Imported)'!$1:$5000,A2734,FALSE),
"")</f>
        <v/>
      </c>
      <c r="F2734" t="str">
        <f>IF(HLOOKUP("OS according to the configuration file",'vInfo (Imported)'!$1:$5000,A2734,FALSE)&gt;0,
HLOOKUP("OS according to the configuration file",'vInfo (Imported)'!$1:$5000,A2734,FALSE),
"")</f>
        <v/>
      </c>
      <c r="G2734" s="1" t="str">
        <f>IF(HLOOKUP("Cluster",'vInfo (Imported)'!$1:$5000,A2734,FALSE)&gt;0,
HLOOKUP("Cluster",'vInfo (Imported)'!$1:$5000,A2734,FALSE),
"")</f>
        <v/>
      </c>
      <c r="K2734" s="28">
        <f>'vCluster (Imported)'!A2734</f>
        <v>0</v>
      </c>
      <c r="L2734">
        <f t="shared" si="255"/>
        <v>0</v>
      </c>
      <c r="M2734">
        <f t="shared" si="256"/>
        <v>0</v>
      </c>
      <c r="N2734">
        <f t="shared" si="257"/>
        <v>0</v>
      </c>
      <c r="O2734" s="1">
        <f t="shared" si="258"/>
        <v>0</v>
      </c>
      <c r="P2734">
        <f>SUMIFS('vCluster (Imported)'!$G:$G,'vCluster (Imported)'!$A:$A,K2734)</f>
        <v>0</v>
      </c>
      <c r="Q2734">
        <f t="shared" si="259"/>
        <v>0</v>
      </c>
    </row>
    <row r="2735" spans="1:17" x14ac:dyDescent="0.3">
      <c r="A2735">
        <f t="shared" si="254"/>
        <v>2735</v>
      </c>
      <c r="B2735" t="str">
        <f>IF(HLOOKUP("Memory",'vInfo (Imported)'!$1:$5000,A2735,FALSE)&gt;0,HLOOKUP("Memory",'vInfo (Imported)'!$1:$5000,A2735,FALSE),"")</f>
        <v/>
      </c>
      <c r="C2735" t="str">
        <f>IF(HLOOKUP("CPUs",'vInfo (Imported)'!$1:$5000,A2735,FALSE)&gt;0,
HLOOKUP("CPUs",'vInfo (Imported)'!$1:$5000,A2735,FALSE),
"")</f>
        <v/>
      </c>
      <c r="D2735" t="str">
        <f>IF(HLOOKUP($D$1,'vInfo (Imported)'!$1:$5000,A2735,FALSE)&gt;0,
HLOOKUP($D$1,'vInfo (Imported)'!$1:$5000,A2735,FALSE),
"")</f>
        <v/>
      </c>
      <c r="E2735" t="str">
        <f>IF(HLOOKUP("Category",'vInfo (Imported)'!$1:$5000,A2735,FALSE)&gt;0,
HLOOKUP("Category",'vInfo (Imported)'!$1:$5000,A2735,FALSE),
"")</f>
        <v/>
      </c>
      <c r="F2735" t="str">
        <f>IF(HLOOKUP("OS according to the configuration file",'vInfo (Imported)'!$1:$5000,A2735,FALSE)&gt;0,
HLOOKUP("OS according to the configuration file",'vInfo (Imported)'!$1:$5000,A2735,FALSE),
"")</f>
        <v/>
      </c>
      <c r="G2735" s="1" t="str">
        <f>IF(HLOOKUP("Cluster",'vInfo (Imported)'!$1:$5000,A2735,FALSE)&gt;0,
HLOOKUP("Cluster",'vInfo (Imported)'!$1:$5000,A2735,FALSE),
"")</f>
        <v/>
      </c>
      <c r="K2735" s="28">
        <f>'vCluster (Imported)'!A2735</f>
        <v>0</v>
      </c>
      <c r="L2735">
        <f t="shared" si="255"/>
        <v>0</v>
      </c>
      <c r="M2735">
        <f t="shared" si="256"/>
        <v>0</v>
      </c>
      <c r="N2735">
        <f t="shared" si="257"/>
        <v>0</v>
      </c>
      <c r="O2735" s="1">
        <f t="shared" si="258"/>
        <v>0</v>
      </c>
      <c r="P2735">
        <f>SUMIFS('vCluster (Imported)'!$G:$G,'vCluster (Imported)'!$A:$A,K2735)</f>
        <v>0</v>
      </c>
      <c r="Q2735">
        <f t="shared" si="259"/>
        <v>0</v>
      </c>
    </row>
    <row r="2736" spans="1:17" x14ac:dyDescent="0.3">
      <c r="A2736">
        <f t="shared" si="254"/>
        <v>2736</v>
      </c>
      <c r="B2736" t="str">
        <f>IF(HLOOKUP("Memory",'vInfo (Imported)'!$1:$5000,A2736,FALSE)&gt;0,HLOOKUP("Memory",'vInfo (Imported)'!$1:$5000,A2736,FALSE),"")</f>
        <v/>
      </c>
      <c r="C2736" t="str">
        <f>IF(HLOOKUP("CPUs",'vInfo (Imported)'!$1:$5000,A2736,FALSE)&gt;0,
HLOOKUP("CPUs",'vInfo (Imported)'!$1:$5000,A2736,FALSE),
"")</f>
        <v/>
      </c>
      <c r="D2736" t="str">
        <f>IF(HLOOKUP($D$1,'vInfo (Imported)'!$1:$5000,A2736,FALSE)&gt;0,
HLOOKUP($D$1,'vInfo (Imported)'!$1:$5000,A2736,FALSE),
"")</f>
        <v/>
      </c>
      <c r="E2736" t="str">
        <f>IF(HLOOKUP("Category",'vInfo (Imported)'!$1:$5000,A2736,FALSE)&gt;0,
HLOOKUP("Category",'vInfo (Imported)'!$1:$5000,A2736,FALSE),
"")</f>
        <v/>
      </c>
      <c r="F2736" t="str">
        <f>IF(HLOOKUP("OS according to the configuration file",'vInfo (Imported)'!$1:$5000,A2736,FALSE)&gt;0,
HLOOKUP("OS according to the configuration file",'vInfo (Imported)'!$1:$5000,A2736,FALSE),
"")</f>
        <v/>
      </c>
      <c r="G2736" s="1" t="str">
        <f>IF(HLOOKUP("Cluster",'vInfo (Imported)'!$1:$5000,A2736,FALSE)&gt;0,
HLOOKUP("Cluster",'vInfo (Imported)'!$1:$5000,A2736,FALSE),
"")</f>
        <v/>
      </c>
      <c r="K2736" s="28">
        <f>'vCluster (Imported)'!A2736</f>
        <v>0</v>
      </c>
      <c r="L2736">
        <f t="shared" si="255"/>
        <v>0</v>
      </c>
      <c r="M2736">
        <f t="shared" si="256"/>
        <v>0</v>
      </c>
      <c r="N2736">
        <f t="shared" si="257"/>
        <v>0</v>
      </c>
      <c r="O2736" s="1">
        <f t="shared" si="258"/>
        <v>0</v>
      </c>
      <c r="P2736">
        <f>SUMIFS('vCluster (Imported)'!$G:$G,'vCluster (Imported)'!$A:$A,K2736)</f>
        <v>0</v>
      </c>
      <c r="Q2736">
        <f t="shared" si="259"/>
        <v>0</v>
      </c>
    </row>
    <row r="2737" spans="1:17" x14ac:dyDescent="0.3">
      <c r="A2737">
        <f t="shared" si="254"/>
        <v>2737</v>
      </c>
      <c r="B2737" t="str">
        <f>IF(HLOOKUP("Memory",'vInfo (Imported)'!$1:$5000,A2737,FALSE)&gt;0,HLOOKUP("Memory",'vInfo (Imported)'!$1:$5000,A2737,FALSE),"")</f>
        <v/>
      </c>
      <c r="C2737" t="str">
        <f>IF(HLOOKUP("CPUs",'vInfo (Imported)'!$1:$5000,A2737,FALSE)&gt;0,
HLOOKUP("CPUs",'vInfo (Imported)'!$1:$5000,A2737,FALSE),
"")</f>
        <v/>
      </c>
      <c r="D2737" t="str">
        <f>IF(HLOOKUP($D$1,'vInfo (Imported)'!$1:$5000,A2737,FALSE)&gt;0,
HLOOKUP($D$1,'vInfo (Imported)'!$1:$5000,A2737,FALSE),
"")</f>
        <v/>
      </c>
      <c r="E2737" t="str">
        <f>IF(HLOOKUP("Category",'vInfo (Imported)'!$1:$5000,A2737,FALSE)&gt;0,
HLOOKUP("Category",'vInfo (Imported)'!$1:$5000,A2737,FALSE),
"")</f>
        <v/>
      </c>
      <c r="F2737" t="str">
        <f>IF(HLOOKUP("OS according to the configuration file",'vInfo (Imported)'!$1:$5000,A2737,FALSE)&gt;0,
HLOOKUP("OS according to the configuration file",'vInfo (Imported)'!$1:$5000,A2737,FALSE),
"")</f>
        <v/>
      </c>
      <c r="G2737" s="1" t="str">
        <f>IF(HLOOKUP("Cluster",'vInfo (Imported)'!$1:$5000,A2737,FALSE)&gt;0,
HLOOKUP("Cluster",'vInfo (Imported)'!$1:$5000,A2737,FALSE),
"")</f>
        <v/>
      </c>
      <c r="K2737" s="28">
        <f>'vCluster (Imported)'!A2737</f>
        <v>0</v>
      </c>
      <c r="L2737">
        <f t="shared" si="255"/>
        <v>0</v>
      </c>
      <c r="M2737">
        <f t="shared" si="256"/>
        <v>0</v>
      </c>
      <c r="N2737">
        <f t="shared" si="257"/>
        <v>0</v>
      </c>
      <c r="O2737" s="1">
        <f t="shared" si="258"/>
        <v>0</v>
      </c>
      <c r="P2737">
        <f>SUMIFS('vCluster (Imported)'!$G:$G,'vCluster (Imported)'!$A:$A,K2737)</f>
        <v>0</v>
      </c>
      <c r="Q2737">
        <f t="shared" si="259"/>
        <v>0</v>
      </c>
    </row>
    <row r="2738" spans="1:17" x14ac:dyDescent="0.3">
      <c r="A2738">
        <f t="shared" si="254"/>
        <v>2738</v>
      </c>
      <c r="B2738" t="str">
        <f>IF(HLOOKUP("Memory",'vInfo (Imported)'!$1:$5000,A2738,FALSE)&gt;0,HLOOKUP("Memory",'vInfo (Imported)'!$1:$5000,A2738,FALSE),"")</f>
        <v/>
      </c>
      <c r="C2738" t="str">
        <f>IF(HLOOKUP("CPUs",'vInfo (Imported)'!$1:$5000,A2738,FALSE)&gt;0,
HLOOKUP("CPUs",'vInfo (Imported)'!$1:$5000,A2738,FALSE),
"")</f>
        <v/>
      </c>
      <c r="D2738" t="str">
        <f>IF(HLOOKUP($D$1,'vInfo (Imported)'!$1:$5000,A2738,FALSE)&gt;0,
HLOOKUP($D$1,'vInfo (Imported)'!$1:$5000,A2738,FALSE),
"")</f>
        <v/>
      </c>
      <c r="E2738" t="str">
        <f>IF(HLOOKUP("Category",'vInfo (Imported)'!$1:$5000,A2738,FALSE)&gt;0,
HLOOKUP("Category",'vInfo (Imported)'!$1:$5000,A2738,FALSE),
"")</f>
        <v/>
      </c>
      <c r="F2738" t="str">
        <f>IF(HLOOKUP("OS according to the configuration file",'vInfo (Imported)'!$1:$5000,A2738,FALSE)&gt;0,
HLOOKUP("OS according to the configuration file",'vInfo (Imported)'!$1:$5000,A2738,FALSE),
"")</f>
        <v/>
      </c>
      <c r="G2738" s="1" t="str">
        <f>IF(HLOOKUP("Cluster",'vInfo (Imported)'!$1:$5000,A2738,FALSE)&gt;0,
HLOOKUP("Cluster",'vInfo (Imported)'!$1:$5000,A2738,FALSE),
"")</f>
        <v/>
      </c>
      <c r="K2738" s="28">
        <f>'vCluster (Imported)'!A2738</f>
        <v>0</v>
      </c>
      <c r="L2738">
        <f t="shared" si="255"/>
        <v>0</v>
      </c>
      <c r="M2738">
        <f t="shared" si="256"/>
        <v>0</v>
      </c>
      <c r="N2738">
        <f t="shared" si="257"/>
        <v>0</v>
      </c>
      <c r="O2738" s="1">
        <f t="shared" si="258"/>
        <v>0</v>
      </c>
      <c r="P2738">
        <f>SUMIFS('vCluster (Imported)'!$G:$G,'vCluster (Imported)'!$A:$A,K2738)</f>
        <v>0</v>
      </c>
      <c r="Q2738">
        <f t="shared" si="259"/>
        <v>0</v>
      </c>
    </row>
    <row r="2739" spans="1:17" x14ac:dyDescent="0.3">
      <c r="A2739">
        <f t="shared" si="254"/>
        <v>2739</v>
      </c>
      <c r="B2739" t="str">
        <f>IF(HLOOKUP("Memory",'vInfo (Imported)'!$1:$5000,A2739,FALSE)&gt;0,HLOOKUP("Memory",'vInfo (Imported)'!$1:$5000,A2739,FALSE),"")</f>
        <v/>
      </c>
      <c r="C2739" t="str">
        <f>IF(HLOOKUP("CPUs",'vInfo (Imported)'!$1:$5000,A2739,FALSE)&gt;0,
HLOOKUP("CPUs",'vInfo (Imported)'!$1:$5000,A2739,FALSE),
"")</f>
        <v/>
      </c>
      <c r="D2739" t="str">
        <f>IF(HLOOKUP($D$1,'vInfo (Imported)'!$1:$5000,A2739,FALSE)&gt;0,
HLOOKUP($D$1,'vInfo (Imported)'!$1:$5000,A2739,FALSE),
"")</f>
        <v/>
      </c>
      <c r="E2739" t="str">
        <f>IF(HLOOKUP("Category",'vInfo (Imported)'!$1:$5000,A2739,FALSE)&gt;0,
HLOOKUP("Category",'vInfo (Imported)'!$1:$5000,A2739,FALSE),
"")</f>
        <v/>
      </c>
      <c r="F2739" t="str">
        <f>IF(HLOOKUP("OS according to the configuration file",'vInfo (Imported)'!$1:$5000,A2739,FALSE)&gt;0,
HLOOKUP("OS according to the configuration file",'vInfo (Imported)'!$1:$5000,A2739,FALSE),
"")</f>
        <v/>
      </c>
      <c r="G2739" s="1" t="str">
        <f>IF(HLOOKUP("Cluster",'vInfo (Imported)'!$1:$5000,A2739,FALSE)&gt;0,
HLOOKUP("Cluster",'vInfo (Imported)'!$1:$5000,A2739,FALSE),
"")</f>
        <v/>
      </c>
      <c r="K2739" s="28">
        <f>'vCluster (Imported)'!A2739</f>
        <v>0</v>
      </c>
      <c r="L2739">
        <f t="shared" si="255"/>
        <v>0</v>
      </c>
      <c r="M2739">
        <f t="shared" si="256"/>
        <v>0</v>
      </c>
      <c r="N2739">
        <f t="shared" si="257"/>
        <v>0</v>
      </c>
      <c r="O2739" s="1">
        <f t="shared" si="258"/>
        <v>0</v>
      </c>
      <c r="P2739">
        <f>SUMIFS('vCluster (Imported)'!$G:$G,'vCluster (Imported)'!$A:$A,K2739)</f>
        <v>0</v>
      </c>
      <c r="Q2739">
        <f t="shared" si="259"/>
        <v>0</v>
      </c>
    </row>
    <row r="2740" spans="1:17" x14ac:dyDescent="0.3">
      <c r="A2740">
        <f t="shared" si="254"/>
        <v>2740</v>
      </c>
      <c r="B2740" t="str">
        <f>IF(HLOOKUP("Memory",'vInfo (Imported)'!$1:$5000,A2740,FALSE)&gt;0,HLOOKUP("Memory",'vInfo (Imported)'!$1:$5000,A2740,FALSE),"")</f>
        <v/>
      </c>
      <c r="C2740" t="str">
        <f>IF(HLOOKUP("CPUs",'vInfo (Imported)'!$1:$5000,A2740,FALSE)&gt;0,
HLOOKUP("CPUs",'vInfo (Imported)'!$1:$5000,A2740,FALSE),
"")</f>
        <v/>
      </c>
      <c r="D2740" t="str">
        <f>IF(HLOOKUP($D$1,'vInfo (Imported)'!$1:$5000,A2740,FALSE)&gt;0,
HLOOKUP($D$1,'vInfo (Imported)'!$1:$5000,A2740,FALSE),
"")</f>
        <v/>
      </c>
      <c r="E2740" t="str">
        <f>IF(HLOOKUP("Category",'vInfo (Imported)'!$1:$5000,A2740,FALSE)&gt;0,
HLOOKUP("Category",'vInfo (Imported)'!$1:$5000,A2740,FALSE),
"")</f>
        <v/>
      </c>
      <c r="F2740" t="str">
        <f>IF(HLOOKUP("OS according to the configuration file",'vInfo (Imported)'!$1:$5000,A2740,FALSE)&gt;0,
HLOOKUP("OS according to the configuration file",'vInfo (Imported)'!$1:$5000,A2740,FALSE),
"")</f>
        <v/>
      </c>
      <c r="G2740" s="1" t="str">
        <f>IF(HLOOKUP("Cluster",'vInfo (Imported)'!$1:$5000,A2740,FALSE)&gt;0,
HLOOKUP("Cluster",'vInfo (Imported)'!$1:$5000,A2740,FALSE),
"")</f>
        <v/>
      </c>
      <c r="K2740" s="28">
        <f>'vCluster (Imported)'!A2740</f>
        <v>0</v>
      </c>
      <c r="L2740">
        <f t="shared" si="255"/>
        <v>0</v>
      </c>
      <c r="M2740">
        <f t="shared" si="256"/>
        <v>0</v>
      </c>
      <c r="N2740">
        <f t="shared" si="257"/>
        <v>0</v>
      </c>
      <c r="O2740" s="1">
        <f t="shared" si="258"/>
        <v>0</v>
      </c>
      <c r="P2740">
        <f>SUMIFS('vCluster (Imported)'!$G:$G,'vCluster (Imported)'!$A:$A,K2740)</f>
        <v>0</v>
      </c>
      <c r="Q2740">
        <f t="shared" si="259"/>
        <v>0</v>
      </c>
    </row>
    <row r="2741" spans="1:17" x14ac:dyDescent="0.3">
      <c r="A2741">
        <f t="shared" si="254"/>
        <v>2741</v>
      </c>
      <c r="B2741" t="str">
        <f>IF(HLOOKUP("Memory",'vInfo (Imported)'!$1:$5000,A2741,FALSE)&gt;0,HLOOKUP("Memory",'vInfo (Imported)'!$1:$5000,A2741,FALSE),"")</f>
        <v/>
      </c>
      <c r="C2741" t="str">
        <f>IF(HLOOKUP("CPUs",'vInfo (Imported)'!$1:$5000,A2741,FALSE)&gt;0,
HLOOKUP("CPUs",'vInfo (Imported)'!$1:$5000,A2741,FALSE),
"")</f>
        <v/>
      </c>
      <c r="D2741" t="str">
        <f>IF(HLOOKUP($D$1,'vInfo (Imported)'!$1:$5000,A2741,FALSE)&gt;0,
HLOOKUP($D$1,'vInfo (Imported)'!$1:$5000,A2741,FALSE),
"")</f>
        <v/>
      </c>
      <c r="E2741" t="str">
        <f>IF(HLOOKUP("Category",'vInfo (Imported)'!$1:$5000,A2741,FALSE)&gt;0,
HLOOKUP("Category",'vInfo (Imported)'!$1:$5000,A2741,FALSE),
"")</f>
        <v/>
      </c>
      <c r="F2741" t="str">
        <f>IF(HLOOKUP("OS according to the configuration file",'vInfo (Imported)'!$1:$5000,A2741,FALSE)&gt;0,
HLOOKUP("OS according to the configuration file",'vInfo (Imported)'!$1:$5000,A2741,FALSE),
"")</f>
        <v/>
      </c>
      <c r="G2741" s="1" t="str">
        <f>IF(HLOOKUP("Cluster",'vInfo (Imported)'!$1:$5000,A2741,FALSE)&gt;0,
HLOOKUP("Cluster",'vInfo (Imported)'!$1:$5000,A2741,FALSE),
"")</f>
        <v/>
      </c>
      <c r="K2741" s="28">
        <f>'vCluster (Imported)'!A2741</f>
        <v>0</v>
      </c>
      <c r="L2741">
        <f t="shared" si="255"/>
        <v>0</v>
      </c>
      <c r="M2741">
        <f t="shared" si="256"/>
        <v>0</v>
      </c>
      <c r="N2741">
        <f t="shared" si="257"/>
        <v>0</v>
      </c>
      <c r="O2741" s="1">
        <f t="shared" si="258"/>
        <v>0</v>
      </c>
      <c r="P2741">
        <f>SUMIFS('vCluster (Imported)'!$G:$G,'vCluster (Imported)'!$A:$A,K2741)</f>
        <v>0</v>
      </c>
      <c r="Q2741">
        <f t="shared" si="259"/>
        <v>0</v>
      </c>
    </row>
    <row r="2742" spans="1:17" x14ac:dyDescent="0.3">
      <c r="A2742">
        <f t="shared" si="254"/>
        <v>2742</v>
      </c>
      <c r="B2742" t="str">
        <f>IF(HLOOKUP("Memory",'vInfo (Imported)'!$1:$5000,A2742,FALSE)&gt;0,HLOOKUP("Memory",'vInfo (Imported)'!$1:$5000,A2742,FALSE),"")</f>
        <v/>
      </c>
      <c r="C2742" t="str">
        <f>IF(HLOOKUP("CPUs",'vInfo (Imported)'!$1:$5000,A2742,FALSE)&gt;0,
HLOOKUP("CPUs",'vInfo (Imported)'!$1:$5000,A2742,FALSE),
"")</f>
        <v/>
      </c>
      <c r="D2742" t="str">
        <f>IF(HLOOKUP($D$1,'vInfo (Imported)'!$1:$5000,A2742,FALSE)&gt;0,
HLOOKUP($D$1,'vInfo (Imported)'!$1:$5000,A2742,FALSE),
"")</f>
        <v/>
      </c>
      <c r="E2742" t="str">
        <f>IF(HLOOKUP("Category",'vInfo (Imported)'!$1:$5000,A2742,FALSE)&gt;0,
HLOOKUP("Category",'vInfo (Imported)'!$1:$5000,A2742,FALSE),
"")</f>
        <v/>
      </c>
      <c r="F2742" t="str">
        <f>IF(HLOOKUP("OS according to the configuration file",'vInfo (Imported)'!$1:$5000,A2742,FALSE)&gt;0,
HLOOKUP("OS according to the configuration file",'vInfo (Imported)'!$1:$5000,A2742,FALSE),
"")</f>
        <v/>
      </c>
      <c r="G2742" s="1" t="str">
        <f>IF(HLOOKUP("Cluster",'vInfo (Imported)'!$1:$5000,A2742,FALSE)&gt;0,
HLOOKUP("Cluster",'vInfo (Imported)'!$1:$5000,A2742,FALSE),
"")</f>
        <v/>
      </c>
      <c r="K2742" s="28">
        <f>'vCluster (Imported)'!A2742</f>
        <v>0</v>
      </c>
      <c r="L2742">
        <f t="shared" si="255"/>
        <v>0</v>
      </c>
      <c r="M2742">
        <f t="shared" si="256"/>
        <v>0</v>
      </c>
      <c r="N2742">
        <f t="shared" si="257"/>
        <v>0</v>
      </c>
      <c r="O2742" s="1">
        <f t="shared" si="258"/>
        <v>0</v>
      </c>
      <c r="P2742">
        <f>SUMIFS('vCluster (Imported)'!$G:$G,'vCluster (Imported)'!$A:$A,K2742)</f>
        <v>0</v>
      </c>
      <c r="Q2742">
        <f t="shared" si="259"/>
        <v>0</v>
      </c>
    </row>
    <row r="2743" spans="1:17" x14ac:dyDescent="0.3">
      <c r="A2743">
        <f t="shared" si="254"/>
        <v>2743</v>
      </c>
      <c r="B2743" t="str">
        <f>IF(HLOOKUP("Memory",'vInfo (Imported)'!$1:$5000,A2743,FALSE)&gt;0,HLOOKUP("Memory",'vInfo (Imported)'!$1:$5000,A2743,FALSE),"")</f>
        <v/>
      </c>
      <c r="C2743" t="str">
        <f>IF(HLOOKUP("CPUs",'vInfo (Imported)'!$1:$5000,A2743,FALSE)&gt;0,
HLOOKUP("CPUs",'vInfo (Imported)'!$1:$5000,A2743,FALSE),
"")</f>
        <v/>
      </c>
      <c r="D2743" t="str">
        <f>IF(HLOOKUP($D$1,'vInfo (Imported)'!$1:$5000,A2743,FALSE)&gt;0,
HLOOKUP($D$1,'vInfo (Imported)'!$1:$5000,A2743,FALSE),
"")</f>
        <v/>
      </c>
      <c r="E2743" t="str">
        <f>IF(HLOOKUP("Category",'vInfo (Imported)'!$1:$5000,A2743,FALSE)&gt;0,
HLOOKUP("Category",'vInfo (Imported)'!$1:$5000,A2743,FALSE),
"")</f>
        <v/>
      </c>
      <c r="F2743" t="str">
        <f>IF(HLOOKUP("OS according to the configuration file",'vInfo (Imported)'!$1:$5000,A2743,FALSE)&gt;0,
HLOOKUP("OS according to the configuration file",'vInfo (Imported)'!$1:$5000,A2743,FALSE),
"")</f>
        <v/>
      </c>
      <c r="G2743" s="1" t="str">
        <f>IF(HLOOKUP("Cluster",'vInfo (Imported)'!$1:$5000,A2743,FALSE)&gt;0,
HLOOKUP("Cluster",'vInfo (Imported)'!$1:$5000,A2743,FALSE),
"")</f>
        <v/>
      </c>
      <c r="K2743" s="28">
        <f>'vCluster (Imported)'!A2743</f>
        <v>0</v>
      </c>
      <c r="L2743">
        <f t="shared" si="255"/>
        <v>0</v>
      </c>
      <c r="M2743">
        <f t="shared" si="256"/>
        <v>0</v>
      </c>
      <c r="N2743">
        <f t="shared" si="257"/>
        <v>0</v>
      </c>
      <c r="O2743" s="1">
        <f t="shared" si="258"/>
        <v>0</v>
      </c>
      <c r="P2743">
        <f>SUMIFS('vCluster (Imported)'!$G:$G,'vCluster (Imported)'!$A:$A,K2743)</f>
        <v>0</v>
      </c>
      <c r="Q2743">
        <f t="shared" si="259"/>
        <v>0</v>
      </c>
    </row>
    <row r="2744" spans="1:17" x14ac:dyDescent="0.3">
      <c r="A2744">
        <f t="shared" si="254"/>
        <v>2744</v>
      </c>
      <c r="B2744" t="str">
        <f>IF(HLOOKUP("Memory",'vInfo (Imported)'!$1:$5000,A2744,FALSE)&gt;0,HLOOKUP("Memory",'vInfo (Imported)'!$1:$5000,A2744,FALSE),"")</f>
        <v/>
      </c>
      <c r="C2744" t="str">
        <f>IF(HLOOKUP("CPUs",'vInfo (Imported)'!$1:$5000,A2744,FALSE)&gt;0,
HLOOKUP("CPUs",'vInfo (Imported)'!$1:$5000,A2744,FALSE),
"")</f>
        <v/>
      </c>
      <c r="D2744" t="str">
        <f>IF(HLOOKUP($D$1,'vInfo (Imported)'!$1:$5000,A2744,FALSE)&gt;0,
HLOOKUP($D$1,'vInfo (Imported)'!$1:$5000,A2744,FALSE),
"")</f>
        <v/>
      </c>
      <c r="E2744" t="str">
        <f>IF(HLOOKUP("Category",'vInfo (Imported)'!$1:$5000,A2744,FALSE)&gt;0,
HLOOKUP("Category",'vInfo (Imported)'!$1:$5000,A2744,FALSE),
"")</f>
        <v/>
      </c>
      <c r="F2744" t="str">
        <f>IF(HLOOKUP("OS according to the configuration file",'vInfo (Imported)'!$1:$5000,A2744,FALSE)&gt;0,
HLOOKUP("OS according to the configuration file",'vInfo (Imported)'!$1:$5000,A2744,FALSE),
"")</f>
        <v/>
      </c>
      <c r="G2744" s="1" t="str">
        <f>IF(HLOOKUP("Cluster",'vInfo (Imported)'!$1:$5000,A2744,FALSE)&gt;0,
HLOOKUP("Cluster",'vInfo (Imported)'!$1:$5000,A2744,FALSE),
"")</f>
        <v/>
      </c>
      <c r="K2744" s="28">
        <f>'vCluster (Imported)'!A2744</f>
        <v>0</v>
      </c>
      <c r="L2744">
        <f t="shared" si="255"/>
        <v>0</v>
      </c>
      <c r="M2744">
        <f t="shared" si="256"/>
        <v>0</v>
      </c>
      <c r="N2744">
        <f t="shared" si="257"/>
        <v>0</v>
      </c>
      <c r="O2744" s="1">
        <f t="shared" si="258"/>
        <v>0</v>
      </c>
      <c r="P2744">
        <f>SUMIFS('vCluster (Imported)'!$G:$G,'vCluster (Imported)'!$A:$A,K2744)</f>
        <v>0</v>
      </c>
      <c r="Q2744">
        <f t="shared" si="259"/>
        <v>0</v>
      </c>
    </row>
    <row r="2745" spans="1:17" x14ac:dyDescent="0.3">
      <c r="A2745">
        <f t="shared" si="254"/>
        <v>2745</v>
      </c>
      <c r="B2745" t="str">
        <f>IF(HLOOKUP("Memory",'vInfo (Imported)'!$1:$5000,A2745,FALSE)&gt;0,HLOOKUP("Memory",'vInfo (Imported)'!$1:$5000,A2745,FALSE),"")</f>
        <v/>
      </c>
      <c r="C2745" t="str">
        <f>IF(HLOOKUP("CPUs",'vInfo (Imported)'!$1:$5000,A2745,FALSE)&gt;0,
HLOOKUP("CPUs",'vInfo (Imported)'!$1:$5000,A2745,FALSE),
"")</f>
        <v/>
      </c>
      <c r="D2745" t="str">
        <f>IF(HLOOKUP($D$1,'vInfo (Imported)'!$1:$5000,A2745,FALSE)&gt;0,
HLOOKUP($D$1,'vInfo (Imported)'!$1:$5000,A2745,FALSE),
"")</f>
        <v/>
      </c>
      <c r="E2745" t="str">
        <f>IF(HLOOKUP("Category",'vInfo (Imported)'!$1:$5000,A2745,FALSE)&gt;0,
HLOOKUP("Category",'vInfo (Imported)'!$1:$5000,A2745,FALSE),
"")</f>
        <v/>
      </c>
      <c r="F2745" t="str">
        <f>IF(HLOOKUP("OS according to the configuration file",'vInfo (Imported)'!$1:$5000,A2745,FALSE)&gt;0,
HLOOKUP("OS according to the configuration file",'vInfo (Imported)'!$1:$5000,A2745,FALSE),
"")</f>
        <v/>
      </c>
      <c r="G2745" s="1" t="str">
        <f>IF(HLOOKUP("Cluster",'vInfo (Imported)'!$1:$5000,A2745,FALSE)&gt;0,
HLOOKUP("Cluster",'vInfo (Imported)'!$1:$5000,A2745,FALSE),
"")</f>
        <v/>
      </c>
      <c r="K2745" s="28">
        <f>'vCluster (Imported)'!A2745</f>
        <v>0</v>
      </c>
      <c r="L2745">
        <f t="shared" si="255"/>
        <v>0</v>
      </c>
      <c r="M2745">
        <f t="shared" si="256"/>
        <v>0</v>
      </c>
      <c r="N2745">
        <f t="shared" si="257"/>
        <v>0</v>
      </c>
      <c r="O2745" s="1">
        <f t="shared" si="258"/>
        <v>0</v>
      </c>
      <c r="P2745">
        <f>SUMIFS('vCluster (Imported)'!$G:$G,'vCluster (Imported)'!$A:$A,K2745)</f>
        <v>0</v>
      </c>
      <c r="Q2745">
        <f t="shared" si="259"/>
        <v>0</v>
      </c>
    </row>
    <row r="2746" spans="1:17" x14ac:dyDescent="0.3">
      <c r="A2746">
        <f t="shared" si="254"/>
        <v>2746</v>
      </c>
      <c r="B2746" t="str">
        <f>IF(HLOOKUP("Memory",'vInfo (Imported)'!$1:$5000,A2746,FALSE)&gt;0,HLOOKUP("Memory",'vInfo (Imported)'!$1:$5000,A2746,FALSE),"")</f>
        <v/>
      </c>
      <c r="C2746" t="str">
        <f>IF(HLOOKUP("CPUs",'vInfo (Imported)'!$1:$5000,A2746,FALSE)&gt;0,
HLOOKUP("CPUs",'vInfo (Imported)'!$1:$5000,A2746,FALSE),
"")</f>
        <v/>
      </c>
      <c r="D2746" t="str">
        <f>IF(HLOOKUP($D$1,'vInfo (Imported)'!$1:$5000,A2746,FALSE)&gt;0,
HLOOKUP($D$1,'vInfo (Imported)'!$1:$5000,A2746,FALSE),
"")</f>
        <v/>
      </c>
      <c r="E2746" t="str">
        <f>IF(HLOOKUP("Category",'vInfo (Imported)'!$1:$5000,A2746,FALSE)&gt;0,
HLOOKUP("Category",'vInfo (Imported)'!$1:$5000,A2746,FALSE),
"")</f>
        <v/>
      </c>
      <c r="F2746" t="str">
        <f>IF(HLOOKUP("OS according to the configuration file",'vInfo (Imported)'!$1:$5000,A2746,FALSE)&gt;0,
HLOOKUP("OS according to the configuration file",'vInfo (Imported)'!$1:$5000,A2746,FALSE),
"")</f>
        <v/>
      </c>
      <c r="G2746" s="1" t="str">
        <f>IF(HLOOKUP("Cluster",'vInfo (Imported)'!$1:$5000,A2746,FALSE)&gt;0,
HLOOKUP("Cluster",'vInfo (Imported)'!$1:$5000,A2746,FALSE),
"")</f>
        <v/>
      </c>
      <c r="K2746" s="28">
        <f>'vCluster (Imported)'!A2746</f>
        <v>0</v>
      </c>
      <c r="L2746">
        <f t="shared" si="255"/>
        <v>0</v>
      </c>
      <c r="M2746">
        <f t="shared" si="256"/>
        <v>0</v>
      </c>
      <c r="N2746">
        <f t="shared" si="257"/>
        <v>0</v>
      </c>
      <c r="O2746" s="1">
        <f t="shared" si="258"/>
        <v>0</v>
      </c>
      <c r="P2746">
        <f>SUMIFS('vCluster (Imported)'!$G:$G,'vCluster (Imported)'!$A:$A,K2746)</f>
        <v>0</v>
      </c>
      <c r="Q2746">
        <f t="shared" si="259"/>
        <v>0</v>
      </c>
    </row>
    <row r="2747" spans="1:17" x14ac:dyDescent="0.3">
      <c r="A2747">
        <f t="shared" si="254"/>
        <v>2747</v>
      </c>
      <c r="B2747" t="str">
        <f>IF(HLOOKUP("Memory",'vInfo (Imported)'!$1:$5000,A2747,FALSE)&gt;0,HLOOKUP("Memory",'vInfo (Imported)'!$1:$5000,A2747,FALSE),"")</f>
        <v/>
      </c>
      <c r="C2747" t="str">
        <f>IF(HLOOKUP("CPUs",'vInfo (Imported)'!$1:$5000,A2747,FALSE)&gt;0,
HLOOKUP("CPUs",'vInfo (Imported)'!$1:$5000,A2747,FALSE),
"")</f>
        <v/>
      </c>
      <c r="D2747" t="str">
        <f>IF(HLOOKUP($D$1,'vInfo (Imported)'!$1:$5000,A2747,FALSE)&gt;0,
HLOOKUP($D$1,'vInfo (Imported)'!$1:$5000,A2747,FALSE),
"")</f>
        <v/>
      </c>
      <c r="E2747" t="str">
        <f>IF(HLOOKUP("Category",'vInfo (Imported)'!$1:$5000,A2747,FALSE)&gt;0,
HLOOKUP("Category",'vInfo (Imported)'!$1:$5000,A2747,FALSE),
"")</f>
        <v/>
      </c>
      <c r="F2747" t="str">
        <f>IF(HLOOKUP("OS according to the configuration file",'vInfo (Imported)'!$1:$5000,A2747,FALSE)&gt;0,
HLOOKUP("OS according to the configuration file",'vInfo (Imported)'!$1:$5000,A2747,FALSE),
"")</f>
        <v/>
      </c>
      <c r="G2747" s="1" t="str">
        <f>IF(HLOOKUP("Cluster",'vInfo (Imported)'!$1:$5000,A2747,FALSE)&gt;0,
HLOOKUP("Cluster",'vInfo (Imported)'!$1:$5000,A2747,FALSE),
"")</f>
        <v/>
      </c>
      <c r="K2747" s="28">
        <f>'vCluster (Imported)'!A2747</f>
        <v>0</v>
      </c>
      <c r="L2747">
        <f t="shared" si="255"/>
        <v>0</v>
      </c>
      <c r="M2747">
        <f t="shared" si="256"/>
        <v>0</v>
      </c>
      <c r="N2747">
        <f t="shared" si="257"/>
        <v>0</v>
      </c>
      <c r="O2747" s="1">
        <f t="shared" si="258"/>
        <v>0</v>
      </c>
      <c r="P2747">
        <f>SUMIFS('vCluster (Imported)'!$G:$G,'vCluster (Imported)'!$A:$A,K2747)</f>
        <v>0</v>
      </c>
      <c r="Q2747">
        <f t="shared" si="259"/>
        <v>0</v>
      </c>
    </row>
    <row r="2748" spans="1:17" x14ac:dyDescent="0.3">
      <c r="A2748">
        <f t="shared" si="254"/>
        <v>2748</v>
      </c>
      <c r="B2748" t="str">
        <f>IF(HLOOKUP("Memory",'vInfo (Imported)'!$1:$5000,A2748,FALSE)&gt;0,HLOOKUP("Memory",'vInfo (Imported)'!$1:$5000,A2748,FALSE),"")</f>
        <v/>
      </c>
      <c r="C2748" t="str">
        <f>IF(HLOOKUP("CPUs",'vInfo (Imported)'!$1:$5000,A2748,FALSE)&gt;0,
HLOOKUP("CPUs",'vInfo (Imported)'!$1:$5000,A2748,FALSE),
"")</f>
        <v/>
      </c>
      <c r="D2748" t="str">
        <f>IF(HLOOKUP($D$1,'vInfo (Imported)'!$1:$5000,A2748,FALSE)&gt;0,
HLOOKUP($D$1,'vInfo (Imported)'!$1:$5000,A2748,FALSE),
"")</f>
        <v/>
      </c>
      <c r="E2748" t="str">
        <f>IF(HLOOKUP("Category",'vInfo (Imported)'!$1:$5000,A2748,FALSE)&gt;0,
HLOOKUP("Category",'vInfo (Imported)'!$1:$5000,A2748,FALSE),
"")</f>
        <v/>
      </c>
      <c r="F2748" t="str">
        <f>IF(HLOOKUP("OS according to the configuration file",'vInfo (Imported)'!$1:$5000,A2748,FALSE)&gt;0,
HLOOKUP("OS according to the configuration file",'vInfo (Imported)'!$1:$5000,A2748,FALSE),
"")</f>
        <v/>
      </c>
      <c r="G2748" s="1" t="str">
        <f>IF(HLOOKUP("Cluster",'vInfo (Imported)'!$1:$5000,A2748,FALSE)&gt;0,
HLOOKUP("Cluster",'vInfo (Imported)'!$1:$5000,A2748,FALSE),
"")</f>
        <v/>
      </c>
      <c r="K2748" s="28">
        <f>'vCluster (Imported)'!A2748</f>
        <v>0</v>
      </c>
      <c r="L2748">
        <f t="shared" si="255"/>
        <v>0</v>
      </c>
      <c r="M2748">
        <f t="shared" si="256"/>
        <v>0</v>
      </c>
      <c r="N2748">
        <f t="shared" si="257"/>
        <v>0</v>
      </c>
      <c r="O2748" s="1">
        <f t="shared" si="258"/>
        <v>0</v>
      </c>
      <c r="P2748">
        <f>SUMIFS('vCluster (Imported)'!$G:$G,'vCluster (Imported)'!$A:$A,K2748)</f>
        <v>0</v>
      </c>
      <c r="Q2748">
        <f t="shared" si="259"/>
        <v>0</v>
      </c>
    </row>
    <row r="2749" spans="1:17" x14ac:dyDescent="0.3">
      <c r="A2749">
        <f t="shared" si="254"/>
        <v>2749</v>
      </c>
      <c r="B2749" t="str">
        <f>IF(HLOOKUP("Memory",'vInfo (Imported)'!$1:$5000,A2749,FALSE)&gt;0,HLOOKUP("Memory",'vInfo (Imported)'!$1:$5000,A2749,FALSE),"")</f>
        <v/>
      </c>
      <c r="C2749" t="str">
        <f>IF(HLOOKUP("CPUs",'vInfo (Imported)'!$1:$5000,A2749,FALSE)&gt;0,
HLOOKUP("CPUs",'vInfo (Imported)'!$1:$5000,A2749,FALSE),
"")</f>
        <v/>
      </c>
      <c r="D2749" t="str">
        <f>IF(HLOOKUP($D$1,'vInfo (Imported)'!$1:$5000,A2749,FALSE)&gt;0,
HLOOKUP($D$1,'vInfo (Imported)'!$1:$5000,A2749,FALSE),
"")</f>
        <v/>
      </c>
      <c r="E2749" t="str">
        <f>IF(HLOOKUP("Category",'vInfo (Imported)'!$1:$5000,A2749,FALSE)&gt;0,
HLOOKUP("Category",'vInfo (Imported)'!$1:$5000,A2749,FALSE),
"")</f>
        <v/>
      </c>
      <c r="F2749" t="str">
        <f>IF(HLOOKUP("OS according to the configuration file",'vInfo (Imported)'!$1:$5000,A2749,FALSE)&gt;0,
HLOOKUP("OS according to the configuration file",'vInfo (Imported)'!$1:$5000,A2749,FALSE),
"")</f>
        <v/>
      </c>
      <c r="G2749" s="1" t="str">
        <f>IF(HLOOKUP("Cluster",'vInfo (Imported)'!$1:$5000,A2749,FALSE)&gt;0,
HLOOKUP("Cluster",'vInfo (Imported)'!$1:$5000,A2749,FALSE),
"")</f>
        <v/>
      </c>
      <c r="K2749" s="28">
        <f>'vCluster (Imported)'!A2749</f>
        <v>0</v>
      </c>
      <c r="L2749">
        <f t="shared" si="255"/>
        <v>0</v>
      </c>
      <c r="M2749">
        <f t="shared" si="256"/>
        <v>0</v>
      </c>
      <c r="N2749">
        <f t="shared" si="257"/>
        <v>0</v>
      </c>
      <c r="O2749" s="1">
        <f t="shared" si="258"/>
        <v>0</v>
      </c>
      <c r="P2749">
        <f>SUMIFS('vCluster (Imported)'!$G:$G,'vCluster (Imported)'!$A:$A,K2749)</f>
        <v>0</v>
      </c>
      <c r="Q2749">
        <f t="shared" si="259"/>
        <v>0</v>
      </c>
    </row>
    <row r="2750" spans="1:17" x14ac:dyDescent="0.3">
      <c r="A2750">
        <f t="shared" si="254"/>
        <v>2750</v>
      </c>
      <c r="B2750" t="str">
        <f>IF(HLOOKUP("Memory",'vInfo (Imported)'!$1:$5000,A2750,FALSE)&gt;0,HLOOKUP("Memory",'vInfo (Imported)'!$1:$5000,A2750,FALSE),"")</f>
        <v/>
      </c>
      <c r="C2750" t="str">
        <f>IF(HLOOKUP("CPUs",'vInfo (Imported)'!$1:$5000,A2750,FALSE)&gt;0,
HLOOKUP("CPUs",'vInfo (Imported)'!$1:$5000,A2750,FALSE),
"")</f>
        <v/>
      </c>
      <c r="D2750" t="str">
        <f>IF(HLOOKUP($D$1,'vInfo (Imported)'!$1:$5000,A2750,FALSE)&gt;0,
HLOOKUP($D$1,'vInfo (Imported)'!$1:$5000,A2750,FALSE),
"")</f>
        <v/>
      </c>
      <c r="E2750" t="str">
        <f>IF(HLOOKUP("Category",'vInfo (Imported)'!$1:$5000,A2750,FALSE)&gt;0,
HLOOKUP("Category",'vInfo (Imported)'!$1:$5000,A2750,FALSE),
"")</f>
        <v/>
      </c>
      <c r="F2750" t="str">
        <f>IF(HLOOKUP("OS according to the configuration file",'vInfo (Imported)'!$1:$5000,A2750,FALSE)&gt;0,
HLOOKUP("OS according to the configuration file",'vInfo (Imported)'!$1:$5000,A2750,FALSE),
"")</f>
        <v/>
      </c>
      <c r="G2750" s="1" t="str">
        <f>IF(HLOOKUP("Cluster",'vInfo (Imported)'!$1:$5000,A2750,FALSE)&gt;0,
HLOOKUP("Cluster",'vInfo (Imported)'!$1:$5000,A2750,FALSE),
"")</f>
        <v/>
      </c>
      <c r="K2750" s="28">
        <f>'vCluster (Imported)'!A2750</f>
        <v>0</v>
      </c>
      <c r="L2750">
        <f t="shared" si="255"/>
        <v>0</v>
      </c>
      <c r="M2750">
        <f t="shared" si="256"/>
        <v>0</v>
      </c>
      <c r="N2750">
        <f t="shared" si="257"/>
        <v>0</v>
      </c>
      <c r="O2750" s="1">
        <f t="shared" si="258"/>
        <v>0</v>
      </c>
      <c r="P2750">
        <f>SUMIFS('vCluster (Imported)'!$G:$G,'vCluster (Imported)'!$A:$A,K2750)</f>
        <v>0</v>
      </c>
      <c r="Q2750">
        <f t="shared" si="259"/>
        <v>0</v>
      </c>
    </row>
    <row r="2751" spans="1:17" x14ac:dyDescent="0.3">
      <c r="A2751">
        <f t="shared" si="254"/>
        <v>2751</v>
      </c>
      <c r="B2751" t="str">
        <f>IF(HLOOKUP("Memory",'vInfo (Imported)'!$1:$5000,A2751,FALSE)&gt;0,HLOOKUP("Memory",'vInfo (Imported)'!$1:$5000,A2751,FALSE),"")</f>
        <v/>
      </c>
      <c r="C2751" t="str">
        <f>IF(HLOOKUP("CPUs",'vInfo (Imported)'!$1:$5000,A2751,FALSE)&gt;0,
HLOOKUP("CPUs",'vInfo (Imported)'!$1:$5000,A2751,FALSE),
"")</f>
        <v/>
      </c>
      <c r="D2751" t="str">
        <f>IF(HLOOKUP($D$1,'vInfo (Imported)'!$1:$5000,A2751,FALSE)&gt;0,
HLOOKUP($D$1,'vInfo (Imported)'!$1:$5000,A2751,FALSE),
"")</f>
        <v/>
      </c>
      <c r="E2751" t="str">
        <f>IF(HLOOKUP("Category",'vInfo (Imported)'!$1:$5000,A2751,FALSE)&gt;0,
HLOOKUP("Category",'vInfo (Imported)'!$1:$5000,A2751,FALSE),
"")</f>
        <v/>
      </c>
      <c r="F2751" t="str">
        <f>IF(HLOOKUP("OS according to the configuration file",'vInfo (Imported)'!$1:$5000,A2751,FALSE)&gt;0,
HLOOKUP("OS according to the configuration file",'vInfo (Imported)'!$1:$5000,A2751,FALSE),
"")</f>
        <v/>
      </c>
      <c r="G2751" s="1" t="str">
        <f>IF(HLOOKUP("Cluster",'vInfo (Imported)'!$1:$5000,A2751,FALSE)&gt;0,
HLOOKUP("Cluster",'vInfo (Imported)'!$1:$5000,A2751,FALSE),
"")</f>
        <v/>
      </c>
      <c r="K2751" s="28">
        <f>'vCluster (Imported)'!A2751</f>
        <v>0</v>
      </c>
      <c r="L2751">
        <f t="shared" si="255"/>
        <v>0</v>
      </c>
      <c r="M2751">
        <f t="shared" si="256"/>
        <v>0</v>
      </c>
      <c r="N2751">
        <f t="shared" si="257"/>
        <v>0</v>
      </c>
      <c r="O2751" s="1">
        <f t="shared" si="258"/>
        <v>0</v>
      </c>
      <c r="P2751">
        <f>SUMIFS('vCluster (Imported)'!$G:$G,'vCluster (Imported)'!$A:$A,K2751)</f>
        <v>0</v>
      </c>
      <c r="Q2751">
        <f t="shared" si="259"/>
        <v>0</v>
      </c>
    </row>
    <row r="2752" spans="1:17" x14ac:dyDescent="0.3">
      <c r="A2752">
        <f t="shared" si="254"/>
        <v>2752</v>
      </c>
      <c r="B2752" t="str">
        <f>IF(HLOOKUP("Memory",'vInfo (Imported)'!$1:$5000,A2752,FALSE)&gt;0,HLOOKUP("Memory",'vInfo (Imported)'!$1:$5000,A2752,FALSE),"")</f>
        <v/>
      </c>
      <c r="C2752" t="str">
        <f>IF(HLOOKUP("CPUs",'vInfo (Imported)'!$1:$5000,A2752,FALSE)&gt;0,
HLOOKUP("CPUs",'vInfo (Imported)'!$1:$5000,A2752,FALSE),
"")</f>
        <v/>
      </c>
      <c r="D2752" t="str">
        <f>IF(HLOOKUP($D$1,'vInfo (Imported)'!$1:$5000,A2752,FALSE)&gt;0,
HLOOKUP($D$1,'vInfo (Imported)'!$1:$5000,A2752,FALSE),
"")</f>
        <v/>
      </c>
      <c r="E2752" t="str">
        <f>IF(HLOOKUP("Category",'vInfo (Imported)'!$1:$5000,A2752,FALSE)&gt;0,
HLOOKUP("Category",'vInfo (Imported)'!$1:$5000,A2752,FALSE),
"")</f>
        <v/>
      </c>
      <c r="F2752" t="str">
        <f>IF(HLOOKUP("OS according to the configuration file",'vInfo (Imported)'!$1:$5000,A2752,FALSE)&gt;0,
HLOOKUP("OS according to the configuration file",'vInfo (Imported)'!$1:$5000,A2752,FALSE),
"")</f>
        <v/>
      </c>
      <c r="G2752" s="1" t="str">
        <f>IF(HLOOKUP("Cluster",'vInfo (Imported)'!$1:$5000,A2752,FALSE)&gt;0,
HLOOKUP("Cluster",'vInfo (Imported)'!$1:$5000,A2752,FALSE),
"")</f>
        <v/>
      </c>
      <c r="K2752" s="28">
        <f>'vCluster (Imported)'!A2752</f>
        <v>0</v>
      </c>
      <c r="L2752">
        <f t="shared" si="255"/>
        <v>0</v>
      </c>
      <c r="M2752">
        <f t="shared" si="256"/>
        <v>0</v>
      </c>
      <c r="N2752">
        <f t="shared" si="257"/>
        <v>0</v>
      </c>
      <c r="O2752" s="1">
        <f t="shared" si="258"/>
        <v>0</v>
      </c>
      <c r="P2752">
        <f>SUMIFS('vCluster (Imported)'!$G:$G,'vCluster (Imported)'!$A:$A,K2752)</f>
        <v>0</v>
      </c>
      <c r="Q2752">
        <f t="shared" si="259"/>
        <v>0</v>
      </c>
    </row>
    <row r="2753" spans="1:17" x14ac:dyDescent="0.3">
      <c r="A2753">
        <f t="shared" si="254"/>
        <v>2753</v>
      </c>
      <c r="B2753" t="str">
        <f>IF(HLOOKUP("Memory",'vInfo (Imported)'!$1:$5000,A2753,FALSE)&gt;0,HLOOKUP("Memory",'vInfo (Imported)'!$1:$5000,A2753,FALSE),"")</f>
        <v/>
      </c>
      <c r="C2753" t="str">
        <f>IF(HLOOKUP("CPUs",'vInfo (Imported)'!$1:$5000,A2753,FALSE)&gt;0,
HLOOKUP("CPUs",'vInfo (Imported)'!$1:$5000,A2753,FALSE),
"")</f>
        <v/>
      </c>
      <c r="D2753" t="str">
        <f>IF(HLOOKUP($D$1,'vInfo (Imported)'!$1:$5000,A2753,FALSE)&gt;0,
HLOOKUP($D$1,'vInfo (Imported)'!$1:$5000,A2753,FALSE),
"")</f>
        <v/>
      </c>
      <c r="E2753" t="str">
        <f>IF(HLOOKUP("Category",'vInfo (Imported)'!$1:$5000,A2753,FALSE)&gt;0,
HLOOKUP("Category",'vInfo (Imported)'!$1:$5000,A2753,FALSE),
"")</f>
        <v/>
      </c>
      <c r="F2753" t="str">
        <f>IF(HLOOKUP("OS according to the configuration file",'vInfo (Imported)'!$1:$5000,A2753,FALSE)&gt;0,
HLOOKUP("OS according to the configuration file",'vInfo (Imported)'!$1:$5000,A2753,FALSE),
"")</f>
        <v/>
      </c>
      <c r="G2753" s="1" t="str">
        <f>IF(HLOOKUP("Cluster",'vInfo (Imported)'!$1:$5000,A2753,FALSE)&gt;0,
HLOOKUP("Cluster",'vInfo (Imported)'!$1:$5000,A2753,FALSE),
"")</f>
        <v/>
      </c>
      <c r="K2753" s="28">
        <f>'vCluster (Imported)'!A2753</f>
        <v>0</v>
      </c>
      <c r="L2753">
        <f t="shared" si="255"/>
        <v>0</v>
      </c>
      <c r="M2753">
        <f t="shared" si="256"/>
        <v>0</v>
      </c>
      <c r="N2753">
        <f t="shared" si="257"/>
        <v>0</v>
      </c>
      <c r="O2753" s="1">
        <f t="shared" si="258"/>
        <v>0</v>
      </c>
      <c r="P2753">
        <f>SUMIFS('vCluster (Imported)'!$G:$G,'vCluster (Imported)'!$A:$A,K2753)</f>
        <v>0</v>
      </c>
      <c r="Q2753">
        <f t="shared" si="259"/>
        <v>0</v>
      </c>
    </row>
    <row r="2754" spans="1:17" x14ac:dyDescent="0.3">
      <c r="A2754">
        <f t="shared" ref="A2754:A2817" si="260">A2753+1</f>
        <v>2754</v>
      </c>
      <c r="B2754" t="str">
        <f>IF(HLOOKUP("Memory",'vInfo (Imported)'!$1:$5000,A2754,FALSE)&gt;0,HLOOKUP("Memory",'vInfo (Imported)'!$1:$5000,A2754,FALSE),"")</f>
        <v/>
      </c>
      <c r="C2754" t="str">
        <f>IF(HLOOKUP("CPUs",'vInfo (Imported)'!$1:$5000,A2754,FALSE)&gt;0,
HLOOKUP("CPUs",'vInfo (Imported)'!$1:$5000,A2754,FALSE),
"")</f>
        <v/>
      </c>
      <c r="D2754" t="str">
        <f>IF(HLOOKUP($D$1,'vInfo (Imported)'!$1:$5000,A2754,FALSE)&gt;0,
HLOOKUP($D$1,'vInfo (Imported)'!$1:$5000,A2754,FALSE),
"")</f>
        <v/>
      </c>
      <c r="E2754" t="str">
        <f>IF(HLOOKUP("Category",'vInfo (Imported)'!$1:$5000,A2754,FALSE)&gt;0,
HLOOKUP("Category",'vInfo (Imported)'!$1:$5000,A2754,FALSE),
"")</f>
        <v/>
      </c>
      <c r="F2754" t="str">
        <f>IF(HLOOKUP("OS according to the configuration file",'vInfo (Imported)'!$1:$5000,A2754,FALSE)&gt;0,
HLOOKUP("OS according to the configuration file",'vInfo (Imported)'!$1:$5000,A2754,FALSE),
"")</f>
        <v/>
      </c>
      <c r="G2754" s="1" t="str">
        <f>IF(HLOOKUP("Cluster",'vInfo (Imported)'!$1:$5000,A2754,FALSE)&gt;0,
HLOOKUP("Cluster",'vInfo (Imported)'!$1:$5000,A2754,FALSE),
"")</f>
        <v/>
      </c>
      <c r="K2754" s="28">
        <f>'vCluster (Imported)'!A2754</f>
        <v>0</v>
      </c>
      <c r="L2754">
        <f t="shared" ref="L2754:L2817" si="261">COUNTIFS(G:G,K2754,$E:$E,$L$1)</f>
        <v>0</v>
      </c>
      <c r="M2754">
        <f t="shared" ref="M2754:M2817" si="262">COUNTIFS(G:G,K2754,$E:$E,$M$1)</f>
        <v>0</v>
      </c>
      <c r="N2754">
        <f t="shared" ref="N2754:N2817" si="263">COUNTIFS(G:G,K2754,$E:$E,$N$1)</f>
        <v>0</v>
      </c>
      <c r="O2754" s="1">
        <f t="shared" ref="O2754:O2817" si="264">COUNTIFS(G:G,K2754,$E:$E,$O$1)</f>
        <v>0</v>
      </c>
      <c r="P2754">
        <f>SUMIFS('vCluster (Imported)'!$G:$G,'vCluster (Imported)'!$A:$A,K2754)</f>
        <v>0</v>
      </c>
      <c r="Q2754">
        <f t="shared" ref="Q2754:Q2817" si="265">IF(L2754&gt;0,P2754,0)</f>
        <v>0</v>
      </c>
    </row>
    <row r="2755" spans="1:17" x14ac:dyDescent="0.3">
      <c r="A2755">
        <f t="shared" si="260"/>
        <v>2755</v>
      </c>
      <c r="B2755" t="str">
        <f>IF(HLOOKUP("Memory",'vInfo (Imported)'!$1:$5000,A2755,FALSE)&gt;0,HLOOKUP("Memory",'vInfo (Imported)'!$1:$5000,A2755,FALSE),"")</f>
        <v/>
      </c>
      <c r="C2755" t="str">
        <f>IF(HLOOKUP("CPUs",'vInfo (Imported)'!$1:$5000,A2755,FALSE)&gt;0,
HLOOKUP("CPUs",'vInfo (Imported)'!$1:$5000,A2755,FALSE),
"")</f>
        <v/>
      </c>
      <c r="D2755" t="str">
        <f>IF(HLOOKUP($D$1,'vInfo (Imported)'!$1:$5000,A2755,FALSE)&gt;0,
HLOOKUP($D$1,'vInfo (Imported)'!$1:$5000,A2755,FALSE),
"")</f>
        <v/>
      </c>
      <c r="E2755" t="str">
        <f>IF(HLOOKUP("Category",'vInfo (Imported)'!$1:$5000,A2755,FALSE)&gt;0,
HLOOKUP("Category",'vInfo (Imported)'!$1:$5000,A2755,FALSE),
"")</f>
        <v/>
      </c>
      <c r="F2755" t="str">
        <f>IF(HLOOKUP("OS according to the configuration file",'vInfo (Imported)'!$1:$5000,A2755,FALSE)&gt;0,
HLOOKUP("OS according to the configuration file",'vInfo (Imported)'!$1:$5000,A2755,FALSE),
"")</f>
        <v/>
      </c>
      <c r="G2755" s="1" t="str">
        <f>IF(HLOOKUP("Cluster",'vInfo (Imported)'!$1:$5000,A2755,FALSE)&gt;0,
HLOOKUP("Cluster",'vInfo (Imported)'!$1:$5000,A2755,FALSE),
"")</f>
        <v/>
      </c>
      <c r="K2755" s="28">
        <f>'vCluster (Imported)'!A2755</f>
        <v>0</v>
      </c>
      <c r="L2755">
        <f t="shared" si="261"/>
        <v>0</v>
      </c>
      <c r="M2755">
        <f t="shared" si="262"/>
        <v>0</v>
      </c>
      <c r="N2755">
        <f t="shared" si="263"/>
        <v>0</v>
      </c>
      <c r="O2755" s="1">
        <f t="shared" si="264"/>
        <v>0</v>
      </c>
      <c r="P2755">
        <f>SUMIFS('vCluster (Imported)'!$G:$G,'vCluster (Imported)'!$A:$A,K2755)</f>
        <v>0</v>
      </c>
      <c r="Q2755">
        <f t="shared" si="265"/>
        <v>0</v>
      </c>
    </row>
    <row r="2756" spans="1:17" x14ac:dyDescent="0.3">
      <c r="A2756">
        <f t="shared" si="260"/>
        <v>2756</v>
      </c>
      <c r="B2756" t="str">
        <f>IF(HLOOKUP("Memory",'vInfo (Imported)'!$1:$5000,A2756,FALSE)&gt;0,HLOOKUP("Memory",'vInfo (Imported)'!$1:$5000,A2756,FALSE),"")</f>
        <v/>
      </c>
      <c r="C2756" t="str">
        <f>IF(HLOOKUP("CPUs",'vInfo (Imported)'!$1:$5000,A2756,FALSE)&gt;0,
HLOOKUP("CPUs",'vInfo (Imported)'!$1:$5000,A2756,FALSE),
"")</f>
        <v/>
      </c>
      <c r="D2756" t="str">
        <f>IF(HLOOKUP($D$1,'vInfo (Imported)'!$1:$5000,A2756,FALSE)&gt;0,
HLOOKUP($D$1,'vInfo (Imported)'!$1:$5000,A2756,FALSE),
"")</f>
        <v/>
      </c>
      <c r="E2756" t="str">
        <f>IF(HLOOKUP("Category",'vInfo (Imported)'!$1:$5000,A2756,FALSE)&gt;0,
HLOOKUP("Category",'vInfo (Imported)'!$1:$5000,A2756,FALSE),
"")</f>
        <v/>
      </c>
      <c r="F2756" t="str">
        <f>IF(HLOOKUP("OS according to the configuration file",'vInfo (Imported)'!$1:$5000,A2756,FALSE)&gt;0,
HLOOKUP("OS according to the configuration file",'vInfo (Imported)'!$1:$5000,A2756,FALSE),
"")</f>
        <v/>
      </c>
      <c r="G2756" s="1" t="str">
        <f>IF(HLOOKUP("Cluster",'vInfo (Imported)'!$1:$5000,A2756,FALSE)&gt;0,
HLOOKUP("Cluster",'vInfo (Imported)'!$1:$5000,A2756,FALSE),
"")</f>
        <v/>
      </c>
      <c r="K2756" s="28">
        <f>'vCluster (Imported)'!A2756</f>
        <v>0</v>
      </c>
      <c r="L2756">
        <f t="shared" si="261"/>
        <v>0</v>
      </c>
      <c r="M2756">
        <f t="shared" si="262"/>
        <v>0</v>
      </c>
      <c r="N2756">
        <f t="shared" si="263"/>
        <v>0</v>
      </c>
      <c r="O2756" s="1">
        <f t="shared" si="264"/>
        <v>0</v>
      </c>
      <c r="P2756">
        <f>SUMIFS('vCluster (Imported)'!$G:$G,'vCluster (Imported)'!$A:$A,K2756)</f>
        <v>0</v>
      </c>
      <c r="Q2756">
        <f t="shared" si="265"/>
        <v>0</v>
      </c>
    </row>
    <row r="2757" spans="1:17" x14ac:dyDescent="0.3">
      <c r="A2757">
        <f t="shared" si="260"/>
        <v>2757</v>
      </c>
      <c r="B2757" t="str">
        <f>IF(HLOOKUP("Memory",'vInfo (Imported)'!$1:$5000,A2757,FALSE)&gt;0,HLOOKUP("Memory",'vInfo (Imported)'!$1:$5000,A2757,FALSE),"")</f>
        <v/>
      </c>
      <c r="C2757" t="str">
        <f>IF(HLOOKUP("CPUs",'vInfo (Imported)'!$1:$5000,A2757,FALSE)&gt;0,
HLOOKUP("CPUs",'vInfo (Imported)'!$1:$5000,A2757,FALSE),
"")</f>
        <v/>
      </c>
      <c r="D2757" t="str">
        <f>IF(HLOOKUP($D$1,'vInfo (Imported)'!$1:$5000,A2757,FALSE)&gt;0,
HLOOKUP($D$1,'vInfo (Imported)'!$1:$5000,A2757,FALSE),
"")</f>
        <v/>
      </c>
      <c r="E2757" t="str">
        <f>IF(HLOOKUP("Category",'vInfo (Imported)'!$1:$5000,A2757,FALSE)&gt;0,
HLOOKUP("Category",'vInfo (Imported)'!$1:$5000,A2757,FALSE),
"")</f>
        <v/>
      </c>
      <c r="F2757" t="str">
        <f>IF(HLOOKUP("OS according to the configuration file",'vInfo (Imported)'!$1:$5000,A2757,FALSE)&gt;0,
HLOOKUP("OS according to the configuration file",'vInfo (Imported)'!$1:$5000,A2757,FALSE),
"")</f>
        <v/>
      </c>
      <c r="G2757" s="1" t="str">
        <f>IF(HLOOKUP("Cluster",'vInfo (Imported)'!$1:$5000,A2757,FALSE)&gt;0,
HLOOKUP("Cluster",'vInfo (Imported)'!$1:$5000,A2757,FALSE),
"")</f>
        <v/>
      </c>
      <c r="K2757" s="28">
        <f>'vCluster (Imported)'!A2757</f>
        <v>0</v>
      </c>
      <c r="L2757">
        <f t="shared" si="261"/>
        <v>0</v>
      </c>
      <c r="M2757">
        <f t="shared" si="262"/>
        <v>0</v>
      </c>
      <c r="N2757">
        <f t="shared" si="263"/>
        <v>0</v>
      </c>
      <c r="O2757" s="1">
        <f t="shared" si="264"/>
        <v>0</v>
      </c>
      <c r="P2757">
        <f>SUMIFS('vCluster (Imported)'!$G:$G,'vCluster (Imported)'!$A:$A,K2757)</f>
        <v>0</v>
      </c>
      <c r="Q2757">
        <f t="shared" si="265"/>
        <v>0</v>
      </c>
    </row>
    <row r="2758" spans="1:17" x14ac:dyDescent="0.3">
      <c r="A2758">
        <f t="shared" si="260"/>
        <v>2758</v>
      </c>
      <c r="B2758" t="str">
        <f>IF(HLOOKUP("Memory",'vInfo (Imported)'!$1:$5000,A2758,FALSE)&gt;0,HLOOKUP("Memory",'vInfo (Imported)'!$1:$5000,A2758,FALSE),"")</f>
        <v/>
      </c>
      <c r="C2758" t="str">
        <f>IF(HLOOKUP("CPUs",'vInfo (Imported)'!$1:$5000,A2758,FALSE)&gt;0,
HLOOKUP("CPUs",'vInfo (Imported)'!$1:$5000,A2758,FALSE),
"")</f>
        <v/>
      </c>
      <c r="D2758" t="str">
        <f>IF(HLOOKUP($D$1,'vInfo (Imported)'!$1:$5000,A2758,FALSE)&gt;0,
HLOOKUP($D$1,'vInfo (Imported)'!$1:$5000,A2758,FALSE),
"")</f>
        <v/>
      </c>
      <c r="E2758" t="str">
        <f>IF(HLOOKUP("Category",'vInfo (Imported)'!$1:$5000,A2758,FALSE)&gt;0,
HLOOKUP("Category",'vInfo (Imported)'!$1:$5000,A2758,FALSE),
"")</f>
        <v/>
      </c>
      <c r="F2758" t="str">
        <f>IF(HLOOKUP("OS according to the configuration file",'vInfo (Imported)'!$1:$5000,A2758,FALSE)&gt;0,
HLOOKUP("OS according to the configuration file",'vInfo (Imported)'!$1:$5000,A2758,FALSE),
"")</f>
        <v/>
      </c>
      <c r="G2758" s="1" t="str">
        <f>IF(HLOOKUP("Cluster",'vInfo (Imported)'!$1:$5000,A2758,FALSE)&gt;0,
HLOOKUP("Cluster",'vInfo (Imported)'!$1:$5000,A2758,FALSE),
"")</f>
        <v/>
      </c>
      <c r="K2758" s="28">
        <f>'vCluster (Imported)'!A2758</f>
        <v>0</v>
      </c>
      <c r="L2758">
        <f t="shared" si="261"/>
        <v>0</v>
      </c>
      <c r="M2758">
        <f t="shared" si="262"/>
        <v>0</v>
      </c>
      <c r="N2758">
        <f t="shared" si="263"/>
        <v>0</v>
      </c>
      <c r="O2758" s="1">
        <f t="shared" si="264"/>
        <v>0</v>
      </c>
      <c r="P2758">
        <f>SUMIFS('vCluster (Imported)'!$G:$G,'vCluster (Imported)'!$A:$A,K2758)</f>
        <v>0</v>
      </c>
      <c r="Q2758">
        <f t="shared" si="265"/>
        <v>0</v>
      </c>
    </row>
    <row r="2759" spans="1:17" x14ac:dyDescent="0.3">
      <c r="A2759">
        <f t="shared" si="260"/>
        <v>2759</v>
      </c>
      <c r="B2759" t="str">
        <f>IF(HLOOKUP("Memory",'vInfo (Imported)'!$1:$5000,A2759,FALSE)&gt;0,HLOOKUP("Memory",'vInfo (Imported)'!$1:$5000,A2759,FALSE),"")</f>
        <v/>
      </c>
      <c r="C2759" t="str">
        <f>IF(HLOOKUP("CPUs",'vInfo (Imported)'!$1:$5000,A2759,FALSE)&gt;0,
HLOOKUP("CPUs",'vInfo (Imported)'!$1:$5000,A2759,FALSE),
"")</f>
        <v/>
      </c>
      <c r="D2759" t="str">
        <f>IF(HLOOKUP($D$1,'vInfo (Imported)'!$1:$5000,A2759,FALSE)&gt;0,
HLOOKUP($D$1,'vInfo (Imported)'!$1:$5000,A2759,FALSE),
"")</f>
        <v/>
      </c>
      <c r="E2759" t="str">
        <f>IF(HLOOKUP("Category",'vInfo (Imported)'!$1:$5000,A2759,FALSE)&gt;0,
HLOOKUP("Category",'vInfo (Imported)'!$1:$5000,A2759,FALSE),
"")</f>
        <v/>
      </c>
      <c r="F2759" t="str">
        <f>IF(HLOOKUP("OS according to the configuration file",'vInfo (Imported)'!$1:$5000,A2759,FALSE)&gt;0,
HLOOKUP("OS according to the configuration file",'vInfo (Imported)'!$1:$5000,A2759,FALSE),
"")</f>
        <v/>
      </c>
      <c r="G2759" s="1" t="str">
        <f>IF(HLOOKUP("Cluster",'vInfo (Imported)'!$1:$5000,A2759,FALSE)&gt;0,
HLOOKUP("Cluster",'vInfo (Imported)'!$1:$5000,A2759,FALSE),
"")</f>
        <v/>
      </c>
      <c r="K2759" s="28">
        <f>'vCluster (Imported)'!A2759</f>
        <v>0</v>
      </c>
      <c r="L2759">
        <f t="shared" si="261"/>
        <v>0</v>
      </c>
      <c r="M2759">
        <f t="shared" si="262"/>
        <v>0</v>
      </c>
      <c r="N2759">
        <f t="shared" si="263"/>
        <v>0</v>
      </c>
      <c r="O2759" s="1">
        <f t="shared" si="264"/>
        <v>0</v>
      </c>
      <c r="P2759">
        <f>SUMIFS('vCluster (Imported)'!$G:$G,'vCluster (Imported)'!$A:$A,K2759)</f>
        <v>0</v>
      </c>
      <c r="Q2759">
        <f t="shared" si="265"/>
        <v>0</v>
      </c>
    </row>
    <row r="2760" spans="1:17" x14ac:dyDescent="0.3">
      <c r="A2760">
        <f t="shared" si="260"/>
        <v>2760</v>
      </c>
      <c r="B2760" t="str">
        <f>IF(HLOOKUP("Memory",'vInfo (Imported)'!$1:$5000,A2760,FALSE)&gt;0,HLOOKUP("Memory",'vInfo (Imported)'!$1:$5000,A2760,FALSE),"")</f>
        <v/>
      </c>
      <c r="C2760" t="str">
        <f>IF(HLOOKUP("CPUs",'vInfo (Imported)'!$1:$5000,A2760,FALSE)&gt;0,
HLOOKUP("CPUs",'vInfo (Imported)'!$1:$5000,A2760,FALSE),
"")</f>
        <v/>
      </c>
      <c r="D2760" t="str">
        <f>IF(HLOOKUP($D$1,'vInfo (Imported)'!$1:$5000,A2760,FALSE)&gt;0,
HLOOKUP($D$1,'vInfo (Imported)'!$1:$5000,A2760,FALSE),
"")</f>
        <v/>
      </c>
      <c r="E2760" t="str">
        <f>IF(HLOOKUP("Category",'vInfo (Imported)'!$1:$5000,A2760,FALSE)&gt;0,
HLOOKUP("Category",'vInfo (Imported)'!$1:$5000,A2760,FALSE),
"")</f>
        <v/>
      </c>
      <c r="F2760" t="str">
        <f>IF(HLOOKUP("OS according to the configuration file",'vInfo (Imported)'!$1:$5000,A2760,FALSE)&gt;0,
HLOOKUP("OS according to the configuration file",'vInfo (Imported)'!$1:$5000,A2760,FALSE),
"")</f>
        <v/>
      </c>
      <c r="G2760" s="1" t="str">
        <f>IF(HLOOKUP("Cluster",'vInfo (Imported)'!$1:$5000,A2760,FALSE)&gt;0,
HLOOKUP("Cluster",'vInfo (Imported)'!$1:$5000,A2760,FALSE),
"")</f>
        <v/>
      </c>
      <c r="K2760" s="28">
        <f>'vCluster (Imported)'!A2760</f>
        <v>0</v>
      </c>
      <c r="L2760">
        <f t="shared" si="261"/>
        <v>0</v>
      </c>
      <c r="M2760">
        <f t="shared" si="262"/>
        <v>0</v>
      </c>
      <c r="N2760">
        <f t="shared" si="263"/>
        <v>0</v>
      </c>
      <c r="O2760" s="1">
        <f t="shared" si="264"/>
        <v>0</v>
      </c>
      <c r="P2760">
        <f>SUMIFS('vCluster (Imported)'!$G:$G,'vCluster (Imported)'!$A:$A,K2760)</f>
        <v>0</v>
      </c>
      <c r="Q2760">
        <f t="shared" si="265"/>
        <v>0</v>
      </c>
    </row>
    <row r="2761" spans="1:17" x14ac:dyDescent="0.3">
      <c r="A2761">
        <f t="shared" si="260"/>
        <v>2761</v>
      </c>
      <c r="B2761" t="str">
        <f>IF(HLOOKUP("Memory",'vInfo (Imported)'!$1:$5000,A2761,FALSE)&gt;0,HLOOKUP("Memory",'vInfo (Imported)'!$1:$5000,A2761,FALSE),"")</f>
        <v/>
      </c>
      <c r="C2761" t="str">
        <f>IF(HLOOKUP("CPUs",'vInfo (Imported)'!$1:$5000,A2761,FALSE)&gt;0,
HLOOKUP("CPUs",'vInfo (Imported)'!$1:$5000,A2761,FALSE),
"")</f>
        <v/>
      </c>
      <c r="D2761" t="str">
        <f>IF(HLOOKUP($D$1,'vInfo (Imported)'!$1:$5000,A2761,FALSE)&gt;0,
HLOOKUP($D$1,'vInfo (Imported)'!$1:$5000,A2761,FALSE),
"")</f>
        <v/>
      </c>
      <c r="E2761" t="str">
        <f>IF(HLOOKUP("Category",'vInfo (Imported)'!$1:$5000,A2761,FALSE)&gt;0,
HLOOKUP("Category",'vInfo (Imported)'!$1:$5000,A2761,FALSE),
"")</f>
        <v/>
      </c>
      <c r="F2761" t="str">
        <f>IF(HLOOKUP("OS according to the configuration file",'vInfo (Imported)'!$1:$5000,A2761,FALSE)&gt;0,
HLOOKUP("OS according to the configuration file",'vInfo (Imported)'!$1:$5000,A2761,FALSE),
"")</f>
        <v/>
      </c>
      <c r="G2761" s="1" t="str">
        <f>IF(HLOOKUP("Cluster",'vInfo (Imported)'!$1:$5000,A2761,FALSE)&gt;0,
HLOOKUP("Cluster",'vInfo (Imported)'!$1:$5000,A2761,FALSE),
"")</f>
        <v/>
      </c>
      <c r="K2761" s="28">
        <f>'vCluster (Imported)'!A2761</f>
        <v>0</v>
      </c>
      <c r="L2761">
        <f t="shared" si="261"/>
        <v>0</v>
      </c>
      <c r="M2761">
        <f t="shared" si="262"/>
        <v>0</v>
      </c>
      <c r="N2761">
        <f t="shared" si="263"/>
        <v>0</v>
      </c>
      <c r="O2761" s="1">
        <f t="shared" si="264"/>
        <v>0</v>
      </c>
      <c r="P2761">
        <f>SUMIFS('vCluster (Imported)'!$G:$G,'vCluster (Imported)'!$A:$A,K2761)</f>
        <v>0</v>
      </c>
      <c r="Q2761">
        <f t="shared" si="265"/>
        <v>0</v>
      </c>
    </row>
    <row r="2762" spans="1:17" x14ac:dyDescent="0.3">
      <c r="A2762">
        <f t="shared" si="260"/>
        <v>2762</v>
      </c>
      <c r="B2762" t="str">
        <f>IF(HLOOKUP("Memory",'vInfo (Imported)'!$1:$5000,A2762,FALSE)&gt;0,HLOOKUP("Memory",'vInfo (Imported)'!$1:$5000,A2762,FALSE),"")</f>
        <v/>
      </c>
      <c r="C2762" t="str">
        <f>IF(HLOOKUP("CPUs",'vInfo (Imported)'!$1:$5000,A2762,FALSE)&gt;0,
HLOOKUP("CPUs",'vInfo (Imported)'!$1:$5000,A2762,FALSE),
"")</f>
        <v/>
      </c>
      <c r="D2762" t="str">
        <f>IF(HLOOKUP($D$1,'vInfo (Imported)'!$1:$5000,A2762,FALSE)&gt;0,
HLOOKUP($D$1,'vInfo (Imported)'!$1:$5000,A2762,FALSE),
"")</f>
        <v/>
      </c>
      <c r="E2762" t="str">
        <f>IF(HLOOKUP("Category",'vInfo (Imported)'!$1:$5000,A2762,FALSE)&gt;0,
HLOOKUP("Category",'vInfo (Imported)'!$1:$5000,A2762,FALSE),
"")</f>
        <v/>
      </c>
      <c r="F2762" t="str">
        <f>IF(HLOOKUP("OS according to the configuration file",'vInfo (Imported)'!$1:$5000,A2762,FALSE)&gt;0,
HLOOKUP("OS according to the configuration file",'vInfo (Imported)'!$1:$5000,A2762,FALSE),
"")</f>
        <v/>
      </c>
      <c r="G2762" s="1" t="str">
        <f>IF(HLOOKUP("Cluster",'vInfo (Imported)'!$1:$5000,A2762,FALSE)&gt;0,
HLOOKUP("Cluster",'vInfo (Imported)'!$1:$5000,A2762,FALSE),
"")</f>
        <v/>
      </c>
      <c r="K2762" s="28">
        <f>'vCluster (Imported)'!A2762</f>
        <v>0</v>
      </c>
      <c r="L2762">
        <f t="shared" si="261"/>
        <v>0</v>
      </c>
      <c r="M2762">
        <f t="shared" si="262"/>
        <v>0</v>
      </c>
      <c r="N2762">
        <f t="shared" si="263"/>
        <v>0</v>
      </c>
      <c r="O2762" s="1">
        <f t="shared" si="264"/>
        <v>0</v>
      </c>
      <c r="P2762">
        <f>SUMIFS('vCluster (Imported)'!$G:$G,'vCluster (Imported)'!$A:$A,K2762)</f>
        <v>0</v>
      </c>
      <c r="Q2762">
        <f t="shared" si="265"/>
        <v>0</v>
      </c>
    </row>
    <row r="2763" spans="1:17" x14ac:dyDescent="0.3">
      <c r="A2763">
        <f t="shared" si="260"/>
        <v>2763</v>
      </c>
      <c r="B2763" t="str">
        <f>IF(HLOOKUP("Memory",'vInfo (Imported)'!$1:$5000,A2763,FALSE)&gt;0,HLOOKUP("Memory",'vInfo (Imported)'!$1:$5000,A2763,FALSE),"")</f>
        <v/>
      </c>
      <c r="C2763" t="str">
        <f>IF(HLOOKUP("CPUs",'vInfo (Imported)'!$1:$5000,A2763,FALSE)&gt;0,
HLOOKUP("CPUs",'vInfo (Imported)'!$1:$5000,A2763,FALSE),
"")</f>
        <v/>
      </c>
      <c r="D2763" t="str">
        <f>IF(HLOOKUP($D$1,'vInfo (Imported)'!$1:$5000,A2763,FALSE)&gt;0,
HLOOKUP($D$1,'vInfo (Imported)'!$1:$5000,A2763,FALSE),
"")</f>
        <v/>
      </c>
      <c r="E2763" t="str">
        <f>IF(HLOOKUP("Category",'vInfo (Imported)'!$1:$5000,A2763,FALSE)&gt;0,
HLOOKUP("Category",'vInfo (Imported)'!$1:$5000,A2763,FALSE),
"")</f>
        <v/>
      </c>
      <c r="F2763" t="str">
        <f>IF(HLOOKUP("OS according to the configuration file",'vInfo (Imported)'!$1:$5000,A2763,FALSE)&gt;0,
HLOOKUP("OS according to the configuration file",'vInfo (Imported)'!$1:$5000,A2763,FALSE),
"")</f>
        <v/>
      </c>
      <c r="G2763" s="1" t="str">
        <f>IF(HLOOKUP("Cluster",'vInfo (Imported)'!$1:$5000,A2763,FALSE)&gt;0,
HLOOKUP("Cluster",'vInfo (Imported)'!$1:$5000,A2763,FALSE),
"")</f>
        <v/>
      </c>
      <c r="K2763" s="28">
        <f>'vCluster (Imported)'!A2763</f>
        <v>0</v>
      </c>
      <c r="L2763">
        <f t="shared" si="261"/>
        <v>0</v>
      </c>
      <c r="M2763">
        <f t="shared" si="262"/>
        <v>0</v>
      </c>
      <c r="N2763">
        <f t="shared" si="263"/>
        <v>0</v>
      </c>
      <c r="O2763" s="1">
        <f t="shared" si="264"/>
        <v>0</v>
      </c>
      <c r="P2763">
        <f>SUMIFS('vCluster (Imported)'!$G:$G,'vCluster (Imported)'!$A:$A,K2763)</f>
        <v>0</v>
      </c>
      <c r="Q2763">
        <f t="shared" si="265"/>
        <v>0</v>
      </c>
    </row>
    <row r="2764" spans="1:17" x14ac:dyDescent="0.3">
      <c r="A2764">
        <f t="shared" si="260"/>
        <v>2764</v>
      </c>
      <c r="B2764" t="str">
        <f>IF(HLOOKUP("Memory",'vInfo (Imported)'!$1:$5000,A2764,FALSE)&gt;0,HLOOKUP("Memory",'vInfo (Imported)'!$1:$5000,A2764,FALSE),"")</f>
        <v/>
      </c>
      <c r="C2764" t="str">
        <f>IF(HLOOKUP("CPUs",'vInfo (Imported)'!$1:$5000,A2764,FALSE)&gt;0,
HLOOKUP("CPUs",'vInfo (Imported)'!$1:$5000,A2764,FALSE),
"")</f>
        <v/>
      </c>
      <c r="D2764" t="str">
        <f>IF(HLOOKUP($D$1,'vInfo (Imported)'!$1:$5000,A2764,FALSE)&gt;0,
HLOOKUP($D$1,'vInfo (Imported)'!$1:$5000,A2764,FALSE),
"")</f>
        <v/>
      </c>
      <c r="E2764" t="str">
        <f>IF(HLOOKUP("Category",'vInfo (Imported)'!$1:$5000,A2764,FALSE)&gt;0,
HLOOKUP("Category",'vInfo (Imported)'!$1:$5000,A2764,FALSE),
"")</f>
        <v/>
      </c>
      <c r="F2764" t="str">
        <f>IF(HLOOKUP("OS according to the configuration file",'vInfo (Imported)'!$1:$5000,A2764,FALSE)&gt;0,
HLOOKUP("OS according to the configuration file",'vInfo (Imported)'!$1:$5000,A2764,FALSE),
"")</f>
        <v/>
      </c>
      <c r="G2764" s="1" t="str">
        <f>IF(HLOOKUP("Cluster",'vInfo (Imported)'!$1:$5000,A2764,FALSE)&gt;0,
HLOOKUP("Cluster",'vInfo (Imported)'!$1:$5000,A2764,FALSE),
"")</f>
        <v/>
      </c>
      <c r="K2764" s="28">
        <f>'vCluster (Imported)'!A2764</f>
        <v>0</v>
      </c>
      <c r="L2764">
        <f t="shared" si="261"/>
        <v>0</v>
      </c>
      <c r="M2764">
        <f t="shared" si="262"/>
        <v>0</v>
      </c>
      <c r="N2764">
        <f t="shared" si="263"/>
        <v>0</v>
      </c>
      <c r="O2764" s="1">
        <f t="shared" si="264"/>
        <v>0</v>
      </c>
      <c r="P2764">
        <f>SUMIFS('vCluster (Imported)'!$G:$G,'vCluster (Imported)'!$A:$A,K2764)</f>
        <v>0</v>
      </c>
      <c r="Q2764">
        <f t="shared" si="265"/>
        <v>0</v>
      </c>
    </row>
    <row r="2765" spans="1:17" x14ac:dyDescent="0.3">
      <c r="A2765">
        <f t="shared" si="260"/>
        <v>2765</v>
      </c>
      <c r="B2765" t="str">
        <f>IF(HLOOKUP("Memory",'vInfo (Imported)'!$1:$5000,A2765,FALSE)&gt;0,HLOOKUP("Memory",'vInfo (Imported)'!$1:$5000,A2765,FALSE),"")</f>
        <v/>
      </c>
      <c r="C2765" t="str">
        <f>IF(HLOOKUP("CPUs",'vInfo (Imported)'!$1:$5000,A2765,FALSE)&gt;0,
HLOOKUP("CPUs",'vInfo (Imported)'!$1:$5000,A2765,FALSE),
"")</f>
        <v/>
      </c>
      <c r="D2765" t="str">
        <f>IF(HLOOKUP($D$1,'vInfo (Imported)'!$1:$5000,A2765,FALSE)&gt;0,
HLOOKUP($D$1,'vInfo (Imported)'!$1:$5000,A2765,FALSE),
"")</f>
        <v/>
      </c>
      <c r="E2765" t="str">
        <f>IF(HLOOKUP("Category",'vInfo (Imported)'!$1:$5000,A2765,FALSE)&gt;0,
HLOOKUP("Category",'vInfo (Imported)'!$1:$5000,A2765,FALSE),
"")</f>
        <v/>
      </c>
      <c r="F2765" t="str">
        <f>IF(HLOOKUP("OS according to the configuration file",'vInfo (Imported)'!$1:$5000,A2765,FALSE)&gt;0,
HLOOKUP("OS according to the configuration file",'vInfo (Imported)'!$1:$5000,A2765,FALSE),
"")</f>
        <v/>
      </c>
      <c r="G2765" s="1" t="str">
        <f>IF(HLOOKUP("Cluster",'vInfo (Imported)'!$1:$5000,A2765,FALSE)&gt;0,
HLOOKUP("Cluster",'vInfo (Imported)'!$1:$5000,A2765,FALSE),
"")</f>
        <v/>
      </c>
      <c r="K2765" s="28">
        <f>'vCluster (Imported)'!A2765</f>
        <v>0</v>
      </c>
      <c r="L2765">
        <f t="shared" si="261"/>
        <v>0</v>
      </c>
      <c r="M2765">
        <f t="shared" si="262"/>
        <v>0</v>
      </c>
      <c r="N2765">
        <f t="shared" si="263"/>
        <v>0</v>
      </c>
      <c r="O2765" s="1">
        <f t="shared" si="264"/>
        <v>0</v>
      </c>
      <c r="P2765">
        <f>SUMIFS('vCluster (Imported)'!$G:$G,'vCluster (Imported)'!$A:$A,K2765)</f>
        <v>0</v>
      </c>
      <c r="Q2765">
        <f t="shared" si="265"/>
        <v>0</v>
      </c>
    </row>
    <row r="2766" spans="1:17" x14ac:dyDescent="0.3">
      <c r="A2766">
        <f t="shared" si="260"/>
        <v>2766</v>
      </c>
      <c r="B2766" t="str">
        <f>IF(HLOOKUP("Memory",'vInfo (Imported)'!$1:$5000,A2766,FALSE)&gt;0,HLOOKUP("Memory",'vInfo (Imported)'!$1:$5000,A2766,FALSE),"")</f>
        <v/>
      </c>
      <c r="C2766" t="str">
        <f>IF(HLOOKUP("CPUs",'vInfo (Imported)'!$1:$5000,A2766,FALSE)&gt;0,
HLOOKUP("CPUs",'vInfo (Imported)'!$1:$5000,A2766,FALSE),
"")</f>
        <v/>
      </c>
      <c r="D2766" t="str">
        <f>IF(HLOOKUP($D$1,'vInfo (Imported)'!$1:$5000,A2766,FALSE)&gt;0,
HLOOKUP($D$1,'vInfo (Imported)'!$1:$5000,A2766,FALSE),
"")</f>
        <v/>
      </c>
      <c r="E2766" t="str">
        <f>IF(HLOOKUP("Category",'vInfo (Imported)'!$1:$5000,A2766,FALSE)&gt;0,
HLOOKUP("Category",'vInfo (Imported)'!$1:$5000,A2766,FALSE),
"")</f>
        <v/>
      </c>
      <c r="F2766" t="str">
        <f>IF(HLOOKUP("OS according to the configuration file",'vInfo (Imported)'!$1:$5000,A2766,FALSE)&gt;0,
HLOOKUP("OS according to the configuration file",'vInfo (Imported)'!$1:$5000,A2766,FALSE),
"")</f>
        <v/>
      </c>
      <c r="G2766" s="1" t="str">
        <f>IF(HLOOKUP("Cluster",'vInfo (Imported)'!$1:$5000,A2766,FALSE)&gt;0,
HLOOKUP("Cluster",'vInfo (Imported)'!$1:$5000,A2766,FALSE),
"")</f>
        <v/>
      </c>
      <c r="K2766" s="28">
        <f>'vCluster (Imported)'!A2766</f>
        <v>0</v>
      </c>
      <c r="L2766">
        <f t="shared" si="261"/>
        <v>0</v>
      </c>
      <c r="M2766">
        <f t="shared" si="262"/>
        <v>0</v>
      </c>
      <c r="N2766">
        <f t="shared" si="263"/>
        <v>0</v>
      </c>
      <c r="O2766" s="1">
        <f t="shared" si="264"/>
        <v>0</v>
      </c>
      <c r="P2766">
        <f>SUMIFS('vCluster (Imported)'!$G:$G,'vCluster (Imported)'!$A:$A,K2766)</f>
        <v>0</v>
      </c>
      <c r="Q2766">
        <f t="shared" si="265"/>
        <v>0</v>
      </c>
    </row>
    <row r="2767" spans="1:17" x14ac:dyDescent="0.3">
      <c r="A2767">
        <f t="shared" si="260"/>
        <v>2767</v>
      </c>
      <c r="B2767" t="str">
        <f>IF(HLOOKUP("Memory",'vInfo (Imported)'!$1:$5000,A2767,FALSE)&gt;0,HLOOKUP("Memory",'vInfo (Imported)'!$1:$5000,A2767,FALSE),"")</f>
        <v/>
      </c>
      <c r="C2767" t="str">
        <f>IF(HLOOKUP("CPUs",'vInfo (Imported)'!$1:$5000,A2767,FALSE)&gt;0,
HLOOKUP("CPUs",'vInfo (Imported)'!$1:$5000,A2767,FALSE),
"")</f>
        <v/>
      </c>
      <c r="D2767" t="str">
        <f>IF(HLOOKUP($D$1,'vInfo (Imported)'!$1:$5000,A2767,FALSE)&gt;0,
HLOOKUP($D$1,'vInfo (Imported)'!$1:$5000,A2767,FALSE),
"")</f>
        <v/>
      </c>
      <c r="E2767" t="str">
        <f>IF(HLOOKUP("Category",'vInfo (Imported)'!$1:$5000,A2767,FALSE)&gt;0,
HLOOKUP("Category",'vInfo (Imported)'!$1:$5000,A2767,FALSE),
"")</f>
        <v/>
      </c>
      <c r="F2767" t="str">
        <f>IF(HLOOKUP("OS according to the configuration file",'vInfo (Imported)'!$1:$5000,A2767,FALSE)&gt;0,
HLOOKUP("OS according to the configuration file",'vInfo (Imported)'!$1:$5000,A2767,FALSE),
"")</f>
        <v/>
      </c>
      <c r="G2767" s="1" t="str">
        <f>IF(HLOOKUP("Cluster",'vInfo (Imported)'!$1:$5000,A2767,FALSE)&gt;0,
HLOOKUP("Cluster",'vInfo (Imported)'!$1:$5000,A2767,FALSE),
"")</f>
        <v/>
      </c>
      <c r="K2767" s="28">
        <f>'vCluster (Imported)'!A2767</f>
        <v>0</v>
      </c>
      <c r="L2767">
        <f t="shared" si="261"/>
        <v>0</v>
      </c>
      <c r="M2767">
        <f t="shared" si="262"/>
        <v>0</v>
      </c>
      <c r="N2767">
        <f t="shared" si="263"/>
        <v>0</v>
      </c>
      <c r="O2767" s="1">
        <f t="shared" si="264"/>
        <v>0</v>
      </c>
      <c r="P2767">
        <f>SUMIFS('vCluster (Imported)'!$G:$G,'vCluster (Imported)'!$A:$A,K2767)</f>
        <v>0</v>
      </c>
      <c r="Q2767">
        <f t="shared" si="265"/>
        <v>0</v>
      </c>
    </row>
    <row r="2768" spans="1:17" x14ac:dyDescent="0.3">
      <c r="A2768">
        <f t="shared" si="260"/>
        <v>2768</v>
      </c>
      <c r="B2768" t="str">
        <f>IF(HLOOKUP("Memory",'vInfo (Imported)'!$1:$5000,A2768,FALSE)&gt;0,HLOOKUP("Memory",'vInfo (Imported)'!$1:$5000,A2768,FALSE),"")</f>
        <v/>
      </c>
      <c r="C2768" t="str">
        <f>IF(HLOOKUP("CPUs",'vInfo (Imported)'!$1:$5000,A2768,FALSE)&gt;0,
HLOOKUP("CPUs",'vInfo (Imported)'!$1:$5000,A2768,FALSE),
"")</f>
        <v/>
      </c>
      <c r="D2768" t="str">
        <f>IF(HLOOKUP($D$1,'vInfo (Imported)'!$1:$5000,A2768,FALSE)&gt;0,
HLOOKUP($D$1,'vInfo (Imported)'!$1:$5000,A2768,FALSE),
"")</f>
        <v/>
      </c>
      <c r="E2768" t="str">
        <f>IF(HLOOKUP("Category",'vInfo (Imported)'!$1:$5000,A2768,FALSE)&gt;0,
HLOOKUP("Category",'vInfo (Imported)'!$1:$5000,A2768,FALSE),
"")</f>
        <v/>
      </c>
      <c r="F2768" t="str">
        <f>IF(HLOOKUP("OS according to the configuration file",'vInfo (Imported)'!$1:$5000,A2768,FALSE)&gt;0,
HLOOKUP("OS according to the configuration file",'vInfo (Imported)'!$1:$5000,A2768,FALSE),
"")</f>
        <v/>
      </c>
      <c r="G2768" s="1" t="str">
        <f>IF(HLOOKUP("Cluster",'vInfo (Imported)'!$1:$5000,A2768,FALSE)&gt;0,
HLOOKUP("Cluster",'vInfo (Imported)'!$1:$5000,A2768,FALSE),
"")</f>
        <v/>
      </c>
      <c r="K2768" s="28">
        <f>'vCluster (Imported)'!A2768</f>
        <v>0</v>
      </c>
      <c r="L2768">
        <f t="shared" si="261"/>
        <v>0</v>
      </c>
      <c r="M2768">
        <f t="shared" si="262"/>
        <v>0</v>
      </c>
      <c r="N2768">
        <f t="shared" si="263"/>
        <v>0</v>
      </c>
      <c r="O2768" s="1">
        <f t="shared" si="264"/>
        <v>0</v>
      </c>
      <c r="P2768">
        <f>SUMIFS('vCluster (Imported)'!$G:$G,'vCluster (Imported)'!$A:$A,K2768)</f>
        <v>0</v>
      </c>
      <c r="Q2768">
        <f t="shared" si="265"/>
        <v>0</v>
      </c>
    </row>
    <row r="2769" spans="1:17" x14ac:dyDescent="0.3">
      <c r="A2769">
        <f t="shared" si="260"/>
        <v>2769</v>
      </c>
      <c r="B2769" t="str">
        <f>IF(HLOOKUP("Memory",'vInfo (Imported)'!$1:$5000,A2769,FALSE)&gt;0,HLOOKUP("Memory",'vInfo (Imported)'!$1:$5000,A2769,FALSE),"")</f>
        <v/>
      </c>
      <c r="C2769" t="str">
        <f>IF(HLOOKUP("CPUs",'vInfo (Imported)'!$1:$5000,A2769,FALSE)&gt;0,
HLOOKUP("CPUs",'vInfo (Imported)'!$1:$5000,A2769,FALSE),
"")</f>
        <v/>
      </c>
      <c r="D2769" t="str">
        <f>IF(HLOOKUP($D$1,'vInfo (Imported)'!$1:$5000,A2769,FALSE)&gt;0,
HLOOKUP($D$1,'vInfo (Imported)'!$1:$5000,A2769,FALSE),
"")</f>
        <v/>
      </c>
      <c r="E2769" t="str">
        <f>IF(HLOOKUP("Category",'vInfo (Imported)'!$1:$5000,A2769,FALSE)&gt;0,
HLOOKUP("Category",'vInfo (Imported)'!$1:$5000,A2769,FALSE),
"")</f>
        <v/>
      </c>
      <c r="F2769" t="str">
        <f>IF(HLOOKUP("OS according to the configuration file",'vInfo (Imported)'!$1:$5000,A2769,FALSE)&gt;0,
HLOOKUP("OS according to the configuration file",'vInfo (Imported)'!$1:$5000,A2769,FALSE),
"")</f>
        <v/>
      </c>
      <c r="G2769" s="1" t="str">
        <f>IF(HLOOKUP("Cluster",'vInfo (Imported)'!$1:$5000,A2769,FALSE)&gt;0,
HLOOKUP("Cluster",'vInfo (Imported)'!$1:$5000,A2769,FALSE),
"")</f>
        <v/>
      </c>
      <c r="K2769" s="28">
        <f>'vCluster (Imported)'!A2769</f>
        <v>0</v>
      </c>
      <c r="L2769">
        <f t="shared" si="261"/>
        <v>0</v>
      </c>
      <c r="M2769">
        <f t="shared" si="262"/>
        <v>0</v>
      </c>
      <c r="N2769">
        <f t="shared" si="263"/>
        <v>0</v>
      </c>
      <c r="O2769" s="1">
        <f t="shared" si="264"/>
        <v>0</v>
      </c>
      <c r="P2769">
        <f>SUMIFS('vCluster (Imported)'!$G:$G,'vCluster (Imported)'!$A:$A,K2769)</f>
        <v>0</v>
      </c>
      <c r="Q2769">
        <f t="shared" si="265"/>
        <v>0</v>
      </c>
    </row>
    <row r="2770" spans="1:17" x14ac:dyDescent="0.3">
      <c r="A2770">
        <f t="shared" si="260"/>
        <v>2770</v>
      </c>
      <c r="B2770" t="str">
        <f>IF(HLOOKUP("Memory",'vInfo (Imported)'!$1:$5000,A2770,FALSE)&gt;0,HLOOKUP("Memory",'vInfo (Imported)'!$1:$5000,A2770,FALSE),"")</f>
        <v/>
      </c>
      <c r="C2770" t="str">
        <f>IF(HLOOKUP("CPUs",'vInfo (Imported)'!$1:$5000,A2770,FALSE)&gt;0,
HLOOKUP("CPUs",'vInfo (Imported)'!$1:$5000,A2770,FALSE),
"")</f>
        <v/>
      </c>
      <c r="D2770" t="str">
        <f>IF(HLOOKUP($D$1,'vInfo (Imported)'!$1:$5000,A2770,FALSE)&gt;0,
HLOOKUP($D$1,'vInfo (Imported)'!$1:$5000,A2770,FALSE),
"")</f>
        <v/>
      </c>
      <c r="E2770" t="str">
        <f>IF(HLOOKUP("Category",'vInfo (Imported)'!$1:$5000,A2770,FALSE)&gt;0,
HLOOKUP("Category",'vInfo (Imported)'!$1:$5000,A2770,FALSE),
"")</f>
        <v/>
      </c>
      <c r="F2770" t="str">
        <f>IF(HLOOKUP("OS according to the configuration file",'vInfo (Imported)'!$1:$5000,A2770,FALSE)&gt;0,
HLOOKUP("OS according to the configuration file",'vInfo (Imported)'!$1:$5000,A2770,FALSE),
"")</f>
        <v/>
      </c>
      <c r="G2770" s="1" t="str">
        <f>IF(HLOOKUP("Cluster",'vInfo (Imported)'!$1:$5000,A2770,FALSE)&gt;0,
HLOOKUP("Cluster",'vInfo (Imported)'!$1:$5000,A2770,FALSE),
"")</f>
        <v/>
      </c>
      <c r="K2770" s="28">
        <f>'vCluster (Imported)'!A2770</f>
        <v>0</v>
      </c>
      <c r="L2770">
        <f t="shared" si="261"/>
        <v>0</v>
      </c>
      <c r="M2770">
        <f t="shared" si="262"/>
        <v>0</v>
      </c>
      <c r="N2770">
        <f t="shared" si="263"/>
        <v>0</v>
      </c>
      <c r="O2770" s="1">
        <f t="shared" si="264"/>
        <v>0</v>
      </c>
      <c r="P2770">
        <f>SUMIFS('vCluster (Imported)'!$G:$G,'vCluster (Imported)'!$A:$A,K2770)</f>
        <v>0</v>
      </c>
      <c r="Q2770">
        <f t="shared" si="265"/>
        <v>0</v>
      </c>
    </row>
    <row r="2771" spans="1:17" x14ac:dyDescent="0.3">
      <c r="A2771">
        <f t="shared" si="260"/>
        <v>2771</v>
      </c>
      <c r="B2771" t="str">
        <f>IF(HLOOKUP("Memory",'vInfo (Imported)'!$1:$5000,A2771,FALSE)&gt;0,HLOOKUP("Memory",'vInfo (Imported)'!$1:$5000,A2771,FALSE),"")</f>
        <v/>
      </c>
      <c r="C2771" t="str">
        <f>IF(HLOOKUP("CPUs",'vInfo (Imported)'!$1:$5000,A2771,FALSE)&gt;0,
HLOOKUP("CPUs",'vInfo (Imported)'!$1:$5000,A2771,FALSE),
"")</f>
        <v/>
      </c>
      <c r="D2771" t="str">
        <f>IF(HLOOKUP($D$1,'vInfo (Imported)'!$1:$5000,A2771,FALSE)&gt;0,
HLOOKUP($D$1,'vInfo (Imported)'!$1:$5000,A2771,FALSE),
"")</f>
        <v/>
      </c>
      <c r="E2771" t="str">
        <f>IF(HLOOKUP("Category",'vInfo (Imported)'!$1:$5000,A2771,FALSE)&gt;0,
HLOOKUP("Category",'vInfo (Imported)'!$1:$5000,A2771,FALSE),
"")</f>
        <v/>
      </c>
      <c r="F2771" t="str">
        <f>IF(HLOOKUP("OS according to the configuration file",'vInfo (Imported)'!$1:$5000,A2771,FALSE)&gt;0,
HLOOKUP("OS according to the configuration file",'vInfo (Imported)'!$1:$5000,A2771,FALSE),
"")</f>
        <v/>
      </c>
      <c r="G2771" s="1" t="str">
        <f>IF(HLOOKUP("Cluster",'vInfo (Imported)'!$1:$5000,A2771,FALSE)&gt;0,
HLOOKUP("Cluster",'vInfo (Imported)'!$1:$5000,A2771,FALSE),
"")</f>
        <v/>
      </c>
      <c r="K2771" s="28">
        <f>'vCluster (Imported)'!A2771</f>
        <v>0</v>
      </c>
      <c r="L2771">
        <f t="shared" si="261"/>
        <v>0</v>
      </c>
      <c r="M2771">
        <f t="shared" si="262"/>
        <v>0</v>
      </c>
      <c r="N2771">
        <f t="shared" si="263"/>
        <v>0</v>
      </c>
      <c r="O2771" s="1">
        <f t="shared" si="264"/>
        <v>0</v>
      </c>
      <c r="P2771">
        <f>SUMIFS('vCluster (Imported)'!$G:$G,'vCluster (Imported)'!$A:$A,K2771)</f>
        <v>0</v>
      </c>
      <c r="Q2771">
        <f t="shared" si="265"/>
        <v>0</v>
      </c>
    </row>
    <row r="2772" spans="1:17" x14ac:dyDescent="0.3">
      <c r="A2772">
        <f t="shared" si="260"/>
        <v>2772</v>
      </c>
      <c r="B2772" t="str">
        <f>IF(HLOOKUP("Memory",'vInfo (Imported)'!$1:$5000,A2772,FALSE)&gt;0,HLOOKUP("Memory",'vInfo (Imported)'!$1:$5000,A2772,FALSE),"")</f>
        <v/>
      </c>
      <c r="C2772" t="str">
        <f>IF(HLOOKUP("CPUs",'vInfo (Imported)'!$1:$5000,A2772,FALSE)&gt;0,
HLOOKUP("CPUs",'vInfo (Imported)'!$1:$5000,A2772,FALSE),
"")</f>
        <v/>
      </c>
      <c r="D2772" t="str">
        <f>IF(HLOOKUP($D$1,'vInfo (Imported)'!$1:$5000,A2772,FALSE)&gt;0,
HLOOKUP($D$1,'vInfo (Imported)'!$1:$5000,A2772,FALSE),
"")</f>
        <v/>
      </c>
      <c r="E2772" t="str">
        <f>IF(HLOOKUP("Category",'vInfo (Imported)'!$1:$5000,A2772,FALSE)&gt;0,
HLOOKUP("Category",'vInfo (Imported)'!$1:$5000,A2772,FALSE),
"")</f>
        <v/>
      </c>
      <c r="F2772" t="str">
        <f>IF(HLOOKUP("OS according to the configuration file",'vInfo (Imported)'!$1:$5000,A2772,FALSE)&gt;0,
HLOOKUP("OS according to the configuration file",'vInfo (Imported)'!$1:$5000,A2772,FALSE),
"")</f>
        <v/>
      </c>
      <c r="G2772" s="1" t="str">
        <f>IF(HLOOKUP("Cluster",'vInfo (Imported)'!$1:$5000,A2772,FALSE)&gt;0,
HLOOKUP("Cluster",'vInfo (Imported)'!$1:$5000,A2772,FALSE),
"")</f>
        <v/>
      </c>
      <c r="K2772" s="28">
        <f>'vCluster (Imported)'!A2772</f>
        <v>0</v>
      </c>
      <c r="L2772">
        <f t="shared" si="261"/>
        <v>0</v>
      </c>
      <c r="M2772">
        <f t="shared" si="262"/>
        <v>0</v>
      </c>
      <c r="N2772">
        <f t="shared" si="263"/>
        <v>0</v>
      </c>
      <c r="O2772" s="1">
        <f t="shared" si="264"/>
        <v>0</v>
      </c>
      <c r="P2772">
        <f>SUMIFS('vCluster (Imported)'!$G:$G,'vCluster (Imported)'!$A:$A,K2772)</f>
        <v>0</v>
      </c>
      <c r="Q2772">
        <f t="shared" si="265"/>
        <v>0</v>
      </c>
    </row>
    <row r="2773" spans="1:17" x14ac:dyDescent="0.3">
      <c r="A2773">
        <f t="shared" si="260"/>
        <v>2773</v>
      </c>
      <c r="B2773" t="str">
        <f>IF(HLOOKUP("Memory",'vInfo (Imported)'!$1:$5000,A2773,FALSE)&gt;0,HLOOKUP("Memory",'vInfo (Imported)'!$1:$5000,A2773,FALSE),"")</f>
        <v/>
      </c>
      <c r="C2773" t="str">
        <f>IF(HLOOKUP("CPUs",'vInfo (Imported)'!$1:$5000,A2773,FALSE)&gt;0,
HLOOKUP("CPUs",'vInfo (Imported)'!$1:$5000,A2773,FALSE),
"")</f>
        <v/>
      </c>
      <c r="D2773" t="str">
        <f>IF(HLOOKUP($D$1,'vInfo (Imported)'!$1:$5000,A2773,FALSE)&gt;0,
HLOOKUP($D$1,'vInfo (Imported)'!$1:$5000,A2773,FALSE),
"")</f>
        <v/>
      </c>
      <c r="E2773" t="str">
        <f>IF(HLOOKUP("Category",'vInfo (Imported)'!$1:$5000,A2773,FALSE)&gt;0,
HLOOKUP("Category",'vInfo (Imported)'!$1:$5000,A2773,FALSE),
"")</f>
        <v/>
      </c>
      <c r="F2773" t="str">
        <f>IF(HLOOKUP("OS according to the configuration file",'vInfo (Imported)'!$1:$5000,A2773,FALSE)&gt;0,
HLOOKUP("OS according to the configuration file",'vInfo (Imported)'!$1:$5000,A2773,FALSE),
"")</f>
        <v/>
      </c>
      <c r="G2773" s="1" t="str">
        <f>IF(HLOOKUP("Cluster",'vInfo (Imported)'!$1:$5000,A2773,FALSE)&gt;0,
HLOOKUP("Cluster",'vInfo (Imported)'!$1:$5000,A2773,FALSE),
"")</f>
        <v/>
      </c>
      <c r="K2773" s="28">
        <f>'vCluster (Imported)'!A2773</f>
        <v>0</v>
      </c>
      <c r="L2773">
        <f t="shared" si="261"/>
        <v>0</v>
      </c>
      <c r="M2773">
        <f t="shared" si="262"/>
        <v>0</v>
      </c>
      <c r="N2773">
        <f t="shared" si="263"/>
        <v>0</v>
      </c>
      <c r="O2773" s="1">
        <f t="shared" si="264"/>
        <v>0</v>
      </c>
      <c r="P2773">
        <f>SUMIFS('vCluster (Imported)'!$G:$G,'vCluster (Imported)'!$A:$A,K2773)</f>
        <v>0</v>
      </c>
      <c r="Q2773">
        <f t="shared" si="265"/>
        <v>0</v>
      </c>
    </row>
    <row r="2774" spans="1:17" x14ac:dyDescent="0.3">
      <c r="A2774">
        <f t="shared" si="260"/>
        <v>2774</v>
      </c>
      <c r="B2774" t="str">
        <f>IF(HLOOKUP("Memory",'vInfo (Imported)'!$1:$5000,A2774,FALSE)&gt;0,HLOOKUP("Memory",'vInfo (Imported)'!$1:$5000,A2774,FALSE),"")</f>
        <v/>
      </c>
      <c r="C2774" t="str">
        <f>IF(HLOOKUP("CPUs",'vInfo (Imported)'!$1:$5000,A2774,FALSE)&gt;0,
HLOOKUP("CPUs",'vInfo (Imported)'!$1:$5000,A2774,FALSE),
"")</f>
        <v/>
      </c>
      <c r="D2774" t="str">
        <f>IF(HLOOKUP($D$1,'vInfo (Imported)'!$1:$5000,A2774,FALSE)&gt;0,
HLOOKUP($D$1,'vInfo (Imported)'!$1:$5000,A2774,FALSE),
"")</f>
        <v/>
      </c>
      <c r="E2774" t="str">
        <f>IF(HLOOKUP("Category",'vInfo (Imported)'!$1:$5000,A2774,FALSE)&gt;0,
HLOOKUP("Category",'vInfo (Imported)'!$1:$5000,A2774,FALSE),
"")</f>
        <v/>
      </c>
      <c r="F2774" t="str">
        <f>IF(HLOOKUP("OS according to the configuration file",'vInfo (Imported)'!$1:$5000,A2774,FALSE)&gt;0,
HLOOKUP("OS according to the configuration file",'vInfo (Imported)'!$1:$5000,A2774,FALSE),
"")</f>
        <v/>
      </c>
      <c r="G2774" s="1" t="str">
        <f>IF(HLOOKUP("Cluster",'vInfo (Imported)'!$1:$5000,A2774,FALSE)&gt;0,
HLOOKUP("Cluster",'vInfo (Imported)'!$1:$5000,A2774,FALSE),
"")</f>
        <v/>
      </c>
      <c r="K2774" s="28">
        <f>'vCluster (Imported)'!A2774</f>
        <v>0</v>
      </c>
      <c r="L2774">
        <f t="shared" si="261"/>
        <v>0</v>
      </c>
      <c r="M2774">
        <f t="shared" si="262"/>
        <v>0</v>
      </c>
      <c r="N2774">
        <f t="shared" si="263"/>
        <v>0</v>
      </c>
      <c r="O2774" s="1">
        <f t="shared" si="264"/>
        <v>0</v>
      </c>
      <c r="P2774">
        <f>SUMIFS('vCluster (Imported)'!$G:$G,'vCluster (Imported)'!$A:$A,K2774)</f>
        <v>0</v>
      </c>
      <c r="Q2774">
        <f t="shared" si="265"/>
        <v>0</v>
      </c>
    </row>
    <row r="2775" spans="1:17" x14ac:dyDescent="0.3">
      <c r="A2775">
        <f t="shared" si="260"/>
        <v>2775</v>
      </c>
      <c r="B2775" t="str">
        <f>IF(HLOOKUP("Memory",'vInfo (Imported)'!$1:$5000,A2775,FALSE)&gt;0,HLOOKUP("Memory",'vInfo (Imported)'!$1:$5000,A2775,FALSE),"")</f>
        <v/>
      </c>
      <c r="C2775" t="str">
        <f>IF(HLOOKUP("CPUs",'vInfo (Imported)'!$1:$5000,A2775,FALSE)&gt;0,
HLOOKUP("CPUs",'vInfo (Imported)'!$1:$5000,A2775,FALSE),
"")</f>
        <v/>
      </c>
      <c r="D2775" t="str">
        <f>IF(HLOOKUP($D$1,'vInfo (Imported)'!$1:$5000,A2775,FALSE)&gt;0,
HLOOKUP($D$1,'vInfo (Imported)'!$1:$5000,A2775,FALSE),
"")</f>
        <v/>
      </c>
      <c r="E2775" t="str">
        <f>IF(HLOOKUP("Category",'vInfo (Imported)'!$1:$5000,A2775,FALSE)&gt;0,
HLOOKUP("Category",'vInfo (Imported)'!$1:$5000,A2775,FALSE),
"")</f>
        <v/>
      </c>
      <c r="F2775" t="str">
        <f>IF(HLOOKUP("OS according to the configuration file",'vInfo (Imported)'!$1:$5000,A2775,FALSE)&gt;0,
HLOOKUP("OS according to the configuration file",'vInfo (Imported)'!$1:$5000,A2775,FALSE),
"")</f>
        <v/>
      </c>
      <c r="G2775" s="1" t="str">
        <f>IF(HLOOKUP("Cluster",'vInfo (Imported)'!$1:$5000,A2775,FALSE)&gt;0,
HLOOKUP("Cluster",'vInfo (Imported)'!$1:$5000,A2775,FALSE),
"")</f>
        <v/>
      </c>
      <c r="K2775" s="28">
        <f>'vCluster (Imported)'!A2775</f>
        <v>0</v>
      </c>
      <c r="L2775">
        <f t="shared" si="261"/>
        <v>0</v>
      </c>
      <c r="M2775">
        <f t="shared" si="262"/>
        <v>0</v>
      </c>
      <c r="N2775">
        <f t="shared" si="263"/>
        <v>0</v>
      </c>
      <c r="O2775" s="1">
        <f t="shared" si="264"/>
        <v>0</v>
      </c>
      <c r="P2775">
        <f>SUMIFS('vCluster (Imported)'!$G:$G,'vCluster (Imported)'!$A:$A,K2775)</f>
        <v>0</v>
      </c>
      <c r="Q2775">
        <f t="shared" si="265"/>
        <v>0</v>
      </c>
    </row>
    <row r="2776" spans="1:17" x14ac:dyDescent="0.3">
      <c r="A2776">
        <f t="shared" si="260"/>
        <v>2776</v>
      </c>
      <c r="B2776" t="str">
        <f>IF(HLOOKUP("Memory",'vInfo (Imported)'!$1:$5000,A2776,FALSE)&gt;0,HLOOKUP("Memory",'vInfo (Imported)'!$1:$5000,A2776,FALSE),"")</f>
        <v/>
      </c>
      <c r="C2776" t="str">
        <f>IF(HLOOKUP("CPUs",'vInfo (Imported)'!$1:$5000,A2776,FALSE)&gt;0,
HLOOKUP("CPUs",'vInfo (Imported)'!$1:$5000,A2776,FALSE),
"")</f>
        <v/>
      </c>
      <c r="D2776" t="str">
        <f>IF(HLOOKUP($D$1,'vInfo (Imported)'!$1:$5000,A2776,FALSE)&gt;0,
HLOOKUP($D$1,'vInfo (Imported)'!$1:$5000,A2776,FALSE),
"")</f>
        <v/>
      </c>
      <c r="E2776" t="str">
        <f>IF(HLOOKUP("Category",'vInfo (Imported)'!$1:$5000,A2776,FALSE)&gt;0,
HLOOKUP("Category",'vInfo (Imported)'!$1:$5000,A2776,FALSE),
"")</f>
        <v/>
      </c>
      <c r="F2776" t="str">
        <f>IF(HLOOKUP("OS according to the configuration file",'vInfo (Imported)'!$1:$5000,A2776,FALSE)&gt;0,
HLOOKUP("OS according to the configuration file",'vInfo (Imported)'!$1:$5000,A2776,FALSE),
"")</f>
        <v/>
      </c>
      <c r="G2776" s="1" t="str">
        <f>IF(HLOOKUP("Cluster",'vInfo (Imported)'!$1:$5000,A2776,FALSE)&gt;0,
HLOOKUP("Cluster",'vInfo (Imported)'!$1:$5000,A2776,FALSE),
"")</f>
        <v/>
      </c>
      <c r="K2776" s="28">
        <f>'vCluster (Imported)'!A2776</f>
        <v>0</v>
      </c>
      <c r="L2776">
        <f t="shared" si="261"/>
        <v>0</v>
      </c>
      <c r="M2776">
        <f t="shared" si="262"/>
        <v>0</v>
      </c>
      <c r="N2776">
        <f t="shared" si="263"/>
        <v>0</v>
      </c>
      <c r="O2776" s="1">
        <f t="shared" si="264"/>
        <v>0</v>
      </c>
      <c r="P2776">
        <f>SUMIFS('vCluster (Imported)'!$G:$G,'vCluster (Imported)'!$A:$A,K2776)</f>
        <v>0</v>
      </c>
      <c r="Q2776">
        <f t="shared" si="265"/>
        <v>0</v>
      </c>
    </row>
    <row r="2777" spans="1:17" x14ac:dyDescent="0.3">
      <c r="A2777">
        <f t="shared" si="260"/>
        <v>2777</v>
      </c>
      <c r="B2777" t="str">
        <f>IF(HLOOKUP("Memory",'vInfo (Imported)'!$1:$5000,A2777,FALSE)&gt;0,HLOOKUP("Memory",'vInfo (Imported)'!$1:$5000,A2777,FALSE),"")</f>
        <v/>
      </c>
      <c r="C2777" t="str">
        <f>IF(HLOOKUP("CPUs",'vInfo (Imported)'!$1:$5000,A2777,FALSE)&gt;0,
HLOOKUP("CPUs",'vInfo (Imported)'!$1:$5000,A2777,FALSE),
"")</f>
        <v/>
      </c>
      <c r="D2777" t="str">
        <f>IF(HLOOKUP($D$1,'vInfo (Imported)'!$1:$5000,A2777,FALSE)&gt;0,
HLOOKUP($D$1,'vInfo (Imported)'!$1:$5000,A2777,FALSE),
"")</f>
        <v/>
      </c>
      <c r="E2777" t="str">
        <f>IF(HLOOKUP("Category",'vInfo (Imported)'!$1:$5000,A2777,FALSE)&gt;0,
HLOOKUP("Category",'vInfo (Imported)'!$1:$5000,A2777,FALSE),
"")</f>
        <v/>
      </c>
      <c r="F2777" t="str">
        <f>IF(HLOOKUP("OS according to the configuration file",'vInfo (Imported)'!$1:$5000,A2777,FALSE)&gt;0,
HLOOKUP("OS according to the configuration file",'vInfo (Imported)'!$1:$5000,A2777,FALSE),
"")</f>
        <v/>
      </c>
      <c r="G2777" s="1" t="str">
        <f>IF(HLOOKUP("Cluster",'vInfo (Imported)'!$1:$5000,A2777,FALSE)&gt;0,
HLOOKUP("Cluster",'vInfo (Imported)'!$1:$5000,A2777,FALSE),
"")</f>
        <v/>
      </c>
      <c r="K2777" s="28">
        <f>'vCluster (Imported)'!A2777</f>
        <v>0</v>
      </c>
      <c r="L2777">
        <f t="shared" si="261"/>
        <v>0</v>
      </c>
      <c r="M2777">
        <f t="shared" si="262"/>
        <v>0</v>
      </c>
      <c r="N2777">
        <f t="shared" si="263"/>
        <v>0</v>
      </c>
      <c r="O2777" s="1">
        <f t="shared" si="264"/>
        <v>0</v>
      </c>
      <c r="P2777">
        <f>SUMIFS('vCluster (Imported)'!$G:$G,'vCluster (Imported)'!$A:$A,K2777)</f>
        <v>0</v>
      </c>
      <c r="Q2777">
        <f t="shared" si="265"/>
        <v>0</v>
      </c>
    </row>
    <row r="2778" spans="1:17" x14ac:dyDescent="0.3">
      <c r="A2778">
        <f t="shared" si="260"/>
        <v>2778</v>
      </c>
      <c r="B2778" t="str">
        <f>IF(HLOOKUP("Memory",'vInfo (Imported)'!$1:$5000,A2778,FALSE)&gt;0,HLOOKUP("Memory",'vInfo (Imported)'!$1:$5000,A2778,FALSE),"")</f>
        <v/>
      </c>
      <c r="C2778" t="str">
        <f>IF(HLOOKUP("CPUs",'vInfo (Imported)'!$1:$5000,A2778,FALSE)&gt;0,
HLOOKUP("CPUs",'vInfo (Imported)'!$1:$5000,A2778,FALSE),
"")</f>
        <v/>
      </c>
      <c r="D2778" t="str">
        <f>IF(HLOOKUP($D$1,'vInfo (Imported)'!$1:$5000,A2778,FALSE)&gt;0,
HLOOKUP($D$1,'vInfo (Imported)'!$1:$5000,A2778,FALSE),
"")</f>
        <v/>
      </c>
      <c r="E2778" t="str">
        <f>IF(HLOOKUP("Category",'vInfo (Imported)'!$1:$5000,A2778,FALSE)&gt;0,
HLOOKUP("Category",'vInfo (Imported)'!$1:$5000,A2778,FALSE),
"")</f>
        <v/>
      </c>
      <c r="F2778" t="str">
        <f>IF(HLOOKUP("OS according to the configuration file",'vInfo (Imported)'!$1:$5000,A2778,FALSE)&gt;0,
HLOOKUP("OS according to the configuration file",'vInfo (Imported)'!$1:$5000,A2778,FALSE),
"")</f>
        <v/>
      </c>
      <c r="G2778" s="1" t="str">
        <f>IF(HLOOKUP("Cluster",'vInfo (Imported)'!$1:$5000,A2778,FALSE)&gt;0,
HLOOKUP("Cluster",'vInfo (Imported)'!$1:$5000,A2778,FALSE),
"")</f>
        <v/>
      </c>
      <c r="K2778" s="28">
        <f>'vCluster (Imported)'!A2778</f>
        <v>0</v>
      </c>
      <c r="L2778">
        <f t="shared" si="261"/>
        <v>0</v>
      </c>
      <c r="M2778">
        <f t="shared" si="262"/>
        <v>0</v>
      </c>
      <c r="N2778">
        <f t="shared" si="263"/>
        <v>0</v>
      </c>
      <c r="O2778" s="1">
        <f t="shared" si="264"/>
        <v>0</v>
      </c>
      <c r="P2778">
        <f>SUMIFS('vCluster (Imported)'!$G:$G,'vCluster (Imported)'!$A:$A,K2778)</f>
        <v>0</v>
      </c>
      <c r="Q2778">
        <f t="shared" si="265"/>
        <v>0</v>
      </c>
    </row>
    <row r="2779" spans="1:17" x14ac:dyDescent="0.3">
      <c r="A2779">
        <f t="shared" si="260"/>
        <v>2779</v>
      </c>
      <c r="B2779" t="str">
        <f>IF(HLOOKUP("Memory",'vInfo (Imported)'!$1:$5000,A2779,FALSE)&gt;0,HLOOKUP("Memory",'vInfo (Imported)'!$1:$5000,A2779,FALSE),"")</f>
        <v/>
      </c>
      <c r="C2779" t="str">
        <f>IF(HLOOKUP("CPUs",'vInfo (Imported)'!$1:$5000,A2779,FALSE)&gt;0,
HLOOKUP("CPUs",'vInfo (Imported)'!$1:$5000,A2779,FALSE),
"")</f>
        <v/>
      </c>
      <c r="D2779" t="str">
        <f>IF(HLOOKUP($D$1,'vInfo (Imported)'!$1:$5000,A2779,FALSE)&gt;0,
HLOOKUP($D$1,'vInfo (Imported)'!$1:$5000,A2779,FALSE),
"")</f>
        <v/>
      </c>
      <c r="E2779" t="str">
        <f>IF(HLOOKUP("Category",'vInfo (Imported)'!$1:$5000,A2779,FALSE)&gt;0,
HLOOKUP("Category",'vInfo (Imported)'!$1:$5000,A2779,FALSE),
"")</f>
        <v/>
      </c>
      <c r="F2779" t="str">
        <f>IF(HLOOKUP("OS according to the configuration file",'vInfo (Imported)'!$1:$5000,A2779,FALSE)&gt;0,
HLOOKUP("OS according to the configuration file",'vInfo (Imported)'!$1:$5000,A2779,FALSE),
"")</f>
        <v/>
      </c>
      <c r="G2779" s="1" t="str">
        <f>IF(HLOOKUP("Cluster",'vInfo (Imported)'!$1:$5000,A2779,FALSE)&gt;0,
HLOOKUP("Cluster",'vInfo (Imported)'!$1:$5000,A2779,FALSE),
"")</f>
        <v/>
      </c>
      <c r="K2779" s="28">
        <f>'vCluster (Imported)'!A2779</f>
        <v>0</v>
      </c>
      <c r="L2779">
        <f t="shared" si="261"/>
        <v>0</v>
      </c>
      <c r="M2779">
        <f t="shared" si="262"/>
        <v>0</v>
      </c>
      <c r="N2779">
        <f t="shared" si="263"/>
        <v>0</v>
      </c>
      <c r="O2779" s="1">
        <f t="shared" si="264"/>
        <v>0</v>
      </c>
      <c r="P2779">
        <f>SUMIFS('vCluster (Imported)'!$G:$G,'vCluster (Imported)'!$A:$A,K2779)</f>
        <v>0</v>
      </c>
      <c r="Q2779">
        <f t="shared" si="265"/>
        <v>0</v>
      </c>
    </row>
    <row r="2780" spans="1:17" x14ac:dyDescent="0.3">
      <c r="A2780">
        <f t="shared" si="260"/>
        <v>2780</v>
      </c>
      <c r="B2780" t="str">
        <f>IF(HLOOKUP("Memory",'vInfo (Imported)'!$1:$5000,A2780,FALSE)&gt;0,HLOOKUP("Memory",'vInfo (Imported)'!$1:$5000,A2780,FALSE),"")</f>
        <v/>
      </c>
      <c r="C2780" t="str">
        <f>IF(HLOOKUP("CPUs",'vInfo (Imported)'!$1:$5000,A2780,FALSE)&gt;0,
HLOOKUP("CPUs",'vInfo (Imported)'!$1:$5000,A2780,FALSE),
"")</f>
        <v/>
      </c>
      <c r="D2780" t="str">
        <f>IF(HLOOKUP($D$1,'vInfo (Imported)'!$1:$5000,A2780,FALSE)&gt;0,
HLOOKUP($D$1,'vInfo (Imported)'!$1:$5000,A2780,FALSE),
"")</f>
        <v/>
      </c>
      <c r="E2780" t="str">
        <f>IF(HLOOKUP("Category",'vInfo (Imported)'!$1:$5000,A2780,FALSE)&gt;0,
HLOOKUP("Category",'vInfo (Imported)'!$1:$5000,A2780,FALSE),
"")</f>
        <v/>
      </c>
      <c r="F2780" t="str">
        <f>IF(HLOOKUP("OS according to the configuration file",'vInfo (Imported)'!$1:$5000,A2780,FALSE)&gt;0,
HLOOKUP("OS according to the configuration file",'vInfo (Imported)'!$1:$5000,A2780,FALSE),
"")</f>
        <v/>
      </c>
      <c r="G2780" s="1" t="str">
        <f>IF(HLOOKUP("Cluster",'vInfo (Imported)'!$1:$5000,A2780,FALSE)&gt;0,
HLOOKUP("Cluster",'vInfo (Imported)'!$1:$5000,A2780,FALSE),
"")</f>
        <v/>
      </c>
      <c r="K2780" s="28">
        <f>'vCluster (Imported)'!A2780</f>
        <v>0</v>
      </c>
      <c r="L2780">
        <f t="shared" si="261"/>
        <v>0</v>
      </c>
      <c r="M2780">
        <f t="shared" si="262"/>
        <v>0</v>
      </c>
      <c r="N2780">
        <f t="shared" si="263"/>
        <v>0</v>
      </c>
      <c r="O2780" s="1">
        <f t="shared" si="264"/>
        <v>0</v>
      </c>
      <c r="P2780">
        <f>SUMIFS('vCluster (Imported)'!$G:$G,'vCluster (Imported)'!$A:$A,K2780)</f>
        <v>0</v>
      </c>
      <c r="Q2780">
        <f t="shared" si="265"/>
        <v>0</v>
      </c>
    </row>
    <row r="2781" spans="1:17" x14ac:dyDescent="0.3">
      <c r="A2781">
        <f t="shared" si="260"/>
        <v>2781</v>
      </c>
      <c r="B2781" t="str">
        <f>IF(HLOOKUP("Memory",'vInfo (Imported)'!$1:$5000,A2781,FALSE)&gt;0,HLOOKUP("Memory",'vInfo (Imported)'!$1:$5000,A2781,FALSE),"")</f>
        <v/>
      </c>
      <c r="C2781" t="str">
        <f>IF(HLOOKUP("CPUs",'vInfo (Imported)'!$1:$5000,A2781,FALSE)&gt;0,
HLOOKUP("CPUs",'vInfo (Imported)'!$1:$5000,A2781,FALSE),
"")</f>
        <v/>
      </c>
      <c r="D2781" t="str">
        <f>IF(HLOOKUP($D$1,'vInfo (Imported)'!$1:$5000,A2781,FALSE)&gt;0,
HLOOKUP($D$1,'vInfo (Imported)'!$1:$5000,A2781,FALSE),
"")</f>
        <v/>
      </c>
      <c r="E2781" t="str">
        <f>IF(HLOOKUP("Category",'vInfo (Imported)'!$1:$5000,A2781,FALSE)&gt;0,
HLOOKUP("Category",'vInfo (Imported)'!$1:$5000,A2781,FALSE),
"")</f>
        <v/>
      </c>
      <c r="F2781" t="str">
        <f>IF(HLOOKUP("OS according to the configuration file",'vInfo (Imported)'!$1:$5000,A2781,FALSE)&gt;0,
HLOOKUP("OS according to the configuration file",'vInfo (Imported)'!$1:$5000,A2781,FALSE),
"")</f>
        <v/>
      </c>
      <c r="G2781" s="1" t="str">
        <f>IF(HLOOKUP("Cluster",'vInfo (Imported)'!$1:$5000,A2781,FALSE)&gt;0,
HLOOKUP("Cluster",'vInfo (Imported)'!$1:$5000,A2781,FALSE),
"")</f>
        <v/>
      </c>
      <c r="K2781" s="28">
        <f>'vCluster (Imported)'!A2781</f>
        <v>0</v>
      </c>
      <c r="L2781">
        <f t="shared" si="261"/>
        <v>0</v>
      </c>
      <c r="M2781">
        <f t="shared" si="262"/>
        <v>0</v>
      </c>
      <c r="N2781">
        <f t="shared" si="263"/>
        <v>0</v>
      </c>
      <c r="O2781" s="1">
        <f t="shared" si="264"/>
        <v>0</v>
      </c>
      <c r="P2781">
        <f>SUMIFS('vCluster (Imported)'!$G:$G,'vCluster (Imported)'!$A:$A,K2781)</f>
        <v>0</v>
      </c>
      <c r="Q2781">
        <f t="shared" si="265"/>
        <v>0</v>
      </c>
    </row>
    <row r="2782" spans="1:17" x14ac:dyDescent="0.3">
      <c r="A2782">
        <f t="shared" si="260"/>
        <v>2782</v>
      </c>
      <c r="B2782" t="str">
        <f>IF(HLOOKUP("Memory",'vInfo (Imported)'!$1:$5000,A2782,FALSE)&gt;0,HLOOKUP("Memory",'vInfo (Imported)'!$1:$5000,A2782,FALSE),"")</f>
        <v/>
      </c>
      <c r="C2782" t="str">
        <f>IF(HLOOKUP("CPUs",'vInfo (Imported)'!$1:$5000,A2782,FALSE)&gt;0,
HLOOKUP("CPUs",'vInfo (Imported)'!$1:$5000,A2782,FALSE),
"")</f>
        <v/>
      </c>
      <c r="D2782" t="str">
        <f>IF(HLOOKUP($D$1,'vInfo (Imported)'!$1:$5000,A2782,FALSE)&gt;0,
HLOOKUP($D$1,'vInfo (Imported)'!$1:$5000,A2782,FALSE),
"")</f>
        <v/>
      </c>
      <c r="E2782" t="str">
        <f>IF(HLOOKUP("Category",'vInfo (Imported)'!$1:$5000,A2782,FALSE)&gt;0,
HLOOKUP("Category",'vInfo (Imported)'!$1:$5000,A2782,FALSE),
"")</f>
        <v/>
      </c>
      <c r="F2782" t="str">
        <f>IF(HLOOKUP("OS according to the configuration file",'vInfo (Imported)'!$1:$5000,A2782,FALSE)&gt;0,
HLOOKUP("OS according to the configuration file",'vInfo (Imported)'!$1:$5000,A2782,FALSE),
"")</f>
        <v/>
      </c>
      <c r="G2782" s="1" t="str">
        <f>IF(HLOOKUP("Cluster",'vInfo (Imported)'!$1:$5000,A2782,FALSE)&gt;0,
HLOOKUP("Cluster",'vInfo (Imported)'!$1:$5000,A2782,FALSE),
"")</f>
        <v/>
      </c>
      <c r="K2782" s="28">
        <f>'vCluster (Imported)'!A2782</f>
        <v>0</v>
      </c>
      <c r="L2782">
        <f t="shared" si="261"/>
        <v>0</v>
      </c>
      <c r="M2782">
        <f t="shared" si="262"/>
        <v>0</v>
      </c>
      <c r="N2782">
        <f t="shared" si="263"/>
        <v>0</v>
      </c>
      <c r="O2782" s="1">
        <f t="shared" si="264"/>
        <v>0</v>
      </c>
      <c r="P2782">
        <f>SUMIFS('vCluster (Imported)'!$G:$G,'vCluster (Imported)'!$A:$A,K2782)</f>
        <v>0</v>
      </c>
      <c r="Q2782">
        <f t="shared" si="265"/>
        <v>0</v>
      </c>
    </row>
    <row r="2783" spans="1:17" x14ac:dyDescent="0.3">
      <c r="A2783">
        <f t="shared" si="260"/>
        <v>2783</v>
      </c>
      <c r="B2783" t="str">
        <f>IF(HLOOKUP("Memory",'vInfo (Imported)'!$1:$5000,A2783,FALSE)&gt;0,HLOOKUP("Memory",'vInfo (Imported)'!$1:$5000,A2783,FALSE),"")</f>
        <v/>
      </c>
      <c r="C2783" t="str">
        <f>IF(HLOOKUP("CPUs",'vInfo (Imported)'!$1:$5000,A2783,FALSE)&gt;0,
HLOOKUP("CPUs",'vInfo (Imported)'!$1:$5000,A2783,FALSE),
"")</f>
        <v/>
      </c>
      <c r="D2783" t="str">
        <f>IF(HLOOKUP($D$1,'vInfo (Imported)'!$1:$5000,A2783,FALSE)&gt;0,
HLOOKUP($D$1,'vInfo (Imported)'!$1:$5000,A2783,FALSE),
"")</f>
        <v/>
      </c>
      <c r="E2783" t="str">
        <f>IF(HLOOKUP("Category",'vInfo (Imported)'!$1:$5000,A2783,FALSE)&gt;0,
HLOOKUP("Category",'vInfo (Imported)'!$1:$5000,A2783,FALSE),
"")</f>
        <v/>
      </c>
      <c r="F2783" t="str">
        <f>IF(HLOOKUP("OS according to the configuration file",'vInfo (Imported)'!$1:$5000,A2783,FALSE)&gt;0,
HLOOKUP("OS according to the configuration file",'vInfo (Imported)'!$1:$5000,A2783,FALSE),
"")</f>
        <v/>
      </c>
      <c r="G2783" s="1" t="str">
        <f>IF(HLOOKUP("Cluster",'vInfo (Imported)'!$1:$5000,A2783,FALSE)&gt;0,
HLOOKUP("Cluster",'vInfo (Imported)'!$1:$5000,A2783,FALSE),
"")</f>
        <v/>
      </c>
      <c r="K2783" s="28">
        <f>'vCluster (Imported)'!A2783</f>
        <v>0</v>
      </c>
      <c r="L2783">
        <f t="shared" si="261"/>
        <v>0</v>
      </c>
      <c r="M2783">
        <f t="shared" si="262"/>
        <v>0</v>
      </c>
      <c r="N2783">
        <f t="shared" si="263"/>
        <v>0</v>
      </c>
      <c r="O2783" s="1">
        <f t="shared" si="264"/>
        <v>0</v>
      </c>
      <c r="P2783">
        <f>SUMIFS('vCluster (Imported)'!$G:$G,'vCluster (Imported)'!$A:$A,K2783)</f>
        <v>0</v>
      </c>
      <c r="Q2783">
        <f t="shared" si="265"/>
        <v>0</v>
      </c>
    </row>
    <row r="2784" spans="1:17" x14ac:dyDescent="0.3">
      <c r="A2784">
        <f t="shared" si="260"/>
        <v>2784</v>
      </c>
      <c r="B2784" t="str">
        <f>IF(HLOOKUP("Memory",'vInfo (Imported)'!$1:$5000,A2784,FALSE)&gt;0,HLOOKUP("Memory",'vInfo (Imported)'!$1:$5000,A2784,FALSE),"")</f>
        <v/>
      </c>
      <c r="C2784" t="str">
        <f>IF(HLOOKUP("CPUs",'vInfo (Imported)'!$1:$5000,A2784,FALSE)&gt;0,
HLOOKUP("CPUs",'vInfo (Imported)'!$1:$5000,A2784,FALSE),
"")</f>
        <v/>
      </c>
      <c r="D2784" t="str">
        <f>IF(HLOOKUP($D$1,'vInfo (Imported)'!$1:$5000,A2784,FALSE)&gt;0,
HLOOKUP($D$1,'vInfo (Imported)'!$1:$5000,A2784,FALSE),
"")</f>
        <v/>
      </c>
      <c r="E2784" t="str">
        <f>IF(HLOOKUP("Category",'vInfo (Imported)'!$1:$5000,A2784,FALSE)&gt;0,
HLOOKUP("Category",'vInfo (Imported)'!$1:$5000,A2784,FALSE),
"")</f>
        <v/>
      </c>
      <c r="F2784" t="str">
        <f>IF(HLOOKUP("OS according to the configuration file",'vInfo (Imported)'!$1:$5000,A2784,FALSE)&gt;0,
HLOOKUP("OS according to the configuration file",'vInfo (Imported)'!$1:$5000,A2784,FALSE),
"")</f>
        <v/>
      </c>
      <c r="G2784" s="1" t="str">
        <f>IF(HLOOKUP("Cluster",'vInfo (Imported)'!$1:$5000,A2784,FALSE)&gt;0,
HLOOKUP("Cluster",'vInfo (Imported)'!$1:$5000,A2784,FALSE),
"")</f>
        <v/>
      </c>
      <c r="K2784" s="28">
        <f>'vCluster (Imported)'!A2784</f>
        <v>0</v>
      </c>
      <c r="L2784">
        <f t="shared" si="261"/>
        <v>0</v>
      </c>
      <c r="M2784">
        <f t="shared" si="262"/>
        <v>0</v>
      </c>
      <c r="N2784">
        <f t="shared" si="263"/>
        <v>0</v>
      </c>
      <c r="O2784" s="1">
        <f t="shared" si="264"/>
        <v>0</v>
      </c>
      <c r="P2784">
        <f>SUMIFS('vCluster (Imported)'!$G:$G,'vCluster (Imported)'!$A:$A,K2784)</f>
        <v>0</v>
      </c>
      <c r="Q2784">
        <f t="shared" si="265"/>
        <v>0</v>
      </c>
    </row>
    <row r="2785" spans="1:17" x14ac:dyDescent="0.3">
      <c r="A2785">
        <f t="shared" si="260"/>
        <v>2785</v>
      </c>
      <c r="B2785" t="str">
        <f>IF(HLOOKUP("Memory",'vInfo (Imported)'!$1:$5000,A2785,FALSE)&gt;0,HLOOKUP("Memory",'vInfo (Imported)'!$1:$5000,A2785,FALSE),"")</f>
        <v/>
      </c>
      <c r="C2785" t="str">
        <f>IF(HLOOKUP("CPUs",'vInfo (Imported)'!$1:$5000,A2785,FALSE)&gt;0,
HLOOKUP("CPUs",'vInfo (Imported)'!$1:$5000,A2785,FALSE),
"")</f>
        <v/>
      </c>
      <c r="D2785" t="str">
        <f>IF(HLOOKUP($D$1,'vInfo (Imported)'!$1:$5000,A2785,FALSE)&gt;0,
HLOOKUP($D$1,'vInfo (Imported)'!$1:$5000,A2785,FALSE),
"")</f>
        <v/>
      </c>
      <c r="E2785" t="str">
        <f>IF(HLOOKUP("Category",'vInfo (Imported)'!$1:$5000,A2785,FALSE)&gt;0,
HLOOKUP("Category",'vInfo (Imported)'!$1:$5000,A2785,FALSE),
"")</f>
        <v/>
      </c>
      <c r="F2785" t="str">
        <f>IF(HLOOKUP("OS according to the configuration file",'vInfo (Imported)'!$1:$5000,A2785,FALSE)&gt;0,
HLOOKUP("OS according to the configuration file",'vInfo (Imported)'!$1:$5000,A2785,FALSE),
"")</f>
        <v/>
      </c>
      <c r="G2785" s="1" t="str">
        <f>IF(HLOOKUP("Cluster",'vInfo (Imported)'!$1:$5000,A2785,FALSE)&gt;0,
HLOOKUP("Cluster",'vInfo (Imported)'!$1:$5000,A2785,FALSE),
"")</f>
        <v/>
      </c>
      <c r="K2785" s="28">
        <f>'vCluster (Imported)'!A2785</f>
        <v>0</v>
      </c>
      <c r="L2785">
        <f t="shared" si="261"/>
        <v>0</v>
      </c>
      <c r="M2785">
        <f t="shared" si="262"/>
        <v>0</v>
      </c>
      <c r="N2785">
        <f t="shared" si="263"/>
        <v>0</v>
      </c>
      <c r="O2785" s="1">
        <f t="shared" si="264"/>
        <v>0</v>
      </c>
      <c r="P2785">
        <f>SUMIFS('vCluster (Imported)'!$G:$G,'vCluster (Imported)'!$A:$A,K2785)</f>
        <v>0</v>
      </c>
      <c r="Q2785">
        <f t="shared" si="265"/>
        <v>0</v>
      </c>
    </row>
    <row r="2786" spans="1:17" x14ac:dyDescent="0.3">
      <c r="A2786">
        <f t="shared" si="260"/>
        <v>2786</v>
      </c>
      <c r="B2786" t="str">
        <f>IF(HLOOKUP("Memory",'vInfo (Imported)'!$1:$5000,A2786,FALSE)&gt;0,HLOOKUP("Memory",'vInfo (Imported)'!$1:$5000,A2786,FALSE),"")</f>
        <v/>
      </c>
      <c r="C2786" t="str">
        <f>IF(HLOOKUP("CPUs",'vInfo (Imported)'!$1:$5000,A2786,FALSE)&gt;0,
HLOOKUP("CPUs",'vInfo (Imported)'!$1:$5000,A2786,FALSE),
"")</f>
        <v/>
      </c>
      <c r="D2786" t="str">
        <f>IF(HLOOKUP($D$1,'vInfo (Imported)'!$1:$5000,A2786,FALSE)&gt;0,
HLOOKUP($D$1,'vInfo (Imported)'!$1:$5000,A2786,FALSE),
"")</f>
        <v/>
      </c>
      <c r="E2786" t="str">
        <f>IF(HLOOKUP("Category",'vInfo (Imported)'!$1:$5000,A2786,FALSE)&gt;0,
HLOOKUP("Category",'vInfo (Imported)'!$1:$5000,A2786,FALSE),
"")</f>
        <v/>
      </c>
      <c r="F2786" t="str">
        <f>IF(HLOOKUP("OS according to the configuration file",'vInfo (Imported)'!$1:$5000,A2786,FALSE)&gt;0,
HLOOKUP("OS according to the configuration file",'vInfo (Imported)'!$1:$5000,A2786,FALSE),
"")</f>
        <v/>
      </c>
      <c r="G2786" s="1" t="str">
        <f>IF(HLOOKUP("Cluster",'vInfo (Imported)'!$1:$5000,A2786,FALSE)&gt;0,
HLOOKUP("Cluster",'vInfo (Imported)'!$1:$5000,A2786,FALSE),
"")</f>
        <v/>
      </c>
      <c r="K2786" s="28">
        <f>'vCluster (Imported)'!A2786</f>
        <v>0</v>
      </c>
      <c r="L2786">
        <f t="shared" si="261"/>
        <v>0</v>
      </c>
      <c r="M2786">
        <f t="shared" si="262"/>
        <v>0</v>
      </c>
      <c r="N2786">
        <f t="shared" si="263"/>
        <v>0</v>
      </c>
      <c r="O2786" s="1">
        <f t="shared" si="264"/>
        <v>0</v>
      </c>
      <c r="P2786">
        <f>SUMIFS('vCluster (Imported)'!$G:$G,'vCluster (Imported)'!$A:$A,K2786)</f>
        <v>0</v>
      </c>
      <c r="Q2786">
        <f t="shared" si="265"/>
        <v>0</v>
      </c>
    </row>
    <row r="2787" spans="1:17" x14ac:dyDescent="0.3">
      <c r="A2787">
        <f t="shared" si="260"/>
        <v>2787</v>
      </c>
      <c r="B2787" t="str">
        <f>IF(HLOOKUP("Memory",'vInfo (Imported)'!$1:$5000,A2787,FALSE)&gt;0,HLOOKUP("Memory",'vInfo (Imported)'!$1:$5000,A2787,FALSE),"")</f>
        <v/>
      </c>
      <c r="C2787" t="str">
        <f>IF(HLOOKUP("CPUs",'vInfo (Imported)'!$1:$5000,A2787,FALSE)&gt;0,
HLOOKUP("CPUs",'vInfo (Imported)'!$1:$5000,A2787,FALSE),
"")</f>
        <v/>
      </c>
      <c r="D2787" t="str">
        <f>IF(HLOOKUP($D$1,'vInfo (Imported)'!$1:$5000,A2787,FALSE)&gt;0,
HLOOKUP($D$1,'vInfo (Imported)'!$1:$5000,A2787,FALSE),
"")</f>
        <v/>
      </c>
      <c r="E2787" t="str">
        <f>IF(HLOOKUP("Category",'vInfo (Imported)'!$1:$5000,A2787,FALSE)&gt;0,
HLOOKUP("Category",'vInfo (Imported)'!$1:$5000,A2787,FALSE),
"")</f>
        <v/>
      </c>
      <c r="F2787" t="str">
        <f>IF(HLOOKUP("OS according to the configuration file",'vInfo (Imported)'!$1:$5000,A2787,FALSE)&gt;0,
HLOOKUP("OS according to the configuration file",'vInfo (Imported)'!$1:$5000,A2787,FALSE),
"")</f>
        <v/>
      </c>
      <c r="G2787" s="1" t="str">
        <f>IF(HLOOKUP("Cluster",'vInfo (Imported)'!$1:$5000,A2787,FALSE)&gt;0,
HLOOKUP("Cluster",'vInfo (Imported)'!$1:$5000,A2787,FALSE),
"")</f>
        <v/>
      </c>
      <c r="K2787" s="28">
        <f>'vCluster (Imported)'!A2787</f>
        <v>0</v>
      </c>
      <c r="L2787">
        <f t="shared" si="261"/>
        <v>0</v>
      </c>
      <c r="M2787">
        <f t="shared" si="262"/>
        <v>0</v>
      </c>
      <c r="N2787">
        <f t="shared" si="263"/>
        <v>0</v>
      </c>
      <c r="O2787" s="1">
        <f t="shared" si="264"/>
        <v>0</v>
      </c>
      <c r="P2787">
        <f>SUMIFS('vCluster (Imported)'!$G:$G,'vCluster (Imported)'!$A:$A,K2787)</f>
        <v>0</v>
      </c>
      <c r="Q2787">
        <f t="shared" si="265"/>
        <v>0</v>
      </c>
    </row>
    <row r="2788" spans="1:17" x14ac:dyDescent="0.3">
      <c r="A2788">
        <f t="shared" si="260"/>
        <v>2788</v>
      </c>
      <c r="B2788" t="str">
        <f>IF(HLOOKUP("Memory",'vInfo (Imported)'!$1:$5000,A2788,FALSE)&gt;0,HLOOKUP("Memory",'vInfo (Imported)'!$1:$5000,A2788,FALSE),"")</f>
        <v/>
      </c>
      <c r="C2788" t="str">
        <f>IF(HLOOKUP("CPUs",'vInfo (Imported)'!$1:$5000,A2788,FALSE)&gt;0,
HLOOKUP("CPUs",'vInfo (Imported)'!$1:$5000,A2788,FALSE),
"")</f>
        <v/>
      </c>
      <c r="D2788" t="str">
        <f>IF(HLOOKUP($D$1,'vInfo (Imported)'!$1:$5000,A2788,FALSE)&gt;0,
HLOOKUP($D$1,'vInfo (Imported)'!$1:$5000,A2788,FALSE),
"")</f>
        <v/>
      </c>
      <c r="E2788" t="str">
        <f>IF(HLOOKUP("Category",'vInfo (Imported)'!$1:$5000,A2788,FALSE)&gt;0,
HLOOKUP("Category",'vInfo (Imported)'!$1:$5000,A2788,FALSE),
"")</f>
        <v/>
      </c>
      <c r="F2788" t="str">
        <f>IF(HLOOKUP("OS according to the configuration file",'vInfo (Imported)'!$1:$5000,A2788,FALSE)&gt;0,
HLOOKUP("OS according to the configuration file",'vInfo (Imported)'!$1:$5000,A2788,FALSE),
"")</f>
        <v/>
      </c>
      <c r="G2788" s="1" t="str">
        <f>IF(HLOOKUP("Cluster",'vInfo (Imported)'!$1:$5000,A2788,FALSE)&gt;0,
HLOOKUP("Cluster",'vInfo (Imported)'!$1:$5000,A2788,FALSE),
"")</f>
        <v/>
      </c>
      <c r="K2788" s="28">
        <f>'vCluster (Imported)'!A2788</f>
        <v>0</v>
      </c>
      <c r="L2788">
        <f t="shared" si="261"/>
        <v>0</v>
      </c>
      <c r="M2788">
        <f t="shared" si="262"/>
        <v>0</v>
      </c>
      <c r="N2788">
        <f t="shared" si="263"/>
        <v>0</v>
      </c>
      <c r="O2788" s="1">
        <f t="shared" si="264"/>
        <v>0</v>
      </c>
      <c r="P2788">
        <f>SUMIFS('vCluster (Imported)'!$G:$G,'vCluster (Imported)'!$A:$A,K2788)</f>
        <v>0</v>
      </c>
      <c r="Q2788">
        <f t="shared" si="265"/>
        <v>0</v>
      </c>
    </row>
    <row r="2789" spans="1:17" x14ac:dyDescent="0.3">
      <c r="A2789">
        <f t="shared" si="260"/>
        <v>2789</v>
      </c>
      <c r="B2789" t="str">
        <f>IF(HLOOKUP("Memory",'vInfo (Imported)'!$1:$5000,A2789,FALSE)&gt;0,HLOOKUP("Memory",'vInfo (Imported)'!$1:$5000,A2789,FALSE),"")</f>
        <v/>
      </c>
      <c r="C2789" t="str">
        <f>IF(HLOOKUP("CPUs",'vInfo (Imported)'!$1:$5000,A2789,FALSE)&gt;0,
HLOOKUP("CPUs",'vInfo (Imported)'!$1:$5000,A2789,FALSE),
"")</f>
        <v/>
      </c>
      <c r="D2789" t="str">
        <f>IF(HLOOKUP($D$1,'vInfo (Imported)'!$1:$5000,A2789,FALSE)&gt;0,
HLOOKUP($D$1,'vInfo (Imported)'!$1:$5000,A2789,FALSE),
"")</f>
        <v/>
      </c>
      <c r="E2789" t="str">
        <f>IF(HLOOKUP("Category",'vInfo (Imported)'!$1:$5000,A2789,FALSE)&gt;0,
HLOOKUP("Category",'vInfo (Imported)'!$1:$5000,A2789,FALSE),
"")</f>
        <v/>
      </c>
      <c r="F2789" t="str">
        <f>IF(HLOOKUP("OS according to the configuration file",'vInfo (Imported)'!$1:$5000,A2789,FALSE)&gt;0,
HLOOKUP("OS according to the configuration file",'vInfo (Imported)'!$1:$5000,A2789,FALSE),
"")</f>
        <v/>
      </c>
      <c r="G2789" s="1" t="str">
        <f>IF(HLOOKUP("Cluster",'vInfo (Imported)'!$1:$5000,A2789,FALSE)&gt;0,
HLOOKUP("Cluster",'vInfo (Imported)'!$1:$5000,A2789,FALSE),
"")</f>
        <v/>
      </c>
      <c r="K2789" s="28">
        <f>'vCluster (Imported)'!A2789</f>
        <v>0</v>
      </c>
      <c r="L2789">
        <f t="shared" si="261"/>
        <v>0</v>
      </c>
      <c r="M2789">
        <f t="shared" si="262"/>
        <v>0</v>
      </c>
      <c r="N2789">
        <f t="shared" si="263"/>
        <v>0</v>
      </c>
      <c r="O2789" s="1">
        <f t="shared" si="264"/>
        <v>0</v>
      </c>
      <c r="P2789">
        <f>SUMIFS('vCluster (Imported)'!$G:$G,'vCluster (Imported)'!$A:$A,K2789)</f>
        <v>0</v>
      </c>
      <c r="Q2789">
        <f t="shared" si="265"/>
        <v>0</v>
      </c>
    </row>
    <row r="2790" spans="1:17" x14ac:dyDescent="0.3">
      <c r="A2790">
        <f t="shared" si="260"/>
        <v>2790</v>
      </c>
      <c r="B2790" t="str">
        <f>IF(HLOOKUP("Memory",'vInfo (Imported)'!$1:$5000,A2790,FALSE)&gt;0,HLOOKUP("Memory",'vInfo (Imported)'!$1:$5000,A2790,FALSE),"")</f>
        <v/>
      </c>
      <c r="C2790" t="str">
        <f>IF(HLOOKUP("CPUs",'vInfo (Imported)'!$1:$5000,A2790,FALSE)&gt;0,
HLOOKUP("CPUs",'vInfo (Imported)'!$1:$5000,A2790,FALSE),
"")</f>
        <v/>
      </c>
      <c r="D2790" t="str">
        <f>IF(HLOOKUP($D$1,'vInfo (Imported)'!$1:$5000,A2790,FALSE)&gt;0,
HLOOKUP($D$1,'vInfo (Imported)'!$1:$5000,A2790,FALSE),
"")</f>
        <v/>
      </c>
      <c r="E2790" t="str">
        <f>IF(HLOOKUP("Category",'vInfo (Imported)'!$1:$5000,A2790,FALSE)&gt;0,
HLOOKUP("Category",'vInfo (Imported)'!$1:$5000,A2790,FALSE),
"")</f>
        <v/>
      </c>
      <c r="F2790" t="str">
        <f>IF(HLOOKUP("OS according to the configuration file",'vInfo (Imported)'!$1:$5000,A2790,FALSE)&gt;0,
HLOOKUP("OS according to the configuration file",'vInfo (Imported)'!$1:$5000,A2790,FALSE),
"")</f>
        <v/>
      </c>
      <c r="G2790" s="1" t="str">
        <f>IF(HLOOKUP("Cluster",'vInfo (Imported)'!$1:$5000,A2790,FALSE)&gt;0,
HLOOKUP("Cluster",'vInfo (Imported)'!$1:$5000,A2790,FALSE),
"")</f>
        <v/>
      </c>
      <c r="K2790" s="28">
        <f>'vCluster (Imported)'!A2790</f>
        <v>0</v>
      </c>
      <c r="L2790">
        <f t="shared" si="261"/>
        <v>0</v>
      </c>
      <c r="M2790">
        <f t="shared" si="262"/>
        <v>0</v>
      </c>
      <c r="N2790">
        <f t="shared" si="263"/>
        <v>0</v>
      </c>
      <c r="O2790" s="1">
        <f t="shared" si="264"/>
        <v>0</v>
      </c>
      <c r="P2790">
        <f>SUMIFS('vCluster (Imported)'!$G:$G,'vCluster (Imported)'!$A:$A,K2790)</f>
        <v>0</v>
      </c>
      <c r="Q2790">
        <f t="shared" si="265"/>
        <v>0</v>
      </c>
    </row>
    <row r="2791" spans="1:17" x14ac:dyDescent="0.3">
      <c r="A2791">
        <f t="shared" si="260"/>
        <v>2791</v>
      </c>
      <c r="B2791" t="str">
        <f>IF(HLOOKUP("Memory",'vInfo (Imported)'!$1:$5000,A2791,FALSE)&gt;0,HLOOKUP("Memory",'vInfo (Imported)'!$1:$5000,A2791,FALSE),"")</f>
        <v/>
      </c>
      <c r="C2791" t="str">
        <f>IF(HLOOKUP("CPUs",'vInfo (Imported)'!$1:$5000,A2791,FALSE)&gt;0,
HLOOKUP("CPUs",'vInfo (Imported)'!$1:$5000,A2791,FALSE),
"")</f>
        <v/>
      </c>
      <c r="D2791" t="str">
        <f>IF(HLOOKUP($D$1,'vInfo (Imported)'!$1:$5000,A2791,FALSE)&gt;0,
HLOOKUP($D$1,'vInfo (Imported)'!$1:$5000,A2791,FALSE),
"")</f>
        <v/>
      </c>
      <c r="E2791" t="str">
        <f>IF(HLOOKUP("Category",'vInfo (Imported)'!$1:$5000,A2791,FALSE)&gt;0,
HLOOKUP("Category",'vInfo (Imported)'!$1:$5000,A2791,FALSE),
"")</f>
        <v/>
      </c>
      <c r="F2791" t="str">
        <f>IF(HLOOKUP("OS according to the configuration file",'vInfo (Imported)'!$1:$5000,A2791,FALSE)&gt;0,
HLOOKUP("OS according to the configuration file",'vInfo (Imported)'!$1:$5000,A2791,FALSE),
"")</f>
        <v/>
      </c>
      <c r="G2791" s="1" t="str">
        <f>IF(HLOOKUP("Cluster",'vInfo (Imported)'!$1:$5000,A2791,FALSE)&gt;0,
HLOOKUP("Cluster",'vInfo (Imported)'!$1:$5000,A2791,FALSE),
"")</f>
        <v/>
      </c>
      <c r="K2791" s="28">
        <f>'vCluster (Imported)'!A2791</f>
        <v>0</v>
      </c>
      <c r="L2791">
        <f t="shared" si="261"/>
        <v>0</v>
      </c>
      <c r="M2791">
        <f t="shared" si="262"/>
        <v>0</v>
      </c>
      <c r="N2791">
        <f t="shared" si="263"/>
        <v>0</v>
      </c>
      <c r="O2791" s="1">
        <f t="shared" si="264"/>
        <v>0</v>
      </c>
      <c r="P2791">
        <f>SUMIFS('vCluster (Imported)'!$G:$G,'vCluster (Imported)'!$A:$A,K2791)</f>
        <v>0</v>
      </c>
      <c r="Q2791">
        <f t="shared" si="265"/>
        <v>0</v>
      </c>
    </row>
    <row r="2792" spans="1:17" x14ac:dyDescent="0.3">
      <c r="A2792">
        <f t="shared" si="260"/>
        <v>2792</v>
      </c>
      <c r="B2792" t="str">
        <f>IF(HLOOKUP("Memory",'vInfo (Imported)'!$1:$5000,A2792,FALSE)&gt;0,HLOOKUP("Memory",'vInfo (Imported)'!$1:$5000,A2792,FALSE),"")</f>
        <v/>
      </c>
      <c r="C2792" t="str">
        <f>IF(HLOOKUP("CPUs",'vInfo (Imported)'!$1:$5000,A2792,FALSE)&gt;0,
HLOOKUP("CPUs",'vInfo (Imported)'!$1:$5000,A2792,FALSE),
"")</f>
        <v/>
      </c>
      <c r="D2792" t="str">
        <f>IF(HLOOKUP($D$1,'vInfo (Imported)'!$1:$5000,A2792,FALSE)&gt;0,
HLOOKUP($D$1,'vInfo (Imported)'!$1:$5000,A2792,FALSE),
"")</f>
        <v/>
      </c>
      <c r="E2792" t="str">
        <f>IF(HLOOKUP("Category",'vInfo (Imported)'!$1:$5000,A2792,FALSE)&gt;0,
HLOOKUP("Category",'vInfo (Imported)'!$1:$5000,A2792,FALSE),
"")</f>
        <v/>
      </c>
      <c r="F2792" t="str">
        <f>IF(HLOOKUP("OS according to the configuration file",'vInfo (Imported)'!$1:$5000,A2792,FALSE)&gt;0,
HLOOKUP("OS according to the configuration file",'vInfo (Imported)'!$1:$5000,A2792,FALSE),
"")</f>
        <v/>
      </c>
      <c r="G2792" s="1" t="str">
        <f>IF(HLOOKUP("Cluster",'vInfo (Imported)'!$1:$5000,A2792,FALSE)&gt;0,
HLOOKUP("Cluster",'vInfo (Imported)'!$1:$5000,A2792,FALSE),
"")</f>
        <v/>
      </c>
      <c r="K2792" s="28">
        <f>'vCluster (Imported)'!A2792</f>
        <v>0</v>
      </c>
      <c r="L2792">
        <f t="shared" si="261"/>
        <v>0</v>
      </c>
      <c r="M2792">
        <f t="shared" si="262"/>
        <v>0</v>
      </c>
      <c r="N2792">
        <f t="shared" si="263"/>
        <v>0</v>
      </c>
      <c r="O2792" s="1">
        <f t="shared" si="264"/>
        <v>0</v>
      </c>
      <c r="P2792">
        <f>SUMIFS('vCluster (Imported)'!$G:$G,'vCluster (Imported)'!$A:$A,K2792)</f>
        <v>0</v>
      </c>
      <c r="Q2792">
        <f t="shared" si="265"/>
        <v>0</v>
      </c>
    </row>
    <row r="2793" spans="1:17" x14ac:dyDescent="0.3">
      <c r="A2793">
        <f t="shared" si="260"/>
        <v>2793</v>
      </c>
      <c r="B2793" t="str">
        <f>IF(HLOOKUP("Memory",'vInfo (Imported)'!$1:$5000,A2793,FALSE)&gt;0,HLOOKUP("Memory",'vInfo (Imported)'!$1:$5000,A2793,FALSE),"")</f>
        <v/>
      </c>
      <c r="C2793" t="str">
        <f>IF(HLOOKUP("CPUs",'vInfo (Imported)'!$1:$5000,A2793,FALSE)&gt;0,
HLOOKUP("CPUs",'vInfo (Imported)'!$1:$5000,A2793,FALSE),
"")</f>
        <v/>
      </c>
      <c r="D2793" t="str">
        <f>IF(HLOOKUP($D$1,'vInfo (Imported)'!$1:$5000,A2793,FALSE)&gt;0,
HLOOKUP($D$1,'vInfo (Imported)'!$1:$5000,A2793,FALSE),
"")</f>
        <v/>
      </c>
      <c r="E2793" t="str">
        <f>IF(HLOOKUP("Category",'vInfo (Imported)'!$1:$5000,A2793,FALSE)&gt;0,
HLOOKUP("Category",'vInfo (Imported)'!$1:$5000,A2793,FALSE),
"")</f>
        <v/>
      </c>
      <c r="F2793" t="str">
        <f>IF(HLOOKUP("OS according to the configuration file",'vInfo (Imported)'!$1:$5000,A2793,FALSE)&gt;0,
HLOOKUP("OS according to the configuration file",'vInfo (Imported)'!$1:$5000,A2793,FALSE),
"")</f>
        <v/>
      </c>
      <c r="G2793" s="1" t="str">
        <f>IF(HLOOKUP("Cluster",'vInfo (Imported)'!$1:$5000,A2793,FALSE)&gt;0,
HLOOKUP("Cluster",'vInfo (Imported)'!$1:$5000,A2793,FALSE),
"")</f>
        <v/>
      </c>
      <c r="K2793" s="28">
        <f>'vCluster (Imported)'!A2793</f>
        <v>0</v>
      </c>
      <c r="L2793">
        <f t="shared" si="261"/>
        <v>0</v>
      </c>
      <c r="M2793">
        <f t="shared" si="262"/>
        <v>0</v>
      </c>
      <c r="N2793">
        <f t="shared" si="263"/>
        <v>0</v>
      </c>
      <c r="O2793" s="1">
        <f t="shared" si="264"/>
        <v>0</v>
      </c>
      <c r="P2793">
        <f>SUMIFS('vCluster (Imported)'!$G:$G,'vCluster (Imported)'!$A:$A,K2793)</f>
        <v>0</v>
      </c>
      <c r="Q2793">
        <f t="shared" si="265"/>
        <v>0</v>
      </c>
    </row>
    <row r="2794" spans="1:17" x14ac:dyDescent="0.3">
      <c r="A2794">
        <f t="shared" si="260"/>
        <v>2794</v>
      </c>
      <c r="B2794" t="str">
        <f>IF(HLOOKUP("Memory",'vInfo (Imported)'!$1:$5000,A2794,FALSE)&gt;0,HLOOKUP("Memory",'vInfo (Imported)'!$1:$5000,A2794,FALSE),"")</f>
        <v/>
      </c>
      <c r="C2794" t="str">
        <f>IF(HLOOKUP("CPUs",'vInfo (Imported)'!$1:$5000,A2794,FALSE)&gt;0,
HLOOKUP("CPUs",'vInfo (Imported)'!$1:$5000,A2794,FALSE),
"")</f>
        <v/>
      </c>
      <c r="D2794" t="str">
        <f>IF(HLOOKUP($D$1,'vInfo (Imported)'!$1:$5000,A2794,FALSE)&gt;0,
HLOOKUP($D$1,'vInfo (Imported)'!$1:$5000,A2794,FALSE),
"")</f>
        <v/>
      </c>
      <c r="E2794" t="str">
        <f>IF(HLOOKUP("Category",'vInfo (Imported)'!$1:$5000,A2794,FALSE)&gt;0,
HLOOKUP("Category",'vInfo (Imported)'!$1:$5000,A2794,FALSE),
"")</f>
        <v/>
      </c>
      <c r="F2794" t="str">
        <f>IF(HLOOKUP("OS according to the configuration file",'vInfo (Imported)'!$1:$5000,A2794,FALSE)&gt;0,
HLOOKUP("OS according to the configuration file",'vInfo (Imported)'!$1:$5000,A2794,FALSE),
"")</f>
        <v/>
      </c>
      <c r="G2794" s="1" t="str">
        <f>IF(HLOOKUP("Cluster",'vInfo (Imported)'!$1:$5000,A2794,FALSE)&gt;0,
HLOOKUP("Cluster",'vInfo (Imported)'!$1:$5000,A2794,FALSE),
"")</f>
        <v/>
      </c>
      <c r="K2794" s="28">
        <f>'vCluster (Imported)'!A2794</f>
        <v>0</v>
      </c>
      <c r="L2794">
        <f t="shared" si="261"/>
        <v>0</v>
      </c>
      <c r="M2794">
        <f t="shared" si="262"/>
        <v>0</v>
      </c>
      <c r="N2794">
        <f t="shared" si="263"/>
        <v>0</v>
      </c>
      <c r="O2794" s="1">
        <f t="shared" si="264"/>
        <v>0</v>
      </c>
      <c r="P2794">
        <f>SUMIFS('vCluster (Imported)'!$G:$G,'vCluster (Imported)'!$A:$A,K2794)</f>
        <v>0</v>
      </c>
      <c r="Q2794">
        <f t="shared" si="265"/>
        <v>0</v>
      </c>
    </row>
    <row r="2795" spans="1:17" x14ac:dyDescent="0.3">
      <c r="A2795">
        <f t="shared" si="260"/>
        <v>2795</v>
      </c>
      <c r="B2795" t="str">
        <f>IF(HLOOKUP("Memory",'vInfo (Imported)'!$1:$5000,A2795,FALSE)&gt;0,HLOOKUP("Memory",'vInfo (Imported)'!$1:$5000,A2795,FALSE),"")</f>
        <v/>
      </c>
      <c r="C2795" t="str">
        <f>IF(HLOOKUP("CPUs",'vInfo (Imported)'!$1:$5000,A2795,FALSE)&gt;0,
HLOOKUP("CPUs",'vInfo (Imported)'!$1:$5000,A2795,FALSE),
"")</f>
        <v/>
      </c>
      <c r="D2795" t="str">
        <f>IF(HLOOKUP($D$1,'vInfo (Imported)'!$1:$5000,A2795,FALSE)&gt;0,
HLOOKUP($D$1,'vInfo (Imported)'!$1:$5000,A2795,FALSE),
"")</f>
        <v/>
      </c>
      <c r="E2795" t="str">
        <f>IF(HLOOKUP("Category",'vInfo (Imported)'!$1:$5000,A2795,FALSE)&gt;0,
HLOOKUP("Category",'vInfo (Imported)'!$1:$5000,A2795,FALSE),
"")</f>
        <v/>
      </c>
      <c r="F2795" t="str">
        <f>IF(HLOOKUP("OS according to the configuration file",'vInfo (Imported)'!$1:$5000,A2795,FALSE)&gt;0,
HLOOKUP("OS according to the configuration file",'vInfo (Imported)'!$1:$5000,A2795,FALSE),
"")</f>
        <v/>
      </c>
      <c r="G2795" s="1" t="str">
        <f>IF(HLOOKUP("Cluster",'vInfo (Imported)'!$1:$5000,A2795,FALSE)&gt;0,
HLOOKUP("Cluster",'vInfo (Imported)'!$1:$5000,A2795,FALSE),
"")</f>
        <v/>
      </c>
      <c r="K2795" s="28">
        <f>'vCluster (Imported)'!A2795</f>
        <v>0</v>
      </c>
      <c r="L2795">
        <f t="shared" si="261"/>
        <v>0</v>
      </c>
      <c r="M2795">
        <f t="shared" si="262"/>
        <v>0</v>
      </c>
      <c r="N2795">
        <f t="shared" si="263"/>
        <v>0</v>
      </c>
      <c r="O2795" s="1">
        <f t="shared" si="264"/>
        <v>0</v>
      </c>
      <c r="P2795">
        <f>SUMIFS('vCluster (Imported)'!$G:$G,'vCluster (Imported)'!$A:$A,K2795)</f>
        <v>0</v>
      </c>
      <c r="Q2795">
        <f t="shared" si="265"/>
        <v>0</v>
      </c>
    </row>
    <row r="2796" spans="1:17" x14ac:dyDescent="0.3">
      <c r="A2796">
        <f t="shared" si="260"/>
        <v>2796</v>
      </c>
      <c r="B2796" t="str">
        <f>IF(HLOOKUP("Memory",'vInfo (Imported)'!$1:$5000,A2796,FALSE)&gt;0,HLOOKUP("Memory",'vInfo (Imported)'!$1:$5000,A2796,FALSE),"")</f>
        <v/>
      </c>
      <c r="C2796" t="str">
        <f>IF(HLOOKUP("CPUs",'vInfo (Imported)'!$1:$5000,A2796,FALSE)&gt;0,
HLOOKUP("CPUs",'vInfo (Imported)'!$1:$5000,A2796,FALSE),
"")</f>
        <v/>
      </c>
      <c r="D2796" t="str">
        <f>IF(HLOOKUP($D$1,'vInfo (Imported)'!$1:$5000,A2796,FALSE)&gt;0,
HLOOKUP($D$1,'vInfo (Imported)'!$1:$5000,A2796,FALSE),
"")</f>
        <v/>
      </c>
      <c r="E2796" t="str">
        <f>IF(HLOOKUP("Category",'vInfo (Imported)'!$1:$5000,A2796,FALSE)&gt;0,
HLOOKUP("Category",'vInfo (Imported)'!$1:$5000,A2796,FALSE),
"")</f>
        <v/>
      </c>
      <c r="F2796" t="str">
        <f>IF(HLOOKUP("OS according to the configuration file",'vInfo (Imported)'!$1:$5000,A2796,FALSE)&gt;0,
HLOOKUP("OS according to the configuration file",'vInfo (Imported)'!$1:$5000,A2796,FALSE),
"")</f>
        <v/>
      </c>
      <c r="G2796" s="1" t="str">
        <f>IF(HLOOKUP("Cluster",'vInfo (Imported)'!$1:$5000,A2796,FALSE)&gt;0,
HLOOKUP("Cluster",'vInfo (Imported)'!$1:$5000,A2796,FALSE),
"")</f>
        <v/>
      </c>
      <c r="K2796" s="28">
        <f>'vCluster (Imported)'!A2796</f>
        <v>0</v>
      </c>
      <c r="L2796">
        <f t="shared" si="261"/>
        <v>0</v>
      </c>
      <c r="M2796">
        <f t="shared" si="262"/>
        <v>0</v>
      </c>
      <c r="N2796">
        <f t="shared" si="263"/>
        <v>0</v>
      </c>
      <c r="O2796" s="1">
        <f t="shared" si="264"/>
        <v>0</v>
      </c>
      <c r="P2796">
        <f>SUMIFS('vCluster (Imported)'!$G:$G,'vCluster (Imported)'!$A:$A,K2796)</f>
        <v>0</v>
      </c>
      <c r="Q2796">
        <f t="shared" si="265"/>
        <v>0</v>
      </c>
    </row>
    <row r="2797" spans="1:17" x14ac:dyDescent="0.3">
      <c r="A2797">
        <f t="shared" si="260"/>
        <v>2797</v>
      </c>
      <c r="B2797" t="str">
        <f>IF(HLOOKUP("Memory",'vInfo (Imported)'!$1:$5000,A2797,FALSE)&gt;0,HLOOKUP("Memory",'vInfo (Imported)'!$1:$5000,A2797,FALSE),"")</f>
        <v/>
      </c>
      <c r="C2797" t="str">
        <f>IF(HLOOKUP("CPUs",'vInfo (Imported)'!$1:$5000,A2797,FALSE)&gt;0,
HLOOKUP("CPUs",'vInfo (Imported)'!$1:$5000,A2797,FALSE),
"")</f>
        <v/>
      </c>
      <c r="D2797" t="str">
        <f>IF(HLOOKUP($D$1,'vInfo (Imported)'!$1:$5000,A2797,FALSE)&gt;0,
HLOOKUP($D$1,'vInfo (Imported)'!$1:$5000,A2797,FALSE),
"")</f>
        <v/>
      </c>
      <c r="E2797" t="str">
        <f>IF(HLOOKUP("Category",'vInfo (Imported)'!$1:$5000,A2797,FALSE)&gt;0,
HLOOKUP("Category",'vInfo (Imported)'!$1:$5000,A2797,FALSE),
"")</f>
        <v/>
      </c>
      <c r="F2797" t="str">
        <f>IF(HLOOKUP("OS according to the configuration file",'vInfo (Imported)'!$1:$5000,A2797,FALSE)&gt;0,
HLOOKUP("OS according to the configuration file",'vInfo (Imported)'!$1:$5000,A2797,FALSE),
"")</f>
        <v/>
      </c>
      <c r="G2797" s="1" t="str">
        <f>IF(HLOOKUP("Cluster",'vInfo (Imported)'!$1:$5000,A2797,FALSE)&gt;0,
HLOOKUP("Cluster",'vInfo (Imported)'!$1:$5000,A2797,FALSE),
"")</f>
        <v/>
      </c>
      <c r="K2797" s="28">
        <f>'vCluster (Imported)'!A2797</f>
        <v>0</v>
      </c>
      <c r="L2797">
        <f t="shared" si="261"/>
        <v>0</v>
      </c>
      <c r="M2797">
        <f t="shared" si="262"/>
        <v>0</v>
      </c>
      <c r="N2797">
        <f t="shared" si="263"/>
        <v>0</v>
      </c>
      <c r="O2797" s="1">
        <f t="shared" si="264"/>
        <v>0</v>
      </c>
      <c r="P2797">
        <f>SUMIFS('vCluster (Imported)'!$G:$G,'vCluster (Imported)'!$A:$A,K2797)</f>
        <v>0</v>
      </c>
      <c r="Q2797">
        <f t="shared" si="265"/>
        <v>0</v>
      </c>
    </row>
    <row r="2798" spans="1:17" x14ac:dyDescent="0.3">
      <c r="A2798">
        <f t="shared" si="260"/>
        <v>2798</v>
      </c>
      <c r="B2798" t="str">
        <f>IF(HLOOKUP("Memory",'vInfo (Imported)'!$1:$5000,A2798,FALSE)&gt;0,HLOOKUP("Memory",'vInfo (Imported)'!$1:$5000,A2798,FALSE),"")</f>
        <v/>
      </c>
      <c r="C2798" t="str">
        <f>IF(HLOOKUP("CPUs",'vInfo (Imported)'!$1:$5000,A2798,FALSE)&gt;0,
HLOOKUP("CPUs",'vInfo (Imported)'!$1:$5000,A2798,FALSE),
"")</f>
        <v/>
      </c>
      <c r="D2798" t="str">
        <f>IF(HLOOKUP($D$1,'vInfo (Imported)'!$1:$5000,A2798,FALSE)&gt;0,
HLOOKUP($D$1,'vInfo (Imported)'!$1:$5000,A2798,FALSE),
"")</f>
        <v/>
      </c>
      <c r="E2798" t="str">
        <f>IF(HLOOKUP("Category",'vInfo (Imported)'!$1:$5000,A2798,FALSE)&gt;0,
HLOOKUP("Category",'vInfo (Imported)'!$1:$5000,A2798,FALSE),
"")</f>
        <v/>
      </c>
      <c r="F2798" t="str">
        <f>IF(HLOOKUP("OS according to the configuration file",'vInfo (Imported)'!$1:$5000,A2798,FALSE)&gt;0,
HLOOKUP("OS according to the configuration file",'vInfo (Imported)'!$1:$5000,A2798,FALSE),
"")</f>
        <v/>
      </c>
      <c r="G2798" s="1" t="str">
        <f>IF(HLOOKUP("Cluster",'vInfo (Imported)'!$1:$5000,A2798,FALSE)&gt;0,
HLOOKUP("Cluster",'vInfo (Imported)'!$1:$5000,A2798,FALSE),
"")</f>
        <v/>
      </c>
      <c r="K2798" s="28">
        <f>'vCluster (Imported)'!A2798</f>
        <v>0</v>
      </c>
      <c r="L2798">
        <f t="shared" si="261"/>
        <v>0</v>
      </c>
      <c r="M2798">
        <f t="shared" si="262"/>
        <v>0</v>
      </c>
      <c r="N2798">
        <f t="shared" si="263"/>
        <v>0</v>
      </c>
      <c r="O2798" s="1">
        <f t="shared" si="264"/>
        <v>0</v>
      </c>
      <c r="P2798">
        <f>SUMIFS('vCluster (Imported)'!$G:$G,'vCluster (Imported)'!$A:$A,K2798)</f>
        <v>0</v>
      </c>
      <c r="Q2798">
        <f t="shared" si="265"/>
        <v>0</v>
      </c>
    </row>
    <row r="2799" spans="1:17" x14ac:dyDescent="0.3">
      <c r="A2799">
        <f t="shared" si="260"/>
        <v>2799</v>
      </c>
      <c r="B2799" t="str">
        <f>IF(HLOOKUP("Memory",'vInfo (Imported)'!$1:$5000,A2799,FALSE)&gt;0,HLOOKUP("Memory",'vInfo (Imported)'!$1:$5000,A2799,FALSE),"")</f>
        <v/>
      </c>
      <c r="C2799" t="str">
        <f>IF(HLOOKUP("CPUs",'vInfo (Imported)'!$1:$5000,A2799,FALSE)&gt;0,
HLOOKUP("CPUs",'vInfo (Imported)'!$1:$5000,A2799,FALSE),
"")</f>
        <v/>
      </c>
      <c r="D2799" t="str">
        <f>IF(HLOOKUP($D$1,'vInfo (Imported)'!$1:$5000,A2799,FALSE)&gt;0,
HLOOKUP($D$1,'vInfo (Imported)'!$1:$5000,A2799,FALSE),
"")</f>
        <v/>
      </c>
      <c r="E2799" t="str">
        <f>IF(HLOOKUP("Category",'vInfo (Imported)'!$1:$5000,A2799,FALSE)&gt;0,
HLOOKUP("Category",'vInfo (Imported)'!$1:$5000,A2799,FALSE),
"")</f>
        <v/>
      </c>
      <c r="F2799" t="str">
        <f>IF(HLOOKUP("OS according to the configuration file",'vInfo (Imported)'!$1:$5000,A2799,FALSE)&gt;0,
HLOOKUP("OS according to the configuration file",'vInfo (Imported)'!$1:$5000,A2799,FALSE),
"")</f>
        <v/>
      </c>
      <c r="G2799" s="1" t="str">
        <f>IF(HLOOKUP("Cluster",'vInfo (Imported)'!$1:$5000,A2799,FALSE)&gt;0,
HLOOKUP("Cluster",'vInfo (Imported)'!$1:$5000,A2799,FALSE),
"")</f>
        <v/>
      </c>
      <c r="K2799" s="28">
        <f>'vCluster (Imported)'!A2799</f>
        <v>0</v>
      </c>
      <c r="L2799">
        <f t="shared" si="261"/>
        <v>0</v>
      </c>
      <c r="M2799">
        <f t="shared" si="262"/>
        <v>0</v>
      </c>
      <c r="N2799">
        <f t="shared" si="263"/>
        <v>0</v>
      </c>
      <c r="O2799" s="1">
        <f t="shared" si="264"/>
        <v>0</v>
      </c>
      <c r="P2799">
        <f>SUMIFS('vCluster (Imported)'!$G:$G,'vCluster (Imported)'!$A:$A,K2799)</f>
        <v>0</v>
      </c>
      <c r="Q2799">
        <f t="shared" si="265"/>
        <v>0</v>
      </c>
    </row>
    <row r="2800" spans="1:17" x14ac:dyDescent="0.3">
      <c r="A2800">
        <f t="shared" si="260"/>
        <v>2800</v>
      </c>
      <c r="B2800" t="str">
        <f>IF(HLOOKUP("Memory",'vInfo (Imported)'!$1:$5000,A2800,FALSE)&gt;0,HLOOKUP("Memory",'vInfo (Imported)'!$1:$5000,A2800,FALSE),"")</f>
        <v/>
      </c>
      <c r="C2800" t="str">
        <f>IF(HLOOKUP("CPUs",'vInfo (Imported)'!$1:$5000,A2800,FALSE)&gt;0,
HLOOKUP("CPUs",'vInfo (Imported)'!$1:$5000,A2800,FALSE),
"")</f>
        <v/>
      </c>
      <c r="D2800" t="str">
        <f>IF(HLOOKUP($D$1,'vInfo (Imported)'!$1:$5000,A2800,FALSE)&gt;0,
HLOOKUP($D$1,'vInfo (Imported)'!$1:$5000,A2800,FALSE),
"")</f>
        <v/>
      </c>
      <c r="E2800" t="str">
        <f>IF(HLOOKUP("Category",'vInfo (Imported)'!$1:$5000,A2800,FALSE)&gt;0,
HLOOKUP("Category",'vInfo (Imported)'!$1:$5000,A2800,FALSE),
"")</f>
        <v/>
      </c>
      <c r="F2800" t="str">
        <f>IF(HLOOKUP("OS according to the configuration file",'vInfo (Imported)'!$1:$5000,A2800,FALSE)&gt;0,
HLOOKUP("OS according to the configuration file",'vInfo (Imported)'!$1:$5000,A2800,FALSE),
"")</f>
        <v/>
      </c>
      <c r="G2800" s="1" t="str">
        <f>IF(HLOOKUP("Cluster",'vInfo (Imported)'!$1:$5000,A2800,FALSE)&gt;0,
HLOOKUP("Cluster",'vInfo (Imported)'!$1:$5000,A2800,FALSE),
"")</f>
        <v/>
      </c>
      <c r="K2800" s="28">
        <f>'vCluster (Imported)'!A2800</f>
        <v>0</v>
      </c>
      <c r="L2800">
        <f t="shared" si="261"/>
        <v>0</v>
      </c>
      <c r="M2800">
        <f t="shared" si="262"/>
        <v>0</v>
      </c>
      <c r="N2800">
        <f t="shared" si="263"/>
        <v>0</v>
      </c>
      <c r="O2800" s="1">
        <f t="shared" si="264"/>
        <v>0</v>
      </c>
      <c r="P2800">
        <f>SUMIFS('vCluster (Imported)'!$G:$G,'vCluster (Imported)'!$A:$A,K2800)</f>
        <v>0</v>
      </c>
      <c r="Q2800">
        <f t="shared" si="265"/>
        <v>0</v>
      </c>
    </row>
    <row r="2801" spans="1:17" x14ac:dyDescent="0.3">
      <c r="A2801">
        <f t="shared" si="260"/>
        <v>2801</v>
      </c>
      <c r="B2801" t="str">
        <f>IF(HLOOKUP("Memory",'vInfo (Imported)'!$1:$5000,A2801,FALSE)&gt;0,HLOOKUP("Memory",'vInfo (Imported)'!$1:$5000,A2801,FALSE),"")</f>
        <v/>
      </c>
      <c r="C2801" t="str">
        <f>IF(HLOOKUP("CPUs",'vInfo (Imported)'!$1:$5000,A2801,FALSE)&gt;0,
HLOOKUP("CPUs",'vInfo (Imported)'!$1:$5000,A2801,FALSE),
"")</f>
        <v/>
      </c>
      <c r="D2801" t="str">
        <f>IF(HLOOKUP($D$1,'vInfo (Imported)'!$1:$5000,A2801,FALSE)&gt;0,
HLOOKUP($D$1,'vInfo (Imported)'!$1:$5000,A2801,FALSE),
"")</f>
        <v/>
      </c>
      <c r="E2801" t="str">
        <f>IF(HLOOKUP("Category",'vInfo (Imported)'!$1:$5000,A2801,FALSE)&gt;0,
HLOOKUP("Category",'vInfo (Imported)'!$1:$5000,A2801,FALSE),
"")</f>
        <v/>
      </c>
      <c r="F2801" t="str">
        <f>IF(HLOOKUP("OS according to the configuration file",'vInfo (Imported)'!$1:$5000,A2801,FALSE)&gt;0,
HLOOKUP("OS according to the configuration file",'vInfo (Imported)'!$1:$5000,A2801,FALSE),
"")</f>
        <v/>
      </c>
      <c r="G2801" s="1" t="str">
        <f>IF(HLOOKUP("Cluster",'vInfo (Imported)'!$1:$5000,A2801,FALSE)&gt;0,
HLOOKUP("Cluster",'vInfo (Imported)'!$1:$5000,A2801,FALSE),
"")</f>
        <v/>
      </c>
      <c r="K2801" s="28">
        <f>'vCluster (Imported)'!A2801</f>
        <v>0</v>
      </c>
      <c r="L2801">
        <f t="shared" si="261"/>
        <v>0</v>
      </c>
      <c r="M2801">
        <f t="shared" si="262"/>
        <v>0</v>
      </c>
      <c r="N2801">
        <f t="shared" si="263"/>
        <v>0</v>
      </c>
      <c r="O2801" s="1">
        <f t="shared" si="264"/>
        <v>0</v>
      </c>
      <c r="P2801">
        <f>SUMIFS('vCluster (Imported)'!$G:$G,'vCluster (Imported)'!$A:$A,K2801)</f>
        <v>0</v>
      </c>
      <c r="Q2801">
        <f t="shared" si="265"/>
        <v>0</v>
      </c>
    </row>
    <row r="2802" spans="1:17" x14ac:dyDescent="0.3">
      <c r="A2802">
        <f t="shared" si="260"/>
        <v>2802</v>
      </c>
      <c r="B2802" t="str">
        <f>IF(HLOOKUP("Memory",'vInfo (Imported)'!$1:$5000,A2802,FALSE)&gt;0,HLOOKUP("Memory",'vInfo (Imported)'!$1:$5000,A2802,FALSE),"")</f>
        <v/>
      </c>
      <c r="C2802" t="str">
        <f>IF(HLOOKUP("CPUs",'vInfo (Imported)'!$1:$5000,A2802,FALSE)&gt;0,
HLOOKUP("CPUs",'vInfo (Imported)'!$1:$5000,A2802,FALSE),
"")</f>
        <v/>
      </c>
      <c r="D2802" t="str">
        <f>IF(HLOOKUP($D$1,'vInfo (Imported)'!$1:$5000,A2802,FALSE)&gt;0,
HLOOKUP($D$1,'vInfo (Imported)'!$1:$5000,A2802,FALSE),
"")</f>
        <v/>
      </c>
      <c r="E2802" t="str">
        <f>IF(HLOOKUP("Category",'vInfo (Imported)'!$1:$5000,A2802,FALSE)&gt;0,
HLOOKUP("Category",'vInfo (Imported)'!$1:$5000,A2802,FALSE),
"")</f>
        <v/>
      </c>
      <c r="F2802" t="str">
        <f>IF(HLOOKUP("OS according to the configuration file",'vInfo (Imported)'!$1:$5000,A2802,FALSE)&gt;0,
HLOOKUP("OS according to the configuration file",'vInfo (Imported)'!$1:$5000,A2802,FALSE),
"")</f>
        <v/>
      </c>
      <c r="G2802" s="1" t="str">
        <f>IF(HLOOKUP("Cluster",'vInfo (Imported)'!$1:$5000,A2802,FALSE)&gt;0,
HLOOKUP("Cluster",'vInfo (Imported)'!$1:$5000,A2802,FALSE),
"")</f>
        <v/>
      </c>
      <c r="K2802" s="28">
        <f>'vCluster (Imported)'!A2802</f>
        <v>0</v>
      </c>
      <c r="L2802">
        <f t="shared" si="261"/>
        <v>0</v>
      </c>
      <c r="M2802">
        <f t="shared" si="262"/>
        <v>0</v>
      </c>
      <c r="N2802">
        <f t="shared" si="263"/>
        <v>0</v>
      </c>
      <c r="O2802" s="1">
        <f t="shared" si="264"/>
        <v>0</v>
      </c>
      <c r="P2802">
        <f>SUMIFS('vCluster (Imported)'!$G:$G,'vCluster (Imported)'!$A:$A,K2802)</f>
        <v>0</v>
      </c>
      <c r="Q2802">
        <f t="shared" si="265"/>
        <v>0</v>
      </c>
    </row>
    <row r="2803" spans="1:17" x14ac:dyDescent="0.3">
      <c r="A2803">
        <f t="shared" si="260"/>
        <v>2803</v>
      </c>
      <c r="B2803" t="str">
        <f>IF(HLOOKUP("Memory",'vInfo (Imported)'!$1:$5000,A2803,FALSE)&gt;0,HLOOKUP("Memory",'vInfo (Imported)'!$1:$5000,A2803,FALSE),"")</f>
        <v/>
      </c>
      <c r="C2803" t="str">
        <f>IF(HLOOKUP("CPUs",'vInfo (Imported)'!$1:$5000,A2803,FALSE)&gt;0,
HLOOKUP("CPUs",'vInfo (Imported)'!$1:$5000,A2803,FALSE),
"")</f>
        <v/>
      </c>
      <c r="D2803" t="str">
        <f>IF(HLOOKUP($D$1,'vInfo (Imported)'!$1:$5000,A2803,FALSE)&gt;0,
HLOOKUP($D$1,'vInfo (Imported)'!$1:$5000,A2803,FALSE),
"")</f>
        <v/>
      </c>
      <c r="E2803" t="str">
        <f>IF(HLOOKUP("Category",'vInfo (Imported)'!$1:$5000,A2803,FALSE)&gt;0,
HLOOKUP("Category",'vInfo (Imported)'!$1:$5000,A2803,FALSE),
"")</f>
        <v/>
      </c>
      <c r="F2803" t="str">
        <f>IF(HLOOKUP("OS according to the configuration file",'vInfo (Imported)'!$1:$5000,A2803,FALSE)&gt;0,
HLOOKUP("OS according to the configuration file",'vInfo (Imported)'!$1:$5000,A2803,FALSE),
"")</f>
        <v/>
      </c>
      <c r="G2803" s="1" t="str">
        <f>IF(HLOOKUP("Cluster",'vInfo (Imported)'!$1:$5000,A2803,FALSE)&gt;0,
HLOOKUP("Cluster",'vInfo (Imported)'!$1:$5000,A2803,FALSE),
"")</f>
        <v/>
      </c>
      <c r="K2803" s="28">
        <f>'vCluster (Imported)'!A2803</f>
        <v>0</v>
      </c>
      <c r="L2803">
        <f t="shared" si="261"/>
        <v>0</v>
      </c>
      <c r="M2803">
        <f t="shared" si="262"/>
        <v>0</v>
      </c>
      <c r="N2803">
        <f t="shared" si="263"/>
        <v>0</v>
      </c>
      <c r="O2803" s="1">
        <f t="shared" si="264"/>
        <v>0</v>
      </c>
      <c r="P2803">
        <f>SUMIFS('vCluster (Imported)'!$G:$G,'vCluster (Imported)'!$A:$A,K2803)</f>
        <v>0</v>
      </c>
      <c r="Q2803">
        <f t="shared" si="265"/>
        <v>0</v>
      </c>
    </row>
    <row r="2804" spans="1:17" x14ac:dyDescent="0.3">
      <c r="A2804">
        <f t="shared" si="260"/>
        <v>2804</v>
      </c>
      <c r="B2804" t="str">
        <f>IF(HLOOKUP("Memory",'vInfo (Imported)'!$1:$5000,A2804,FALSE)&gt;0,HLOOKUP("Memory",'vInfo (Imported)'!$1:$5000,A2804,FALSE),"")</f>
        <v/>
      </c>
      <c r="C2804" t="str">
        <f>IF(HLOOKUP("CPUs",'vInfo (Imported)'!$1:$5000,A2804,FALSE)&gt;0,
HLOOKUP("CPUs",'vInfo (Imported)'!$1:$5000,A2804,FALSE),
"")</f>
        <v/>
      </c>
      <c r="D2804" t="str">
        <f>IF(HLOOKUP($D$1,'vInfo (Imported)'!$1:$5000,A2804,FALSE)&gt;0,
HLOOKUP($D$1,'vInfo (Imported)'!$1:$5000,A2804,FALSE),
"")</f>
        <v/>
      </c>
      <c r="E2804" t="str">
        <f>IF(HLOOKUP("Category",'vInfo (Imported)'!$1:$5000,A2804,FALSE)&gt;0,
HLOOKUP("Category",'vInfo (Imported)'!$1:$5000,A2804,FALSE),
"")</f>
        <v/>
      </c>
      <c r="F2804" t="str">
        <f>IF(HLOOKUP("OS according to the configuration file",'vInfo (Imported)'!$1:$5000,A2804,FALSE)&gt;0,
HLOOKUP("OS according to the configuration file",'vInfo (Imported)'!$1:$5000,A2804,FALSE),
"")</f>
        <v/>
      </c>
      <c r="G2804" s="1" t="str">
        <f>IF(HLOOKUP("Cluster",'vInfo (Imported)'!$1:$5000,A2804,FALSE)&gt;0,
HLOOKUP("Cluster",'vInfo (Imported)'!$1:$5000,A2804,FALSE),
"")</f>
        <v/>
      </c>
      <c r="K2804" s="28">
        <f>'vCluster (Imported)'!A2804</f>
        <v>0</v>
      </c>
      <c r="L2804">
        <f t="shared" si="261"/>
        <v>0</v>
      </c>
      <c r="M2804">
        <f t="shared" si="262"/>
        <v>0</v>
      </c>
      <c r="N2804">
        <f t="shared" si="263"/>
        <v>0</v>
      </c>
      <c r="O2804" s="1">
        <f t="shared" si="264"/>
        <v>0</v>
      </c>
      <c r="P2804">
        <f>SUMIFS('vCluster (Imported)'!$G:$G,'vCluster (Imported)'!$A:$A,K2804)</f>
        <v>0</v>
      </c>
      <c r="Q2804">
        <f t="shared" si="265"/>
        <v>0</v>
      </c>
    </row>
    <row r="2805" spans="1:17" x14ac:dyDescent="0.3">
      <c r="A2805">
        <f t="shared" si="260"/>
        <v>2805</v>
      </c>
      <c r="B2805" t="str">
        <f>IF(HLOOKUP("Memory",'vInfo (Imported)'!$1:$5000,A2805,FALSE)&gt;0,HLOOKUP("Memory",'vInfo (Imported)'!$1:$5000,A2805,FALSE),"")</f>
        <v/>
      </c>
      <c r="C2805" t="str">
        <f>IF(HLOOKUP("CPUs",'vInfo (Imported)'!$1:$5000,A2805,FALSE)&gt;0,
HLOOKUP("CPUs",'vInfo (Imported)'!$1:$5000,A2805,FALSE),
"")</f>
        <v/>
      </c>
      <c r="D2805" t="str">
        <f>IF(HLOOKUP($D$1,'vInfo (Imported)'!$1:$5000,A2805,FALSE)&gt;0,
HLOOKUP($D$1,'vInfo (Imported)'!$1:$5000,A2805,FALSE),
"")</f>
        <v/>
      </c>
      <c r="E2805" t="str">
        <f>IF(HLOOKUP("Category",'vInfo (Imported)'!$1:$5000,A2805,FALSE)&gt;0,
HLOOKUP("Category",'vInfo (Imported)'!$1:$5000,A2805,FALSE),
"")</f>
        <v/>
      </c>
      <c r="F2805" t="str">
        <f>IF(HLOOKUP("OS according to the configuration file",'vInfo (Imported)'!$1:$5000,A2805,FALSE)&gt;0,
HLOOKUP("OS according to the configuration file",'vInfo (Imported)'!$1:$5000,A2805,FALSE),
"")</f>
        <v/>
      </c>
      <c r="G2805" s="1" t="str">
        <f>IF(HLOOKUP("Cluster",'vInfo (Imported)'!$1:$5000,A2805,FALSE)&gt;0,
HLOOKUP("Cluster",'vInfo (Imported)'!$1:$5000,A2805,FALSE),
"")</f>
        <v/>
      </c>
      <c r="K2805" s="28">
        <f>'vCluster (Imported)'!A2805</f>
        <v>0</v>
      </c>
      <c r="L2805">
        <f t="shared" si="261"/>
        <v>0</v>
      </c>
      <c r="M2805">
        <f t="shared" si="262"/>
        <v>0</v>
      </c>
      <c r="N2805">
        <f t="shared" si="263"/>
        <v>0</v>
      </c>
      <c r="O2805" s="1">
        <f t="shared" si="264"/>
        <v>0</v>
      </c>
      <c r="P2805">
        <f>SUMIFS('vCluster (Imported)'!$G:$G,'vCluster (Imported)'!$A:$A,K2805)</f>
        <v>0</v>
      </c>
      <c r="Q2805">
        <f t="shared" si="265"/>
        <v>0</v>
      </c>
    </row>
    <row r="2806" spans="1:17" x14ac:dyDescent="0.3">
      <c r="A2806">
        <f t="shared" si="260"/>
        <v>2806</v>
      </c>
      <c r="B2806" t="str">
        <f>IF(HLOOKUP("Memory",'vInfo (Imported)'!$1:$5000,A2806,FALSE)&gt;0,HLOOKUP("Memory",'vInfo (Imported)'!$1:$5000,A2806,FALSE),"")</f>
        <v/>
      </c>
      <c r="C2806" t="str">
        <f>IF(HLOOKUP("CPUs",'vInfo (Imported)'!$1:$5000,A2806,FALSE)&gt;0,
HLOOKUP("CPUs",'vInfo (Imported)'!$1:$5000,A2806,FALSE),
"")</f>
        <v/>
      </c>
      <c r="D2806" t="str">
        <f>IF(HLOOKUP($D$1,'vInfo (Imported)'!$1:$5000,A2806,FALSE)&gt;0,
HLOOKUP($D$1,'vInfo (Imported)'!$1:$5000,A2806,FALSE),
"")</f>
        <v/>
      </c>
      <c r="E2806" t="str">
        <f>IF(HLOOKUP("Category",'vInfo (Imported)'!$1:$5000,A2806,FALSE)&gt;0,
HLOOKUP("Category",'vInfo (Imported)'!$1:$5000,A2806,FALSE),
"")</f>
        <v/>
      </c>
      <c r="F2806" t="str">
        <f>IF(HLOOKUP("OS according to the configuration file",'vInfo (Imported)'!$1:$5000,A2806,FALSE)&gt;0,
HLOOKUP("OS according to the configuration file",'vInfo (Imported)'!$1:$5000,A2806,FALSE),
"")</f>
        <v/>
      </c>
      <c r="G2806" s="1" t="str">
        <f>IF(HLOOKUP("Cluster",'vInfo (Imported)'!$1:$5000,A2806,FALSE)&gt;0,
HLOOKUP("Cluster",'vInfo (Imported)'!$1:$5000,A2806,FALSE),
"")</f>
        <v/>
      </c>
      <c r="K2806" s="28">
        <f>'vCluster (Imported)'!A2806</f>
        <v>0</v>
      </c>
      <c r="L2806">
        <f t="shared" si="261"/>
        <v>0</v>
      </c>
      <c r="M2806">
        <f t="shared" si="262"/>
        <v>0</v>
      </c>
      <c r="N2806">
        <f t="shared" si="263"/>
        <v>0</v>
      </c>
      <c r="O2806" s="1">
        <f t="shared" si="264"/>
        <v>0</v>
      </c>
      <c r="P2806">
        <f>SUMIFS('vCluster (Imported)'!$G:$G,'vCluster (Imported)'!$A:$A,K2806)</f>
        <v>0</v>
      </c>
      <c r="Q2806">
        <f t="shared" si="265"/>
        <v>0</v>
      </c>
    </row>
    <row r="2807" spans="1:17" x14ac:dyDescent="0.3">
      <c r="A2807">
        <f t="shared" si="260"/>
        <v>2807</v>
      </c>
      <c r="B2807" t="str">
        <f>IF(HLOOKUP("Memory",'vInfo (Imported)'!$1:$5000,A2807,FALSE)&gt;0,HLOOKUP("Memory",'vInfo (Imported)'!$1:$5000,A2807,FALSE),"")</f>
        <v/>
      </c>
      <c r="C2807" t="str">
        <f>IF(HLOOKUP("CPUs",'vInfo (Imported)'!$1:$5000,A2807,FALSE)&gt;0,
HLOOKUP("CPUs",'vInfo (Imported)'!$1:$5000,A2807,FALSE),
"")</f>
        <v/>
      </c>
      <c r="D2807" t="str">
        <f>IF(HLOOKUP($D$1,'vInfo (Imported)'!$1:$5000,A2807,FALSE)&gt;0,
HLOOKUP($D$1,'vInfo (Imported)'!$1:$5000,A2807,FALSE),
"")</f>
        <v/>
      </c>
      <c r="E2807" t="str">
        <f>IF(HLOOKUP("Category",'vInfo (Imported)'!$1:$5000,A2807,FALSE)&gt;0,
HLOOKUP("Category",'vInfo (Imported)'!$1:$5000,A2807,FALSE),
"")</f>
        <v/>
      </c>
      <c r="F2807" t="str">
        <f>IF(HLOOKUP("OS according to the configuration file",'vInfo (Imported)'!$1:$5000,A2807,FALSE)&gt;0,
HLOOKUP("OS according to the configuration file",'vInfo (Imported)'!$1:$5000,A2807,FALSE),
"")</f>
        <v/>
      </c>
      <c r="G2807" s="1" t="str">
        <f>IF(HLOOKUP("Cluster",'vInfo (Imported)'!$1:$5000,A2807,FALSE)&gt;0,
HLOOKUP("Cluster",'vInfo (Imported)'!$1:$5000,A2807,FALSE),
"")</f>
        <v/>
      </c>
      <c r="K2807" s="28">
        <f>'vCluster (Imported)'!A2807</f>
        <v>0</v>
      </c>
      <c r="L2807">
        <f t="shared" si="261"/>
        <v>0</v>
      </c>
      <c r="M2807">
        <f t="shared" si="262"/>
        <v>0</v>
      </c>
      <c r="N2807">
        <f t="shared" si="263"/>
        <v>0</v>
      </c>
      <c r="O2807" s="1">
        <f t="shared" si="264"/>
        <v>0</v>
      </c>
      <c r="P2807">
        <f>SUMIFS('vCluster (Imported)'!$G:$G,'vCluster (Imported)'!$A:$A,K2807)</f>
        <v>0</v>
      </c>
      <c r="Q2807">
        <f t="shared" si="265"/>
        <v>0</v>
      </c>
    </row>
    <row r="2808" spans="1:17" x14ac:dyDescent="0.3">
      <c r="A2808">
        <f t="shared" si="260"/>
        <v>2808</v>
      </c>
      <c r="B2808" t="str">
        <f>IF(HLOOKUP("Memory",'vInfo (Imported)'!$1:$5000,A2808,FALSE)&gt;0,HLOOKUP("Memory",'vInfo (Imported)'!$1:$5000,A2808,FALSE),"")</f>
        <v/>
      </c>
      <c r="C2808" t="str">
        <f>IF(HLOOKUP("CPUs",'vInfo (Imported)'!$1:$5000,A2808,FALSE)&gt;0,
HLOOKUP("CPUs",'vInfo (Imported)'!$1:$5000,A2808,FALSE),
"")</f>
        <v/>
      </c>
      <c r="D2808" t="str">
        <f>IF(HLOOKUP($D$1,'vInfo (Imported)'!$1:$5000,A2808,FALSE)&gt;0,
HLOOKUP($D$1,'vInfo (Imported)'!$1:$5000,A2808,FALSE),
"")</f>
        <v/>
      </c>
      <c r="E2808" t="str">
        <f>IF(HLOOKUP("Category",'vInfo (Imported)'!$1:$5000,A2808,FALSE)&gt;0,
HLOOKUP("Category",'vInfo (Imported)'!$1:$5000,A2808,FALSE),
"")</f>
        <v/>
      </c>
      <c r="F2808" t="str">
        <f>IF(HLOOKUP("OS according to the configuration file",'vInfo (Imported)'!$1:$5000,A2808,FALSE)&gt;0,
HLOOKUP("OS according to the configuration file",'vInfo (Imported)'!$1:$5000,A2808,FALSE),
"")</f>
        <v/>
      </c>
      <c r="G2808" s="1" t="str">
        <f>IF(HLOOKUP("Cluster",'vInfo (Imported)'!$1:$5000,A2808,FALSE)&gt;0,
HLOOKUP("Cluster",'vInfo (Imported)'!$1:$5000,A2808,FALSE),
"")</f>
        <v/>
      </c>
      <c r="K2808" s="28">
        <f>'vCluster (Imported)'!A2808</f>
        <v>0</v>
      </c>
      <c r="L2808">
        <f t="shared" si="261"/>
        <v>0</v>
      </c>
      <c r="M2808">
        <f t="shared" si="262"/>
        <v>0</v>
      </c>
      <c r="N2808">
        <f t="shared" si="263"/>
        <v>0</v>
      </c>
      <c r="O2808" s="1">
        <f t="shared" si="264"/>
        <v>0</v>
      </c>
      <c r="P2808">
        <f>SUMIFS('vCluster (Imported)'!$G:$G,'vCluster (Imported)'!$A:$A,K2808)</f>
        <v>0</v>
      </c>
      <c r="Q2808">
        <f t="shared" si="265"/>
        <v>0</v>
      </c>
    </row>
    <row r="2809" spans="1:17" x14ac:dyDescent="0.3">
      <c r="A2809">
        <f t="shared" si="260"/>
        <v>2809</v>
      </c>
      <c r="B2809" t="str">
        <f>IF(HLOOKUP("Memory",'vInfo (Imported)'!$1:$5000,A2809,FALSE)&gt;0,HLOOKUP("Memory",'vInfo (Imported)'!$1:$5000,A2809,FALSE),"")</f>
        <v/>
      </c>
      <c r="C2809" t="str">
        <f>IF(HLOOKUP("CPUs",'vInfo (Imported)'!$1:$5000,A2809,FALSE)&gt;0,
HLOOKUP("CPUs",'vInfo (Imported)'!$1:$5000,A2809,FALSE),
"")</f>
        <v/>
      </c>
      <c r="D2809" t="str">
        <f>IF(HLOOKUP($D$1,'vInfo (Imported)'!$1:$5000,A2809,FALSE)&gt;0,
HLOOKUP($D$1,'vInfo (Imported)'!$1:$5000,A2809,FALSE),
"")</f>
        <v/>
      </c>
      <c r="E2809" t="str">
        <f>IF(HLOOKUP("Category",'vInfo (Imported)'!$1:$5000,A2809,FALSE)&gt;0,
HLOOKUP("Category",'vInfo (Imported)'!$1:$5000,A2809,FALSE),
"")</f>
        <v/>
      </c>
      <c r="F2809" t="str">
        <f>IF(HLOOKUP("OS according to the configuration file",'vInfo (Imported)'!$1:$5000,A2809,FALSE)&gt;0,
HLOOKUP("OS according to the configuration file",'vInfo (Imported)'!$1:$5000,A2809,FALSE),
"")</f>
        <v/>
      </c>
      <c r="G2809" s="1" t="str">
        <f>IF(HLOOKUP("Cluster",'vInfo (Imported)'!$1:$5000,A2809,FALSE)&gt;0,
HLOOKUP("Cluster",'vInfo (Imported)'!$1:$5000,A2809,FALSE),
"")</f>
        <v/>
      </c>
      <c r="K2809" s="28">
        <f>'vCluster (Imported)'!A2809</f>
        <v>0</v>
      </c>
      <c r="L2809">
        <f t="shared" si="261"/>
        <v>0</v>
      </c>
      <c r="M2809">
        <f t="shared" si="262"/>
        <v>0</v>
      </c>
      <c r="N2809">
        <f t="shared" si="263"/>
        <v>0</v>
      </c>
      <c r="O2809" s="1">
        <f t="shared" si="264"/>
        <v>0</v>
      </c>
      <c r="P2809">
        <f>SUMIFS('vCluster (Imported)'!$G:$G,'vCluster (Imported)'!$A:$A,K2809)</f>
        <v>0</v>
      </c>
      <c r="Q2809">
        <f t="shared" si="265"/>
        <v>0</v>
      </c>
    </row>
    <row r="2810" spans="1:17" x14ac:dyDescent="0.3">
      <c r="A2810">
        <f t="shared" si="260"/>
        <v>2810</v>
      </c>
      <c r="B2810" t="str">
        <f>IF(HLOOKUP("Memory",'vInfo (Imported)'!$1:$5000,A2810,FALSE)&gt;0,HLOOKUP("Memory",'vInfo (Imported)'!$1:$5000,A2810,FALSE),"")</f>
        <v/>
      </c>
      <c r="C2810" t="str">
        <f>IF(HLOOKUP("CPUs",'vInfo (Imported)'!$1:$5000,A2810,FALSE)&gt;0,
HLOOKUP("CPUs",'vInfo (Imported)'!$1:$5000,A2810,FALSE),
"")</f>
        <v/>
      </c>
      <c r="D2810" t="str">
        <f>IF(HLOOKUP($D$1,'vInfo (Imported)'!$1:$5000,A2810,FALSE)&gt;0,
HLOOKUP($D$1,'vInfo (Imported)'!$1:$5000,A2810,FALSE),
"")</f>
        <v/>
      </c>
      <c r="E2810" t="str">
        <f>IF(HLOOKUP("Category",'vInfo (Imported)'!$1:$5000,A2810,FALSE)&gt;0,
HLOOKUP("Category",'vInfo (Imported)'!$1:$5000,A2810,FALSE),
"")</f>
        <v/>
      </c>
      <c r="F2810" t="str">
        <f>IF(HLOOKUP("OS according to the configuration file",'vInfo (Imported)'!$1:$5000,A2810,FALSE)&gt;0,
HLOOKUP("OS according to the configuration file",'vInfo (Imported)'!$1:$5000,A2810,FALSE),
"")</f>
        <v/>
      </c>
      <c r="G2810" s="1" t="str">
        <f>IF(HLOOKUP("Cluster",'vInfo (Imported)'!$1:$5000,A2810,FALSE)&gt;0,
HLOOKUP("Cluster",'vInfo (Imported)'!$1:$5000,A2810,FALSE),
"")</f>
        <v/>
      </c>
      <c r="K2810" s="28">
        <f>'vCluster (Imported)'!A2810</f>
        <v>0</v>
      </c>
      <c r="L2810">
        <f t="shared" si="261"/>
        <v>0</v>
      </c>
      <c r="M2810">
        <f t="shared" si="262"/>
        <v>0</v>
      </c>
      <c r="N2810">
        <f t="shared" si="263"/>
        <v>0</v>
      </c>
      <c r="O2810" s="1">
        <f t="shared" si="264"/>
        <v>0</v>
      </c>
      <c r="P2810">
        <f>SUMIFS('vCluster (Imported)'!$G:$G,'vCluster (Imported)'!$A:$A,K2810)</f>
        <v>0</v>
      </c>
      <c r="Q2810">
        <f t="shared" si="265"/>
        <v>0</v>
      </c>
    </row>
    <row r="2811" spans="1:17" x14ac:dyDescent="0.3">
      <c r="A2811">
        <f t="shared" si="260"/>
        <v>2811</v>
      </c>
      <c r="B2811" t="str">
        <f>IF(HLOOKUP("Memory",'vInfo (Imported)'!$1:$5000,A2811,FALSE)&gt;0,HLOOKUP("Memory",'vInfo (Imported)'!$1:$5000,A2811,FALSE),"")</f>
        <v/>
      </c>
      <c r="C2811" t="str">
        <f>IF(HLOOKUP("CPUs",'vInfo (Imported)'!$1:$5000,A2811,FALSE)&gt;0,
HLOOKUP("CPUs",'vInfo (Imported)'!$1:$5000,A2811,FALSE),
"")</f>
        <v/>
      </c>
      <c r="D2811" t="str">
        <f>IF(HLOOKUP($D$1,'vInfo (Imported)'!$1:$5000,A2811,FALSE)&gt;0,
HLOOKUP($D$1,'vInfo (Imported)'!$1:$5000,A2811,FALSE),
"")</f>
        <v/>
      </c>
      <c r="E2811" t="str">
        <f>IF(HLOOKUP("Category",'vInfo (Imported)'!$1:$5000,A2811,FALSE)&gt;0,
HLOOKUP("Category",'vInfo (Imported)'!$1:$5000,A2811,FALSE),
"")</f>
        <v/>
      </c>
      <c r="F2811" t="str">
        <f>IF(HLOOKUP("OS according to the configuration file",'vInfo (Imported)'!$1:$5000,A2811,FALSE)&gt;0,
HLOOKUP("OS according to the configuration file",'vInfo (Imported)'!$1:$5000,A2811,FALSE),
"")</f>
        <v/>
      </c>
      <c r="G2811" s="1" t="str">
        <f>IF(HLOOKUP("Cluster",'vInfo (Imported)'!$1:$5000,A2811,FALSE)&gt;0,
HLOOKUP("Cluster",'vInfo (Imported)'!$1:$5000,A2811,FALSE),
"")</f>
        <v/>
      </c>
      <c r="K2811" s="28">
        <f>'vCluster (Imported)'!A2811</f>
        <v>0</v>
      </c>
      <c r="L2811">
        <f t="shared" si="261"/>
        <v>0</v>
      </c>
      <c r="M2811">
        <f t="shared" si="262"/>
        <v>0</v>
      </c>
      <c r="N2811">
        <f t="shared" si="263"/>
        <v>0</v>
      </c>
      <c r="O2811" s="1">
        <f t="shared" si="264"/>
        <v>0</v>
      </c>
      <c r="P2811">
        <f>SUMIFS('vCluster (Imported)'!$G:$G,'vCluster (Imported)'!$A:$A,K2811)</f>
        <v>0</v>
      </c>
      <c r="Q2811">
        <f t="shared" si="265"/>
        <v>0</v>
      </c>
    </row>
    <row r="2812" spans="1:17" x14ac:dyDescent="0.3">
      <c r="A2812">
        <f t="shared" si="260"/>
        <v>2812</v>
      </c>
      <c r="B2812" t="str">
        <f>IF(HLOOKUP("Memory",'vInfo (Imported)'!$1:$5000,A2812,FALSE)&gt;0,HLOOKUP("Memory",'vInfo (Imported)'!$1:$5000,A2812,FALSE),"")</f>
        <v/>
      </c>
      <c r="C2812" t="str">
        <f>IF(HLOOKUP("CPUs",'vInfo (Imported)'!$1:$5000,A2812,FALSE)&gt;0,
HLOOKUP("CPUs",'vInfo (Imported)'!$1:$5000,A2812,FALSE),
"")</f>
        <v/>
      </c>
      <c r="D2812" t="str">
        <f>IF(HLOOKUP($D$1,'vInfo (Imported)'!$1:$5000,A2812,FALSE)&gt;0,
HLOOKUP($D$1,'vInfo (Imported)'!$1:$5000,A2812,FALSE),
"")</f>
        <v/>
      </c>
      <c r="E2812" t="str">
        <f>IF(HLOOKUP("Category",'vInfo (Imported)'!$1:$5000,A2812,FALSE)&gt;0,
HLOOKUP("Category",'vInfo (Imported)'!$1:$5000,A2812,FALSE),
"")</f>
        <v/>
      </c>
      <c r="F2812" t="str">
        <f>IF(HLOOKUP("OS according to the configuration file",'vInfo (Imported)'!$1:$5000,A2812,FALSE)&gt;0,
HLOOKUP("OS according to the configuration file",'vInfo (Imported)'!$1:$5000,A2812,FALSE),
"")</f>
        <v/>
      </c>
      <c r="G2812" s="1" t="str">
        <f>IF(HLOOKUP("Cluster",'vInfo (Imported)'!$1:$5000,A2812,FALSE)&gt;0,
HLOOKUP("Cluster",'vInfo (Imported)'!$1:$5000,A2812,FALSE),
"")</f>
        <v/>
      </c>
      <c r="K2812" s="28">
        <f>'vCluster (Imported)'!A2812</f>
        <v>0</v>
      </c>
      <c r="L2812">
        <f t="shared" si="261"/>
        <v>0</v>
      </c>
      <c r="M2812">
        <f t="shared" si="262"/>
        <v>0</v>
      </c>
      <c r="N2812">
        <f t="shared" si="263"/>
        <v>0</v>
      </c>
      <c r="O2812" s="1">
        <f t="shared" si="264"/>
        <v>0</v>
      </c>
      <c r="P2812">
        <f>SUMIFS('vCluster (Imported)'!$G:$G,'vCluster (Imported)'!$A:$A,K2812)</f>
        <v>0</v>
      </c>
      <c r="Q2812">
        <f t="shared" si="265"/>
        <v>0</v>
      </c>
    </row>
    <row r="2813" spans="1:17" x14ac:dyDescent="0.3">
      <c r="A2813">
        <f t="shared" si="260"/>
        <v>2813</v>
      </c>
      <c r="B2813" t="str">
        <f>IF(HLOOKUP("Memory",'vInfo (Imported)'!$1:$5000,A2813,FALSE)&gt;0,HLOOKUP("Memory",'vInfo (Imported)'!$1:$5000,A2813,FALSE),"")</f>
        <v/>
      </c>
      <c r="C2813" t="str">
        <f>IF(HLOOKUP("CPUs",'vInfo (Imported)'!$1:$5000,A2813,FALSE)&gt;0,
HLOOKUP("CPUs",'vInfo (Imported)'!$1:$5000,A2813,FALSE),
"")</f>
        <v/>
      </c>
      <c r="D2813" t="str">
        <f>IF(HLOOKUP($D$1,'vInfo (Imported)'!$1:$5000,A2813,FALSE)&gt;0,
HLOOKUP($D$1,'vInfo (Imported)'!$1:$5000,A2813,FALSE),
"")</f>
        <v/>
      </c>
      <c r="E2813" t="str">
        <f>IF(HLOOKUP("Category",'vInfo (Imported)'!$1:$5000,A2813,FALSE)&gt;0,
HLOOKUP("Category",'vInfo (Imported)'!$1:$5000,A2813,FALSE),
"")</f>
        <v/>
      </c>
      <c r="F2813" t="str">
        <f>IF(HLOOKUP("OS according to the configuration file",'vInfo (Imported)'!$1:$5000,A2813,FALSE)&gt;0,
HLOOKUP("OS according to the configuration file",'vInfo (Imported)'!$1:$5000,A2813,FALSE),
"")</f>
        <v/>
      </c>
      <c r="G2813" s="1" t="str">
        <f>IF(HLOOKUP("Cluster",'vInfo (Imported)'!$1:$5000,A2813,FALSE)&gt;0,
HLOOKUP("Cluster",'vInfo (Imported)'!$1:$5000,A2813,FALSE),
"")</f>
        <v/>
      </c>
      <c r="K2813" s="28">
        <f>'vCluster (Imported)'!A2813</f>
        <v>0</v>
      </c>
      <c r="L2813">
        <f t="shared" si="261"/>
        <v>0</v>
      </c>
      <c r="M2813">
        <f t="shared" si="262"/>
        <v>0</v>
      </c>
      <c r="N2813">
        <f t="shared" si="263"/>
        <v>0</v>
      </c>
      <c r="O2813" s="1">
        <f t="shared" si="264"/>
        <v>0</v>
      </c>
      <c r="P2813">
        <f>SUMIFS('vCluster (Imported)'!$G:$G,'vCluster (Imported)'!$A:$A,K2813)</f>
        <v>0</v>
      </c>
      <c r="Q2813">
        <f t="shared" si="265"/>
        <v>0</v>
      </c>
    </row>
    <row r="2814" spans="1:17" x14ac:dyDescent="0.3">
      <c r="A2814">
        <f t="shared" si="260"/>
        <v>2814</v>
      </c>
      <c r="B2814" t="str">
        <f>IF(HLOOKUP("Memory",'vInfo (Imported)'!$1:$5000,A2814,FALSE)&gt;0,HLOOKUP("Memory",'vInfo (Imported)'!$1:$5000,A2814,FALSE),"")</f>
        <v/>
      </c>
      <c r="C2814" t="str">
        <f>IF(HLOOKUP("CPUs",'vInfo (Imported)'!$1:$5000,A2814,FALSE)&gt;0,
HLOOKUP("CPUs",'vInfo (Imported)'!$1:$5000,A2814,FALSE),
"")</f>
        <v/>
      </c>
      <c r="D2814" t="str">
        <f>IF(HLOOKUP($D$1,'vInfo (Imported)'!$1:$5000,A2814,FALSE)&gt;0,
HLOOKUP($D$1,'vInfo (Imported)'!$1:$5000,A2814,FALSE),
"")</f>
        <v/>
      </c>
      <c r="E2814" t="str">
        <f>IF(HLOOKUP("Category",'vInfo (Imported)'!$1:$5000,A2814,FALSE)&gt;0,
HLOOKUP("Category",'vInfo (Imported)'!$1:$5000,A2814,FALSE),
"")</f>
        <v/>
      </c>
      <c r="F2814" t="str">
        <f>IF(HLOOKUP("OS according to the configuration file",'vInfo (Imported)'!$1:$5000,A2814,FALSE)&gt;0,
HLOOKUP("OS according to the configuration file",'vInfo (Imported)'!$1:$5000,A2814,FALSE),
"")</f>
        <v/>
      </c>
      <c r="G2814" s="1" t="str">
        <f>IF(HLOOKUP("Cluster",'vInfo (Imported)'!$1:$5000,A2814,FALSE)&gt;0,
HLOOKUP("Cluster",'vInfo (Imported)'!$1:$5000,A2814,FALSE),
"")</f>
        <v/>
      </c>
      <c r="K2814" s="28">
        <f>'vCluster (Imported)'!A2814</f>
        <v>0</v>
      </c>
      <c r="L2814">
        <f t="shared" si="261"/>
        <v>0</v>
      </c>
      <c r="M2814">
        <f t="shared" si="262"/>
        <v>0</v>
      </c>
      <c r="N2814">
        <f t="shared" si="263"/>
        <v>0</v>
      </c>
      <c r="O2814" s="1">
        <f t="shared" si="264"/>
        <v>0</v>
      </c>
      <c r="P2814">
        <f>SUMIFS('vCluster (Imported)'!$G:$G,'vCluster (Imported)'!$A:$A,K2814)</f>
        <v>0</v>
      </c>
      <c r="Q2814">
        <f t="shared" si="265"/>
        <v>0</v>
      </c>
    </row>
    <row r="2815" spans="1:17" x14ac:dyDescent="0.3">
      <c r="A2815">
        <f t="shared" si="260"/>
        <v>2815</v>
      </c>
      <c r="B2815" t="str">
        <f>IF(HLOOKUP("Memory",'vInfo (Imported)'!$1:$5000,A2815,FALSE)&gt;0,HLOOKUP("Memory",'vInfo (Imported)'!$1:$5000,A2815,FALSE),"")</f>
        <v/>
      </c>
      <c r="C2815" t="str">
        <f>IF(HLOOKUP("CPUs",'vInfo (Imported)'!$1:$5000,A2815,FALSE)&gt;0,
HLOOKUP("CPUs",'vInfo (Imported)'!$1:$5000,A2815,FALSE),
"")</f>
        <v/>
      </c>
      <c r="D2815" t="str">
        <f>IF(HLOOKUP($D$1,'vInfo (Imported)'!$1:$5000,A2815,FALSE)&gt;0,
HLOOKUP($D$1,'vInfo (Imported)'!$1:$5000,A2815,FALSE),
"")</f>
        <v/>
      </c>
      <c r="E2815" t="str">
        <f>IF(HLOOKUP("Category",'vInfo (Imported)'!$1:$5000,A2815,FALSE)&gt;0,
HLOOKUP("Category",'vInfo (Imported)'!$1:$5000,A2815,FALSE),
"")</f>
        <v/>
      </c>
      <c r="F2815" t="str">
        <f>IF(HLOOKUP("OS according to the configuration file",'vInfo (Imported)'!$1:$5000,A2815,FALSE)&gt;0,
HLOOKUP("OS according to the configuration file",'vInfo (Imported)'!$1:$5000,A2815,FALSE),
"")</f>
        <v/>
      </c>
      <c r="G2815" s="1" t="str">
        <f>IF(HLOOKUP("Cluster",'vInfo (Imported)'!$1:$5000,A2815,FALSE)&gt;0,
HLOOKUP("Cluster",'vInfo (Imported)'!$1:$5000,A2815,FALSE),
"")</f>
        <v/>
      </c>
      <c r="K2815" s="28">
        <f>'vCluster (Imported)'!A2815</f>
        <v>0</v>
      </c>
      <c r="L2815">
        <f t="shared" si="261"/>
        <v>0</v>
      </c>
      <c r="M2815">
        <f t="shared" si="262"/>
        <v>0</v>
      </c>
      <c r="N2815">
        <f t="shared" si="263"/>
        <v>0</v>
      </c>
      <c r="O2815" s="1">
        <f t="shared" si="264"/>
        <v>0</v>
      </c>
      <c r="P2815">
        <f>SUMIFS('vCluster (Imported)'!$G:$G,'vCluster (Imported)'!$A:$A,K2815)</f>
        <v>0</v>
      </c>
      <c r="Q2815">
        <f t="shared" si="265"/>
        <v>0</v>
      </c>
    </row>
    <row r="2816" spans="1:17" x14ac:dyDescent="0.3">
      <c r="A2816">
        <f t="shared" si="260"/>
        <v>2816</v>
      </c>
      <c r="B2816" t="str">
        <f>IF(HLOOKUP("Memory",'vInfo (Imported)'!$1:$5000,A2816,FALSE)&gt;0,HLOOKUP("Memory",'vInfo (Imported)'!$1:$5000,A2816,FALSE),"")</f>
        <v/>
      </c>
      <c r="C2816" t="str">
        <f>IF(HLOOKUP("CPUs",'vInfo (Imported)'!$1:$5000,A2816,FALSE)&gt;0,
HLOOKUP("CPUs",'vInfo (Imported)'!$1:$5000,A2816,FALSE),
"")</f>
        <v/>
      </c>
      <c r="D2816" t="str">
        <f>IF(HLOOKUP($D$1,'vInfo (Imported)'!$1:$5000,A2816,FALSE)&gt;0,
HLOOKUP($D$1,'vInfo (Imported)'!$1:$5000,A2816,FALSE),
"")</f>
        <v/>
      </c>
      <c r="E2816" t="str">
        <f>IF(HLOOKUP("Category",'vInfo (Imported)'!$1:$5000,A2816,FALSE)&gt;0,
HLOOKUP("Category",'vInfo (Imported)'!$1:$5000,A2816,FALSE),
"")</f>
        <v/>
      </c>
      <c r="F2816" t="str">
        <f>IF(HLOOKUP("OS according to the configuration file",'vInfo (Imported)'!$1:$5000,A2816,FALSE)&gt;0,
HLOOKUP("OS according to the configuration file",'vInfo (Imported)'!$1:$5000,A2816,FALSE),
"")</f>
        <v/>
      </c>
      <c r="G2816" s="1" t="str">
        <f>IF(HLOOKUP("Cluster",'vInfo (Imported)'!$1:$5000,A2816,FALSE)&gt;0,
HLOOKUP("Cluster",'vInfo (Imported)'!$1:$5000,A2816,FALSE),
"")</f>
        <v/>
      </c>
      <c r="K2816" s="28">
        <f>'vCluster (Imported)'!A2816</f>
        <v>0</v>
      </c>
      <c r="L2816">
        <f t="shared" si="261"/>
        <v>0</v>
      </c>
      <c r="M2816">
        <f t="shared" si="262"/>
        <v>0</v>
      </c>
      <c r="N2816">
        <f t="shared" si="263"/>
        <v>0</v>
      </c>
      <c r="O2816" s="1">
        <f t="shared" si="264"/>
        <v>0</v>
      </c>
      <c r="P2816">
        <f>SUMIFS('vCluster (Imported)'!$G:$G,'vCluster (Imported)'!$A:$A,K2816)</f>
        <v>0</v>
      </c>
      <c r="Q2816">
        <f t="shared" si="265"/>
        <v>0</v>
      </c>
    </row>
    <row r="2817" spans="1:17" x14ac:dyDescent="0.3">
      <c r="A2817">
        <f t="shared" si="260"/>
        <v>2817</v>
      </c>
      <c r="B2817" t="str">
        <f>IF(HLOOKUP("Memory",'vInfo (Imported)'!$1:$5000,A2817,FALSE)&gt;0,HLOOKUP("Memory",'vInfo (Imported)'!$1:$5000,A2817,FALSE),"")</f>
        <v/>
      </c>
      <c r="C2817" t="str">
        <f>IF(HLOOKUP("CPUs",'vInfo (Imported)'!$1:$5000,A2817,FALSE)&gt;0,
HLOOKUP("CPUs",'vInfo (Imported)'!$1:$5000,A2817,FALSE),
"")</f>
        <v/>
      </c>
      <c r="D2817" t="str">
        <f>IF(HLOOKUP($D$1,'vInfo (Imported)'!$1:$5000,A2817,FALSE)&gt;0,
HLOOKUP($D$1,'vInfo (Imported)'!$1:$5000,A2817,FALSE),
"")</f>
        <v/>
      </c>
      <c r="E2817" t="str">
        <f>IF(HLOOKUP("Category",'vInfo (Imported)'!$1:$5000,A2817,FALSE)&gt;0,
HLOOKUP("Category",'vInfo (Imported)'!$1:$5000,A2817,FALSE),
"")</f>
        <v/>
      </c>
      <c r="F2817" t="str">
        <f>IF(HLOOKUP("OS according to the configuration file",'vInfo (Imported)'!$1:$5000,A2817,FALSE)&gt;0,
HLOOKUP("OS according to the configuration file",'vInfo (Imported)'!$1:$5000,A2817,FALSE),
"")</f>
        <v/>
      </c>
      <c r="G2817" s="1" t="str">
        <f>IF(HLOOKUP("Cluster",'vInfo (Imported)'!$1:$5000,A2817,FALSE)&gt;0,
HLOOKUP("Cluster",'vInfo (Imported)'!$1:$5000,A2817,FALSE),
"")</f>
        <v/>
      </c>
      <c r="K2817" s="28">
        <f>'vCluster (Imported)'!A2817</f>
        <v>0</v>
      </c>
      <c r="L2817">
        <f t="shared" si="261"/>
        <v>0</v>
      </c>
      <c r="M2817">
        <f t="shared" si="262"/>
        <v>0</v>
      </c>
      <c r="N2817">
        <f t="shared" si="263"/>
        <v>0</v>
      </c>
      <c r="O2817" s="1">
        <f t="shared" si="264"/>
        <v>0</v>
      </c>
      <c r="P2817">
        <f>SUMIFS('vCluster (Imported)'!$G:$G,'vCluster (Imported)'!$A:$A,K2817)</f>
        <v>0</v>
      </c>
      <c r="Q2817">
        <f t="shared" si="265"/>
        <v>0</v>
      </c>
    </row>
    <row r="2818" spans="1:17" x14ac:dyDescent="0.3">
      <c r="A2818">
        <f t="shared" ref="A2818:A2881" si="266">A2817+1</f>
        <v>2818</v>
      </c>
      <c r="B2818" t="str">
        <f>IF(HLOOKUP("Memory",'vInfo (Imported)'!$1:$5000,A2818,FALSE)&gt;0,HLOOKUP("Memory",'vInfo (Imported)'!$1:$5000,A2818,FALSE),"")</f>
        <v/>
      </c>
      <c r="C2818" t="str">
        <f>IF(HLOOKUP("CPUs",'vInfo (Imported)'!$1:$5000,A2818,FALSE)&gt;0,
HLOOKUP("CPUs",'vInfo (Imported)'!$1:$5000,A2818,FALSE),
"")</f>
        <v/>
      </c>
      <c r="D2818" t="str">
        <f>IF(HLOOKUP($D$1,'vInfo (Imported)'!$1:$5000,A2818,FALSE)&gt;0,
HLOOKUP($D$1,'vInfo (Imported)'!$1:$5000,A2818,FALSE),
"")</f>
        <v/>
      </c>
      <c r="E2818" t="str">
        <f>IF(HLOOKUP("Category",'vInfo (Imported)'!$1:$5000,A2818,FALSE)&gt;0,
HLOOKUP("Category",'vInfo (Imported)'!$1:$5000,A2818,FALSE),
"")</f>
        <v/>
      </c>
      <c r="F2818" t="str">
        <f>IF(HLOOKUP("OS according to the configuration file",'vInfo (Imported)'!$1:$5000,A2818,FALSE)&gt;0,
HLOOKUP("OS according to the configuration file",'vInfo (Imported)'!$1:$5000,A2818,FALSE),
"")</f>
        <v/>
      </c>
      <c r="G2818" s="1" t="str">
        <f>IF(HLOOKUP("Cluster",'vInfo (Imported)'!$1:$5000,A2818,FALSE)&gt;0,
HLOOKUP("Cluster",'vInfo (Imported)'!$1:$5000,A2818,FALSE),
"")</f>
        <v/>
      </c>
      <c r="K2818" s="28">
        <f>'vCluster (Imported)'!A2818</f>
        <v>0</v>
      </c>
      <c r="L2818">
        <f t="shared" ref="L2818:L2881" si="267">COUNTIFS(G:G,K2818,$E:$E,$L$1)</f>
        <v>0</v>
      </c>
      <c r="M2818">
        <f t="shared" ref="M2818:M2881" si="268">COUNTIFS(G:G,K2818,$E:$E,$M$1)</f>
        <v>0</v>
      </c>
      <c r="N2818">
        <f t="shared" ref="N2818:N2881" si="269">COUNTIFS(G:G,K2818,$E:$E,$N$1)</f>
        <v>0</v>
      </c>
      <c r="O2818" s="1">
        <f t="shared" ref="O2818:O2881" si="270">COUNTIFS(G:G,K2818,$E:$E,$O$1)</f>
        <v>0</v>
      </c>
      <c r="P2818">
        <f>SUMIFS('vCluster (Imported)'!$G:$G,'vCluster (Imported)'!$A:$A,K2818)</f>
        <v>0</v>
      </c>
      <c r="Q2818">
        <f t="shared" ref="Q2818:Q2881" si="271">IF(L2818&gt;0,P2818,0)</f>
        <v>0</v>
      </c>
    </row>
    <row r="2819" spans="1:17" x14ac:dyDescent="0.3">
      <c r="A2819">
        <f t="shared" si="266"/>
        <v>2819</v>
      </c>
      <c r="B2819" t="str">
        <f>IF(HLOOKUP("Memory",'vInfo (Imported)'!$1:$5000,A2819,FALSE)&gt;0,HLOOKUP("Memory",'vInfo (Imported)'!$1:$5000,A2819,FALSE),"")</f>
        <v/>
      </c>
      <c r="C2819" t="str">
        <f>IF(HLOOKUP("CPUs",'vInfo (Imported)'!$1:$5000,A2819,FALSE)&gt;0,
HLOOKUP("CPUs",'vInfo (Imported)'!$1:$5000,A2819,FALSE),
"")</f>
        <v/>
      </c>
      <c r="D2819" t="str">
        <f>IF(HLOOKUP($D$1,'vInfo (Imported)'!$1:$5000,A2819,FALSE)&gt;0,
HLOOKUP($D$1,'vInfo (Imported)'!$1:$5000,A2819,FALSE),
"")</f>
        <v/>
      </c>
      <c r="E2819" t="str">
        <f>IF(HLOOKUP("Category",'vInfo (Imported)'!$1:$5000,A2819,FALSE)&gt;0,
HLOOKUP("Category",'vInfo (Imported)'!$1:$5000,A2819,FALSE),
"")</f>
        <v/>
      </c>
      <c r="F2819" t="str">
        <f>IF(HLOOKUP("OS according to the configuration file",'vInfo (Imported)'!$1:$5000,A2819,FALSE)&gt;0,
HLOOKUP("OS according to the configuration file",'vInfo (Imported)'!$1:$5000,A2819,FALSE),
"")</f>
        <v/>
      </c>
      <c r="G2819" s="1" t="str">
        <f>IF(HLOOKUP("Cluster",'vInfo (Imported)'!$1:$5000,A2819,FALSE)&gt;0,
HLOOKUP("Cluster",'vInfo (Imported)'!$1:$5000,A2819,FALSE),
"")</f>
        <v/>
      </c>
      <c r="K2819" s="28">
        <f>'vCluster (Imported)'!A2819</f>
        <v>0</v>
      </c>
      <c r="L2819">
        <f t="shared" si="267"/>
        <v>0</v>
      </c>
      <c r="M2819">
        <f t="shared" si="268"/>
        <v>0</v>
      </c>
      <c r="N2819">
        <f t="shared" si="269"/>
        <v>0</v>
      </c>
      <c r="O2819" s="1">
        <f t="shared" si="270"/>
        <v>0</v>
      </c>
      <c r="P2819">
        <f>SUMIFS('vCluster (Imported)'!$G:$G,'vCluster (Imported)'!$A:$A,K2819)</f>
        <v>0</v>
      </c>
      <c r="Q2819">
        <f t="shared" si="271"/>
        <v>0</v>
      </c>
    </row>
    <row r="2820" spans="1:17" x14ac:dyDescent="0.3">
      <c r="A2820">
        <f t="shared" si="266"/>
        <v>2820</v>
      </c>
      <c r="B2820" t="str">
        <f>IF(HLOOKUP("Memory",'vInfo (Imported)'!$1:$5000,A2820,FALSE)&gt;0,HLOOKUP("Memory",'vInfo (Imported)'!$1:$5000,A2820,FALSE),"")</f>
        <v/>
      </c>
      <c r="C2820" t="str">
        <f>IF(HLOOKUP("CPUs",'vInfo (Imported)'!$1:$5000,A2820,FALSE)&gt;0,
HLOOKUP("CPUs",'vInfo (Imported)'!$1:$5000,A2820,FALSE),
"")</f>
        <v/>
      </c>
      <c r="D2820" t="str">
        <f>IF(HLOOKUP($D$1,'vInfo (Imported)'!$1:$5000,A2820,FALSE)&gt;0,
HLOOKUP($D$1,'vInfo (Imported)'!$1:$5000,A2820,FALSE),
"")</f>
        <v/>
      </c>
      <c r="E2820" t="str">
        <f>IF(HLOOKUP("Category",'vInfo (Imported)'!$1:$5000,A2820,FALSE)&gt;0,
HLOOKUP("Category",'vInfo (Imported)'!$1:$5000,A2820,FALSE),
"")</f>
        <v/>
      </c>
      <c r="F2820" t="str">
        <f>IF(HLOOKUP("OS according to the configuration file",'vInfo (Imported)'!$1:$5000,A2820,FALSE)&gt;0,
HLOOKUP("OS according to the configuration file",'vInfo (Imported)'!$1:$5000,A2820,FALSE),
"")</f>
        <v/>
      </c>
      <c r="G2820" s="1" t="str">
        <f>IF(HLOOKUP("Cluster",'vInfo (Imported)'!$1:$5000,A2820,FALSE)&gt;0,
HLOOKUP("Cluster",'vInfo (Imported)'!$1:$5000,A2820,FALSE),
"")</f>
        <v/>
      </c>
      <c r="K2820" s="28">
        <f>'vCluster (Imported)'!A2820</f>
        <v>0</v>
      </c>
      <c r="L2820">
        <f t="shared" si="267"/>
        <v>0</v>
      </c>
      <c r="M2820">
        <f t="shared" si="268"/>
        <v>0</v>
      </c>
      <c r="N2820">
        <f t="shared" si="269"/>
        <v>0</v>
      </c>
      <c r="O2820" s="1">
        <f t="shared" si="270"/>
        <v>0</v>
      </c>
      <c r="P2820">
        <f>SUMIFS('vCluster (Imported)'!$G:$G,'vCluster (Imported)'!$A:$A,K2820)</f>
        <v>0</v>
      </c>
      <c r="Q2820">
        <f t="shared" si="271"/>
        <v>0</v>
      </c>
    </row>
    <row r="2821" spans="1:17" x14ac:dyDescent="0.3">
      <c r="A2821">
        <f t="shared" si="266"/>
        <v>2821</v>
      </c>
      <c r="B2821" t="str">
        <f>IF(HLOOKUP("Memory",'vInfo (Imported)'!$1:$5000,A2821,FALSE)&gt;0,HLOOKUP("Memory",'vInfo (Imported)'!$1:$5000,A2821,FALSE),"")</f>
        <v/>
      </c>
      <c r="C2821" t="str">
        <f>IF(HLOOKUP("CPUs",'vInfo (Imported)'!$1:$5000,A2821,FALSE)&gt;0,
HLOOKUP("CPUs",'vInfo (Imported)'!$1:$5000,A2821,FALSE),
"")</f>
        <v/>
      </c>
      <c r="D2821" t="str">
        <f>IF(HLOOKUP($D$1,'vInfo (Imported)'!$1:$5000,A2821,FALSE)&gt;0,
HLOOKUP($D$1,'vInfo (Imported)'!$1:$5000,A2821,FALSE),
"")</f>
        <v/>
      </c>
      <c r="E2821" t="str">
        <f>IF(HLOOKUP("Category",'vInfo (Imported)'!$1:$5000,A2821,FALSE)&gt;0,
HLOOKUP("Category",'vInfo (Imported)'!$1:$5000,A2821,FALSE),
"")</f>
        <v/>
      </c>
      <c r="F2821" t="str">
        <f>IF(HLOOKUP("OS according to the configuration file",'vInfo (Imported)'!$1:$5000,A2821,FALSE)&gt;0,
HLOOKUP("OS according to the configuration file",'vInfo (Imported)'!$1:$5000,A2821,FALSE),
"")</f>
        <v/>
      </c>
      <c r="G2821" s="1" t="str">
        <f>IF(HLOOKUP("Cluster",'vInfo (Imported)'!$1:$5000,A2821,FALSE)&gt;0,
HLOOKUP("Cluster",'vInfo (Imported)'!$1:$5000,A2821,FALSE),
"")</f>
        <v/>
      </c>
      <c r="K2821" s="28">
        <f>'vCluster (Imported)'!A2821</f>
        <v>0</v>
      </c>
      <c r="L2821">
        <f t="shared" si="267"/>
        <v>0</v>
      </c>
      <c r="M2821">
        <f t="shared" si="268"/>
        <v>0</v>
      </c>
      <c r="N2821">
        <f t="shared" si="269"/>
        <v>0</v>
      </c>
      <c r="O2821" s="1">
        <f t="shared" si="270"/>
        <v>0</v>
      </c>
      <c r="P2821">
        <f>SUMIFS('vCluster (Imported)'!$G:$G,'vCluster (Imported)'!$A:$A,K2821)</f>
        <v>0</v>
      </c>
      <c r="Q2821">
        <f t="shared" si="271"/>
        <v>0</v>
      </c>
    </row>
    <row r="2822" spans="1:17" x14ac:dyDescent="0.3">
      <c r="A2822">
        <f t="shared" si="266"/>
        <v>2822</v>
      </c>
      <c r="B2822" t="str">
        <f>IF(HLOOKUP("Memory",'vInfo (Imported)'!$1:$5000,A2822,FALSE)&gt;0,HLOOKUP("Memory",'vInfo (Imported)'!$1:$5000,A2822,FALSE),"")</f>
        <v/>
      </c>
      <c r="C2822" t="str">
        <f>IF(HLOOKUP("CPUs",'vInfo (Imported)'!$1:$5000,A2822,FALSE)&gt;0,
HLOOKUP("CPUs",'vInfo (Imported)'!$1:$5000,A2822,FALSE),
"")</f>
        <v/>
      </c>
      <c r="D2822" t="str">
        <f>IF(HLOOKUP($D$1,'vInfo (Imported)'!$1:$5000,A2822,FALSE)&gt;0,
HLOOKUP($D$1,'vInfo (Imported)'!$1:$5000,A2822,FALSE),
"")</f>
        <v/>
      </c>
      <c r="E2822" t="str">
        <f>IF(HLOOKUP("Category",'vInfo (Imported)'!$1:$5000,A2822,FALSE)&gt;0,
HLOOKUP("Category",'vInfo (Imported)'!$1:$5000,A2822,FALSE),
"")</f>
        <v/>
      </c>
      <c r="F2822" t="str">
        <f>IF(HLOOKUP("OS according to the configuration file",'vInfo (Imported)'!$1:$5000,A2822,FALSE)&gt;0,
HLOOKUP("OS according to the configuration file",'vInfo (Imported)'!$1:$5000,A2822,FALSE),
"")</f>
        <v/>
      </c>
      <c r="G2822" s="1" t="str">
        <f>IF(HLOOKUP("Cluster",'vInfo (Imported)'!$1:$5000,A2822,FALSE)&gt;0,
HLOOKUP("Cluster",'vInfo (Imported)'!$1:$5000,A2822,FALSE),
"")</f>
        <v/>
      </c>
      <c r="K2822" s="28">
        <f>'vCluster (Imported)'!A2822</f>
        <v>0</v>
      </c>
      <c r="L2822">
        <f t="shared" si="267"/>
        <v>0</v>
      </c>
      <c r="M2822">
        <f t="shared" si="268"/>
        <v>0</v>
      </c>
      <c r="N2822">
        <f t="shared" si="269"/>
        <v>0</v>
      </c>
      <c r="O2822" s="1">
        <f t="shared" si="270"/>
        <v>0</v>
      </c>
      <c r="P2822">
        <f>SUMIFS('vCluster (Imported)'!$G:$G,'vCluster (Imported)'!$A:$A,K2822)</f>
        <v>0</v>
      </c>
      <c r="Q2822">
        <f t="shared" si="271"/>
        <v>0</v>
      </c>
    </row>
    <row r="2823" spans="1:17" x14ac:dyDescent="0.3">
      <c r="A2823">
        <f t="shared" si="266"/>
        <v>2823</v>
      </c>
      <c r="B2823" t="str">
        <f>IF(HLOOKUP("Memory",'vInfo (Imported)'!$1:$5000,A2823,FALSE)&gt;0,HLOOKUP("Memory",'vInfo (Imported)'!$1:$5000,A2823,FALSE),"")</f>
        <v/>
      </c>
      <c r="C2823" t="str">
        <f>IF(HLOOKUP("CPUs",'vInfo (Imported)'!$1:$5000,A2823,FALSE)&gt;0,
HLOOKUP("CPUs",'vInfo (Imported)'!$1:$5000,A2823,FALSE),
"")</f>
        <v/>
      </c>
      <c r="D2823" t="str">
        <f>IF(HLOOKUP($D$1,'vInfo (Imported)'!$1:$5000,A2823,FALSE)&gt;0,
HLOOKUP($D$1,'vInfo (Imported)'!$1:$5000,A2823,FALSE),
"")</f>
        <v/>
      </c>
      <c r="E2823" t="str">
        <f>IF(HLOOKUP("Category",'vInfo (Imported)'!$1:$5000,A2823,FALSE)&gt;0,
HLOOKUP("Category",'vInfo (Imported)'!$1:$5000,A2823,FALSE),
"")</f>
        <v/>
      </c>
      <c r="F2823" t="str">
        <f>IF(HLOOKUP("OS according to the configuration file",'vInfo (Imported)'!$1:$5000,A2823,FALSE)&gt;0,
HLOOKUP("OS according to the configuration file",'vInfo (Imported)'!$1:$5000,A2823,FALSE),
"")</f>
        <v/>
      </c>
      <c r="G2823" s="1" t="str">
        <f>IF(HLOOKUP("Cluster",'vInfo (Imported)'!$1:$5000,A2823,FALSE)&gt;0,
HLOOKUP("Cluster",'vInfo (Imported)'!$1:$5000,A2823,FALSE),
"")</f>
        <v/>
      </c>
      <c r="K2823" s="28">
        <f>'vCluster (Imported)'!A2823</f>
        <v>0</v>
      </c>
      <c r="L2823">
        <f t="shared" si="267"/>
        <v>0</v>
      </c>
      <c r="M2823">
        <f t="shared" si="268"/>
        <v>0</v>
      </c>
      <c r="N2823">
        <f t="shared" si="269"/>
        <v>0</v>
      </c>
      <c r="O2823" s="1">
        <f t="shared" si="270"/>
        <v>0</v>
      </c>
      <c r="P2823">
        <f>SUMIFS('vCluster (Imported)'!$G:$G,'vCluster (Imported)'!$A:$A,K2823)</f>
        <v>0</v>
      </c>
      <c r="Q2823">
        <f t="shared" si="271"/>
        <v>0</v>
      </c>
    </row>
    <row r="2824" spans="1:17" x14ac:dyDescent="0.3">
      <c r="A2824">
        <f t="shared" si="266"/>
        <v>2824</v>
      </c>
      <c r="B2824" t="str">
        <f>IF(HLOOKUP("Memory",'vInfo (Imported)'!$1:$5000,A2824,FALSE)&gt;0,HLOOKUP("Memory",'vInfo (Imported)'!$1:$5000,A2824,FALSE),"")</f>
        <v/>
      </c>
      <c r="C2824" t="str">
        <f>IF(HLOOKUP("CPUs",'vInfo (Imported)'!$1:$5000,A2824,FALSE)&gt;0,
HLOOKUP("CPUs",'vInfo (Imported)'!$1:$5000,A2824,FALSE),
"")</f>
        <v/>
      </c>
      <c r="D2824" t="str">
        <f>IF(HLOOKUP($D$1,'vInfo (Imported)'!$1:$5000,A2824,FALSE)&gt;0,
HLOOKUP($D$1,'vInfo (Imported)'!$1:$5000,A2824,FALSE),
"")</f>
        <v/>
      </c>
      <c r="E2824" t="str">
        <f>IF(HLOOKUP("Category",'vInfo (Imported)'!$1:$5000,A2824,FALSE)&gt;0,
HLOOKUP("Category",'vInfo (Imported)'!$1:$5000,A2824,FALSE),
"")</f>
        <v/>
      </c>
      <c r="F2824" t="str">
        <f>IF(HLOOKUP("OS according to the configuration file",'vInfo (Imported)'!$1:$5000,A2824,FALSE)&gt;0,
HLOOKUP("OS according to the configuration file",'vInfo (Imported)'!$1:$5000,A2824,FALSE),
"")</f>
        <v/>
      </c>
      <c r="G2824" s="1" t="str">
        <f>IF(HLOOKUP("Cluster",'vInfo (Imported)'!$1:$5000,A2824,FALSE)&gt;0,
HLOOKUP("Cluster",'vInfo (Imported)'!$1:$5000,A2824,FALSE),
"")</f>
        <v/>
      </c>
      <c r="K2824" s="28">
        <f>'vCluster (Imported)'!A2824</f>
        <v>0</v>
      </c>
      <c r="L2824">
        <f t="shared" si="267"/>
        <v>0</v>
      </c>
      <c r="M2824">
        <f t="shared" si="268"/>
        <v>0</v>
      </c>
      <c r="N2824">
        <f t="shared" si="269"/>
        <v>0</v>
      </c>
      <c r="O2824" s="1">
        <f t="shared" si="270"/>
        <v>0</v>
      </c>
      <c r="P2824">
        <f>SUMIFS('vCluster (Imported)'!$G:$G,'vCluster (Imported)'!$A:$A,K2824)</f>
        <v>0</v>
      </c>
      <c r="Q2824">
        <f t="shared" si="271"/>
        <v>0</v>
      </c>
    </row>
    <row r="2825" spans="1:17" x14ac:dyDescent="0.3">
      <c r="A2825">
        <f t="shared" si="266"/>
        <v>2825</v>
      </c>
      <c r="B2825" t="str">
        <f>IF(HLOOKUP("Memory",'vInfo (Imported)'!$1:$5000,A2825,FALSE)&gt;0,HLOOKUP("Memory",'vInfo (Imported)'!$1:$5000,A2825,FALSE),"")</f>
        <v/>
      </c>
      <c r="C2825" t="str">
        <f>IF(HLOOKUP("CPUs",'vInfo (Imported)'!$1:$5000,A2825,FALSE)&gt;0,
HLOOKUP("CPUs",'vInfo (Imported)'!$1:$5000,A2825,FALSE),
"")</f>
        <v/>
      </c>
      <c r="D2825" t="str">
        <f>IF(HLOOKUP($D$1,'vInfo (Imported)'!$1:$5000,A2825,FALSE)&gt;0,
HLOOKUP($D$1,'vInfo (Imported)'!$1:$5000,A2825,FALSE),
"")</f>
        <v/>
      </c>
      <c r="E2825" t="str">
        <f>IF(HLOOKUP("Category",'vInfo (Imported)'!$1:$5000,A2825,FALSE)&gt;0,
HLOOKUP("Category",'vInfo (Imported)'!$1:$5000,A2825,FALSE),
"")</f>
        <v/>
      </c>
      <c r="F2825" t="str">
        <f>IF(HLOOKUP("OS according to the configuration file",'vInfo (Imported)'!$1:$5000,A2825,FALSE)&gt;0,
HLOOKUP("OS according to the configuration file",'vInfo (Imported)'!$1:$5000,A2825,FALSE),
"")</f>
        <v/>
      </c>
      <c r="G2825" s="1" t="str">
        <f>IF(HLOOKUP("Cluster",'vInfo (Imported)'!$1:$5000,A2825,FALSE)&gt;0,
HLOOKUP("Cluster",'vInfo (Imported)'!$1:$5000,A2825,FALSE),
"")</f>
        <v/>
      </c>
      <c r="K2825" s="28">
        <f>'vCluster (Imported)'!A2825</f>
        <v>0</v>
      </c>
      <c r="L2825">
        <f t="shared" si="267"/>
        <v>0</v>
      </c>
      <c r="M2825">
        <f t="shared" si="268"/>
        <v>0</v>
      </c>
      <c r="N2825">
        <f t="shared" si="269"/>
        <v>0</v>
      </c>
      <c r="O2825" s="1">
        <f t="shared" si="270"/>
        <v>0</v>
      </c>
      <c r="P2825">
        <f>SUMIFS('vCluster (Imported)'!$G:$G,'vCluster (Imported)'!$A:$A,K2825)</f>
        <v>0</v>
      </c>
      <c r="Q2825">
        <f t="shared" si="271"/>
        <v>0</v>
      </c>
    </row>
    <row r="2826" spans="1:17" x14ac:dyDescent="0.3">
      <c r="A2826">
        <f t="shared" si="266"/>
        <v>2826</v>
      </c>
      <c r="B2826" t="str">
        <f>IF(HLOOKUP("Memory",'vInfo (Imported)'!$1:$5000,A2826,FALSE)&gt;0,HLOOKUP("Memory",'vInfo (Imported)'!$1:$5000,A2826,FALSE),"")</f>
        <v/>
      </c>
      <c r="C2826" t="str">
        <f>IF(HLOOKUP("CPUs",'vInfo (Imported)'!$1:$5000,A2826,FALSE)&gt;0,
HLOOKUP("CPUs",'vInfo (Imported)'!$1:$5000,A2826,FALSE),
"")</f>
        <v/>
      </c>
      <c r="D2826" t="str">
        <f>IF(HLOOKUP($D$1,'vInfo (Imported)'!$1:$5000,A2826,FALSE)&gt;0,
HLOOKUP($D$1,'vInfo (Imported)'!$1:$5000,A2826,FALSE),
"")</f>
        <v/>
      </c>
      <c r="E2826" t="str">
        <f>IF(HLOOKUP("Category",'vInfo (Imported)'!$1:$5000,A2826,FALSE)&gt;0,
HLOOKUP("Category",'vInfo (Imported)'!$1:$5000,A2826,FALSE),
"")</f>
        <v/>
      </c>
      <c r="F2826" t="str">
        <f>IF(HLOOKUP("OS according to the configuration file",'vInfo (Imported)'!$1:$5000,A2826,FALSE)&gt;0,
HLOOKUP("OS according to the configuration file",'vInfo (Imported)'!$1:$5000,A2826,FALSE),
"")</f>
        <v/>
      </c>
      <c r="G2826" s="1" t="str">
        <f>IF(HLOOKUP("Cluster",'vInfo (Imported)'!$1:$5000,A2826,FALSE)&gt;0,
HLOOKUP("Cluster",'vInfo (Imported)'!$1:$5000,A2826,FALSE),
"")</f>
        <v/>
      </c>
      <c r="K2826" s="28">
        <f>'vCluster (Imported)'!A2826</f>
        <v>0</v>
      </c>
      <c r="L2826">
        <f t="shared" si="267"/>
        <v>0</v>
      </c>
      <c r="M2826">
        <f t="shared" si="268"/>
        <v>0</v>
      </c>
      <c r="N2826">
        <f t="shared" si="269"/>
        <v>0</v>
      </c>
      <c r="O2826" s="1">
        <f t="shared" si="270"/>
        <v>0</v>
      </c>
      <c r="P2826">
        <f>SUMIFS('vCluster (Imported)'!$G:$G,'vCluster (Imported)'!$A:$A,K2826)</f>
        <v>0</v>
      </c>
      <c r="Q2826">
        <f t="shared" si="271"/>
        <v>0</v>
      </c>
    </row>
    <row r="2827" spans="1:17" x14ac:dyDescent="0.3">
      <c r="A2827">
        <f t="shared" si="266"/>
        <v>2827</v>
      </c>
      <c r="B2827" t="str">
        <f>IF(HLOOKUP("Memory",'vInfo (Imported)'!$1:$5000,A2827,FALSE)&gt;0,HLOOKUP("Memory",'vInfo (Imported)'!$1:$5000,A2827,FALSE),"")</f>
        <v/>
      </c>
      <c r="C2827" t="str">
        <f>IF(HLOOKUP("CPUs",'vInfo (Imported)'!$1:$5000,A2827,FALSE)&gt;0,
HLOOKUP("CPUs",'vInfo (Imported)'!$1:$5000,A2827,FALSE),
"")</f>
        <v/>
      </c>
      <c r="D2827" t="str">
        <f>IF(HLOOKUP($D$1,'vInfo (Imported)'!$1:$5000,A2827,FALSE)&gt;0,
HLOOKUP($D$1,'vInfo (Imported)'!$1:$5000,A2827,FALSE),
"")</f>
        <v/>
      </c>
      <c r="E2827" t="str">
        <f>IF(HLOOKUP("Category",'vInfo (Imported)'!$1:$5000,A2827,FALSE)&gt;0,
HLOOKUP("Category",'vInfo (Imported)'!$1:$5000,A2827,FALSE),
"")</f>
        <v/>
      </c>
      <c r="F2827" t="str">
        <f>IF(HLOOKUP("OS according to the configuration file",'vInfo (Imported)'!$1:$5000,A2827,FALSE)&gt;0,
HLOOKUP("OS according to the configuration file",'vInfo (Imported)'!$1:$5000,A2827,FALSE),
"")</f>
        <v/>
      </c>
      <c r="G2827" s="1" t="str">
        <f>IF(HLOOKUP("Cluster",'vInfo (Imported)'!$1:$5000,A2827,FALSE)&gt;0,
HLOOKUP("Cluster",'vInfo (Imported)'!$1:$5000,A2827,FALSE),
"")</f>
        <v/>
      </c>
      <c r="K2827" s="28">
        <f>'vCluster (Imported)'!A2827</f>
        <v>0</v>
      </c>
      <c r="L2827">
        <f t="shared" si="267"/>
        <v>0</v>
      </c>
      <c r="M2827">
        <f t="shared" si="268"/>
        <v>0</v>
      </c>
      <c r="N2827">
        <f t="shared" si="269"/>
        <v>0</v>
      </c>
      <c r="O2827" s="1">
        <f t="shared" si="270"/>
        <v>0</v>
      </c>
      <c r="P2827">
        <f>SUMIFS('vCluster (Imported)'!$G:$G,'vCluster (Imported)'!$A:$A,K2827)</f>
        <v>0</v>
      </c>
      <c r="Q2827">
        <f t="shared" si="271"/>
        <v>0</v>
      </c>
    </row>
    <row r="2828" spans="1:17" x14ac:dyDescent="0.3">
      <c r="A2828">
        <f t="shared" si="266"/>
        <v>2828</v>
      </c>
      <c r="B2828" t="str">
        <f>IF(HLOOKUP("Memory",'vInfo (Imported)'!$1:$5000,A2828,FALSE)&gt;0,HLOOKUP("Memory",'vInfo (Imported)'!$1:$5000,A2828,FALSE),"")</f>
        <v/>
      </c>
      <c r="C2828" t="str">
        <f>IF(HLOOKUP("CPUs",'vInfo (Imported)'!$1:$5000,A2828,FALSE)&gt;0,
HLOOKUP("CPUs",'vInfo (Imported)'!$1:$5000,A2828,FALSE),
"")</f>
        <v/>
      </c>
      <c r="D2828" t="str">
        <f>IF(HLOOKUP($D$1,'vInfo (Imported)'!$1:$5000,A2828,FALSE)&gt;0,
HLOOKUP($D$1,'vInfo (Imported)'!$1:$5000,A2828,FALSE),
"")</f>
        <v/>
      </c>
      <c r="E2828" t="str">
        <f>IF(HLOOKUP("Category",'vInfo (Imported)'!$1:$5000,A2828,FALSE)&gt;0,
HLOOKUP("Category",'vInfo (Imported)'!$1:$5000,A2828,FALSE),
"")</f>
        <v/>
      </c>
      <c r="F2828" t="str">
        <f>IF(HLOOKUP("OS according to the configuration file",'vInfo (Imported)'!$1:$5000,A2828,FALSE)&gt;0,
HLOOKUP("OS according to the configuration file",'vInfo (Imported)'!$1:$5000,A2828,FALSE),
"")</f>
        <v/>
      </c>
      <c r="G2828" s="1" t="str">
        <f>IF(HLOOKUP("Cluster",'vInfo (Imported)'!$1:$5000,A2828,FALSE)&gt;0,
HLOOKUP("Cluster",'vInfo (Imported)'!$1:$5000,A2828,FALSE),
"")</f>
        <v/>
      </c>
      <c r="K2828" s="28">
        <f>'vCluster (Imported)'!A2828</f>
        <v>0</v>
      </c>
      <c r="L2828">
        <f t="shared" si="267"/>
        <v>0</v>
      </c>
      <c r="M2828">
        <f t="shared" si="268"/>
        <v>0</v>
      </c>
      <c r="N2828">
        <f t="shared" si="269"/>
        <v>0</v>
      </c>
      <c r="O2828" s="1">
        <f t="shared" si="270"/>
        <v>0</v>
      </c>
      <c r="P2828">
        <f>SUMIFS('vCluster (Imported)'!$G:$G,'vCluster (Imported)'!$A:$A,K2828)</f>
        <v>0</v>
      </c>
      <c r="Q2828">
        <f t="shared" si="271"/>
        <v>0</v>
      </c>
    </row>
    <row r="2829" spans="1:17" x14ac:dyDescent="0.3">
      <c r="A2829">
        <f t="shared" si="266"/>
        <v>2829</v>
      </c>
      <c r="B2829" t="str">
        <f>IF(HLOOKUP("Memory",'vInfo (Imported)'!$1:$5000,A2829,FALSE)&gt;0,HLOOKUP("Memory",'vInfo (Imported)'!$1:$5000,A2829,FALSE),"")</f>
        <v/>
      </c>
      <c r="C2829" t="str">
        <f>IF(HLOOKUP("CPUs",'vInfo (Imported)'!$1:$5000,A2829,FALSE)&gt;0,
HLOOKUP("CPUs",'vInfo (Imported)'!$1:$5000,A2829,FALSE),
"")</f>
        <v/>
      </c>
      <c r="D2829" t="str">
        <f>IF(HLOOKUP($D$1,'vInfo (Imported)'!$1:$5000,A2829,FALSE)&gt;0,
HLOOKUP($D$1,'vInfo (Imported)'!$1:$5000,A2829,FALSE),
"")</f>
        <v/>
      </c>
      <c r="E2829" t="str">
        <f>IF(HLOOKUP("Category",'vInfo (Imported)'!$1:$5000,A2829,FALSE)&gt;0,
HLOOKUP("Category",'vInfo (Imported)'!$1:$5000,A2829,FALSE),
"")</f>
        <v/>
      </c>
      <c r="F2829" t="str">
        <f>IF(HLOOKUP("OS according to the configuration file",'vInfo (Imported)'!$1:$5000,A2829,FALSE)&gt;0,
HLOOKUP("OS according to the configuration file",'vInfo (Imported)'!$1:$5000,A2829,FALSE),
"")</f>
        <v/>
      </c>
      <c r="G2829" s="1" t="str">
        <f>IF(HLOOKUP("Cluster",'vInfo (Imported)'!$1:$5000,A2829,FALSE)&gt;0,
HLOOKUP("Cluster",'vInfo (Imported)'!$1:$5000,A2829,FALSE),
"")</f>
        <v/>
      </c>
      <c r="K2829" s="28">
        <f>'vCluster (Imported)'!A2829</f>
        <v>0</v>
      </c>
      <c r="L2829">
        <f t="shared" si="267"/>
        <v>0</v>
      </c>
      <c r="M2829">
        <f t="shared" si="268"/>
        <v>0</v>
      </c>
      <c r="N2829">
        <f t="shared" si="269"/>
        <v>0</v>
      </c>
      <c r="O2829" s="1">
        <f t="shared" si="270"/>
        <v>0</v>
      </c>
      <c r="P2829">
        <f>SUMIFS('vCluster (Imported)'!$G:$G,'vCluster (Imported)'!$A:$A,K2829)</f>
        <v>0</v>
      </c>
      <c r="Q2829">
        <f t="shared" si="271"/>
        <v>0</v>
      </c>
    </row>
    <row r="2830" spans="1:17" x14ac:dyDescent="0.3">
      <c r="A2830">
        <f t="shared" si="266"/>
        <v>2830</v>
      </c>
      <c r="B2830" t="str">
        <f>IF(HLOOKUP("Memory",'vInfo (Imported)'!$1:$5000,A2830,FALSE)&gt;0,HLOOKUP("Memory",'vInfo (Imported)'!$1:$5000,A2830,FALSE),"")</f>
        <v/>
      </c>
      <c r="C2830" t="str">
        <f>IF(HLOOKUP("CPUs",'vInfo (Imported)'!$1:$5000,A2830,FALSE)&gt;0,
HLOOKUP("CPUs",'vInfo (Imported)'!$1:$5000,A2830,FALSE),
"")</f>
        <v/>
      </c>
      <c r="D2830" t="str">
        <f>IF(HLOOKUP($D$1,'vInfo (Imported)'!$1:$5000,A2830,FALSE)&gt;0,
HLOOKUP($D$1,'vInfo (Imported)'!$1:$5000,A2830,FALSE),
"")</f>
        <v/>
      </c>
      <c r="E2830" t="str">
        <f>IF(HLOOKUP("Category",'vInfo (Imported)'!$1:$5000,A2830,FALSE)&gt;0,
HLOOKUP("Category",'vInfo (Imported)'!$1:$5000,A2830,FALSE),
"")</f>
        <v/>
      </c>
      <c r="F2830" t="str">
        <f>IF(HLOOKUP("OS according to the configuration file",'vInfo (Imported)'!$1:$5000,A2830,FALSE)&gt;0,
HLOOKUP("OS according to the configuration file",'vInfo (Imported)'!$1:$5000,A2830,FALSE),
"")</f>
        <v/>
      </c>
      <c r="G2830" s="1" t="str">
        <f>IF(HLOOKUP("Cluster",'vInfo (Imported)'!$1:$5000,A2830,FALSE)&gt;0,
HLOOKUP("Cluster",'vInfo (Imported)'!$1:$5000,A2830,FALSE),
"")</f>
        <v/>
      </c>
      <c r="K2830" s="28">
        <f>'vCluster (Imported)'!A2830</f>
        <v>0</v>
      </c>
      <c r="L2830">
        <f t="shared" si="267"/>
        <v>0</v>
      </c>
      <c r="M2830">
        <f t="shared" si="268"/>
        <v>0</v>
      </c>
      <c r="N2830">
        <f t="shared" si="269"/>
        <v>0</v>
      </c>
      <c r="O2830" s="1">
        <f t="shared" si="270"/>
        <v>0</v>
      </c>
      <c r="P2830">
        <f>SUMIFS('vCluster (Imported)'!$G:$G,'vCluster (Imported)'!$A:$A,K2830)</f>
        <v>0</v>
      </c>
      <c r="Q2830">
        <f t="shared" si="271"/>
        <v>0</v>
      </c>
    </row>
    <row r="2831" spans="1:17" x14ac:dyDescent="0.3">
      <c r="A2831">
        <f t="shared" si="266"/>
        <v>2831</v>
      </c>
      <c r="B2831" t="str">
        <f>IF(HLOOKUP("Memory",'vInfo (Imported)'!$1:$5000,A2831,FALSE)&gt;0,HLOOKUP("Memory",'vInfo (Imported)'!$1:$5000,A2831,FALSE),"")</f>
        <v/>
      </c>
      <c r="C2831" t="str">
        <f>IF(HLOOKUP("CPUs",'vInfo (Imported)'!$1:$5000,A2831,FALSE)&gt;0,
HLOOKUP("CPUs",'vInfo (Imported)'!$1:$5000,A2831,FALSE),
"")</f>
        <v/>
      </c>
      <c r="D2831" t="str">
        <f>IF(HLOOKUP($D$1,'vInfo (Imported)'!$1:$5000,A2831,FALSE)&gt;0,
HLOOKUP($D$1,'vInfo (Imported)'!$1:$5000,A2831,FALSE),
"")</f>
        <v/>
      </c>
      <c r="E2831" t="str">
        <f>IF(HLOOKUP("Category",'vInfo (Imported)'!$1:$5000,A2831,FALSE)&gt;0,
HLOOKUP("Category",'vInfo (Imported)'!$1:$5000,A2831,FALSE),
"")</f>
        <v/>
      </c>
      <c r="F2831" t="str">
        <f>IF(HLOOKUP("OS according to the configuration file",'vInfo (Imported)'!$1:$5000,A2831,FALSE)&gt;0,
HLOOKUP("OS according to the configuration file",'vInfo (Imported)'!$1:$5000,A2831,FALSE),
"")</f>
        <v/>
      </c>
      <c r="G2831" s="1" t="str">
        <f>IF(HLOOKUP("Cluster",'vInfo (Imported)'!$1:$5000,A2831,FALSE)&gt;0,
HLOOKUP("Cluster",'vInfo (Imported)'!$1:$5000,A2831,FALSE),
"")</f>
        <v/>
      </c>
      <c r="K2831" s="28">
        <f>'vCluster (Imported)'!A2831</f>
        <v>0</v>
      </c>
      <c r="L2831">
        <f t="shared" si="267"/>
        <v>0</v>
      </c>
      <c r="M2831">
        <f t="shared" si="268"/>
        <v>0</v>
      </c>
      <c r="N2831">
        <f t="shared" si="269"/>
        <v>0</v>
      </c>
      <c r="O2831" s="1">
        <f t="shared" si="270"/>
        <v>0</v>
      </c>
      <c r="P2831">
        <f>SUMIFS('vCluster (Imported)'!$G:$G,'vCluster (Imported)'!$A:$A,K2831)</f>
        <v>0</v>
      </c>
      <c r="Q2831">
        <f t="shared" si="271"/>
        <v>0</v>
      </c>
    </row>
    <row r="2832" spans="1:17" x14ac:dyDescent="0.3">
      <c r="A2832">
        <f t="shared" si="266"/>
        <v>2832</v>
      </c>
      <c r="B2832" t="str">
        <f>IF(HLOOKUP("Memory",'vInfo (Imported)'!$1:$5000,A2832,FALSE)&gt;0,HLOOKUP("Memory",'vInfo (Imported)'!$1:$5000,A2832,FALSE),"")</f>
        <v/>
      </c>
      <c r="C2832" t="str">
        <f>IF(HLOOKUP("CPUs",'vInfo (Imported)'!$1:$5000,A2832,FALSE)&gt;0,
HLOOKUP("CPUs",'vInfo (Imported)'!$1:$5000,A2832,FALSE),
"")</f>
        <v/>
      </c>
      <c r="D2832" t="str">
        <f>IF(HLOOKUP($D$1,'vInfo (Imported)'!$1:$5000,A2832,FALSE)&gt;0,
HLOOKUP($D$1,'vInfo (Imported)'!$1:$5000,A2832,FALSE),
"")</f>
        <v/>
      </c>
      <c r="E2832" t="str">
        <f>IF(HLOOKUP("Category",'vInfo (Imported)'!$1:$5000,A2832,FALSE)&gt;0,
HLOOKUP("Category",'vInfo (Imported)'!$1:$5000,A2832,FALSE),
"")</f>
        <v/>
      </c>
      <c r="F2832" t="str">
        <f>IF(HLOOKUP("OS according to the configuration file",'vInfo (Imported)'!$1:$5000,A2832,FALSE)&gt;0,
HLOOKUP("OS according to the configuration file",'vInfo (Imported)'!$1:$5000,A2832,FALSE),
"")</f>
        <v/>
      </c>
      <c r="G2832" s="1" t="str">
        <f>IF(HLOOKUP("Cluster",'vInfo (Imported)'!$1:$5000,A2832,FALSE)&gt;0,
HLOOKUP("Cluster",'vInfo (Imported)'!$1:$5000,A2832,FALSE),
"")</f>
        <v/>
      </c>
      <c r="K2832" s="28">
        <f>'vCluster (Imported)'!A2832</f>
        <v>0</v>
      </c>
      <c r="L2832">
        <f t="shared" si="267"/>
        <v>0</v>
      </c>
      <c r="M2832">
        <f t="shared" si="268"/>
        <v>0</v>
      </c>
      <c r="N2832">
        <f t="shared" si="269"/>
        <v>0</v>
      </c>
      <c r="O2832" s="1">
        <f t="shared" si="270"/>
        <v>0</v>
      </c>
      <c r="P2832">
        <f>SUMIFS('vCluster (Imported)'!$G:$G,'vCluster (Imported)'!$A:$A,K2832)</f>
        <v>0</v>
      </c>
      <c r="Q2832">
        <f t="shared" si="271"/>
        <v>0</v>
      </c>
    </row>
    <row r="2833" spans="1:17" x14ac:dyDescent="0.3">
      <c r="A2833">
        <f t="shared" si="266"/>
        <v>2833</v>
      </c>
      <c r="B2833" t="str">
        <f>IF(HLOOKUP("Memory",'vInfo (Imported)'!$1:$5000,A2833,FALSE)&gt;0,HLOOKUP("Memory",'vInfo (Imported)'!$1:$5000,A2833,FALSE),"")</f>
        <v/>
      </c>
      <c r="C2833" t="str">
        <f>IF(HLOOKUP("CPUs",'vInfo (Imported)'!$1:$5000,A2833,FALSE)&gt;0,
HLOOKUP("CPUs",'vInfo (Imported)'!$1:$5000,A2833,FALSE),
"")</f>
        <v/>
      </c>
      <c r="D2833" t="str">
        <f>IF(HLOOKUP($D$1,'vInfo (Imported)'!$1:$5000,A2833,FALSE)&gt;0,
HLOOKUP($D$1,'vInfo (Imported)'!$1:$5000,A2833,FALSE),
"")</f>
        <v/>
      </c>
      <c r="E2833" t="str">
        <f>IF(HLOOKUP("Category",'vInfo (Imported)'!$1:$5000,A2833,FALSE)&gt;0,
HLOOKUP("Category",'vInfo (Imported)'!$1:$5000,A2833,FALSE),
"")</f>
        <v/>
      </c>
      <c r="F2833" t="str">
        <f>IF(HLOOKUP("OS according to the configuration file",'vInfo (Imported)'!$1:$5000,A2833,FALSE)&gt;0,
HLOOKUP("OS according to the configuration file",'vInfo (Imported)'!$1:$5000,A2833,FALSE),
"")</f>
        <v/>
      </c>
      <c r="G2833" s="1" t="str">
        <f>IF(HLOOKUP("Cluster",'vInfo (Imported)'!$1:$5000,A2833,FALSE)&gt;0,
HLOOKUP("Cluster",'vInfo (Imported)'!$1:$5000,A2833,FALSE),
"")</f>
        <v/>
      </c>
      <c r="K2833" s="28">
        <f>'vCluster (Imported)'!A2833</f>
        <v>0</v>
      </c>
      <c r="L2833">
        <f t="shared" si="267"/>
        <v>0</v>
      </c>
      <c r="M2833">
        <f t="shared" si="268"/>
        <v>0</v>
      </c>
      <c r="N2833">
        <f t="shared" si="269"/>
        <v>0</v>
      </c>
      <c r="O2833" s="1">
        <f t="shared" si="270"/>
        <v>0</v>
      </c>
      <c r="P2833">
        <f>SUMIFS('vCluster (Imported)'!$G:$G,'vCluster (Imported)'!$A:$A,K2833)</f>
        <v>0</v>
      </c>
      <c r="Q2833">
        <f t="shared" si="271"/>
        <v>0</v>
      </c>
    </row>
    <row r="2834" spans="1:17" x14ac:dyDescent="0.3">
      <c r="A2834">
        <f t="shared" si="266"/>
        <v>2834</v>
      </c>
      <c r="B2834" t="str">
        <f>IF(HLOOKUP("Memory",'vInfo (Imported)'!$1:$5000,A2834,FALSE)&gt;0,HLOOKUP("Memory",'vInfo (Imported)'!$1:$5000,A2834,FALSE),"")</f>
        <v/>
      </c>
      <c r="C2834" t="str">
        <f>IF(HLOOKUP("CPUs",'vInfo (Imported)'!$1:$5000,A2834,FALSE)&gt;0,
HLOOKUP("CPUs",'vInfo (Imported)'!$1:$5000,A2834,FALSE),
"")</f>
        <v/>
      </c>
      <c r="D2834" t="str">
        <f>IF(HLOOKUP($D$1,'vInfo (Imported)'!$1:$5000,A2834,FALSE)&gt;0,
HLOOKUP($D$1,'vInfo (Imported)'!$1:$5000,A2834,FALSE),
"")</f>
        <v/>
      </c>
      <c r="E2834" t="str">
        <f>IF(HLOOKUP("Category",'vInfo (Imported)'!$1:$5000,A2834,FALSE)&gt;0,
HLOOKUP("Category",'vInfo (Imported)'!$1:$5000,A2834,FALSE),
"")</f>
        <v/>
      </c>
      <c r="F2834" t="str">
        <f>IF(HLOOKUP("OS according to the configuration file",'vInfo (Imported)'!$1:$5000,A2834,FALSE)&gt;0,
HLOOKUP("OS according to the configuration file",'vInfo (Imported)'!$1:$5000,A2834,FALSE),
"")</f>
        <v/>
      </c>
      <c r="G2834" s="1" t="str">
        <f>IF(HLOOKUP("Cluster",'vInfo (Imported)'!$1:$5000,A2834,FALSE)&gt;0,
HLOOKUP("Cluster",'vInfo (Imported)'!$1:$5000,A2834,FALSE),
"")</f>
        <v/>
      </c>
      <c r="K2834" s="28">
        <f>'vCluster (Imported)'!A2834</f>
        <v>0</v>
      </c>
      <c r="L2834">
        <f t="shared" si="267"/>
        <v>0</v>
      </c>
      <c r="M2834">
        <f t="shared" si="268"/>
        <v>0</v>
      </c>
      <c r="N2834">
        <f t="shared" si="269"/>
        <v>0</v>
      </c>
      <c r="O2834" s="1">
        <f t="shared" si="270"/>
        <v>0</v>
      </c>
      <c r="P2834">
        <f>SUMIFS('vCluster (Imported)'!$G:$G,'vCluster (Imported)'!$A:$A,K2834)</f>
        <v>0</v>
      </c>
      <c r="Q2834">
        <f t="shared" si="271"/>
        <v>0</v>
      </c>
    </row>
    <row r="2835" spans="1:17" x14ac:dyDescent="0.3">
      <c r="A2835">
        <f t="shared" si="266"/>
        <v>2835</v>
      </c>
      <c r="B2835" t="str">
        <f>IF(HLOOKUP("Memory",'vInfo (Imported)'!$1:$5000,A2835,FALSE)&gt;0,HLOOKUP("Memory",'vInfo (Imported)'!$1:$5000,A2835,FALSE),"")</f>
        <v/>
      </c>
      <c r="C2835" t="str">
        <f>IF(HLOOKUP("CPUs",'vInfo (Imported)'!$1:$5000,A2835,FALSE)&gt;0,
HLOOKUP("CPUs",'vInfo (Imported)'!$1:$5000,A2835,FALSE),
"")</f>
        <v/>
      </c>
      <c r="D2835" t="str">
        <f>IF(HLOOKUP($D$1,'vInfo (Imported)'!$1:$5000,A2835,FALSE)&gt;0,
HLOOKUP($D$1,'vInfo (Imported)'!$1:$5000,A2835,FALSE),
"")</f>
        <v/>
      </c>
      <c r="E2835" t="str">
        <f>IF(HLOOKUP("Category",'vInfo (Imported)'!$1:$5000,A2835,FALSE)&gt;0,
HLOOKUP("Category",'vInfo (Imported)'!$1:$5000,A2835,FALSE),
"")</f>
        <v/>
      </c>
      <c r="F2835" t="str">
        <f>IF(HLOOKUP("OS according to the configuration file",'vInfo (Imported)'!$1:$5000,A2835,FALSE)&gt;0,
HLOOKUP("OS according to the configuration file",'vInfo (Imported)'!$1:$5000,A2835,FALSE),
"")</f>
        <v/>
      </c>
      <c r="G2835" s="1" t="str">
        <f>IF(HLOOKUP("Cluster",'vInfo (Imported)'!$1:$5000,A2835,FALSE)&gt;0,
HLOOKUP("Cluster",'vInfo (Imported)'!$1:$5000,A2835,FALSE),
"")</f>
        <v/>
      </c>
      <c r="K2835" s="28">
        <f>'vCluster (Imported)'!A2835</f>
        <v>0</v>
      </c>
      <c r="L2835">
        <f t="shared" si="267"/>
        <v>0</v>
      </c>
      <c r="M2835">
        <f t="shared" si="268"/>
        <v>0</v>
      </c>
      <c r="N2835">
        <f t="shared" si="269"/>
        <v>0</v>
      </c>
      <c r="O2835" s="1">
        <f t="shared" si="270"/>
        <v>0</v>
      </c>
      <c r="P2835">
        <f>SUMIFS('vCluster (Imported)'!$G:$G,'vCluster (Imported)'!$A:$A,K2835)</f>
        <v>0</v>
      </c>
      <c r="Q2835">
        <f t="shared" si="271"/>
        <v>0</v>
      </c>
    </row>
    <row r="2836" spans="1:17" x14ac:dyDescent="0.3">
      <c r="A2836">
        <f t="shared" si="266"/>
        <v>2836</v>
      </c>
      <c r="B2836" t="str">
        <f>IF(HLOOKUP("Memory",'vInfo (Imported)'!$1:$5000,A2836,FALSE)&gt;0,HLOOKUP("Memory",'vInfo (Imported)'!$1:$5000,A2836,FALSE),"")</f>
        <v/>
      </c>
      <c r="C2836" t="str">
        <f>IF(HLOOKUP("CPUs",'vInfo (Imported)'!$1:$5000,A2836,FALSE)&gt;0,
HLOOKUP("CPUs",'vInfo (Imported)'!$1:$5000,A2836,FALSE),
"")</f>
        <v/>
      </c>
      <c r="D2836" t="str">
        <f>IF(HLOOKUP($D$1,'vInfo (Imported)'!$1:$5000,A2836,FALSE)&gt;0,
HLOOKUP($D$1,'vInfo (Imported)'!$1:$5000,A2836,FALSE),
"")</f>
        <v/>
      </c>
      <c r="E2836" t="str">
        <f>IF(HLOOKUP("Category",'vInfo (Imported)'!$1:$5000,A2836,FALSE)&gt;0,
HLOOKUP("Category",'vInfo (Imported)'!$1:$5000,A2836,FALSE),
"")</f>
        <v/>
      </c>
      <c r="F2836" t="str">
        <f>IF(HLOOKUP("OS according to the configuration file",'vInfo (Imported)'!$1:$5000,A2836,FALSE)&gt;0,
HLOOKUP("OS according to the configuration file",'vInfo (Imported)'!$1:$5000,A2836,FALSE),
"")</f>
        <v/>
      </c>
      <c r="G2836" s="1" t="str">
        <f>IF(HLOOKUP("Cluster",'vInfo (Imported)'!$1:$5000,A2836,FALSE)&gt;0,
HLOOKUP("Cluster",'vInfo (Imported)'!$1:$5000,A2836,FALSE),
"")</f>
        <v/>
      </c>
      <c r="K2836" s="28">
        <f>'vCluster (Imported)'!A2836</f>
        <v>0</v>
      </c>
      <c r="L2836">
        <f t="shared" si="267"/>
        <v>0</v>
      </c>
      <c r="M2836">
        <f t="shared" si="268"/>
        <v>0</v>
      </c>
      <c r="N2836">
        <f t="shared" si="269"/>
        <v>0</v>
      </c>
      <c r="O2836" s="1">
        <f t="shared" si="270"/>
        <v>0</v>
      </c>
      <c r="P2836">
        <f>SUMIFS('vCluster (Imported)'!$G:$G,'vCluster (Imported)'!$A:$A,K2836)</f>
        <v>0</v>
      </c>
      <c r="Q2836">
        <f t="shared" si="271"/>
        <v>0</v>
      </c>
    </row>
    <row r="2837" spans="1:17" x14ac:dyDescent="0.3">
      <c r="A2837">
        <f t="shared" si="266"/>
        <v>2837</v>
      </c>
      <c r="B2837" t="str">
        <f>IF(HLOOKUP("Memory",'vInfo (Imported)'!$1:$5000,A2837,FALSE)&gt;0,HLOOKUP("Memory",'vInfo (Imported)'!$1:$5000,A2837,FALSE),"")</f>
        <v/>
      </c>
      <c r="C2837" t="str">
        <f>IF(HLOOKUP("CPUs",'vInfo (Imported)'!$1:$5000,A2837,FALSE)&gt;0,
HLOOKUP("CPUs",'vInfo (Imported)'!$1:$5000,A2837,FALSE),
"")</f>
        <v/>
      </c>
      <c r="D2837" t="str">
        <f>IF(HLOOKUP($D$1,'vInfo (Imported)'!$1:$5000,A2837,FALSE)&gt;0,
HLOOKUP($D$1,'vInfo (Imported)'!$1:$5000,A2837,FALSE),
"")</f>
        <v/>
      </c>
      <c r="E2837" t="str">
        <f>IF(HLOOKUP("Category",'vInfo (Imported)'!$1:$5000,A2837,FALSE)&gt;0,
HLOOKUP("Category",'vInfo (Imported)'!$1:$5000,A2837,FALSE),
"")</f>
        <v/>
      </c>
      <c r="F2837" t="str">
        <f>IF(HLOOKUP("OS according to the configuration file",'vInfo (Imported)'!$1:$5000,A2837,FALSE)&gt;0,
HLOOKUP("OS according to the configuration file",'vInfo (Imported)'!$1:$5000,A2837,FALSE),
"")</f>
        <v/>
      </c>
      <c r="G2837" s="1" t="str">
        <f>IF(HLOOKUP("Cluster",'vInfo (Imported)'!$1:$5000,A2837,FALSE)&gt;0,
HLOOKUP("Cluster",'vInfo (Imported)'!$1:$5000,A2837,FALSE),
"")</f>
        <v/>
      </c>
      <c r="K2837" s="28">
        <f>'vCluster (Imported)'!A2837</f>
        <v>0</v>
      </c>
      <c r="L2837">
        <f t="shared" si="267"/>
        <v>0</v>
      </c>
      <c r="M2837">
        <f t="shared" si="268"/>
        <v>0</v>
      </c>
      <c r="N2837">
        <f t="shared" si="269"/>
        <v>0</v>
      </c>
      <c r="O2837" s="1">
        <f t="shared" si="270"/>
        <v>0</v>
      </c>
      <c r="P2837">
        <f>SUMIFS('vCluster (Imported)'!$G:$G,'vCluster (Imported)'!$A:$A,K2837)</f>
        <v>0</v>
      </c>
      <c r="Q2837">
        <f t="shared" si="271"/>
        <v>0</v>
      </c>
    </row>
    <row r="2838" spans="1:17" x14ac:dyDescent="0.3">
      <c r="A2838">
        <f t="shared" si="266"/>
        <v>2838</v>
      </c>
      <c r="B2838" t="str">
        <f>IF(HLOOKUP("Memory",'vInfo (Imported)'!$1:$5000,A2838,FALSE)&gt;0,HLOOKUP("Memory",'vInfo (Imported)'!$1:$5000,A2838,FALSE),"")</f>
        <v/>
      </c>
      <c r="C2838" t="str">
        <f>IF(HLOOKUP("CPUs",'vInfo (Imported)'!$1:$5000,A2838,FALSE)&gt;0,
HLOOKUP("CPUs",'vInfo (Imported)'!$1:$5000,A2838,FALSE),
"")</f>
        <v/>
      </c>
      <c r="D2838" t="str">
        <f>IF(HLOOKUP($D$1,'vInfo (Imported)'!$1:$5000,A2838,FALSE)&gt;0,
HLOOKUP($D$1,'vInfo (Imported)'!$1:$5000,A2838,FALSE),
"")</f>
        <v/>
      </c>
      <c r="E2838" t="str">
        <f>IF(HLOOKUP("Category",'vInfo (Imported)'!$1:$5000,A2838,FALSE)&gt;0,
HLOOKUP("Category",'vInfo (Imported)'!$1:$5000,A2838,FALSE),
"")</f>
        <v/>
      </c>
      <c r="F2838" t="str">
        <f>IF(HLOOKUP("OS according to the configuration file",'vInfo (Imported)'!$1:$5000,A2838,FALSE)&gt;0,
HLOOKUP("OS according to the configuration file",'vInfo (Imported)'!$1:$5000,A2838,FALSE),
"")</f>
        <v/>
      </c>
      <c r="G2838" s="1" t="str">
        <f>IF(HLOOKUP("Cluster",'vInfo (Imported)'!$1:$5000,A2838,FALSE)&gt;0,
HLOOKUP("Cluster",'vInfo (Imported)'!$1:$5000,A2838,FALSE),
"")</f>
        <v/>
      </c>
      <c r="K2838" s="28">
        <f>'vCluster (Imported)'!A2838</f>
        <v>0</v>
      </c>
      <c r="L2838">
        <f t="shared" si="267"/>
        <v>0</v>
      </c>
      <c r="M2838">
        <f t="shared" si="268"/>
        <v>0</v>
      </c>
      <c r="N2838">
        <f t="shared" si="269"/>
        <v>0</v>
      </c>
      <c r="O2838" s="1">
        <f t="shared" si="270"/>
        <v>0</v>
      </c>
      <c r="P2838">
        <f>SUMIFS('vCluster (Imported)'!$G:$G,'vCluster (Imported)'!$A:$A,K2838)</f>
        <v>0</v>
      </c>
      <c r="Q2838">
        <f t="shared" si="271"/>
        <v>0</v>
      </c>
    </row>
    <row r="2839" spans="1:17" x14ac:dyDescent="0.3">
      <c r="A2839">
        <f t="shared" si="266"/>
        <v>2839</v>
      </c>
      <c r="B2839" t="str">
        <f>IF(HLOOKUP("Memory",'vInfo (Imported)'!$1:$5000,A2839,FALSE)&gt;0,HLOOKUP("Memory",'vInfo (Imported)'!$1:$5000,A2839,FALSE),"")</f>
        <v/>
      </c>
      <c r="C2839" t="str">
        <f>IF(HLOOKUP("CPUs",'vInfo (Imported)'!$1:$5000,A2839,FALSE)&gt;0,
HLOOKUP("CPUs",'vInfo (Imported)'!$1:$5000,A2839,FALSE),
"")</f>
        <v/>
      </c>
      <c r="D2839" t="str">
        <f>IF(HLOOKUP($D$1,'vInfo (Imported)'!$1:$5000,A2839,FALSE)&gt;0,
HLOOKUP($D$1,'vInfo (Imported)'!$1:$5000,A2839,FALSE),
"")</f>
        <v/>
      </c>
      <c r="E2839" t="str">
        <f>IF(HLOOKUP("Category",'vInfo (Imported)'!$1:$5000,A2839,FALSE)&gt;0,
HLOOKUP("Category",'vInfo (Imported)'!$1:$5000,A2839,FALSE),
"")</f>
        <v/>
      </c>
      <c r="F2839" t="str">
        <f>IF(HLOOKUP("OS according to the configuration file",'vInfo (Imported)'!$1:$5000,A2839,FALSE)&gt;0,
HLOOKUP("OS according to the configuration file",'vInfo (Imported)'!$1:$5000,A2839,FALSE),
"")</f>
        <v/>
      </c>
      <c r="G2839" s="1" t="str">
        <f>IF(HLOOKUP("Cluster",'vInfo (Imported)'!$1:$5000,A2839,FALSE)&gt;0,
HLOOKUP("Cluster",'vInfo (Imported)'!$1:$5000,A2839,FALSE),
"")</f>
        <v/>
      </c>
      <c r="K2839" s="28">
        <f>'vCluster (Imported)'!A2839</f>
        <v>0</v>
      </c>
      <c r="L2839">
        <f t="shared" si="267"/>
        <v>0</v>
      </c>
      <c r="M2839">
        <f t="shared" si="268"/>
        <v>0</v>
      </c>
      <c r="N2839">
        <f t="shared" si="269"/>
        <v>0</v>
      </c>
      <c r="O2839" s="1">
        <f t="shared" si="270"/>
        <v>0</v>
      </c>
      <c r="P2839">
        <f>SUMIFS('vCluster (Imported)'!$G:$G,'vCluster (Imported)'!$A:$A,K2839)</f>
        <v>0</v>
      </c>
      <c r="Q2839">
        <f t="shared" si="271"/>
        <v>0</v>
      </c>
    </row>
    <row r="2840" spans="1:17" x14ac:dyDescent="0.3">
      <c r="A2840">
        <f t="shared" si="266"/>
        <v>2840</v>
      </c>
      <c r="B2840" t="str">
        <f>IF(HLOOKUP("Memory",'vInfo (Imported)'!$1:$5000,A2840,FALSE)&gt;0,HLOOKUP("Memory",'vInfo (Imported)'!$1:$5000,A2840,FALSE),"")</f>
        <v/>
      </c>
      <c r="C2840" t="str">
        <f>IF(HLOOKUP("CPUs",'vInfo (Imported)'!$1:$5000,A2840,FALSE)&gt;0,
HLOOKUP("CPUs",'vInfo (Imported)'!$1:$5000,A2840,FALSE),
"")</f>
        <v/>
      </c>
      <c r="D2840" t="str">
        <f>IF(HLOOKUP($D$1,'vInfo (Imported)'!$1:$5000,A2840,FALSE)&gt;0,
HLOOKUP($D$1,'vInfo (Imported)'!$1:$5000,A2840,FALSE),
"")</f>
        <v/>
      </c>
      <c r="E2840" t="str">
        <f>IF(HLOOKUP("Category",'vInfo (Imported)'!$1:$5000,A2840,FALSE)&gt;0,
HLOOKUP("Category",'vInfo (Imported)'!$1:$5000,A2840,FALSE),
"")</f>
        <v/>
      </c>
      <c r="F2840" t="str">
        <f>IF(HLOOKUP("OS according to the configuration file",'vInfo (Imported)'!$1:$5000,A2840,FALSE)&gt;0,
HLOOKUP("OS according to the configuration file",'vInfo (Imported)'!$1:$5000,A2840,FALSE),
"")</f>
        <v/>
      </c>
      <c r="G2840" s="1" t="str">
        <f>IF(HLOOKUP("Cluster",'vInfo (Imported)'!$1:$5000,A2840,FALSE)&gt;0,
HLOOKUP("Cluster",'vInfo (Imported)'!$1:$5000,A2840,FALSE),
"")</f>
        <v/>
      </c>
      <c r="K2840" s="28">
        <f>'vCluster (Imported)'!A2840</f>
        <v>0</v>
      </c>
      <c r="L2840">
        <f t="shared" si="267"/>
        <v>0</v>
      </c>
      <c r="M2840">
        <f t="shared" si="268"/>
        <v>0</v>
      </c>
      <c r="N2840">
        <f t="shared" si="269"/>
        <v>0</v>
      </c>
      <c r="O2840" s="1">
        <f t="shared" si="270"/>
        <v>0</v>
      </c>
      <c r="P2840">
        <f>SUMIFS('vCluster (Imported)'!$G:$G,'vCluster (Imported)'!$A:$A,K2840)</f>
        <v>0</v>
      </c>
      <c r="Q2840">
        <f t="shared" si="271"/>
        <v>0</v>
      </c>
    </row>
    <row r="2841" spans="1:17" x14ac:dyDescent="0.3">
      <c r="A2841">
        <f t="shared" si="266"/>
        <v>2841</v>
      </c>
      <c r="B2841" t="str">
        <f>IF(HLOOKUP("Memory",'vInfo (Imported)'!$1:$5000,A2841,FALSE)&gt;0,HLOOKUP("Memory",'vInfo (Imported)'!$1:$5000,A2841,FALSE),"")</f>
        <v/>
      </c>
      <c r="C2841" t="str">
        <f>IF(HLOOKUP("CPUs",'vInfo (Imported)'!$1:$5000,A2841,FALSE)&gt;0,
HLOOKUP("CPUs",'vInfo (Imported)'!$1:$5000,A2841,FALSE),
"")</f>
        <v/>
      </c>
      <c r="D2841" t="str">
        <f>IF(HLOOKUP($D$1,'vInfo (Imported)'!$1:$5000,A2841,FALSE)&gt;0,
HLOOKUP($D$1,'vInfo (Imported)'!$1:$5000,A2841,FALSE),
"")</f>
        <v/>
      </c>
      <c r="E2841" t="str">
        <f>IF(HLOOKUP("Category",'vInfo (Imported)'!$1:$5000,A2841,FALSE)&gt;0,
HLOOKUP("Category",'vInfo (Imported)'!$1:$5000,A2841,FALSE),
"")</f>
        <v/>
      </c>
      <c r="F2841" t="str">
        <f>IF(HLOOKUP("OS according to the configuration file",'vInfo (Imported)'!$1:$5000,A2841,FALSE)&gt;0,
HLOOKUP("OS according to the configuration file",'vInfo (Imported)'!$1:$5000,A2841,FALSE),
"")</f>
        <v/>
      </c>
      <c r="G2841" s="1" t="str">
        <f>IF(HLOOKUP("Cluster",'vInfo (Imported)'!$1:$5000,A2841,FALSE)&gt;0,
HLOOKUP("Cluster",'vInfo (Imported)'!$1:$5000,A2841,FALSE),
"")</f>
        <v/>
      </c>
      <c r="K2841" s="28">
        <f>'vCluster (Imported)'!A2841</f>
        <v>0</v>
      </c>
      <c r="L2841">
        <f t="shared" si="267"/>
        <v>0</v>
      </c>
      <c r="M2841">
        <f t="shared" si="268"/>
        <v>0</v>
      </c>
      <c r="N2841">
        <f t="shared" si="269"/>
        <v>0</v>
      </c>
      <c r="O2841" s="1">
        <f t="shared" si="270"/>
        <v>0</v>
      </c>
      <c r="P2841">
        <f>SUMIFS('vCluster (Imported)'!$G:$G,'vCluster (Imported)'!$A:$A,K2841)</f>
        <v>0</v>
      </c>
      <c r="Q2841">
        <f t="shared" si="271"/>
        <v>0</v>
      </c>
    </row>
    <row r="2842" spans="1:17" x14ac:dyDescent="0.3">
      <c r="A2842">
        <f t="shared" si="266"/>
        <v>2842</v>
      </c>
      <c r="B2842" t="str">
        <f>IF(HLOOKUP("Memory",'vInfo (Imported)'!$1:$5000,A2842,FALSE)&gt;0,HLOOKUP("Memory",'vInfo (Imported)'!$1:$5000,A2842,FALSE),"")</f>
        <v/>
      </c>
      <c r="C2842" t="str">
        <f>IF(HLOOKUP("CPUs",'vInfo (Imported)'!$1:$5000,A2842,FALSE)&gt;0,
HLOOKUP("CPUs",'vInfo (Imported)'!$1:$5000,A2842,FALSE),
"")</f>
        <v/>
      </c>
      <c r="D2842" t="str">
        <f>IF(HLOOKUP($D$1,'vInfo (Imported)'!$1:$5000,A2842,FALSE)&gt;0,
HLOOKUP($D$1,'vInfo (Imported)'!$1:$5000,A2842,FALSE),
"")</f>
        <v/>
      </c>
      <c r="E2842" t="str">
        <f>IF(HLOOKUP("Category",'vInfo (Imported)'!$1:$5000,A2842,FALSE)&gt;0,
HLOOKUP("Category",'vInfo (Imported)'!$1:$5000,A2842,FALSE),
"")</f>
        <v/>
      </c>
      <c r="F2842" t="str">
        <f>IF(HLOOKUP("OS according to the configuration file",'vInfo (Imported)'!$1:$5000,A2842,FALSE)&gt;0,
HLOOKUP("OS according to the configuration file",'vInfo (Imported)'!$1:$5000,A2842,FALSE),
"")</f>
        <v/>
      </c>
      <c r="G2842" s="1" t="str">
        <f>IF(HLOOKUP("Cluster",'vInfo (Imported)'!$1:$5000,A2842,FALSE)&gt;0,
HLOOKUP("Cluster",'vInfo (Imported)'!$1:$5000,A2842,FALSE),
"")</f>
        <v/>
      </c>
      <c r="K2842" s="28">
        <f>'vCluster (Imported)'!A2842</f>
        <v>0</v>
      </c>
      <c r="L2842">
        <f t="shared" si="267"/>
        <v>0</v>
      </c>
      <c r="M2842">
        <f t="shared" si="268"/>
        <v>0</v>
      </c>
      <c r="N2842">
        <f t="shared" si="269"/>
        <v>0</v>
      </c>
      <c r="O2842" s="1">
        <f t="shared" si="270"/>
        <v>0</v>
      </c>
      <c r="P2842">
        <f>SUMIFS('vCluster (Imported)'!$G:$G,'vCluster (Imported)'!$A:$A,K2842)</f>
        <v>0</v>
      </c>
      <c r="Q2842">
        <f t="shared" si="271"/>
        <v>0</v>
      </c>
    </row>
    <row r="2843" spans="1:17" x14ac:dyDescent="0.3">
      <c r="A2843">
        <f t="shared" si="266"/>
        <v>2843</v>
      </c>
      <c r="B2843" t="str">
        <f>IF(HLOOKUP("Memory",'vInfo (Imported)'!$1:$5000,A2843,FALSE)&gt;0,HLOOKUP("Memory",'vInfo (Imported)'!$1:$5000,A2843,FALSE),"")</f>
        <v/>
      </c>
      <c r="C2843" t="str">
        <f>IF(HLOOKUP("CPUs",'vInfo (Imported)'!$1:$5000,A2843,FALSE)&gt;0,
HLOOKUP("CPUs",'vInfo (Imported)'!$1:$5000,A2843,FALSE),
"")</f>
        <v/>
      </c>
      <c r="D2843" t="str">
        <f>IF(HLOOKUP($D$1,'vInfo (Imported)'!$1:$5000,A2843,FALSE)&gt;0,
HLOOKUP($D$1,'vInfo (Imported)'!$1:$5000,A2843,FALSE),
"")</f>
        <v/>
      </c>
      <c r="E2843" t="str">
        <f>IF(HLOOKUP("Category",'vInfo (Imported)'!$1:$5000,A2843,FALSE)&gt;0,
HLOOKUP("Category",'vInfo (Imported)'!$1:$5000,A2843,FALSE),
"")</f>
        <v/>
      </c>
      <c r="F2843" t="str">
        <f>IF(HLOOKUP("OS according to the configuration file",'vInfo (Imported)'!$1:$5000,A2843,FALSE)&gt;0,
HLOOKUP("OS according to the configuration file",'vInfo (Imported)'!$1:$5000,A2843,FALSE),
"")</f>
        <v/>
      </c>
      <c r="G2843" s="1" t="str">
        <f>IF(HLOOKUP("Cluster",'vInfo (Imported)'!$1:$5000,A2843,FALSE)&gt;0,
HLOOKUP("Cluster",'vInfo (Imported)'!$1:$5000,A2843,FALSE),
"")</f>
        <v/>
      </c>
      <c r="K2843" s="28">
        <f>'vCluster (Imported)'!A2843</f>
        <v>0</v>
      </c>
      <c r="L2843">
        <f t="shared" si="267"/>
        <v>0</v>
      </c>
      <c r="M2843">
        <f t="shared" si="268"/>
        <v>0</v>
      </c>
      <c r="N2843">
        <f t="shared" si="269"/>
        <v>0</v>
      </c>
      <c r="O2843" s="1">
        <f t="shared" si="270"/>
        <v>0</v>
      </c>
      <c r="P2843">
        <f>SUMIFS('vCluster (Imported)'!$G:$G,'vCluster (Imported)'!$A:$A,K2843)</f>
        <v>0</v>
      </c>
      <c r="Q2843">
        <f t="shared" si="271"/>
        <v>0</v>
      </c>
    </row>
    <row r="2844" spans="1:17" x14ac:dyDescent="0.3">
      <c r="A2844">
        <f t="shared" si="266"/>
        <v>2844</v>
      </c>
      <c r="B2844" t="str">
        <f>IF(HLOOKUP("Memory",'vInfo (Imported)'!$1:$5000,A2844,FALSE)&gt;0,HLOOKUP("Memory",'vInfo (Imported)'!$1:$5000,A2844,FALSE),"")</f>
        <v/>
      </c>
      <c r="C2844" t="str">
        <f>IF(HLOOKUP("CPUs",'vInfo (Imported)'!$1:$5000,A2844,FALSE)&gt;0,
HLOOKUP("CPUs",'vInfo (Imported)'!$1:$5000,A2844,FALSE),
"")</f>
        <v/>
      </c>
      <c r="D2844" t="str">
        <f>IF(HLOOKUP($D$1,'vInfo (Imported)'!$1:$5000,A2844,FALSE)&gt;0,
HLOOKUP($D$1,'vInfo (Imported)'!$1:$5000,A2844,FALSE),
"")</f>
        <v/>
      </c>
      <c r="E2844" t="str">
        <f>IF(HLOOKUP("Category",'vInfo (Imported)'!$1:$5000,A2844,FALSE)&gt;0,
HLOOKUP("Category",'vInfo (Imported)'!$1:$5000,A2844,FALSE),
"")</f>
        <v/>
      </c>
      <c r="F2844" t="str">
        <f>IF(HLOOKUP("OS according to the configuration file",'vInfo (Imported)'!$1:$5000,A2844,FALSE)&gt;0,
HLOOKUP("OS according to the configuration file",'vInfo (Imported)'!$1:$5000,A2844,FALSE),
"")</f>
        <v/>
      </c>
      <c r="G2844" s="1" t="str">
        <f>IF(HLOOKUP("Cluster",'vInfo (Imported)'!$1:$5000,A2844,FALSE)&gt;0,
HLOOKUP("Cluster",'vInfo (Imported)'!$1:$5000,A2844,FALSE),
"")</f>
        <v/>
      </c>
      <c r="K2844" s="28">
        <f>'vCluster (Imported)'!A2844</f>
        <v>0</v>
      </c>
      <c r="L2844">
        <f t="shared" si="267"/>
        <v>0</v>
      </c>
      <c r="M2844">
        <f t="shared" si="268"/>
        <v>0</v>
      </c>
      <c r="N2844">
        <f t="shared" si="269"/>
        <v>0</v>
      </c>
      <c r="O2844" s="1">
        <f t="shared" si="270"/>
        <v>0</v>
      </c>
      <c r="P2844">
        <f>SUMIFS('vCluster (Imported)'!$G:$G,'vCluster (Imported)'!$A:$A,K2844)</f>
        <v>0</v>
      </c>
      <c r="Q2844">
        <f t="shared" si="271"/>
        <v>0</v>
      </c>
    </row>
    <row r="2845" spans="1:17" x14ac:dyDescent="0.3">
      <c r="A2845">
        <f t="shared" si="266"/>
        <v>2845</v>
      </c>
      <c r="B2845" t="str">
        <f>IF(HLOOKUP("Memory",'vInfo (Imported)'!$1:$5000,A2845,FALSE)&gt;0,HLOOKUP("Memory",'vInfo (Imported)'!$1:$5000,A2845,FALSE),"")</f>
        <v/>
      </c>
      <c r="C2845" t="str">
        <f>IF(HLOOKUP("CPUs",'vInfo (Imported)'!$1:$5000,A2845,FALSE)&gt;0,
HLOOKUP("CPUs",'vInfo (Imported)'!$1:$5000,A2845,FALSE),
"")</f>
        <v/>
      </c>
      <c r="D2845" t="str">
        <f>IF(HLOOKUP($D$1,'vInfo (Imported)'!$1:$5000,A2845,FALSE)&gt;0,
HLOOKUP($D$1,'vInfo (Imported)'!$1:$5000,A2845,FALSE),
"")</f>
        <v/>
      </c>
      <c r="E2845" t="str">
        <f>IF(HLOOKUP("Category",'vInfo (Imported)'!$1:$5000,A2845,FALSE)&gt;0,
HLOOKUP("Category",'vInfo (Imported)'!$1:$5000,A2845,FALSE),
"")</f>
        <v/>
      </c>
      <c r="F2845" t="str">
        <f>IF(HLOOKUP("OS according to the configuration file",'vInfo (Imported)'!$1:$5000,A2845,FALSE)&gt;0,
HLOOKUP("OS according to the configuration file",'vInfo (Imported)'!$1:$5000,A2845,FALSE),
"")</f>
        <v/>
      </c>
      <c r="G2845" s="1" t="str">
        <f>IF(HLOOKUP("Cluster",'vInfo (Imported)'!$1:$5000,A2845,FALSE)&gt;0,
HLOOKUP("Cluster",'vInfo (Imported)'!$1:$5000,A2845,FALSE),
"")</f>
        <v/>
      </c>
      <c r="K2845" s="28">
        <f>'vCluster (Imported)'!A2845</f>
        <v>0</v>
      </c>
      <c r="L2845">
        <f t="shared" si="267"/>
        <v>0</v>
      </c>
      <c r="M2845">
        <f t="shared" si="268"/>
        <v>0</v>
      </c>
      <c r="N2845">
        <f t="shared" si="269"/>
        <v>0</v>
      </c>
      <c r="O2845" s="1">
        <f t="shared" si="270"/>
        <v>0</v>
      </c>
      <c r="P2845">
        <f>SUMIFS('vCluster (Imported)'!$G:$G,'vCluster (Imported)'!$A:$A,K2845)</f>
        <v>0</v>
      </c>
      <c r="Q2845">
        <f t="shared" si="271"/>
        <v>0</v>
      </c>
    </row>
    <row r="2846" spans="1:17" x14ac:dyDescent="0.3">
      <c r="A2846">
        <f t="shared" si="266"/>
        <v>2846</v>
      </c>
      <c r="B2846" t="str">
        <f>IF(HLOOKUP("Memory",'vInfo (Imported)'!$1:$5000,A2846,FALSE)&gt;0,HLOOKUP("Memory",'vInfo (Imported)'!$1:$5000,A2846,FALSE),"")</f>
        <v/>
      </c>
      <c r="C2846" t="str">
        <f>IF(HLOOKUP("CPUs",'vInfo (Imported)'!$1:$5000,A2846,FALSE)&gt;0,
HLOOKUP("CPUs",'vInfo (Imported)'!$1:$5000,A2846,FALSE),
"")</f>
        <v/>
      </c>
      <c r="D2846" t="str">
        <f>IF(HLOOKUP($D$1,'vInfo (Imported)'!$1:$5000,A2846,FALSE)&gt;0,
HLOOKUP($D$1,'vInfo (Imported)'!$1:$5000,A2846,FALSE),
"")</f>
        <v/>
      </c>
      <c r="E2846" t="str">
        <f>IF(HLOOKUP("Category",'vInfo (Imported)'!$1:$5000,A2846,FALSE)&gt;0,
HLOOKUP("Category",'vInfo (Imported)'!$1:$5000,A2846,FALSE),
"")</f>
        <v/>
      </c>
      <c r="F2846" t="str">
        <f>IF(HLOOKUP("OS according to the configuration file",'vInfo (Imported)'!$1:$5000,A2846,FALSE)&gt;0,
HLOOKUP("OS according to the configuration file",'vInfo (Imported)'!$1:$5000,A2846,FALSE),
"")</f>
        <v/>
      </c>
      <c r="G2846" s="1" t="str">
        <f>IF(HLOOKUP("Cluster",'vInfo (Imported)'!$1:$5000,A2846,FALSE)&gt;0,
HLOOKUP("Cluster",'vInfo (Imported)'!$1:$5000,A2846,FALSE),
"")</f>
        <v/>
      </c>
      <c r="K2846" s="28">
        <f>'vCluster (Imported)'!A2846</f>
        <v>0</v>
      </c>
      <c r="L2846">
        <f t="shared" si="267"/>
        <v>0</v>
      </c>
      <c r="M2846">
        <f t="shared" si="268"/>
        <v>0</v>
      </c>
      <c r="N2846">
        <f t="shared" si="269"/>
        <v>0</v>
      </c>
      <c r="O2846" s="1">
        <f t="shared" si="270"/>
        <v>0</v>
      </c>
      <c r="P2846">
        <f>SUMIFS('vCluster (Imported)'!$G:$G,'vCluster (Imported)'!$A:$A,K2846)</f>
        <v>0</v>
      </c>
      <c r="Q2846">
        <f t="shared" si="271"/>
        <v>0</v>
      </c>
    </row>
    <row r="2847" spans="1:17" x14ac:dyDescent="0.3">
      <c r="A2847">
        <f t="shared" si="266"/>
        <v>2847</v>
      </c>
      <c r="B2847" t="str">
        <f>IF(HLOOKUP("Memory",'vInfo (Imported)'!$1:$5000,A2847,FALSE)&gt;0,HLOOKUP("Memory",'vInfo (Imported)'!$1:$5000,A2847,FALSE),"")</f>
        <v/>
      </c>
      <c r="C2847" t="str">
        <f>IF(HLOOKUP("CPUs",'vInfo (Imported)'!$1:$5000,A2847,FALSE)&gt;0,
HLOOKUP("CPUs",'vInfo (Imported)'!$1:$5000,A2847,FALSE),
"")</f>
        <v/>
      </c>
      <c r="D2847" t="str">
        <f>IF(HLOOKUP($D$1,'vInfo (Imported)'!$1:$5000,A2847,FALSE)&gt;0,
HLOOKUP($D$1,'vInfo (Imported)'!$1:$5000,A2847,FALSE),
"")</f>
        <v/>
      </c>
      <c r="E2847" t="str">
        <f>IF(HLOOKUP("Category",'vInfo (Imported)'!$1:$5000,A2847,FALSE)&gt;0,
HLOOKUP("Category",'vInfo (Imported)'!$1:$5000,A2847,FALSE),
"")</f>
        <v/>
      </c>
      <c r="F2847" t="str">
        <f>IF(HLOOKUP("OS according to the configuration file",'vInfo (Imported)'!$1:$5000,A2847,FALSE)&gt;0,
HLOOKUP("OS according to the configuration file",'vInfo (Imported)'!$1:$5000,A2847,FALSE),
"")</f>
        <v/>
      </c>
      <c r="G2847" s="1" t="str">
        <f>IF(HLOOKUP("Cluster",'vInfo (Imported)'!$1:$5000,A2847,FALSE)&gt;0,
HLOOKUP("Cluster",'vInfo (Imported)'!$1:$5000,A2847,FALSE),
"")</f>
        <v/>
      </c>
      <c r="K2847" s="28">
        <f>'vCluster (Imported)'!A2847</f>
        <v>0</v>
      </c>
      <c r="L2847">
        <f t="shared" si="267"/>
        <v>0</v>
      </c>
      <c r="M2847">
        <f t="shared" si="268"/>
        <v>0</v>
      </c>
      <c r="N2847">
        <f t="shared" si="269"/>
        <v>0</v>
      </c>
      <c r="O2847" s="1">
        <f t="shared" si="270"/>
        <v>0</v>
      </c>
      <c r="P2847">
        <f>SUMIFS('vCluster (Imported)'!$G:$G,'vCluster (Imported)'!$A:$A,K2847)</f>
        <v>0</v>
      </c>
      <c r="Q2847">
        <f t="shared" si="271"/>
        <v>0</v>
      </c>
    </row>
    <row r="2848" spans="1:17" x14ac:dyDescent="0.3">
      <c r="A2848">
        <f t="shared" si="266"/>
        <v>2848</v>
      </c>
      <c r="B2848" t="str">
        <f>IF(HLOOKUP("Memory",'vInfo (Imported)'!$1:$5000,A2848,FALSE)&gt;0,HLOOKUP("Memory",'vInfo (Imported)'!$1:$5000,A2848,FALSE),"")</f>
        <v/>
      </c>
      <c r="C2848" t="str">
        <f>IF(HLOOKUP("CPUs",'vInfo (Imported)'!$1:$5000,A2848,FALSE)&gt;0,
HLOOKUP("CPUs",'vInfo (Imported)'!$1:$5000,A2848,FALSE),
"")</f>
        <v/>
      </c>
      <c r="D2848" t="str">
        <f>IF(HLOOKUP($D$1,'vInfo (Imported)'!$1:$5000,A2848,FALSE)&gt;0,
HLOOKUP($D$1,'vInfo (Imported)'!$1:$5000,A2848,FALSE),
"")</f>
        <v/>
      </c>
      <c r="E2848" t="str">
        <f>IF(HLOOKUP("Category",'vInfo (Imported)'!$1:$5000,A2848,FALSE)&gt;0,
HLOOKUP("Category",'vInfo (Imported)'!$1:$5000,A2848,FALSE),
"")</f>
        <v/>
      </c>
      <c r="F2848" t="str">
        <f>IF(HLOOKUP("OS according to the configuration file",'vInfo (Imported)'!$1:$5000,A2848,FALSE)&gt;0,
HLOOKUP("OS according to the configuration file",'vInfo (Imported)'!$1:$5000,A2848,FALSE),
"")</f>
        <v/>
      </c>
      <c r="G2848" s="1" t="str">
        <f>IF(HLOOKUP("Cluster",'vInfo (Imported)'!$1:$5000,A2848,FALSE)&gt;0,
HLOOKUP("Cluster",'vInfo (Imported)'!$1:$5000,A2848,FALSE),
"")</f>
        <v/>
      </c>
      <c r="K2848" s="28">
        <f>'vCluster (Imported)'!A2848</f>
        <v>0</v>
      </c>
      <c r="L2848">
        <f t="shared" si="267"/>
        <v>0</v>
      </c>
      <c r="M2848">
        <f t="shared" si="268"/>
        <v>0</v>
      </c>
      <c r="N2848">
        <f t="shared" si="269"/>
        <v>0</v>
      </c>
      <c r="O2848" s="1">
        <f t="shared" si="270"/>
        <v>0</v>
      </c>
      <c r="P2848">
        <f>SUMIFS('vCluster (Imported)'!$G:$G,'vCluster (Imported)'!$A:$A,K2848)</f>
        <v>0</v>
      </c>
      <c r="Q2848">
        <f t="shared" si="271"/>
        <v>0</v>
      </c>
    </row>
    <row r="2849" spans="1:17" x14ac:dyDescent="0.3">
      <c r="A2849">
        <f t="shared" si="266"/>
        <v>2849</v>
      </c>
      <c r="B2849" t="str">
        <f>IF(HLOOKUP("Memory",'vInfo (Imported)'!$1:$5000,A2849,FALSE)&gt;0,HLOOKUP("Memory",'vInfo (Imported)'!$1:$5000,A2849,FALSE),"")</f>
        <v/>
      </c>
      <c r="C2849" t="str">
        <f>IF(HLOOKUP("CPUs",'vInfo (Imported)'!$1:$5000,A2849,FALSE)&gt;0,
HLOOKUP("CPUs",'vInfo (Imported)'!$1:$5000,A2849,FALSE),
"")</f>
        <v/>
      </c>
      <c r="D2849" t="str">
        <f>IF(HLOOKUP($D$1,'vInfo (Imported)'!$1:$5000,A2849,FALSE)&gt;0,
HLOOKUP($D$1,'vInfo (Imported)'!$1:$5000,A2849,FALSE),
"")</f>
        <v/>
      </c>
      <c r="E2849" t="str">
        <f>IF(HLOOKUP("Category",'vInfo (Imported)'!$1:$5000,A2849,FALSE)&gt;0,
HLOOKUP("Category",'vInfo (Imported)'!$1:$5000,A2849,FALSE),
"")</f>
        <v/>
      </c>
      <c r="F2849" t="str">
        <f>IF(HLOOKUP("OS according to the configuration file",'vInfo (Imported)'!$1:$5000,A2849,FALSE)&gt;0,
HLOOKUP("OS according to the configuration file",'vInfo (Imported)'!$1:$5000,A2849,FALSE),
"")</f>
        <v/>
      </c>
      <c r="G2849" s="1" t="str">
        <f>IF(HLOOKUP("Cluster",'vInfo (Imported)'!$1:$5000,A2849,FALSE)&gt;0,
HLOOKUP("Cluster",'vInfo (Imported)'!$1:$5000,A2849,FALSE),
"")</f>
        <v/>
      </c>
      <c r="K2849" s="28">
        <f>'vCluster (Imported)'!A2849</f>
        <v>0</v>
      </c>
      <c r="L2849">
        <f t="shared" si="267"/>
        <v>0</v>
      </c>
      <c r="M2849">
        <f t="shared" si="268"/>
        <v>0</v>
      </c>
      <c r="N2849">
        <f t="shared" si="269"/>
        <v>0</v>
      </c>
      <c r="O2849" s="1">
        <f t="shared" si="270"/>
        <v>0</v>
      </c>
      <c r="P2849">
        <f>SUMIFS('vCluster (Imported)'!$G:$G,'vCluster (Imported)'!$A:$A,K2849)</f>
        <v>0</v>
      </c>
      <c r="Q2849">
        <f t="shared" si="271"/>
        <v>0</v>
      </c>
    </row>
    <row r="2850" spans="1:17" x14ac:dyDescent="0.3">
      <c r="A2850">
        <f t="shared" si="266"/>
        <v>2850</v>
      </c>
      <c r="B2850" t="str">
        <f>IF(HLOOKUP("Memory",'vInfo (Imported)'!$1:$5000,A2850,FALSE)&gt;0,HLOOKUP("Memory",'vInfo (Imported)'!$1:$5000,A2850,FALSE),"")</f>
        <v/>
      </c>
      <c r="C2850" t="str">
        <f>IF(HLOOKUP("CPUs",'vInfo (Imported)'!$1:$5000,A2850,FALSE)&gt;0,
HLOOKUP("CPUs",'vInfo (Imported)'!$1:$5000,A2850,FALSE),
"")</f>
        <v/>
      </c>
      <c r="D2850" t="str">
        <f>IF(HLOOKUP($D$1,'vInfo (Imported)'!$1:$5000,A2850,FALSE)&gt;0,
HLOOKUP($D$1,'vInfo (Imported)'!$1:$5000,A2850,FALSE),
"")</f>
        <v/>
      </c>
      <c r="E2850" t="str">
        <f>IF(HLOOKUP("Category",'vInfo (Imported)'!$1:$5000,A2850,FALSE)&gt;0,
HLOOKUP("Category",'vInfo (Imported)'!$1:$5000,A2850,FALSE),
"")</f>
        <v/>
      </c>
      <c r="F2850" t="str">
        <f>IF(HLOOKUP("OS according to the configuration file",'vInfo (Imported)'!$1:$5000,A2850,FALSE)&gt;0,
HLOOKUP("OS according to the configuration file",'vInfo (Imported)'!$1:$5000,A2850,FALSE),
"")</f>
        <v/>
      </c>
      <c r="G2850" s="1" t="str">
        <f>IF(HLOOKUP("Cluster",'vInfo (Imported)'!$1:$5000,A2850,FALSE)&gt;0,
HLOOKUP("Cluster",'vInfo (Imported)'!$1:$5000,A2850,FALSE),
"")</f>
        <v/>
      </c>
      <c r="K2850" s="28">
        <f>'vCluster (Imported)'!A2850</f>
        <v>0</v>
      </c>
      <c r="L2850">
        <f t="shared" si="267"/>
        <v>0</v>
      </c>
      <c r="M2850">
        <f t="shared" si="268"/>
        <v>0</v>
      </c>
      <c r="N2850">
        <f t="shared" si="269"/>
        <v>0</v>
      </c>
      <c r="O2850" s="1">
        <f t="shared" si="270"/>
        <v>0</v>
      </c>
      <c r="P2850">
        <f>SUMIFS('vCluster (Imported)'!$G:$G,'vCluster (Imported)'!$A:$A,K2850)</f>
        <v>0</v>
      </c>
      <c r="Q2850">
        <f t="shared" si="271"/>
        <v>0</v>
      </c>
    </row>
    <row r="2851" spans="1:17" x14ac:dyDescent="0.3">
      <c r="A2851">
        <f t="shared" si="266"/>
        <v>2851</v>
      </c>
      <c r="B2851" t="str">
        <f>IF(HLOOKUP("Memory",'vInfo (Imported)'!$1:$5000,A2851,FALSE)&gt;0,HLOOKUP("Memory",'vInfo (Imported)'!$1:$5000,A2851,FALSE),"")</f>
        <v/>
      </c>
      <c r="C2851" t="str">
        <f>IF(HLOOKUP("CPUs",'vInfo (Imported)'!$1:$5000,A2851,FALSE)&gt;0,
HLOOKUP("CPUs",'vInfo (Imported)'!$1:$5000,A2851,FALSE),
"")</f>
        <v/>
      </c>
      <c r="D2851" t="str">
        <f>IF(HLOOKUP($D$1,'vInfo (Imported)'!$1:$5000,A2851,FALSE)&gt;0,
HLOOKUP($D$1,'vInfo (Imported)'!$1:$5000,A2851,FALSE),
"")</f>
        <v/>
      </c>
      <c r="E2851" t="str">
        <f>IF(HLOOKUP("Category",'vInfo (Imported)'!$1:$5000,A2851,FALSE)&gt;0,
HLOOKUP("Category",'vInfo (Imported)'!$1:$5000,A2851,FALSE),
"")</f>
        <v/>
      </c>
      <c r="F2851" t="str">
        <f>IF(HLOOKUP("OS according to the configuration file",'vInfo (Imported)'!$1:$5000,A2851,FALSE)&gt;0,
HLOOKUP("OS according to the configuration file",'vInfo (Imported)'!$1:$5000,A2851,FALSE),
"")</f>
        <v/>
      </c>
      <c r="G2851" s="1" t="str">
        <f>IF(HLOOKUP("Cluster",'vInfo (Imported)'!$1:$5000,A2851,FALSE)&gt;0,
HLOOKUP("Cluster",'vInfo (Imported)'!$1:$5000,A2851,FALSE),
"")</f>
        <v/>
      </c>
      <c r="K2851" s="28">
        <f>'vCluster (Imported)'!A2851</f>
        <v>0</v>
      </c>
      <c r="L2851">
        <f t="shared" si="267"/>
        <v>0</v>
      </c>
      <c r="M2851">
        <f t="shared" si="268"/>
        <v>0</v>
      </c>
      <c r="N2851">
        <f t="shared" si="269"/>
        <v>0</v>
      </c>
      <c r="O2851" s="1">
        <f t="shared" si="270"/>
        <v>0</v>
      </c>
      <c r="P2851">
        <f>SUMIFS('vCluster (Imported)'!$G:$G,'vCluster (Imported)'!$A:$A,K2851)</f>
        <v>0</v>
      </c>
      <c r="Q2851">
        <f t="shared" si="271"/>
        <v>0</v>
      </c>
    </row>
    <row r="2852" spans="1:17" x14ac:dyDescent="0.3">
      <c r="A2852">
        <f t="shared" si="266"/>
        <v>2852</v>
      </c>
      <c r="B2852" t="str">
        <f>IF(HLOOKUP("Memory",'vInfo (Imported)'!$1:$5000,A2852,FALSE)&gt;0,HLOOKUP("Memory",'vInfo (Imported)'!$1:$5000,A2852,FALSE),"")</f>
        <v/>
      </c>
      <c r="C2852" t="str">
        <f>IF(HLOOKUP("CPUs",'vInfo (Imported)'!$1:$5000,A2852,FALSE)&gt;0,
HLOOKUP("CPUs",'vInfo (Imported)'!$1:$5000,A2852,FALSE),
"")</f>
        <v/>
      </c>
      <c r="D2852" t="str">
        <f>IF(HLOOKUP($D$1,'vInfo (Imported)'!$1:$5000,A2852,FALSE)&gt;0,
HLOOKUP($D$1,'vInfo (Imported)'!$1:$5000,A2852,FALSE),
"")</f>
        <v/>
      </c>
      <c r="E2852" t="str">
        <f>IF(HLOOKUP("Category",'vInfo (Imported)'!$1:$5000,A2852,FALSE)&gt;0,
HLOOKUP("Category",'vInfo (Imported)'!$1:$5000,A2852,FALSE),
"")</f>
        <v/>
      </c>
      <c r="F2852" t="str">
        <f>IF(HLOOKUP("OS according to the configuration file",'vInfo (Imported)'!$1:$5000,A2852,FALSE)&gt;0,
HLOOKUP("OS according to the configuration file",'vInfo (Imported)'!$1:$5000,A2852,FALSE),
"")</f>
        <v/>
      </c>
      <c r="G2852" s="1" t="str">
        <f>IF(HLOOKUP("Cluster",'vInfo (Imported)'!$1:$5000,A2852,FALSE)&gt;0,
HLOOKUP("Cluster",'vInfo (Imported)'!$1:$5000,A2852,FALSE),
"")</f>
        <v/>
      </c>
      <c r="K2852" s="28">
        <f>'vCluster (Imported)'!A2852</f>
        <v>0</v>
      </c>
      <c r="L2852">
        <f t="shared" si="267"/>
        <v>0</v>
      </c>
      <c r="M2852">
        <f t="shared" si="268"/>
        <v>0</v>
      </c>
      <c r="N2852">
        <f t="shared" si="269"/>
        <v>0</v>
      </c>
      <c r="O2852" s="1">
        <f t="shared" si="270"/>
        <v>0</v>
      </c>
      <c r="P2852">
        <f>SUMIFS('vCluster (Imported)'!$G:$G,'vCluster (Imported)'!$A:$A,K2852)</f>
        <v>0</v>
      </c>
      <c r="Q2852">
        <f t="shared" si="271"/>
        <v>0</v>
      </c>
    </row>
    <row r="2853" spans="1:17" x14ac:dyDescent="0.3">
      <c r="A2853">
        <f t="shared" si="266"/>
        <v>2853</v>
      </c>
      <c r="B2853" t="str">
        <f>IF(HLOOKUP("Memory",'vInfo (Imported)'!$1:$5000,A2853,FALSE)&gt;0,HLOOKUP("Memory",'vInfo (Imported)'!$1:$5000,A2853,FALSE),"")</f>
        <v/>
      </c>
      <c r="C2853" t="str">
        <f>IF(HLOOKUP("CPUs",'vInfo (Imported)'!$1:$5000,A2853,FALSE)&gt;0,
HLOOKUP("CPUs",'vInfo (Imported)'!$1:$5000,A2853,FALSE),
"")</f>
        <v/>
      </c>
      <c r="D2853" t="str">
        <f>IF(HLOOKUP($D$1,'vInfo (Imported)'!$1:$5000,A2853,FALSE)&gt;0,
HLOOKUP($D$1,'vInfo (Imported)'!$1:$5000,A2853,FALSE),
"")</f>
        <v/>
      </c>
      <c r="E2853" t="str">
        <f>IF(HLOOKUP("Category",'vInfo (Imported)'!$1:$5000,A2853,FALSE)&gt;0,
HLOOKUP("Category",'vInfo (Imported)'!$1:$5000,A2853,FALSE),
"")</f>
        <v/>
      </c>
      <c r="F2853" t="str">
        <f>IF(HLOOKUP("OS according to the configuration file",'vInfo (Imported)'!$1:$5000,A2853,FALSE)&gt;0,
HLOOKUP("OS according to the configuration file",'vInfo (Imported)'!$1:$5000,A2853,FALSE),
"")</f>
        <v/>
      </c>
      <c r="G2853" s="1" t="str">
        <f>IF(HLOOKUP("Cluster",'vInfo (Imported)'!$1:$5000,A2853,FALSE)&gt;0,
HLOOKUP("Cluster",'vInfo (Imported)'!$1:$5000,A2853,FALSE),
"")</f>
        <v/>
      </c>
      <c r="K2853" s="28">
        <f>'vCluster (Imported)'!A2853</f>
        <v>0</v>
      </c>
      <c r="L2853">
        <f t="shared" si="267"/>
        <v>0</v>
      </c>
      <c r="M2853">
        <f t="shared" si="268"/>
        <v>0</v>
      </c>
      <c r="N2853">
        <f t="shared" si="269"/>
        <v>0</v>
      </c>
      <c r="O2853" s="1">
        <f t="shared" si="270"/>
        <v>0</v>
      </c>
      <c r="P2853">
        <f>SUMIFS('vCluster (Imported)'!$G:$G,'vCluster (Imported)'!$A:$A,K2853)</f>
        <v>0</v>
      </c>
      <c r="Q2853">
        <f t="shared" si="271"/>
        <v>0</v>
      </c>
    </row>
    <row r="2854" spans="1:17" x14ac:dyDescent="0.3">
      <c r="A2854">
        <f t="shared" si="266"/>
        <v>2854</v>
      </c>
      <c r="B2854" t="str">
        <f>IF(HLOOKUP("Memory",'vInfo (Imported)'!$1:$5000,A2854,FALSE)&gt;0,HLOOKUP("Memory",'vInfo (Imported)'!$1:$5000,A2854,FALSE),"")</f>
        <v/>
      </c>
      <c r="C2854" t="str">
        <f>IF(HLOOKUP("CPUs",'vInfo (Imported)'!$1:$5000,A2854,FALSE)&gt;0,
HLOOKUP("CPUs",'vInfo (Imported)'!$1:$5000,A2854,FALSE),
"")</f>
        <v/>
      </c>
      <c r="D2854" t="str">
        <f>IF(HLOOKUP($D$1,'vInfo (Imported)'!$1:$5000,A2854,FALSE)&gt;0,
HLOOKUP($D$1,'vInfo (Imported)'!$1:$5000,A2854,FALSE),
"")</f>
        <v/>
      </c>
      <c r="E2854" t="str">
        <f>IF(HLOOKUP("Category",'vInfo (Imported)'!$1:$5000,A2854,FALSE)&gt;0,
HLOOKUP("Category",'vInfo (Imported)'!$1:$5000,A2854,FALSE),
"")</f>
        <v/>
      </c>
      <c r="F2854" t="str">
        <f>IF(HLOOKUP("OS according to the configuration file",'vInfo (Imported)'!$1:$5000,A2854,FALSE)&gt;0,
HLOOKUP("OS according to the configuration file",'vInfo (Imported)'!$1:$5000,A2854,FALSE),
"")</f>
        <v/>
      </c>
      <c r="G2854" s="1" t="str">
        <f>IF(HLOOKUP("Cluster",'vInfo (Imported)'!$1:$5000,A2854,FALSE)&gt;0,
HLOOKUP("Cluster",'vInfo (Imported)'!$1:$5000,A2854,FALSE),
"")</f>
        <v/>
      </c>
      <c r="K2854" s="28">
        <f>'vCluster (Imported)'!A2854</f>
        <v>0</v>
      </c>
      <c r="L2854">
        <f t="shared" si="267"/>
        <v>0</v>
      </c>
      <c r="M2854">
        <f t="shared" si="268"/>
        <v>0</v>
      </c>
      <c r="N2854">
        <f t="shared" si="269"/>
        <v>0</v>
      </c>
      <c r="O2854" s="1">
        <f t="shared" si="270"/>
        <v>0</v>
      </c>
      <c r="P2854">
        <f>SUMIFS('vCluster (Imported)'!$G:$G,'vCluster (Imported)'!$A:$A,K2854)</f>
        <v>0</v>
      </c>
      <c r="Q2854">
        <f t="shared" si="271"/>
        <v>0</v>
      </c>
    </row>
    <row r="2855" spans="1:17" x14ac:dyDescent="0.3">
      <c r="A2855">
        <f t="shared" si="266"/>
        <v>2855</v>
      </c>
      <c r="B2855" t="str">
        <f>IF(HLOOKUP("Memory",'vInfo (Imported)'!$1:$5000,A2855,FALSE)&gt;0,HLOOKUP("Memory",'vInfo (Imported)'!$1:$5000,A2855,FALSE),"")</f>
        <v/>
      </c>
      <c r="C2855" t="str">
        <f>IF(HLOOKUP("CPUs",'vInfo (Imported)'!$1:$5000,A2855,FALSE)&gt;0,
HLOOKUP("CPUs",'vInfo (Imported)'!$1:$5000,A2855,FALSE),
"")</f>
        <v/>
      </c>
      <c r="D2855" t="str">
        <f>IF(HLOOKUP($D$1,'vInfo (Imported)'!$1:$5000,A2855,FALSE)&gt;0,
HLOOKUP($D$1,'vInfo (Imported)'!$1:$5000,A2855,FALSE),
"")</f>
        <v/>
      </c>
      <c r="E2855" t="str">
        <f>IF(HLOOKUP("Category",'vInfo (Imported)'!$1:$5000,A2855,FALSE)&gt;0,
HLOOKUP("Category",'vInfo (Imported)'!$1:$5000,A2855,FALSE),
"")</f>
        <v/>
      </c>
      <c r="F2855" t="str">
        <f>IF(HLOOKUP("OS according to the configuration file",'vInfo (Imported)'!$1:$5000,A2855,FALSE)&gt;0,
HLOOKUP("OS according to the configuration file",'vInfo (Imported)'!$1:$5000,A2855,FALSE),
"")</f>
        <v/>
      </c>
      <c r="G2855" s="1" t="str">
        <f>IF(HLOOKUP("Cluster",'vInfo (Imported)'!$1:$5000,A2855,FALSE)&gt;0,
HLOOKUP("Cluster",'vInfo (Imported)'!$1:$5000,A2855,FALSE),
"")</f>
        <v/>
      </c>
      <c r="K2855" s="28">
        <f>'vCluster (Imported)'!A2855</f>
        <v>0</v>
      </c>
      <c r="L2855">
        <f t="shared" si="267"/>
        <v>0</v>
      </c>
      <c r="M2855">
        <f t="shared" si="268"/>
        <v>0</v>
      </c>
      <c r="N2855">
        <f t="shared" si="269"/>
        <v>0</v>
      </c>
      <c r="O2855" s="1">
        <f t="shared" si="270"/>
        <v>0</v>
      </c>
      <c r="P2855">
        <f>SUMIFS('vCluster (Imported)'!$G:$G,'vCluster (Imported)'!$A:$A,K2855)</f>
        <v>0</v>
      </c>
      <c r="Q2855">
        <f t="shared" si="271"/>
        <v>0</v>
      </c>
    </row>
    <row r="2856" spans="1:17" x14ac:dyDescent="0.3">
      <c r="A2856">
        <f t="shared" si="266"/>
        <v>2856</v>
      </c>
      <c r="B2856" t="str">
        <f>IF(HLOOKUP("Memory",'vInfo (Imported)'!$1:$5000,A2856,FALSE)&gt;0,HLOOKUP("Memory",'vInfo (Imported)'!$1:$5000,A2856,FALSE),"")</f>
        <v/>
      </c>
      <c r="C2856" t="str">
        <f>IF(HLOOKUP("CPUs",'vInfo (Imported)'!$1:$5000,A2856,FALSE)&gt;0,
HLOOKUP("CPUs",'vInfo (Imported)'!$1:$5000,A2856,FALSE),
"")</f>
        <v/>
      </c>
      <c r="D2856" t="str">
        <f>IF(HLOOKUP($D$1,'vInfo (Imported)'!$1:$5000,A2856,FALSE)&gt;0,
HLOOKUP($D$1,'vInfo (Imported)'!$1:$5000,A2856,FALSE),
"")</f>
        <v/>
      </c>
      <c r="E2856" t="str">
        <f>IF(HLOOKUP("Category",'vInfo (Imported)'!$1:$5000,A2856,FALSE)&gt;0,
HLOOKUP("Category",'vInfo (Imported)'!$1:$5000,A2856,FALSE),
"")</f>
        <v/>
      </c>
      <c r="F2856" t="str">
        <f>IF(HLOOKUP("OS according to the configuration file",'vInfo (Imported)'!$1:$5000,A2856,FALSE)&gt;0,
HLOOKUP("OS according to the configuration file",'vInfo (Imported)'!$1:$5000,A2856,FALSE),
"")</f>
        <v/>
      </c>
      <c r="G2856" s="1" t="str">
        <f>IF(HLOOKUP("Cluster",'vInfo (Imported)'!$1:$5000,A2856,FALSE)&gt;0,
HLOOKUP("Cluster",'vInfo (Imported)'!$1:$5000,A2856,FALSE),
"")</f>
        <v/>
      </c>
      <c r="K2856" s="28">
        <f>'vCluster (Imported)'!A2856</f>
        <v>0</v>
      </c>
      <c r="L2856">
        <f t="shared" si="267"/>
        <v>0</v>
      </c>
      <c r="M2856">
        <f t="shared" si="268"/>
        <v>0</v>
      </c>
      <c r="N2856">
        <f t="shared" si="269"/>
        <v>0</v>
      </c>
      <c r="O2856" s="1">
        <f t="shared" si="270"/>
        <v>0</v>
      </c>
      <c r="P2856">
        <f>SUMIFS('vCluster (Imported)'!$G:$G,'vCluster (Imported)'!$A:$A,K2856)</f>
        <v>0</v>
      </c>
      <c r="Q2856">
        <f t="shared" si="271"/>
        <v>0</v>
      </c>
    </row>
    <row r="2857" spans="1:17" x14ac:dyDescent="0.3">
      <c r="A2857">
        <f t="shared" si="266"/>
        <v>2857</v>
      </c>
      <c r="B2857" t="str">
        <f>IF(HLOOKUP("Memory",'vInfo (Imported)'!$1:$5000,A2857,FALSE)&gt;0,HLOOKUP("Memory",'vInfo (Imported)'!$1:$5000,A2857,FALSE),"")</f>
        <v/>
      </c>
      <c r="C2857" t="str">
        <f>IF(HLOOKUP("CPUs",'vInfo (Imported)'!$1:$5000,A2857,FALSE)&gt;0,
HLOOKUP("CPUs",'vInfo (Imported)'!$1:$5000,A2857,FALSE),
"")</f>
        <v/>
      </c>
      <c r="D2857" t="str">
        <f>IF(HLOOKUP($D$1,'vInfo (Imported)'!$1:$5000,A2857,FALSE)&gt;0,
HLOOKUP($D$1,'vInfo (Imported)'!$1:$5000,A2857,FALSE),
"")</f>
        <v/>
      </c>
      <c r="E2857" t="str">
        <f>IF(HLOOKUP("Category",'vInfo (Imported)'!$1:$5000,A2857,FALSE)&gt;0,
HLOOKUP("Category",'vInfo (Imported)'!$1:$5000,A2857,FALSE),
"")</f>
        <v/>
      </c>
      <c r="F2857" t="str">
        <f>IF(HLOOKUP("OS according to the configuration file",'vInfo (Imported)'!$1:$5000,A2857,FALSE)&gt;0,
HLOOKUP("OS according to the configuration file",'vInfo (Imported)'!$1:$5000,A2857,FALSE),
"")</f>
        <v/>
      </c>
      <c r="G2857" s="1" t="str">
        <f>IF(HLOOKUP("Cluster",'vInfo (Imported)'!$1:$5000,A2857,FALSE)&gt;0,
HLOOKUP("Cluster",'vInfo (Imported)'!$1:$5000,A2857,FALSE),
"")</f>
        <v/>
      </c>
      <c r="K2857" s="28">
        <f>'vCluster (Imported)'!A2857</f>
        <v>0</v>
      </c>
      <c r="L2857">
        <f t="shared" si="267"/>
        <v>0</v>
      </c>
      <c r="M2857">
        <f t="shared" si="268"/>
        <v>0</v>
      </c>
      <c r="N2857">
        <f t="shared" si="269"/>
        <v>0</v>
      </c>
      <c r="O2857" s="1">
        <f t="shared" si="270"/>
        <v>0</v>
      </c>
      <c r="P2857">
        <f>SUMIFS('vCluster (Imported)'!$G:$G,'vCluster (Imported)'!$A:$A,K2857)</f>
        <v>0</v>
      </c>
      <c r="Q2857">
        <f t="shared" si="271"/>
        <v>0</v>
      </c>
    </row>
    <row r="2858" spans="1:17" x14ac:dyDescent="0.3">
      <c r="A2858">
        <f t="shared" si="266"/>
        <v>2858</v>
      </c>
      <c r="B2858" t="str">
        <f>IF(HLOOKUP("Memory",'vInfo (Imported)'!$1:$5000,A2858,FALSE)&gt;0,HLOOKUP("Memory",'vInfo (Imported)'!$1:$5000,A2858,FALSE),"")</f>
        <v/>
      </c>
      <c r="C2858" t="str">
        <f>IF(HLOOKUP("CPUs",'vInfo (Imported)'!$1:$5000,A2858,FALSE)&gt;0,
HLOOKUP("CPUs",'vInfo (Imported)'!$1:$5000,A2858,FALSE),
"")</f>
        <v/>
      </c>
      <c r="D2858" t="str">
        <f>IF(HLOOKUP($D$1,'vInfo (Imported)'!$1:$5000,A2858,FALSE)&gt;0,
HLOOKUP($D$1,'vInfo (Imported)'!$1:$5000,A2858,FALSE),
"")</f>
        <v/>
      </c>
      <c r="E2858" t="str">
        <f>IF(HLOOKUP("Category",'vInfo (Imported)'!$1:$5000,A2858,FALSE)&gt;0,
HLOOKUP("Category",'vInfo (Imported)'!$1:$5000,A2858,FALSE),
"")</f>
        <v/>
      </c>
      <c r="F2858" t="str">
        <f>IF(HLOOKUP("OS according to the configuration file",'vInfo (Imported)'!$1:$5000,A2858,FALSE)&gt;0,
HLOOKUP("OS according to the configuration file",'vInfo (Imported)'!$1:$5000,A2858,FALSE),
"")</f>
        <v/>
      </c>
      <c r="G2858" s="1" t="str">
        <f>IF(HLOOKUP("Cluster",'vInfo (Imported)'!$1:$5000,A2858,FALSE)&gt;0,
HLOOKUP("Cluster",'vInfo (Imported)'!$1:$5000,A2858,FALSE),
"")</f>
        <v/>
      </c>
      <c r="K2858" s="28">
        <f>'vCluster (Imported)'!A2858</f>
        <v>0</v>
      </c>
      <c r="L2858">
        <f t="shared" si="267"/>
        <v>0</v>
      </c>
      <c r="M2858">
        <f t="shared" si="268"/>
        <v>0</v>
      </c>
      <c r="N2858">
        <f t="shared" si="269"/>
        <v>0</v>
      </c>
      <c r="O2858" s="1">
        <f t="shared" si="270"/>
        <v>0</v>
      </c>
      <c r="P2858">
        <f>SUMIFS('vCluster (Imported)'!$G:$G,'vCluster (Imported)'!$A:$A,K2858)</f>
        <v>0</v>
      </c>
      <c r="Q2858">
        <f t="shared" si="271"/>
        <v>0</v>
      </c>
    </row>
    <row r="2859" spans="1:17" x14ac:dyDescent="0.3">
      <c r="A2859">
        <f t="shared" si="266"/>
        <v>2859</v>
      </c>
      <c r="B2859" t="str">
        <f>IF(HLOOKUP("Memory",'vInfo (Imported)'!$1:$5000,A2859,FALSE)&gt;0,HLOOKUP("Memory",'vInfo (Imported)'!$1:$5000,A2859,FALSE),"")</f>
        <v/>
      </c>
      <c r="C2859" t="str">
        <f>IF(HLOOKUP("CPUs",'vInfo (Imported)'!$1:$5000,A2859,FALSE)&gt;0,
HLOOKUP("CPUs",'vInfo (Imported)'!$1:$5000,A2859,FALSE),
"")</f>
        <v/>
      </c>
      <c r="D2859" t="str">
        <f>IF(HLOOKUP($D$1,'vInfo (Imported)'!$1:$5000,A2859,FALSE)&gt;0,
HLOOKUP($D$1,'vInfo (Imported)'!$1:$5000,A2859,FALSE),
"")</f>
        <v/>
      </c>
      <c r="E2859" t="str">
        <f>IF(HLOOKUP("Category",'vInfo (Imported)'!$1:$5000,A2859,FALSE)&gt;0,
HLOOKUP("Category",'vInfo (Imported)'!$1:$5000,A2859,FALSE),
"")</f>
        <v/>
      </c>
      <c r="F2859" t="str">
        <f>IF(HLOOKUP("OS according to the configuration file",'vInfo (Imported)'!$1:$5000,A2859,FALSE)&gt;0,
HLOOKUP("OS according to the configuration file",'vInfo (Imported)'!$1:$5000,A2859,FALSE),
"")</f>
        <v/>
      </c>
      <c r="G2859" s="1" t="str">
        <f>IF(HLOOKUP("Cluster",'vInfo (Imported)'!$1:$5000,A2859,FALSE)&gt;0,
HLOOKUP("Cluster",'vInfo (Imported)'!$1:$5000,A2859,FALSE),
"")</f>
        <v/>
      </c>
      <c r="K2859" s="28">
        <f>'vCluster (Imported)'!A2859</f>
        <v>0</v>
      </c>
      <c r="L2859">
        <f t="shared" si="267"/>
        <v>0</v>
      </c>
      <c r="M2859">
        <f t="shared" si="268"/>
        <v>0</v>
      </c>
      <c r="N2859">
        <f t="shared" si="269"/>
        <v>0</v>
      </c>
      <c r="O2859" s="1">
        <f t="shared" si="270"/>
        <v>0</v>
      </c>
      <c r="P2859">
        <f>SUMIFS('vCluster (Imported)'!$G:$G,'vCluster (Imported)'!$A:$A,K2859)</f>
        <v>0</v>
      </c>
      <c r="Q2859">
        <f t="shared" si="271"/>
        <v>0</v>
      </c>
    </row>
    <row r="2860" spans="1:17" x14ac:dyDescent="0.3">
      <c r="A2860">
        <f t="shared" si="266"/>
        <v>2860</v>
      </c>
      <c r="B2860" t="str">
        <f>IF(HLOOKUP("Memory",'vInfo (Imported)'!$1:$5000,A2860,FALSE)&gt;0,HLOOKUP("Memory",'vInfo (Imported)'!$1:$5000,A2860,FALSE),"")</f>
        <v/>
      </c>
      <c r="C2860" t="str">
        <f>IF(HLOOKUP("CPUs",'vInfo (Imported)'!$1:$5000,A2860,FALSE)&gt;0,
HLOOKUP("CPUs",'vInfo (Imported)'!$1:$5000,A2860,FALSE),
"")</f>
        <v/>
      </c>
      <c r="D2860" t="str">
        <f>IF(HLOOKUP($D$1,'vInfo (Imported)'!$1:$5000,A2860,FALSE)&gt;0,
HLOOKUP($D$1,'vInfo (Imported)'!$1:$5000,A2860,FALSE),
"")</f>
        <v/>
      </c>
      <c r="E2860" t="str">
        <f>IF(HLOOKUP("Category",'vInfo (Imported)'!$1:$5000,A2860,FALSE)&gt;0,
HLOOKUP("Category",'vInfo (Imported)'!$1:$5000,A2860,FALSE),
"")</f>
        <v/>
      </c>
      <c r="F2860" t="str">
        <f>IF(HLOOKUP("OS according to the configuration file",'vInfo (Imported)'!$1:$5000,A2860,FALSE)&gt;0,
HLOOKUP("OS according to the configuration file",'vInfo (Imported)'!$1:$5000,A2860,FALSE),
"")</f>
        <v/>
      </c>
      <c r="G2860" s="1" t="str">
        <f>IF(HLOOKUP("Cluster",'vInfo (Imported)'!$1:$5000,A2860,FALSE)&gt;0,
HLOOKUP("Cluster",'vInfo (Imported)'!$1:$5000,A2860,FALSE),
"")</f>
        <v/>
      </c>
      <c r="K2860" s="28">
        <f>'vCluster (Imported)'!A2860</f>
        <v>0</v>
      </c>
      <c r="L2860">
        <f t="shared" si="267"/>
        <v>0</v>
      </c>
      <c r="M2860">
        <f t="shared" si="268"/>
        <v>0</v>
      </c>
      <c r="N2860">
        <f t="shared" si="269"/>
        <v>0</v>
      </c>
      <c r="O2860" s="1">
        <f t="shared" si="270"/>
        <v>0</v>
      </c>
      <c r="P2860">
        <f>SUMIFS('vCluster (Imported)'!$G:$G,'vCluster (Imported)'!$A:$A,K2860)</f>
        <v>0</v>
      </c>
      <c r="Q2860">
        <f t="shared" si="271"/>
        <v>0</v>
      </c>
    </row>
    <row r="2861" spans="1:17" x14ac:dyDescent="0.3">
      <c r="A2861">
        <f t="shared" si="266"/>
        <v>2861</v>
      </c>
      <c r="B2861" t="str">
        <f>IF(HLOOKUP("Memory",'vInfo (Imported)'!$1:$5000,A2861,FALSE)&gt;0,HLOOKUP("Memory",'vInfo (Imported)'!$1:$5000,A2861,FALSE),"")</f>
        <v/>
      </c>
      <c r="C2861" t="str">
        <f>IF(HLOOKUP("CPUs",'vInfo (Imported)'!$1:$5000,A2861,FALSE)&gt;0,
HLOOKUP("CPUs",'vInfo (Imported)'!$1:$5000,A2861,FALSE),
"")</f>
        <v/>
      </c>
      <c r="D2861" t="str">
        <f>IF(HLOOKUP($D$1,'vInfo (Imported)'!$1:$5000,A2861,FALSE)&gt;0,
HLOOKUP($D$1,'vInfo (Imported)'!$1:$5000,A2861,FALSE),
"")</f>
        <v/>
      </c>
      <c r="E2861" t="str">
        <f>IF(HLOOKUP("Category",'vInfo (Imported)'!$1:$5000,A2861,FALSE)&gt;0,
HLOOKUP("Category",'vInfo (Imported)'!$1:$5000,A2861,FALSE),
"")</f>
        <v/>
      </c>
      <c r="F2861" t="str">
        <f>IF(HLOOKUP("OS according to the configuration file",'vInfo (Imported)'!$1:$5000,A2861,FALSE)&gt;0,
HLOOKUP("OS according to the configuration file",'vInfo (Imported)'!$1:$5000,A2861,FALSE),
"")</f>
        <v/>
      </c>
      <c r="G2861" s="1" t="str">
        <f>IF(HLOOKUP("Cluster",'vInfo (Imported)'!$1:$5000,A2861,FALSE)&gt;0,
HLOOKUP("Cluster",'vInfo (Imported)'!$1:$5000,A2861,FALSE),
"")</f>
        <v/>
      </c>
      <c r="K2861" s="28">
        <f>'vCluster (Imported)'!A2861</f>
        <v>0</v>
      </c>
      <c r="L2861">
        <f t="shared" si="267"/>
        <v>0</v>
      </c>
      <c r="M2861">
        <f t="shared" si="268"/>
        <v>0</v>
      </c>
      <c r="N2861">
        <f t="shared" si="269"/>
        <v>0</v>
      </c>
      <c r="O2861" s="1">
        <f t="shared" si="270"/>
        <v>0</v>
      </c>
      <c r="P2861">
        <f>SUMIFS('vCluster (Imported)'!$G:$G,'vCluster (Imported)'!$A:$A,K2861)</f>
        <v>0</v>
      </c>
      <c r="Q2861">
        <f t="shared" si="271"/>
        <v>0</v>
      </c>
    </row>
    <row r="2862" spans="1:17" x14ac:dyDescent="0.3">
      <c r="A2862">
        <f t="shared" si="266"/>
        <v>2862</v>
      </c>
      <c r="B2862" t="str">
        <f>IF(HLOOKUP("Memory",'vInfo (Imported)'!$1:$5000,A2862,FALSE)&gt;0,HLOOKUP("Memory",'vInfo (Imported)'!$1:$5000,A2862,FALSE),"")</f>
        <v/>
      </c>
      <c r="C2862" t="str">
        <f>IF(HLOOKUP("CPUs",'vInfo (Imported)'!$1:$5000,A2862,FALSE)&gt;0,
HLOOKUP("CPUs",'vInfo (Imported)'!$1:$5000,A2862,FALSE),
"")</f>
        <v/>
      </c>
      <c r="D2862" t="str">
        <f>IF(HLOOKUP($D$1,'vInfo (Imported)'!$1:$5000,A2862,FALSE)&gt;0,
HLOOKUP($D$1,'vInfo (Imported)'!$1:$5000,A2862,FALSE),
"")</f>
        <v/>
      </c>
      <c r="E2862" t="str">
        <f>IF(HLOOKUP("Category",'vInfo (Imported)'!$1:$5000,A2862,FALSE)&gt;0,
HLOOKUP("Category",'vInfo (Imported)'!$1:$5000,A2862,FALSE),
"")</f>
        <v/>
      </c>
      <c r="F2862" t="str">
        <f>IF(HLOOKUP("OS according to the configuration file",'vInfo (Imported)'!$1:$5000,A2862,FALSE)&gt;0,
HLOOKUP("OS according to the configuration file",'vInfo (Imported)'!$1:$5000,A2862,FALSE),
"")</f>
        <v/>
      </c>
      <c r="G2862" s="1" t="str">
        <f>IF(HLOOKUP("Cluster",'vInfo (Imported)'!$1:$5000,A2862,FALSE)&gt;0,
HLOOKUP("Cluster",'vInfo (Imported)'!$1:$5000,A2862,FALSE),
"")</f>
        <v/>
      </c>
      <c r="K2862" s="28">
        <f>'vCluster (Imported)'!A2862</f>
        <v>0</v>
      </c>
      <c r="L2862">
        <f t="shared" si="267"/>
        <v>0</v>
      </c>
      <c r="M2862">
        <f t="shared" si="268"/>
        <v>0</v>
      </c>
      <c r="N2862">
        <f t="shared" si="269"/>
        <v>0</v>
      </c>
      <c r="O2862" s="1">
        <f t="shared" si="270"/>
        <v>0</v>
      </c>
      <c r="P2862">
        <f>SUMIFS('vCluster (Imported)'!$G:$G,'vCluster (Imported)'!$A:$A,K2862)</f>
        <v>0</v>
      </c>
      <c r="Q2862">
        <f t="shared" si="271"/>
        <v>0</v>
      </c>
    </row>
    <row r="2863" spans="1:17" x14ac:dyDescent="0.3">
      <c r="A2863">
        <f t="shared" si="266"/>
        <v>2863</v>
      </c>
      <c r="B2863" t="str">
        <f>IF(HLOOKUP("Memory",'vInfo (Imported)'!$1:$5000,A2863,FALSE)&gt;0,HLOOKUP("Memory",'vInfo (Imported)'!$1:$5000,A2863,FALSE),"")</f>
        <v/>
      </c>
      <c r="C2863" t="str">
        <f>IF(HLOOKUP("CPUs",'vInfo (Imported)'!$1:$5000,A2863,FALSE)&gt;0,
HLOOKUP("CPUs",'vInfo (Imported)'!$1:$5000,A2863,FALSE),
"")</f>
        <v/>
      </c>
      <c r="D2863" t="str">
        <f>IF(HLOOKUP($D$1,'vInfo (Imported)'!$1:$5000,A2863,FALSE)&gt;0,
HLOOKUP($D$1,'vInfo (Imported)'!$1:$5000,A2863,FALSE),
"")</f>
        <v/>
      </c>
      <c r="E2863" t="str">
        <f>IF(HLOOKUP("Category",'vInfo (Imported)'!$1:$5000,A2863,FALSE)&gt;0,
HLOOKUP("Category",'vInfo (Imported)'!$1:$5000,A2863,FALSE),
"")</f>
        <v/>
      </c>
      <c r="F2863" t="str">
        <f>IF(HLOOKUP("OS according to the configuration file",'vInfo (Imported)'!$1:$5000,A2863,FALSE)&gt;0,
HLOOKUP("OS according to the configuration file",'vInfo (Imported)'!$1:$5000,A2863,FALSE),
"")</f>
        <v/>
      </c>
      <c r="G2863" s="1" t="str">
        <f>IF(HLOOKUP("Cluster",'vInfo (Imported)'!$1:$5000,A2863,FALSE)&gt;0,
HLOOKUP("Cluster",'vInfo (Imported)'!$1:$5000,A2863,FALSE),
"")</f>
        <v/>
      </c>
      <c r="K2863" s="28">
        <f>'vCluster (Imported)'!A2863</f>
        <v>0</v>
      </c>
      <c r="L2863">
        <f t="shared" si="267"/>
        <v>0</v>
      </c>
      <c r="M2863">
        <f t="shared" si="268"/>
        <v>0</v>
      </c>
      <c r="N2863">
        <f t="shared" si="269"/>
        <v>0</v>
      </c>
      <c r="O2863" s="1">
        <f t="shared" si="270"/>
        <v>0</v>
      </c>
      <c r="P2863">
        <f>SUMIFS('vCluster (Imported)'!$G:$G,'vCluster (Imported)'!$A:$A,K2863)</f>
        <v>0</v>
      </c>
      <c r="Q2863">
        <f t="shared" si="271"/>
        <v>0</v>
      </c>
    </row>
    <row r="2864" spans="1:17" x14ac:dyDescent="0.3">
      <c r="A2864">
        <f t="shared" si="266"/>
        <v>2864</v>
      </c>
      <c r="B2864" t="str">
        <f>IF(HLOOKUP("Memory",'vInfo (Imported)'!$1:$5000,A2864,FALSE)&gt;0,HLOOKUP("Memory",'vInfo (Imported)'!$1:$5000,A2864,FALSE),"")</f>
        <v/>
      </c>
      <c r="C2864" t="str">
        <f>IF(HLOOKUP("CPUs",'vInfo (Imported)'!$1:$5000,A2864,FALSE)&gt;0,
HLOOKUP("CPUs",'vInfo (Imported)'!$1:$5000,A2864,FALSE),
"")</f>
        <v/>
      </c>
      <c r="D2864" t="str">
        <f>IF(HLOOKUP($D$1,'vInfo (Imported)'!$1:$5000,A2864,FALSE)&gt;0,
HLOOKUP($D$1,'vInfo (Imported)'!$1:$5000,A2864,FALSE),
"")</f>
        <v/>
      </c>
      <c r="E2864" t="str">
        <f>IF(HLOOKUP("Category",'vInfo (Imported)'!$1:$5000,A2864,FALSE)&gt;0,
HLOOKUP("Category",'vInfo (Imported)'!$1:$5000,A2864,FALSE),
"")</f>
        <v/>
      </c>
      <c r="F2864" t="str">
        <f>IF(HLOOKUP("OS according to the configuration file",'vInfo (Imported)'!$1:$5000,A2864,FALSE)&gt;0,
HLOOKUP("OS according to the configuration file",'vInfo (Imported)'!$1:$5000,A2864,FALSE),
"")</f>
        <v/>
      </c>
      <c r="G2864" s="1" t="str">
        <f>IF(HLOOKUP("Cluster",'vInfo (Imported)'!$1:$5000,A2864,FALSE)&gt;0,
HLOOKUP("Cluster",'vInfo (Imported)'!$1:$5000,A2864,FALSE),
"")</f>
        <v/>
      </c>
      <c r="K2864" s="28">
        <f>'vCluster (Imported)'!A2864</f>
        <v>0</v>
      </c>
      <c r="L2864">
        <f t="shared" si="267"/>
        <v>0</v>
      </c>
      <c r="M2864">
        <f t="shared" si="268"/>
        <v>0</v>
      </c>
      <c r="N2864">
        <f t="shared" si="269"/>
        <v>0</v>
      </c>
      <c r="O2864" s="1">
        <f t="shared" si="270"/>
        <v>0</v>
      </c>
      <c r="P2864">
        <f>SUMIFS('vCluster (Imported)'!$G:$G,'vCluster (Imported)'!$A:$A,K2864)</f>
        <v>0</v>
      </c>
      <c r="Q2864">
        <f t="shared" si="271"/>
        <v>0</v>
      </c>
    </row>
    <row r="2865" spans="1:17" x14ac:dyDescent="0.3">
      <c r="A2865">
        <f t="shared" si="266"/>
        <v>2865</v>
      </c>
      <c r="B2865" t="str">
        <f>IF(HLOOKUP("Memory",'vInfo (Imported)'!$1:$5000,A2865,FALSE)&gt;0,HLOOKUP("Memory",'vInfo (Imported)'!$1:$5000,A2865,FALSE),"")</f>
        <v/>
      </c>
      <c r="C2865" t="str">
        <f>IF(HLOOKUP("CPUs",'vInfo (Imported)'!$1:$5000,A2865,FALSE)&gt;0,
HLOOKUP("CPUs",'vInfo (Imported)'!$1:$5000,A2865,FALSE),
"")</f>
        <v/>
      </c>
      <c r="D2865" t="str">
        <f>IF(HLOOKUP($D$1,'vInfo (Imported)'!$1:$5000,A2865,FALSE)&gt;0,
HLOOKUP($D$1,'vInfo (Imported)'!$1:$5000,A2865,FALSE),
"")</f>
        <v/>
      </c>
      <c r="E2865" t="str">
        <f>IF(HLOOKUP("Category",'vInfo (Imported)'!$1:$5000,A2865,FALSE)&gt;0,
HLOOKUP("Category",'vInfo (Imported)'!$1:$5000,A2865,FALSE),
"")</f>
        <v/>
      </c>
      <c r="F2865" t="str">
        <f>IF(HLOOKUP("OS according to the configuration file",'vInfo (Imported)'!$1:$5000,A2865,FALSE)&gt;0,
HLOOKUP("OS according to the configuration file",'vInfo (Imported)'!$1:$5000,A2865,FALSE),
"")</f>
        <v/>
      </c>
      <c r="G2865" s="1" t="str">
        <f>IF(HLOOKUP("Cluster",'vInfo (Imported)'!$1:$5000,A2865,FALSE)&gt;0,
HLOOKUP("Cluster",'vInfo (Imported)'!$1:$5000,A2865,FALSE),
"")</f>
        <v/>
      </c>
      <c r="K2865" s="28">
        <f>'vCluster (Imported)'!A2865</f>
        <v>0</v>
      </c>
      <c r="L2865">
        <f t="shared" si="267"/>
        <v>0</v>
      </c>
      <c r="M2865">
        <f t="shared" si="268"/>
        <v>0</v>
      </c>
      <c r="N2865">
        <f t="shared" si="269"/>
        <v>0</v>
      </c>
      <c r="O2865" s="1">
        <f t="shared" si="270"/>
        <v>0</v>
      </c>
      <c r="P2865">
        <f>SUMIFS('vCluster (Imported)'!$G:$G,'vCluster (Imported)'!$A:$A,K2865)</f>
        <v>0</v>
      </c>
      <c r="Q2865">
        <f t="shared" si="271"/>
        <v>0</v>
      </c>
    </row>
    <row r="2866" spans="1:17" x14ac:dyDescent="0.3">
      <c r="A2866">
        <f t="shared" si="266"/>
        <v>2866</v>
      </c>
      <c r="B2866" t="str">
        <f>IF(HLOOKUP("Memory",'vInfo (Imported)'!$1:$5000,A2866,FALSE)&gt;0,HLOOKUP("Memory",'vInfo (Imported)'!$1:$5000,A2866,FALSE),"")</f>
        <v/>
      </c>
      <c r="C2866" t="str">
        <f>IF(HLOOKUP("CPUs",'vInfo (Imported)'!$1:$5000,A2866,FALSE)&gt;0,
HLOOKUP("CPUs",'vInfo (Imported)'!$1:$5000,A2866,FALSE),
"")</f>
        <v/>
      </c>
      <c r="D2866" t="str">
        <f>IF(HLOOKUP($D$1,'vInfo (Imported)'!$1:$5000,A2866,FALSE)&gt;0,
HLOOKUP($D$1,'vInfo (Imported)'!$1:$5000,A2866,FALSE),
"")</f>
        <v/>
      </c>
      <c r="E2866" t="str">
        <f>IF(HLOOKUP("Category",'vInfo (Imported)'!$1:$5000,A2866,FALSE)&gt;0,
HLOOKUP("Category",'vInfo (Imported)'!$1:$5000,A2866,FALSE),
"")</f>
        <v/>
      </c>
      <c r="F2866" t="str">
        <f>IF(HLOOKUP("OS according to the configuration file",'vInfo (Imported)'!$1:$5000,A2866,FALSE)&gt;0,
HLOOKUP("OS according to the configuration file",'vInfo (Imported)'!$1:$5000,A2866,FALSE),
"")</f>
        <v/>
      </c>
      <c r="G2866" s="1" t="str">
        <f>IF(HLOOKUP("Cluster",'vInfo (Imported)'!$1:$5000,A2866,FALSE)&gt;0,
HLOOKUP("Cluster",'vInfo (Imported)'!$1:$5000,A2866,FALSE),
"")</f>
        <v/>
      </c>
      <c r="K2866" s="28">
        <f>'vCluster (Imported)'!A2866</f>
        <v>0</v>
      </c>
      <c r="L2866">
        <f t="shared" si="267"/>
        <v>0</v>
      </c>
      <c r="M2866">
        <f t="shared" si="268"/>
        <v>0</v>
      </c>
      <c r="N2866">
        <f t="shared" si="269"/>
        <v>0</v>
      </c>
      <c r="O2866" s="1">
        <f t="shared" si="270"/>
        <v>0</v>
      </c>
      <c r="P2866">
        <f>SUMIFS('vCluster (Imported)'!$G:$G,'vCluster (Imported)'!$A:$A,K2866)</f>
        <v>0</v>
      </c>
      <c r="Q2866">
        <f t="shared" si="271"/>
        <v>0</v>
      </c>
    </row>
    <row r="2867" spans="1:17" x14ac:dyDescent="0.3">
      <c r="A2867">
        <f t="shared" si="266"/>
        <v>2867</v>
      </c>
      <c r="B2867" t="str">
        <f>IF(HLOOKUP("Memory",'vInfo (Imported)'!$1:$5000,A2867,FALSE)&gt;0,HLOOKUP("Memory",'vInfo (Imported)'!$1:$5000,A2867,FALSE),"")</f>
        <v/>
      </c>
      <c r="C2867" t="str">
        <f>IF(HLOOKUP("CPUs",'vInfo (Imported)'!$1:$5000,A2867,FALSE)&gt;0,
HLOOKUP("CPUs",'vInfo (Imported)'!$1:$5000,A2867,FALSE),
"")</f>
        <v/>
      </c>
      <c r="D2867" t="str">
        <f>IF(HLOOKUP($D$1,'vInfo (Imported)'!$1:$5000,A2867,FALSE)&gt;0,
HLOOKUP($D$1,'vInfo (Imported)'!$1:$5000,A2867,FALSE),
"")</f>
        <v/>
      </c>
      <c r="E2867" t="str">
        <f>IF(HLOOKUP("Category",'vInfo (Imported)'!$1:$5000,A2867,FALSE)&gt;0,
HLOOKUP("Category",'vInfo (Imported)'!$1:$5000,A2867,FALSE),
"")</f>
        <v/>
      </c>
      <c r="F2867" t="str">
        <f>IF(HLOOKUP("OS according to the configuration file",'vInfo (Imported)'!$1:$5000,A2867,FALSE)&gt;0,
HLOOKUP("OS according to the configuration file",'vInfo (Imported)'!$1:$5000,A2867,FALSE),
"")</f>
        <v/>
      </c>
      <c r="G2867" s="1" t="str">
        <f>IF(HLOOKUP("Cluster",'vInfo (Imported)'!$1:$5000,A2867,FALSE)&gt;0,
HLOOKUP("Cluster",'vInfo (Imported)'!$1:$5000,A2867,FALSE),
"")</f>
        <v/>
      </c>
      <c r="K2867" s="28">
        <f>'vCluster (Imported)'!A2867</f>
        <v>0</v>
      </c>
      <c r="L2867">
        <f t="shared" si="267"/>
        <v>0</v>
      </c>
      <c r="M2867">
        <f t="shared" si="268"/>
        <v>0</v>
      </c>
      <c r="N2867">
        <f t="shared" si="269"/>
        <v>0</v>
      </c>
      <c r="O2867" s="1">
        <f t="shared" si="270"/>
        <v>0</v>
      </c>
      <c r="P2867">
        <f>SUMIFS('vCluster (Imported)'!$G:$G,'vCluster (Imported)'!$A:$A,K2867)</f>
        <v>0</v>
      </c>
      <c r="Q2867">
        <f t="shared" si="271"/>
        <v>0</v>
      </c>
    </row>
    <row r="2868" spans="1:17" x14ac:dyDescent="0.3">
      <c r="A2868">
        <f t="shared" si="266"/>
        <v>2868</v>
      </c>
      <c r="B2868" t="str">
        <f>IF(HLOOKUP("Memory",'vInfo (Imported)'!$1:$5000,A2868,FALSE)&gt;0,HLOOKUP("Memory",'vInfo (Imported)'!$1:$5000,A2868,FALSE),"")</f>
        <v/>
      </c>
      <c r="C2868" t="str">
        <f>IF(HLOOKUP("CPUs",'vInfo (Imported)'!$1:$5000,A2868,FALSE)&gt;0,
HLOOKUP("CPUs",'vInfo (Imported)'!$1:$5000,A2868,FALSE),
"")</f>
        <v/>
      </c>
      <c r="D2868" t="str">
        <f>IF(HLOOKUP($D$1,'vInfo (Imported)'!$1:$5000,A2868,FALSE)&gt;0,
HLOOKUP($D$1,'vInfo (Imported)'!$1:$5000,A2868,FALSE),
"")</f>
        <v/>
      </c>
      <c r="E2868" t="str">
        <f>IF(HLOOKUP("Category",'vInfo (Imported)'!$1:$5000,A2868,FALSE)&gt;0,
HLOOKUP("Category",'vInfo (Imported)'!$1:$5000,A2868,FALSE),
"")</f>
        <v/>
      </c>
      <c r="F2868" t="str">
        <f>IF(HLOOKUP("OS according to the configuration file",'vInfo (Imported)'!$1:$5000,A2868,FALSE)&gt;0,
HLOOKUP("OS according to the configuration file",'vInfo (Imported)'!$1:$5000,A2868,FALSE),
"")</f>
        <v/>
      </c>
      <c r="G2868" s="1" t="str">
        <f>IF(HLOOKUP("Cluster",'vInfo (Imported)'!$1:$5000,A2868,FALSE)&gt;0,
HLOOKUP("Cluster",'vInfo (Imported)'!$1:$5000,A2868,FALSE),
"")</f>
        <v/>
      </c>
      <c r="K2868" s="28">
        <f>'vCluster (Imported)'!A2868</f>
        <v>0</v>
      </c>
      <c r="L2868">
        <f t="shared" si="267"/>
        <v>0</v>
      </c>
      <c r="M2868">
        <f t="shared" si="268"/>
        <v>0</v>
      </c>
      <c r="N2868">
        <f t="shared" si="269"/>
        <v>0</v>
      </c>
      <c r="O2868" s="1">
        <f t="shared" si="270"/>
        <v>0</v>
      </c>
      <c r="P2868">
        <f>SUMIFS('vCluster (Imported)'!$G:$G,'vCluster (Imported)'!$A:$A,K2868)</f>
        <v>0</v>
      </c>
      <c r="Q2868">
        <f t="shared" si="271"/>
        <v>0</v>
      </c>
    </row>
    <row r="2869" spans="1:17" x14ac:dyDescent="0.3">
      <c r="A2869">
        <f t="shared" si="266"/>
        <v>2869</v>
      </c>
      <c r="B2869" t="str">
        <f>IF(HLOOKUP("Memory",'vInfo (Imported)'!$1:$5000,A2869,FALSE)&gt;0,HLOOKUP("Memory",'vInfo (Imported)'!$1:$5000,A2869,FALSE),"")</f>
        <v/>
      </c>
      <c r="C2869" t="str">
        <f>IF(HLOOKUP("CPUs",'vInfo (Imported)'!$1:$5000,A2869,FALSE)&gt;0,
HLOOKUP("CPUs",'vInfo (Imported)'!$1:$5000,A2869,FALSE),
"")</f>
        <v/>
      </c>
      <c r="D2869" t="str">
        <f>IF(HLOOKUP($D$1,'vInfo (Imported)'!$1:$5000,A2869,FALSE)&gt;0,
HLOOKUP($D$1,'vInfo (Imported)'!$1:$5000,A2869,FALSE),
"")</f>
        <v/>
      </c>
      <c r="E2869" t="str">
        <f>IF(HLOOKUP("Category",'vInfo (Imported)'!$1:$5000,A2869,FALSE)&gt;0,
HLOOKUP("Category",'vInfo (Imported)'!$1:$5000,A2869,FALSE),
"")</f>
        <v/>
      </c>
      <c r="F2869" t="str">
        <f>IF(HLOOKUP("OS according to the configuration file",'vInfo (Imported)'!$1:$5000,A2869,FALSE)&gt;0,
HLOOKUP("OS according to the configuration file",'vInfo (Imported)'!$1:$5000,A2869,FALSE),
"")</f>
        <v/>
      </c>
      <c r="G2869" s="1" t="str">
        <f>IF(HLOOKUP("Cluster",'vInfo (Imported)'!$1:$5000,A2869,FALSE)&gt;0,
HLOOKUP("Cluster",'vInfo (Imported)'!$1:$5000,A2869,FALSE),
"")</f>
        <v/>
      </c>
      <c r="K2869" s="28">
        <f>'vCluster (Imported)'!A2869</f>
        <v>0</v>
      </c>
      <c r="L2869">
        <f t="shared" si="267"/>
        <v>0</v>
      </c>
      <c r="M2869">
        <f t="shared" si="268"/>
        <v>0</v>
      </c>
      <c r="N2869">
        <f t="shared" si="269"/>
        <v>0</v>
      </c>
      <c r="O2869" s="1">
        <f t="shared" si="270"/>
        <v>0</v>
      </c>
      <c r="P2869">
        <f>SUMIFS('vCluster (Imported)'!$G:$G,'vCluster (Imported)'!$A:$A,K2869)</f>
        <v>0</v>
      </c>
      <c r="Q2869">
        <f t="shared" si="271"/>
        <v>0</v>
      </c>
    </row>
    <row r="2870" spans="1:17" x14ac:dyDescent="0.3">
      <c r="A2870">
        <f t="shared" si="266"/>
        <v>2870</v>
      </c>
      <c r="B2870" t="str">
        <f>IF(HLOOKUP("Memory",'vInfo (Imported)'!$1:$5000,A2870,FALSE)&gt;0,HLOOKUP("Memory",'vInfo (Imported)'!$1:$5000,A2870,FALSE),"")</f>
        <v/>
      </c>
      <c r="C2870" t="str">
        <f>IF(HLOOKUP("CPUs",'vInfo (Imported)'!$1:$5000,A2870,FALSE)&gt;0,
HLOOKUP("CPUs",'vInfo (Imported)'!$1:$5000,A2870,FALSE),
"")</f>
        <v/>
      </c>
      <c r="D2870" t="str">
        <f>IF(HLOOKUP($D$1,'vInfo (Imported)'!$1:$5000,A2870,FALSE)&gt;0,
HLOOKUP($D$1,'vInfo (Imported)'!$1:$5000,A2870,FALSE),
"")</f>
        <v/>
      </c>
      <c r="E2870" t="str">
        <f>IF(HLOOKUP("Category",'vInfo (Imported)'!$1:$5000,A2870,FALSE)&gt;0,
HLOOKUP("Category",'vInfo (Imported)'!$1:$5000,A2870,FALSE),
"")</f>
        <v/>
      </c>
      <c r="F2870" t="str">
        <f>IF(HLOOKUP("OS according to the configuration file",'vInfo (Imported)'!$1:$5000,A2870,FALSE)&gt;0,
HLOOKUP("OS according to the configuration file",'vInfo (Imported)'!$1:$5000,A2870,FALSE),
"")</f>
        <v/>
      </c>
      <c r="G2870" s="1" t="str">
        <f>IF(HLOOKUP("Cluster",'vInfo (Imported)'!$1:$5000,A2870,FALSE)&gt;0,
HLOOKUP("Cluster",'vInfo (Imported)'!$1:$5000,A2870,FALSE),
"")</f>
        <v/>
      </c>
      <c r="K2870" s="28">
        <f>'vCluster (Imported)'!A2870</f>
        <v>0</v>
      </c>
      <c r="L2870">
        <f t="shared" si="267"/>
        <v>0</v>
      </c>
      <c r="M2870">
        <f t="shared" si="268"/>
        <v>0</v>
      </c>
      <c r="N2870">
        <f t="shared" si="269"/>
        <v>0</v>
      </c>
      <c r="O2870" s="1">
        <f t="shared" si="270"/>
        <v>0</v>
      </c>
      <c r="P2870">
        <f>SUMIFS('vCluster (Imported)'!$G:$G,'vCluster (Imported)'!$A:$A,K2870)</f>
        <v>0</v>
      </c>
      <c r="Q2870">
        <f t="shared" si="271"/>
        <v>0</v>
      </c>
    </row>
    <row r="2871" spans="1:17" x14ac:dyDescent="0.3">
      <c r="A2871">
        <f t="shared" si="266"/>
        <v>2871</v>
      </c>
      <c r="B2871" t="str">
        <f>IF(HLOOKUP("Memory",'vInfo (Imported)'!$1:$5000,A2871,FALSE)&gt;0,HLOOKUP("Memory",'vInfo (Imported)'!$1:$5000,A2871,FALSE),"")</f>
        <v/>
      </c>
      <c r="C2871" t="str">
        <f>IF(HLOOKUP("CPUs",'vInfo (Imported)'!$1:$5000,A2871,FALSE)&gt;0,
HLOOKUP("CPUs",'vInfo (Imported)'!$1:$5000,A2871,FALSE),
"")</f>
        <v/>
      </c>
      <c r="D2871" t="str">
        <f>IF(HLOOKUP($D$1,'vInfo (Imported)'!$1:$5000,A2871,FALSE)&gt;0,
HLOOKUP($D$1,'vInfo (Imported)'!$1:$5000,A2871,FALSE),
"")</f>
        <v/>
      </c>
      <c r="E2871" t="str">
        <f>IF(HLOOKUP("Category",'vInfo (Imported)'!$1:$5000,A2871,FALSE)&gt;0,
HLOOKUP("Category",'vInfo (Imported)'!$1:$5000,A2871,FALSE),
"")</f>
        <v/>
      </c>
      <c r="F2871" t="str">
        <f>IF(HLOOKUP("OS according to the configuration file",'vInfo (Imported)'!$1:$5000,A2871,FALSE)&gt;0,
HLOOKUP("OS according to the configuration file",'vInfo (Imported)'!$1:$5000,A2871,FALSE),
"")</f>
        <v/>
      </c>
      <c r="G2871" s="1" t="str">
        <f>IF(HLOOKUP("Cluster",'vInfo (Imported)'!$1:$5000,A2871,FALSE)&gt;0,
HLOOKUP("Cluster",'vInfo (Imported)'!$1:$5000,A2871,FALSE),
"")</f>
        <v/>
      </c>
      <c r="K2871" s="28">
        <f>'vCluster (Imported)'!A2871</f>
        <v>0</v>
      </c>
      <c r="L2871">
        <f t="shared" si="267"/>
        <v>0</v>
      </c>
      <c r="M2871">
        <f t="shared" si="268"/>
        <v>0</v>
      </c>
      <c r="N2871">
        <f t="shared" si="269"/>
        <v>0</v>
      </c>
      <c r="O2871" s="1">
        <f t="shared" si="270"/>
        <v>0</v>
      </c>
      <c r="P2871">
        <f>SUMIFS('vCluster (Imported)'!$G:$G,'vCluster (Imported)'!$A:$A,K2871)</f>
        <v>0</v>
      </c>
      <c r="Q2871">
        <f t="shared" si="271"/>
        <v>0</v>
      </c>
    </row>
    <row r="2872" spans="1:17" x14ac:dyDescent="0.3">
      <c r="A2872">
        <f t="shared" si="266"/>
        <v>2872</v>
      </c>
      <c r="B2872" t="str">
        <f>IF(HLOOKUP("Memory",'vInfo (Imported)'!$1:$5000,A2872,FALSE)&gt;0,HLOOKUP("Memory",'vInfo (Imported)'!$1:$5000,A2872,FALSE),"")</f>
        <v/>
      </c>
      <c r="C2872" t="str">
        <f>IF(HLOOKUP("CPUs",'vInfo (Imported)'!$1:$5000,A2872,FALSE)&gt;0,
HLOOKUP("CPUs",'vInfo (Imported)'!$1:$5000,A2872,FALSE),
"")</f>
        <v/>
      </c>
      <c r="D2872" t="str">
        <f>IF(HLOOKUP($D$1,'vInfo (Imported)'!$1:$5000,A2872,FALSE)&gt;0,
HLOOKUP($D$1,'vInfo (Imported)'!$1:$5000,A2872,FALSE),
"")</f>
        <v/>
      </c>
      <c r="E2872" t="str">
        <f>IF(HLOOKUP("Category",'vInfo (Imported)'!$1:$5000,A2872,FALSE)&gt;0,
HLOOKUP("Category",'vInfo (Imported)'!$1:$5000,A2872,FALSE),
"")</f>
        <v/>
      </c>
      <c r="F2872" t="str">
        <f>IF(HLOOKUP("OS according to the configuration file",'vInfo (Imported)'!$1:$5000,A2872,FALSE)&gt;0,
HLOOKUP("OS according to the configuration file",'vInfo (Imported)'!$1:$5000,A2872,FALSE),
"")</f>
        <v/>
      </c>
      <c r="G2872" s="1" t="str">
        <f>IF(HLOOKUP("Cluster",'vInfo (Imported)'!$1:$5000,A2872,FALSE)&gt;0,
HLOOKUP("Cluster",'vInfo (Imported)'!$1:$5000,A2872,FALSE),
"")</f>
        <v/>
      </c>
      <c r="K2872" s="28">
        <f>'vCluster (Imported)'!A2872</f>
        <v>0</v>
      </c>
      <c r="L2872">
        <f t="shared" si="267"/>
        <v>0</v>
      </c>
      <c r="M2872">
        <f t="shared" si="268"/>
        <v>0</v>
      </c>
      <c r="N2872">
        <f t="shared" si="269"/>
        <v>0</v>
      </c>
      <c r="O2872" s="1">
        <f t="shared" si="270"/>
        <v>0</v>
      </c>
      <c r="P2872">
        <f>SUMIFS('vCluster (Imported)'!$G:$G,'vCluster (Imported)'!$A:$A,K2872)</f>
        <v>0</v>
      </c>
      <c r="Q2872">
        <f t="shared" si="271"/>
        <v>0</v>
      </c>
    </row>
    <row r="2873" spans="1:17" x14ac:dyDescent="0.3">
      <c r="A2873">
        <f t="shared" si="266"/>
        <v>2873</v>
      </c>
      <c r="B2873" t="str">
        <f>IF(HLOOKUP("Memory",'vInfo (Imported)'!$1:$5000,A2873,FALSE)&gt;0,HLOOKUP("Memory",'vInfo (Imported)'!$1:$5000,A2873,FALSE),"")</f>
        <v/>
      </c>
      <c r="C2873" t="str">
        <f>IF(HLOOKUP("CPUs",'vInfo (Imported)'!$1:$5000,A2873,FALSE)&gt;0,
HLOOKUP("CPUs",'vInfo (Imported)'!$1:$5000,A2873,FALSE),
"")</f>
        <v/>
      </c>
      <c r="D2873" t="str">
        <f>IF(HLOOKUP($D$1,'vInfo (Imported)'!$1:$5000,A2873,FALSE)&gt;0,
HLOOKUP($D$1,'vInfo (Imported)'!$1:$5000,A2873,FALSE),
"")</f>
        <v/>
      </c>
      <c r="E2873" t="str">
        <f>IF(HLOOKUP("Category",'vInfo (Imported)'!$1:$5000,A2873,FALSE)&gt;0,
HLOOKUP("Category",'vInfo (Imported)'!$1:$5000,A2873,FALSE),
"")</f>
        <v/>
      </c>
      <c r="F2873" t="str">
        <f>IF(HLOOKUP("OS according to the configuration file",'vInfo (Imported)'!$1:$5000,A2873,FALSE)&gt;0,
HLOOKUP("OS according to the configuration file",'vInfo (Imported)'!$1:$5000,A2873,FALSE),
"")</f>
        <v/>
      </c>
      <c r="G2873" s="1" t="str">
        <f>IF(HLOOKUP("Cluster",'vInfo (Imported)'!$1:$5000,A2873,FALSE)&gt;0,
HLOOKUP("Cluster",'vInfo (Imported)'!$1:$5000,A2873,FALSE),
"")</f>
        <v/>
      </c>
      <c r="K2873" s="28">
        <f>'vCluster (Imported)'!A2873</f>
        <v>0</v>
      </c>
      <c r="L2873">
        <f t="shared" si="267"/>
        <v>0</v>
      </c>
      <c r="M2873">
        <f t="shared" si="268"/>
        <v>0</v>
      </c>
      <c r="N2873">
        <f t="shared" si="269"/>
        <v>0</v>
      </c>
      <c r="O2873" s="1">
        <f t="shared" si="270"/>
        <v>0</v>
      </c>
      <c r="P2873">
        <f>SUMIFS('vCluster (Imported)'!$G:$G,'vCluster (Imported)'!$A:$A,K2873)</f>
        <v>0</v>
      </c>
      <c r="Q2873">
        <f t="shared" si="271"/>
        <v>0</v>
      </c>
    </row>
    <row r="2874" spans="1:17" x14ac:dyDescent="0.3">
      <c r="A2874">
        <f t="shared" si="266"/>
        <v>2874</v>
      </c>
      <c r="B2874" t="str">
        <f>IF(HLOOKUP("Memory",'vInfo (Imported)'!$1:$5000,A2874,FALSE)&gt;0,HLOOKUP("Memory",'vInfo (Imported)'!$1:$5000,A2874,FALSE),"")</f>
        <v/>
      </c>
      <c r="C2874" t="str">
        <f>IF(HLOOKUP("CPUs",'vInfo (Imported)'!$1:$5000,A2874,FALSE)&gt;0,
HLOOKUP("CPUs",'vInfo (Imported)'!$1:$5000,A2874,FALSE),
"")</f>
        <v/>
      </c>
      <c r="D2874" t="str">
        <f>IF(HLOOKUP($D$1,'vInfo (Imported)'!$1:$5000,A2874,FALSE)&gt;0,
HLOOKUP($D$1,'vInfo (Imported)'!$1:$5000,A2874,FALSE),
"")</f>
        <v/>
      </c>
      <c r="E2874" t="str">
        <f>IF(HLOOKUP("Category",'vInfo (Imported)'!$1:$5000,A2874,FALSE)&gt;0,
HLOOKUP("Category",'vInfo (Imported)'!$1:$5000,A2874,FALSE),
"")</f>
        <v/>
      </c>
      <c r="F2874" t="str">
        <f>IF(HLOOKUP("OS according to the configuration file",'vInfo (Imported)'!$1:$5000,A2874,FALSE)&gt;0,
HLOOKUP("OS according to the configuration file",'vInfo (Imported)'!$1:$5000,A2874,FALSE),
"")</f>
        <v/>
      </c>
      <c r="G2874" s="1" t="str">
        <f>IF(HLOOKUP("Cluster",'vInfo (Imported)'!$1:$5000,A2874,FALSE)&gt;0,
HLOOKUP("Cluster",'vInfo (Imported)'!$1:$5000,A2874,FALSE),
"")</f>
        <v/>
      </c>
      <c r="K2874" s="28">
        <f>'vCluster (Imported)'!A2874</f>
        <v>0</v>
      </c>
      <c r="L2874">
        <f t="shared" si="267"/>
        <v>0</v>
      </c>
      <c r="M2874">
        <f t="shared" si="268"/>
        <v>0</v>
      </c>
      <c r="N2874">
        <f t="shared" si="269"/>
        <v>0</v>
      </c>
      <c r="O2874" s="1">
        <f t="shared" si="270"/>
        <v>0</v>
      </c>
      <c r="P2874">
        <f>SUMIFS('vCluster (Imported)'!$G:$G,'vCluster (Imported)'!$A:$A,K2874)</f>
        <v>0</v>
      </c>
      <c r="Q2874">
        <f t="shared" si="271"/>
        <v>0</v>
      </c>
    </row>
    <row r="2875" spans="1:17" x14ac:dyDescent="0.3">
      <c r="A2875">
        <f t="shared" si="266"/>
        <v>2875</v>
      </c>
      <c r="B2875" t="str">
        <f>IF(HLOOKUP("Memory",'vInfo (Imported)'!$1:$5000,A2875,FALSE)&gt;0,HLOOKUP("Memory",'vInfo (Imported)'!$1:$5000,A2875,FALSE),"")</f>
        <v/>
      </c>
      <c r="C2875" t="str">
        <f>IF(HLOOKUP("CPUs",'vInfo (Imported)'!$1:$5000,A2875,FALSE)&gt;0,
HLOOKUP("CPUs",'vInfo (Imported)'!$1:$5000,A2875,FALSE),
"")</f>
        <v/>
      </c>
      <c r="D2875" t="str">
        <f>IF(HLOOKUP($D$1,'vInfo (Imported)'!$1:$5000,A2875,FALSE)&gt;0,
HLOOKUP($D$1,'vInfo (Imported)'!$1:$5000,A2875,FALSE),
"")</f>
        <v/>
      </c>
      <c r="E2875" t="str">
        <f>IF(HLOOKUP("Category",'vInfo (Imported)'!$1:$5000,A2875,FALSE)&gt;0,
HLOOKUP("Category",'vInfo (Imported)'!$1:$5000,A2875,FALSE),
"")</f>
        <v/>
      </c>
      <c r="F2875" t="str">
        <f>IF(HLOOKUP("OS according to the configuration file",'vInfo (Imported)'!$1:$5000,A2875,FALSE)&gt;0,
HLOOKUP("OS according to the configuration file",'vInfo (Imported)'!$1:$5000,A2875,FALSE),
"")</f>
        <v/>
      </c>
      <c r="G2875" s="1" t="str">
        <f>IF(HLOOKUP("Cluster",'vInfo (Imported)'!$1:$5000,A2875,FALSE)&gt;0,
HLOOKUP("Cluster",'vInfo (Imported)'!$1:$5000,A2875,FALSE),
"")</f>
        <v/>
      </c>
      <c r="K2875" s="28">
        <f>'vCluster (Imported)'!A2875</f>
        <v>0</v>
      </c>
      <c r="L2875">
        <f t="shared" si="267"/>
        <v>0</v>
      </c>
      <c r="M2875">
        <f t="shared" si="268"/>
        <v>0</v>
      </c>
      <c r="N2875">
        <f t="shared" si="269"/>
        <v>0</v>
      </c>
      <c r="O2875" s="1">
        <f t="shared" si="270"/>
        <v>0</v>
      </c>
      <c r="P2875">
        <f>SUMIFS('vCluster (Imported)'!$G:$G,'vCluster (Imported)'!$A:$A,K2875)</f>
        <v>0</v>
      </c>
      <c r="Q2875">
        <f t="shared" si="271"/>
        <v>0</v>
      </c>
    </row>
    <row r="2876" spans="1:17" x14ac:dyDescent="0.3">
      <c r="A2876">
        <f t="shared" si="266"/>
        <v>2876</v>
      </c>
      <c r="B2876" t="str">
        <f>IF(HLOOKUP("Memory",'vInfo (Imported)'!$1:$5000,A2876,FALSE)&gt;0,HLOOKUP("Memory",'vInfo (Imported)'!$1:$5000,A2876,FALSE),"")</f>
        <v/>
      </c>
      <c r="C2876" t="str">
        <f>IF(HLOOKUP("CPUs",'vInfo (Imported)'!$1:$5000,A2876,FALSE)&gt;0,
HLOOKUP("CPUs",'vInfo (Imported)'!$1:$5000,A2876,FALSE),
"")</f>
        <v/>
      </c>
      <c r="D2876" t="str">
        <f>IF(HLOOKUP($D$1,'vInfo (Imported)'!$1:$5000,A2876,FALSE)&gt;0,
HLOOKUP($D$1,'vInfo (Imported)'!$1:$5000,A2876,FALSE),
"")</f>
        <v/>
      </c>
      <c r="E2876" t="str">
        <f>IF(HLOOKUP("Category",'vInfo (Imported)'!$1:$5000,A2876,FALSE)&gt;0,
HLOOKUP("Category",'vInfo (Imported)'!$1:$5000,A2876,FALSE),
"")</f>
        <v/>
      </c>
      <c r="F2876" t="str">
        <f>IF(HLOOKUP("OS according to the configuration file",'vInfo (Imported)'!$1:$5000,A2876,FALSE)&gt;0,
HLOOKUP("OS according to the configuration file",'vInfo (Imported)'!$1:$5000,A2876,FALSE),
"")</f>
        <v/>
      </c>
      <c r="G2876" s="1" t="str">
        <f>IF(HLOOKUP("Cluster",'vInfo (Imported)'!$1:$5000,A2876,FALSE)&gt;0,
HLOOKUP("Cluster",'vInfo (Imported)'!$1:$5000,A2876,FALSE),
"")</f>
        <v/>
      </c>
      <c r="K2876" s="28">
        <f>'vCluster (Imported)'!A2876</f>
        <v>0</v>
      </c>
      <c r="L2876">
        <f t="shared" si="267"/>
        <v>0</v>
      </c>
      <c r="M2876">
        <f t="shared" si="268"/>
        <v>0</v>
      </c>
      <c r="N2876">
        <f t="shared" si="269"/>
        <v>0</v>
      </c>
      <c r="O2876" s="1">
        <f t="shared" si="270"/>
        <v>0</v>
      </c>
      <c r="P2876">
        <f>SUMIFS('vCluster (Imported)'!$G:$G,'vCluster (Imported)'!$A:$A,K2876)</f>
        <v>0</v>
      </c>
      <c r="Q2876">
        <f t="shared" si="271"/>
        <v>0</v>
      </c>
    </row>
    <row r="2877" spans="1:17" x14ac:dyDescent="0.3">
      <c r="A2877">
        <f t="shared" si="266"/>
        <v>2877</v>
      </c>
      <c r="B2877" t="str">
        <f>IF(HLOOKUP("Memory",'vInfo (Imported)'!$1:$5000,A2877,FALSE)&gt;0,HLOOKUP("Memory",'vInfo (Imported)'!$1:$5000,A2877,FALSE),"")</f>
        <v/>
      </c>
      <c r="C2877" t="str">
        <f>IF(HLOOKUP("CPUs",'vInfo (Imported)'!$1:$5000,A2877,FALSE)&gt;0,
HLOOKUP("CPUs",'vInfo (Imported)'!$1:$5000,A2877,FALSE),
"")</f>
        <v/>
      </c>
      <c r="D2877" t="str">
        <f>IF(HLOOKUP($D$1,'vInfo (Imported)'!$1:$5000,A2877,FALSE)&gt;0,
HLOOKUP($D$1,'vInfo (Imported)'!$1:$5000,A2877,FALSE),
"")</f>
        <v/>
      </c>
      <c r="E2877" t="str">
        <f>IF(HLOOKUP("Category",'vInfo (Imported)'!$1:$5000,A2877,FALSE)&gt;0,
HLOOKUP("Category",'vInfo (Imported)'!$1:$5000,A2877,FALSE),
"")</f>
        <v/>
      </c>
      <c r="F2877" t="str">
        <f>IF(HLOOKUP("OS according to the configuration file",'vInfo (Imported)'!$1:$5000,A2877,FALSE)&gt;0,
HLOOKUP("OS according to the configuration file",'vInfo (Imported)'!$1:$5000,A2877,FALSE),
"")</f>
        <v/>
      </c>
      <c r="G2877" s="1" t="str">
        <f>IF(HLOOKUP("Cluster",'vInfo (Imported)'!$1:$5000,A2877,FALSE)&gt;0,
HLOOKUP("Cluster",'vInfo (Imported)'!$1:$5000,A2877,FALSE),
"")</f>
        <v/>
      </c>
      <c r="K2877" s="28">
        <f>'vCluster (Imported)'!A2877</f>
        <v>0</v>
      </c>
      <c r="L2877">
        <f t="shared" si="267"/>
        <v>0</v>
      </c>
      <c r="M2877">
        <f t="shared" si="268"/>
        <v>0</v>
      </c>
      <c r="N2877">
        <f t="shared" si="269"/>
        <v>0</v>
      </c>
      <c r="O2877" s="1">
        <f t="shared" si="270"/>
        <v>0</v>
      </c>
      <c r="P2877">
        <f>SUMIFS('vCluster (Imported)'!$G:$G,'vCluster (Imported)'!$A:$A,K2877)</f>
        <v>0</v>
      </c>
      <c r="Q2877">
        <f t="shared" si="271"/>
        <v>0</v>
      </c>
    </row>
    <row r="2878" spans="1:17" x14ac:dyDescent="0.3">
      <c r="A2878">
        <f t="shared" si="266"/>
        <v>2878</v>
      </c>
      <c r="B2878" t="str">
        <f>IF(HLOOKUP("Memory",'vInfo (Imported)'!$1:$5000,A2878,FALSE)&gt;0,HLOOKUP("Memory",'vInfo (Imported)'!$1:$5000,A2878,FALSE),"")</f>
        <v/>
      </c>
      <c r="C2878" t="str">
        <f>IF(HLOOKUP("CPUs",'vInfo (Imported)'!$1:$5000,A2878,FALSE)&gt;0,
HLOOKUP("CPUs",'vInfo (Imported)'!$1:$5000,A2878,FALSE),
"")</f>
        <v/>
      </c>
      <c r="D2878" t="str">
        <f>IF(HLOOKUP($D$1,'vInfo (Imported)'!$1:$5000,A2878,FALSE)&gt;0,
HLOOKUP($D$1,'vInfo (Imported)'!$1:$5000,A2878,FALSE),
"")</f>
        <v/>
      </c>
      <c r="E2878" t="str">
        <f>IF(HLOOKUP("Category",'vInfo (Imported)'!$1:$5000,A2878,FALSE)&gt;0,
HLOOKUP("Category",'vInfo (Imported)'!$1:$5000,A2878,FALSE),
"")</f>
        <v/>
      </c>
      <c r="F2878" t="str">
        <f>IF(HLOOKUP("OS according to the configuration file",'vInfo (Imported)'!$1:$5000,A2878,FALSE)&gt;0,
HLOOKUP("OS according to the configuration file",'vInfo (Imported)'!$1:$5000,A2878,FALSE),
"")</f>
        <v/>
      </c>
      <c r="G2878" s="1" t="str">
        <f>IF(HLOOKUP("Cluster",'vInfo (Imported)'!$1:$5000,A2878,FALSE)&gt;0,
HLOOKUP("Cluster",'vInfo (Imported)'!$1:$5000,A2878,FALSE),
"")</f>
        <v/>
      </c>
      <c r="K2878" s="28">
        <f>'vCluster (Imported)'!A2878</f>
        <v>0</v>
      </c>
      <c r="L2878">
        <f t="shared" si="267"/>
        <v>0</v>
      </c>
      <c r="M2878">
        <f t="shared" si="268"/>
        <v>0</v>
      </c>
      <c r="N2878">
        <f t="shared" si="269"/>
        <v>0</v>
      </c>
      <c r="O2878" s="1">
        <f t="shared" si="270"/>
        <v>0</v>
      </c>
      <c r="P2878">
        <f>SUMIFS('vCluster (Imported)'!$G:$G,'vCluster (Imported)'!$A:$A,K2878)</f>
        <v>0</v>
      </c>
      <c r="Q2878">
        <f t="shared" si="271"/>
        <v>0</v>
      </c>
    </row>
    <row r="2879" spans="1:17" x14ac:dyDescent="0.3">
      <c r="A2879">
        <f t="shared" si="266"/>
        <v>2879</v>
      </c>
      <c r="B2879" t="str">
        <f>IF(HLOOKUP("Memory",'vInfo (Imported)'!$1:$5000,A2879,FALSE)&gt;0,HLOOKUP("Memory",'vInfo (Imported)'!$1:$5000,A2879,FALSE),"")</f>
        <v/>
      </c>
      <c r="C2879" t="str">
        <f>IF(HLOOKUP("CPUs",'vInfo (Imported)'!$1:$5000,A2879,FALSE)&gt;0,
HLOOKUP("CPUs",'vInfo (Imported)'!$1:$5000,A2879,FALSE),
"")</f>
        <v/>
      </c>
      <c r="D2879" t="str">
        <f>IF(HLOOKUP($D$1,'vInfo (Imported)'!$1:$5000,A2879,FALSE)&gt;0,
HLOOKUP($D$1,'vInfo (Imported)'!$1:$5000,A2879,FALSE),
"")</f>
        <v/>
      </c>
      <c r="E2879" t="str">
        <f>IF(HLOOKUP("Category",'vInfo (Imported)'!$1:$5000,A2879,FALSE)&gt;0,
HLOOKUP("Category",'vInfo (Imported)'!$1:$5000,A2879,FALSE),
"")</f>
        <v/>
      </c>
      <c r="F2879" t="str">
        <f>IF(HLOOKUP("OS according to the configuration file",'vInfo (Imported)'!$1:$5000,A2879,FALSE)&gt;0,
HLOOKUP("OS according to the configuration file",'vInfo (Imported)'!$1:$5000,A2879,FALSE),
"")</f>
        <v/>
      </c>
      <c r="G2879" s="1" t="str">
        <f>IF(HLOOKUP("Cluster",'vInfo (Imported)'!$1:$5000,A2879,FALSE)&gt;0,
HLOOKUP("Cluster",'vInfo (Imported)'!$1:$5000,A2879,FALSE),
"")</f>
        <v/>
      </c>
      <c r="K2879" s="28">
        <f>'vCluster (Imported)'!A2879</f>
        <v>0</v>
      </c>
      <c r="L2879">
        <f t="shared" si="267"/>
        <v>0</v>
      </c>
      <c r="M2879">
        <f t="shared" si="268"/>
        <v>0</v>
      </c>
      <c r="N2879">
        <f t="shared" si="269"/>
        <v>0</v>
      </c>
      <c r="O2879" s="1">
        <f t="shared" si="270"/>
        <v>0</v>
      </c>
      <c r="P2879">
        <f>SUMIFS('vCluster (Imported)'!$G:$G,'vCluster (Imported)'!$A:$A,K2879)</f>
        <v>0</v>
      </c>
      <c r="Q2879">
        <f t="shared" si="271"/>
        <v>0</v>
      </c>
    </row>
    <row r="2880" spans="1:17" x14ac:dyDescent="0.3">
      <c r="A2880">
        <f t="shared" si="266"/>
        <v>2880</v>
      </c>
      <c r="B2880" t="str">
        <f>IF(HLOOKUP("Memory",'vInfo (Imported)'!$1:$5000,A2880,FALSE)&gt;0,HLOOKUP("Memory",'vInfo (Imported)'!$1:$5000,A2880,FALSE),"")</f>
        <v/>
      </c>
      <c r="C2880" t="str">
        <f>IF(HLOOKUP("CPUs",'vInfo (Imported)'!$1:$5000,A2880,FALSE)&gt;0,
HLOOKUP("CPUs",'vInfo (Imported)'!$1:$5000,A2880,FALSE),
"")</f>
        <v/>
      </c>
      <c r="D2880" t="str">
        <f>IF(HLOOKUP($D$1,'vInfo (Imported)'!$1:$5000,A2880,FALSE)&gt;0,
HLOOKUP($D$1,'vInfo (Imported)'!$1:$5000,A2880,FALSE),
"")</f>
        <v/>
      </c>
      <c r="E2880" t="str">
        <f>IF(HLOOKUP("Category",'vInfo (Imported)'!$1:$5000,A2880,FALSE)&gt;0,
HLOOKUP("Category",'vInfo (Imported)'!$1:$5000,A2880,FALSE),
"")</f>
        <v/>
      </c>
      <c r="F2880" t="str">
        <f>IF(HLOOKUP("OS according to the configuration file",'vInfo (Imported)'!$1:$5000,A2880,FALSE)&gt;0,
HLOOKUP("OS according to the configuration file",'vInfo (Imported)'!$1:$5000,A2880,FALSE),
"")</f>
        <v/>
      </c>
      <c r="G2880" s="1" t="str">
        <f>IF(HLOOKUP("Cluster",'vInfo (Imported)'!$1:$5000,A2880,FALSE)&gt;0,
HLOOKUP("Cluster",'vInfo (Imported)'!$1:$5000,A2880,FALSE),
"")</f>
        <v/>
      </c>
      <c r="K2880" s="28">
        <f>'vCluster (Imported)'!A2880</f>
        <v>0</v>
      </c>
      <c r="L2880">
        <f t="shared" si="267"/>
        <v>0</v>
      </c>
      <c r="M2880">
        <f t="shared" si="268"/>
        <v>0</v>
      </c>
      <c r="N2880">
        <f t="shared" si="269"/>
        <v>0</v>
      </c>
      <c r="O2880" s="1">
        <f t="shared" si="270"/>
        <v>0</v>
      </c>
      <c r="P2880">
        <f>SUMIFS('vCluster (Imported)'!$G:$G,'vCluster (Imported)'!$A:$A,K2880)</f>
        <v>0</v>
      </c>
      <c r="Q2880">
        <f t="shared" si="271"/>
        <v>0</v>
      </c>
    </row>
    <row r="2881" spans="1:17" x14ac:dyDescent="0.3">
      <c r="A2881">
        <f t="shared" si="266"/>
        <v>2881</v>
      </c>
      <c r="B2881" t="str">
        <f>IF(HLOOKUP("Memory",'vInfo (Imported)'!$1:$5000,A2881,FALSE)&gt;0,HLOOKUP("Memory",'vInfo (Imported)'!$1:$5000,A2881,FALSE),"")</f>
        <v/>
      </c>
      <c r="C2881" t="str">
        <f>IF(HLOOKUP("CPUs",'vInfo (Imported)'!$1:$5000,A2881,FALSE)&gt;0,
HLOOKUP("CPUs",'vInfo (Imported)'!$1:$5000,A2881,FALSE),
"")</f>
        <v/>
      </c>
      <c r="D2881" t="str">
        <f>IF(HLOOKUP($D$1,'vInfo (Imported)'!$1:$5000,A2881,FALSE)&gt;0,
HLOOKUP($D$1,'vInfo (Imported)'!$1:$5000,A2881,FALSE),
"")</f>
        <v/>
      </c>
      <c r="E2881" t="str">
        <f>IF(HLOOKUP("Category",'vInfo (Imported)'!$1:$5000,A2881,FALSE)&gt;0,
HLOOKUP("Category",'vInfo (Imported)'!$1:$5000,A2881,FALSE),
"")</f>
        <v/>
      </c>
      <c r="F2881" t="str">
        <f>IF(HLOOKUP("OS according to the configuration file",'vInfo (Imported)'!$1:$5000,A2881,FALSE)&gt;0,
HLOOKUP("OS according to the configuration file",'vInfo (Imported)'!$1:$5000,A2881,FALSE),
"")</f>
        <v/>
      </c>
      <c r="G2881" s="1" t="str">
        <f>IF(HLOOKUP("Cluster",'vInfo (Imported)'!$1:$5000,A2881,FALSE)&gt;0,
HLOOKUP("Cluster",'vInfo (Imported)'!$1:$5000,A2881,FALSE),
"")</f>
        <v/>
      </c>
      <c r="K2881" s="28">
        <f>'vCluster (Imported)'!A2881</f>
        <v>0</v>
      </c>
      <c r="L2881">
        <f t="shared" si="267"/>
        <v>0</v>
      </c>
      <c r="M2881">
        <f t="shared" si="268"/>
        <v>0</v>
      </c>
      <c r="N2881">
        <f t="shared" si="269"/>
        <v>0</v>
      </c>
      <c r="O2881" s="1">
        <f t="shared" si="270"/>
        <v>0</v>
      </c>
      <c r="P2881">
        <f>SUMIFS('vCluster (Imported)'!$G:$G,'vCluster (Imported)'!$A:$A,K2881)</f>
        <v>0</v>
      </c>
      <c r="Q2881">
        <f t="shared" si="271"/>
        <v>0</v>
      </c>
    </row>
    <row r="2882" spans="1:17" x14ac:dyDescent="0.3">
      <c r="A2882">
        <f t="shared" ref="A2882:A2945" si="272">A2881+1</f>
        <v>2882</v>
      </c>
      <c r="B2882" t="str">
        <f>IF(HLOOKUP("Memory",'vInfo (Imported)'!$1:$5000,A2882,FALSE)&gt;0,HLOOKUP("Memory",'vInfo (Imported)'!$1:$5000,A2882,FALSE),"")</f>
        <v/>
      </c>
      <c r="C2882" t="str">
        <f>IF(HLOOKUP("CPUs",'vInfo (Imported)'!$1:$5000,A2882,FALSE)&gt;0,
HLOOKUP("CPUs",'vInfo (Imported)'!$1:$5000,A2882,FALSE),
"")</f>
        <v/>
      </c>
      <c r="D2882" t="str">
        <f>IF(HLOOKUP($D$1,'vInfo (Imported)'!$1:$5000,A2882,FALSE)&gt;0,
HLOOKUP($D$1,'vInfo (Imported)'!$1:$5000,A2882,FALSE),
"")</f>
        <v/>
      </c>
      <c r="E2882" t="str">
        <f>IF(HLOOKUP("Category",'vInfo (Imported)'!$1:$5000,A2882,FALSE)&gt;0,
HLOOKUP("Category",'vInfo (Imported)'!$1:$5000,A2882,FALSE),
"")</f>
        <v/>
      </c>
      <c r="F2882" t="str">
        <f>IF(HLOOKUP("OS according to the configuration file",'vInfo (Imported)'!$1:$5000,A2882,FALSE)&gt;0,
HLOOKUP("OS according to the configuration file",'vInfo (Imported)'!$1:$5000,A2882,FALSE),
"")</f>
        <v/>
      </c>
      <c r="G2882" s="1" t="str">
        <f>IF(HLOOKUP("Cluster",'vInfo (Imported)'!$1:$5000,A2882,FALSE)&gt;0,
HLOOKUP("Cluster",'vInfo (Imported)'!$1:$5000,A2882,FALSE),
"")</f>
        <v/>
      </c>
      <c r="K2882" s="28">
        <f>'vCluster (Imported)'!A2882</f>
        <v>0</v>
      </c>
      <c r="L2882">
        <f t="shared" ref="L2882:L2945" si="273">COUNTIFS(G:G,K2882,$E:$E,$L$1)</f>
        <v>0</v>
      </c>
      <c r="M2882">
        <f t="shared" ref="M2882:M2945" si="274">COUNTIFS(G:G,K2882,$E:$E,$M$1)</f>
        <v>0</v>
      </c>
      <c r="N2882">
        <f t="shared" ref="N2882:N2945" si="275">COUNTIFS(G:G,K2882,$E:$E,$N$1)</f>
        <v>0</v>
      </c>
      <c r="O2882" s="1">
        <f t="shared" ref="O2882:O2945" si="276">COUNTIFS(G:G,K2882,$E:$E,$O$1)</f>
        <v>0</v>
      </c>
      <c r="P2882">
        <f>SUMIFS('vCluster (Imported)'!$G:$G,'vCluster (Imported)'!$A:$A,K2882)</f>
        <v>0</v>
      </c>
      <c r="Q2882">
        <f t="shared" ref="Q2882:Q2945" si="277">IF(L2882&gt;0,P2882,0)</f>
        <v>0</v>
      </c>
    </row>
    <row r="2883" spans="1:17" x14ac:dyDescent="0.3">
      <c r="A2883">
        <f t="shared" si="272"/>
        <v>2883</v>
      </c>
      <c r="B2883" t="str">
        <f>IF(HLOOKUP("Memory",'vInfo (Imported)'!$1:$5000,A2883,FALSE)&gt;0,HLOOKUP("Memory",'vInfo (Imported)'!$1:$5000,A2883,FALSE),"")</f>
        <v/>
      </c>
      <c r="C2883" t="str">
        <f>IF(HLOOKUP("CPUs",'vInfo (Imported)'!$1:$5000,A2883,FALSE)&gt;0,
HLOOKUP("CPUs",'vInfo (Imported)'!$1:$5000,A2883,FALSE),
"")</f>
        <v/>
      </c>
      <c r="D2883" t="str">
        <f>IF(HLOOKUP($D$1,'vInfo (Imported)'!$1:$5000,A2883,FALSE)&gt;0,
HLOOKUP($D$1,'vInfo (Imported)'!$1:$5000,A2883,FALSE),
"")</f>
        <v/>
      </c>
      <c r="E2883" t="str">
        <f>IF(HLOOKUP("Category",'vInfo (Imported)'!$1:$5000,A2883,FALSE)&gt;0,
HLOOKUP("Category",'vInfo (Imported)'!$1:$5000,A2883,FALSE),
"")</f>
        <v/>
      </c>
      <c r="F2883" t="str">
        <f>IF(HLOOKUP("OS according to the configuration file",'vInfo (Imported)'!$1:$5000,A2883,FALSE)&gt;0,
HLOOKUP("OS according to the configuration file",'vInfo (Imported)'!$1:$5000,A2883,FALSE),
"")</f>
        <v/>
      </c>
      <c r="G2883" s="1" t="str">
        <f>IF(HLOOKUP("Cluster",'vInfo (Imported)'!$1:$5000,A2883,FALSE)&gt;0,
HLOOKUP("Cluster",'vInfo (Imported)'!$1:$5000,A2883,FALSE),
"")</f>
        <v/>
      </c>
      <c r="K2883" s="28">
        <f>'vCluster (Imported)'!A2883</f>
        <v>0</v>
      </c>
      <c r="L2883">
        <f t="shared" si="273"/>
        <v>0</v>
      </c>
      <c r="M2883">
        <f t="shared" si="274"/>
        <v>0</v>
      </c>
      <c r="N2883">
        <f t="shared" si="275"/>
        <v>0</v>
      </c>
      <c r="O2883" s="1">
        <f t="shared" si="276"/>
        <v>0</v>
      </c>
      <c r="P2883">
        <f>SUMIFS('vCluster (Imported)'!$G:$G,'vCluster (Imported)'!$A:$A,K2883)</f>
        <v>0</v>
      </c>
      <c r="Q2883">
        <f t="shared" si="277"/>
        <v>0</v>
      </c>
    </row>
    <row r="2884" spans="1:17" x14ac:dyDescent="0.3">
      <c r="A2884">
        <f t="shared" si="272"/>
        <v>2884</v>
      </c>
      <c r="B2884" t="str">
        <f>IF(HLOOKUP("Memory",'vInfo (Imported)'!$1:$5000,A2884,FALSE)&gt;0,HLOOKUP("Memory",'vInfo (Imported)'!$1:$5000,A2884,FALSE),"")</f>
        <v/>
      </c>
      <c r="C2884" t="str">
        <f>IF(HLOOKUP("CPUs",'vInfo (Imported)'!$1:$5000,A2884,FALSE)&gt;0,
HLOOKUP("CPUs",'vInfo (Imported)'!$1:$5000,A2884,FALSE),
"")</f>
        <v/>
      </c>
      <c r="D2884" t="str">
        <f>IF(HLOOKUP($D$1,'vInfo (Imported)'!$1:$5000,A2884,FALSE)&gt;0,
HLOOKUP($D$1,'vInfo (Imported)'!$1:$5000,A2884,FALSE),
"")</f>
        <v/>
      </c>
      <c r="E2884" t="str">
        <f>IF(HLOOKUP("Category",'vInfo (Imported)'!$1:$5000,A2884,FALSE)&gt;0,
HLOOKUP("Category",'vInfo (Imported)'!$1:$5000,A2884,FALSE),
"")</f>
        <v/>
      </c>
      <c r="F2884" t="str">
        <f>IF(HLOOKUP("OS according to the configuration file",'vInfo (Imported)'!$1:$5000,A2884,FALSE)&gt;0,
HLOOKUP("OS according to the configuration file",'vInfo (Imported)'!$1:$5000,A2884,FALSE),
"")</f>
        <v/>
      </c>
      <c r="G2884" s="1" t="str">
        <f>IF(HLOOKUP("Cluster",'vInfo (Imported)'!$1:$5000,A2884,FALSE)&gt;0,
HLOOKUP("Cluster",'vInfo (Imported)'!$1:$5000,A2884,FALSE),
"")</f>
        <v/>
      </c>
      <c r="K2884" s="28">
        <f>'vCluster (Imported)'!A2884</f>
        <v>0</v>
      </c>
      <c r="L2884">
        <f t="shared" si="273"/>
        <v>0</v>
      </c>
      <c r="M2884">
        <f t="shared" si="274"/>
        <v>0</v>
      </c>
      <c r="N2884">
        <f t="shared" si="275"/>
        <v>0</v>
      </c>
      <c r="O2884" s="1">
        <f t="shared" si="276"/>
        <v>0</v>
      </c>
      <c r="P2884">
        <f>SUMIFS('vCluster (Imported)'!$G:$G,'vCluster (Imported)'!$A:$A,K2884)</f>
        <v>0</v>
      </c>
      <c r="Q2884">
        <f t="shared" si="277"/>
        <v>0</v>
      </c>
    </row>
    <row r="2885" spans="1:17" x14ac:dyDescent="0.3">
      <c r="A2885">
        <f t="shared" si="272"/>
        <v>2885</v>
      </c>
      <c r="B2885" t="str">
        <f>IF(HLOOKUP("Memory",'vInfo (Imported)'!$1:$5000,A2885,FALSE)&gt;0,HLOOKUP("Memory",'vInfo (Imported)'!$1:$5000,A2885,FALSE),"")</f>
        <v/>
      </c>
      <c r="C2885" t="str">
        <f>IF(HLOOKUP("CPUs",'vInfo (Imported)'!$1:$5000,A2885,FALSE)&gt;0,
HLOOKUP("CPUs",'vInfo (Imported)'!$1:$5000,A2885,FALSE),
"")</f>
        <v/>
      </c>
      <c r="D2885" t="str">
        <f>IF(HLOOKUP($D$1,'vInfo (Imported)'!$1:$5000,A2885,FALSE)&gt;0,
HLOOKUP($D$1,'vInfo (Imported)'!$1:$5000,A2885,FALSE),
"")</f>
        <v/>
      </c>
      <c r="E2885" t="str">
        <f>IF(HLOOKUP("Category",'vInfo (Imported)'!$1:$5000,A2885,FALSE)&gt;0,
HLOOKUP("Category",'vInfo (Imported)'!$1:$5000,A2885,FALSE),
"")</f>
        <v/>
      </c>
      <c r="F2885" t="str">
        <f>IF(HLOOKUP("OS according to the configuration file",'vInfo (Imported)'!$1:$5000,A2885,FALSE)&gt;0,
HLOOKUP("OS according to the configuration file",'vInfo (Imported)'!$1:$5000,A2885,FALSE),
"")</f>
        <v/>
      </c>
      <c r="G2885" s="1" t="str">
        <f>IF(HLOOKUP("Cluster",'vInfo (Imported)'!$1:$5000,A2885,FALSE)&gt;0,
HLOOKUP("Cluster",'vInfo (Imported)'!$1:$5000,A2885,FALSE),
"")</f>
        <v/>
      </c>
      <c r="K2885" s="28">
        <f>'vCluster (Imported)'!A2885</f>
        <v>0</v>
      </c>
      <c r="L2885">
        <f t="shared" si="273"/>
        <v>0</v>
      </c>
      <c r="M2885">
        <f t="shared" si="274"/>
        <v>0</v>
      </c>
      <c r="N2885">
        <f t="shared" si="275"/>
        <v>0</v>
      </c>
      <c r="O2885" s="1">
        <f t="shared" si="276"/>
        <v>0</v>
      </c>
      <c r="P2885">
        <f>SUMIFS('vCluster (Imported)'!$G:$G,'vCluster (Imported)'!$A:$A,K2885)</f>
        <v>0</v>
      </c>
      <c r="Q2885">
        <f t="shared" si="277"/>
        <v>0</v>
      </c>
    </row>
    <row r="2886" spans="1:17" x14ac:dyDescent="0.3">
      <c r="A2886">
        <f t="shared" si="272"/>
        <v>2886</v>
      </c>
      <c r="B2886" t="str">
        <f>IF(HLOOKUP("Memory",'vInfo (Imported)'!$1:$5000,A2886,FALSE)&gt;0,HLOOKUP("Memory",'vInfo (Imported)'!$1:$5000,A2886,FALSE),"")</f>
        <v/>
      </c>
      <c r="C2886" t="str">
        <f>IF(HLOOKUP("CPUs",'vInfo (Imported)'!$1:$5000,A2886,FALSE)&gt;0,
HLOOKUP("CPUs",'vInfo (Imported)'!$1:$5000,A2886,FALSE),
"")</f>
        <v/>
      </c>
      <c r="D2886" t="str">
        <f>IF(HLOOKUP($D$1,'vInfo (Imported)'!$1:$5000,A2886,FALSE)&gt;0,
HLOOKUP($D$1,'vInfo (Imported)'!$1:$5000,A2886,FALSE),
"")</f>
        <v/>
      </c>
      <c r="E2886" t="str">
        <f>IF(HLOOKUP("Category",'vInfo (Imported)'!$1:$5000,A2886,FALSE)&gt;0,
HLOOKUP("Category",'vInfo (Imported)'!$1:$5000,A2886,FALSE),
"")</f>
        <v/>
      </c>
      <c r="F2886" t="str">
        <f>IF(HLOOKUP("OS according to the configuration file",'vInfo (Imported)'!$1:$5000,A2886,FALSE)&gt;0,
HLOOKUP("OS according to the configuration file",'vInfo (Imported)'!$1:$5000,A2886,FALSE),
"")</f>
        <v/>
      </c>
      <c r="G2886" s="1" t="str">
        <f>IF(HLOOKUP("Cluster",'vInfo (Imported)'!$1:$5000,A2886,FALSE)&gt;0,
HLOOKUP("Cluster",'vInfo (Imported)'!$1:$5000,A2886,FALSE),
"")</f>
        <v/>
      </c>
      <c r="K2886" s="28">
        <f>'vCluster (Imported)'!A2886</f>
        <v>0</v>
      </c>
      <c r="L2886">
        <f t="shared" si="273"/>
        <v>0</v>
      </c>
      <c r="M2886">
        <f t="shared" si="274"/>
        <v>0</v>
      </c>
      <c r="N2886">
        <f t="shared" si="275"/>
        <v>0</v>
      </c>
      <c r="O2886" s="1">
        <f t="shared" si="276"/>
        <v>0</v>
      </c>
      <c r="P2886">
        <f>SUMIFS('vCluster (Imported)'!$G:$G,'vCluster (Imported)'!$A:$A,K2886)</f>
        <v>0</v>
      </c>
      <c r="Q2886">
        <f t="shared" si="277"/>
        <v>0</v>
      </c>
    </row>
    <row r="2887" spans="1:17" x14ac:dyDescent="0.3">
      <c r="A2887">
        <f t="shared" si="272"/>
        <v>2887</v>
      </c>
      <c r="B2887" t="str">
        <f>IF(HLOOKUP("Memory",'vInfo (Imported)'!$1:$5000,A2887,FALSE)&gt;0,HLOOKUP("Memory",'vInfo (Imported)'!$1:$5000,A2887,FALSE),"")</f>
        <v/>
      </c>
      <c r="C2887" t="str">
        <f>IF(HLOOKUP("CPUs",'vInfo (Imported)'!$1:$5000,A2887,FALSE)&gt;0,
HLOOKUP("CPUs",'vInfo (Imported)'!$1:$5000,A2887,FALSE),
"")</f>
        <v/>
      </c>
      <c r="D2887" t="str">
        <f>IF(HLOOKUP($D$1,'vInfo (Imported)'!$1:$5000,A2887,FALSE)&gt;0,
HLOOKUP($D$1,'vInfo (Imported)'!$1:$5000,A2887,FALSE),
"")</f>
        <v/>
      </c>
      <c r="E2887" t="str">
        <f>IF(HLOOKUP("Category",'vInfo (Imported)'!$1:$5000,A2887,FALSE)&gt;0,
HLOOKUP("Category",'vInfo (Imported)'!$1:$5000,A2887,FALSE),
"")</f>
        <v/>
      </c>
      <c r="F2887" t="str">
        <f>IF(HLOOKUP("OS according to the configuration file",'vInfo (Imported)'!$1:$5000,A2887,FALSE)&gt;0,
HLOOKUP("OS according to the configuration file",'vInfo (Imported)'!$1:$5000,A2887,FALSE),
"")</f>
        <v/>
      </c>
      <c r="G2887" s="1" t="str">
        <f>IF(HLOOKUP("Cluster",'vInfo (Imported)'!$1:$5000,A2887,FALSE)&gt;0,
HLOOKUP("Cluster",'vInfo (Imported)'!$1:$5000,A2887,FALSE),
"")</f>
        <v/>
      </c>
      <c r="K2887" s="28">
        <f>'vCluster (Imported)'!A2887</f>
        <v>0</v>
      </c>
      <c r="L2887">
        <f t="shared" si="273"/>
        <v>0</v>
      </c>
      <c r="M2887">
        <f t="shared" si="274"/>
        <v>0</v>
      </c>
      <c r="N2887">
        <f t="shared" si="275"/>
        <v>0</v>
      </c>
      <c r="O2887" s="1">
        <f t="shared" si="276"/>
        <v>0</v>
      </c>
      <c r="P2887">
        <f>SUMIFS('vCluster (Imported)'!$G:$G,'vCluster (Imported)'!$A:$A,K2887)</f>
        <v>0</v>
      </c>
      <c r="Q2887">
        <f t="shared" si="277"/>
        <v>0</v>
      </c>
    </row>
    <row r="2888" spans="1:17" x14ac:dyDescent="0.3">
      <c r="A2888">
        <f t="shared" si="272"/>
        <v>2888</v>
      </c>
      <c r="B2888" t="str">
        <f>IF(HLOOKUP("Memory",'vInfo (Imported)'!$1:$5000,A2888,FALSE)&gt;0,HLOOKUP("Memory",'vInfo (Imported)'!$1:$5000,A2888,FALSE),"")</f>
        <v/>
      </c>
      <c r="C2888" t="str">
        <f>IF(HLOOKUP("CPUs",'vInfo (Imported)'!$1:$5000,A2888,FALSE)&gt;0,
HLOOKUP("CPUs",'vInfo (Imported)'!$1:$5000,A2888,FALSE),
"")</f>
        <v/>
      </c>
      <c r="D2888" t="str">
        <f>IF(HLOOKUP($D$1,'vInfo (Imported)'!$1:$5000,A2888,FALSE)&gt;0,
HLOOKUP($D$1,'vInfo (Imported)'!$1:$5000,A2888,FALSE),
"")</f>
        <v/>
      </c>
      <c r="E2888" t="str">
        <f>IF(HLOOKUP("Category",'vInfo (Imported)'!$1:$5000,A2888,FALSE)&gt;0,
HLOOKUP("Category",'vInfo (Imported)'!$1:$5000,A2888,FALSE),
"")</f>
        <v/>
      </c>
      <c r="F2888" t="str">
        <f>IF(HLOOKUP("OS according to the configuration file",'vInfo (Imported)'!$1:$5000,A2888,FALSE)&gt;0,
HLOOKUP("OS according to the configuration file",'vInfo (Imported)'!$1:$5000,A2888,FALSE),
"")</f>
        <v/>
      </c>
      <c r="G2888" s="1" t="str">
        <f>IF(HLOOKUP("Cluster",'vInfo (Imported)'!$1:$5000,A2888,FALSE)&gt;0,
HLOOKUP("Cluster",'vInfo (Imported)'!$1:$5000,A2888,FALSE),
"")</f>
        <v/>
      </c>
      <c r="K2888" s="28">
        <f>'vCluster (Imported)'!A2888</f>
        <v>0</v>
      </c>
      <c r="L2888">
        <f t="shared" si="273"/>
        <v>0</v>
      </c>
      <c r="M2888">
        <f t="shared" si="274"/>
        <v>0</v>
      </c>
      <c r="N2888">
        <f t="shared" si="275"/>
        <v>0</v>
      </c>
      <c r="O2888" s="1">
        <f t="shared" si="276"/>
        <v>0</v>
      </c>
      <c r="P2888">
        <f>SUMIFS('vCluster (Imported)'!$G:$G,'vCluster (Imported)'!$A:$A,K2888)</f>
        <v>0</v>
      </c>
      <c r="Q2888">
        <f t="shared" si="277"/>
        <v>0</v>
      </c>
    </row>
    <row r="2889" spans="1:17" x14ac:dyDescent="0.3">
      <c r="A2889">
        <f t="shared" si="272"/>
        <v>2889</v>
      </c>
      <c r="B2889" t="str">
        <f>IF(HLOOKUP("Memory",'vInfo (Imported)'!$1:$5000,A2889,FALSE)&gt;0,HLOOKUP("Memory",'vInfo (Imported)'!$1:$5000,A2889,FALSE),"")</f>
        <v/>
      </c>
      <c r="C2889" t="str">
        <f>IF(HLOOKUP("CPUs",'vInfo (Imported)'!$1:$5000,A2889,FALSE)&gt;0,
HLOOKUP("CPUs",'vInfo (Imported)'!$1:$5000,A2889,FALSE),
"")</f>
        <v/>
      </c>
      <c r="D2889" t="str">
        <f>IF(HLOOKUP($D$1,'vInfo (Imported)'!$1:$5000,A2889,FALSE)&gt;0,
HLOOKUP($D$1,'vInfo (Imported)'!$1:$5000,A2889,FALSE),
"")</f>
        <v/>
      </c>
      <c r="E2889" t="str">
        <f>IF(HLOOKUP("Category",'vInfo (Imported)'!$1:$5000,A2889,FALSE)&gt;0,
HLOOKUP("Category",'vInfo (Imported)'!$1:$5000,A2889,FALSE),
"")</f>
        <v/>
      </c>
      <c r="F2889" t="str">
        <f>IF(HLOOKUP("OS according to the configuration file",'vInfo (Imported)'!$1:$5000,A2889,FALSE)&gt;0,
HLOOKUP("OS according to the configuration file",'vInfo (Imported)'!$1:$5000,A2889,FALSE),
"")</f>
        <v/>
      </c>
      <c r="G2889" s="1" t="str">
        <f>IF(HLOOKUP("Cluster",'vInfo (Imported)'!$1:$5000,A2889,FALSE)&gt;0,
HLOOKUP("Cluster",'vInfo (Imported)'!$1:$5000,A2889,FALSE),
"")</f>
        <v/>
      </c>
      <c r="K2889" s="28">
        <f>'vCluster (Imported)'!A2889</f>
        <v>0</v>
      </c>
      <c r="L2889">
        <f t="shared" si="273"/>
        <v>0</v>
      </c>
      <c r="M2889">
        <f t="shared" si="274"/>
        <v>0</v>
      </c>
      <c r="N2889">
        <f t="shared" si="275"/>
        <v>0</v>
      </c>
      <c r="O2889" s="1">
        <f t="shared" si="276"/>
        <v>0</v>
      </c>
      <c r="P2889">
        <f>SUMIFS('vCluster (Imported)'!$G:$G,'vCluster (Imported)'!$A:$A,K2889)</f>
        <v>0</v>
      </c>
      <c r="Q2889">
        <f t="shared" si="277"/>
        <v>0</v>
      </c>
    </row>
    <row r="2890" spans="1:17" x14ac:dyDescent="0.3">
      <c r="A2890">
        <f t="shared" si="272"/>
        <v>2890</v>
      </c>
      <c r="B2890" t="str">
        <f>IF(HLOOKUP("Memory",'vInfo (Imported)'!$1:$5000,A2890,FALSE)&gt;0,HLOOKUP("Memory",'vInfo (Imported)'!$1:$5000,A2890,FALSE),"")</f>
        <v/>
      </c>
      <c r="C2890" t="str">
        <f>IF(HLOOKUP("CPUs",'vInfo (Imported)'!$1:$5000,A2890,FALSE)&gt;0,
HLOOKUP("CPUs",'vInfo (Imported)'!$1:$5000,A2890,FALSE),
"")</f>
        <v/>
      </c>
      <c r="D2890" t="str">
        <f>IF(HLOOKUP($D$1,'vInfo (Imported)'!$1:$5000,A2890,FALSE)&gt;0,
HLOOKUP($D$1,'vInfo (Imported)'!$1:$5000,A2890,FALSE),
"")</f>
        <v/>
      </c>
      <c r="E2890" t="str">
        <f>IF(HLOOKUP("Category",'vInfo (Imported)'!$1:$5000,A2890,FALSE)&gt;0,
HLOOKUP("Category",'vInfo (Imported)'!$1:$5000,A2890,FALSE),
"")</f>
        <v/>
      </c>
      <c r="F2890" t="str">
        <f>IF(HLOOKUP("OS according to the configuration file",'vInfo (Imported)'!$1:$5000,A2890,FALSE)&gt;0,
HLOOKUP("OS according to the configuration file",'vInfo (Imported)'!$1:$5000,A2890,FALSE),
"")</f>
        <v/>
      </c>
      <c r="G2890" s="1" t="str">
        <f>IF(HLOOKUP("Cluster",'vInfo (Imported)'!$1:$5000,A2890,FALSE)&gt;0,
HLOOKUP("Cluster",'vInfo (Imported)'!$1:$5000,A2890,FALSE),
"")</f>
        <v/>
      </c>
      <c r="K2890" s="28">
        <f>'vCluster (Imported)'!A2890</f>
        <v>0</v>
      </c>
      <c r="L2890">
        <f t="shared" si="273"/>
        <v>0</v>
      </c>
      <c r="M2890">
        <f t="shared" si="274"/>
        <v>0</v>
      </c>
      <c r="N2890">
        <f t="shared" si="275"/>
        <v>0</v>
      </c>
      <c r="O2890" s="1">
        <f t="shared" si="276"/>
        <v>0</v>
      </c>
      <c r="P2890">
        <f>SUMIFS('vCluster (Imported)'!$G:$G,'vCluster (Imported)'!$A:$A,K2890)</f>
        <v>0</v>
      </c>
      <c r="Q2890">
        <f t="shared" si="277"/>
        <v>0</v>
      </c>
    </row>
    <row r="2891" spans="1:17" x14ac:dyDescent="0.3">
      <c r="A2891">
        <f t="shared" si="272"/>
        <v>2891</v>
      </c>
      <c r="B2891" t="str">
        <f>IF(HLOOKUP("Memory",'vInfo (Imported)'!$1:$5000,A2891,FALSE)&gt;0,HLOOKUP("Memory",'vInfo (Imported)'!$1:$5000,A2891,FALSE),"")</f>
        <v/>
      </c>
      <c r="C2891" t="str">
        <f>IF(HLOOKUP("CPUs",'vInfo (Imported)'!$1:$5000,A2891,FALSE)&gt;0,
HLOOKUP("CPUs",'vInfo (Imported)'!$1:$5000,A2891,FALSE),
"")</f>
        <v/>
      </c>
      <c r="D2891" t="str">
        <f>IF(HLOOKUP($D$1,'vInfo (Imported)'!$1:$5000,A2891,FALSE)&gt;0,
HLOOKUP($D$1,'vInfo (Imported)'!$1:$5000,A2891,FALSE),
"")</f>
        <v/>
      </c>
      <c r="E2891" t="str">
        <f>IF(HLOOKUP("Category",'vInfo (Imported)'!$1:$5000,A2891,FALSE)&gt;0,
HLOOKUP("Category",'vInfo (Imported)'!$1:$5000,A2891,FALSE),
"")</f>
        <v/>
      </c>
      <c r="F2891" t="str">
        <f>IF(HLOOKUP("OS according to the configuration file",'vInfo (Imported)'!$1:$5000,A2891,FALSE)&gt;0,
HLOOKUP("OS according to the configuration file",'vInfo (Imported)'!$1:$5000,A2891,FALSE),
"")</f>
        <v/>
      </c>
      <c r="G2891" s="1" t="str">
        <f>IF(HLOOKUP("Cluster",'vInfo (Imported)'!$1:$5000,A2891,FALSE)&gt;0,
HLOOKUP("Cluster",'vInfo (Imported)'!$1:$5000,A2891,FALSE),
"")</f>
        <v/>
      </c>
      <c r="K2891" s="28">
        <f>'vCluster (Imported)'!A2891</f>
        <v>0</v>
      </c>
      <c r="L2891">
        <f t="shared" si="273"/>
        <v>0</v>
      </c>
      <c r="M2891">
        <f t="shared" si="274"/>
        <v>0</v>
      </c>
      <c r="N2891">
        <f t="shared" si="275"/>
        <v>0</v>
      </c>
      <c r="O2891" s="1">
        <f t="shared" si="276"/>
        <v>0</v>
      </c>
      <c r="P2891">
        <f>SUMIFS('vCluster (Imported)'!$G:$G,'vCluster (Imported)'!$A:$A,K2891)</f>
        <v>0</v>
      </c>
      <c r="Q2891">
        <f t="shared" si="277"/>
        <v>0</v>
      </c>
    </row>
    <row r="2892" spans="1:17" x14ac:dyDescent="0.3">
      <c r="A2892">
        <f t="shared" si="272"/>
        <v>2892</v>
      </c>
      <c r="B2892" t="str">
        <f>IF(HLOOKUP("Memory",'vInfo (Imported)'!$1:$5000,A2892,FALSE)&gt;0,HLOOKUP("Memory",'vInfo (Imported)'!$1:$5000,A2892,FALSE),"")</f>
        <v/>
      </c>
      <c r="C2892" t="str">
        <f>IF(HLOOKUP("CPUs",'vInfo (Imported)'!$1:$5000,A2892,FALSE)&gt;0,
HLOOKUP("CPUs",'vInfo (Imported)'!$1:$5000,A2892,FALSE),
"")</f>
        <v/>
      </c>
      <c r="D2892" t="str">
        <f>IF(HLOOKUP($D$1,'vInfo (Imported)'!$1:$5000,A2892,FALSE)&gt;0,
HLOOKUP($D$1,'vInfo (Imported)'!$1:$5000,A2892,FALSE),
"")</f>
        <v/>
      </c>
      <c r="E2892" t="str">
        <f>IF(HLOOKUP("Category",'vInfo (Imported)'!$1:$5000,A2892,FALSE)&gt;0,
HLOOKUP("Category",'vInfo (Imported)'!$1:$5000,A2892,FALSE),
"")</f>
        <v/>
      </c>
      <c r="F2892" t="str">
        <f>IF(HLOOKUP("OS according to the configuration file",'vInfo (Imported)'!$1:$5000,A2892,FALSE)&gt;0,
HLOOKUP("OS according to the configuration file",'vInfo (Imported)'!$1:$5000,A2892,FALSE),
"")</f>
        <v/>
      </c>
      <c r="G2892" s="1" t="str">
        <f>IF(HLOOKUP("Cluster",'vInfo (Imported)'!$1:$5000,A2892,FALSE)&gt;0,
HLOOKUP("Cluster",'vInfo (Imported)'!$1:$5000,A2892,FALSE),
"")</f>
        <v/>
      </c>
      <c r="K2892" s="28">
        <f>'vCluster (Imported)'!A2892</f>
        <v>0</v>
      </c>
      <c r="L2892">
        <f t="shared" si="273"/>
        <v>0</v>
      </c>
      <c r="M2892">
        <f t="shared" si="274"/>
        <v>0</v>
      </c>
      <c r="N2892">
        <f t="shared" si="275"/>
        <v>0</v>
      </c>
      <c r="O2892" s="1">
        <f t="shared" si="276"/>
        <v>0</v>
      </c>
      <c r="P2892">
        <f>SUMIFS('vCluster (Imported)'!$G:$G,'vCluster (Imported)'!$A:$A,K2892)</f>
        <v>0</v>
      </c>
      <c r="Q2892">
        <f t="shared" si="277"/>
        <v>0</v>
      </c>
    </row>
    <row r="2893" spans="1:17" x14ac:dyDescent="0.3">
      <c r="A2893">
        <f t="shared" si="272"/>
        <v>2893</v>
      </c>
      <c r="B2893" t="str">
        <f>IF(HLOOKUP("Memory",'vInfo (Imported)'!$1:$5000,A2893,FALSE)&gt;0,HLOOKUP("Memory",'vInfo (Imported)'!$1:$5000,A2893,FALSE),"")</f>
        <v/>
      </c>
      <c r="C2893" t="str">
        <f>IF(HLOOKUP("CPUs",'vInfo (Imported)'!$1:$5000,A2893,FALSE)&gt;0,
HLOOKUP("CPUs",'vInfo (Imported)'!$1:$5000,A2893,FALSE),
"")</f>
        <v/>
      </c>
      <c r="D2893" t="str">
        <f>IF(HLOOKUP($D$1,'vInfo (Imported)'!$1:$5000,A2893,FALSE)&gt;0,
HLOOKUP($D$1,'vInfo (Imported)'!$1:$5000,A2893,FALSE),
"")</f>
        <v/>
      </c>
      <c r="E2893" t="str">
        <f>IF(HLOOKUP("Category",'vInfo (Imported)'!$1:$5000,A2893,FALSE)&gt;0,
HLOOKUP("Category",'vInfo (Imported)'!$1:$5000,A2893,FALSE),
"")</f>
        <v/>
      </c>
      <c r="F2893" t="str">
        <f>IF(HLOOKUP("OS according to the configuration file",'vInfo (Imported)'!$1:$5000,A2893,FALSE)&gt;0,
HLOOKUP("OS according to the configuration file",'vInfo (Imported)'!$1:$5000,A2893,FALSE),
"")</f>
        <v/>
      </c>
      <c r="G2893" s="1" t="str">
        <f>IF(HLOOKUP("Cluster",'vInfo (Imported)'!$1:$5000,A2893,FALSE)&gt;0,
HLOOKUP("Cluster",'vInfo (Imported)'!$1:$5000,A2893,FALSE),
"")</f>
        <v/>
      </c>
      <c r="K2893" s="28">
        <f>'vCluster (Imported)'!A2893</f>
        <v>0</v>
      </c>
      <c r="L2893">
        <f t="shared" si="273"/>
        <v>0</v>
      </c>
      <c r="M2893">
        <f t="shared" si="274"/>
        <v>0</v>
      </c>
      <c r="N2893">
        <f t="shared" si="275"/>
        <v>0</v>
      </c>
      <c r="O2893" s="1">
        <f t="shared" si="276"/>
        <v>0</v>
      </c>
      <c r="P2893">
        <f>SUMIFS('vCluster (Imported)'!$G:$G,'vCluster (Imported)'!$A:$A,K2893)</f>
        <v>0</v>
      </c>
      <c r="Q2893">
        <f t="shared" si="277"/>
        <v>0</v>
      </c>
    </row>
    <row r="2894" spans="1:17" x14ac:dyDescent="0.3">
      <c r="A2894">
        <f t="shared" si="272"/>
        <v>2894</v>
      </c>
      <c r="B2894" t="str">
        <f>IF(HLOOKUP("Memory",'vInfo (Imported)'!$1:$5000,A2894,FALSE)&gt;0,HLOOKUP("Memory",'vInfo (Imported)'!$1:$5000,A2894,FALSE),"")</f>
        <v/>
      </c>
      <c r="C2894" t="str">
        <f>IF(HLOOKUP("CPUs",'vInfo (Imported)'!$1:$5000,A2894,FALSE)&gt;0,
HLOOKUP("CPUs",'vInfo (Imported)'!$1:$5000,A2894,FALSE),
"")</f>
        <v/>
      </c>
      <c r="D2894" t="str">
        <f>IF(HLOOKUP($D$1,'vInfo (Imported)'!$1:$5000,A2894,FALSE)&gt;0,
HLOOKUP($D$1,'vInfo (Imported)'!$1:$5000,A2894,FALSE),
"")</f>
        <v/>
      </c>
      <c r="E2894" t="str">
        <f>IF(HLOOKUP("Category",'vInfo (Imported)'!$1:$5000,A2894,FALSE)&gt;0,
HLOOKUP("Category",'vInfo (Imported)'!$1:$5000,A2894,FALSE),
"")</f>
        <v/>
      </c>
      <c r="F2894" t="str">
        <f>IF(HLOOKUP("OS according to the configuration file",'vInfo (Imported)'!$1:$5000,A2894,FALSE)&gt;0,
HLOOKUP("OS according to the configuration file",'vInfo (Imported)'!$1:$5000,A2894,FALSE),
"")</f>
        <v/>
      </c>
      <c r="G2894" s="1" t="str">
        <f>IF(HLOOKUP("Cluster",'vInfo (Imported)'!$1:$5000,A2894,FALSE)&gt;0,
HLOOKUP("Cluster",'vInfo (Imported)'!$1:$5000,A2894,FALSE),
"")</f>
        <v/>
      </c>
      <c r="K2894" s="28">
        <f>'vCluster (Imported)'!A2894</f>
        <v>0</v>
      </c>
      <c r="L2894">
        <f t="shared" si="273"/>
        <v>0</v>
      </c>
      <c r="M2894">
        <f t="shared" si="274"/>
        <v>0</v>
      </c>
      <c r="N2894">
        <f t="shared" si="275"/>
        <v>0</v>
      </c>
      <c r="O2894" s="1">
        <f t="shared" si="276"/>
        <v>0</v>
      </c>
      <c r="P2894">
        <f>SUMIFS('vCluster (Imported)'!$G:$G,'vCluster (Imported)'!$A:$A,K2894)</f>
        <v>0</v>
      </c>
      <c r="Q2894">
        <f t="shared" si="277"/>
        <v>0</v>
      </c>
    </row>
    <row r="2895" spans="1:17" x14ac:dyDescent="0.3">
      <c r="A2895">
        <f t="shared" si="272"/>
        <v>2895</v>
      </c>
      <c r="B2895" t="str">
        <f>IF(HLOOKUP("Memory",'vInfo (Imported)'!$1:$5000,A2895,FALSE)&gt;0,HLOOKUP("Memory",'vInfo (Imported)'!$1:$5000,A2895,FALSE),"")</f>
        <v/>
      </c>
      <c r="C2895" t="str">
        <f>IF(HLOOKUP("CPUs",'vInfo (Imported)'!$1:$5000,A2895,FALSE)&gt;0,
HLOOKUP("CPUs",'vInfo (Imported)'!$1:$5000,A2895,FALSE),
"")</f>
        <v/>
      </c>
      <c r="D2895" t="str">
        <f>IF(HLOOKUP($D$1,'vInfo (Imported)'!$1:$5000,A2895,FALSE)&gt;0,
HLOOKUP($D$1,'vInfo (Imported)'!$1:$5000,A2895,FALSE),
"")</f>
        <v/>
      </c>
      <c r="E2895" t="str">
        <f>IF(HLOOKUP("Category",'vInfo (Imported)'!$1:$5000,A2895,FALSE)&gt;0,
HLOOKUP("Category",'vInfo (Imported)'!$1:$5000,A2895,FALSE),
"")</f>
        <v/>
      </c>
      <c r="F2895" t="str">
        <f>IF(HLOOKUP("OS according to the configuration file",'vInfo (Imported)'!$1:$5000,A2895,FALSE)&gt;0,
HLOOKUP("OS according to the configuration file",'vInfo (Imported)'!$1:$5000,A2895,FALSE),
"")</f>
        <v/>
      </c>
      <c r="G2895" s="1" t="str">
        <f>IF(HLOOKUP("Cluster",'vInfo (Imported)'!$1:$5000,A2895,FALSE)&gt;0,
HLOOKUP("Cluster",'vInfo (Imported)'!$1:$5000,A2895,FALSE),
"")</f>
        <v/>
      </c>
      <c r="K2895" s="28">
        <f>'vCluster (Imported)'!A2895</f>
        <v>0</v>
      </c>
      <c r="L2895">
        <f t="shared" si="273"/>
        <v>0</v>
      </c>
      <c r="M2895">
        <f t="shared" si="274"/>
        <v>0</v>
      </c>
      <c r="N2895">
        <f t="shared" si="275"/>
        <v>0</v>
      </c>
      <c r="O2895" s="1">
        <f t="shared" si="276"/>
        <v>0</v>
      </c>
      <c r="P2895">
        <f>SUMIFS('vCluster (Imported)'!$G:$G,'vCluster (Imported)'!$A:$A,K2895)</f>
        <v>0</v>
      </c>
      <c r="Q2895">
        <f t="shared" si="277"/>
        <v>0</v>
      </c>
    </row>
    <row r="2896" spans="1:17" x14ac:dyDescent="0.3">
      <c r="A2896">
        <f t="shared" si="272"/>
        <v>2896</v>
      </c>
      <c r="B2896" t="str">
        <f>IF(HLOOKUP("Memory",'vInfo (Imported)'!$1:$5000,A2896,FALSE)&gt;0,HLOOKUP("Memory",'vInfo (Imported)'!$1:$5000,A2896,FALSE),"")</f>
        <v/>
      </c>
      <c r="C2896" t="str">
        <f>IF(HLOOKUP("CPUs",'vInfo (Imported)'!$1:$5000,A2896,FALSE)&gt;0,
HLOOKUP("CPUs",'vInfo (Imported)'!$1:$5000,A2896,FALSE),
"")</f>
        <v/>
      </c>
      <c r="D2896" t="str">
        <f>IF(HLOOKUP($D$1,'vInfo (Imported)'!$1:$5000,A2896,FALSE)&gt;0,
HLOOKUP($D$1,'vInfo (Imported)'!$1:$5000,A2896,FALSE),
"")</f>
        <v/>
      </c>
      <c r="E2896" t="str">
        <f>IF(HLOOKUP("Category",'vInfo (Imported)'!$1:$5000,A2896,FALSE)&gt;0,
HLOOKUP("Category",'vInfo (Imported)'!$1:$5000,A2896,FALSE),
"")</f>
        <v/>
      </c>
      <c r="F2896" t="str">
        <f>IF(HLOOKUP("OS according to the configuration file",'vInfo (Imported)'!$1:$5000,A2896,FALSE)&gt;0,
HLOOKUP("OS according to the configuration file",'vInfo (Imported)'!$1:$5000,A2896,FALSE),
"")</f>
        <v/>
      </c>
      <c r="G2896" s="1" t="str">
        <f>IF(HLOOKUP("Cluster",'vInfo (Imported)'!$1:$5000,A2896,FALSE)&gt;0,
HLOOKUP("Cluster",'vInfo (Imported)'!$1:$5000,A2896,FALSE),
"")</f>
        <v/>
      </c>
      <c r="K2896" s="28">
        <f>'vCluster (Imported)'!A2896</f>
        <v>0</v>
      </c>
      <c r="L2896">
        <f t="shared" si="273"/>
        <v>0</v>
      </c>
      <c r="M2896">
        <f t="shared" si="274"/>
        <v>0</v>
      </c>
      <c r="N2896">
        <f t="shared" si="275"/>
        <v>0</v>
      </c>
      <c r="O2896" s="1">
        <f t="shared" si="276"/>
        <v>0</v>
      </c>
      <c r="P2896">
        <f>SUMIFS('vCluster (Imported)'!$G:$G,'vCluster (Imported)'!$A:$A,K2896)</f>
        <v>0</v>
      </c>
      <c r="Q2896">
        <f t="shared" si="277"/>
        <v>0</v>
      </c>
    </row>
    <row r="2897" spans="1:17" x14ac:dyDescent="0.3">
      <c r="A2897">
        <f t="shared" si="272"/>
        <v>2897</v>
      </c>
      <c r="B2897" t="str">
        <f>IF(HLOOKUP("Memory",'vInfo (Imported)'!$1:$5000,A2897,FALSE)&gt;0,HLOOKUP("Memory",'vInfo (Imported)'!$1:$5000,A2897,FALSE),"")</f>
        <v/>
      </c>
      <c r="C2897" t="str">
        <f>IF(HLOOKUP("CPUs",'vInfo (Imported)'!$1:$5000,A2897,FALSE)&gt;0,
HLOOKUP("CPUs",'vInfo (Imported)'!$1:$5000,A2897,FALSE),
"")</f>
        <v/>
      </c>
      <c r="D2897" t="str">
        <f>IF(HLOOKUP($D$1,'vInfo (Imported)'!$1:$5000,A2897,FALSE)&gt;0,
HLOOKUP($D$1,'vInfo (Imported)'!$1:$5000,A2897,FALSE),
"")</f>
        <v/>
      </c>
      <c r="E2897" t="str">
        <f>IF(HLOOKUP("Category",'vInfo (Imported)'!$1:$5000,A2897,FALSE)&gt;0,
HLOOKUP("Category",'vInfo (Imported)'!$1:$5000,A2897,FALSE),
"")</f>
        <v/>
      </c>
      <c r="F2897" t="str">
        <f>IF(HLOOKUP("OS according to the configuration file",'vInfo (Imported)'!$1:$5000,A2897,FALSE)&gt;0,
HLOOKUP("OS according to the configuration file",'vInfo (Imported)'!$1:$5000,A2897,FALSE),
"")</f>
        <v/>
      </c>
      <c r="G2897" s="1" t="str">
        <f>IF(HLOOKUP("Cluster",'vInfo (Imported)'!$1:$5000,A2897,FALSE)&gt;0,
HLOOKUP("Cluster",'vInfo (Imported)'!$1:$5000,A2897,FALSE),
"")</f>
        <v/>
      </c>
      <c r="K2897" s="28">
        <f>'vCluster (Imported)'!A2897</f>
        <v>0</v>
      </c>
      <c r="L2897">
        <f t="shared" si="273"/>
        <v>0</v>
      </c>
      <c r="M2897">
        <f t="shared" si="274"/>
        <v>0</v>
      </c>
      <c r="N2897">
        <f t="shared" si="275"/>
        <v>0</v>
      </c>
      <c r="O2897" s="1">
        <f t="shared" si="276"/>
        <v>0</v>
      </c>
      <c r="P2897">
        <f>SUMIFS('vCluster (Imported)'!$G:$G,'vCluster (Imported)'!$A:$A,K2897)</f>
        <v>0</v>
      </c>
      <c r="Q2897">
        <f t="shared" si="277"/>
        <v>0</v>
      </c>
    </row>
    <row r="2898" spans="1:17" x14ac:dyDescent="0.3">
      <c r="A2898">
        <f t="shared" si="272"/>
        <v>2898</v>
      </c>
      <c r="B2898" t="str">
        <f>IF(HLOOKUP("Memory",'vInfo (Imported)'!$1:$5000,A2898,FALSE)&gt;0,HLOOKUP("Memory",'vInfo (Imported)'!$1:$5000,A2898,FALSE),"")</f>
        <v/>
      </c>
      <c r="C2898" t="str">
        <f>IF(HLOOKUP("CPUs",'vInfo (Imported)'!$1:$5000,A2898,FALSE)&gt;0,
HLOOKUP("CPUs",'vInfo (Imported)'!$1:$5000,A2898,FALSE),
"")</f>
        <v/>
      </c>
      <c r="D2898" t="str">
        <f>IF(HLOOKUP($D$1,'vInfo (Imported)'!$1:$5000,A2898,FALSE)&gt;0,
HLOOKUP($D$1,'vInfo (Imported)'!$1:$5000,A2898,FALSE),
"")</f>
        <v/>
      </c>
      <c r="E2898" t="str">
        <f>IF(HLOOKUP("Category",'vInfo (Imported)'!$1:$5000,A2898,FALSE)&gt;0,
HLOOKUP("Category",'vInfo (Imported)'!$1:$5000,A2898,FALSE),
"")</f>
        <v/>
      </c>
      <c r="F2898" t="str">
        <f>IF(HLOOKUP("OS according to the configuration file",'vInfo (Imported)'!$1:$5000,A2898,FALSE)&gt;0,
HLOOKUP("OS according to the configuration file",'vInfo (Imported)'!$1:$5000,A2898,FALSE),
"")</f>
        <v/>
      </c>
      <c r="G2898" s="1" t="str">
        <f>IF(HLOOKUP("Cluster",'vInfo (Imported)'!$1:$5000,A2898,FALSE)&gt;0,
HLOOKUP("Cluster",'vInfo (Imported)'!$1:$5000,A2898,FALSE),
"")</f>
        <v/>
      </c>
      <c r="K2898" s="28">
        <f>'vCluster (Imported)'!A2898</f>
        <v>0</v>
      </c>
      <c r="L2898">
        <f t="shared" si="273"/>
        <v>0</v>
      </c>
      <c r="M2898">
        <f t="shared" si="274"/>
        <v>0</v>
      </c>
      <c r="N2898">
        <f t="shared" si="275"/>
        <v>0</v>
      </c>
      <c r="O2898" s="1">
        <f t="shared" si="276"/>
        <v>0</v>
      </c>
      <c r="P2898">
        <f>SUMIFS('vCluster (Imported)'!$G:$G,'vCluster (Imported)'!$A:$A,K2898)</f>
        <v>0</v>
      </c>
      <c r="Q2898">
        <f t="shared" si="277"/>
        <v>0</v>
      </c>
    </row>
    <row r="2899" spans="1:17" x14ac:dyDescent="0.3">
      <c r="A2899">
        <f t="shared" si="272"/>
        <v>2899</v>
      </c>
      <c r="B2899" t="str">
        <f>IF(HLOOKUP("Memory",'vInfo (Imported)'!$1:$5000,A2899,FALSE)&gt;0,HLOOKUP("Memory",'vInfo (Imported)'!$1:$5000,A2899,FALSE),"")</f>
        <v/>
      </c>
      <c r="C2899" t="str">
        <f>IF(HLOOKUP("CPUs",'vInfo (Imported)'!$1:$5000,A2899,FALSE)&gt;0,
HLOOKUP("CPUs",'vInfo (Imported)'!$1:$5000,A2899,FALSE),
"")</f>
        <v/>
      </c>
      <c r="D2899" t="str">
        <f>IF(HLOOKUP($D$1,'vInfo (Imported)'!$1:$5000,A2899,FALSE)&gt;0,
HLOOKUP($D$1,'vInfo (Imported)'!$1:$5000,A2899,FALSE),
"")</f>
        <v/>
      </c>
      <c r="E2899" t="str">
        <f>IF(HLOOKUP("Category",'vInfo (Imported)'!$1:$5000,A2899,FALSE)&gt;0,
HLOOKUP("Category",'vInfo (Imported)'!$1:$5000,A2899,FALSE),
"")</f>
        <v/>
      </c>
      <c r="F2899" t="str">
        <f>IF(HLOOKUP("OS according to the configuration file",'vInfo (Imported)'!$1:$5000,A2899,FALSE)&gt;0,
HLOOKUP("OS according to the configuration file",'vInfo (Imported)'!$1:$5000,A2899,FALSE),
"")</f>
        <v/>
      </c>
      <c r="G2899" s="1" t="str">
        <f>IF(HLOOKUP("Cluster",'vInfo (Imported)'!$1:$5000,A2899,FALSE)&gt;0,
HLOOKUP("Cluster",'vInfo (Imported)'!$1:$5000,A2899,FALSE),
"")</f>
        <v/>
      </c>
      <c r="K2899" s="28">
        <f>'vCluster (Imported)'!A2899</f>
        <v>0</v>
      </c>
      <c r="L2899">
        <f t="shared" si="273"/>
        <v>0</v>
      </c>
      <c r="M2899">
        <f t="shared" si="274"/>
        <v>0</v>
      </c>
      <c r="N2899">
        <f t="shared" si="275"/>
        <v>0</v>
      </c>
      <c r="O2899" s="1">
        <f t="shared" si="276"/>
        <v>0</v>
      </c>
      <c r="P2899">
        <f>SUMIFS('vCluster (Imported)'!$G:$G,'vCluster (Imported)'!$A:$A,K2899)</f>
        <v>0</v>
      </c>
      <c r="Q2899">
        <f t="shared" si="277"/>
        <v>0</v>
      </c>
    </row>
    <row r="2900" spans="1:17" x14ac:dyDescent="0.3">
      <c r="A2900">
        <f t="shared" si="272"/>
        <v>2900</v>
      </c>
      <c r="B2900" t="str">
        <f>IF(HLOOKUP("Memory",'vInfo (Imported)'!$1:$5000,A2900,FALSE)&gt;0,HLOOKUP("Memory",'vInfo (Imported)'!$1:$5000,A2900,FALSE),"")</f>
        <v/>
      </c>
      <c r="C2900" t="str">
        <f>IF(HLOOKUP("CPUs",'vInfo (Imported)'!$1:$5000,A2900,FALSE)&gt;0,
HLOOKUP("CPUs",'vInfo (Imported)'!$1:$5000,A2900,FALSE),
"")</f>
        <v/>
      </c>
      <c r="D2900" t="str">
        <f>IF(HLOOKUP($D$1,'vInfo (Imported)'!$1:$5000,A2900,FALSE)&gt;0,
HLOOKUP($D$1,'vInfo (Imported)'!$1:$5000,A2900,FALSE),
"")</f>
        <v/>
      </c>
      <c r="E2900" t="str">
        <f>IF(HLOOKUP("Category",'vInfo (Imported)'!$1:$5000,A2900,FALSE)&gt;0,
HLOOKUP("Category",'vInfo (Imported)'!$1:$5000,A2900,FALSE),
"")</f>
        <v/>
      </c>
      <c r="F2900" t="str">
        <f>IF(HLOOKUP("OS according to the configuration file",'vInfo (Imported)'!$1:$5000,A2900,FALSE)&gt;0,
HLOOKUP("OS according to the configuration file",'vInfo (Imported)'!$1:$5000,A2900,FALSE),
"")</f>
        <v/>
      </c>
      <c r="G2900" s="1" t="str">
        <f>IF(HLOOKUP("Cluster",'vInfo (Imported)'!$1:$5000,A2900,FALSE)&gt;0,
HLOOKUP("Cluster",'vInfo (Imported)'!$1:$5000,A2900,FALSE),
"")</f>
        <v/>
      </c>
      <c r="K2900" s="28">
        <f>'vCluster (Imported)'!A2900</f>
        <v>0</v>
      </c>
      <c r="L2900">
        <f t="shared" si="273"/>
        <v>0</v>
      </c>
      <c r="M2900">
        <f t="shared" si="274"/>
        <v>0</v>
      </c>
      <c r="N2900">
        <f t="shared" si="275"/>
        <v>0</v>
      </c>
      <c r="O2900" s="1">
        <f t="shared" si="276"/>
        <v>0</v>
      </c>
      <c r="P2900">
        <f>SUMIFS('vCluster (Imported)'!$G:$G,'vCluster (Imported)'!$A:$A,K2900)</f>
        <v>0</v>
      </c>
      <c r="Q2900">
        <f t="shared" si="277"/>
        <v>0</v>
      </c>
    </row>
    <row r="2901" spans="1:17" x14ac:dyDescent="0.3">
      <c r="A2901">
        <f t="shared" si="272"/>
        <v>2901</v>
      </c>
      <c r="B2901" t="str">
        <f>IF(HLOOKUP("Memory",'vInfo (Imported)'!$1:$5000,A2901,FALSE)&gt;0,HLOOKUP("Memory",'vInfo (Imported)'!$1:$5000,A2901,FALSE),"")</f>
        <v/>
      </c>
      <c r="C2901" t="str">
        <f>IF(HLOOKUP("CPUs",'vInfo (Imported)'!$1:$5000,A2901,FALSE)&gt;0,
HLOOKUP("CPUs",'vInfo (Imported)'!$1:$5000,A2901,FALSE),
"")</f>
        <v/>
      </c>
      <c r="D2901" t="str">
        <f>IF(HLOOKUP($D$1,'vInfo (Imported)'!$1:$5000,A2901,FALSE)&gt;0,
HLOOKUP($D$1,'vInfo (Imported)'!$1:$5000,A2901,FALSE),
"")</f>
        <v/>
      </c>
      <c r="E2901" t="str">
        <f>IF(HLOOKUP("Category",'vInfo (Imported)'!$1:$5000,A2901,FALSE)&gt;0,
HLOOKUP("Category",'vInfo (Imported)'!$1:$5000,A2901,FALSE),
"")</f>
        <v/>
      </c>
      <c r="F2901" t="str">
        <f>IF(HLOOKUP("OS according to the configuration file",'vInfo (Imported)'!$1:$5000,A2901,FALSE)&gt;0,
HLOOKUP("OS according to the configuration file",'vInfo (Imported)'!$1:$5000,A2901,FALSE),
"")</f>
        <v/>
      </c>
      <c r="G2901" s="1" t="str">
        <f>IF(HLOOKUP("Cluster",'vInfo (Imported)'!$1:$5000,A2901,FALSE)&gt;0,
HLOOKUP("Cluster",'vInfo (Imported)'!$1:$5000,A2901,FALSE),
"")</f>
        <v/>
      </c>
      <c r="K2901" s="28">
        <f>'vCluster (Imported)'!A2901</f>
        <v>0</v>
      </c>
      <c r="L2901">
        <f t="shared" si="273"/>
        <v>0</v>
      </c>
      <c r="M2901">
        <f t="shared" si="274"/>
        <v>0</v>
      </c>
      <c r="N2901">
        <f t="shared" si="275"/>
        <v>0</v>
      </c>
      <c r="O2901" s="1">
        <f t="shared" si="276"/>
        <v>0</v>
      </c>
      <c r="P2901">
        <f>SUMIFS('vCluster (Imported)'!$G:$G,'vCluster (Imported)'!$A:$A,K2901)</f>
        <v>0</v>
      </c>
      <c r="Q2901">
        <f t="shared" si="277"/>
        <v>0</v>
      </c>
    </row>
    <row r="2902" spans="1:17" x14ac:dyDescent="0.3">
      <c r="A2902">
        <f t="shared" si="272"/>
        <v>2902</v>
      </c>
      <c r="B2902" t="str">
        <f>IF(HLOOKUP("Memory",'vInfo (Imported)'!$1:$5000,A2902,FALSE)&gt;0,HLOOKUP("Memory",'vInfo (Imported)'!$1:$5000,A2902,FALSE),"")</f>
        <v/>
      </c>
      <c r="C2902" t="str">
        <f>IF(HLOOKUP("CPUs",'vInfo (Imported)'!$1:$5000,A2902,FALSE)&gt;0,
HLOOKUP("CPUs",'vInfo (Imported)'!$1:$5000,A2902,FALSE),
"")</f>
        <v/>
      </c>
      <c r="D2902" t="str">
        <f>IF(HLOOKUP($D$1,'vInfo (Imported)'!$1:$5000,A2902,FALSE)&gt;0,
HLOOKUP($D$1,'vInfo (Imported)'!$1:$5000,A2902,FALSE),
"")</f>
        <v/>
      </c>
      <c r="E2902" t="str">
        <f>IF(HLOOKUP("Category",'vInfo (Imported)'!$1:$5000,A2902,FALSE)&gt;0,
HLOOKUP("Category",'vInfo (Imported)'!$1:$5000,A2902,FALSE),
"")</f>
        <v/>
      </c>
      <c r="F2902" t="str">
        <f>IF(HLOOKUP("OS according to the configuration file",'vInfo (Imported)'!$1:$5000,A2902,FALSE)&gt;0,
HLOOKUP("OS according to the configuration file",'vInfo (Imported)'!$1:$5000,A2902,FALSE),
"")</f>
        <v/>
      </c>
      <c r="G2902" s="1" t="str">
        <f>IF(HLOOKUP("Cluster",'vInfo (Imported)'!$1:$5000,A2902,FALSE)&gt;0,
HLOOKUP("Cluster",'vInfo (Imported)'!$1:$5000,A2902,FALSE),
"")</f>
        <v/>
      </c>
      <c r="K2902" s="28">
        <f>'vCluster (Imported)'!A2902</f>
        <v>0</v>
      </c>
      <c r="L2902">
        <f t="shared" si="273"/>
        <v>0</v>
      </c>
      <c r="M2902">
        <f t="shared" si="274"/>
        <v>0</v>
      </c>
      <c r="N2902">
        <f t="shared" si="275"/>
        <v>0</v>
      </c>
      <c r="O2902" s="1">
        <f t="shared" si="276"/>
        <v>0</v>
      </c>
      <c r="P2902">
        <f>SUMIFS('vCluster (Imported)'!$G:$G,'vCluster (Imported)'!$A:$A,K2902)</f>
        <v>0</v>
      </c>
      <c r="Q2902">
        <f t="shared" si="277"/>
        <v>0</v>
      </c>
    </row>
    <row r="2903" spans="1:17" x14ac:dyDescent="0.3">
      <c r="A2903">
        <f t="shared" si="272"/>
        <v>2903</v>
      </c>
      <c r="B2903" t="str">
        <f>IF(HLOOKUP("Memory",'vInfo (Imported)'!$1:$5000,A2903,FALSE)&gt;0,HLOOKUP("Memory",'vInfo (Imported)'!$1:$5000,A2903,FALSE),"")</f>
        <v/>
      </c>
      <c r="C2903" t="str">
        <f>IF(HLOOKUP("CPUs",'vInfo (Imported)'!$1:$5000,A2903,FALSE)&gt;0,
HLOOKUP("CPUs",'vInfo (Imported)'!$1:$5000,A2903,FALSE),
"")</f>
        <v/>
      </c>
      <c r="D2903" t="str">
        <f>IF(HLOOKUP($D$1,'vInfo (Imported)'!$1:$5000,A2903,FALSE)&gt;0,
HLOOKUP($D$1,'vInfo (Imported)'!$1:$5000,A2903,FALSE),
"")</f>
        <v/>
      </c>
      <c r="E2903" t="str">
        <f>IF(HLOOKUP("Category",'vInfo (Imported)'!$1:$5000,A2903,FALSE)&gt;0,
HLOOKUP("Category",'vInfo (Imported)'!$1:$5000,A2903,FALSE),
"")</f>
        <v/>
      </c>
      <c r="F2903" t="str">
        <f>IF(HLOOKUP("OS according to the configuration file",'vInfo (Imported)'!$1:$5000,A2903,FALSE)&gt;0,
HLOOKUP("OS according to the configuration file",'vInfo (Imported)'!$1:$5000,A2903,FALSE),
"")</f>
        <v/>
      </c>
      <c r="G2903" s="1" t="str">
        <f>IF(HLOOKUP("Cluster",'vInfo (Imported)'!$1:$5000,A2903,FALSE)&gt;0,
HLOOKUP("Cluster",'vInfo (Imported)'!$1:$5000,A2903,FALSE),
"")</f>
        <v/>
      </c>
      <c r="K2903" s="28">
        <f>'vCluster (Imported)'!A2903</f>
        <v>0</v>
      </c>
      <c r="L2903">
        <f t="shared" si="273"/>
        <v>0</v>
      </c>
      <c r="M2903">
        <f t="shared" si="274"/>
        <v>0</v>
      </c>
      <c r="N2903">
        <f t="shared" si="275"/>
        <v>0</v>
      </c>
      <c r="O2903" s="1">
        <f t="shared" si="276"/>
        <v>0</v>
      </c>
      <c r="P2903">
        <f>SUMIFS('vCluster (Imported)'!$G:$G,'vCluster (Imported)'!$A:$A,K2903)</f>
        <v>0</v>
      </c>
      <c r="Q2903">
        <f t="shared" si="277"/>
        <v>0</v>
      </c>
    </row>
    <row r="2904" spans="1:17" x14ac:dyDescent="0.3">
      <c r="A2904">
        <f t="shared" si="272"/>
        <v>2904</v>
      </c>
      <c r="B2904" t="str">
        <f>IF(HLOOKUP("Memory",'vInfo (Imported)'!$1:$5000,A2904,FALSE)&gt;0,HLOOKUP("Memory",'vInfo (Imported)'!$1:$5000,A2904,FALSE),"")</f>
        <v/>
      </c>
      <c r="C2904" t="str">
        <f>IF(HLOOKUP("CPUs",'vInfo (Imported)'!$1:$5000,A2904,FALSE)&gt;0,
HLOOKUP("CPUs",'vInfo (Imported)'!$1:$5000,A2904,FALSE),
"")</f>
        <v/>
      </c>
      <c r="D2904" t="str">
        <f>IF(HLOOKUP($D$1,'vInfo (Imported)'!$1:$5000,A2904,FALSE)&gt;0,
HLOOKUP($D$1,'vInfo (Imported)'!$1:$5000,A2904,FALSE),
"")</f>
        <v/>
      </c>
      <c r="E2904" t="str">
        <f>IF(HLOOKUP("Category",'vInfo (Imported)'!$1:$5000,A2904,FALSE)&gt;0,
HLOOKUP("Category",'vInfo (Imported)'!$1:$5000,A2904,FALSE),
"")</f>
        <v/>
      </c>
      <c r="F2904" t="str">
        <f>IF(HLOOKUP("OS according to the configuration file",'vInfo (Imported)'!$1:$5000,A2904,FALSE)&gt;0,
HLOOKUP("OS according to the configuration file",'vInfo (Imported)'!$1:$5000,A2904,FALSE),
"")</f>
        <v/>
      </c>
      <c r="G2904" s="1" t="str">
        <f>IF(HLOOKUP("Cluster",'vInfo (Imported)'!$1:$5000,A2904,FALSE)&gt;0,
HLOOKUP("Cluster",'vInfo (Imported)'!$1:$5000,A2904,FALSE),
"")</f>
        <v/>
      </c>
      <c r="K2904" s="28">
        <f>'vCluster (Imported)'!A2904</f>
        <v>0</v>
      </c>
      <c r="L2904">
        <f t="shared" si="273"/>
        <v>0</v>
      </c>
      <c r="M2904">
        <f t="shared" si="274"/>
        <v>0</v>
      </c>
      <c r="N2904">
        <f t="shared" si="275"/>
        <v>0</v>
      </c>
      <c r="O2904" s="1">
        <f t="shared" si="276"/>
        <v>0</v>
      </c>
      <c r="P2904">
        <f>SUMIFS('vCluster (Imported)'!$G:$G,'vCluster (Imported)'!$A:$A,K2904)</f>
        <v>0</v>
      </c>
      <c r="Q2904">
        <f t="shared" si="277"/>
        <v>0</v>
      </c>
    </row>
    <row r="2905" spans="1:17" x14ac:dyDescent="0.3">
      <c r="A2905">
        <f t="shared" si="272"/>
        <v>2905</v>
      </c>
      <c r="B2905" t="str">
        <f>IF(HLOOKUP("Memory",'vInfo (Imported)'!$1:$5000,A2905,FALSE)&gt;0,HLOOKUP("Memory",'vInfo (Imported)'!$1:$5000,A2905,FALSE),"")</f>
        <v/>
      </c>
      <c r="C2905" t="str">
        <f>IF(HLOOKUP("CPUs",'vInfo (Imported)'!$1:$5000,A2905,FALSE)&gt;0,
HLOOKUP("CPUs",'vInfo (Imported)'!$1:$5000,A2905,FALSE),
"")</f>
        <v/>
      </c>
      <c r="D2905" t="str">
        <f>IF(HLOOKUP($D$1,'vInfo (Imported)'!$1:$5000,A2905,FALSE)&gt;0,
HLOOKUP($D$1,'vInfo (Imported)'!$1:$5000,A2905,FALSE),
"")</f>
        <v/>
      </c>
      <c r="E2905" t="str">
        <f>IF(HLOOKUP("Category",'vInfo (Imported)'!$1:$5000,A2905,FALSE)&gt;0,
HLOOKUP("Category",'vInfo (Imported)'!$1:$5000,A2905,FALSE),
"")</f>
        <v/>
      </c>
      <c r="F2905" t="str">
        <f>IF(HLOOKUP("OS according to the configuration file",'vInfo (Imported)'!$1:$5000,A2905,FALSE)&gt;0,
HLOOKUP("OS according to the configuration file",'vInfo (Imported)'!$1:$5000,A2905,FALSE),
"")</f>
        <v/>
      </c>
      <c r="G2905" s="1" t="str">
        <f>IF(HLOOKUP("Cluster",'vInfo (Imported)'!$1:$5000,A2905,FALSE)&gt;0,
HLOOKUP("Cluster",'vInfo (Imported)'!$1:$5000,A2905,FALSE),
"")</f>
        <v/>
      </c>
      <c r="K2905" s="28">
        <f>'vCluster (Imported)'!A2905</f>
        <v>0</v>
      </c>
      <c r="L2905">
        <f t="shared" si="273"/>
        <v>0</v>
      </c>
      <c r="M2905">
        <f t="shared" si="274"/>
        <v>0</v>
      </c>
      <c r="N2905">
        <f t="shared" si="275"/>
        <v>0</v>
      </c>
      <c r="O2905" s="1">
        <f t="shared" si="276"/>
        <v>0</v>
      </c>
      <c r="P2905">
        <f>SUMIFS('vCluster (Imported)'!$G:$G,'vCluster (Imported)'!$A:$A,K2905)</f>
        <v>0</v>
      </c>
      <c r="Q2905">
        <f t="shared" si="277"/>
        <v>0</v>
      </c>
    </row>
    <row r="2906" spans="1:17" x14ac:dyDescent="0.3">
      <c r="A2906">
        <f t="shared" si="272"/>
        <v>2906</v>
      </c>
      <c r="B2906" t="str">
        <f>IF(HLOOKUP("Memory",'vInfo (Imported)'!$1:$5000,A2906,FALSE)&gt;0,HLOOKUP("Memory",'vInfo (Imported)'!$1:$5000,A2906,FALSE),"")</f>
        <v/>
      </c>
      <c r="C2906" t="str">
        <f>IF(HLOOKUP("CPUs",'vInfo (Imported)'!$1:$5000,A2906,FALSE)&gt;0,
HLOOKUP("CPUs",'vInfo (Imported)'!$1:$5000,A2906,FALSE),
"")</f>
        <v/>
      </c>
      <c r="D2906" t="str">
        <f>IF(HLOOKUP($D$1,'vInfo (Imported)'!$1:$5000,A2906,FALSE)&gt;0,
HLOOKUP($D$1,'vInfo (Imported)'!$1:$5000,A2906,FALSE),
"")</f>
        <v/>
      </c>
      <c r="E2906" t="str">
        <f>IF(HLOOKUP("Category",'vInfo (Imported)'!$1:$5000,A2906,FALSE)&gt;0,
HLOOKUP("Category",'vInfo (Imported)'!$1:$5000,A2906,FALSE),
"")</f>
        <v/>
      </c>
      <c r="F2906" t="str">
        <f>IF(HLOOKUP("OS according to the configuration file",'vInfo (Imported)'!$1:$5000,A2906,FALSE)&gt;0,
HLOOKUP("OS according to the configuration file",'vInfo (Imported)'!$1:$5000,A2906,FALSE),
"")</f>
        <v/>
      </c>
      <c r="G2906" s="1" t="str">
        <f>IF(HLOOKUP("Cluster",'vInfo (Imported)'!$1:$5000,A2906,FALSE)&gt;0,
HLOOKUP("Cluster",'vInfo (Imported)'!$1:$5000,A2906,FALSE),
"")</f>
        <v/>
      </c>
      <c r="K2906" s="28">
        <f>'vCluster (Imported)'!A2906</f>
        <v>0</v>
      </c>
      <c r="L2906">
        <f t="shared" si="273"/>
        <v>0</v>
      </c>
      <c r="M2906">
        <f t="shared" si="274"/>
        <v>0</v>
      </c>
      <c r="N2906">
        <f t="shared" si="275"/>
        <v>0</v>
      </c>
      <c r="O2906" s="1">
        <f t="shared" si="276"/>
        <v>0</v>
      </c>
      <c r="P2906">
        <f>SUMIFS('vCluster (Imported)'!$G:$G,'vCluster (Imported)'!$A:$A,K2906)</f>
        <v>0</v>
      </c>
      <c r="Q2906">
        <f t="shared" si="277"/>
        <v>0</v>
      </c>
    </row>
    <row r="2907" spans="1:17" x14ac:dyDescent="0.3">
      <c r="A2907">
        <f t="shared" si="272"/>
        <v>2907</v>
      </c>
      <c r="B2907" t="str">
        <f>IF(HLOOKUP("Memory",'vInfo (Imported)'!$1:$5000,A2907,FALSE)&gt;0,HLOOKUP("Memory",'vInfo (Imported)'!$1:$5000,A2907,FALSE),"")</f>
        <v/>
      </c>
      <c r="C2907" t="str">
        <f>IF(HLOOKUP("CPUs",'vInfo (Imported)'!$1:$5000,A2907,FALSE)&gt;0,
HLOOKUP("CPUs",'vInfo (Imported)'!$1:$5000,A2907,FALSE),
"")</f>
        <v/>
      </c>
      <c r="D2907" t="str">
        <f>IF(HLOOKUP($D$1,'vInfo (Imported)'!$1:$5000,A2907,FALSE)&gt;0,
HLOOKUP($D$1,'vInfo (Imported)'!$1:$5000,A2907,FALSE),
"")</f>
        <v/>
      </c>
      <c r="E2907" t="str">
        <f>IF(HLOOKUP("Category",'vInfo (Imported)'!$1:$5000,A2907,FALSE)&gt;0,
HLOOKUP("Category",'vInfo (Imported)'!$1:$5000,A2907,FALSE),
"")</f>
        <v/>
      </c>
      <c r="F2907" t="str">
        <f>IF(HLOOKUP("OS according to the configuration file",'vInfo (Imported)'!$1:$5000,A2907,FALSE)&gt;0,
HLOOKUP("OS according to the configuration file",'vInfo (Imported)'!$1:$5000,A2907,FALSE),
"")</f>
        <v/>
      </c>
      <c r="G2907" s="1" t="str">
        <f>IF(HLOOKUP("Cluster",'vInfo (Imported)'!$1:$5000,A2907,FALSE)&gt;0,
HLOOKUP("Cluster",'vInfo (Imported)'!$1:$5000,A2907,FALSE),
"")</f>
        <v/>
      </c>
      <c r="K2907" s="28">
        <f>'vCluster (Imported)'!A2907</f>
        <v>0</v>
      </c>
      <c r="L2907">
        <f t="shared" si="273"/>
        <v>0</v>
      </c>
      <c r="M2907">
        <f t="shared" si="274"/>
        <v>0</v>
      </c>
      <c r="N2907">
        <f t="shared" si="275"/>
        <v>0</v>
      </c>
      <c r="O2907" s="1">
        <f t="shared" si="276"/>
        <v>0</v>
      </c>
      <c r="P2907">
        <f>SUMIFS('vCluster (Imported)'!$G:$G,'vCluster (Imported)'!$A:$A,K2907)</f>
        <v>0</v>
      </c>
      <c r="Q2907">
        <f t="shared" si="277"/>
        <v>0</v>
      </c>
    </row>
    <row r="2908" spans="1:17" x14ac:dyDescent="0.3">
      <c r="A2908">
        <f t="shared" si="272"/>
        <v>2908</v>
      </c>
      <c r="B2908" t="str">
        <f>IF(HLOOKUP("Memory",'vInfo (Imported)'!$1:$5000,A2908,FALSE)&gt;0,HLOOKUP("Memory",'vInfo (Imported)'!$1:$5000,A2908,FALSE),"")</f>
        <v/>
      </c>
      <c r="C2908" t="str">
        <f>IF(HLOOKUP("CPUs",'vInfo (Imported)'!$1:$5000,A2908,FALSE)&gt;0,
HLOOKUP("CPUs",'vInfo (Imported)'!$1:$5000,A2908,FALSE),
"")</f>
        <v/>
      </c>
      <c r="D2908" t="str">
        <f>IF(HLOOKUP($D$1,'vInfo (Imported)'!$1:$5000,A2908,FALSE)&gt;0,
HLOOKUP($D$1,'vInfo (Imported)'!$1:$5000,A2908,FALSE),
"")</f>
        <v/>
      </c>
      <c r="E2908" t="str">
        <f>IF(HLOOKUP("Category",'vInfo (Imported)'!$1:$5000,A2908,FALSE)&gt;0,
HLOOKUP("Category",'vInfo (Imported)'!$1:$5000,A2908,FALSE),
"")</f>
        <v/>
      </c>
      <c r="F2908" t="str">
        <f>IF(HLOOKUP("OS according to the configuration file",'vInfo (Imported)'!$1:$5000,A2908,FALSE)&gt;0,
HLOOKUP("OS according to the configuration file",'vInfo (Imported)'!$1:$5000,A2908,FALSE),
"")</f>
        <v/>
      </c>
      <c r="G2908" s="1" t="str">
        <f>IF(HLOOKUP("Cluster",'vInfo (Imported)'!$1:$5000,A2908,FALSE)&gt;0,
HLOOKUP("Cluster",'vInfo (Imported)'!$1:$5000,A2908,FALSE),
"")</f>
        <v/>
      </c>
      <c r="K2908" s="28">
        <f>'vCluster (Imported)'!A2908</f>
        <v>0</v>
      </c>
      <c r="L2908">
        <f t="shared" si="273"/>
        <v>0</v>
      </c>
      <c r="M2908">
        <f t="shared" si="274"/>
        <v>0</v>
      </c>
      <c r="N2908">
        <f t="shared" si="275"/>
        <v>0</v>
      </c>
      <c r="O2908" s="1">
        <f t="shared" si="276"/>
        <v>0</v>
      </c>
      <c r="P2908">
        <f>SUMIFS('vCluster (Imported)'!$G:$G,'vCluster (Imported)'!$A:$A,K2908)</f>
        <v>0</v>
      </c>
      <c r="Q2908">
        <f t="shared" si="277"/>
        <v>0</v>
      </c>
    </row>
    <row r="2909" spans="1:17" x14ac:dyDescent="0.3">
      <c r="A2909">
        <f t="shared" si="272"/>
        <v>2909</v>
      </c>
      <c r="B2909" t="str">
        <f>IF(HLOOKUP("Memory",'vInfo (Imported)'!$1:$5000,A2909,FALSE)&gt;0,HLOOKUP("Memory",'vInfo (Imported)'!$1:$5000,A2909,FALSE),"")</f>
        <v/>
      </c>
      <c r="C2909" t="str">
        <f>IF(HLOOKUP("CPUs",'vInfo (Imported)'!$1:$5000,A2909,FALSE)&gt;0,
HLOOKUP("CPUs",'vInfo (Imported)'!$1:$5000,A2909,FALSE),
"")</f>
        <v/>
      </c>
      <c r="D2909" t="str">
        <f>IF(HLOOKUP($D$1,'vInfo (Imported)'!$1:$5000,A2909,FALSE)&gt;0,
HLOOKUP($D$1,'vInfo (Imported)'!$1:$5000,A2909,FALSE),
"")</f>
        <v/>
      </c>
      <c r="E2909" t="str">
        <f>IF(HLOOKUP("Category",'vInfo (Imported)'!$1:$5000,A2909,FALSE)&gt;0,
HLOOKUP("Category",'vInfo (Imported)'!$1:$5000,A2909,FALSE),
"")</f>
        <v/>
      </c>
      <c r="F2909" t="str">
        <f>IF(HLOOKUP("OS according to the configuration file",'vInfo (Imported)'!$1:$5000,A2909,FALSE)&gt;0,
HLOOKUP("OS according to the configuration file",'vInfo (Imported)'!$1:$5000,A2909,FALSE),
"")</f>
        <v/>
      </c>
      <c r="G2909" s="1" t="str">
        <f>IF(HLOOKUP("Cluster",'vInfo (Imported)'!$1:$5000,A2909,FALSE)&gt;0,
HLOOKUP("Cluster",'vInfo (Imported)'!$1:$5000,A2909,FALSE),
"")</f>
        <v/>
      </c>
      <c r="K2909" s="28">
        <f>'vCluster (Imported)'!A2909</f>
        <v>0</v>
      </c>
      <c r="L2909">
        <f t="shared" si="273"/>
        <v>0</v>
      </c>
      <c r="M2909">
        <f t="shared" si="274"/>
        <v>0</v>
      </c>
      <c r="N2909">
        <f t="shared" si="275"/>
        <v>0</v>
      </c>
      <c r="O2909" s="1">
        <f t="shared" si="276"/>
        <v>0</v>
      </c>
      <c r="P2909">
        <f>SUMIFS('vCluster (Imported)'!$G:$G,'vCluster (Imported)'!$A:$A,K2909)</f>
        <v>0</v>
      </c>
      <c r="Q2909">
        <f t="shared" si="277"/>
        <v>0</v>
      </c>
    </row>
    <row r="2910" spans="1:17" x14ac:dyDescent="0.3">
      <c r="A2910">
        <f t="shared" si="272"/>
        <v>2910</v>
      </c>
      <c r="B2910" t="str">
        <f>IF(HLOOKUP("Memory",'vInfo (Imported)'!$1:$5000,A2910,FALSE)&gt;0,HLOOKUP("Memory",'vInfo (Imported)'!$1:$5000,A2910,FALSE),"")</f>
        <v/>
      </c>
      <c r="C2910" t="str">
        <f>IF(HLOOKUP("CPUs",'vInfo (Imported)'!$1:$5000,A2910,FALSE)&gt;0,
HLOOKUP("CPUs",'vInfo (Imported)'!$1:$5000,A2910,FALSE),
"")</f>
        <v/>
      </c>
      <c r="D2910" t="str">
        <f>IF(HLOOKUP($D$1,'vInfo (Imported)'!$1:$5000,A2910,FALSE)&gt;0,
HLOOKUP($D$1,'vInfo (Imported)'!$1:$5000,A2910,FALSE),
"")</f>
        <v/>
      </c>
      <c r="E2910" t="str">
        <f>IF(HLOOKUP("Category",'vInfo (Imported)'!$1:$5000,A2910,FALSE)&gt;0,
HLOOKUP("Category",'vInfo (Imported)'!$1:$5000,A2910,FALSE),
"")</f>
        <v/>
      </c>
      <c r="F2910" t="str">
        <f>IF(HLOOKUP("OS according to the configuration file",'vInfo (Imported)'!$1:$5000,A2910,FALSE)&gt;0,
HLOOKUP("OS according to the configuration file",'vInfo (Imported)'!$1:$5000,A2910,FALSE),
"")</f>
        <v/>
      </c>
      <c r="G2910" s="1" t="str">
        <f>IF(HLOOKUP("Cluster",'vInfo (Imported)'!$1:$5000,A2910,FALSE)&gt;0,
HLOOKUP("Cluster",'vInfo (Imported)'!$1:$5000,A2910,FALSE),
"")</f>
        <v/>
      </c>
      <c r="K2910" s="28">
        <f>'vCluster (Imported)'!A2910</f>
        <v>0</v>
      </c>
      <c r="L2910">
        <f t="shared" si="273"/>
        <v>0</v>
      </c>
      <c r="M2910">
        <f t="shared" si="274"/>
        <v>0</v>
      </c>
      <c r="N2910">
        <f t="shared" si="275"/>
        <v>0</v>
      </c>
      <c r="O2910" s="1">
        <f t="shared" si="276"/>
        <v>0</v>
      </c>
      <c r="P2910">
        <f>SUMIFS('vCluster (Imported)'!$G:$G,'vCluster (Imported)'!$A:$A,K2910)</f>
        <v>0</v>
      </c>
      <c r="Q2910">
        <f t="shared" si="277"/>
        <v>0</v>
      </c>
    </row>
    <row r="2911" spans="1:17" x14ac:dyDescent="0.3">
      <c r="A2911">
        <f t="shared" si="272"/>
        <v>2911</v>
      </c>
      <c r="B2911" t="str">
        <f>IF(HLOOKUP("Memory",'vInfo (Imported)'!$1:$5000,A2911,FALSE)&gt;0,HLOOKUP("Memory",'vInfo (Imported)'!$1:$5000,A2911,FALSE),"")</f>
        <v/>
      </c>
      <c r="C2911" t="str">
        <f>IF(HLOOKUP("CPUs",'vInfo (Imported)'!$1:$5000,A2911,FALSE)&gt;0,
HLOOKUP("CPUs",'vInfo (Imported)'!$1:$5000,A2911,FALSE),
"")</f>
        <v/>
      </c>
      <c r="D2911" t="str">
        <f>IF(HLOOKUP($D$1,'vInfo (Imported)'!$1:$5000,A2911,FALSE)&gt;0,
HLOOKUP($D$1,'vInfo (Imported)'!$1:$5000,A2911,FALSE),
"")</f>
        <v/>
      </c>
      <c r="E2911" t="str">
        <f>IF(HLOOKUP("Category",'vInfo (Imported)'!$1:$5000,A2911,FALSE)&gt;0,
HLOOKUP("Category",'vInfo (Imported)'!$1:$5000,A2911,FALSE),
"")</f>
        <v/>
      </c>
      <c r="F2911" t="str">
        <f>IF(HLOOKUP("OS according to the configuration file",'vInfo (Imported)'!$1:$5000,A2911,FALSE)&gt;0,
HLOOKUP("OS according to the configuration file",'vInfo (Imported)'!$1:$5000,A2911,FALSE),
"")</f>
        <v/>
      </c>
      <c r="G2911" s="1" t="str">
        <f>IF(HLOOKUP("Cluster",'vInfo (Imported)'!$1:$5000,A2911,FALSE)&gt;0,
HLOOKUP("Cluster",'vInfo (Imported)'!$1:$5000,A2911,FALSE),
"")</f>
        <v/>
      </c>
      <c r="K2911" s="28">
        <f>'vCluster (Imported)'!A2911</f>
        <v>0</v>
      </c>
      <c r="L2911">
        <f t="shared" si="273"/>
        <v>0</v>
      </c>
      <c r="M2911">
        <f t="shared" si="274"/>
        <v>0</v>
      </c>
      <c r="N2911">
        <f t="shared" si="275"/>
        <v>0</v>
      </c>
      <c r="O2911" s="1">
        <f t="shared" si="276"/>
        <v>0</v>
      </c>
      <c r="P2911">
        <f>SUMIFS('vCluster (Imported)'!$G:$G,'vCluster (Imported)'!$A:$A,K2911)</f>
        <v>0</v>
      </c>
      <c r="Q2911">
        <f t="shared" si="277"/>
        <v>0</v>
      </c>
    </row>
    <row r="2912" spans="1:17" x14ac:dyDescent="0.3">
      <c r="A2912">
        <f t="shared" si="272"/>
        <v>2912</v>
      </c>
      <c r="B2912" t="str">
        <f>IF(HLOOKUP("Memory",'vInfo (Imported)'!$1:$5000,A2912,FALSE)&gt;0,HLOOKUP("Memory",'vInfo (Imported)'!$1:$5000,A2912,FALSE),"")</f>
        <v/>
      </c>
      <c r="C2912" t="str">
        <f>IF(HLOOKUP("CPUs",'vInfo (Imported)'!$1:$5000,A2912,FALSE)&gt;0,
HLOOKUP("CPUs",'vInfo (Imported)'!$1:$5000,A2912,FALSE),
"")</f>
        <v/>
      </c>
      <c r="D2912" t="str">
        <f>IF(HLOOKUP($D$1,'vInfo (Imported)'!$1:$5000,A2912,FALSE)&gt;0,
HLOOKUP($D$1,'vInfo (Imported)'!$1:$5000,A2912,FALSE),
"")</f>
        <v/>
      </c>
      <c r="E2912" t="str">
        <f>IF(HLOOKUP("Category",'vInfo (Imported)'!$1:$5000,A2912,FALSE)&gt;0,
HLOOKUP("Category",'vInfo (Imported)'!$1:$5000,A2912,FALSE),
"")</f>
        <v/>
      </c>
      <c r="F2912" t="str">
        <f>IF(HLOOKUP("OS according to the configuration file",'vInfo (Imported)'!$1:$5000,A2912,FALSE)&gt;0,
HLOOKUP("OS according to the configuration file",'vInfo (Imported)'!$1:$5000,A2912,FALSE),
"")</f>
        <v/>
      </c>
      <c r="G2912" s="1" t="str">
        <f>IF(HLOOKUP("Cluster",'vInfo (Imported)'!$1:$5000,A2912,FALSE)&gt;0,
HLOOKUP("Cluster",'vInfo (Imported)'!$1:$5000,A2912,FALSE),
"")</f>
        <v/>
      </c>
      <c r="K2912" s="28">
        <f>'vCluster (Imported)'!A2912</f>
        <v>0</v>
      </c>
      <c r="L2912">
        <f t="shared" si="273"/>
        <v>0</v>
      </c>
      <c r="M2912">
        <f t="shared" si="274"/>
        <v>0</v>
      </c>
      <c r="N2912">
        <f t="shared" si="275"/>
        <v>0</v>
      </c>
      <c r="O2912" s="1">
        <f t="shared" si="276"/>
        <v>0</v>
      </c>
      <c r="P2912">
        <f>SUMIFS('vCluster (Imported)'!$G:$G,'vCluster (Imported)'!$A:$A,K2912)</f>
        <v>0</v>
      </c>
      <c r="Q2912">
        <f t="shared" si="277"/>
        <v>0</v>
      </c>
    </row>
    <row r="2913" spans="1:17" x14ac:dyDescent="0.3">
      <c r="A2913">
        <f t="shared" si="272"/>
        <v>2913</v>
      </c>
      <c r="B2913" t="str">
        <f>IF(HLOOKUP("Memory",'vInfo (Imported)'!$1:$5000,A2913,FALSE)&gt;0,HLOOKUP("Memory",'vInfo (Imported)'!$1:$5000,A2913,FALSE),"")</f>
        <v/>
      </c>
      <c r="C2913" t="str">
        <f>IF(HLOOKUP("CPUs",'vInfo (Imported)'!$1:$5000,A2913,FALSE)&gt;0,
HLOOKUP("CPUs",'vInfo (Imported)'!$1:$5000,A2913,FALSE),
"")</f>
        <v/>
      </c>
      <c r="D2913" t="str">
        <f>IF(HLOOKUP($D$1,'vInfo (Imported)'!$1:$5000,A2913,FALSE)&gt;0,
HLOOKUP($D$1,'vInfo (Imported)'!$1:$5000,A2913,FALSE),
"")</f>
        <v/>
      </c>
      <c r="E2913" t="str">
        <f>IF(HLOOKUP("Category",'vInfo (Imported)'!$1:$5000,A2913,FALSE)&gt;0,
HLOOKUP("Category",'vInfo (Imported)'!$1:$5000,A2913,FALSE),
"")</f>
        <v/>
      </c>
      <c r="F2913" t="str">
        <f>IF(HLOOKUP("OS according to the configuration file",'vInfo (Imported)'!$1:$5000,A2913,FALSE)&gt;0,
HLOOKUP("OS according to the configuration file",'vInfo (Imported)'!$1:$5000,A2913,FALSE),
"")</f>
        <v/>
      </c>
      <c r="G2913" s="1" t="str">
        <f>IF(HLOOKUP("Cluster",'vInfo (Imported)'!$1:$5000,A2913,FALSE)&gt;0,
HLOOKUP("Cluster",'vInfo (Imported)'!$1:$5000,A2913,FALSE),
"")</f>
        <v/>
      </c>
      <c r="K2913" s="28">
        <f>'vCluster (Imported)'!A2913</f>
        <v>0</v>
      </c>
      <c r="L2913">
        <f t="shared" si="273"/>
        <v>0</v>
      </c>
      <c r="M2913">
        <f t="shared" si="274"/>
        <v>0</v>
      </c>
      <c r="N2913">
        <f t="shared" si="275"/>
        <v>0</v>
      </c>
      <c r="O2913" s="1">
        <f t="shared" si="276"/>
        <v>0</v>
      </c>
      <c r="P2913">
        <f>SUMIFS('vCluster (Imported)'!$G:$G,'vCluster (Imported)'!$A:$A,K2913)</f>
        <v>0</v>
      </c>
      <c r="Q2913">
        <f t="shared" si="277"/>
        <v>0</v>
      </c>
    </row>
    <row r="2914" spans="1:17" x14ac:dyDescent="0.3">
      <c r="A2914">
        <f t="shared" si="272"/>
        <v>2914</v>
      </c>
      <c r="B2914" t="str">
        <f>IF(HLOOKUP("Memory",'vInfo (Imported)'!$1:$5000,A2914,FALSE)&gt;0,HLOOKUP("Memory",'vInfo (Imported)'!$1:$5000,A2914,FALSE),"")</f>
        <v/>
      </c>
      <c r="C2914" t="str">
        <f>IF(HLOOKUP("CPUs",'vInfo (Imported)'!$1:$5000,A2914,FALSE)&gt;0,
HLOOKUP("CPUs",'vInfo (Imported)'!$1:$5000,A2914,FALSE),
"")</f>
        <v/>
      </c>
      <c r="D2914" t="str">
        <f>IF(HLOOKUP($D$1,'vInfo (Imported)'!$1:$5000,A2914,FALSE)&gt;0,
HLOOKUP($D$1,'vInfo (Imported)'!$1:$5000,A2914,FALSE),
"")</f>
        <v/>
      </c>
      <c r="E2914" t="str">
        <f>IF(HLOOKUP("Category",'vInfo (Imported)'!$1:$5000,A2914,FALSE)&gt;0,
HLOOKUP("Category",'vInfo (Imported)'!$1:$5000,A2914,FALSE),
"")</f>
        <v/>
      </c>
      <c r="F2914" t="str">
        <f>IF(HLOOKUP("OS according to the configuration file",'vInfo (Imported)'!$1:$5000,A2914,FALSE)&gt;0,
HLOOKUP("OS according to the configuration file",'vInfo (Imported)'!$1:$5000,A2914,FALSE),
"")</f>
        <v/>
      </c>
      <c r="G2914" s="1" t="str">
        <f>IF(HLOOKUP("Cluster",'vInfo (Imported)'!$1:$5000,A2914,FALSE)&gt;0,
HLOOKUP("Cluster",'vInfo (Imported)'!$1:$5000,A2914,FALSE),
"")</f>
        <v/>
      </c>
      <c r="K2914" s="28">
        <f>'vCluster (Imported)'!A2914</f>
        <v>0</v>
      </c>
      <c r="L2914">
        <f t="shared" si="273"/>
        <v>0</v>
      </c>
      <c r="M2914">
        <f t="shared" si="274"/>
        <v>0</v>
      </c>
      <c r="N2914">
        <f t="shared" si="275"/>
        <v>0</v>
      </c>
      <c r="O2914" s="1">
        <f t="shared" si="276"/>
        <v>0</v>
      </c>
      <c r="P2914">
        <f>SUMIFS('vCluster (Imported)'!$G:$G,'vCluster (Imported)'!$A:$A,K2914)</f>
        <v>0</v>
      </c>
      <c r="Q2914">
        <f t="shared" si="277"/>
        <v>0</v>
      </c>
    </row>
    <row r="2915" spans="1:17" x14ac:dyDescent="0.3">
      <c r="A2915">
        <f t="shared" si="272"/>
        <v>2915</v>
      </c>
      <c r="B2915" t="str">
        <f>IF(HLOOKUP("Memory",'vInfo (Imported)'!$1:$5000,A2915,FALSE)&gt;0,HLOOKUP("Memory",'vInfo (Imported)'!$1:$5000,A2915,FALSE),"")</f>
        <v/>
      </c>
      <c r="C2915" t="str">
        <f>IF(HLOOKUP("CPUs",'vInfo (Imported)'!$1:$5000,A2915,FALSE)&gt;0,
HLOOKUP("CPUs",'vInfo (Imported)'!$1:$5000,A2915,FALSE),
"")</f>
        <v/>
      </c>
      <c r="D2915" t="str">
        <f>IF(HLOOKUP($D$1,'vInfo (Imported)'!$1:$5000,A2915,FALSE)&gt;0,
HLOOKUP($D$1,'vInfo (Imported)'!$1:$5000,A2915,FALSE),
"")</f>
        <v/>
      </c>
      <c r="E2915" t="str">
        <f>IF(HLOOKUP("Category",'vInfo (Imported)'!$1:$5000,A2915,FALSE)&gt;0,
HLOOKUP("Category",'vInfo (Imported)'!$1:$5000,A2915,FALSE),
"")</f>
        <v/>
      </c>
      <c r="F2915" t="str">
        <f>IF(HLOOKUP("OS according to the configuration file",'vInfo (Imported)'!$1:$5000,A2915,FALSE)&gt;0,
HLOOKUP("OS according to the configuration file",'vInfo (Imported)'!$1:$5000,A2915,FALSE),
"")</f>
        <v/>
      </c>
      <c r="G2915" s="1" t="str">
        <f>IF(HLOOKUP("Cluster",'vInfo (Imported)'!$1:$5000,A2915,FALSE)&gt;0,
HLOOKUP("Cluster",'vInfo (Imported)'!$1:$5000,A2915,FALSE),
"")</f>
        <v/>
      </c>
      <c r="K2915" s="28">
        <f>'vCluster (Imported)'!A2915</f>
        <v>0</v>
      </c>
      <c r="L2915">
        <f t="shared" si="273"/>
        <v>0</v>
      </c>
      <c r="M2915">
        <f t="shared" si="274"/>
        <v>0</v>
      </c>
      <c r="N2915">
        <f t="shared" si="275"/>
        <v>0</v>
      </c>
      <c r="O2915" s="1">
        <f t="shared" si="276"/>
        <v>0</v>
      </c>
      <c r="P2915">
        <f>SUMIFS('vCluster (Imported)'!$G:$G,'vCluster (Imported)'!$A:$A,K2915)</f>
        <v>0</v>
      </c>
      <c r="Q2915">
        <f t="shared" si="277"/>
        <v>0</v>
      </c>
    </row>
    <row r="2916" spans="1:17" x14ac:dyDescent="0.3">
      <c r="A2916">
        <f t="shared" si="272"/>
        <v>2916</v>
      </c>
      <c r="B2916" t="str">
        <f>IF(HLOOKUP("Memory",'vInfo (Imported)'!$1:$5000,A2916,FALSE)&gt;0,HLOOKUP("Memory",'vInfo (Imported)'!$1:$5000,A2916,FALSE),"")</f>
        <v/>
      </c>
      <c r="C2916" t="str">
        <f>IF(HLOOKUP("CPUs",'vInfo (Imported)'!$1:$5000,A2916,FALSE)&gt;0,
HLOOKUP("CPUs",'vInfo (Imported)'!$1:$5000,A2916,FALSE),
"")</f>
        <v/>
      </c>
      <c r="D2916" t="str">
        <f>IF(HLOOKUP($D$1,'vInfo (Imported)'!$1:$5000,A2916,FALSE)&gt;0,
HLOOKUP($D$1,'vInfo (Imported)'!$1:$5000,A2916,FALSE),
"")</f>
        <v/>
      </c>
      <c r="E2916" t="str">
        <f>IF(HLOOKUP("Category",'vInfo (Imported)'!$1:$5000,A2916,FALSE)&gt;0,
HLOOKUP("Category",'vInfo (Imported)'!$1:$5000,A2916,FALSE),
"")</f>
        <v/>
      </c>
      <c r="F2916" t="str">
        <f>IF(HLOOKUP("OS according to the configuration file",'vInfo (Imported)'!$1:$5000,A2916,FALSE)&gt;0,
HLOOKUP("OS according to the configuration file",'vInfo (Imported)'!$1:$5000,A2916,FALSE),
"")</f>
        <v/>
      </c>
      <c r="G2916" s="1" t="str">
        <f>IF(HLOOKUP("Cluster",'vInfo (Imported)'!$1:$5000,A2916,FALSE)&gt;0,
HLOOKUP("Cluster",'vInfo (Imported)'!$1:$5000,A2916,FALSE),
"")</f>
        <v/>
      </c>
      <c r="K2916" s="28">
        <f>'vCluster (Imported)'!A2916</f>
        <v>0</v>
      </c>
      <c r="L2916">
        <f t="shared" si="273"/>
        <v>0</v>
      </c>
      <c r="M2916">
        <f t="shared" si="274"/>
        <v>0</v>
      </c>
      <c r="N2916">
        <f t="shared" si="275"/>
        <v>0</v>
      </c>
      <c r="O2916" s="1">
        <f t="shared" si="276"/>
        <v>0</v>
      </c>
      <c r="P2916">
        <f>SUMIFS('vCluster (Imported)'!$G:$G,'vCluster (Imported)'!$A:$A,K2916)</f>
        <v>0</v>
      </c>
      <c r="Q2916">
        <f t="shared" si="277"/>
        <v>0</v>
      </c>
    </row>
    <row r="2917" spans="1:17" x14ac:dyDescent="0.3">
      <c r="A2917">
        <f t="shared" si="272"/>
        <v>2917</v>
      </c>
      <c r="B2917" t="str">
        <f>IF(HLOOKUP("Memory",'vInfo (Imported)'!$1:$5000,A2917,FALSE)&gt;0,HLOOKUP("Memory",'vInfo (Imported)'!$1:$5000,A2917,FALSE),"")</f>
        <v/>
      </c>
      <c r="C2917" t="str">
        <f>IF(HLOOKUP("CPUs",'vInfo (Imported)'!$1:$5000,A2917,FALSE)&gt;0,
HLOOKUP("CPUs",'vInfo (Imported)'!$1:$5000,A2917,FALSE),
"")</f>
        <v/>
      </c>
      <c r="D2917" t="str">
        <f>IF(HLOOKUP($D$1,'vInfo (Imported)'!$1:$5000,A2917,FALSE)&gt;0,
HLOOKUP($D$1,'vInfo (Imported)'!$1:$5000,A2917,FALSE),
"")</f>
        <v/>
      </c>
      <c r="E2917" t="str">
        <f>IF(HLOOKUP("Category",'vInfo (Imported)'!$1:$5000,A2917,FALSE)&gt;0,
HLOOKUP("Category",'vInfo (Imported)'!$1:$5000,A2917,FALSE),
"")</f>
        <v/>
      </c>
      <c r="F2917" t="str">
        <f>IF(HLOOKUP("OS according to the configuration file",'vInfo (Imported)'!$1:$5000,A2917,FALSE)&gt;0,
HLOOKUP("OS according to the configuration file",'vInfo (Imported)'!$1:$5000,A2917,FALSE),
"")</f>
        <v/>
      </c>
      <c r="G2917" s="1" t="str">
        <f>IF(HLOOKUP("Cluster",'vInfo (Imported)'!$1:$5000,A2917,FALSE)&gt;0,
HLOOKUP("Cluster",'vInfo (Imported)'!$1:$5000,A2917,FALSE),
"")</f>
        <v/>
      </c>
      <c r="K2917" s="28">
        <f>'vCluster (Imported)'!A2917</f>
        <v>0</v>
      </c>
      <c r="L2917">
        <f t="shared" si="273"/>
        <v>0</v>
      </c>
      <c r="M2917">
        <f t="shared" si="274"/>
        <v>0</v>
      </c>
      <c r="N2917">
        <f t="shared" si="275"/>
        <v>0</v>
      </c>
      <c r="O2917" s="1">
        <f t="shared" si="276"/>
        <v>0</v>
      </c>
      <c r="P2917">
        <f>SUMIFS('vCluster (Imported)'!$G:$G,'vCluster (Imported)'!$A:$A,K2917)</f>
        <v>0</v>
      </c>
      <c r="Q2917">
        <f t="shared" si="277"/>
        <v>0</v>
      </c>
    </row>
    <row r="2918" spans="1:17" x14ac:dyDescent="0.3">
      <c r="A2918">
        <f t="shared" si="272"/>
        <v>2918</v>
      </c>
      <c r="B2918" t="str">
        <f>IF(HLOOKUP("Memory",'vInfo (Imported)'!$1:$5000,A2918,FALSE)&gt;0,HLOOKUP("Memory",'vInfo (Imported)'!$1:$5000,A2918,FALSE),"")</f>
        <v/>
      </c>
      <c r="C2918" t="str">
        <f>IF(HLOOKUP("CPUs",'vInfo (Imported)'!$1:$5000,A2918,FALSE)&gt;0,
HLOOKUP("CPUs",'vInfo (Imported)'!$1:$5000,A2918,FALSE),
"")</f>
        <v/>
      </c>
      <c r="D2918" t="str">
        <f>IF(HLOOKUP($D$1,'vInfo (Imported)'!$1:$5000,A2918,FALSE)&gt;0,
HLOOKUP($D$1,'vInfo (Imported)'!$1:$5000,A2918,FALSE),
"")</f>
        <v/>
      </c>
      <c r="E2918" t="str">
        <f>IF(HLOOKUP("Category",'vInfo (Imported)'!$1:$5000,A2918,FALSE)&gt;0,
HLOOKUP("Category",'vInfo (Imported)'!$1:$5000,A2918,FALSE),
"")</f>
        <v/>
      </c>
      <c r="F2918" t="str">
        <f>IF(HLOOKUP("OS according to the configuration file",'vInfo (Imported)'!$1:$5000,A2918,FALSE)&gt;0,
HLOOKUP("OS according to the configuration file",'vInfo (Imported)'!$1:$5000,A2918,FALSE),
"")</f>
        <v/>
      </c>
      <c r="G2918" s="1" t="str">
        <f>IF(HLOOKUP("Cluster",'vInfo (Imported)'!$1:$5000,A2918,FALSE)&gt;0,
HLOOKUP("Cluster",'vInfo (Imported)'!$1:$5000,A2918,FALSE),
"")</f>
        <v/>
      </c>
      <c r="K2918" s="28">
        <f>'vCluster (Imported)'!A2918</f>
        <v>0</v>
      </c>
      <c r="L2918">
        <f t="shared" si="273"/>
        <v>0</v>
      </c>
      <c r="M2918">
        <f t="shared" si="274"/>
        <v>0</v>
      </c>
      <c r="N2918">
        <f t="shared" si="275"/>
        <v>0</v>
      </c>
      <c r="O2918" s="1">
        <f t="shared" si="276"/>
        <v>0</v>
      </c>
      <c r="P2918">
        <f>SUMIFS('vCluster (Imported)'!$G:$G,'vCluster (Imported)'!$A:$A,K2918)</f>
        <v>0</v>
      </c>
      <c r="Q2918">
        <f t="shared" si="277"/>
        <v>0</v>
      </c>
    </row>
    <row r="2919" spans="1:17" x14ac:dyDescent="0.3">
      <c r="A2919">
        <f t="shared" si="272"/>
        <v>2919</v>
      </c>
      <c r="B2919" t="str">
        <f>IF(HLOOKUP("Memory",'vInfo (Imported)'!$1:$5000,A2919,FALSE)&gt;0,HLOOKUP("Memory",'vInfo (Imported)'!$1:$5000,A2919,FALSE),"")</f>
        <v/>
      </c>
      <c r="C2919" t="str">
        <f>IF(HLOOKUP("CPUs",'vInfo (Imported)'!$1:$5000,A2919,FALSE)&gt;0,
HLOOKUP("CPUs",'vInfo (Imported)'!$1:$5000,A2919,FALSE),
"")</f>
        <v/>
      </c>
      <c r="D2919" t="str">
        <f>IF(HLOOKUP($D$1,'vInfo (Imported)'!$1:$5000,A2919,FALSE)&gt;0,
HLOOKUP($D$1,'vInfo (Imported)'!$1:$5000,A2919,FALSE),
"")</f>
        <v/>
      </c>
      <c r="E2919" t="str">
        <f>IF(HLOOKUP("Category",'vInfo (Imported)'!$1:$5000,A2919,FALSE)&gt;0,
HLOOKUP("Category",'vInfo (Imported)'!$1:$5000,A2919,FALSE),
"")</f>
        <v/>
      </c>
      <c r="F2919" t="str">
        <f>IF(HLOOKUP("OS according to the configuration file",'vInfo (Imported)'!$1:$5000,A2919,FALSE)&gt;0,
HLOOKUP("OS according to the configuration file",'vInfo (Imported)'!$1:$5000,A2919,FALSE),
"")</f>
        <v/>
      </c>
      <c r="G2919" s="1" t="str">
        <f>IF(HLOOKUP("Cluster",'vInfo (Imported)'!$1:$5000,A2919,FALSE)&gt;0,
HLOOKUP("Cluster",'vInfo (Imported)'!$1:$5000,A2919,FALSE),
"")</f>
        <v/>
      </c>
      <c r="K2919" s="28">
        <f>'vCluster (Imported)'!A2919</f>
        <v>0</v>
      </c>
      <c r="L2919">
        <f t="shared" si="273"/>
        <v>0</v>
      </c>
      <c r="M2919">
        <f t="shared" si="274"/>
        <v>0</v>
      </c>
      <c r="N2919">
        <f t="shared" si="275"/>
        <v>0</v>
      </c>
      <c r="O2919" s="1">
        <f t="shared" si="276"/>
        <v>0</v>
      </c>
      <c r="P2919">
        <f>SUMIFS('vCluster (Imported)'!$G:$G,'vCluster (Imported)'!$A:$A,K2919)</f>
        <v>0</v>
      </c>
      <c r="Q2919">
        <f t="shared" si="277"/>
        <v>0</v>
      </c>
    </row>
    <row r="2920" spans="1:17" x14ac:dyDescent="0.3">
      <c r="A2920">
        <f t="shared" si="272"/>
        <v>2920</v>
      </c>
      <c r="B2920" t="str">
        <f>IF(HLOOKUP("Memory",'vInfo (Imported)'!$1:$5000,A2920,FALSE)&gt;0,HLOOKUP("Memory",'vInfo (Imported)'!$1:$5000,A2920,FALSE),"")</f>
        <v/>
      </c>
      <c r="C2920" t="str">
        <f>IF(HLOOKUP("CPUs",'vInfo (Imported)'!$1:$5000,A2920,FALSE)&gt;0,
HLOOKUP("CPUs",'vInfo (Imported)'!$1:$5000,A2920,FALSE),
"")</f>
        <v/>
      </c>
      <c r="D2920" t="str">
        <f>IF(HLOOKUP($D$1,'vInfo (Imported)'!$1:$5000,A2920,FALSE)&gt;0,
HLOOKUP($D$1,'vInfo (Imported)'!$1:$5000,A2920,FALSE),
"")</f>
        <v/>
      </c>
      <c r="E2920" t="str">
        <f>IF(HLOOKUP("Category",'vInfo (Imported)'!$1:$5000,A2920,FALSE)&gt;0,
HLOOKUP("Category",'vInfo (Imported)'!$1:$5000,A2920,FALSE),
"")</f>
        <v/>
      </c>
      <c r="F2920" t="str">
        <f>IF(HLOOKUP("OS according to the configuration file",'vInfo (Imported)'!$1:$5000,A2920,FALSE)&gt;0,
HLOOKUP("OS according to the configuration file",'vInfo (Imported)'!$1:$5000,A2920,FALSE),
"")</f>
        <v/>
      </c>
      <c r="G2920" s="1" t="str">
        <f>IF(HLOOKUP("Cluster",'vInfo (Imported)'!$1:$5000,A2920,FALSE)&gt;0,
HLOOKUP("Cluster",'vInfo (Imported)'!$1:$5000,A2920,FALSE),
"")</f>
        <v/>
      </c>
      <c r="K2920" s="28">
        <f>'vCluster (Imported)'!A2920</f>
        <v>0</v>
      </c>
      <c r="L2920">
        <f t="shared" si="273"/>
        <v>0</v>
      </c>
      <c r="M2920">
        <f t="shared" si="274"/>
        <v>0</v>
      </c>
      <c r="N2920">
        <f t="shared" si="275"/>
        <v>0</v>
      </c>
      <c r="O2920" s="1">
        <f t="shared" si="276"/>
        <v>0</v>
      </c>
      <c r="P2920">
        <f>SUMIFS('vCluster (Imported)'!$G:$G,'vCluster (Imported)'!$A:$A,K2920)</f>
        <v>0</v>
      </c>
      <c r="Q2920">
        <f t="shared" si="277"/>
        <v>0</v>
      </c>
    </row>
    <row r="2921" spans="1:17" x14ac:dyDescent="0.3">
      <c r="A2921">
        <f t="shared" si="272"/>
        <v>2921</v>
      </c>
      <c r="B2921" t="str">
        <f>IF(HLOOKUP("Memory",'vInfo (Imported)'!$1:$5000,A2921,FALSE)&gt;0,HLOOKUP("Memory",'vInfo (Imported)'!$1:$5000,A2921,FALSE),"")</f>
        <v/>
      </c>
      <c r="C2921" t="str">
        <f>IF(HLOOKUP("CPUs",'vInfo (Imported)'!$1:$5000,A2921,FALSE)&gt;0,
HLOOKUP("CPUs",'vInfo (Imported)'!$1:$5000,A2921,FALSE),
"")</f>
        <v/>
      </c>
      <c r="D2921" t="str">
        <f>IF(HLOOKUP($D$1,'vInfo (Imported)'!$1:$5000,A2921,FALSE)&gt;0,
HLOOKUP($D$1,'vInfo (Imported)'!$1:$5000,A2921,FALSE),
"")</f>
        <v/>
      </c>
      <c r="E2921" t="str">
        <f>IF(HLOOKUP("Category",'vInfo (Imported)'!$1:$5000,A2921,FALSE)&gt;0,
HLOOKUP("Category",'vInfo (Imported)'!$1:$5000,A2921,FALSE),
"")</f>
        <v/>
      </c>
      <c r="F2921" t="str">
        <f>IF(HLOOKUP("OS according to the configuration file",'vInfo (Imported)'!$1:$5000,A2921,FALSE)&gt;0,
HLOOKUP("OS according to the configuration file",'vInfo (Imported)'!$1:$5000,A2921,FALSE),
"")</f>
        <v/>
      </c>
      <c r="G2921" s="1" t="str">
        <f>IF(HLOOKUP("Cluster",'vInfo (Imported)'!$1:$5000,A2921,FALSE)&gt;0,
HLOOKUP("Cluster",'vInfo (Imported)'!$1:$5000,A2921,FALSE),
"")</f>
        <v/>
      </c>
      <c r="K2921" s="28">
        <f>'vCluster (Imported)'!A2921</f>
        <v>0</v>
      </c>
      <c r="L2921">
        <f t="shared" si="273"/>
        <v>0</v>
      </c>
      <c r="M2921">
        <f t="shared" si="274"/>
        <v>0</v>
      </c>
      <c r="N2921">
        <f t="shared" si="275"/>
        <v>0</v>
      </c>
      <c r="O2921" s="1">
        <f t="shared" si="276"/>
        <v>0</v>
      </c>
      <c r="P2921">
        <f>SUMIFS('vCluster (Imported)'!$G:$G,'vCluster (Imported)'!$A:$A,K2921)</f>
        <v>0</v>
      </c>
      <c r="Q2921">
        <f t="shared" si="277"/>
        <v>0</v>
      </c>
    </row>
    <row r="2922" spans="1:17" x14ac:dyDescent="0.3">
      <c r="A2922">
        <f t="shared" si="272"/>
        <v>2922</v>
      </c>
      <c r="B2922" t="str">
        <f>IF(HLOOKUP("Memory",'vInfo (Imported)'!$1:$5000,A2922,FALSE)&gt;0,HLOOKUP("Memory",'vInfo (Imported)'!$1:$5000,A2922,FALSE),"")</f>
        <v/>
      </c>
      <c r="C2922" t="str">
        <f>IF(HLOOKUP("CPUs",'vInfo (Imported)'!$1:$5000,A2922,FALSE)&gt;0,
HLOOKUP("CPUs",'vInfo (Imported)'!$1:$5000,A2922,FALSE),
"")</f>
        <v/>
      </c>
      <c r="D2922" t="str">
        <f>IF(HLOOKUP($D$1,'vInfo (Imported)'!$1:$5000,A2922,FALSE)&gt;0,
HLOOKUP($D$1,'vInfo (Imported)'!$1:$5000,A2922,FALSE),
"")</f>
        <v/>
      </c>
      <c r="E2922" t="str">
        <f>IF(HLOOKUP("Category",'vInfo (Imported)'!$1:$5000,A2922,FALSE)&gt;0,
HLOOKUP("Category",'vInfo (Imported)'!$1:$5000,A2922,FALSE),
"")</f>
        <v/>
      </c>
      <c r="F2922" t="str">
        <f>IF(HLOOKUP("OS according to the configuration file",'vInfo (Imported)'!$1:$5000,A2922,FALSE)&gt;0,
HLOOKUP("OS according to the configuration file",'vInfo (Imported)'!$1:$5000,A2922,FALSE),
"")</f>
        <v/>
      </c>
      <c r="G2922" s="1" t="str">
        <f>IF(HLOOKUP("Cluster",'vInfo (Imported)'!$1:$5000,A2922,FALSE)&gt;0,
HLOOKUP("Cluster",'vInfo (Imported)'!$1:$5000,A2922,FALSE),
"")</f>
        <v/>
      </c>
      <c r="K2922" s="28">
        <f>'vCluster (Imported)'!A2922</f>
        <v>0</v>
      </c>
      <c r="L2922">
        <f t="shared" si="273"/>
        <v>0</v>
      </c>
      <c r="M2922">
        <f t="shared" si="274"/>
        <v>0</v>
      </c>
      <c r="N2922">
        <f t="shared" si="275"/>
        <v>0</v>
      </c>
      <c r="O2922" s="1">
        <f t="shared" si="276"/>
        <v>0</v>
      </c>
      <c r="P2922">
        <f>SUMIFS('vCluster (Imported)'!$G:$G,'vCluster (Imported)'!$A:$A,K2922)</f>
        <v>0</v>
      </c>
      <c r="Q2922">
        <f t="shared" si="277"/>
        <v>0</v>
      </c>
    </row>
    <row r="2923" spans="1:17" x14ac:dyDescent="0.3">
      <c r="A2923">
        <f t="shared" si="272"/>
        <v>2923</v>
      </c>
      <c r="B2923" t="str">
        <f>IF(HLOOKUP("Memory",'vInfo (Imported)'!$1:$5000,A2923,FALSE)&gt;0,HLOOKUP("Memory",'vInfo (Imported)'!$1:$5000,A2923,FALSE),"")</f>
        <v/>
      </c>
      <c r="C2923" t="str">
        <f>IF(HLOOKUP("CPUs",'vInfo (Imported)'!$1:$5000,A2923,FALSE)&gt;0,
HLOOKUP("CPUs",'vInfo (Imported)'!$1:$5000,A2923,FALSE),
"")</f>
        <v/>
      </c>
      <c r="D2923" t="str">
        <f>IF(HLOOKUP($D$1,'vInfo (Imported)'!$1:$5000,A2923,FALSE)&gt;0,
HLOOKUP($D$1,'vInfo (Imported)'!$1:$5000,A2923,FALSE),
"")</f>
        <v/>
      </c>
      <c r="E2923" t="str">
        <f>IF(HLOOKUP("Category",'vInfo (Imported)'!$1:$5000,A2923,FALSE)&gt;0,
HLOOKUP("Category",'vInfo (Imported)'!$1:$5000,A2923,FALSE),
"")</f>
        <v/>
      </c>
      <c r="F2923" t="str">
        <f>IF(HLOOKUP("OS according to the configuration file",'vInfo (Imported)'!$1:$5000,A2923,FALSE)&gt;0,
HLOOKUP("OS according to the configuration file",'vInfo (Imported)'!$1:$5000,A2923,FALSE),
"")</f>
        <v/>
      </c>
      <c r="G2923" s="1" t="str">
        <f>IF(HLOOKUP("Cluster",'vInfo (Imported)'!$1:$5000,A2923,FALSE)&gt;0,
HLOOKUP("Cluster",'vInfo (Imported)'!$1:$5000,A2923,FALSE),
"")</f>
        <v/>
      </c>
      <c r="K2923" s="28">
        <f>'vCluster (Imported)'!A2923</f>
        <v>0</v>
      </c>
      <c r="L2923">
        <f t="shared" si="273"/>
        <v>0</v>
      </c>
      <c r="M2923">
        <f t="shared" si="274"/>
        <v>0</v>
      </c>
      <c r="N2923">
        <f t="shared" si="275"/>
        <v>0</v>
      </c>
      <c r="O2923" s="1">
        <f t="shared" si="276"/>
        <v>0</v>
      </c>
      <c r="P2923">
        <f>SUMIFS('vCluster (Imported)'!$G:$G,'vCluster (Imported)'!$A:$A,K2923)</f>
        <v>0</v>
      </c>
      <c r="Q2923">
        <f t="shared" si="277"/>
        <v>0</v>
      </c>
    </row>
    <row r="2924" spans="1:17" x14ac:dyDescent="0.3">
      <c r="A2924">
        <f t="shared" si="272"/>
        <v>2924</v>
      </c>
      <c r="B2924" t="str">
        <f>IF(HLOOKUP("Memory",'vInfo (Imported)'!$1:$5000,A2924,FALSE)&gt;0,HLOOKUP("Memory",'vInfo (Imported)'!$1:$5000,A2924,FALSE),"")</f>
        <v/>
      </c>
      <c r="C2924" t="str">
        <f>IF(HLOOKUP("CPUs",'vInfo (Imported)'!$1:$5000,A2924,FALSE)&gt;0,
HLOOKUP("CPUs",'vInfo (Imported)'!$1:$5000,A2924,FALSE),
"")</f>
        <v/>
      </c>
      <c r="D2924" t="str">
        <f>IF(HLOOKUP($D$1,'vInfo (Imported)'!$1:$5000,A2924,FALSE)&gt;0,
HLOOKUP($D$1,'vInfo (Imported)'!$1:$5000,A2924,FALSE),
"")</f>
        <v/>
      </c>
      <c r="E2924" t="str">
        <f>IF(HLOOKUP("Category",'vInfo (Imported)'!$1:$5000,A2924,FALSE)&gt;0,
HLOOKUP("Category",'vInfo (Imported)'!$1:$5000,A2924,FALSE),
"")</f>
        <v/>
      </c>
      <c r="F2924" t="str">
        <f>IF(HLOOKUP("OS according to the configuration file",'vInfo (Imported)'!$1:$5000,A2924,FALSE)&gt;0,
HLOOKUP("OS according to the configuration file",'vInfo (Imported)'!$1:$5000,A2924,FALSE),
"")</f>
        <v/>
      </c>
      <c r="G2924" s="1" t="str">
        <f>IF(HLOOKUP("Cluster",'vInfo (Imported)'!$1:$5000,A2924,FALSE)&gt;0,
HLOOKUP("Cluster",'vInfo (Imported)'!$1:$5000,A2924,FALSE),
"")</f>
        <v/>
      </c>
      <c r="K2924" s="28">
        <f>'vCluster (Imported)'!A2924</f>
        <v>0</v>
      </c>
      <c r="L2924">
        <f t="shared" si="273"/>
        <v>0</v>
      </c>
      <c r="M2924">
        <f t="shared" si="274"/>
        <v>0</v>
      </c>
      <c r="N2924">
        <f t="shared" si="275"/>
        <v>0</v>
      </c>
      <c r="O2924" s="1">
        <f t="shared" si="276"/>
        <v>0</v>
      </c>
      <c r="P2924">
        <f>SUMIFS('vCluster (Imported)'!$G:$G,'vCluster (Imported)'!$A:$A,K2924)</f>
        <v>0</v>
      </c>
      <c r="Q2924">
        <f t="shared" si="277"/>
        <v>0</v>
      </c>
    </row>
    <row r="2925" spans="1:17" x14ac:dyDescent="0.3">
      <c r="A2925">
        <f t="shared" si="272"/>
        <v>2925</v>
      </c>
      <c r="B2925" t="str">
        <f>IF(HLOOKUP("Memory",'vInfo (Imported)'!$1:$5000,A2925,FALSE)&gt;0,HLOOKUP("Memory",'vInfo (Imported)'!$1:$5000,A2925,FALSE),"")</f>
        <v/>
      </c>
      <c r="C2925" t="str">
        <f>IF(HLOOKUP("CPUs",'vInfo (Imported)'!$1:$5000,A2925,FALSE)&gt;0,
HLOOKUP("CPUs",'vInfo (Imported)'!$1:$5000,A2925,FALSE),
"")</f>
        <v/>
      </c>
      <c r="D2925" t="str">
        <f>IF(HLOOKUP($D$1,'vInfo (Imported)'!$1:$5000,A2925,FALSE)&gt;0,
HLOOKUP($D$1,'vInfo (Imported)'!$1:$5000,A2925,FALSE),
"")</f>
        <v/>
      </c>
      <c r="E2925" t="str">
        <f>IF(HLOOKUP("Category",'vInfo (Imported)'!$1:$5000,A2925,FALSE)&gt;0,
HLOOKUP("Category",'vInfo (Imported)'!$1:$5000,A2925,FALSE),
"")</f>
        <v/>
      </c>
      <c r="F2925" t="str">
        <f>IF(HLOOKUP("OS according to the configuration file",'vInfo (Imported)'!$1:$5000,A2925,FALSE)&gt;0,
HLOOKUP("OS according to the configuration file",'vInfo (Imported)'!$1:$5000,A2925,FALSE),
"")</f>
        <v/>
      </c>
      <c r="G2925" s="1" t="str">
        <f>IF(HLOOKUP("Cluster",'vInfo (Imported)'!$1:$5000,A2925,FALSE)&gt;0,
HLOOKUP("Cluster",'vInfo (Imported)'!$1:$5000,A2925,FALSE),
"")</f>
        <v/>
      </c>
      <c r="K2925" s="28">
        <f>'vCluster (Imported)'!A2925</f>
        <v>0</v>
      </c>
      <c r="L2925">
        <f t="shared" si="273"/>
        <v>0</v>
      </c>
      <c r="M2925">
        <f t="shared" si="274"/>
        <v>0</v>
      </c>
      <c r="N2925">
        <f t="shared" si="275"/>
        <v>0</v>
      </c>
      <c r="O2925" s="1">
        <f t="shared" si="276"/>
        <v>0</v>
      </c>
      <c r="P2925">
        <f>SUMIFS('vCluster (Imported)'!$G:$G,'vCluster (Imported)'!$A:$A,K2925)</f>
        <v>0</v>
      </c>
      <c r="Q2925">
        <f t="shared" si="277"/>
        <v>0</v>
      </c>
    </row>
    <row r="2926" spans="1:17" x14ac:dyDescent="0.3">
      <c r="A2926">
        <f t="shared" si="272"/>
        <v>2926</v>
      </c>
      <c r="B2926" t="str">
        <f>IF(HLOOKUP("Memory",'vInfo (Imported)'!$1:$5000,A2926,FALSE)&gt;0,HLOOKUP("Memory",'vInfo (Imported)'!$1:$5000,A2926,FALSE),"")</f>
        <v/>
      </c>
      <c r="C2926" t="str">
        <f>IF(HLOOKUP("CPUs",'vInfo (Imported)'!$1:$5000,A2926,FALSE)&gt;0,
HLOOKUP("CPUs",'vInfo (Imported)'!$1:$5000,A2926,FALSE),
"")</f>
        <v/>
      </c>
      <c r="D2926" t="str">
        <f>IF(HLOOKUP($D$1,'vInfo (Imported)'!$1:$5000,A2926,FALSE)&gt;0,
HLOOKUP($D$1,'vInfo (Imported)'!$1:$5000,A2926,FALSE),
"")</f>
        <v/>
      </c>
      <c r="E2926" t="str">
        <f>IF(HLOOKUP("Category",'vInfo (Imported)'!$1:$5000,A2926,FALSE)&gt;0,
HLOOKUP("Category",'vInfo (Imported)'!$1:$5000,A2926,FALSE),
"")</f>
        <v/>
      </c>
      <c r="F2926" t="str">
        <f>IF(HLOOKUP("OS according to the configuration file",'vInfo (Imported)'!$1:$5000,A2926,FALSE)&gt;0,
HLOOKUP("OS according to the configuration file",'vInfo (Imported)'!$1:$5000,A2926,FALSE),
"")</f>
        <v/>
      </c>
      <c r="G2926" s="1" t="str">
        <f>IF(HLOOKUP("Cluster",'vInfo (Imported)'!$1:$5000,A2926,FALSE)&gt;0,
HLOOKUP("Cluster",'vInfo (Imported)'!$1:$5000,A2926,FALSE),
"")</f>
        <v/>
      </c>
      <c r="K2926" s="28">
        <f>'vCluster (Imported)'!A2926</f>
        <v>0</v>
      </c>
      <c r="L2926">
        <f t="shared" si="273"/>
        <v>0</v>
      </c>
      <c r="M2926">
        <f t="shared" si="274"/>
        <v>0</v>
      </c>
      <c r="N2926">
        <f t="shared" si="275"/>
        <v>0</v>
      </c>
      <c r="O2926" s="1">
        <f t="shared" si="276"/>
        <v>0</v>
      </c>
      <c r="P2926">
        <f>SUMIFS('vCluster (Imported)'!$G:$G,'vCluster (Imported)'!$A:$A,K2926)</f>
        <v>0</v>
      </c>
      <c r="Q2926">
        <f t="shared" si="277"/>
        <v>0</v>
      </c>
    </row>
    <row r="2927" spans="1:17" x14ac:dyDescent="0.3">
      <c r="A2927">
        <f t="shared" si="272"/>
        <v>2927</v>
      </c>
      <c r="B2927" t="str">
        <f>IF(HLOOKUP("Memory",'vInfo (Imported)'!$1:$5000,A2927,FALSE)&gt;0,HLOOKUP("Memory",'vInfo (Imported)'!$1:$5000,A2927,FALSE),"")</f>
        <v/>
      </c>
      <c r="C2927" t="str">
        <f>IF(HLOOKUP("CPUs",'vInfo (Imported)'!$1:$5000,A2927,FALSE)&gt;0,
HLOOKUP("CPUs",'vInfo (Imported)'!$1:$5000,A2927,FALSE),
"")</f>
        <v/>
      </c>
      <c r="D2927" t="str">
        <f>IF(HLOOKUP($D$1,'vInfo (Imported)'!$1:$5000,A2927,FALSE)&gt;0,
HLOOKUP($D$1,'vInfo (Imported)'!$1:$5000,A2927,FALSE),
"")</f>
        <v/>
      </c>
      <c r="E2927" t="str">
        <f>IF(HLOOKUP("Category",'vInfo (Imported)'!$1:$5000,A2927,FALSE)&gt;0,
HLOOKUP("Category",'vInfo (Imported)'!$1:$5000,A2927,FALSE),
"")</f>
        <v/>
      </c>
      <c r="F2927" t="str">
        <f>IF(HLOOKUP("OS according to the configuration file",'vInfo (Imported)'!$1:$5000,A2927,FALSE)&gt;0,
HLOOKUP("OS according to the configuration file",'vInfo (Imported)'!$1:$5000,A2927,FALSE),
"")</f>
        <v/>
      </c>
      <c r="G2927" s="1" t="str">
        <f>IF(HLOOKUP("Cluster",'vInfo (Imported)'!$1:$5000,A2927,FALSE)&gt;0,
HLOOKUP("Cluster",'vInfo (Imported)'!$1:$5000,A2927,FALSE),
"")</f>
        <v/>
      </c>
      <c r="K2927" s="28">
        <f>'vCluster (Imported)'!A2927</f>
        <v>0</v>
      </c>
      <c r="L2927">
        <f t="shared" si="273"/>
        <v>0</v>
      </c>
      <c r="M2927">
        <f t="shared" si="274"/>
        <v>0</v>
      </c>
      <c r="N2927">
        <f t="shared" si="275"/>
        <v>0</v>
      </c>
      <c r="O2927" s="1">
        <f t="shared" si="276"/>
        <v>0</v>
      </c>
      <c r="P2927">
        <f>SUMIFS('vCluster (Imported)'!$G:$G,'vCluster (Imported)'!$A:$A,K2927)</f>
        <v>0</v>
      </c>
      <c r="Q2927">
        <f t="shared" si="277"/>
        <v>0</v>
      </c>
    </row>
    <row r="2928" spans="1:17" x14ac:dyDescent="0.3">
      <c r="A2928">
        <f t="shared" si="272"/>
        <v>2928</v>
      </c>
      <c r="B2928" t="str">
        <f>IF(HLOOKUP("Memory",'vInfo (Imported)'!$1:$5000,A2928,FALSE)&gt;0,HLOOKUP("Memory",'vInfo (Imported)'!$1:$5000,A2928,FALSE),"")</f>
        <v/>
      </c>
      <c r="C2928" t="str">
        <f>IF(HLOOKUP("CPUs",'vInfo (Imported)'!$1:$5000,A2928,FALSE)&gt;0,
HLOOKUP("CPUs",'vInfo (Imported)'!$1:$5000,A2928,FALSE),
"")</f>
        <v/>
      </c>
      <c r="D2928" t="str">
        <f>IF(HLOOKUP($D$1,'vInfo (Imported)'!$1:$5000,A2928,FALSE)&gt;0,
HLOOKUP($D$1,'vInfo (Imported)'!$1:$5000,A2928,FALSE),
"")</f>
        <v/>
      </c>
      <c r="E2928" t="str">
        <f>IF(HLOOKUP("Category",'vInfo (Imported)'!$1:$5000,A2928,FALSE)&gt;0,
HLOOKUP("Category",'vInfo (Imported)'!$1:$5000,A2928,FALSE),
"")</f>
        <v/>
      </c>
      <c r="F2928" t="str">
        <f>IF(HLOOKUP("OS according to the configuration file",'vInfo (Imported)'!$1:$5000,A2928,FALSE)&gt;0,
HLOOKUP("OS according to the configuration file",'vInfo (Imported)'!$1:$5000,A2928,FALSE),
"")</f>
        <v/>
      </c>
      <c r="G2928" s="1" t="str">
        <f>IF(HLOOKUP("Cluster",'vInfo (Imported)'!$1:$5000,A2928,FALSE)&gt;0,
HLOOKUP("Cluster",'vInfo (Imported)'!$1:$5000,A2928,FALSE),
"")</f>
        <v/>
      </c>
      <c r="K2928" s="28">
        <f>'vCluster (Imported)'!A2928</f>
        <v>0</v>
      </c>
      <c r="L2928">
        <f t="shared" si="273"/>
        <v>0</v>
      </c>
      <c r="M2928">
        <f t="shared" si="274"/>
        <v>0</v>
      </c>
      <c r="N2928">
        <f t="shared" si="275"/>
        <v>0</v>
      </c>
      <c r="O2928" s="1">
        <f t="shared" si="276"/>
        <v>0</v>
      </c>
      <c r="P2928">
        <f>SUMIFS('vCluster (Imported)'!$G:$G,'vCluster (Imported)'!$A:$A,K2928)</f>
        <v>0</v>
      </c>
      <c r="Q2928">
        <f t="shared" si="277"/>
        <v>0</v>
      </c>
    </row>
    <row r="2929" spans="1:17" x14ac:dyDescent="0.3">
      <c r="A2929">
        <f t="shared" si="272"/>
        <v>2929</v>
      </c>
      <c r="B2929" t="str">
        <f>IF(HLOOKUP("Memory",'vInfo (Imported)'!$1:$5000,A2929,FALSE)&gt;0,HLOOKUP("Memory",'vInfo (Imported)'!$1:$5000,A2929,FALSE),"")</f>
        <v/>
      </c>
      <c r="C2929" t="str">
        <f>IF(HLOOKUP("CPUs",'vInfo (Imported)'!$1:$5000,A2929,FALSE)&gt;0,
HLOOKUP("CPUs",'vInfo (Imported)'!$1:$5000,A2929,FALSE),
"")</f>
        <v/>
      </c>
      <c r="D2929" t="str">
        <f>IF(HLOOKUP($D$1,'vInfo (Imported)'!$1:$5000,A2929,FALSE)&gt;0,
HLOOKUP($D$1,'vInfo (Imported)'!$1:$5000,A2929,FALSE),
"")</f>
        <v/>
      </c>
      <c r="E2929" t="str">
        <f>IF(HLOOKUP("Category",'vInfo (Imported)'!$1:$5000,A2929,FALSE)&gt;0,
HLOOKUP("Category",'vInfo (Imported)'!$1:$5000,A2929,FALSE),
"")</f>
        <v/>
      </c>
      <c r="F2929" t="str">
        <f>IF(HLOOKUP("OS according to the configuration file",'vInfo (Imported)'!$1:$5000,A2929,FALSE)&gt;0,
HLOOKUP("OS according to the configuration file",'vInfo (Imported)'!$1:$5000,A2929,FALSE),
"")</f>
        <v/>
      </c>
      <c r="G2929" s="1" t="str">
        <f>IF(HLOOKUP("Cluster",'vInfo (Imported)'!$1:$5000,A2929,FALSE)&gt;0,
HLOOKUP("Cluster",'vInfo (Imported)'!$1:$5000,A2929,FALSE),
"")</f>
        <v/>
      </c>
      <c r="K2929" s="28">
        <f>'vCluster (Imported)'!A2929</f>
        <v>0</v>
      </c>
      <c r="L2929">
        <f t="shared" si="273"/>
        <v>0</v>
      </c>
      <c r="M2929">
        <f t="shared" si="274"/>
        <v>0</v>
      </c>
      <c r="N2929">
        <f t="shared" si="275"/>
        <v>0</v>
      </c>
      <c r="O2929" s="1">
        <f t="shared" si="276"/>
        <v>0</v>
      </c>
      <c r="P2929">
        <f>SUMIFS('vCluster (Imported)'!$G:$G,'vCluster (Imported)'!$A:$A,K2929)</f>
        <v>0</v>
      </c>
      <c r="Q2929">
        <f t="shared" si="277"/>
        <v>0</v>
      </c>
    </row>
    <row r="2930" spans="1:17" x14ac:dyDescent="0.3">
      <c r="A2930">
        <f t="shared" si="272"/>
        <v>2930</v>
      </c>
      <c r="B2930" t="str">
        <f>IF(HLOOKUP("Memory",'vInfo (Imported)'!$1:$5000,A2930,FALSE)&gt;0,HLOOKUP("Memory",'vInfo (Imported)'!$1:$5000,A2930,FALSE),"")</f>
        <v/>
      </c>
      <c r="C2930" t="str">
        <f>IF(HLOOKUP("CPUs",'vInfo (Imported)'!$1:$5000,A2930,FALSE)&gt;0,
HLOOKUP("CPUs",'vInfo (Imported)'!$1:$5000,A2930,FALSE),
"")</f>
        <v/>
      </c>
      <c r="D2930" t="str">
        <f>IF(HLOOKUP($D$1,'vInfo (Imported)'!$1:$5000,A2930,FALSE)&gt;0,
HLOOKUP($D$1,'vInfo (Imported)'!$1:$5000,A2930,FALSE),
"")</f>
        <v/>
      </c>
      <c r="E2930" t="str">
        <f>IF(HLOOKUP("Category",'vInfo (Imported)'!$1:$5000,A2930,FALSE)&gt;0,
HLOOKUP("Category",'vInfo (Imported)'!$1:$5000,A2930,FALSE),
"")</f>
        <v/>
      </c>
      <c r="F2930" t="str">
        <f>IF(HLOOKUP("OS according to the configuration file",'vInfo (Imported)'!$1:$5000,A2930,FALSE)&gt;0,
HLOOKUP("OS according to the configuration file",'vInfo (Imported)'!$1:$5000,A2930,FALSE),
"")</f>
        <v/>
      </c>
      <c r="G2930" s="1" t="str">
        <f>IF(HLOOKUP("Cluster",'vInfo (Imported)'!$1:$5000,A2930,FALSE)&gt;0,
HLOOKUP("Cluster",'vInfo (Imported)'!$1:$5000,A2930,FALSE),
"")</f>
        <v/>
      </c>
      <c r="K2930" s="28">
        <f>'vCluster (Imported)'!A2930</f>
        <v>0</v>
      </c>
      <c r="L2930">
        <f t="shared" si="273"/>
        <v>0</v>
      </c>
      <c r="M2930">
        <f t="shared" si="274"/>
        <v>0</v>
      </c>
      <c r="N2930">
        <f t="shared" si="275"/>
        <v>0</v>
      </c>
      <c r="O2930" s="1">
        <f t="shared" si="276"/>
        <v>0</v>
      </c>
      <c r="P2930">
        <f>SUMIFS('vCluster (Imported)'!$G:$G,'vCluster (Imported)'!$A:$A,K2930)</f>
        <v>0</v>
      </c>
      <c r="Q2930">
        <f t="shared" si="277"/>
        <v>0</v>
      </c>
    </row>
    <row r="2931" spans="1:17" x14ac:dyDescent="0.3">
      <c r="A2931">
        <f t="shared" si="272"/>
        <v>2931</v>
      </c>
      <c r="B2931" t="str">
        <f>IF(HLOOKUP("Memory",'vInfo (Imported)'!$1:$5000,A2931,FALSE)&gt;0,HLOOKUP("Memory",'vInfo (Imported)'!$1:$5000,A2931,FALSE),"")</f>
        <v/>
      </c>
      <c r="C2931" t="str">
        <f>IF(HLOOKUP("CPUs",'vInfo (Imported)'!$1:$5000,A2931,FALSE)&gt;0,
HLOOKUP("CPUs",'vInfo (Imported)'!$1:$5000,A2931,FALSE),
"")</f>
        <v/>
      </c>
      <c r="D2931" t="str">
        <f>IF(HLOOKUP($D$1,'vInfo (Imported)'!$1:$5000,A2931,FALSE)&gt;0,
HLOOKUP($D$1,'vInfo (Imported)'!$1:$5000,A2931,FALSE),
"")</f>
        <v/>
      </c>
      <c r="E2931" t="str">
        <f>IF(HLOOKUP("Category",'vInfo (Imported)'!$1:$5000,A2931,FALSE)&gt;0,
HLOOKUP("Category",'vInfo (Imported)'!$1:$5000,A2931,FALSE),
"")</f>
        <v/>
      </c>
      <c r="F2931" t="str">
        <f>IF(HLOOKUP("OS according to the configuration file",'vInfo (Imported)'!$1:$5000,A2931,FALSE)&gt;0,
HLOOKUP("OS according to the configuration file",'vInfo (Imported)'!$1:$5000,A2931,FALSE),
"")</f>
        <v/>
      </c>
      <c r="G2931" s="1" t="str">
        <f>IF(HLOOKUP("Cluster",'vInfo (Imported)'!$1:$5000,A2931,FALSE)&gt;0,
HLOOKUP("Cluster",'vInfo (Imported)'!$1:$5000,A2931,FALSE),
"")</f>
        <v/>
      </c>
      <c r="K2931" s="28">
        <f>'vCluster (Imported)'!A2931</f>
        <v>0</v>
      </c>
      <c r="L2931">
        <f t="shared" si="273"/>
        <v>0</v>
      </c>
      <c r="M2931">
        <f t="shared" si="274"/>
        <v>0</v>
      </c>
      <c r="N2931">
        <f t="shared" si="275"/>
        <v>0</v>
      </c>
      <c r="O2931" s="1">
        <f t="shared" si="276"/>
        <v>0</v>
      </c>
      <c r="P2931">
        <f>SUMIFS('vCluster (Imported)'!$G:$G,'vCluster (Imported)'!$A:$A,K2931)</f>
        <v>0</v>
      </c>
      <c r="Q2931">
        <f t="shared" si="277"/>
        <v>0</v>
      </c>
    </row>
    <row r="2932" spans="1:17" x14ac:dyDescent="0.3">
      <c r="A2932">
        <f t="shared" si="272"/>
        <v>2932</v>
      </c>
      <c r="B2932" t="str">
        <f>IF(HLOOKUP("Memory",'vInfo (Imported)'!$1:$5000,A2932,FALSE)&gt;0,HLOOKUP("Memory",'vInfo (Imported)'!$1:$5000,A2932,FALSE),"")</f>
        <v/>
      </c>
      <c r="C2932" t="str">
        <f>IF(HLOOKUP("CPUs",'vInfo (Imported)'!$1:$5000,A2932,FALSE)&gt;0,
HLOOKUP("CPUs",'vInfo (Imported)'!$1:$5000,A2932,FALSE),
"")</f>
        <v/>
      </c>
      <c r="D2932" t="str">
        <f>IF(HLOOKUP($D$1,'vInfo (Imported)'!$1:$5000,A2932,FALSE)&gt;0,
HLOOKUP($D$1,'vInfo (Imported)'!$1:$5000,A2932,FALSE),
"")</f>
        <v/>
      </c>
      <c r="E2932" t="str">
        <f>IF(HLOOKUP("Category",'vInfo (Imported)'!$1:$5000,A2932,FALSE)&gt;0,
HLOOKUP("Category",'vInfo (Imported)'!$1:$5000,A2932,FALSE),
"")</f>
        <v/>
      </c>
      <c r="F2932" t="str">
        <f>IF(HLOOKUP("OS according to the configuration file",'vInfo (Imported)'!$1:$5000,A2932,FALSE)&gt;0,
HLOOKUP("OS according to the configuration file",'vInfo (Imported)'!$1:$5000,A2932,FALSE),
"")</f>
        <v/>
      </c>
      <c r="G2932" s="1" t="str">
        <f>IF(HLOOKUP("Cluster",'vInfo (Imported)'!$1:$5000,A2932,FALSE)&gt;0,
HLOOKUP("Cluster",'vInfo (Imported)'!$1:$5000,A2932,FALSE),
"")</f>
        <v/>
      </c>
      <c r="K2932" s="28">
        <f>'vCluster (Imported)'!A2932</f>
        <v>0</v>
      </c>
      <c r="L2932">
        <f t="shared" si="273"/>
        <v>0</v>
      </c>
      <c r="M2932">
        <f t="shared" si="274"/>
        <v>0</v>
      </c>
      <c r="N2932">
        <f t="shared" si="275"/>
        <v>0</v>
      </c>
      <c r="O2932" s="1">
        <f t="shared" si="276"/>
        <v>0</v>
      </c>
      <c r="P2932">
        <f>SUMIFS('vCluster (Imported)'!$G:$G,'vCluster (Imported)'!$A:$A,K2932)</f>
        <v>0</v>
      </c>
      <c r="Q2932">
        <f t="shared" si="277"/>
        <v>0</v>
      </c>
    </row>
    <row r="2933" spans="1:17" x14ac:dyDescent="0.3">
      <c r="A2933">
        <f t="shared" si="272"/>
        <v>2933</v>
      </c>
      <c r="B2933" t="str">
        <f>IF(HLOOKUP("Memory",'vInfo (Imported)'!$1:$5000,A2933,FALSE)&gt;0,HLOOKUP("Memory",'vInfo (Imported)'!$1:$5000,A2933,FALSE),"")</f>
        <v/>
      </c>
      <c r="C2933" t="str">
        <f>IF(HLOOKUP("CPUs",'vInfo (Imported)'!$1:$5000,A2933,FALSE)&gt;0,
HLOOKUP("CPUs",'vInfo (Imported)'!$1:$5000,A2933,FALSE),
"")</f>
        <v/>
      </c>
      <c r="D2933" t="str">
        <f>IF(HLOOKUP($D$1,'vInfo (Imported)'!$1:$5000,A2933,FALSE)&gt;0,
HLOOKUP($D$1,'vInfo (Imported)'!$1:$5000,A2933,FALSE),
"")</f>
        <v/>
      </c>
      <c r="E2933" t="str">
        <f>IF(HLOOKUP("Category",'vInfo (Imported)'!$1:$5000,A2933,FALSE)&gt;0,
HLOOKUP("Category",'vInfo (Imported)'!$1:$5000,A2933,FALSE),
"")</f>
        <v/>
      </c>
      <c r="F2933" t="str">
        <f>IF(HLOOKUP("OS according to the configuration file",'vInfo (Imported)'!$1:$5000,A2933,FALSE)&gt;0,
HLOOKUP("OS according to the configuration file",'vInfo (Imported)'!$1:$5000,A2933,FALSE),
"")</f>
        <v/>
      </c>
      <c r="G2933" s="1" t="str">
        <f>IF(HLOOKUP("Cluster",'vInfo (Imported)'!$1:$5000,A2933,FALSE)&gt;0,
HLOOKUP("Cluster",'vInfo (Imported)'!$1:$5000,A2933,FALSE),
"")</f>
        <v/>
      </c>
      <c r="K2933" s="28">
        <f>'vCluster (Imported)'!A2933</f>
        <v>0</v>
      </c>
      <c r="L2933">
        <f t="shared" si="273"/>
        <v>0</v>
      </c>
      <c r="M2933">
        <f t="shared" si="274"/>
        <v>0</v>
      </c>
      <c r="N2933">
        <f t="shared" si="275"/>
        <v>0</v>
      </c>
      <c r="O2933" s="1">
        <f t="shared" si="276"/>
        <v>0</v>
      </c>
      <c r="P2933">
        <f>SUMIFS('vCluster (Imported)'!$G:$G,'vCluster (Imported)'!$A:$A,K2933)</f>
        <v>0</v>
      </c>
      <c r="Q2933">
        <f t="shared" si="277"/>
        <v>0</v>
      </c>
    </row>
    <row r="2934" spans="1:17" x14ac:dyDescent="0.3">
      <c r="A2934">
        <f t="shared" si="272"/>
        <v>2934</v>
      </c>
      <c r="B2934" t="str">
        <f>IF(HLOOKUP("Memory",'vInfo (Imported)'!$1:$5000,A2934,FALSE)&gt;0,HLOOKUP("Memory",'vInfo (Imported)'!$1:$5000,A2934,FALSE),"")</f>
        <v/>
      </c>
      <c r="C2934" t="str">
        <f>IF(HLOOKUP("CPUs",'vInfo (Imported)'!$1:$5000,A2934,FALSE)&gt;0,
HLOOKUP("CPUs",'vInfo (Imported)'!$1:$5000,A2934,FALSE),
"")</f>
        <v/>
      </c>
      <c r="D2934" t="str">
        <f>IF(HLOOKUP($D$1,'vInfo (Imported)'!$1:$5000,A2934,FALSE)&gt;0,
HLOOKUP($D$1,'vInfo (Imported)'!$1:$5000,A2934,FALSE),
"")</f>
        <v/>
      </c>
      <c r="E2934" t="str">
        <f>IF(HLOOKUP("Category",'vInfo (Imported)'!$1:$5000,A2934,FALSE)&gt;0,
HLOOKUP("Category",'vInfo (Imported)'!$1:$5000,A2934,FALSE),
"")</f>
        <v/>
      </c>
      <c r="F2934" t="str">
        <f>IF(HLOOKUP("OS according to the configuration file",'vInfo (Imported)'!$1:$5000,A2934,FALSE)&gt;0,
HLOOKUP("OS according to the configuration file",'vInfo (Imported)'!$1:$5000,A2934,FALSE),
"")</f>
        <v/>
      </c>
      <c r="G2934" s="1" t="str">
        <f>IF(HLOOKUP("Cluster",'vInfo (Imported)'!$1:$5000,A2934,FALSE)&gt;0,
HLOOKUP("Cluster",'vInfo (Imported)'!$1:$5000,A2934,FALSE),
"")</f>
        <v/>
      </c>
      <c r="K2934" s="28">
        <f>'vCluster (Imported)'!A2934</f>
        <v>0</v>
      </c>
      <c r="L2934">
        <f t="shared" si="273"/>
        <v>0</v>
      </c>
      <c r="M2934">
        <f t="shared" si="274"/>
        <v>0</v>
      </c>
      <c r="N2934">
        <f t="shared" si="275"/>
        <v>0</v>
      </c>
      <c r="O2934" s="1">
        <f t="shared" si="276"/>
        <v>0</v>
      </c>
      <c r="P2934">
        <f>SUMIFS('vCluster (Imported)'!$G:$G,'vCluster (Imported)'!$A:$A,K2934)</f>
        <v>0</v>
      </c>
      <c r="Q2934">
        <f t="shared" si="277"/>
        <v>0</v>
      </c>
    </row>
    <row r="2935" spans="1:17" x14ac:dyDescent="0.3">
      <c r="A2935">
        <f t="shared" si="272"/>
        <v>2935</v>
      </c>
      <c r="B2935" t="str">
        <f>IF(HLOOKUP("Memory",'vInfo (Imported)'!$1:$5000,A2935,FALSE)&gt;0,HLOOKUP("Memory",'vInfo (Imported)'!$1:$5000,A2935,FALSE),"")</f>
        <v/>
      </c>
      <c r="C2935" t="str">
        <f>IF(HLOOKUP("CPUs",'vInfo (Imported)'!$1:$5000,A2935,FALSE)&gt;0,
HLOOKUP("CPUs",'vInfo (Imported)'!$1:$5000,A2935,FALSE),
"")</f>
        <v/>
      </c>
      <c r="D2935" t="str">
        <f>IF(HLOOKUP($D$1,'vInfo (Imported)'!$1:$5000,A2935,FALSE)&gt;0,
HLOOKUP($D$1,'vInfo (Imported)'!$1:$5000,A2935,FALSE),
"")</f>
        <v/>
      </c>
      <c r="E2935" t="str">
        <f>IF(HLOOKUP("Category",'vInfo (Imported)'!$1:$5000,A2935,FALSE)&gt;0,
HLOOKUP("Category",'vInfo (Imported)'!$1:$5000,A2935,FALSE),
"")</f>
        <v/>
      </c>
      <c r="F2935" t="str">
        <f>IF(HLOOKUP("OS according to the configuration file",'vInfo (Imported)'!$1:$5000,A2935,FALSE)&gt;0,
HLOOKUP("OS according to the configuration file",'vInfo (Imported)'!$1:$5000,A2935,FALSE),
"")</f>
        <v/>
      </c>
      <c r="G2935" s="1" t="str">
        <f>IF(HLOOKUP("Cluster",'vInfo (Imported)'!$1:$5000,A2935,FALSE)&gt;0,
HLOOKUP("Cluster",'vInfo (Imported)'!$1:$5000,A2935,FALSE),
"")</f>
        <v/>
      </c>
      <c r="K2935" s="28">
        <f>'vCluster (Imported)'!A2935</f>
        <v>0</v>
      </c>
      <c r="L2935">
        <f t="shared" si="273"/>
        <v>0</v>
      </c>
      <c r="M2935">
        <f t="shared" si="274"/>
        <v>0</v>
      </c>
      <c r="N2935">
        <f t="shared" si="275"/>
        <v>0</v>
      </c>
      <c r="O2935" s="1">
        <f t="shared" si="276"/>
        <v>0</v>
      </c>
      <c r="P2935">
        <f>SUMIFS('vCluster (Imported)'!$G:$G,'vCluster (Imported)'!$A:$A,K2935)</f>
        <v>0</v>
      </c>
      <c r="Q2935">
        <f t="shared" si="277"/>
        <v>0</v>
      </c>
    </row>
    <row r="2936" spans="1:17" x14ac:dyDescent="0.3">
      <c r="A2936">
        <f t="shared" si="272"/>
        <v>2936</v>
      </c>
      <c r="B2936" t="str">
        <f>IF(HLOOKUP("Memory",'vInfo (Imported)'!$1:$5000,A2936,FALSE)&gt;0,HLOOKUP("Memory",'vInfo (Imported)'!$1:$5000,A2936,FALSE),"")</f>
        <v/>
      </c>
      <c r="C2936" t="str">
        <f>IF(HLOOKUP("CPUs",'vInfo (Imported)'!$1:$5000,A2936,FALSE)&gt;0,
HLOOKUP("CPUs",'vInfo (Imported)'!$1:$5000,A2936,FALSE),
"")</f>
        <v/>
      </c>
      <c r="D2936" t="str">
        <f>IF(HLOOKUP($D$1,'vInfo (Imported)'!$1:$5000,A2936,FALSE)&gt;0,
HLOOKUP($D$1,'vInfo (Imported)'!$1:$5000,A2936,FALSE),
"")</f>
        <v/>
      </c>
      <c r="E2936" t="str">
        <f>IF(HLOOKUP("Category",'vInfo (Imported)'!$1:$5000,A2936,FALSE)&gt;0,
HLOOKUP("Category",'vInfo (Imported)'!$1:$5000,A2936,FALSE),
"")</f>
        <v/>
      </c>
      <c r="F2936" t="str">
        <f>IF(HLOOKUP("OS according to the configuration file",'vInfo (Imported)'!$1:$5000,A2936,FALSE)&gt;0,
HLOOKUP("OS according to the configuration file",'vInfo (Imported)'!$1:$5000,A2936,FALSE),
"")</f>
        <v/>
      </c>
      <c r="G2936" s="1" t="str">
        <f>IF(HLOOKUP("Cluster",'vInfo (Imported)'!$1:$5000,A2936,FALSE)&gt;0,
HLOOKUP("Cluster",'vInfo (Imported)'!$1:$5000,A2936,FALSE),
"")</f>
        <v/>
      </c>
      <c r="K2936" s="28">
        <f>'vCluster (Imported)'!A2936</f>
        <v>0</v>
      </c>
      <c r="L2936">
        <f t="shared" si="273"/>
        <v>0</v>
      </c>
      <c r="M2936">
        <f t="shared" si="274"/>
        <v>0</v>
      </c>
      <c r="N2936">
        <f t="shared" si="275"/>
        <v>0</v>
      </c>
      <c r="O2936" s="1">
        <f t="shared" si="276"/>
        <v>0</v>
      </c>
      <c r="P2936">
        <f>SUMIFS('vCluster (Imported)'!$G:$G,'vCluster (Imported)'!$A:$A,K2936)</f>
        <v>0</v>
      </c>
      <c r="Q2936">
        <f t="shared" si="277"/>
        <v>0</v>
      </c>
    </row>
    <row r="2937" spans="1:17" x14ac:dyDescent="0.3">
      <c r="A2937">
        <f t="shared" si="272"/>
        <v>2937</v>
      </c>
      <c r="B2937" t="str">
        <f>IF(HLOOKUP("Memory",'vInfo (Imported)'!$1:$5000,A2937,FALSE)&gt;0,HLOOKUP("Memory",'vInfo (Imported)'!$1:$5000,A2937,FALSE),"")</f>
        <v/>
      </c>
      <c r="C2937" t="str">
        <f>IF(HLOOKUP("CPUs",'vInfo (Imported)'!$1:$5000,A2937,FALSE)&gt;0,
HLOOKUP("CPUs",'vInfo (Imported)'!$1:$5000,A2937,FALSE),
"")</f>
        <v/>
      </c>
      <c r="D2937" t="str">
        <f>IF(HLOOKUP($D$1,'vInfo (Imported)'!$1:$5000,A2937,FALSE)&gt;0,
HLOOKUP($D$1,'vInfo (Imported)'!$1:$5000,A2937,FALSE),
"")</f>
        <v/>
      </c>
      <c r="E2937" t="str">
        <f>IF(HLOOKUP("Category",'vInfo (Imported)'!$1:$5000,A2937,FALSE)&gt;0,
HLOOKUP("Category",'vInfo (Imported)'!$1:$5000,A2937,FALSE),
"")</f>
        <v/>
      </c>
      <c r="F2937" t="str">
        <f>IF(HLOOKUP("OS according to the configuration file",'vInfo (Imported)'!$1:$5000,A2937,FALSE)&gt;0,
HLOOKUP("OS according to the configuration file",'vInfo (Imported)'!$1:$5000,A2937,FALSE),
"")</f>
        <v/>
      </c>
      <c r="G2937" s="1" t="str">
        <f>IF(HLOOKUP("Cluster",'vInfo (Imported)'!$1:$5000,A2937,FALSE)&gt;0,
HLOOKUP("Cluster",'vInfo (Imported)'!$1:$5000,A2937,FALSE),
"")</f>
        <v/>
      </c>
      <c r="K2937" s="28">
        <f>'vCluster (Imported)'!A2937</f>
        <v>0</v>
      </c>
      <c r="L2937">
        <f t="shared" si="273"/>
        <v>0</v>
      </c>
      <c r="M2937">
        <f t="shared" si="274"/>
        <v>0</v>
      </c>
      <c r="N2937">
        <f t="shared" si="275"/>
        <v>0</v>
      </c>
      <c r="O2937" s="1">
        <f t="shared" si="276"/>
        <v>0</v>
      </c>
      <c r="P2937">
        <f>SUMIFS('vCluster (Imported)'!$G:$G,'vCluster (Imported)'!$A:$A,K2937)</f>
        <v>0</v>
      </c>
      <c r="Q2937">
        <f t="shared" si="277"/>
        <v>0</v>
      </c>
    </row>
    <row r="2938" spans="1:17" x14ac:dyDescent="0.3">
      <c r="A2938">
        <f t="shared" si="272"/>
        <v>2938</v>
      </c>
      <c r="B2938" t="str">
        <f>IF(HLOOKUP("Memory",'vInfo (Imported)'!$1:$5000,A2938,FALSE)&gt;0,HLOOKUP("Memory",'vInfo (Imported)'!$1:$5000,A2938,FALSE),"")</f>
        <v/>
      </c>
      <c r="C2938" t="str">
        <f>IF(HLOOKUP("CPUs",'vInfo (Imported)'!$1:$5000,A2938,FALSE)&gt;0,
HLOOKUP("CPUs",'vInfo (Imported)'!$1:$5000,A2938,FALSE),
"")</f>
        <v/>
      </c>
      <c r="D2938" t="str">
        <f>IF(HLOOKUP($D$1,'vInfo (Imported)'!$1:$5000,A2938,FALSE)&gt;0,
HLOOKUP($D$1,'vInfo (Imported)'!$1:$5000,A2938,FALSE),
"")</f>
        <v/>
      </c>
      <c r="E2938" t="str">
        <f>IF(HLOOKUP("Category",'vInfo (Imported)'!$1:$5000,A2938,FALSE)&gt;0,
HLOOKUP("Category",'vInfo (Imported)'!$1:$5000,A2938,FALSE),
"")</f>
        <v/>
      </c>
      <c r="F2938" t="str">
        <f>IF(HLOOKUP("OS according to the configuration file",'vInfo (Imported)'!$1:$5000,A2938,FALSE)&gt;0,
HLOOKUP("OS according to the configuration file",'vInfo (Imported)'!$1:$5000,A2938,FALSE),
"")</f>
        <v/>
      </c>
      <c r="G2938" s="1" t="str">
        <f>IF(HLOOKUP("Cluster",'vInfo (Imported)'!$1:$5000,A2938,FALSE)&gt;0,
HLOOKUP("Cluster",'vInfo (Imported)'!$1:$5000,A2938,FALSE),
"")</f>
        <v/>
      </c>
      <c r="K2938" s="28">
        <f>'vCluster (Imported)'!A2938</f>
        <v>0</v>
      </c>
      <c r="L2938">
        <f t="shared" si="273"/>
        <v>0</v>
      </c>
      <c r="M2938">
        <f t="shared" si="274"/>
        <v>0</v>
      </c>
      <c r="N2938">
        <f t="shared" si="275"/>
        <v>0</v>
      </c>
      <c r="O2938" s="1">
        <f t="shared" si="276"/>
        <v>0</v>
      </c>
      <c r="P2938">
        <f>SUMIFS('vCluster (Imported)'!$G:$G,'vCluster (Imported)'!$A:$A,K2938)</f>
        <v>0</v>
      </c>
      <c r="Q2938">
        <f t="shared" si="277"/>
        <v>0</v>
      </c>
    </row>
    <row r="2939" spans="1:17" x14ac:dyDescent="0.3">
      <c r="A2939">
        <f t="shared" si="272"/>
        <v>2939</v>
      </c>
      <c r="B2939" t="str">
        <f>IF(HLOOKUP("Memory",'vInfo (Imported)'!$1:$5000,A2939,FALSE)&gt;0,HLOOKUP("Memory",'vInfo (Imported)'!$1:$5000,A2939,FALSE),"")</f>
        <v/>
      </c>
      <c r="C2939" t="str">
        <f>IF(HLOOKUP("CPUs",'vInfo (Imported)'!$1:$5000,A2939,FALSE)&gt;0,
HLOOKUP("CPUs",'vInfo (Imported)'!$1:$5000,A2939,FALSE),
"")</f>
        <v/>
      </c>
      <c r="D2939" t="str">
        <f>IF(HLOOKUP($D$1,'vInfo (Imported)'!$1:$5000,A2939,FALSE)&gt;0,
HLOOKUP($D$1,'vInfo (Imported)'!$1:$5000,A2939,FALSE),
"")</f>
        <v/>
      </c>
      <c r="E2939" t="str">
        <f>IF(HLOOKUP("Category",'vInfo (Imported)'!$1:$5000,A2939,FALSE)&gt;0,
HLOOKUP("Category",'vInfo (Imported)'!$1:$5000,A2939,FALSE),
"")</f>
        <v/>
      </c>
      <c r="F2939" t="str">
        <f>IF(HLOOKUP("OS according to the configuration file",'vInfo (Imported)'!$1:$5000,A2939,FALSE)&gt;0,
HLOOKUP("OS according to the configuration file",'vInfo (Imported)'!$1:$5000,A2939,FALSE),
"")</f>
        <v/>
      </c>
      <c r="G2939" s="1" t="str">
        <f>IF(HLOOKUP("Cluster",'vInfo (Imported)'!$1:$5000,A2939,FALSE)&gt;0,
HLOOKUP("Cluster",'vInfo (Imported)'!$1:$5000,A2939,FALSE),
"")</f>
        <v/>
      </c>
      <c r="K2939" s="28">
        <f>'vCluster (Imported)'!A2939</f>
        <v>0</v>
      </c>
      <c r="L2939">
        <f t="shared" si="273"/>
        <v>0</v>
      </c>
      <c r="M2939">
        <f t="shared" si="274"/>
        <v>0</v>
      </c>
      <c r="N2939">
        <f t="shared" si="275"/>
        <v>0</v>
      </c>
      <c r="O2939" s="1">
        <f t="shared" si="276"/>
        <v>0</v>
      </c>
      <c r="P2939">
        <f>SUMIFS('vCluster (Imported)'!$G:$G,'vCluster (Imported)'!$A:$A,K2939)</f>
        <v>0</v>
      </c>
      <c r="Q2939">
        <f t="shared" si="277"/>
        <v>0</v>
      </c>
    </row>
    <row r="2940" spans="1:17" x14ac:dyDescent="0.3">
      <c r="A2940">
        <f t="shared" si="272"/>
        <v>2940</v>
      </c>
      <c r="B2940" t="str">
        <f>IF(HLOOKUP("Memory",'vInfo (Imported)'!$1:$5000,A2940,FALSE)&gt;0,HLOOKUP("Memory",'vInfo (Imported)'!$1:$5000,A2940,FALSE),"")</f>
        <v/>
      </c>
      <c r="C2940" t="str">
        <f>IF(HLOOKUP("CPUs",'vInfo (Imported)'!$1:$5000,A2940,FALSE)&gt;0,
HLOOKUP("CPUs",'vInfo (Imported)'!$1:$5000,A2940,FALSE),
"")</f>
        <v/>
      </c>
      <c r="D2940" t="str">
        <f>IF(HLOOKUP($D$1,'vInfo (Imported)'!$1:$5000,A2940,FALSE)&gt;0,
HLOOKUP($D$1,'vInfo (Imported)'!$1:$5000,A2940,FALSE),
"")</f>
        <v/>
      </c>
      <c r="E2940" t="str">
        <f>IF(HLOOKUP("Category",'vInfo (Imported)'!$1:$5000,A2940,FALSE)&gt;0,
HLOOKUP("Category",'vInfo (Imported)'!$1:$5000,A2940,FALSE),
"")</f>
        <v/>
      </c>
      <c r="F2940" t="str">
        <f>IF(HLOOKUP("OS according to the configuration file",'vInfo (Imported)'!$1:$5000,A2940,FALSE)&gt;0,
HLOOKUP("OS according to the configuration file",'vInfo (Imported)'!$1:$5000,A2940,FALSE),
"")</f>
        <v/>
      </c>
      <c r="G2940" s="1" t="str">
        <f>IF(HLOOKUP("Cluster",'vInfo (Imported)'!$1:$5000,A2940,FALSE)&gt;0,
HLOOKUP("Cluster",'vInfo (Imported)'!$1:$5000,A2940,FALSE),
"")</f>
        <v/>
      </c>
      <c r="K2940" s="28">
        <f>'vCluster (Imported)'!A2940</f>
        <v>0</v>
      </c>
      <c r="L2940">
        <f t="shared" si="273"/>
        <v>0</v>
      </c>
      <c r="M2940">
        <f t="shared" si="274"/>
        <v>0</v>
      </c>
      <c r="N2940">
        <f t="shared" si="275"/>
        <v>0</v>
      </c>
      <c r="O2940" s="1">
        <f t="shared" si="276"/>
        <v>0</v>
      </c>
      <c r="P2940">
        <f>SUMIFS('vCluster (Imported)'!$G:$G,'vCluster (Imported)'!$A:$A,K2940)</f>
        <v>0</v>
      </c>
      <c r="Q2940">
        <f t="shared" si="277"/>
        <v>0</v>
      </c>
    </row>
    <row r="2941" spans="1:17" x14ac:dyDescent="0.3">
      <c r="A2941">
        <f t="shared" si="272"/>
        <v>2941</v>
      </c>
      <c r="B2941" t="str">
        <f>IF(HLOOKUP("Memory",'vInfo (Imported)'!$1:$5000,A2941,FALSE)&gt;0,HLOOKUP("Memory",'vInfo (Imported)'!$1:$5000,A2941,FALSE),"")</f>
        <v/>
      </c>
      <c r="C2941" t="str">
        <f>IF(HLOOKUP("CPUs",'vInfo (Imported)'!$1:$5000,A2941,FALSE)&gt;0,
HLOOKUP("CPUs",'vInfo (Imported)'!$1:$5000,A2941,FALSE),
"")</f>
        <v/>
      </c>
      <c r="D2941" t="str">
        <f>IF(HLOOKUP($D$1,'vInfo (Imported)'!$1:$5000,A2941,FALSE)&gt;0,
HLOOKUP($D$1,'vInfo (Imported)'!$1:$5000,A2941,FALSE),
"")</f>
        <v/>
      </c>
      <c r="E2941" t="str">
        <f>IF(HLOOKUP("Category",'vInfo (Imported)'!$1:$5000,A2941,FALSE)&gt;0,
HLOOKUP("Category",'vInfo (Imported)'!$1:$5000,A2941,FALSE),
"")</f>
        <v/>
      </c>
      <c r="F2941" t="str">
        <f>IF(HLOOKUP("OS according to the configuration file",'vInfo (Imported)'!$1:$5000,A2941,FALSE)&gt;0,
HLOOKUP("OS according to the configuration file",'vInfo (Imported)'!$1:$5000,A2941,FALSE),
"")</f>
        <v/>
      </c>
      <c r="G2941" s="1" t="str">
        <f>IF(HLOOKUP("Cluster",'vInfo (Imported)'!$1:$5000,A2941,FALSE)&gt;0,
HLOOKUP("Cluster",'vInfo (Imported)'!$1:$5000,A2941,FALSE),
"")</f>
        <v/>
      </c>
      <c r="K2941" s="28">
        <f>'vCluster (Imported)'!A2941</f>
        <v>0</v>
      </c>
      <c r="L2941">
        <f t="shared" si="273"/>
        <v>0</v>
      </c>
      <c r="M2941">
        <f t="shared" si="274"/>
        <v>0</v>
      </c>
      <c r="N2941">
        <f t="shared" si="275"/>
        <v>0</v>
      </c>
      <c r="O2941" s="1">
        <f t="shared" si="276"/>
        <v>0</v>
      </c>
      <c r="P2941">
        <f>SUMIFS('vCluster (Imported)'!$G:$G,'vCluster (Imported)'!$A:$A,K2941)</f>
        <v>0</v>
      </c>
      <c r="Q2941">
        <f t="shared" si="277"/>
        <v>0</v>
      </c>
    </row>
    <row r="2942" spans="1:17" x14ac:dyDescent="0.3">
      <c r="A2942">
        <f t="shared" si="272"/>
        <v>2942</v>
      </c>
      <c r="B2942" t="str">
        <f>IF(HLOOKUP("Memory",'vInfo (Imported)'!$1:$5000,A2942,FALSE)&gt;0,HLOOKUP("Memory",'vInfo (Imported)'!$1:$5000,A2942,FALSE),"")</f>
        <v/>
      </c>
      <c r="C2942" t="str">
        <f>IF(HLOOKUP("CPUs",'vInfo (Imported)'!$1:$5000,A2942,FALSE)&gt;0,
HLOOKUP("CPUs",'vInfo (Imported)'!$1:$5000,A2942,FALSE),
"")</f>
        <v/>
      </c>
      <c r="D2942" t="str">
        <f>IF(HLOOKUP($D$1,'vInfo (Imported)'!$1:$5000,A2942,FALSE)&gt;0,
HLOOKUP($D$1,'vInfo (Imported)'!$1:$5000,A2942,FALSE),
"")</f>
        <v/>
      </c>
      <c r="E2942" t="str">
        <f>IF(HLOOKUP("Category",'vInfo (Imported)'!$1:$5000,A2942,FALSE)&gt;0,
HLOOKUP("Category",'vInfo (Imported)'!$1:$5000,A2942,FALSE),
"")</f>
        <v/>
      </c>
      <c r="F2942" t="str">
        <f>IF(HLOOKUP("OS according to the configuration file",'vInfo (Imported)'!$1:$5000,A2942,FALSE)&gt;0,
HLOOKUP("OS according to the configuration file",'vInfo (Imported)'!$1:$5000,A2942,FALSE),
"")</f>
        <v/>
      </c>
      <c r="G2942" s="1" t="str">
        <f>IF(HLOOKUP("Cluster",'vInfo (Imported)'!$1:$5000,A2942,FALSE)&gt;0,
HLOOKUP("Cluster",'vInfo (Imported)'!$1:$5000,A2942,FALSE),
"")</f>
        <v/>
      </c>
      <c r="K2942" s="28">
        <f>'vCluster (Imported)'!A2942</f>
        <v>0</v>
      </c>
      <c r="L2942">
        <f t="shared" si="273"/>
        <v>0</v>
      </c>
      <c r="M2942">
        <f t="shared" si="274"/>
        <v>0</v>
      </c>
      <c r="N2942">
        <f t="shared" si="275"/>
        <v>0</v>
      </c>
      <c r="O2942" s="1">
        <f t="shared" si="276"/>
        <v>0</v>
      </c>
      <c r="P2942">
        <f>SUMIFS('vCluster (Imported)'!$G:$G,'vCluster (Imported)'!$A:$A,K2942)</f>
        <v>0</v>
      </c>
      <c r="Q2942">
        <f t="shared" si="277"/>
        <v>0</v>
      </c>
    </row>
    <row r="2943" spans="1:17" x14ac:dyDescent="0.3">
      <c r="A2943">
        <f t="shared" si="272"/>
        <v>2943</v>
      </c>
      <c r="B2943" t="str">
        <f>IF(HLOOKUP("Memory",'vInfo (Imported)'!$1:$5000,A2943,FALSE)&gt;0,HLOOKUP("Memory",'vInfo (Imported)'!$1:$5000,A2943,FALSE),"")</f>
        <v/>
      </c>
      <c r="C2943" t="str">
        <f>IF(HLOOKUP("CPUs",'vInfo (Imported)'!$1:$5000,A2943,FALSE)&gt;0,
HLOOKUP("CPUs",'vInfo (Imported)'!$1:$5000,A2943,FALSE),
"")</f>
        <v/>
      </c>
      <c r="D2943" t="str">
        <f>IF(HLOOKUP($D$1,'vInfo (Imported)'!$1:$5000,A2943,FALSE)&gt;0,
HLOOKUP($D$1,'vInfo (Imported)'!$1:$5000,A2943,FALSE),
"")</f>
        <v/>
      </c>
      <c r="E2943" t="str">
        <f>IF(HLOOKUP("Category",'vInfo (Imported)'!$1:$5000,A2943,FALSE)&gt;0,
HLOOKUP("Category",'vInfo (Imported)'!$1:$5000,A2943,FALSE),
"")</f>
        <v/>
      </c>
      <c r="F2943" t="str">
        <f>IF(HLOOKUP("OS according to the configuration file",'vInfo (Imported)'!$1:$5000,A2943,FALSE)&gt;0,
HLOOKUP("OS according to the configuration file",'vInfo (Imported)'!$1:$5000,A2943,FALSE),
"")</f>
        <v/>
      </c>
      <c r="G2943" s="1" t="str">
        <f>IF(HLOOKUP("Cluster",'vInfo (Imported)'!$1:$5000,A2943,FALSE)&gt;0,
HLOOKUP("Cluster",'vInfo (Imported)'!$1:$5000,A2943,FALSE),
"")</f>
        <v/>
      </c>
      <c r="K2943" s="28">
        <f>'vCluster (Imported)'!A2943</f>
        <v>0</v>
      </c>
      <c r="L2943">
        <f t="shared" si="273"/>
        <v>0</v>
      </c>
      <c r="M2943">
        <f t="shared" si="274"/>
        <v>0</v>
      </c>
      <c r="N2943">
        <f t="shared" si="275"/>
        <v>0</v>
      </c>
      <c r="O2943" s="1">
        <f t="shared" si="276"/>
        <v>0</v>
      </c>
      <c r="P2943">
        <f>SUMIFS('vCluster (Imported)'!$G:$G,'vCluster (Imported)'!$A:$A,K2943)</f>
        <v>0</v>
      </c>
      <c r="Q2943">
        <f t="shared" si="277"/>
        <v>0</v>
      </c>
    </row>
    <row r="2944" spans="1:17" x14ac:dyDescent="0.3">
      <c r="A2944">
        <f t="shared" si="272"/>
        <v>2944</v>
      </c>
      <c r="B2944" t="str">
        <f>IF(HLOOKUP("Memory",'vInfo (Imported)'!$1:$5000,A2944,FALSE)&gt;0,HLOOKUP("Memory",'vInfo (Imported)'!$1:$5000,A2944,FALSE),"")</f>
        <v/>
      </c>
      <c r="C2944" t="str">
        <f>IF(HLOOKUP("CPUs",'vInfo (Imported)'!$1:$5000,A2944,FALSE)&gt;0,
HLOOKUP("CPUs",'vInfo (Imported)'!$1:$5000,A2944,FALSE),
"")</f>
        <v/>
      </c>
      <c r="D2944" t="str">
        <f>IF(HLOOKUP($D$1,'vInfo (Imported)'!$1:$5000,A2944,FALSE)&gt;0,
HLOOKUP($D$1,'vInfo (Imported)'!$1:$5000,A2944,FALSE),
"")</f>
        <v/>
      </c>
      <c r="E2944" t="str">
        <f>IF(HLOOKUP("Category",'vInfo (Imported)'!$1:$5000,A2944,FALSE)&gt;0,
HLOOKUP("Category",'vInfo (Imported)'!$1:$5000,A2944,FALSE),
"")</f>
        <v/>
      </c>
      <c r="F2944" t="str">
        <f>IF(HLOOKUP("OS according to the configuration file",'vInfo (Imported)'!$1:$5000,A2944,FALSE)&gt;0,
HLOOKUP("OS according to the configuration file",'vInfo (Imported)'!$1:$5000,A2944,FALSE),
"")</f>
        <v/>
      </c>
      <c r="G2944" s="1" t="str">
        <f>IF(HLOOKUP("Cluster",'vInfo (Imported)'!$1:$5000,A2944,FALSE)&gt;0,
HLOOKUP("Cluster",'vInfo (Imported)'!$1:$5000,A2944,FALSE),
"")</f>
        <v/>
      </c>
      <c r="K2944" s="28">
        <f>'vCluster (Imported)'!A2944</f>
        <v>0</v>
      </c>
      <c r="L2944">
        <f t="shared" si="273"/>
        <v>0</v>
      </c>
      <c r="M2944">
        <f t="shared" si="274"/>
        <v>0</v>
      </c>
      <c r="N2944">
        <f t="shared" si="275"/>
        <v>0</v>
      </c>
      <c r="O2944" s="1">
        <f t="shared" si="276"/>
        <v>0</v>
      </c>
      <c r="P2944">
        <f>SUMIFS('vCluster (Imported)'!$G:$G,'vCluster (Imported)'!$A:$A,K2944)</f>
        <v>0</v>
      </c>
      <c r="Q2944">
        <f t="shared" si="277"/>
        <v>0</v>
      </c>
    </row>
    <row r="2945" spans="1:17" x14ac:dyDescent="0.3">
      <c r="A2945">
        <f t="shared" si="272"/>
        <v>2945</v>
      </c>
      <c r="B2945" t="str">
        <f>IF(HLOOKUP("Memory",'vInfo (Imported)'!$1:$5000,A2945,FALSE)&gt;0,HLOOKUP("Memory",'vInfo (Imported)'!$1:$5000,A2945,FALSE),"")</f>
        <v/>
      </c>
      <c r="C2945" t="str">
        <f>IF(HLOOKUP("CPUs",'vInfo (Imported)'!$1:$5000,A2945,FALSE)&gt;0,
HLOOKUP("CPUs",'vInfo (Imported)'!$1:$5000,A2945,FALSE),
"")</f>
        <v/>
      </c>
      <c r="D2945" t="str">
        <f>IF(HLOOKUP($D$1,'vInfo (Imported)'!$1:$5000,A2945,FALSE)&gt;0,
HLOOKUP($D$1,'vInfo (Imported)'!$1:$5000,A2945,FALSE),
"")</f>
        <v/>
      </c>
      <c r="E2945" t="str">
        <f>IF(HLOOKUP("Category",'vInfo (Imported)'!$1:$5000,A2945,FALSE)&gt;0,
HLOOKUP("Category",'vInfo (Imported)'!$1:$5000,A2945,FALSE),
"")</f>
        <v/>
      </c>
      <c r="F2945" t="str">
        <f>IF(HLOOKUP("OS according to the configuration file",'vInfo (Imported)'!$1:$5000,A2945,FALSE)&gt;0,
HLOOKUP("OS according to the configuration file",'vInfo (Imported)'!$1:$5000,A2945,FALSE),
"")</f>
        <v/>
      </c>
      <c r="G2945" s="1" t="str">
        <f>IF(HLOOKUP("Cluster",'vInfo (Imported)'!$1:$5000,A2945,FALSE)&gt;0,
HLOOKUP("Cluster",'vInfo (Imported)'!$1:$5000,A2945,FALSE),
"")</f>
        <v/>
      </c>
      <c r="K2945" s="28">
        <f>'vCluster (Imported)'!A2945</f>
        <v>0</v>
      </c>
      <c r="L2945">
        <f t="shared" si="273"/>
        <v>0</v>
      </c>
      <c r="M2945">
        <f t="shared" si="274"/>
        <v>0</v>
      </c>
      <c r="N2945">
        <f t="shared" si="275"/>
        <v>0</v>
      </c>
      <c r="O2945" s="1">
        <f t="shared" si="276"/>
        <v>0</v>
      </c>
      <c r="P2945">
        <f>SUMIFS('vCluster (Imported)'!$G:$G,'vCluster (Imported)'!$A:$A,K2945)</f>
        <v>0</v>
      </c>
      <c r="Q2945">
        <f t="shared" si="277"/>
        <v>0</v>
      </c>
    </row>
    <row r="2946" spans="1:17" x14ac:dyDescent="0.3">
      <c r="A2946">
        <f t="shared" ref="A2946:A3009" si="278">A2945+1</f>
        <v>2946</v>
      </c>
      <c r="B2946" t="str">
        <f>IF(HLOOKUP("Memory",'vInfo (Imported)'!$1:$5000,A2946,FALSE)&gt;0,HLOOKUP("Memory",'vInfo (Imported)'!$1:$5000,A2946,FALSE),"")</f>
        <v/>
      </c>
      <c r="C2946" t="str">
        <f>IF(HLOOKUP("CPUs",'vInfo (Imported)'!$1:$5000,A2946,FALSE)&gt;0,
HLOOKUP("CPUs",'vInfo (Imported)'!$1:$5000,A2946,FALSE),
"")</f>
        <v/>
      </c>
      <c r="D2946" t="str">
        <f>IF(HLOOKUP($D$1,'vInfo (Imported)'!$1:$5000,A2946,FALSE)&gt;0,
HLOOKUP($D$1,'vInfo (Imported)'!$1:$5000,A2946,FALSE),
"")</f>
        <v/>
      </c>
      <c r="E2946" t="str">
        <f>IF(HLOOKUP("Category",'vInfo (Imported)'!$1:$5000,A2946,FALSE)&gt;0,
HLOOKUP("Category",'vInfo (Imported)'!$1:$5000,A2946,FALSE),
"")</f>
        <v/>
      </c>
      <c r="F2946" t="str">
        <f>IF(HLOOKUP("OS according to the configuration file",'vInfo (Imported)'!$1:$5000,A2946,FALSE)&gt;0,
HLOOKUP("OS according to the configuration file",'vInfo (Imported)'!$1:$5000,A2946,FALSE),
"")</f>
        <v/>
      </c>
      <c r="G2946" s="1" t="str">
        <f>IF(HLOOKUP("Cluster",'vInfo (Imported)'!$1:$5000,A2946,FALSE)&gt;0,
HLOOKUP("Cluster",'vInfo (Imported)'!$1:$5000,A2946,FALSE),
"")</f>
        <v/>
      </c>
      <c r="K2946" s="28">
        <f>'vCluster (Imported)'!A2946</f>
        <v>0</v>
      </c>
      <c r="L2946">
        <f t="shared" ref="L2946:L3009" si="279">COUNTIFS(G:G,K2946,$E:$E,$L$1)</f>
        <v>0</v>
      </c>
      <c r="M2946">
        <f t="shared" ref="M2946:M3009" si="280">COUNTIFS(G:G,K2946,$E:$E,$M$1)</f>
        <v>0</v>
      </c>
      <c r="N2946">
        <f t="shared" ref="N2946:N3009" si="281">COUNTIFS(G:G,K2946,$E:$E,$N$1)</f>
        <v>0</v>
      </c>
      <c r="O2946" s="1">
        <f t="shared" ref="O2946:O3009" si="282">COUNTIFS(G:G,K2946,$E:$E,$O$1)</f>
        <v>0</v>
      </c>
      <c r="P2946">
        <f>SUMIFS('vCluster (Imported)'!$G:$G,'vCluster (Imported)'!$A:$A,K2946)</f>
        <v>0</v>
      </c>
      <c r="Q2946">
        <f t="shared" ref="Q2946:Q3009" si="283">IF(L2946&gt;0,P2946,0)</f>
        <v>0</v>
      </c>
    </row>
    <row r="2947" spans="1:17" x14ac:dyDescent="0.3">
      <c r="A2947">
        <f t="shared" si="278"/>
        <v>2947</v>
      </c>
      <c r="B2947" t="str">
        <f>IF(HLOOKUP("Memory",'vInfo (Imported)'!$1:$5000,A2947,FALSE)&gt;0,HLOOKUP("Memory",'vInfo (Imported)'!$1:$5000,A2947,FALSE),"")</f>
        <v/>
      </c>
      <c r="C2947" t="str">
        <f>IF(HLOOKUP("CPUs",'vInfo (Imported)'!$1:$5000,A2947,FALSE)&gt;0,
HLOOKUP("CPUs",'vInfo (Imported)'!$1:$5000,A2947,FALSE),
"")</f>
        <v/>
      </c>
      <c r="D2947" t="str">
        <f>IF(HLOOKUP($D$1,'vInfo (Imported)'!$1:$5000,A2947,FALSE)&gt;0,
HLOOKUP($D$1,'vInfo (Imported)'!$1:$5000,A2947,FALSE),
"")</f>
        <v/>
      </c>
      <c r="E2947" t="str">
        <f>IF(HLOOKUP("Category",'vInfo (Imported)'!$1:$5000,A2947,FALSE)&gt;0,
HLOOKUP("Category",'vInfo (Imported)'!$1:$5000,A2947,FALSE),
"")</f>
        <v/>
      </c>
      <c r="F2947" t="str">
        <f>IF(HLOOKUP("OS according to the configuration file",'vInfo (Imported)'!$1:$5000,A2947,FALSE)&gt;0,
HLOOKUP("OS according to the configuration file",'vInfo (Imported)'!$1:$5000,A2947,FALSE),
"")</f>
        <v/>
      </c>
      <c r="G2947" s="1" t="str">
        <f>IF(HLOOKUP("Cluster",'vInfo (Imported)'!$1:$5000,A2947,FALSE)&gt;0,
HLOOKUP("Cluster",'vInfo (Imported)'!$1:$5000,A2947,FALSE),
"")</f>
        <v/>
      </c>
      <c r="K2947" s="28">
        <f>'vCluster (Imported)'!A2947</f>
        <v>0</v>
      </c>
      <c r="L2947">
        <f t="shared" si="279"/>
        <v>0</v>
      </c>
      <c r="M2947">
        <f t="shared" si="280"/>
        <v>0</v>
      </c>
      <c r="N2947">
        <f t="shared" si="281"/>
        <v>0</v>
      </c>
      <c r="O2947" s="1">
        <f t="shared" si="282"/>
        <v>0</v>
      </c>
      <c r="P2947">
        <f>SUMIFS('vCluster (Imported)'!$G:$G,'vCluster (Imported)'!$A:$A,K2947)</f>
        <v>0</v>
      </c>
      <c r="Q2947">
        <f t="shared" si="283"/>
        <v>0</v>
      </c>
    </row>
    <row r="2948" spans="1:17" x14ac:dyDescent="0.3">
      <c r="A2948">
        <f t="shared" si="278"/>
        <v>2948</v>
      </c>
      <c r="B2948" t="str">
        <f>IF(HLOOKUP("Memory",'vInfo (Imported)'!$1:$5000,A2948,FALSE)&gt;0,HLOOKUP("Memory",'vInfo (Imported)'!$1:$5000,A2948,FALSE),"")</f>
        <v/>
      </c>
      <c r="C2948" t="str">
        <f>IF(HLOOKUP("CPUs",'vInfo (Imported)'!$1:$5000,A2948,FALSE)&gt;0,
HLOOKUP("CPUs",'vInfo (Imported)'!$1:$5000,A2948,FALSE),
"")</f>
        <v/>
      </c>
      <c r="D2948" t="str">
        <f>IF(HLOOKUP($D$1,'vInfo (Imported)'!$1:$5000,A2948,FALSE)&gt;0,
HLOOKUP($D$1,'vInfo (Imported)'!$1:$5000,A2948,FALSE),
"")</f>
        <v/>
      </c>
      <c r="E2948" t="str">
        <f>IF(HLOOKUP("Category",'vInfo (Imported)'!$1:$5000,A2948,FALSE)&gt;0,
HLOOKUP("Category",'vInfo (Imported)'!$1:$5000,A2948,FALSE),
"")</f>
        <v/>
      </c>
      <c r="F2948" t="str">
        <f>IF(HLOOKUP("OS according to the configuration file",'vInfo (Imported)'!$1:$5000,A2948,FALSE)&gt;0,
HLOOKUP("OS according to the configuration file",'vInfo (Imported)'!$1:$5000,A2948,FALSE),
"")</f>
        <v/>
      </c>
      <c r="G2948" s="1" t="str">
        <f>IF(HLOOKUP("Cluster",'vInfo (Imported)'!$1:$5000,A2948,FALSE)&gt;0,
HLOOKUP("Cluster",'vInfo (Imported)'!$1:$5000,A2948,FALSE),
"")</f>
        <v/>
      </c>
      <c r="K2948" s="28">
        <f>'vCluster (Imported)'!A2948</f>
        <v>0</v>
      </c>
      <c r="L2948">
        <f t="shared" si="279"/>
        <v>0</v>
      </c>
      <c r="M2948">
        <f t="shared" si="280"/>
        <v>0</v>
      </c>
      <c r="N2948">
        <f t="shared" si="281"/>
        <v>0</v>
      </c>
      <c r="O2948" s="1">
        <f t="shared" si="282"/>
        <v>0</v>
      </c>
      <c r="P2948">
        <f>SUMIFS('vCluster (Imported)'!$G:$G,'vCluster (Imported)'!$A:$A,K2948)</f>
        <v>0</v>
      </c>
      <c r="Q2948">
        <f t="shared" si="283"/>
        <v>0</v>
      </c>
    </row>
    <row r="2949" spans="1:17" x14ac:dyDescent="0.3">
      <c r="A2949">
        <f t="shared" si="278"/>
        <v>2949</v>
      </c>
      <c r="B2949" t="str">
        <f>IF(HLOOKUP("Memory",'vInfo (Imported)'!$1:$5000,A2949,FALSE)&gt;0,HLOOKUP("Memory",'vInfo (Imported)'!$1:$5000,A2949,FALSE),"")</f>
        <v/>
      </c>
      <c r="C2949" t="str">
        <f>IF(HLOOKUP("CPUs",'vInfo (Imported)'!$1:$5000,A2949,FALSE)&gt;0,
HLOOKUP("CPUs",'vInfo (Imported)'!$1:$5000,A2949,FALSE),
"")</f>
        <v/>
      </c>
      <c r="D2949" t="str">
        <f>IF(HLOOKUP($D$1,'vInfo (Imported)'!$1:$5000,A2949,FALSE)&gt;0,
HLOOKUP($D$1,'vInfo (Imported)'!$1:$5000,A2949,FALSE),
"")</f>
        <v/>
      </c>
      <c r="E2949" t="str">
        <f>IF(HLOOKUP("Category",'vInfo (Imported)'!$1:$5000,A2949,FALSE)&gt;0,
HLOOKUP("Category",'vInfo (Imported)'!$1:$5000,A2949,FALSE),
"")</f>
        <v/>
      </c>
      <c r="F2949" t="str">
        <f>IF(HLOOKUP("OS according to the configuration file",'vInfo (Imported)'!$1:$5000,A2949,FALSE)&gt;0,
HLOOKUP("OS according to the configuration file",'vInfo (Imported)'!$1:$5000,A2949,FALSE),
"")</f>
        <v/>
      </c>
      <c r="G2949" s="1" t="str">
        <f>IF(HLOOKUP("Cluster",'vInfo (Imported)'!$1:$5000,A2949,FALSE)&gt;0,
HLOOKUP("Cluster",'vInfo (Imported)'!$1:$5000,A2949,FALSE),
"")</f>
        <v/>
      </c>
      <c r="K2949" s="28">
        <f>'vCluster (Imported)'!A2949</f>
        <v>0</v>
      </c>
      <c r="L2949">
        <f t="shared" si="279"/>
        <v>0</v>
      </c>
      <c r="M2949">
        <f t="shared" si="280"/>
        <v>0</v>
      </c>
      <c r="N2949">
        <f t="shared" si="281"/>
        <v>0</v>
      </c>
      <c r="O2949" s="1">
        <f t="shared" si="282"/>
        <v>0</v>
      </c>
      <c r="P2949">
        <f>SUMIFS('vCluster (Imported)'!$G:$G,'vCluster (Imported)'!$A:$A,K2949)</f>
        <v>0</v>
      </c>
      <c r="Q2949">
        <f t="shared" si="283"/>
        <v>0</v>
      </c>
    </row>
    <row r="2950" spans="1:17" x14ac:dyDescent="0.3">
      <c r="A2950">
        <f t="shared" si="278"/>
        <v>2950</v>
      </c>
      <c r="B2950" t="str">
        <f>IF(HLOOKUP("Memory",'vInfo (Imported)'!$1:$5000,A2950,FALSE)&gt;0,HLOOKUP("Memory",'vInfo (Imported)'!$1:$5000,A2950,FALSE),"")</f>
        <v/>
      </c>
      <c r="C2950" t="str">
        <f>IF(HLOOKUP("CPUs",'vInfo (Imported)'!$1:$5000,A2950,FALSE)&gt;0,
HLOOKUP("CPUs",'vInfo (Imported)'!$1:$5000,A2950,FALSE),
"")</f>
        <v/>
      </c>
      <c r="D2950" t="str">
        <f>IF(HLOOKUP($D$1,'vInfo (Imported)'!$1:$5000,A2950,FALSE)&gt;0,
HLOOKUP($D$1,'vInfo (Imported)'!$1:$5000,A2950,FALSE),
"")</f>
        <v/>
      </c>
      <c r="E2950" t="str">
        <f>IF(HLOOKUP("Category",'vInfo (Imported)'!$1:$5000,A2950,FALSE)&gt;0,
HLOOKUP("Category",'vInfo (Imported)'!$1:$5000,A2950,FALSE),
"")</f>
        <v/>
      </c>
      <c r="F2950" t="str">
        <f>IF(HLOOKUP("OS according to the configuration file",'vInfo (Imported)'!$1:$5000,A2950,FALSE)&gt;0,
HLOOKUP("OS according to the configuration file",'vInfo (Imported)'!$1:$5000,A2950,FALSE),
"")</f>
        <v/>
      </c>
      <c r="G2950" s="1" t="str">
        <f>IF(HLOOKUP("Cluster",'vInfo (Imported)'!$1:$5000,A2950,FALSE)&gt;0,
HLOOKUP("Cluster",'vInfo (Imported)'!$1:$5000,A2950,FALSE),
"")</f>
        <v/>
      </c>
      <c r="K2950" s="28">
        <f>'vCluster (Imported)'!A2950</f>
        <v>0</v>
      </c>
      <c r="L2950">
        <f t="shared" si="279"/>
        <v>0</v>
      </c>
      <c r="M2950">
        <f t="shared" si="280"/>
        <v>0</v>
      </c>
      <c r="N2950">
        <f t="shared" si="281"/>
        <v>0</v>
      </c>
      <c r="O2950" s="1">
        <f t="shared" si="282"/>
        <v>0</v>
      </c>
      <c r="P2950">
        <f>SUMIFS('vCluster (Imported)'!$G:$G,'vCluster (Imported)'!$A:$A,K2950)</f>
        <v>0</v>
      </c>
      <c r="Q2950">
        <f t="shared" si="283"/>
        <v>0</v>
      </c>
    </row>
    <row r="2951" spans="1:17" x14ac:dyDescent="0.3">
      <c r="A2951">
        <f t="shared" si="278"/>
        <v>2951</v>
      </c>
      <c r="B2951" t="str">
        <f>IF(HLOOKUP("Memory",'vInfo (Imported)'!$1:$5000,A2951,FALSE)&gt;0,HLOOKUP("Memory",'vInfo (Imported)'!$1:$5000,A2951,FALSE),"")</f>
        <v/>
      </c>
      <c r="C2951" t="str">
        <f>IF(HLOOKUP("CPUs",'vInfo (Imported)'!$1:$5000,A2951,FALSE)&gt;0,
HLOOKUP("CPUs",'vInfo (Imported)'!$1:$5000,A2951,FALSE),
"")</f>
        <v/>
      </c>
      <c r="D2951" t="str">
        <f>IF(HLOOKUP($D$1,'vInfo (Imported)'!$1:$5000,A2951,FALSE)&gt;0,
HLOOKUP($D$1,'vInfo (Imported)'!$1:$5000,A2951,FALSE),
"")</f>
        <v/>
      </c>
      <c r="E2951" t="str">
        <f>IF(HLOOKUP("Category",'vInfo (Imported)'!$1:$5000,A2951,FALSE)&gt;0,
HLOOKUP("Category",'vInfo (Imported)'!$1:$5000,A2951,FALSE),
"")</f>
        <v/>
      </c>
      <c r="F2951" t="str">
        <f>IF(HLOOKUP("OS according to the configuration file",'vInfo (Imported)'!$1:$5000,A2951,FALSE)&gt;0,
HLOOKUP("OS according to the configuration file",'vInfo (Imported)'!$1:$5000,A2951,FALSE),
"")</f>
        <v/>
      </c>
      <c r="G2951" s="1" t="str">
        <f>IF(HLOOKUP("Cluster",'vInfo (Imported)'!$1:$5000,A2951,FALSE)&gt;0,
HLOOKUP("Cluster",'vInfo (Imported)'!$1:$5000,A2951,FALSE),
"")</f>
        <v/>
      </c>
      <c r="K2951" s="28">
        <f>'vCluster (Imported)'!A2951</f>
        <v>0</v>
      </c>
      <c r="L2951">
        <f t="shared" si="279"/>
        <v>0</v>
      </c>
      <c r="M2951">
        <f t="shared" si="280"/>
        <v>0</v>
      </c>
      <c r="N2951">
        <f t="shared" si="281"/>
        <v>0</v>
      </c>
      <c r="O2951" s="1">
        <f t="shared" si="282"/>
        <v>0</v>
      </c>
      <c r="P2951">
        <f>SUMIFS('vCluster (Imported)'!$G:$G,'vCluster (Imported)'!$A:$A,K2951)</f>
        <v>0</v>
      </c>
      <c r="Q2951">
        <f t="shared" si="283"/>
        <v>0</v>
      </c>
    </row>
    <row r="2952" spans="1:17" x14ac:dyDescent="0.3">
      <c r="A2952">
        <f t="shared" si="278"/>
        <v>2952</v>
      </c>
      <c r="B2952" t="str">
        <f>IF(HLOOKUP("Memory",'vInfo (Imported)'!$1:$5000,A2952,FALSE)&gt;0,HLOOKUP("Memory",'vInfo (Imported)'!$1:$5000,A2952,FALSE),"")</f>
        <v/>
      </c>
      <c r="C2952" t="str">
        <f>IF(HLOOKUP("CPUs",'vInfo (Imported)'!$1:$5000,A2952,FALSE)&gt;0,
HLOOKUP("CPUs",'vInfo (Imported)'!$1:$5000,A2952,FALSE),
"")</f>
        <v/>
      </c>
      <c r="D2952" t="str">
        <f>IF(HLOOKUP($D$1,'vInfo (Imported)'!$1:$5000,A2952,FALSE)&gt;0,
HLOOKUP($D$1,'vInfo (Imported)'!$1:$5000,A2952,FALSE),
"")</f>
        <v/>
      </c>
      <c r="E2952" t="str">
        <f>IF(HLOOKUP("Category",'vInfo (Imported)'!$1:$5000,A2952,FALSE)&gt;0,
HLOOKUP("Category",'vInfo (Imported)'!$1:$5000,A2952,FALSE),
"")</f>
        <v/>
      </c>
      <c r="F2952" t="str">
        <f>IF(HLOOKUP("OS according to the configuration file",'vInfo (Imported)'!$1:$5000,A2952,FALSE)&gt;0,
HLOOKUP("OS according to the configuration file",'vInfo (Imported)'!$1:$5000,A2952,FALSE),
"")</f>
        <v/>
      </c>
      <c r="G2952" s="1" t="str">
        <f>IF(HLOOKUP("Cluster",'vInfo (Imported)'!$1:$5000,A2952,FALSE)&gt;0,
HLOOKUP("Cluster",'vInfo (Imported)'!$1:$5000,A2952,FALSE),
"")</f>
        <v/>
      </c>
      <c r="K2952" s="28">
        <f>'vCluster (Imported)'!A2952</f>
        <v>0</v>
      </c>
      <c r="L2952">
        <f t="shared" si="279"/>
        <v>0</v>
      </c>
      <c r="M2952">
        <f t="shared" si="280"/>
        <v>0</v>
      </c>
      <c r="N2952">
        <f t="shared" si="281"/>
        <v>0</v>
      </c>
      <c r="O2952" s="1">
        <f t="shared" si="282"/>
        <v>0</v>
      </c>
      <c r="P2952">
        <f>SUMIFS('vCluster (Imported)'!$G:$G,'vCluster (Imported)'!$A:$A,K2952)</f>
        <v>0</v>
      </c>
      <c r="Q2952">
        <f t="shared" si="283"/>
        <v>0</v>
      </c>
    </row>
    <row r="2953" spans="1:17" x14ac:dyDescent="0.3">
      <c r="A2953">
        <f t="shared" si="278"/>
        <v>2953</v>
      </c>
      <c r="B2953" t="str">
        <f>IF(HLOOKUP("Memory",'vInfo (Imported)'!$1:$5000,A2953,FALSE)&gt;0,HLOOKUP("Memory",'vInfo (Imported)'!$1:$5000,A2953,FALSE),"")</f>
        <v/>
      </c>
      <c r="C2953" t="str">
        <f>IF(HLOOKUP("CPUs",'vInfo (Imported)'!$1:$5000,A2953,FALSE)&gt;0,
HLOOKUP("CPUs",'vInfo (Imported)'!$1:$5000,A2953,FALSE),
"")</f>
        <v/>
      </c>
      <c r="D2953" t="str">
        <f>IF(HLOOKUP($D$1,'vInfo (Imported)'!$1:$5000,A2953,FALSE)&gt;0,
HLOOKUP($D$1,'vInfo (Imported)'!$1:$5000,A2953,FALSE),
"")</f>
        <v/>
      </c>
      <c r="E2953" t="str">
        <f>IF(HLOOKUP("Category",'vInfo (Imported)'!$1:$5000,A2953,FALSE)&gt;0,
HLOOKUP("Category",'vInfo (Imported)'!$1:$5000,A2953,FALSE),
"")</f>
        <v/>
      </c>
      <c r="F2953" t="str">
        <f>IF(HLOOKUP("OS according to the configuration file",'vInfo (Imported)'!$1:$5000,A2953,FALSE)&gt;0,
HLOOKUP("OS according to the configuration file",'vInfo (Imported)'!$1:$5000,A2953,FALSE),
"")</f>
        <v/>
      </c>
      <c r="G2953" s="1" t="str">
        <f>IF(HLOOKUP("Cluster",'vInfo (Imported)'!$1:$5000,A2953,FALSE)&gt;0,
HLOOKUP("Cluster",'vInfo (Imported)'!$1:$5000,A2953,FALSE),
"")</f>
        <v/>
      </c>
      <c r="K2953" s="28">
        <f>'vCluster (Imported)'!A2953</f>
        <v>0</v>
      </c>
      <c r="L2953">
        <f t="shared" si="279"/>
        <v>0</v>
      </c>
      <c r="M2953">
        <f t="shared" si="280"/>
        <v>0</v>
      </c>
      <c r="N2953">
        <f t="shared" si="281"/>
        <v>0</v>
      </c>
      <c r="O2953" s="1">
        <f t="shared" si="282"/>
        <v>0</v>
      </c>
      <c r="P2953">
        <f>SUMIFS('vCluster (Imported)'!$G:$G,'vCluster (Imported)'!$A:$A,K2953)</f>
        <v>0</v>
      </c>
      <c r="Q2953">
        <f t="shared" si="283"/>
        <v>0</v>
      </c>
    </row>
    <row r="2954" spans="1:17" x14ac:dyDescent="0.3">
      <c r="A2954">
        <f t="shared" si="278"/>
        <v>2954</v>
      </c>
      <c r="B2954" t="str">
        <f>IF(HLOOKUP("Memory",'vInfo (Imported)'!$1:$5000,A2954,FALSE)&gt;0,HLOOKUP("Memory",'vInfo (Imported)'!$1:$5000,A2954,FALSE),"")</f>
        <v/>
      </c>
      <c r="C2954" t="str">
        <f>IF(HLOOKUP("CPUs",'vInfo (Imported)'!$1:$5000,A2954,FALSE)&gt;0,
HLOOKUP("CPUs",'vInfo (Imported)'!$1:$5000,A2954,FALSE),
"")</f>
        <v/>
      </c>
      <c r="D2954" t="str">
        <f>IF(HLOOKUP($D$1,'vInfo (Imported)'!$1:$5000,A2954,FALSE)&gt;0,
HLOOKUP($D$1,'vInfo (Imported)'!$1:$5000,A2954,FALSE),
"")</f>
        <v/>
      </c>
      <c r="E2954" t="str">
        <f>IF(HLOOKUP("Category",'vInfo (Imported)'!$1:$5000,A2954,FALSE)&gt;0,
HLOOKUP("Category",'vInfo (Imported)'!$1:$5000,A2954,FALSE),
"")</f>
        <v/>
      </c>
      <c r="F2954" t="str">
        <f>IF(HLOOKUP("OS according to the configuration file",'vInfo (Imported)'!$1:$5000,A2954,FALSE)&gt;0,
HLOOKUP("OS according to the configuration file",'vInfo (Imported)'!$1:$5000,A2954,FALSE),
"")</f>
        <v/>
      </c>
      <c r="G2954" s="1" t="str">
        <f>IF(HLOOKUP("Cluster",'vInfo (Imported)'!$1:$5000,A2954,FALSE)&gt;0,
HLOOKUP("Cluster",'vInfo (Imported)'!$1:$5000,A2954,FALSE),
"")</f>
        <v/>
      </c>
      <c r="K2954" s="28">
        <f>'vCluster (Imported)'!A2954</f>
        <v>0</v>
      </c>
      <c r="L2954">
        <f t="shared" si="279"/>
        <v>0</v>
      </c>
      <c r="M2954">
        <f t="shared" si="280"/>
        <v>0</v>
      </c>
      <c r="N2954">
        <f t="shared" si="281"/>
        <v>0</v>
      </c>
      <c r="O2954" s="1">
        <f t="shared" si="282"/>
        <v>0</v>
      </c>
      <c r="P2954">
        <f>SUMIFS('vCluster (Imported)'!$G:$G,'vCluster (Imported)'!$A:$A,K2954)</f>
        <v>0</v>
      </c>
      <c r="Q2954">
        <f t="shared" si="283"/>
        <v>0</v>
      </c>
    </row>
    <row r="2955" spans="1:17" x14ac:dyDescent="0.3">
      <c r="A2955">
        <f t="shared" si="278"/>
        <v>2955</v>
      </c>
      <c r="B2955" t="str">
        <f>IF(HLOOKUP("Memory",'vInfo (Imported)'!$1:$5000,A2955,FALSE)&gt;0,HLOOKUP("Memory",'vInfo (Imported)'!$1:$5000,A2955,FALSE),"")</f>
        <v/>
      </c>
      <c r="C2955" t="str">
        <f>IF(HLOOKUP("CPUs",'vInfo (Imported)'!$1:$5000,A2955,FALSE)&gt;0,
HLOOKUP("CPUs",'vInfo (Imported)'!$1:$5000,A2955,FALSE),
"")</f>
        <v/>
      </c>
      <c r="D2955" t="str">
        <f>IF(HLOOKUP($D$1,'vInfo (Imported)'!$1:$5000,A2955,FALSE)&gt;0,
HLOOKUP($D$1,'vInfo (Imported)'!$1:$5000,A2955,FALSE),
"")</f>
        <v/>
      </c>
      <c r="E2955" t="str">
        <f>IF(HLOOKUP("Category",'vInfo (Imported)'!$1:$5000,A2955,FALSE)&gt;0,
HLOOKUP("Category",'vInfo (Imported)'!$1:$5000,A2955,FALSE),
"")</f>
        <v/>
      </c>
      <c r="F2955" t="str">
        <f>IF(HLOOKUP("OS according to the configuration file",'vInfo (Imported)'!$1:$5000,A2955,FALSE)&gt;0,
HLOOKUP("OS according to the configuration file",'vInfo (Imported)'!$1:$5000,A2955,FALSE),
"")</f>
        <v/>
      </c>
      <c r="G2955" s="1" t="str">
        <f>IF(HLOOKUP("Cluster",'vInfo (Imported)'!$1:$5000,A2955,FALSE)&gt;0,
HLOOKUP("Cluster",'vInfo (Imported)'!$1:$5000,A2955,FALSE),
"")</f>
        <v/>
      </c>
      <c r="K2955" s="28">
        <f>'vCluster (Imported)'!A2955</f>
        <v>0</v>
      </c>
      <c r="L2955">
        <f t="shared" si="279"/>
        <v>0</v>
      </c>
      <c r="M2955">
        <f t="shared" si="280"/>
        <v>0</v>
      </c>
      <c r="N2955">
        <f t="shared" si="281"/>
        <v>0</v>
      </c>
      <c r="O2955" s="1">
        <f t="shared" si="282"/>
        <v>0</v>
      </c>
      <c r="P2955">
        <f>SUMIFS('vCluster (Imported)'!$G:$G,'vCluster (Imported)'!$A:$A,K2955)</f>
        <v>0</v>
      </c>
      <c r="Q2955">
        <f t="shared" si="283"/>
        <v>0</v>
      </c>
    </row>
    <row r="2956" spans="1:17" x14ac:dyDescent="0.3">
      <c r="A2956">
        <f t="shared" si="278"/>
        <v>2956</v>
      </c>
      <c r="B2956" t="str">
        <f>IF(HLOOKUP("Memory",'vInfo (Imported)'!$1:$5000,A2956,FALSE)&gt;0,HLOOKUP("Memory",'vInfo (Imported)'!$1:$5000,A2956,FALSE),"")</f>
        <v/>
      </c>
      <c r="C2956" t="str">
        <f>IF(HLOOKUP("CPUs",'vInfo (Imported)'!$1:$5000,A2956,FALSE)&gt;0,
HLOOKUP("CPUs",'vInfo (Imported)'!$1:$5000,A2956,FALSE),
"")</f>
        <v/>
      </c>
      <c r="D2956" t="str">
        <f>IF(HLOOKUP($D$1,'vInfo (Imported)'!$1:$5000,A2956,FALSE)&gt;0,
HLOOKUP($D$1,'vInfo (Imported)'!$1:$5000,A2956,FALSE),
"")</f>
        <v/>
      </c>
      <c r="E2956" t="str">
        <f>IF(HLOOKUP("Category",'vInfo (Imported)'!$1:$5000,A2956,FALSE)&gt;0,
HLOOKUP("Category",'vInfo (Imported)'!$1:$5000,A2956,FALSE),
"")</f>
        <v/>
      </c>
      <c r="F2956" t="str">
        <f>IF(HLOOKUP("OS according to the configuration file",'vInfo (Imported)'!$1:$5000,A2956,FALSE)&gt;0,
HLOOKUP("OS according to the configuration file",'vInfo (Imported)'!$1:$5000,A2956,FALSE),
"")</f>
        <v/>
      </c>
      <c r="G2956" s="1" t="str">
        <f>IF(HLOOKUP("Cluster",'vInfo (Imported)'!$1:$5000,A2956,FALSE)&gt;0,
HLOOKUP("Cluster",'vInfo (Imported)'!$1:$5000,A2956,FALSE),
"")</f>
        <v/>
      </c>
      <c r="K2956" s="28">
        <f>'vCluster (Imported)'!A2956</f>
        <v>0</v>
      </c>
      <c r="L2956">
        <f t="shared" si="279"/>
        <v>0</v>
      </c>
      <c r="M2956">
        <f t="shared" si="280"/>
        <v>0</v>
      </c>
      <c r="N2956">
        <f t="shared" si="281"/>
        <v>0</v>
      </c>
      <c r="O2956" s="1">
        <f t="shared" si="282"/>
        <v>0</v>
      </c>
      <c r="P2956">
        <f>SUMIFS('vCluster (Imported)'!$G:$G,'vCluster (Imported)'!$A:$A,K2956)</f>
        <v>0</v>
      </c>
      <c r="Q2956">
        <f t="shared" si="283"/>
        <v>0</v>
      </c>
    </row>
    <row r="2957" spans="1:17" x14ac:dyDescent="0.3">
      <c r="A2957">
        <f t="shared" si="278"/>
        <v>2957</v>
      </c>
      <c r="B2957" t="str">
        <f>IF(HLOOKUP("Memory",'vInfo (Imported)'!$1:$5000,A2957,FALSE)&gt;0,HLOOKUP("Memory",'vInfo (Imported)'!$1:$5000,A2957,FALSE),"")</f>
        <v/>
      </c>
      <c r="C2957" t="str">
        <f>IF(HLOOKUP("CPUs",'vInfo (Imported)'!$1:$5000,A2957,FALSE)&gt;0,
HLOOKUP("CPUs",'vInfo (Imported)'!$1:$5000,A2957,FALSE),
"")</f>
        <v/>
      </c>
      <c r="D2957" t="str">
        <f>IF(HLOOKUP($D$1,'vInfo (Imported)'!$1:$5000,A2957,FALSE)&gt;0,
HLOOKUP($D$1,'vInfo (Imported)'!$1:$5000,A2957,FALSE),
"")</f>
        <v/>
      </c>
      <c r="E2957" t="str">
        <f>IF(HLOOKUP("Category",'vInfo (Imported)'!$1:$5000,A2957,FALSE)&gt;0,
HLOOKUP("Category",'vInfo (Imported)'!$1:$5000,A2957,FALSE),
"")</f>
        <v/>
      </c>
      <c r="F2957" t="str">
        <f>IF(HLOOKUP("OS according to the configuration file",'vInfo (Imported)'!$1:$5000,A2957,FALSE)&gt;0,
HLOOKUP("OS according to the configuration file",'vInfo (Imported)'!$1:$5000,A2957,FALSE),
"")</f>
        <v/>
      </c>
      <c r="G2957" s="1" t="str">
        <f>IF(HLOOKUP("Cluster",'vInfo (Imported)'!$1:$5000,A2957,FALSE)&gt;0,
HLOOKUP("Cluster",'vInfo (Imported)'!$1:$5000,A2957,FALSE),
"")</f>
        <v/>
      </c>
      <c r="K2957" s="28">
        <f>'vCluster (Imported)'!A2957</f>
        <v>0</v>
      </c>
      <c r="L2957">
        <f t="shared" si="279"/>
        <v>0</v>
      </c>
      <c r="M2957">
        <f t="shared" si="280"/>
        <v>0</v>
      </c>
      <c r="N2957">
        <f t="shared" si="281"/>
        <v>0</v>
      </c>
      <c r="O2957" s="1">
        <f t="shared" si="282"/>
        <v>0</v>
      </c>
      <c r="P2957">
        <f>SUMIFS('vCluster (Imported)'!$G:$G,'vCluster (Imported)'!$A:$A,K2957)</f>
        <v>0</v>
      </c>
      <c r="Q2957">
        <f t="shared" si="283"/>
        <v>0</v>
      </c>
    </row>
    <row r="2958" spans="1:17" x14ac:dyDescent="0.3">
      <c r="A2958">
        <f t="shared" si="278"/>
        <v>2958</v>
      </c>
      <c r="B2958" t="str">
        <f>IF(HLOOKUP("Memory",'vInfo (Imported)'!$1:$5000,A2958,FALSE)&gt;0,HLOOKUP("Memory",'vInfo (Imported)'!$1:$5000,A2958,FALSE),"")</f>
        <v/>
      </c>
      <c r="C2958" t="str">
        <f>IF(HLOOKUP("CPUs",'vInfo (Imported)'!$1:$5000,A2958,FALSE)&gt;0,
HLOOKUP("CPUs",'vInfo (Imported)'!$1:$5000,A2958,FALSE),
"")</f>
        <v/>
      </c>
      <c r="D2958" t="str">
        <f>IF(HLOOKUP($D$1,'vInfo (Imported)'!$1:$5000,A2958,FALSE)&gt;0,
HLOOKUP($D$1,'vInfo (Imported)'!$1:$5000,A2958,FALSE),
"")</f>
        <v/>
      </c>
      <c r="E2958" t="str">
        <f>IF(HLOOKUP("Category",'vInfo (Imported)'!$1:$5000,A2958,FALSE)&gt;0,
HLOOKUP("Category",'vInfo (Imported)'!$1:$5000,A2958,FALSE),
"")</f>
        <v/>
      </c>
      <c r="F2958" t="str">
        <f>IF(HLOOKUP("OS according to the configuration file",'vInfo (Imported)'!$1:$5000,A2958,FALSE)&gt;0,
HLOOKUP("OS according to the configuration file",'vInfo (Imported)'!$1:$5000,A2958,FALSE),
"")</f>
        <v/>
      </c>
      <c r="G2958" s="1" t="str">
        <f>IF(HLOOKUP("Cluster",'vInfo (Imported)'!$1:$5000,A2958,FALSE)&gt;0,
HLOOKUP("Cluster",'vInfo (Imported)'!$1:$5000,A2958,FALSE),
"")</f>
        <v/>
      </c>
      <c r="K2958" s="28">
        <f>'vCluster (Imported)'!A2958</f>
        <v>0</v>
      </c>
      <c r="L2958">
        <f t="shared" si="279"/>
        <v>0</v>
      </c>
      <c r="M2958">
        <f t="shared" si="280"/>
        <v>0</v>
      </c>
      <c r="N2958">
        <f t="shared" si="281"/>
        <v>0</v>
      </c>
      <c r="O2958" s="1">
        <f t="shared" si="282"/>
        <v>0</v>
      </c>
      <c r="P2958">
        <f>SUMIFS('vCluster (Imported)'!$G:$G,'vCluster (Imported)'!$A:$A,K2958)</f>
        <v>0</v>
      </c>
      <c r="Q2958">
        <f t="shared" si="283"/>
        <v>0</v>
      </c>
    </row>
    <row r="2959" spans="1:17" x14ac:dyDescent="0.3">
      <c r="A2959">
        <f t="shared" si="278"/>
        <v>2959</v>
      </c>
      <c r="B2959" t="str">
        <f>IF(HLOOKUP("Memory",'vInfo (Imported)'!$1:$5000,A2959,FALSE)&gt;0,HLOOKUP("Memory",'vInfo (Imported)'!$1:$5000,A2959,FALSE),"")</f>
        <v/>
      </c>
      <c r="C2959" t="str">
        <f>IF(HLOOKUP("CPUs",'vInfo (Imported)'!$1:$5000,A2959,FALSE)&gt;0,
HLOOKUP("CPUs",'vInfo (Imported)'!$1:$5000,A2959,FALSE),
"")</f>
        <v/>
      </c>
      <c r="D2959" t="str">
        <f>IF(HLOOKUP($D$1,'vInfo (Imported)'!$1:$5000,A2959,FALSE)&gt;0,
HLOOKUP($D$1,'vInfo (Imported)'!$1:$5000,A2959,FALSE),
"")</f>
        <v/>
      </c>
      <c r="E2959" t="str">
        <f>IF(HLOOKUP("Category",'vInfo (Imported)'!$1:$5000,A2959,FALSE)&gt;0,
HLOOKUP("Category",'vInfo (Imported)'!$1:$5000,A2959,FALSE),
"")</f>
        <v/>
      </c>
      <c r="F2959" t="str">
        <f>IF(HLOOKUP("OS according to the configuration file",'vInfo (Imported)'!$1:$5000,A2959,FALSE)&gt;0,
HLOOKUP("OS according to the configuration file",'vInfo (Imported)'!$1:$5000,A2959,FALSE),
"")</f>
        <v/>
      </c>
      <c r="G2959" s="1" t="str">
        <f>IF(HLOOKUP("Cluster",'vInfo (Imported)'!$1:$5000,A2959,FALSE)&gt;0,
HLOOKUP("Cluster",'vInfo (Imported)'!$1:$5000,A2959,FALSE),
"")</f>
        <v/>
      </c>
      <c r="K2959" s="28">
        <f>'vCluster (Imported)'!A2959</f>
        <v>0</v>
      </c>
      <c r="L2959">
        <f t="shared" si="279"/>
        <v>0</v>
      </c>
      <c r="M2959">
        <f t="shared" si="280"/>
        <v>0</v>
      </c>
      <c r="N2959">
        <f t="shared" si="281"/>
        <v>0</v>
      </c>
      <c r="O2959" s="1">
        <f t="shared" si="282"/>
        <v>0</v>
      </c>
      <c r="P2959">
        <f>SUMIFS('vCluster (Imported)'!$G:$G,'vCluster (Imported)'!$A:$A,K2959)</f>
        <v>0</v>
      </c>
      <c r="Q2959">
        <f t="shared" si="283"/>
        <v>0</v>
      </c>
    </row>
    <row r="2960" spans="1:17" x14ac:dyDescent="0.3">
      <c r="A2960">
        <f t="shared" si="278"/>
        <v>2960</v>
      </c>
      <c r="B2960" t="str">
        <f>IF(HLOOKUP("Memory",'vInfo (Imported)'!$1:$5000,A2960,FALSE)&gt;0,HLOOKUP("Memory",'vInfo (Imported)'!$1:$5000,A2960,FALSE),"")</f>
        <v/>
      </c>
      <c r="C2960" t="str">
        <f>IF(HLOOKUP("CPUs",'vInfo (Imported)'!$1:$5000,A2960,FALSE)&gt;0,
HLOOKUP("CPUs",'vInfo (Imported)'!$1:$5000,A2960,FALSE),
"")</f>
        <v/>
      </c>
      <c r="D2960" t="str">
        <f>IF(HLOOKUP($D$1,'vInfo (Imported)'!$1:$5000,A2960,FALSE)&gt;0,
HLOOKUP($D$1,'vInfo (Imported)'!$1:$5000,A2960,FALSE),
"")</f>
        <v/>
      </c>
      <c r="E2960" t="str">
        <f>IF(HLOOKUP("Category",'vInfo (Imported)'!$1:$5000,A2960,FALSE)&gt;0,
HLOOKUP("Category",'vInfo (Imported)'!$1:$5000,A2960,FALSE),
"")</f>
        <v/>
      </c>
      <c r="F2960" t="str">
        <f>IF(HLOOKUP("OS according to the configuration file",'vInfo (Imported)'!$1:$5000,A2960,FALSE)&gt;0,
HLOOKUP("OS according to the configuration file",'vInfo (Imported)'!$1:$5000,A2960,FALSE),
"")</f>
        <v/>
      </c>
      <c r="G2960" s="1" t="str">
        <f>IF(HLOOKUP("Cluster",'vInfo (Imported)'!$1:$5000,A2960,FALSE)&gt;0,
HLOOKUP("Cluster",'vInfo (Imported)'!$1:$5000,A2960,FALSE),
"")</f>
        <v/>
      </c>
      <c r="K2960" s="28">
        <f>'vCluster (Imported)'!A2960</f>
        <v>0</v>
      </c>
      <c r="L2960">
        <f t="shared" si="279"/>
        <v>0</v>
      </c>
      <c r="M2960">
        <f t="shared" si="280"/>
        <v>0</v>
      </c>
      <c r="N2960">
        <f t="shared" si="281"/>
        <v>0</v>
      </c>
      <c r="O2960" s="1">
        <f t="shared" si="282"/>
        <v>0</v>
      </c>
      <c r="P2960">
        <f>SUMIFS('vCluster (Imported)'!$G:$G,'vCluster (Imported)'!$A:$A,K2960)</f>
        <v>0</v>
      </c>
      <c r="Q2960">
        <f t="shared" si="283"/>
        <v>0</v>
      </c>
    </row>
    <row r="2961" spans="1:17" x14ac:dyDescent="0.3">
      <c r="A2961">
        <f t="shared" si="278"/>
        <v>2961</v>
      </c>
      <c r="B2961" t="str">
        <f>IF(HLOOKUP("Memory",'vInfo (Imported)'!$1:$5000,A2961,FALSE)&gt;0,HLOOKUP("Memory",'vInfo (Imported)'!$1:$5000,A2961,FALSE),"")</f>
        <v/>
      </c>
      <c r="C2961" t="str">
        <f>IF(HLOOKUP("CPUs",'vInfo (Imported)'!$1:$5000,A2961,FALSE)&gt;0,
HLOOKUP("CPUs",'vInfo (Imported)'!$1:$5000,A2961,FALSE),
"")</f>
        <v/>
      </c>
      <c r="D2961" t="str">
        <f>IF(HLOOKUP($D$1,'vInfo (Imported)'!$1:$5000,A2961,FALSE)&gt;0,
HLOOKUP($D$1,'vInfo (Imported)'!$1:$5000,A2961,FALSE),
"")</f>
        <v/>
      </c>
      <c r="E2961" t="str">
        <f>IF(HLOOKUP("Category",'vInfo (Imported)'!$1:$5000,A2961,FALSE)&gt;0,
HLOOKUP("Category",'vInfo (Imported)'!$1:$5000,A2961,FALSE),
"")</f>
        <v/>
      </c>
      <c r="F2961" t="str">
        <f>IF(HLOOKUP("OS according to the configuration file",'vInfo (Imported)'!$1:$5000,A2961,FALSE)&gt;0,
HLOOKUP("OS according to the configuration file",'vInfo (Imported)'!$1:$5000,A2961,FALSE),
"")</f>
        <v/>
      </c>
      <c r="G2961" s="1" t="str">
        <f>IF(HLOOKUP("Cluster",'vInfo (Imported)'!$1:$5000,A2961,FALSE)&gt;0,
HLOOKUP("Cluster",'vInfo (Imported)'!$1:$5000,A2961,FALSE),
"")</f>
        <v/>
      </c>
      <c r="K2961" s="28">
        <f>'vCluster (Imported)'!A2961</f>
        <v>0</v>
      </c>
      <c r="L2961">
        <f t="shared" si="279"/>
        <v>0</v>
      </c>
      <c r="M2961">
        <f t="shared" si="280"/>
        <v>0</v>
      </c>
      <c r="N2961">
        <f t="shared" si="281"/>
        <v>0</v>
      </c>
      <c r="O2961" s="1">
        <f t="shared" si="282"/>
        <v>0</v>
      </c>
      <c r="P2961">
        <f>SUMIFS('vCluster (Imported)'!$G:$G,'vCluster (Imported)'!$A:$A,K2961)</f>
        <v>0</v>
      </c>
      <c r="Q2961">
        <f t="shared" si="283"/>
        <v>0</v>
      </c>
    </row>
    <row r="2962" spans="1:17" x14ac:dyDescent="0.3">
      <c r="A2962">
        <f t="shared" si="278"/>
        <v>2962</v>
      </c>
      <c r="B2962" t="str">
        <f>IF(HLOOKUP("Memory",'vInfo (Imported)'!$1:$5000,A2962,FALSE)&gt;0,HLOOKUP("Memory",'vInfo (Imported)'!$1:$5000,A2962,FALSE),"")</f>
        <v/>
      </c>
      <c r="C2962" t="str">
        <f>IF(HLOOKUP("CPUs",'vInfo (Imported)'!$1:$5000,A2962,FALSE)&gt;0,
HLOOKUP("CPUs",'vInfo (Imported)'!$1:$5000,A2962,FALSE),
"")</f>
        <v/>
      </c>
      <c r="D2962" t="str">
        <f>IF(HLOOKUP($D$1,'vInfo (Imported)'!$1:$5000,A2962,FALSE)&gt;0,
HLOOKUP($D$1,'vInfo (Imported)'!$1:$5000,A2962,FALSE),
"")</f>
        <v/>
      </c>
      <c r="E2962" t="str">
        <f>IF(HLOOKUP("Category",'vInfo (Imported)'!$1:$5000,A2962,FALSE)&gt;0,
HLOOKUP("Category",'vInfo (Imported)'!$1:$5000,A2962,FALSE),
"")</f>
        <v/>
      </c>
      <c r="F2962" t="str">
        <f>IF(HLOOKUP("OS according to the configuration file",'vInfo (Imported)'!$1:$5000,A2962,FALSE)&gt;0,
HLOOKUP("OS according to the configuration file",'vInfo (Imported)'!$1:$5000,A2962,FALSE),
"")</f>
        <v/>
      </c>
      <c r="G2962" s="1" t="str">
        <f>IF(HLOOKUP("Cluster",'vInfo (Imported)'!$1:$5000,A2962,FALSE)&gt;0,
HLOOKUP("Cluster",'vInfo (Imported)'!$1:$5000,A2962,FALSE),
"")</f>
        <v/>
      </c>
      <c r="K2962" s="28">
        <f>'vCluster (Imported)'!A2962</f>
        <v>0</v>
      </c>
      <c r="L2962">
        <f t="shared" si="279"/>
        <v>0</v>
      </c>
      <c r="M2962">
        <f t="shared" si="280"/>
        <v>0</v>
      </c>
      <c r="N2962">
        <f t="shared" si="281"/>
        <v>0</v>
      </c>
      <c r="O2962" s="1">
        <f t="shared" si="282"/>
        <v>0</v>
      </c>
      <c r="P2962">
        <f>SUMIFS('vCluster (Imported)'!$G:$G,'vCluster (Imported)'!$A:$A,K2962)</f>
        <v>0</v>
      </c>
      <c r="Q2962">
        <f t="shared" si="283"/>
        <v>0</v>
      </c>
    </row>
    <row r="2963" spans="1:17" x14ac:dyDescent="0.3">
      <c r="A2963">
        <f t="shared" si="278"/>
        <v>2963</v>
      </c>
      <c r="B2963" t="str">
        <f>IF(HLOOKUP("Memory",'vInfo (Imported)'!$1:$5000,A2963,FALSE)&gt;0,HLOOKUP("Memory",'vInfo (Imported)'!$1:$5000,A2963,FALSE),"")</f>
        <v/>
      </c>
      <c r="C2963" t="str">
        <f>IF(HLOOKUP("CPUs",'vInfo (Imported)'!$1:$5000,A2963,FALSE)&gt;0,
HLOOKUP("CPUs",'vInfo (Imported)'!$1:$5000,A2963,FALSE),
"")</f>
        <v/>
      </c>
      <c r="D2963" t="str">
        <f>IF(HLOOKUP($D$1,'vInfo (Imported)'!$1:$5000,A2963,FALSE)&gt;0,
HLOOKUP($D$1,'vInfo (Imported)'!$1:$5000,A2963,FALSE),
"")</f>
        <v/>
      </c>
      <c r="E2963" t="str">
        <f>IF(HLOOKUP("Category",'vInfo (Imported)'!$1:$5000,A2963,FALSE)&gt;0,
HLOOKUP("Category",'vInfo (Imported)'!$1:$5000,A2963,FALSE),
"")</f>
        <v/>
      </c>
      <c r="F2963" t="str">
        <f>IF(HLOOKUP("OS according to the configuration file",'vInfo (Imported)'!$1:$5000,A2963,FALSE)&gt;0,
HLOOKUP("OS according to the configuration file",'vInfo (Imported)'!$1:$5000,A2963,FALSE),
"")</f>
        <v/>
      </c>
      <c r="G2963" s="1" t="str">
        <f>IF(HLOOKUP("Cluster",'vInfo (Imported)'!$1:$5000,A2963,FALSE)&gt;0,
HLOOKUP("Cluster",'vInfo (Imported)'!$1:$5000,A2963,FALSE),
"")</f>
        <v/>
      </c>
      <c r="K2963" s="28">
        <f>'vCluster (Imported)'!A2963</f>
        <v>0</v>
      </c>
      <c r="L2963">
        <f t="shared" si="279"/>
        <v>0</v>
      </c>
      <c r="M2963">
        <f t="shared" si="280"/>
        <v>0</v>
      </c>
      <c r="N2963">
        <f t="shared" si="281"/>
        <v>0</v>
      </c>
      <c r="O2963" s="1">
        <f t="shared" si="282"/>
        <v>0</v>
      </c>
      <c r="P2963">
        <f>SUMIFS('vCluster (Imported)'!$G:$G,'vCluster (Imported)'!$A:$A,K2963)</f>
        <v>0</v>
      </c>
      <c r="Q2963">
        <f t="shared" si="283"/>
        <v>0</v>
      </c>
    </row>
    <row r="2964" spans="1:17" x14ac:dyDescent="0.3">
      <c r="A2964">
        <f t="shared" si="278"/>
        <v>2964</v>
      </c>
      <c r="B2964" t="str">
        <f>IF(HLOOKUP("Memory",'vInfo (Imported)'!$1:$5000,A2964,FALSE)&gt;0,HLOOKUP("Memory",'vInfo (Imported)'!$1:$5000,A2964,FALSE),"")</f>
        <v/>
      </c>
      <c r="C2964" t="str">
        <f>IF(HLOOKUP("CPUs",'vInfo (Imported)'!$1:$5000,A2964,FALSE)&gt;0,
HLOOKUP("CPUs",'vInfo (Imported)'!$1:$5000,A2964,FALSE),
"")</f>
        <v/>
      </c>
      <c r="D2964" t="str">
        <f>IF(HLOOKUP($D$1,'vInfo (Imported)'!$1:$5000,A2964,FALSE)&gt;0,
HLOOKUP($D$1,'vInfo (Imported)'!$1:$5000,A2964,FALSE),
"")</f>
        <v/>
      </c>
      <c r="E2964" t="str">
        <f>IF(HLOOKUP("Category",'vInfo (Imported)'!$1:$5000,A2964,FALSE)&gt;0,
HLOOKUP("Category",'vInfo (Imported)'!$1:$5000,A2964,FALSE),
"")</f>
        <v/>
      </c>
      <c r="F2964" t="str">
        <f>IF(HLOOKUP("OS according to the configuration file",'vInfo (Imported)'!$1:$5000,A2964,FALSE)&gt;0,
HLOOKUP("OS according to the configuration file",'vInfo (Imported)'!$1:$5000,A2964,FALSE),
"")</f>
        <v/>
      </c>
      <c r="G2964" s="1" t="str">
        <f>IF(HLOOKUP("Cluster",'vInfo (Imported)'!$1:$5000,A2964,FALSE)&gt;0,
HLOOKUP("Cluster",'vInfo (Imported)'!$1:$5000,A2964,FALSE),
"")</f>
        <v/>
      </c>
      <c r="K2964" s="28">
        <f>'vCluster (Imported)'!A2964</f>
        <v>0</v>
      </c>
      <c r="L2964">
        <f t="shared" si="279"/>
        <v>0</v>
      </c>
      <c r="M2964">
        <f t="shared" si="280"/>
        <v>0</v>
      </c>
      <c r="N2964">
        <f t="shared" si="281"/>
        <v>0</v>
      </c>
      <c r="O2964" s="1">
        <f t="shared" si="282"/>
        <v>0</v>
      </c>
      <c r="P2964">
        <f>SUMIFS('vCluster (Imported)'!$G:$G,'vCluster (Imported)'!$A:$A,K2964)</f>
        <v>0</v>
      </c>
      <c r="Q2964">
        <f t="shared" si="283"/>
        <v>0</v>
      </c>
    </row>
    <row r="2965" spans="1:17" x14ac:dyDescent="0.3">
      <c r="A2965">
        <f t="shared" si="278"/>
        <v>2965</v>
      </c>
      <c r="B2965" t="str">
        <f>IF(HLOOKUP("Memory",'vInfo (Imported)'!$1:$5000,A2965,FALSE)&gt;0,HLOOKUP("Memory",'vInfo (Imported)'!$1:$5000,A2965,FALSE),"")</f>
        <v/>
      </c>
      <c r="C2965" t="str">
        <f>IF(HLOOKUP("CPUs",'vInfo (Imported)'!$1:$5000,A2965,FALSE)&gt;0,
HLOOKUP("CPUs",'vInfo (Imported)'!$1:$5000,A2965,FALSE),
"")</f>
        <v/>
      </c>
      <c r="D2965" t="str">
        <f>IF(HLOOKUP($D$1,'vInfo (Imported)'!$1:$5000,A2965,FALSE)&gt;0,
HLOOKUP($D$1,'vInfo (Imported)'!$1:$5000,A2965,FALSE),
"")</f>
        <v/>
      </c>
      <c r="E2965" t="str">
        <f>IF(HLOOKUP("Category",'vInfo (Imported)'!$1:$5000,A2965,FALSE)&gt;0,
HLOOKUP("Category",'vInfo (Imported)'!$1:$5000,A2965,FALSE),
"")</f>
        <v/>
      </c>
      <c r="F2965" t="str">
        <f>IF(HLOOKUP("OS according to the configuration file",'vInfo (Imported)'!$1:$5000,A2965,FALSE)&gt;0,
HLOOKUP("OS according to the configuration file",'vInfo (Imported)'!$1:$5000,A2965,FALSE),
"")</f>
        <v/>
      </c>
      <c r="G2965" s="1" t="str">
        <f>IF(HLOOKUP("Cluster",'vInfo (Imported)'!$1:$5000,A2965,FALSE)&gt;0,
HLOOKUP("Cluster",'vInfo (Imported)'!$1:$5000,A2965,FALSE),
"")</f>
        <v/>
      </c>
      <c r="K2965" s="28">
        <f>'vCluster (Imported)'!A2965</f>
        <v>0</v>
      </c>
      <c r="L2965">
        <f t="shared" si="279"/>
        <v>0</v>
      </c>
      <c r="M2965">
        <f t="shared" si="280"/>
        <v>0</v>
      </c>
      <c r="N2965">
        <f t="shared" si="281"/>
        <v>0</v>
      </c>
      <c r="O2965" s="1">
        <f t="shared" si="282"/>
        <v>0</v>
      </c>
      <c r="P2965">
        <f>SUMIFS('vCluster (Imported)'!$G:$G,'vCluster (Imported)'!$A:$A,K2965)</f>
        <v>0</v>
      </c>
      <c r="Q2965">
        <f t="shared" si="283"/>
        <v>0</v>
      </c>
    </row>
    <row r="2966" spans="1:17" x14ac:dyDescent="0.3">
      <c r="A2966">
        <f t="shared" si="278"/>
        <v>2966</v>
      </c>
      <c r="B2966" t="str">
        <f>IF(HLOOKUP("Memory",'vInfo (Imported)'!$1:$5000,A2966,FALSE)&gt;0,HLOOKUP("Memory",'vInfo (Imported)'!$1:$5000,A2966,FALSE),"")</f>
        <v/>
      </c>
      <c r="C2966" t="str">
        <f>IF(HLOOKUP("CPUs",'vInfo (Imported)'!$1:$5000,A2966,FALSE)&gt;0,
HLOOKUP("CPUs",'vInfo (Imported)'!$1:$5000,A2966,FALSE),
"")</f>
        <v/>
      </c>
      <c r="D2966" t="str">
        <f>IF(HLOOKUP($D$1,'vInfo (Imported)'!$1:$5000,A2966,FALSE)&gt;0,
HLOOKUP($D$1,'vInfo (Imported)'!$1:$5000,A2966,FALSE),
"")</f>
        <v/>
      </c>
      <c r="E2966" t="str">
        <f>IF(HLOOKUP("Category",'vInfo (Imported)'!$1:$5000,A2966,FALSE)&gt;0,
HLOOKUP("Category",'vInfo (Imported)'!$1:$5000,A2966,FALSE),
"")</f>
        <v/>
      </c>
      <c r="F2966" t="str">
        <f>IF(HLOOKUP("OS according to the configuration file",'vInfo (Imported)'!$1:$5000,A2966,FALSE)&gt;0,
HLOOKUP("OS according to the configuration file",'vInfo (Imported)'!$1:$5000,A2966,FALSE),
"")</f>
        <v/>
      </c>
      <c r="G2966" s="1" t="str">
        <f>IF(HLOOKUP("Cluster",'vInfo (Imported)'!$1:$5000,A2966,FALSE)&gt;0,
HLOOKUP("Cluster",'vInfo (Imported)'!$1:$5000,A2966,FALSE),
"")</f>
        <v/>
      </c>
      <c r="K2966" s="28">
        <f>'vCluster (Imported)'!A2966</f>
        <v>0</v>
      </c>
      <c r="L2966">
        <f t="shared" si="279"/>
        <v>0</v>
      </c>
      <c r="M2966">
        <f t="shared" si="280"/>
        <v>0</v>
      </c>
      <c r="N2966">
        <f t="shared" si="281"/>
        <v>0</v>
      </c>
      <c r="O2966" s="1">
        <f t="shared" si="282"/>
        <v>0</v>
      </c>
      <c r="P2966">
        <f>SUMIFS('vCluster (Imported)'!$G:$G,'vCluster (Imported)'!$A:$A,K2966)</f>
        <v>0</v>
      </c>
      <c r="Q2966">
        <f t="shared" si="283"/>
        <v>0</v>
      </c>
    </row>
    <row r="2967" spans="1:17" x14ac:dyDescent="0.3">
      <c r="A2967">
        <f t="shared" si="278"/>
        <v>2967</v>
      </c>
      <c r="B2967" t="str">
        <f>IF(HLOOKUP("Memory",'vInfo (Imported)'!$1:$5000,A2967,FALSE)&gt;0,HLOOKUP("Memory",'vInfo (Imported)'!$1:$5000,A2967,FALSE),"")</f>
        <v/>
      </c>
      <c r="C2967" t="str">
        <f>IF(HLOOKUP("CPUs",'vInfo (Imported)'!$1:$5000,A2967,FALSE)&gt;0,
HLOOKUP("CPUs",'vInfo (Imported)'!$1:$5000,A2967,FALSE),
"")</f>
        <v/>
      </c>
      <c r="D2967" t="str">
        <f>IF(HLOOKUP($D$1,'vInfo (Imported)'!$1:$5000,A2967,FALSE)&gt;0,
HLOOKUP($D$1,'vInfo (Imported)'!$1:$5000,A2967,FALSE),
"")</f>
        <v/>
      </c>
      <c r="E2967" t="str">
        <f>IF(HLOOKUP("Category",'vInfo (Imported)'!$1:$5000,A2967,FALSE)&gt;0,
HLOOKUP("Category",'vInfo (Imported)'!$1:$5000,A2967,FALSE),
"")</f>
        <v/>
      </c>
      <c r="F2967" t="str">
        <f>IF(HLOOKUP("OS according to the configuration file",'vInfo (Imported)'!$1:$5000,A2967,FALSE)&gt;0,
HLOOKUP("OS according to the configuration file",'vInfo (Imported)'!$1:$5000,A2967,FALSE),
"")</f>
        <v/>
      </c>
      <c r="G2967" s="1" t="str">
        <f>IF(HLOOKUP("Cluster",'vInfo (Imported)'!$1:$5000,A2967,FALSE)&gt;0,
HLOOKUP("Cluster",'vInfo (Imported)'!$1:$5000,A2967,FALSE),
"")</f>
        <v/>
      </c>
      <c r="K2967" s="28">
        <f>'vCluster (Imported)'!A2967</f>
        <v>0</v>
      </c>
      <c r="L2967">
        <f t="shared" si="279"/>
        <v>0</v>
      </c>
      <c r="M2967">
        <f t="shared" si="280"/>
        <v>0</v>
      </c>
      <c r="N2967">
        <f t="shared" si="281"/>
        <v>0</v>
      </c>
      <c r="O2967" s="1">
        <f t="shared" si="282"/>
        <v>0</v>
      </c>
      <c r="P2967">
        <f>SUMIFS('vCluster (Imported)'!$G:$G,'vCluster (Imported)'!$A:$A,K2967)</f>
        <v>0</v>
      </c>
      <c r="Q2967">
        <f t="shared" si="283"/>
        <v>0</v>
      </c>
    </row>
    <row r="2968" spans="1:17" x14ac:dyDescent="0.3">
      <c r="A2968">
        <f t="shared" si="278"/>
        <v>2968</v>
      </c>
      <c r="B2968" t="str">
        <f>IF(HLOOKUP("Memory",'vInfo (Imported)'!$1:$5000,A2968,FALSE)&gt;0,HLOOKUP("Memory",'vInfo (Imported)'!$1:$5000,A2968,FALSE),"")</f>
        <v/>
      </c>
      <c r="C2968" t="str">
        <f>IF(HLOOKUP("CPUs",'vInfo (Imported)'!$1:$5000,A2968,FALSE)&gt;0,
HLOOKUP("CPUs",'vInfo (Imported)'!$1:$5000,A2968,FALSE),
"")</f>
        <v/>
      </c>
      <c r="D2968" t="str">
        <f>IF(HLOOKUP($D$1,'vInfo (Imported)'!$1:$5000,A2968,FALSE)&gt;0,
HLOOKUP($D$1,'vInfo (Imported)'!$1:$5000,A2968,FALSE),
"")</f>
        <v/>
      </c>
      <c r="E2968" t="str">
        <f>IF(HLOOKUP("Category",'vInfo (Imported)'!$1:$5000,A2968,FALSE)&gt;0,
HLOOKUP("Category",'vInfo (Imported)'!$1:$5000,A2968,FALSE),
"")</f>
        <v/>
      </c>
      <c r="F2968" t="str">
        <f>IF(HLOOKUP("OS according to the configuration file",'vInfo (Imported)'!$1:$5000,A2968,FALSE)&gt;0,
HLOOKUP("OS according to the configuration file",'vInfo (Imported)'!$1:$5000,A2968,FALSE),
"")</f>
        <v/>
      </c>
      <c r="G2968" s="1" t="str">
        <f>IF(HLOOKUP("Cluster",'vInfo (Imported)'!$1:$5000,A2968,FALSE)&gt;0,
HLOOKUP("Cluster",'vInfo (Imported)'!$1:$5000,A2968,FALSE),
"")</f>
        <v/>
      </c>
      <c r="K2968" s="28">
        <f>'vCluster (Imported)'!A2968</f>
        <v>0</v>
      </c>
      <c r="L2968">
        <f t="shared" si="279"/>
        <v>0</v>
      </c>
      <c r="M2968">
        <f t="shared" si="280"/>
        <v>0</v>
      </c>
      <c r="N2968">
        <f t="shared" si="281"/>
        <v>0</v>
      </c>
      <c r="O2968" s="1">
        <f t="shared" si="282"/>
        <v>0</v>
      </c>
      <c r="P2968">
        <f>SUMIFS('vCluster (Imported)'!$G:$G,'vCluster (Imported)'!$A:$A,K2968)</f>
        <v>0</v>
      </c>
      <c r="Q2968">
        <f t="shared" si="283"/>
        <v>0</v>
      </c>
    </row>
    <row r="2969" spans="1:17" x14ac:dyDescent="0.3">
      <c r="A2969">
        <f t="shared" si="278"/>
        <v>2969</v>
      </c>
      <c r="B2969" t="str">
        <f>IF(HLOOKUP("Memory",'vInfo (Imported)'!$1:$5000,A2969,FALSE)&gt;0,HLOOKUP("Memory",'vInfo (Imported)'!$1:$5000,A2969,FALSE),"")</f>
        <v/>
      </c>
      <c r="C2969" t="str">
        <f>IF(HLOOKUP("CPUs",'vInfo (Imported)'!$1:$5000,A2969,FALSE)&gt;0,
HLOOKUP("CPUs",'vInfo (Imported)'!$1:$5000,A2969,FALSE),
"")</f>
        <v/>
      </c>
      <c r="D2969" t="str">
        <f>IF(HLOOKUP($D$1,'vInfo (Imported)'!$1:$5000,A2969,FALSE)&gt;0,
HLOOKUP($D$1,'vInfo (Imported)'!$1:$5000,A2969,FALSE),
"")</f>
        <v/>
      </c>
      <c r="E2969" t="str">
        <f>IF(HLOOKUP("Category",'vInfo (Imported)'!$1:$5000,A2969,FALSE)&gt;0,
HLOOKUP("Category",'vInfo (Imported)'!$1:$5000,A2969,FALSE),
"")</f>
        <v/>
      </c>
      <c r="F2969" t="str">
        <f>IF(HLOOKUP("OS according to the configuration file",'vInfo (Imported)'!$1:$5000,A2969,FALSE)&gt;0,
HLOOKUP("OS according to the configuration file",'vInfo (Imported)'!$1:$5000,A2969,FALSE),
"")</f>
        <v/>
      </c>
      <c r="G2969" s="1" t="str">
        <f>IF(HLOOKUP("Cluster",'vInfo (Imported)'!$1:$5000,A2969,FALSE)&gt;0,
HLOOKUP("Cluster",'vInfo (Imported)'!$1:$5000,A2969,FALSE),
"")</f>
        <v/>
      </c>
      <c r="K2969" s="28">
        <f>'vCluster (Imported)'!A2969</f>
        <v>0</v>
      </c>
      <c r="L2969">
        <f t="shared" si="279"/>
        <v>0</v>
      </c>
      <c r="M2969">
        <f t="shared" si="280"/>
        <v>0</v>
      </c>
      <c r="N2969">
        <f t="shared" si="281"/>
        <v>0</v>
      </c>
      <c r="O2969" s="1">
        <f t="shared" si="282"/>
        <v>0</v>
      </c>
      <c r="P2969">
        <f>SUMIFS('vCluster (Imported)'!$G:$G,'vCluster (Imported)'!$A:$A,K2969)</f>
        <v>0</v>
      </c>
      <c r="Q2969">
        <f t="shared" si="283"/>
        <v>0</v>
      </c>
    </row>
    <row r="2970" spans="1:17" x14ac:dyDescent="0.3">
      <c r="A2970">
        <f t="shared" si="278"/>
        <v>2970</v>
      </c>
      <c r="B2970" t="str">
        <f>IF(HLOOKUP("Memory",'vInfo (Imported)'!$1:$5000,A2970,FALSE)&gt;0,HLOOKUP("Memory",'vInfo (Imported)'!$1:$5000,A2970,FALSE),"")</f>
        <v/>
      </c>
      <c r="C2970" t="str">
        <f>IF(HLOOKUP("CPUs",'vInfo (Imported)'!$1:$5000,A2970,FALSE)&gt;0,
HLOOKUP("CPUs",'vInfo (Imported)'!$1:$5000,A2970,FALSE),
"")</f>
        <v/>
      </c>
      <c r="D2970" t="str">
        <f>IF(HLOOKUP($D$1,'vInfo (Imported)'!$1:$5000,A2970,FALSE)&gt;0,
HLOOKUP($D$1,'vInfo (Imported)'!$1:$5000,A2970,FALSE),
"")</f>
        <v/>
      </c>
      <c r="E2970" t="str">
        <f>IF(HLOOKUP("Category",'vInfo (Imported)'!$1:$5000,A2970,FALSE)&gt;0,
HLOOKUP("Category",'vInfo (Imported)'!$1:$5000,A2970,FALSE),
"")</f>
        <v/>
      </c>
      <c r="F2970" t="str">
        <f>IF(HLOOKUP("OS according to the configuration file",'vInfo (Imported)'!$1:$5000,A2970,FALSE)&gt;0,
HLOOKUP("OS according to the configuration file",'vInfo (Imported)'!$1:$5000,A2970,FALSE),
"")</f>
        <v/>
      </c>
      <c r="G2970" s="1" t="str">
        <f>IF(HLOOKUP("Cluster",'vInfo (Imported)'!$1:$5000,A2970,FALSE)&gt;0,
HLOOKUP("Cluster",'vInfo (Imported)'!$1:$5000,A2970,FALSE),
"")</f>
        <v/>
      </c>
      <c r="K2970" s="28">
        <f>'vCluster (Imported)'!A2970</f>
        <v>0</v>
      </c>
      <c r="L2970">
        <f t="shared" si="279"/>
        <v>0</v>
      </c>
      <c r="M2970">
        <f t="shared" si="280"/>
        <v>0</v>
      </c>
      <c r="N2970">
        <f t="shared" si="281"/>
        <v>0</v>
      </c>
      <c r="O2970" s="1">
        <f t="shared" si="282"/>
        <v>0</v>
      </c>
      <c r="P2970">
        <f>SUMIFS('vCluster (Imported)'!$G:$G,'vCluster (Imported)'!$A:$A,K2970)</f>
        <v>0</v>
      </c>
      <c r="Q2970">
        <f t="shared" si="283"/>
        <v>0</v>
      </c>
    </row>
    <row r="2971" spans="1:17" x14ac:dyDescent="0.3">
      <c r="A2971">
        <f t="shared" si="278"/>
        <v>2971</v>
      </c>
      <c r="B2971" t="str">
        <f>IF(HLOOKUP("Memory",'vInfo (Imported)'!$1:$5000,A2971,FALSE)&gt;0,HLOOKUP("Memory",'vInfo (Imported)'!$1:$5000,A2971,FALSE),"")</f>
        <v/>
      </c>
      <c r="C2971" t="str">
        <f>IF(HLOOKUP("CPUs",'vInfo (Imported)'!$1:$5000,A2971,FALSE)&gt;0,
HLOOKUP("CPUs",'vInfo (Imported)'!$1:$5000,A2971,FALSE),
"")</f>
        <v/>
      </c>
      <c r="D2971" t="str">
        <f>IF(HLOOKUP($D$1,'vInfo (Imported)'!$1:$5000,A2971,FALSE)&gt;0,
HLOOKUP($D$1,'vInfo (Imported)'!$1:$5000,A2971,FALSE),
"")</f>
        <v/>
      </c>
      <c r="E2971" t="str">
        <f>IF(HLOOKUP("Category",'vInfo (Imported)'!$1:$5000,A2971,FALSE)&gt;0,
HLOOKUP("Category",'vInfo (Imported)'!$1:$5000,A2971,FALSE),
"")</f>
        <v/>
      </c>
      <c r="F2971" t="str">
        <f>IF(HLOOKUP("OS according to the configuration file",'vInfo (Imported)'!$1:$5000,A2971,FALSE)&gt;0,
HLOOKUP("OS according to the configuration file",'vInfo (Imported)'!$1:$5000,A2971,FALSE),
"")</f>
        <v/>
      </c>
      <c r="G2971" s="1" t="str">
        <f>IF(HLOOKUP("Cluster",'vInfo (Imported)'!$1:$5000,A2971,FALSE)&gt;0,
HLOOKUP("Cluster",'vInfo (Imported)'!$1:$5000,A2971,FALSE),
"")</f>
        <v/>
      </c>
      <c r="K2971" s="28">
        <f>'vCluster (Imported)'!A2971</f>
        <v>0</v>
      </c>
      <c r="L2971">
        <f t="shared" si="279"/>
        <v>0</v>
      </c>
      <c r="M2971">
        <f t="shared" si="280"/>
        <v>0</v>
      </c>
      <c r="N2971">
        <f t="shared" si="281"/>
        <v>0</v>
      </c>
      <c r="O2971" s="1">
        <f t="shared" si="282"/>
        <v>0</v>
      </c>
      <c r="P2971">
        <f>SUMIFS('vCluster (Imported)'!$G:$G,'vCluster (Imported)'!$A:$A,K2971)</f>
        <v>0</v>
      </c>
      <c r="Q2971">
        <f t="shared" si="283"/>
        <v>0</v>
      </c>
    </row>
    <row r="2972" spans="1:17" x14ac:dyDescent="0.3">
      <c r="A2972">
        <f t="shared" si="278"/>
        <v>2972</v>
      </c>
      <c r="B2972" t="str">
        <f>IF(HLOOKUP("Memory",'vInfo (Imported)'!$1:$5000,A2972,FALSE)&gt;0,HLOOKUP("Memory",'vInfo (Imported)'!$1:$5000,A2972,FALSE),"")</f>
        <v/>
      </c>
      <c r="C2972" t="str">
        <f>IF(HLOOKUP("CPUs",'vInfo (Imported)'!$1:$5000,A2972,FALSE)&gt;0,
HLOOKUP("CPUs",'vInfo (Imported)'!$1:$5000,A2972,FALSE),
"")</f>
        <v/>
      </c>
      <c r="D2972" t="str">
        <f>IF(HLOOKUP($D$1,'vInfo (Imported)'!$1:$5000,A2972,FALSE)&gt;0,
HLOOKUP($D$1,'vInfo (Imported)'!$1:$5000,A2972,FALSE),
"")</f>
        <v/>
      </c>
      <c r="E2972" t="str">
        <f>IF(HLOOKUP("Category",'vInfo (Imported)'!$1:$5000,A2972,FALSE)&gt;0,
HLOOKUP("Category",'vInfo (Imported)'!$1:$5000,A2972,FALSE),
"")</f>
        <v/>
      </c>
      <c r="F2972" t="str">
        <f>IF(HLOOKUP("OS according to the configuration file",'vInfo (Imported)'!$1:$5000,A2972,FALSE)&gt;0,
HLOOKUP("OS according to the configuration file",'vInfo (Imported)'!$1:$5000,A2972,FALSE),
"")</f>
        <v/>
      </c>
      <c r="G2972" s="1" t="str">
        <f>IF(HLOOKUP("Cluster",'vInfo (Imported)'!$1:$5000,A2972,FALSE)&gt;0,
HLOOKUP("Cluster",'vInfo (Imported)'!$1:$5000,A2972,FALSE),
"")</f>
        <v/>
      </c>
      <c r="K2972" s="28">
        <f>'vCluster (Imported)'!A2972</f>
        <v>0</v>
      </c>
      <c r="L2972">
        <f t="shared" si="279"/>
        <v>0</v>
      </c>
      <c r="M2972">
        <f t="shared" si="280"/>
        <v>0</v>
      </c>
      <c r="N2972">
        <f t="shared" si="281"/>
        <v>0</v>
      </c>
      <c r="O2972" s="1">
        <f t="shared" si="282"/>
        <v>0</v>
      </c>
      <c r="P2972">
        <f>SUMIFS('vCluster (Imported)'!$G:$G,'vCluster (Imported)'!$A:$A,K2972)</f>
        <v>0</v>
      </c>
      <c r="Q2972">
        <f t="shared" si="283"/>
        <v>0</v>
      </c>
    </row>
    <row r="2973" spans="1:17" x14ac:dyDescent="0.3">
      <c r="A2973">
        <f t="shared" si="278"/>
        <v>2973</v>
      </c>
      <c r="B2973" t="str">
        <f>IF(HLOOKUP("Memory",'vInfo (Imported)'!$1:$5000,A2973,FALSE)&gt;0,HLOOKUP("Memory",'vInfo (Imported)'!$1:$5000,A2973,FALSE),"")</f>
        <v/>
      </c>
      <c r="C2973" t="str">
        <f>IF(HLOOKUP("CPUs",'vInfo (Imported)'!$1:$5000,A2973,FALSE)&gt;0,
HLOOKUP("CPUs",'vInfo (Imported)'!$1:$5000,A2973,FALSE),
"")</f>
        <v/>
      </c>
      <c r="D2973" t="str">
        <f>IF(HLOOKUP($D$1,'vInfo (Imported)'!$1:$5000,A2973,FALSE)&gt;0,
HLOOKUP($D$1,'vInfo (Imported)'!$1:$5000,A2973,FALSE),
"")</f>
        <v/>
      </c>
      <c r="E2973" t="str">
        <f>IF(HLOOKUP("Category",'vInfo (Imported)'!$1:$5000,A2973,FALSE)&gt;0,
HLOOKUP("Category",'vInfo (Imported)'!$1:$5000,A2973,FALSE),
"")</f>
        <v/>
      </c>
      <c r="F2973" t="str">
        <f>IF(HLOOKUP("OS according to the configuration file",'vInfo (Imported)'!$1:$5000,A2973,FALSE)&gt;0,
HLOOKUP("OS according to the configuration file",'vInfo (Imported)'!$1:$5000,A2973,FALSE),
"")</f>
        <v/>
      </c>
      <c r="G2973" s="1" t="str">
        <f>IF(HLOOKUP("Cluster",'vInfo (Imported)'!$1:$5000,A2973,FALSE)&gt;0,
HLOOKUP("Cluster",'vInfo (Imported)'!$1:$5000,A2973,FALSE),
"")</f>
        <v/>
      </c>
      <c r="K2973" s="28">
        <f>'vCluster (Imported)'!A2973</f>
        <v>0</v>
      </c>
      <c r="L2973">
        <f t="shared" si="279"/>
        <v>0</v>
      </c>
      <c r="M2973">
        <f t="shared" si="280"/>
        <v>0</v>
      </c>
      <c r="N2973">
        <f t="shared" si="281"/>
        <v>0</v>
      </c>
      <c r="O2973" s="1">
        <f t="shared" si="282"/>
        <v>0</v>
      </c>
      <c r="P2973">
        <f>SUMIFS('vCluster (Imported)'!$G:$G,'vCluster (Imported)'!$A:$A,K2973)</f>
        <v>0</v>
      </c>
      <c r="Q2973">
        <f t="shared" si="283"/>
        <v>0</v>
      </c>
    </row>
    <row r="2974" spans="1:17" x14ac:dyDescent="0.3">
      <c r="A2974">
        <f t="shared" si="278"/>
        <v>2974</v>
      </c>
      <c r="B2974" t="str">
        <f>IF(HLOOKUP("Memory",'vInfo (Imported)'!$1:$5000,A2974,FALSE)&gt;0,HLOOKUP("Memory",'vInfo (Imported)'!$1:$5000,A2974,FALSE),"")</f>
        <v/>
      </c>
      <c r="C2974" t="str">
        <f>IF(HLOOKUP("CPUs",'vInfo (Imported)'!$1:$5000,A2974,FALSE)&gt;0,
HLOOKUP("CPUs",'vInfo (Imported)'!$1:$5000,A2974,FALSE),
"")</f>
        <v/>
      </c>
      <c r="D2974" t="str">
        <f>IF(HLOOKUP($D$1,'vInfo (Imported)'!$1:$5000,A2974,FALSE)&gt;0,
HLOOKUP($D$1,'vInfo (Imported)'!$1:$5000,A2974,FALSE),
"")</f>
        <v/>
      </c>
      <c r="E2974" t="str">
        <f>IF(HLOOKUP("Category",'vInfo (Imported)'!$1:$5000,A2974,FALSE)&gt;0,
HLOOKUP("Category",'vInfo (Imported)'!$1:$5000,A2974,FALSE),
"")</f>
        <v/>
      </c>
      <c r="F2974" t="str">
        <f>IF(HLOOKUP("OS according to the configuration file",'vInfo (Imported)'!$1:$5000,A2974,FALSE)&gt;0,
HLOOKUP("OS according to the configuration file",'vInfo (Imported)'!$1:$5000,A2974,FALSE),
"")</f>
        <v/>
      </c>
      <c r="G2974" s="1" t="str">
        <f>IF(HLOOKUP("Cluster",'vInfo (Imported)'!$1:$5000,A2974,FALSE)&gt;0,
HLOOKUP("Cluster",'vInfo (Imported)'!$1:$5000,A2974,FALSE),
"")</f>
        <v/>
      </c>
      <c r="K2974" s="28">
        <f>'vCluster (Imported)'!A2974</f>
        <v>0</v>
      </c>
      <c r="L2974">
        <f t="shared" si="279"/>
        <v>0</v>
      </c>
      <c r="M2974">
        <f t="shared" si="280"/>
        <v>0</v>
      </c>
      <c r="N2974">
        <f t="shared" si="281"/>
        <v>0</v>
      </c>
      <c r="O2974" s="1">
        <f t="shared" si="282"/>
        <v>0</v>
      </c>
      <c r="P2974">
        <f>SUMIFS('vCluster (Imported)'!$G:$G,'vCluster (Imported)'!$A:$A,K2974)</f>
        <v>0</v>
      </c>
      <c r="Q2974">
        <f t="shared" si="283"/>
        <v>0</v>
      </c>
    </row>
    <row r="2975" spans="1:17" x14ac:dyDescent="0.3">
      <c r="A2975">
        <f t="shared" si="278"/>
        <v>2975</v>
      </c>
      <c r="B2975" t="str">
        <f>IF(HLOOKUP("Memory",'vInfo (Imported)'!$1:$5000,A2975,FALSE)&gt;0,HLOOKUP("Memory",'vInfo (Imported)'!$1:$5000,A2975,FALSE),"")</f>
        <v/>
      </c>
      <c r="C2975" t="str">
        <f>IF(HLOOKUP("CPUs",'vInfo (Imported)'!$1:$5000,A2975,FALSE)&gt;0,
HLOOKUP("CPUs",'vInfo (Imported)'!$1:$5000,A2975,FALSE),
"")</f>
        <v/>
      </c>
      <c r="D2975" t="str">
        <f>IF(HLOOKUP($D$1,'vInfo (Imported)'!$1:$5000,A2975,FALSE)&gt;0,
HLOOKUP($D$1,'vInfo (Imported)'!$1:$5000,A2975,FALSE),
"")</f>
        <v/>
      </c>
      <c r="E2975" t="str">
        <f>IF(HLOOKUP("Category",'vInfo (Imported)'!$1:$5000,A2975,FALSE)&gt;0,
HLOOKUP("Category",'vInfo (Imported)'!$1:$5000,A2975,FALSE),
"")</f>
        <v/>
      </c>
      <c r="F2975" t="str">
        <f>IF(HLOOKUP("OS according to the configuration file",'vInfo (Imported)'!$1:$5000,A2975,FALSE)&gt;0,
HLOOKUP("OS according to the configuration file",'vInfo (Imported)'!$1:$5000,A2975,FALSE),
"")</f>
        <v/>
      </c>
      <c r="G2975" s="1" t="str">
        <f>IF(HLOOKUP("Cluster",'vInfo (Imported)'!$1:$5000,A2975,FALSE)&gt;0,
HLOOKUP("Cluster",'vInfo (Imported)'!$1:$5000,A2975,FALSE),
"")</f>
        <v/>
      </c>
      <c r="K2975" s="28">
        <f>'vCluster (Imported)'!A2975</f>
        <v>0</v>
      </c>
      <c r="L2975">
        <f t="shared" si="279"/>
        <v>0</v>
      </c>
      <c r="M2975">
        <f t="shared" si="280"/>
        <v>0</v>
      </c>
      <c r="N2975">
        <f t="shared" si="281"/>
        <v>0</v>
      </c>
      <c r="O2975" s="1">
        <f t="shared" si="282"/>
        <v>0</v>
      </c>
      <c r="P2975">
        <f>SUMIFS('vCluster (Imported)'!$G:$G,'vCluster (Imported)'!$A:$A,K2975)</f>
        <v>0</v>
      </c>
      <c r="Q2975">
        <f t="shared" si="283"/>
        <v>0</v>
      </c>
    </row>
    <row r="2976" spans="1:17" x14ac:dyDescent="0.3">
      <c r="A2976">
        <f t="shared" si="278"/>
        <v>2976</v>
      </c>
      <c r="B2976" t="str">
        <f>IF(HLOOKUP("Memory",'vInfo (Imported)'!$1:$5000,A2976,FALSE)&gt;0,HLOOKUP("Memory",'vInfo (Imported)'!$1:$5000,A2976,FALSE),"")</f>
        <v/>
      </c>
      <c r="C2976" t="str">
        <f>IF(HLOOKUP("CPUs",'vInfo (Imported)'!$1:$5000,A2976,FALSE)&gt;0,
HLOOKUP("CPUs",'vInfo (Imported)'!$1:$5000,A2976,FALSE),
"")</f>
        <v/>
      </c>
      <c r="D2976" t="str">
        <f>IF(HLOOKUP($D$1,'vInfo (Imported)'!$1:$5000,A2976,FALSE)&gt;0,
HLOOKUP($D$1,'vInfo (Imported)'!$1:$5000,A2976,FALSE),
"")</f>
        <v/>
      </c>
      <c r="E2976" t="str">
        <f>IF(HLOOKUP("Category",'vInfo (Imported)'!$1:$5000,A2976,FALSE)&gt;0,
HLOOKUP("Category",'vInfo (Imported)'!$1:$5000,A2976,FALSE),
"")</f>
        <v/>
      </c>
      <c r="F2976" t="str">
        <f>IF(HLOOKUP("OS according to the configuration file",'vInfo (Imported)'!$1:$5000,A2976,FALSE)&gt;0,
HLOOKUP("OS according to the configuration file",'vInfo (Imported)'!$1:$5000,A2976,FALSE),
"")</f>
        <v/>
      </c>
      <c r="G2976" s="1" t="str">
        <f>IF(HLOOKUP("Cluster",'vInfo (Imported)'!$1:$5000,A2976,FALSE)&gt;0,
HLOOKUP("Cluster",'vInfo (Imported)'!$1:$5000,A2976,FALSE),
"")</f>
        <v/>
      </c>
      <c r="K2976" s="28">
        <f>'vCluster (Imported)'!A2976</f>
        <v>0</v>
      </c>
      <c r="L2976">
        <f t="shared" si="279"/>
        <v>0</v>
      </c>
      <c r="M2976">
        <f t="shared" si="280"/>
        <v>0</v>
      </c>
      <c r="N2976">
        <f t="shared" si="281"/>
        <v>0</v>
      </c>
      <c r="O2976" s="1">
        <f t="shared" si="282"/>
        <v>0</v>
      </c>
      <c r="P2976">
        <f>SUMIFS('vCluster (Imported)'!$G:$G,'vCluster (Imported)'!$A:$A,K2976)</f>
        <v>0</v>
      </c>
      <c r="Q2976">
        <f t="shared" si="283"/>
        <v>0</v>
      </c>
    </row>
    <row r="2977" spans="1:17" x14ac:dyDescent="0.3">
      <c r="A2977">
        <f t="shared" si="278"/>
        <v>2977</v>
      </c>
      <c r="B2977" t="str">
        <f>IF(HLOOKUP("Memory",'vInfo (Imported)'!$1:$5000,A2977,FALSE)&gt;0,HLOOKUP("Memory",'vInfo (Imported)'!$1:$5000,A2977,FALSE),"")</f>
        <v/>
      </c>
      <c r="C2977" t="str">
        <f>IF(HLOOKUP("CPUs",'vInfo (Imported)'!$1:$5000,A2977,FALSE)&gt;0,
HLOOKUP("CPUs",'vInfo (Imported)'!$1:$5000,A2977,FALSE),
"")</f>
        <v/>
      </c>
      <c r="D2977" t="str">
        <f>IF(HLOOKUP($D$1,'vInfo (Imported)'!$1:$5000,A2977,FALSE)&gt;0,
HLOOKUP($D$1,'vInfo (Imported)'!$1:$5000,A2977,FALSE),
"")</f>
        <v/>
      </c>
      <c r="E2977" t="str">
        <f>IF(HLOOKUP("Category",'vInfo (Imported)'!$1:$5000,A2977,FALSE)&gt;0,
HLOOKUP("Category",'vInfo (Imported)'!$1:$5000,A2977,FALSE),
"")</f>
        <v/>
      </c>
      <c r="F2977" t="str">
        <f>IF(HLOOKUP("OS according to the configuration file",'vInfo (Imported)'!$1:$5000,A2977,FALSE)&gt;0,
HLOOKUP("OS according to the configuration file",'vInfo (Imported)'!$1:$5000,A2977,FALSE),
"")</f>
        <v/>
      </c>
      <c r="G2977" s="1" t="str">
        <f>IF(HLOOKUP("Cluster",'vInfo (Imported)'!$1:$5000,A2977,FALSE)&gt;0,
HLOOKUP("Cluster",'vInfo (Imported)'!$1:$5000,A2977,FALSE),
"")</f>
        <v/>
      </c>
      <c r="K2977" s="28">
        <f>'vCluster (Imported)'!A2977</f>
        <v>0</v>
      </c>
      <c r="L2977">
        <f t="shared" si="279"/>
        <v>0</v>
      </c>
      <c r="M2977">
        <f t="shared" si="280"/>
        <v>0</v>
      </c>
      <c r="N2977">
        <f t="shared" si="281"/>
        <v>0</v>
      </c>
      <c r="O2977" s="1">
        <f t="shared" si="282"/>
        <v>0</v>
      </c>
      <c r="P2977">
        <f>SUMIFS('vCluster (Imported)'!$G:$G,'vCluster (Imported)'!$A:$A,K2977)</f>
        <v>0</v>
      </c>
      <c r="Q2977">
        <f t="shared" si="283"/>
        <v>0</v>
      </c>
    </row>
    <row r="2978" spans="1:17" x14ac:dyDescent="0.3">
      <c r="A2978">
        <f t="shared" si="278"/>
        <v>2978</v>
      </c>
      <c r="B2978" t="str">
        <f>IF(HLOOKUP("Memory",'vInfo (Imported)'!$1:$5000,A2978,FALSE)&gt;0,HLOOKUP("Memory",'vInfo (Imported)'!$1:$5000,A2978,FALSE),"")</f>
        <v/>
      </c>
      <c r="C2978" t="str">
        <f>IF(HLOOKUP("CPUs",'vInfo (Imported)'!$1:$5000,A2978,FALSE)&gt;0,
HLOOKUP("CPUs",'vInfo (Imported)'!$1:$5000,A2978,FALSE),
"")</f>
        <v/>
      </c>
      <c r="D2978" t="str">
        <f>IF(HLOOKUP($D$1,'vInfo (Imported)'!$1:$5000,A2978,FALSE)&gt;0,
HLOOKUP($D$1,'vInfo (Imported)'!$1:$5000,A2978,FALSE),
"")</f>
        <v/>
      </c>
      <c r="E2978" t="str">
        <f>IF(HLOOKUP("Category",'vInfo (Imported)'!$1:$5000,A2978,FALSE)&gt;0,
HLOOKUP("Category",'vInfo (Imported)'!$1:$5000,A2978,FALSE),
"")</f>
        <v/>
      </c>
      <c r="F2978" t="str">
        <f>IF(HLOOKUP("OS according to the configuration file",'vInfo (Imported)'!$1:$5000,A2978,FALSE)&gt;0,
HLOOKUP("OS according to the configuration file",'vInfo (Imported)'!$1:$5000,A2978,FALSE),
"")</f>
        <v/>
      </c>
      <c r="G2978" s="1" t="str">
        <f>IF(HLOOKUP("Cluster",'vInfo (Imported)'!$1:$5000,A2978,FALSE)&gt;0,
HLOOKUP("Cluster",'vInfo (Imported)'!$1:$5000,A2978,FALSE),
"")</f>
        <v/>
      </c>
      <c r="K2978" s="28">
        <f>'vCluster (Imported)'!A2978</f>
        <v>0</v>
      </c>
      <c r="L2978">
        <f t="shared" si="279"/>
        <v>0</v>
      </c>
      <c r="M2978">
        <f t="shared" si="280"/>
        <v>0</v>
      </c>
      <c r="N2978">
        <f t="shared" si="281"/>
        <v>0</v>
      </c>
      <c r="O2978" s="1">
        <f t="shared" si="282"/>
        <v>0</v>
      </c>
      <c r="P2978">
        <f>SUMIFS('vCluster (Imported)'!$G:$G,'vCluster (Imported)'!$A:$A,K2978)</f>
        <v>0</v>
      </c>
      <c r="Q2978">
        <f t="shared" si="283"/>
        <v>0</v>
      </c>
    </row>
    <row r="2979" spans="1:17" x14ac:dyDescent="0.3">
      <c r="A2979">
        <f t="shared" si="278"/>
        <v>2979</v>
      </c>
      <c r="B2979" t="str">
        <f>IF(HLOOKUP("Memory",'vInfo (Imported)'!$1:$5000,A2979,FALSE)&gt;0,HLOOKUP("Memory",'vInfo (Imported)'!$1:$5000,A2979,FALSE),"")</f>
        <v/>
      </c>
      <c r="C2979" t="str">
        <f>IF(HLOOKUP("CPUs",'vInfo (Imported)'!$1:$5000,A2979,FALSE)&gt;0,
HLOOKUP("CPUs",'vInfo (Imported)'!$1:$5000,A2979,FALSE),
"")</f>
        <v/>
      </c>
      <c r="D2979" t="str">
        <f>IF(HLOOKUP($D$1,'vInfo (Imported)'!$1:$5000,A2979,FALSE)&gt;0,
HLOOKUP($D$1,'vInfo (Imported)'!$1:$5000,A2979,FALSE),
"")</f>
        <v/>
      </c>
      <c r="E2979" t="str">
        <f>IF(HLOOKUP("Category",'vInfo (Imported)'!$1:$5000,A2979,FALSE)&gt;0,
HLOOKUP("Category",'vInfo (Imported)'!$1:$5000,A2979,FALSE),
"")</f>
        <v/>
      </c>
      <c r="F2979" t="str">
        <f>IF(HLOOKUP("OS according to the configuration file",'vInfo (Imported)'!$1:$5000,A2979,FALSE)&gt;0,
HLOOKUP("OS according to the configuration file",'vInfo (Imported)'!$1:$5000,A2979,FALSE),
"")</f>
        <v/>
      </c>
      <c r="G2979" s="1" t="str">
        <f>IF(HLOOKUP("Cluster",'vInfo (Imported)'!$1:$5000,A2979,FALSE)&gt;0,
HLOOKUP("Cluster",'vInfo (Imported)'!$1:$5000,A2979,FALSE),
"")</f>
        <v/>
      </c>
      <c r="K2979" s="28">
        <f>'vCluster (Imported)'!A2979</f>
        <v>0</v>
      </c>
      <c r="L2979">
        <f t="shared" si="279"/>
        <v>0</v>
      </c>
      <c r="M2979">
        <f t="shared" si="280"/>
        <v>0</v>
      </c>
      <c r="N2979">
        <f t="shared" si="281"/>
        <v>0</v>
      </c>
      <c r="O2979" s="1">
        <f t="shared" si="282"/>
        <v>0</v>
      </c>
      <c r="P2979">
        <f>SUMIFS('vCluster (Imported)'!$G:$G,'vCluster (Imported)'!$A:$A,K2979)</f>
        <v>0</v>
      </c>
      <c r="Q2979">
        <f t="shared" si="283"/>
        <v>0</v>
      </c>
    </row>
    <row r="2980" spans="1:17" x14ac:dyDescent="0.3">
      <c r="A2980">
        <f t="shared" si="278"/>
        <v>2980</v>
      </c>
      <c r="B2980" t="str">
        <f>IF(HLOOKUP("Memory",'vInfo (Imported)'!$1:$5000,A2980,FALSE)&gt;0,HLOOKUP("Memory",'vInfo (Imported)'!$1:$5000,A2980,FALSE),"")</f>
        <v/>
      </c>
      <c r="C2980" t="str">
        <f>IF(HLOOKUP("CPUs",'vInfo (Imported)'!$1:$5000,A2980,FALSE)&gt;0,
HLOOKUP("CPUs",'vInfo (Imported)'!$1:$5000,A2980,FALSE),
"")</f>
        <v/>
      </c>
      <c r="D2980" t="str">
        <f>IF(HLOOKUP($D$1,'vInfo (Imported)'!$1:$5000,A2980,FALSE)&gt;0,
HLOOKUP($D$1,'vInfo (Imported)'!$1:$5000,A2980,FALSE),
"")</f>
        <v/>
      </c>
      <c r="E2980" t="str">
        <f>IF(HLOOKUP("Category",'vInfo (Imported)'!$1:$5000,A2980,FALSE)&gt;0,
HLOOKUP("Category",'vInfo (Imported)'!$1:$5000,A2980,FALSE),
"")</f>
        <v/>
      </c>
      <c r="F2980" t="str">
        <f>IF(HLOOKUP("OS according to the configuration file",'vInfo (Imported)'!$1:$5000,A2980,FALSE)&gt;0,
HLOOKUP("OS according to the configuration file",'vInfo (Imported)'!$1:$5000,A2980,FALSE),
"")</f>
        <v/>
      </c>
      <c r="G2980" s="1" t="str">
        <f>IF(HLOOKUP("Cluster",'vInfo (Imported)'!$1:$5000,A2980,FALSE)&gt;0,
HLOOKUP("Cluster",'vInfo (Imported)'!$1:$5000,A2980,FALSE),
"")</f>
        <v/>
      </c>
      <c r="K2980" s="28">
        <f>'vCluster (Imported)'!A2980</f>
        <v>0</v>
      </c>
      <c r="L2980">
        <f t="shared" si="279"/>
        <v>0</v>
      </c>
      <c r="M2980">
        <f t="shared" si="280"/>
        <v>0</v>
      </c>
      <c r="N2980">
        <f t="shared" si="281"/>
        <v>0</v>
      </c>
      <c r="O2980" s="1">
        <f t="shared" si="282"/>
        <v>0</v>
      </c>
      <c r="P2980">
        <f>SUMIFS('vCluster (Imported)'!$G:$G,'vCluster (Imported)'!$A:$A,K2980)</f>
        <v>0</v>
      </c>
      <c r="Q2980">
        <f t="shared" si="283"/>
        <v>0</v>
      </c>
    </row>
    <row r="2981" spans="1:17" x14ac:dyDescent="0.3">
      <c r="A2981">
        <f t="shared" si="278"/>
        <v>2981</v>
      </c>
      <c r="B2981" t="str">
        <f>IF(HLOOKUP("Memory",'vInfo (Imported)'!$1:$5000,A2981,FALSE)&gt;0,HLOOKUP("Memory",'vInfo (Imported)'!$1:$5000,A2981,FALSE),"")</f>
        <v/>
      </c>
      <c r="C2981" t="str">
        <f>IF(HLOOKUP("CPUs",'vInfo (Imported)'!$1:$5000,A2981,FALSE)&gt;0,
HLOOKUP("CPUs",'vInfo (Imported)'!$1:$5000,A2981,FALSE),
"")</f>
        <v/>
      </c>
      <c r="D2981" t="str">
        <f>IF(HLOOKUP($D$1,'vInfo (Imported)'!$1:$5000,A2981,FALSE)&gt;0,
HLOOKUP($D$1,'vInfo (Imported)'!$1:$5000,A2981,FALSE),
"")</f>
        <v/>
      </c>
      <c r="E2981" t="str">
        <f>IF(HLOOKUP("Category",'vInfo (Imported)'!$1:$5000,A2981,FALSE)&gt;0,
HLOOKUP("Category",'vInfo (Imported)'!$1:$5000,A2981,FALSE),
"")</f>
        <v/>
      </c>
      <c r="F2981" t="str">
        <f>IF(HLOOKUP("OS according to the configuration file",'vInfo (Imported)'!$1:$5000,A2981,FALSE)&gt;0,
HLOOKUP("OS according to the configuration file",'vInfo (Imported)'!$1:$5000,A2981,FALSE),
"")</f>
        <v/>
      </c>
      <c r="G2981" s="1" t="str">
        <f>IF(HLOOKUP("Cluster",'vInfo (Imported)'!$1:$5000,A2981,FALSE)&gt;0,
HLOOKUP("Cluster",'vInfo (Imported)'!$1:$5000,A2981,FALSE),
"")</f>
        <v/>
      </c>
      <c r="K2981" s="28">
        <f>'vCluster (Imported)'!A2981</f>
        <v>0</v>
      </c>
      <c r="L2981">
        <f t="shared" si="279"/>
        <v>0</v>
      </c>
      <c r="M2981">
        <f t="shared" si="280"/>
        <v>0</v>
      </c>
      <c r="N2981">
        <f t="shared" si="281"/>
        <v>0</v>
      </c>
      <c r="O2981" s="1">
        <f t="shared" si="282"/>
        <v>0</v>
      </c>
      <c r="P2981">
        <f>SUMIFS('vCluster (Imported)'!$G:$G,'vCluster (Imported)'!$A:$A,K2981)</f>
        <v>0</v>
      </c>
      <c r="Q2981">
        <f t="shared" si="283"/>
        <v>0</v>
      </c>
    </row>
    <row r="2982" spans="1:17" x14ac:dyDescent="0.3">
      <c r="A2982">
        <f t="shared" si="278"/>
        <v>2982</v>
      </c>
      <c r="B2982" t="str">
        <f>IF(HLOOKUP("Memory",'vInfo (Imported)'!$1:$5000,A2982,FALSE)&gt;0,HLOOKUP("Memory",'vInfo (Imported)'!$1:$5000,A2982,FALSE),"")</f>
        <v/>
      </c>
      <c r="C2982" t="str">
        <f>IF(HLOOKUP("CPUs",'vInfo (Imported)'!$1:$5000,A2982,FALSE)&gt;0,
HLOOKUP("CPUs",'vInfo (Imported)'!$1:$5000,A2982,FALSE),
"")</f>
        <v/>
      </c>
      <c r="D2982" t="str">
        <f>IF(HLOOKUP($D$1,'vInfo (Imported)'!$1:$5000,A2982,FALSE)&gt;0,
HLOOKUP($D$1,'vInfo (Imported)'!$1:$5000,A2982,FALSE),
"")</f>
        <v/>
      </c>
      <c r="E2982" t="str">
        <f>IF(HLOOKUP("Category",'vInfo (Imported)'!$1:$5000,A2982,FALSE)&gt;0,
HLOOKUP("Category",'vInfo (Imported)'!$1:$5000,A2982,FALSE),
"")</f>
        <v/>
      </c>
      <c r="F2982" t="str">
        <f>IF(HLOOKUP("OS according to the configuration file",'vInfo (Imported)'!$1:$5000,A2982,FALSE)&gt;0,
HLOOKUP("OS according to the configuration file",'vInfo (Imported)'!$1:$5000,A2982,FALSE),
"")</f>
        <v/>
      </c>
      <c r="G2982" s="1" t="str">
        <f>IF(HLOOKUP("Cluster",'vInfo (Imported)'!$1:$5000,A2982,FALSE)&gt;0,
HLOOKUP("Cluster",'vInfo (Imported)'!$1:$5000,A2982,FALSE),
"")</f>
        <v/>
      </c>
      <c r="K2982" s="28">
        <f>'vCluster (Imported)'!A2982</f>
        <v>0</v>
      </c>
      <c r="L2982">
        <f t="shared" si="279"/>
        <v>0</v>
      </c>
      <c r="M2982">
        <f t="shared" si="280"/>
        <v>0</v>
      </c>
      <c r="N2982">
        <f t="shared" si="281"/>
        <v>0</v>
      </c>
      <c r="O2982" s="1">
        <f t="shared" si="282"/>
        <v>0</v>
      </c>
      <c r="P2982">
        <f>SUMIFS('vCluster (Imported)'!$G:$G,'vCluster (Imported)'!$A:$A,K2982)</f>
        <v>0</v>
      </c>
      <c r="Q2982">
        <f t="shared" si="283"/>
        <v>0</v>
      </c>
    </row>
    <row r="2983" spans="1:17" x14ac:dyDescent="0.3">
      <c r="A2983">
        <f t="shared" si="278"/>
        <v>2983</v>
      </c>
      <c r="B2983" t="str">
        <f>IF(HLOOKUP("Memory",'vInfo (Imported)'!$1:$5000,A2983,FALSE)&gt;0,HLOOKUP("Memory",'vInfo (Imported)'!$1:$5000,A2983,FALSE),"")</f>
        <v/>
      </c>
      <c r="C2983" t="str">
        <f>IF(HLOOKUP("CPUs",'vInfo (Imported)'!$1:$5000,A2983,FALSE)&gt;0,
HLOOKUP("CPUs",'vInfo (Imported)'!$1:$5000,A2983,FALSE),
"")</f>
        <v/>
      </c>
      <c r="D2983" t="str">
        <f>IF(HLOOKUP($D$1,'vInfo (Imported)'!$1:$5000,A2983,FALSE)&gt;0,
HLOOKUP($D$1,'vInfo (Imported)'!$1:$5000,A2983,FALSE),
"")</f>
        <v/>
      </c>
      <c r="E2983" t="str">
        <f>IF(HLOOKUP("Category",'vInfo (Imported)'!$1:$5000,A2983,FALSE)&gt;0,
HLOOKUP("Category",'vInfo (Imported)'!$1:$5000,A2983,FALSE),
"")</f>
        <v/>
      </c>
      <c r="F2983" t="str">
        <f>IF(HLOOKUP("OS according to the configuration file",'vInfo (Imported)'!$1:$5000,A2983,FALSE)&gt;0,
HLOOKUP("OS according to the configuration file",'vInfo (Imported)'!$1:$5000,A2983,FALSE),
"")</f>
        <v/>
      </c>
      <c r="G2983" s="1" t="str">
        <f>IF(HLOOKUP("Cluster",'vInfo (Imported)'!$1:$5000,A2983,FALSE)&gt;0,
HLOOKUP("Cluster",'vInfo (Imported)'!$1:$5000,A2983,FALSE),
"")</f>
        <v/>
      </c>
      <c r="K2983" s="28">
        <f>'vCluster (Imported)'!A2983</f>
        <v>0</v>
      </c>
      <c r="L2983">
        <f t="shared" si="279"/>
        <v>0</v>
      </c>
      <c r="M2983">
        <f t="shared" si="280"/>
        <v>0</v>
      </c>
      <c r="N2983">
        <f t="shared" si="281"/>
        <v>0</v>
      </c>
      <c r="O2983" s="1">
        <f t="shared" si="282"/>
        <v>0</v>
      </c>
      <c r="P2983">
        <f>SUMIFS('vCluster (Imported)'!$G:$G,'vCluster (Imported)'!$A:$A,K2983)</f>
        <v>0</v>
      </c>
      <c r="Q2983">
        <f t="shared" si="283"/>
        <v>0</v>
      </c>
    </row>
    <row r="2984" spans="1:17" x14ac:dyDescent="0.3">
      <c r="A2984">
        <f t="shared" si="278"/>
        <v>2984</v>
      </c>
      <c r="B2984" t="str">
        <f>IF(HLOOKUP("Memory",'vInfo (Imported)'!$1:$5000,A2984,FALSE)&gt;0,HLOOKUP("Memory",'vInfo (Imported)'!$1:$5000,A2984,FALSE),"")</f>
        <v/>
      </c>
      <c r="C2984" t="str">
        <f>IF(HLOOKUP("CPUs",'vInfo (Imported)'!$1:$5000,A2984,FALSE)&gt;0,
HLOOKUP("CPUs",'vInfo (Imported)'!$1:$5000,A2984,FALSE),
"")</f>
        <v/>
      </c>
      <c r="D2984" t="str">
        <f>IF(HLOOKUP($D$1,'vInfo (Imported)'!$1:$5000,A2984,FALSE)&gt;0,
HLOOKUP($D$1,'vInfo (Imported)'!$1:$5000,A2984,FALSE),
"")</f>
        <v/>
      </c>
      <c r="E2984" t="str">
        <f>IF(HLOOKUP("Category",'vInfo (Imported)'!$1:$5000,A2984,FALSE)&gt;0,
HLOOKUP("Category",'vInfo (Imported)'!$1:$5000,A2984,FALSE),
"")</f>
        <v/>
      </c>
      <c r="F2984" t="str">
        <f>IF(HLOOKUP("OS according to the configuration file",'vInfo (Imported)'!$1:$5000,A2984,FALSE)&gt;0,
HLOOKUP("OS according to the configuration file",'vInfo (Imported)'!$1:$5000,A2984,FALSE),
"")</f>
        <v/>
      </c>
      <c r="G2984" s="1" t="str">
        <f>IF(HLOOKUP("Cluster",'vInfo (Imported)'!$1:$5000,A2984,FALSE)&gt;0,
HLOOKUP("Cluster",'vInfo (Imported)'!$1:$5000,A2984,FALSE),
"")</f>
        <v/>
      </c>
      <c r="K2984" s="28">
        <f>'vCluster (Imported)'!A2984</f>
        <v>0</v>
      </c>
      <c r="L2984">
        <f t="shared" si="279"/>
        <v>0</v>
      </c>
      <c r="M2984">
        <f t="shared" si="280"/>
        <v>0</v>
      </c>
      <c r="N2984">
        <f t="shared" si="281"/>
        <v>0</v>
      </c>
      <c r="O2984" s="1">
        <f t="shared" si="282"/>
        <v>0</v>
      </c>
      <c r="P2984">
        <f>SUMIFS('vCluster (Imported)'!$G:$G,'vCluster (Imported)'!$A:$A,K2984)</f>
        <v>0</v>
      </c>
      <c r="Q2984">
        <f t="shared" si="283"/>
        <v>0</v>
      </c>
    </row>
    <row r="2985" spans="1:17" x14ac:dyDescent="0.3">
      <c r="A2985">
        <f t="shared" si="278"/>
        <v>2985</v>
      </c>
      <c r="B2985" t="str">
        <f>IF(HLOOKUP("Memory",'vInfo (Imported)'!$1:$5000,A2985,FALSE)&gt;0,HLOOKUP("Memory",'vInfo (Imported)'!$1:$5000,A2985,FALSE),"")</f>
        <v/>
      </c>
      <c r="C2985" t="str">
        <f>IF(HLOOKUP("CPUs",'vInfo (Imported)'!$1:$5000,A2985,FALSE)&gt;0,
HLOOKUP("CPUs",'vInfo (Imported)'!$1:$5000,A2985,FALSE),
"")</f>
        <v/>
      </c>
      <c r="D2985" t="str">
        <f>IF(HLOOKUP($D$1,'vInfo (Imported)'!$1:$5000,A2985,FALSE)&gt;0,
HLOOKUP($D$1,'vInfo (Imported)'!$1:$5000,A2985,FALSE),
"")</f>
        <v/>
      </c>
      <c r="E2985" t="str">
        <f>IF(HLOOKUP("Category",'vInfo (Imported)'!$1:$5000,A2985,FALSE)&gt;0,
HLOOKUP("Category",'vInfo (Imported)'!$1:$5000,A2985,FALSE),
"")</f>
        <v/>
      </c>
      <c r="F2985" t="str">
        <f>IF(HLOOKUP("OS according to the configuration file",'vInfo (Imported)'!$1:$5000,A2985,FALSE)&gt;0,
HLOOKUP("OS according to the configuration file",'vInfo (Imported)'!$1:$5000,A2985,FALSE),
"")</f>
        <v/>
      </c>
      <c r="G2985" s="1" t="str">
        <f>IF(HLOOKUP("Cluster",'vInfo (Imported)'!$1:$5000,A2985,FALSE)&gt;0,
HLOOKUP("Cluster",'vInfo (Imported)'!$1:$5000,A2985,FALSE),
"")</f>
        <v/>
      </c>
      <c r="K2985" s="28">
        <f>'vCluster (Imported)'!A2985</f>
        <v>0</v>
      </c>
      <c r="L2985">
        <f t="shared" si="279"/>
        <v>0</v>
      </c>
      <c r="M2985">
        <f t="shared" si="280"/>
        <v>0</v>
      </c>
      <c r="N2985">
        <f t="shared" si="281"/>
        <v>0</v>
      </c>
      <c r="O2985" s="1">
        <f t="shared" si="282"/>
        <v>0</v>
      </c>
      <c r="P2985">
        <f>SUMIFS('vCluster (Imported)'!$G:$G,'vCluster (Imported)'!$A:$A,K2985)</f>
        <v>0</v>
      </c>
      <c r="Q2985">
        <f t="shared" si="283"/>
        <v>0</v>
      </c>
    </row>
    <row r="2986" spans="1:17" x14ac:dyDescent="0.3">
      <c r="A2986">
        <f t="shared" si="278"/>
        <v>2986</v>
      </c>
      <c r="B2986" t="str">
        <f>IF(HLOOKUP("Memory",'vInfo (Imported)'!$1:$5000,A2986,FALSE)&gt;0,HLOOKUP("Memory",'vInfo (Imported)'!$1:$5000,A2986,FALSE),"")</f>
        <v/>
      </c>
      <c r="C2986" t="str">
        <f>IF(HLOOKUP("CPUs",'vInfo (Imported)'!$1:$5000,A2986,FALSE)&gt;0,
HLOOKUP("CPUs",'vInfo (Imported)'!$1:$5000,A2986,FALSE),
"")</f>
        <v/>
      </c>
      <c r="D2986" t="str">
        <f>IF(HLOOKUP($D$1,'vInfo (Imported)'!$1:$5000,A2986,FALSE)&gt;0,
HLOOKUP($D$1,'vInfo (Imported)'!$1:$5000,A2986,FALSE),
"")</f>
        <v/>
      </c>
      <c r="E2986" t="str">
        <f>IF(HLOOKUP("Category",'vInfo (Imported)'!$1:$5000,A2986,FALSE)&gt;0,
HLOOKUP("Category",'vInfo (Imported)'!$1:$5000,A2986,FALSE),
"")</f>
        <v/>
      </c>
      <c r="F2986" t="str">
        <f>IF(HLOOKUP("OS according to the configuration file",'vInfo (Imported)'!$1:$5000,A2986,FALSE)&gt;0,
HLOOKUP("OS according to the configuration file",'vInfo (Imported)'!$1:$5000,A2986,FALSE),
"")</f>
        <v/>
      </c>
      <c r="G2986" s="1" t="str">
        <f>IF(HLOOKUP("Cluster",'vInfo (Imported)'!$1:$5000,A2986,FALSE)&gt;0,
HLOOKUP("Cluster",'vInfo (Imported)'!$1:$5000,A2986,FALSE),
"")</f>
        <v/>
      </c>
      <c r="K2986" s="28">
        <f>'vCluster (Imported)'!A2986</f>
        <v>0</v>
      </c>
      <c r="L2986">
        <f t="shared" si="279"/>
        <v>0</v>
      </c>
      <c r="M2986">
        <f t="shared" si="280"/>
        <v>0</v>
      </c>
      <c r="N2986">
        <f t="shared" si="281"/>
        <v>0</v>
      </c>
      <c r="O2986" s="1">
        <f t="shared" si="282"/>
        <v>0</v>
      </c>
      <c r="P2986">
        <f>SUMIFS('vCluster (Imported)'!$G:$G,'vCluster (Imported)'!$A:$A,K2986)</f>
        <v>0</v>
      </c>
      <c r="Q2986">
        <f t="shared" si="283"/>
        <v>0</v>
      </c>
    </row>
    <row r="2987" spans="1:17" x14ac:dyDescent="0.3">
      <c r="A2987">
        <f t="shared" si="278"/>
        <v>2987</v>
      </c>
      <c r="B2987" t="str">
        <f>IF(HLOOKUP("Memory",'vInfo (Imported)'!$1:$5000,A2987,FALSE)&gt;0,HLOOKUP("Memory",'vInfo (Imported)'!$1:$5000,A2987,FALSE),"")</f>
        <v/>
      </c>
      <c r="C2987" t="str">
        <f>IF(HLOOKUP("CPUs",'vInfo (Imported)'!$1:$5000,A2987,FALSE)&gt;0,
HLOOKUP("CPUs",'vInfo (Imported)'!$1:$5000,A2987,FALSE),
"")</f>
        <v/>
      </c>
      <c r="D2987" t="str">
        <f>IF(HLOOKUP($D$1,'vInfo (Imported)'!$1:$5000,A2987,FALSE)&gt;0,
HLOOKUP($D$1,'vInfo (Imported)'!$1:$5000,A2987,FALSE),
"")</f>
        <v/>
      </c>
      <c r="E2987" t="str">
        <f>IF(HLOOKUP("Category",'vInfo (Imported)'!$1:$5000,A2987,FALSE)&gt;0,
HLOOKUP("Category",'vInfo (Imported)'!$1:$5000,A2987,FALSE),
"")</f>
        <v/>
      </c>
      <c r="F2987" t="str">
        <f>IF(HLOOKUP("OS according to the configuration file",'vInfo (Imported)'!$1:$5000,A2987,FALSE)&gt;0,
HLOOKUP("OS according to the configuration file",'vInfo (Imported)'!$1:$5000,A2987,FALSE),
"")</f>
        <v/>
      </c>
      <c r="G2987" s="1" t="str">
        <f>IF(HLOOKUP("Cluster",'vInfo (Imported)'!$1:$5000,A2987,FALSE)&gt;0,
HLOOKUP("Cluster",'vInfo (Imported)'!$1:$5000,A2987,FALSE),
"")</f>
        <v/>
      </c>
      <c r="K2987" s="28">
        <f>'vCluster (Imported)'!A2987</f>
        <v>0</v>
      </c>
      <c r="L2987">
        <f t="shared" si="279"/>
        <v>0</v>
      </c>
      <c r="M2987">
        <f t="shared" si="280"/>
        <v>0</v>
      </c>
      <c r="N2987">
        <f t="shared" si="281"/>
        <v>0</v>
      </c>
      <c r="O2987" s="1">
        <f t="shared" si="282"/>
        <v>0</v>
      </c>
      <c r="P2987">
        <f>SUMIFS('vCluster (Imported)'!$G:$G,'vCluster (Imported)'!$A:$A,K2987)</f>
        <v>0</v>
      </c>
      <c r="Q2987">
        <f t="shared" si="283"/>
        <v>0</v>
      </c>
    </row>
    <row r="2988" spans="1:17" x14ac:dyDescent="0.3">
      <c r="A2988">
        <f t="shared" si="278"/>
        <v>2988</v>
      </c>
      <c r="B2988" t="str">
        <f>IF(HLOOKUP("Memory",'vInfo (Imported)'!$1:$5000,A2988,FALSE)&gt;0,HLOOKUP("Memory",'vInfo (Imported)'!$1:$5000,A2988,FALSE),"")</f>
        <v/>
      </c>
      <c r="C2988" t="str">
        <f>IF(HLOOKUP("CPUs",'vInfo (Imported)'!$1:$5000,A2988,FALSE)&gt;0,
HLOOKUP("CPUs",'vInfo (Imported)'!$1:$5000,A2988,FALSE),
"")</f>
        <v/>
      </c>
      <c r="D2988" t="str">
        <f>IF(HLOOKUP($D$1,'vInfo (Imported)'!$1:$5000,A2988,FALSE)&gt;0,
HLOOKUP($D$1,'vInfo (Imported)'!$1:$5000,A2988,FALSE),
"")</f>
        <v/>
      </c>
      <c r="E2988" t="str">
        <f>IF(HLOOKUP("Category",'vInfo (Imported)'!$1:$5000,A2988,FALSE)&gt;0,
HLOOKUP("Category",'vInfo (Imported)'!$1:$5000,A2988,FALSE),
"")</f>
        <v/>
      </c>
      <c r="F2988" t="str">
        <f>IF(HLOOKUP("OS according to the configuration file",'vInfo (Imported)'!$1:$5000,A2988,FALSE)&gt;0,
HLOOKUP("OS according to the configuration file",'vInfo (Imported)'!$1:$5000,A2988,FALSE),
"")</f>
        <v/>
      </c>
      <c r="G2988" s="1" t="str">
        <f>IF(HLOOKUP("Cluster",'vInfo (Imported)'!$1:$5000,A2988,FALSE)&gt;0,
HLOOKUP("Cluster",'vInfo (Imported)'!$1:$5000,A2988,FALSE),
"")</f>
        <v/>
      </c>
      <c r="K2988" s="28">
        <f>'vCluster (Imported)'!A2988</f>
        <v>0</v>
      </c>
      <c r="L2988">
        <f t="shared" si="279"/>
        <v>0</v>
      </c>
      <c r="M2988">
        <f t="shared" si="280"/>
        <v>0</v>
      </c>
      <c r="N2988">
        <f t="shared" si="281"/>
        <v>0</v>
      </c>
      <c r="O2988" s="1">
        <f t="shared" si="282"/>
        <v>0</v>
      </c>
      <c r="P2988">
        <f>SUMIFS('vCluster (Imported)'!$G:$G,'vCluster (Imported)'!$A:$A,K2988)</f>
        <v>0</v>
      </c>
      <c r="Q2988">
        <f t="shared" si="283"/>
        <v>0</v>
      </c>
    </row>
    <row r="2989" spans="1:17" x14ac:dyDescent="0.3">
      <c r="A2989">
        <f t="shared" si="278"/>
        <v>2989</v>
      </c>
      <c r="B2989" t="str">
        <f>IF(HLOOKUP("Memory",'vInfo (Imported)'!$1:$5000,A2989,FALSE)&gt;0,HLOOKUP("Memory",'vInfo (Imported)'!$1:$5000,A2989,FALSE),"")</f>
        <v/>
      </c>
      <c r="C2989" t="str">
        <f>IF(HLOOKUP("CPUs",'vInfo (Imported)'!$1:$5000,A2989,FALSE)&gt;0,
HLOOKUP("CPUs",'vInfo (Imported)'!$1:$5000,A2989,FALSE),
"")</f>
        <v/>
      </c>
      <c r="D2989" t="str">
        <f>IF(HLOOKUP($D$1,'vInfo (Imported)'!$1:$5000,A2989,FALSE)&gt;0,
HLOOKUP($D$1,'vInfo (Imported)'!$1:$5000,A2989,FALSE),
"")</f>
        <v/>
      </c>
      <c r="E2989" t="str">
        <f>IF(HLOOKUP("Category",'vInfo (Imported)'!$1:$5000,A2989,FALSE)&gt;0,
HLOOKUP("Category",'vInfo (Imported)'!$1:$5000,A2989,FALSE),
"")</f>
        <v/>
      </c>
      <c r="F2989" t="str">
        <f>IF(HLOOKUP("OS according to the configuration file",'vInfo (Imported)'!$1:$5000,A2989,FALSE)&gt;0,
HLOOKUP("OS according to the configuration file",'vInfo (Imported)'!$1:$5000,A2989,FALSE),
"")</f>
        <v/>
      </c>
      <c r="G2989" s="1" t="str">
        <f>IF(HLOOKUP("Cluster",'vInfo (Imported)'!$1:$5000,A2989,FALSE)&gt;0,
HLOOKUP("Cluster",'vInfo (Imported)'!$1:$5000,A2989,FALSE),
"")</f>
        <v/>
      </c>
      <c r="K2989" s="28">
        <f>'vCluster (Imported)'!A2989</f>
        <v>0</v>
      </c>
      <c r="L2989">
        <f t="shared" si="279"/>
        <v>0</v>
      </c>
      <c r="M2989">
        <f t="shared" si="280"/>
        <v>0</v>
      </c>
      <c r="N2989">
        <f t="shared" si="281"/>
        <v>0</v>
      </c>
      <c r="O2989" s="1">
        <f t="shared" si="282"/>
        <v>0</v>
      </c>
      <c r="P2989">
        <f>SUMIFS('vCluster (Imported)'!$G:$G,'vCluster (Imported)'!$A:$A,K2989)</f>
        <v>0</v>
      </c>
      <c r="Q2989">
        <f t="shared" si="283"/>
        <v>0</v>
      </c>
    </row>
    <row r="2990" spans="1:17" x14ac:dyDescent="0.3">
      <c r="A2990">
        <f t="shared" si="278"/>
        <v>2990</v>
      </c>
      <c r="B2990" t="str">
        <f>IF(HLOOKUP("Memory",'vInfo (Imported)'!$1:$5000,A2990,FALSE)&gt;0,HLOOKUP("Memory",'vInfo (Imported)'!$1:$5000,A2990,FALSE),"")</f>
        <v/>
      </c>
      <c r="C2990" t="str">
        <f>IF(HLOOKUP("CPUs",'vInfo (Imported)'!$1:$5000,A2990,FALSE)&gt;0,
HLOOKUP("CPUs",'vInfo (Imported)'!$1:$5000,A2990,FALSE),
"")</f>
        <v/>
      </c>
      <c r="D2990" t="str">
        <f>IF(HLOOKUP($D$1,'vInfo (Imported)'!$1:$5000,A2990,FALSE)&gt;0,
HLOOKUP($D$1,'vInfo (Imported)'!$1:$5000,A2990,FALSE),
"")</f>
        <v/>
      </c>
      <c r="E2990" t="str">
        <f>IF(HLOOKUP("Category",'vInfo (Imported)'!$1:$5000,A2990,FALSE)&gt;0,
HLOOKUP("Category",'vInfo (Imported)'!$1:$5000,A2990,FALSE),
"")</f>
        <v/>
      </c>
      <c r="F2990" t="str">
        <f>IF(HLOOKUP("OS according to the configuration file",'vInfo (Imported)'!$1:$5000,A2990,FALSE)&gt;0,
HLOOKUP("OS according to the configuration file",'vInfo (Imported)'!$1:$5000,A2990,FALSE),
"")</f>
        <v/>
      </c>
      <c r="G2990" s="1" t="str">
        <f>IF(HLOOKUP("Cluster",'vInfo (Imported)'!$1:$5000,A2990,FALSE)&gt;0,
HLOOKUP("Cluster",'vInfo (Imported)'!$1:$5000,A2990,FALSE),
"")</f>
        <v/>
      </c>
      <c r="K2990" s="28">
        <f>'vCluster (Imported)'!A2990</f>
        <v>0</v>
      </c>
      <c r="L2990">
        <f t="shared" si="279"/>
        <v>0</v>
      </c>
      <c r="M2990">
        <f t="shared" si="280"/>
        <v>0</v>
      </c>
      <c r="N2990">
        <f t="shared" si="281"/>
        <v>0</v>
      </c>
      <c r="O2990" s="1">
        <f t="shared" si="282"/>
        <v>0</v>
      </c>
      <c r="P2990">
        <f>SUMIFS('vCluster (Imported)'!$G:$G,'vCluster (Imported)'!$A:$A,K2990)</f>
        <v>0</v>
      </c>
      <c r="Q2990">
        <f t="shared" si="283"/>
        <v>0</v>
      </c>
    </row>
    <row r="2991" spans="1:17" x14ac:dyDescent="0.3">
      <c r="A2991">
        <f t="shared" si="278"/>
        <v>2991</v>
      </c>
      <c r="B2991" t="str">
        <f>IF(HLOOKUP("Memory",'vInfo (Imported)'!$1:$5000,A2991,FALSE)&gt;0,HLOOKUP("Memory",'vInfo (Imported)'!$1:$5000,A2991,FALSE),"")</f>
        <v/>
      </c>
      <c r="C2991" t="str">
        <f>IF(HLOOKUP("CPUs",'vInfo (Imported)'!$1:$5000,A2991,FALSE)&gt;0,
HLOOKUP("CPUs",'vInfo (Imported)'!$1:$5000,A2991,FALSE),
"")</f>
        <v/>
      </c>
      <c r="D2991" t="str">
        <f>IF(HLOOKUP($D$1,'vInfo (Imported)'!$1:$5000,A2991,FALSE)&gt;0,
HLOOKUP($D$1,'vInfo (Imported)'!$1:$5000,A2991,FALSE),
"")</f>
        <v/>
      </c>
      <c r="E2991" t="str">
        <f>IF(HLOOKUP("Category",'vInfo (Imported)'!$1:$5000,A2991,FALSE)&gt;0,
HLOOKUP("Category",'vInfo (Imported)'!$1:$5000,A2991,FALSE),
"")</f>
        <v/>
      </c>
      <c r="F2991" t="str">
        <f>IF(HLOOKUP("OS according to the configuration file",'vInfo (Imported)'!$1:$5000,A2991,FALSE)&gt;0,
HLOOKUP("OS according to the configuration file",'vInfo (Imported)'!$1:$5000,A2991,FALSE),
"")</f>
        <v/>
      </c>
      <c r="G2991" s="1" t="str">
        <f>IF(HLOOKUP("Cluster",'vInfo (Imported)'!$1:$5000,A2991,FALSE)&gt;0,
HLOOKUP("Cluster",'vInfo (Imported)'!$1:$5000,A2991,FALSE),
"")</f>
        <v/>
      </c>
      <c r="K2991" s="28">
        <f>'vCluster (Imported)'!A2991</f>
        <v>0</v>
      </c>
      <c r="L2991">
        <f t="shared" si="279"/>
        <v>0</v>
      </c>
      <c r="M2991">
        <f t="shared" si="280"/>
        <v>0</v>
      </c>
      <c r="N2991">
        <f t="shared" si="281"/>
        <v>0</v>
      </c>
      <c r="O2991" s="1">
        <f t="shared" si="282"/>
        <v>0</v>
      </c>
      <c r="P2991">
        <f>SUMIFS('vCluster (Imported)'!$G:$G,'vCluster (Imported)'!$A:$A,K2991)</f>
        <v>0</v>
      </c>
      <c r="Q2991">
        <f t="shared" si="283"/>
        <v>0</v>
      </c>
    </row>
    <row r="2992" spans="1:17" x14ac:dyDescent="0.3">
      <c r="A2992">
        <f t="shared" si="278"/>
        <v>2992</v>
      </c>
      <c r="B2992" t="str">
        <f>IF(HLOOKUP("Memory",'vInfo (Imported)'!$1:$5000,A2992,FALSE)&gt;0,HLOOKUP("Memory",'vInfo (Imported)'!$1:$5000,A2992,FALSE),"")</f>
        <v/>
      </c>
      <c r="C2992" t="str">
        <f>IF(HLOOKUP("CPUs",'vInfo (Imported)'!$1:$5000,A2992,FALSE)&gt;0,
HLOOKUP("CPUs",'vInfo (Imported)'!$1:$5000,A2992,FALSE),
"")</f>
        <v/>
      </c>
      <c r="D2992" t="str">
        <f>IF(HLOOKUP($D$1,'vInfo (Imported)'!$1:$5000,A2992,FALSE)&gt;0,
HLOOKUP($D$1,'vInfo (Imported)'!$1:$5000,A2992,FALSE),
"")</f>
        <v/>
      </c>
      <c r="E2992" t="str">
        <f>IF(HLOOKUP("Category",'vInfo (Imported)'!$1:$5000,A2992,FALSE)&gt;0,
HLOOKUP("Category",'vInfo (Imported)'!$1:$5000,A2992,FALSE),
"")</f>
        <v/>
      </c>
      <c r="F2992" t="str">
        <f>IF(HLOOKUP("OS according to the configuration file",'vInfo (Imported)'!$1:$5000,A2992,FALSE)&gt;0,
HLOOKUP("OS according to the configuration file",'vInfo (Imported)'!$1:$5000,A2992,FALSE),
"")</f>
        <v/>
      </c>
      <c r="G2992" s="1" t="str">
        <f>IF(HLOOKUP("Cluster",'vInfo (Imported)'!$1:$5000,A2992,FALSE)&gt;0,
HLOOKUP("Cluster",'vInfo (Imported)'!$1:$5000,A2992,FALSE),
"")</f>
        <v/>
      </c>
      <c r="K2992" s="28">
        <f>'vCluster (Imported)'!A2992</f>
        <v>0</v>
      </c>
      <c r="L2992">
        <f t="shared" si="279"/>
        <v>0</v>
      </c>
      <c r="M2992">
        <f t="shared" si="280"/>
        <v>0</v>
      </c>
      <c r="N2992">
        <f t="shared" si="281"/>
        <v>0</v>
      </c>
      <c r="O2992" s="1">
        <f t="shared" si="282"/>
        <v>0</v>
      </c>
      <c r="P2992">
        <f>SUMIFS('vCluster (Imported)'!$G:$G,'vCluster (Imported)'!$A:$A,K2992)</f>
        <v>0</v>
      </c>
      <c r="Q2992">
        <f t="shared" si="283"/>
        <v>0</v>
      </c>
    </row>
    <row r="2993" spans="1:17" x14ac:dyDescent="0.3">
      <c r="A2993">
        <f t="shared" si="278"/>
        <v>2993</v>
      </c>
      <c r="B2993" t="str">
        <f>IF(HLOOKUP("Memory",'vInfo (Imported)'!$1:$5000,A2993,FALSE)&gt;0,HLOOKUP("Memory",'vInfo (Imported)'!$1:$5000,A2993,FALSE),"")</f>
        <v/>
      </c>
      <c r="C2993" t="str">
        <f>IF(HLOOKUP("CPUs",'vInfo (Imported)'!$1:$5000,A2993,FALSE)&gt;0,
HLOOKUP("CPUs",'vInfo (Imported)'!$1:$5000,A2993,FALSE),
"")</f>
        <v/>
      </c>
      <c r="D2993" t="str">
        <f>IF(HLOOKUP($D$1,'vInfo (Imported)'!$1:$5000,A2993,FALSE)&gt;0,
HLOOKUP($D$1,'vInfo (Imported)'!$1:$5000,A2993,FALSE),
"")</f>
        <v/>
      </c>
      <c r="E2993" t="str">
        <f>IF(HLOOKUP("Category",'vInfo (Imported)'!$1:$5000,A2993,FALSE)&gt;0,
HLOOKUP("Category",'vInfo (Imported)'!$1:$5000,A2993,FALSE),
"")</f>
        <v/>
      </c>
      <c r="F2993" t="str">
        <f>IF(HLOOKUP("OS according to the configuration file",'vInfo (Imported)'!$1:$5000,A2993,FALSE)&gt;0,
HLOOKUP("OS according to the configuration file",'vInfo (Imported)'!$1:$5000,A2993,FALSE),
"")</f>
        <v/>
      </c>
      <c r="G2993" s="1" t="str">
        <f>IF(HLOOKUP("Cluster",'vInfo (Imported)'!$1:$5000,A2993,FALSE)&gt;0,
HLOOKUP("Cluster",'vInfo (Imported)'!$1:$5000,A2993,FALSE),
"")</f>
        <v/>
      </c>
      <c r="K2993" s="28">
        <f>'vCluster (Imported)'!A2993</f>
        <v>0</v>
      </c>
      <c r="L2993">
        <f t="shared" si="279"/>
        <v>0</v>
      </c>
      <c r="M2993">
        <f t="shared" si="280"/>
        <v>0</v>
      </c>
      <c r="N2993">
        <f t="shared" si="281"/>
        <v>0</v>
      </c>
      <c r="O2993" s="1">
        <f t="shared" si="282"/>
        <v>0</v>
      </c>
      <c r="P2993">
        <f>SUMIFS('vCluster (Imported)'!$G:$G,'vCluster (Imported)'!$A:$A,K2993)</f>
        <v>0</v>
      </c>
      <c r="Q2993">
        <f t="shared" si="283"/>
        <v>0</v>
      </c>
    </row>
    <row r="2994" spans="1:17" x14ac:dyDescent="0.3">
      <c r="A2994">
        <f t="shared" si="278"/>
        <v>2994</v>
      </c>
      <c r="B2994" t="str">
        <f>IF(HLOOKUP("Memory",'vInfo (Imported)'!$1:$5000,A2994,FALSE)&gt;0,HLOOKUP("Memory",'vInfo (Imported)'!$1:$5000,A2994,FALSE),"")</f>
        <v/>
      </c>
      <c r="C2994" t="str">
        <f>IF(HLOOKUP("CPUs",'vInfo (Imported)'!$1:$5000,A2994,FALSE)&gt;0,
HLOOKUP("CPUs",'vInfo (Imported)'!$1:$5000,A2994,FALSE),
"")</f>
        <v/>
      </c>
      <c r="D2994" t="str">
        <f>IF(HLOOKUP($D$1,'vInfo (Imported)'!$1:$5000,A2994,FALSE)&gt;0,
HLOOKUP($D$1,'vInfo (Imported)'!$1:$5000,A2994,FALSE),
"")</f>
        <v/>
      </c>
      <c r="E2994" t="str">
        <f>IF(HLOOKUP("Category",'vInfo (Imported)'!$1:$5000,A2994,FALSE)&gt;0,
HLOOKUP("Category",'vInfo (Imported)'!$1:$5000,A2994,FALSE),
"")</f>
        <v/>
      </c>
      <c r="F2994" t="str">
        <f>IF(HLOOKUP("OS according to the configuration file",'vInfo (Imported)'!$1:$5000,A2994,FALSE)&gt;0,
HLOOKUP("OS according to the configuration file",'vInfo (Imported)'!$1:$5000,A2994,FALSE),
"")</f>
        <v/>
      </c>
      <c r="G2994" s="1" t="str">
        <f>IF(HLOOKUP("Cluster",'vInfo (Imported)'!$1:$5000,A2994,FALSE)&gt;0,
HLOOKUP("Cluster",'vInfo (Imported)'!$1:$5000,A2994,FALSE),
"")</f>
        <v/>
      </c>
      <c r="K2994" s="28">
        <f>'vCluster (Imported)'!A2994</f>
        <v>0</v>
      </c>
      <c r="L2994">
        <f t="shared" si="279"/>
        <v>0</v>
      </c>
      <c r="M2994">
        <f t="shared" si="280"/>
        <v>0</v>
      </c>
      <c r="N2994">
        <f t="shared" si="281"/>
        <v>0</v>
      </c>
      <c r="O2994" s="1">
        <f t="shared" si="282"/>
        <v>0</v>
      </c>
      <c r="P2994">
        <f>SUMIFS('vCluster (Imported)'!$G:$G,'vCluster (Imported)'!$A:$A,K2994)</f>
        <v>0</v>
      </c>
      <c r="Q2994">
        <f t="shared" si="283"/>
        <v>0</v>
      </c>
    </row>
    <row r="2995" spans="1:17" x14ac:dyDescent="0.3">
      <c r="A2995">
        <f t="shared" si="278"/>
        <v>2995</v>
      </c>
      <c r="B2995" t="str">
        <f>IF(HLOOKUP("Memory",'vInfo (Imported)'!$1:$5000,A2995,FALSE)&gt;0,HLOOKUP("Memory",'vInfo (Imported)'!$1:$5000,A2995,FALSE),"")</f>
        <v/>
      </c>
      <c r="C2995" t="str">
        <f>IF(HLOOKUP("CPUs",'vInfo (Imported)'!$1:$5000,A2995,FALSE)&gt;0,
HLOOKUP("CPUs",'vInfo (Imported)'!$1:$5000,A2995,FALSE),
"")</f>
        <v/>
      </c>
      <c r="D2995" t="str">
        <f>IF(HLOOKUP($D$1,'vInfo (Imported)'!$1:$5000,A2995,FALSE)&gt;0,
HLOOKUP($D$1,'vInfo (Imported)'!$1:$5000,A2995,FALSE),
"")</f>
        <v/>
      </c>
      <c r="E2995" t="str">
        <f>IF(HLOOKUP("Category",'vInfo (Imported)'!$1:$5000,A2995,FALSE)&gt;0,
HLOOKUP("Category",'vInfo (Imported)'!$1:$5000,A2995,FALSE),
"")</f>
        <v/>
      </c>
      <c r="F2995" t="str">
        <f>IF(HLOOKUP("OS according to the configuration file",'vInfo (Imported)'!$1:$5000,A2995,FALSE)&gt;0,
HLOOKUP("OS according to the configuration file",'vInfo (Imported)'!$1:$5000,A2995,FALSE),
"")</f>
        <v/>
      </c>
      <c r="G2995" s="1" t="str">
        <f>IF(HLOOKUP("Cluster",'vInfo (Imported)'!$1:$5000,A2995,FALSE)&gt;0,
HLOOKUP("Cluster",'vInfo (Imported)'!$1:$5000,A2995,FALSE),
"")</f>
        <v/>
      </c>
      <c r="K2995" s="28">
        <f>'vCluster (Imported)'!A2995</f>
        <v>0</v>
      </c>
      <c r="L2995">
        <f t="shared" si="279"/>
        <v>0</v>
      </c>
      <c r="M2995">
        <f t="shared" si="280"/>
        <v>0</v>
      </c>
      <c r="N2995">
        <f t="shared" si="281"/>
        <v>0</v>
      </c>
      <c r="O2995" s="1">
        <f t="shared" si="282"/>
        <v>0</v>
      </c>
      <c r="P2995">
        <f>SUMIFS('vCluster (Imported)'!$G:$G,'vCluster (Imported)'!$A:$A,K2995)</f>
        <v>0</v>
      </c>
      <c r="Q2995">
        <f t="shared" si="283"/>
        <v>0</v>
      </c>
    </row>
    <row r="2996" spans="1:17" x14ac:dyDescent="0.3">
      <c r="A2996">
        <f t="shared" si="278"/>
        <v>2996</v>
      </c>
      <c r="B2996" t="str">
        <f>IF(HLOOKUP("Memory",'vInfo (Imported)'!$1:$5000,A2996,FALSE)&gt;0,HLOOKUP("Memory",'vInfo (Imported)'!$1:$5000,A2996,FALSE),"")</f>
        <v/>
      </c>
      <c r="C2996" t="str">
        <f>IF(HLOOKUP("CPUs",'vInfo (Imported)'!$1:$5000,A2996,FALSE)&gt;0,
HLOOKUP("CPUs",'vInfo (Imported)'!$1:$5000,A2996,FALSE),
"")</f>
        <v/>
      </c>
      <c r="D2996" t="str">
        <f>IF(HLOOKUP($D$1,'vInfo (Imported)'!$1:$5000,A2996,FALSE)&gt;0,
HLOOKUP($D$1,'vInfo (Imported)'!$1:$5000,A2996,FALSE),
"")</f>
        <v/>
      </c>
      <c r="E2996" t="str">
        <f>IF(HLOOKUP("Category",'vInfo (Imported)'!$1:$5000,A2996,FALSE)&gt;0,
HLOOKUP("Category",'vInfo (Imported)'!$1:$5000,A2996,FALSE),
"")</f>
        <v/>
      </c>
      <c r="F2996" t="str">
        <f>IF(HLOOKUP("OS according to the configuration file",'vInfo (Imported)'!$1:$5000,A2996,FALSE)&gt;0,
HLOOKUP("OS according to the configuration file",'vInfo (Imported)'!$1:$5000,A2996,FALSE),
"")</f>
        <v/>
      </c>
      <c r="G2996" s="1" t="str">
        <f>IF(HLOOKUP("Cluster",'vInfo (Imported)'!$1:$5000,A2996,FALSE)&gt;0,
HLOOKUP("Cluster",'vInfo (Imported)'!$1:$5000,A2996,FALSE),
"")</f>
        <v/>
      </c>
      <c r="K2996" s="28">
        <f>'vCluster (Imported)'!A2996</f>
        <v>0</v>
      </c>
      <c r="L2996">
        <f t="shared" si="279"/>
        <v>0</v>
      </c>
      <c r="M2996">
        <f t="shared" si="280"/>
        <v>0</v>
      </c>
      <c r="N2996">
        <f t="shared" si="281"/>
        <v>0</v>
      </c>
      <c r="O2996" s="1">
        <f t="shared" si="282"/>
        <v>0</v>
      </c>
      <c r="P2996">
        <f>SUMIFS('vCluster (Imported)'!$G:$G,'vCluster (Imported)'!$A:$A,K2996)</f>
        <v>0</v>
      </c>
      <c r="Q2996">
        <f t="shared" si="283"/>
        <v>0</v>
      </c>
    </row>
    <row r="2997" spans="1:17" x14ac:dyDescent="0.3">
      <c r="A2997">
        <f t="shared" si="278"/>
        <v>2997</v>
      </c>
      <c r="B2997" t="str">
        <f>IF(HLOOKUP("Memory",'vInfo (Imported)'!$1:$5000,A2997,FALSE)&gt;0,HLOOKUP("Memory",'vInfo (Imported)'!$1:$5000,A2997,FALSE),"")</f>
        <v/>
      </c>
      <c r="C2997" t="str">
        <f>IF(HLOOKUP("CPUs",'vInfo (Imported)'!$1:$5000,A2997,FALSE)&gt;0,
HLOOKUP("CPUs",'vInfo (Imported)'!$1:$5000,A2997,FALSE),
"")</f>
        <v/>
      </c>
      <c r="D2997" t="str">
        <f>IF(HLOOKUP($D$1,'vInfo (Imported)'!$1:$5000,A2997,FALSE)&gt;0,
HLOOKUP($D$1,'vInfo (Imported)'!$1:$5000,A2997,FALSE),
"")</f>
        <v/>
      </c>
      <c r="E2997" t="str">
        <f>IF(HLOOKUP("Category",'vInfo (Imported)'!$1:$5000,A2997,FALSE)&gt;0,
HLOOKUP("Category",'vInfo (Imported)'!$1:$5000,A2997,FALSE),
"")</f>
        <v/>
      </c>
      <c r="F2997" t="str">
        <f>IF(HLOOKUP("OS according to the configuration file",'vInfo (Imported)'!$1:$5000,A2997,FALSE)&gt;0,
HLOOKUP("OS according to the configuration file",'vInfo (Imported)'!$1:$5000,A2997,FALSE),
"")</f>
        <v/>
      </c>
      <c r="G2997" s="1" t="str">
        <f>IF(HLOOKUP("Cluster",'vInfo (Imported)'!$1:$5000,A2997,FALSE)&gt;0,
HLOOKUP("Cluster",'vInfo (Imported)'!$1:$5000,A2997,FALSE),
"")</f>
        <v/>
      </c>
      <c r="K2997" s="28">
        <f>'vCluster (Imported)'!A2997</f>
        <v>0</v>
      </c>
      <c r="L2997">
        <f t="shared" si="279"/>
        <v>0</v>
      </c>
      <c r="M2997">
        <f t="shared" si="280"/>
        <v>0</v>
      </c>
      <c r="N2997">
        <f t="shared" si="281"/>
        <v>0</v>
      </c>
      <c r="O2997" s="1">
        <f t="shared" si="282"/>
        <v>0</v>
      </c>
      <c r="P2997">
        <f>SUMIFS('vCluster (Imported)'!$G:$G,'vCluster (Imported)'!$A:$A,K2997)</f>
        <v>0</v>
      </c>
      <c r="Q2997">
        <f t="shared" si="283"/>
        <v>0</v>
      </c>
    </row>
    <row r="2998" spans="1:17" x14ac:dyDescent="0.3">
      <c r="A2998">
        <f t="shared" si="278"/>
        <v>2998</v>
      </c>
      <c r="B2998" t="str">
        <f>IF(HLOOKUP("Memory",'vInfo (Imported)'!$1:$5000,A2998,FALSE)&gt;0,HLOOKUP("Memory",'vInfo (Imported)'!$1:$5000,A2998,FALSE),"")</f>
        <v/>
      </c>
      <c r="C2998" t="str">
        <f>IF(HLOOKUP("CPUs",'vInfo (Imported)'!$1:$5000,A2998,FALSE)&gt;0,
HLOOKUP("CPUs",'vInfo (Imported)'!$1:$5000,A2998,FALSE),
"")</f>
        <v/>
      </c>
      <c r="D2998" t="str">
        <f>IF(HLOOKUP($D$1,'vInfo (Imported)'!$1:$5000,A2998,FALSE)&gt;0,
HLOOKUP($D$1,'vInfo (Imported)'!$1:$5000,A2998,FALSE),
"")</f>
        <v/>
      </c>
      <c r="E2998" t="str">
        <f>IF(HLOOKUP("Category",'vInfo (Imported)'!$1:$5000,A2998,FALSE)&gt;0,
HLOOKUP("Category",'vInfo (Imported)'!$1:$5000,A2998,FALSE),
"")</f>
        <v/>
      </c>
      <c r="F2998" t="str">
        <f>IF(HLOOKUP("OS according to the configuration file",'vInfo (Imported)'!$1:$5000,A2998,FALSE)&gt;0,
HLOOKUP("OS according to the configuration file",'vInfo (Imported)'!$1:$5000,A2998,FALSE),
"")</f>
        <v/>
      </c>
      <c r="G2998" s="1" t="str">
        <f>IF(HLOOKUP("Cluster",'vInfo (Imported)'!$1:$5000,A2998,FALSE)&gt;0,
HLOOKUP("Cluster",'vInfo (Imported)'!$1:$5000,A2998,FALSE),
"")</f>
        <v/>
      </c>
      <c r="K2998" s="28">
        <f>'vCluster (Imported)'!A2998</f>
        <v>0</v>
      </c>
      <c r="L2998">
        <f t="shared" si="279"/>
        <v>0</v>
      </c>
      <c r="M2998">
        <f t="shared" si="280"/>
        <v>0</v>
      </c>
      <c r="N2998">
        <f t="shared" si="281"/>
        <v>0</v>
      </c>
      <c r="O2998" s="1">
        <f t="shared" si="282"/>
        <v>0</v>
      </c>
      <c r="P2998">
        <f>SUMIFS('vCluster (Imported)'!$G:$G,'vCluster (Imported)'!$A:$A,K2998)</f>
        <v>0</v>
      </c>
      <c r="Q2998">
        <f t="shared" si="283"/>
        <v>0</v>
      </c>
    </row>
    <row r="2999" spans="1:17" x14ac:dyDescent="0.3">
      <c r="A2999">
        <f t="shared" si="278"/>
        <v>2999</v>
      </c>
      <c r="B2999" t="str">
        <f>IF(HLOOKUP("Memory",'vInfo (Imported)'!$1:$5000,A2999,FALSE)&gt;0,HLOOKUP("Memory",'vInfo (Imported)'!$1:$5000,A2999,FALSE),"")</f>
        <v/>
      </c>
      <c r="C2999" t="str">
        <f>IF(HLOOKUP("CPUs",'vInfo (Imported)'!$1:$5000,A2999,FALSE)&gt;0,
HLOOKUP("CPUs",'vInfo (Imported)'!$1:$5000,A2999,FALSE),
"")</f>
        <v/>
      </c>
      <c r="D2999" t="str">
        <f>IF(HLOOKUP($D$1,'vInfo (Imported)'!$1:$5000,A2999,FALSE)&gt;0,
HLOOKUP($D$1,'vInfo (Imported)'!$1:$5000,A2999,FALSE),
"")</f>
        <v/>
      </c>
      <c r="E2999" t="str">
        <f>IF(HLOOKUP("Category",'vInfo (Imported)'!$1:$5000,A2999,FALSE)&gt;0,
HLOOKUP("Category",'vInfo (Imported)'!$1:$5000,A2999,FALSE),
"")</f>
        <v/>
      </c>
      <c r="F2999" t="str">
        <f>IF(HLOOKUP("OS according to the configuration file",'vInfo (Imported)'!$1:$5000,A2999,FALSE)&gt;0,
HLOOKUP("OS according to the configuration file",'vInfo (Imported)'!$1:$5000,A2999,FALSE),
"")</f>
        <v/>
      </c>
      <c r="G2999" s="1" t="str">
        <f>IF(HLOOKUP("Cluster",'vInfo (Imported)'!$1:$5000,A2999,FALSE)&gt;0,
HLOOKUP("Cluster",'vInfo (Imported)'!$1:$5000,A2999,FALSE),
"")</f>
        <v/>
      </c>
      <c r="K2999" s="28">
        <f>'vCluster (Imported)'!A2999</f>
        <v>0</v>
      </c>
      <c r="L2999">
        <f t="shared" si="279"/>
        <v>0</v>
      </c>
      <c r="M2999">
        <f t="shared" si="280"/>
        <v>0</v>
      </c>
      <c r="N2999">
        <f t="shared" si="281"/>
        <v>0</v>
      </c>
      <c r="O2999" s="1">
        <f t="shared" si="282"/>
        <v>0</v>
      </c>
      <c r="P2999">
        <f>SUMIFS('vCluster (Imported)'!$G:$G,'vCluster (Imported)'!$A:$A,K2999)</f>
        <v>0</v>
      </c>
      <c r="Q2999">
        <f t="shared" si="283"/>
        <v>0</v>
      </c>
    </row>
    <row r="3000" spans="1:17" x14ac:dyDescent="0.3">
      <c r="A3000">
        <f t="shared" si="278"/>
        <v>3000</v>
      </c>
      <c r="B3000" t="str">
        <f>IF(HLOOKUP("Memory",'vInfo (Imported)'!$1:$5000,A3000,FALSE)&gt;0,HLOOKUP("Memory",'vInfo (Imported)'!$1:$5000,A3000,FALSE),"")</f>
        <v/>
      </c>
      <c r="C3000" t="str">
        <f>IF(HLOOKUP("CPUs",'vInfo (Imported)'!$1:$5000,A3000,FALSE)&gt;0,
HLOOKUP("CPUs",'vInfo (Imported)'!$1:$5000,A3000,FALSE),
"")</f>
        <v/>
      </c>
      <c r="D3000" t="str">
        <f>IF(HLOOKUP($D$1,'vInfo (Imported)'!$1:$5000,A3000,FALSE)&gt;0,
HLOOKUP($D$1,'vInfo (Imported)'!$1:$5000,A3000,FALSE),
"")</f>
        <v/>
      </c>
      <c r="E3000" t="str">
        <f>IF(HLOOKUP("Category",'vInfo (Imported)'!$1:$5000,A3000,FALSE)&gt;0,
HLOOKUP("Category",'vInfo (Imported)'!$1:$5000,A3000,FALSE),
"")</f>
        <v/>
      </c>
      <c r="F3000" t="str">
        <f>IF(HLOOKUP("OS according to the configuration file",'vInfo (Imported)'!$1:$5000,A3000,FALSE)&gt;0,
HLOOKUP("OS according to the configuration file",'vInfo (Imported)'!$1:$5000,A3000,FALSE),
"")</f>
        <v/>
      </c>
      <c r="G3000" s="1" t="str">
        <f>IF(HLOOKUP("Cluster",'vInfo (Imported)'!$1:$5000,A3000,FALSE)&gt;0,
HLOOKUP("Cluster",'vInfo (Imported)'!$1:$5000,A3000,FALSE),
"")</f>
        <v/>
      </c>
      <c r="K3000" s="28">
        <f>'vCluster (Imported)'!A3000</f>
        <v>0</v>
      </c>
      <c r="L3000">
        <f t="shared" si="279"/>
        <v>0</v>
      </c>
      <c r="M3000">
        <f t="shared" si="280"/>
        <v>0</v>
      </c>
      <c r="N3000">
        <f t="shared" si="281"/>
        <v>0</v>
      </c>
      <c r="O3000" s="1">
        <f t="shared" si="282"/>
        <v>0</v>
      </c>
      <c r="P3000">
        <f>SUMIFS('vCluster (Imported)'!$G:$G,'vCluster (Imported)'!$A:$A,K3000)</f>
        <v>0</v>
      </c>
      <c r="Q3000">
        <f t="shared" si="283"/>
        <v>0</v>
      </c>
    </row>
    <row r="3001" spans="1:17" x14ac:dyDescent="0.3">
      <c r="A3001">
        <f t="shared" si="278"/>
        <v>3001</v>
      </c>
      <c r="B3001" t="str">
        <f>IF(HLOOKUP("Memory",'vInfo (Imported)'!$1:$5000,A3001,FALSE)&gt;0,HLOOKUP("Memory",'vInfo (Imported)'!$1:$5000,A3001,FALSE),"")</f>
        <v/>
      </c>
      <c r="C3001" t="str">
        <f>IF(HLOOKUP("CPUs",'vInfo (Imported)'!$1:$5000,A3001,FALSE)&gt;0,
HLOOKUP("CPUs",'vInfo (Imported)'!$1:$5000,A3001,FALSE),
"")</f>
        <v/>
      </c>
      <c r="D3001" t="str">
        <f>IF(HLOOKUP($D$1,'vInfo (Imported)'!$1:$5000,A3001,FALSE)&gt;0,
HLOOKUP($D$1,'vInfo (Imported)'!$1:$5000,A3001,FALSE),
"")</f>
        <v/>
      </c>
      <c r="E3001" t="str">
        <f>IF(HLOOKUP("Category",'vInfo (Imported)'!$1:$5000,A3001,FALSE)&gt;0,
HLOOKUP("Category",'vInfo (Imported)'!$1:$5000,A3001,FALSE),
"")</f>
        <v/>
      </c>
      <c r="F3001" t="str">
        <f>IF(HLOOKUP("OS according to the configuration file",'vInfo (Imported)'!$1:$5000,A3001,FALSE)&gt;0,
HLOOKUP("OS according to the configuration file",'vInfo (Imported)'!$1:$5000,A3001,FALSE),
"")</f>
        <v/>
      </c>
      <c r="G3001" s="1" t="str">
        <f>IF(HLOOKUP("Cluster",'vInfo (Imported)'!$1:$5000,A3001,FALSE)&gt;0,
HLOOKUP("Cluster",'vInfo (Imported)'!$1:$5000,A3001,FALSE),
"")</f>
        <v/>
      </c>
      <c r="K3001" s="28">
        <f>'vCluster (Imported)'!A3001</f>
        <v>0</v>
      </c>
      <c r="L3001">
        <f t="shared" si="279"/>
        <v>0</v>
      </c>
      <c r="M3001">
        <f t="shared" si="280"/>
        <v>0</v>
      </c>
      <c r="N3001">
        <f t="shared" si="281"/>
        <v>0</v>
      </c>
      <c r="O3001" s="1">
        <f t="shared" si="282"/>
        <v>0</v>
      </c>
      <c r="P3001">
        <f>SUMIFS('vCluster (Imported)'!$G:$G,'vCluster (Imported)'!$A:$A,K3001)</f>
        <v>0</v>
      </c>
      <c r="Q3001">
        <f t="shared" si="283"/>
        <v>0</v>
      </c>
    </row>
    <row r="3002" spans="1:17" x14ac:dyDescent="0.3">
      <c r="A3002">
        <f t="shared" si="278"/>
        <v>3002</v>
      </c>
      <c r="B3002" t="str">
        <f>IF(HLOOKUP("Memory",'vInfo (Imported)'!$1:$5000,A3002,FALSE)&gt;0,HLOOKUP("Memory",'vInfo (Imported)'!$1:$5000,A3002,FALSE),"")</f>
        <v/>
      </c>
      <c r="C3002" t="str">
        <f>IF(HLOOKUP("CPUs",'vInfo (Imported)'!$1:$5000,A3002,FALSE)&gt;0,
HLOOKUP("CPUs",'vInfo (Imported)'!$1:$5000,A3002,FALSE),
"")</f>
        <v/>
      </c>
      <c r="D3002" t="str">
        <f>IF(HLOOKUP($D$1,'vInfo (Imported)'!$1:$5000,A3002,FALSE)&gt;0,
HLOOKUP($D$1,'vInfo (Imported)'!$1:$5000,A3002,FALSE),
"")</f>
        <v/>
      </c>
      <c r="E3002" t="str">
        <f>IF(HLOOKUP("Category",'vInfo (Imported)'!$1:$5000,A3002,FALSE)&gt;0,
HLOOKUP("Category",'vInfo (Imported)'!$1:$5000,A3002,FALSE),
"")</f>
        <v/>
      </c>
      <c r="F3002" t="str">
        <f>IF(HLOOKUP("OS according to the configuration file",'vInfo (Imported)'!$1:$5000,A3002,FALSE)&gt;0,
HLOOKUP("OS according to the configuration file",'vInfo (Imported)'!$1:$5000,A3002,FALSE),
"")</f>
        <v/>
      </c>
      <c r="G3002" s="1" t="str">
        <f>IF(HLOOKUP("Cluster",'vInfo (Imported)'!$1:$5000,A3002,FALSE)&gt;0,
HLOOKUP("Cluster",'vInfo (Imported)'!$1:$5000,A3002,FALSE),
"")</f>
        <v/>
      </c>
      <c r="K3002" s="28">
        <f>'vCluster (Imported)'!A3002</f>
        <v>0</v>
      </c>
      <c r="L3002">
        <f t="shared" si="279"/>
        <v>0</v>
      </c>
      <c r="M3002">
        <f t="shared" si="280"/>
        <v>0</v>
      </c>
      <c r="N3002">
        <f t="shared" si="281"/>
        <v>0</v>
      </c>
      <c r="O3002" s="1">
        <f t="shared" si="282"/>
        <v>0</v>
      </c>
      <c r="P3002">
        <f>SUMIFS('vCluster (Imported)'!$G:$G,'vCluster (Imported)'!$A:$A,K3002)</f>
        <v>0</v>
      </c>
      <c r="Q3002">
        <f t="shared" si="283"/>
        <v>0</v>
      </c>
    </row>
    <row r="3003" spans="1:17" x14ac:dyDescent="0.3">
      <c r="A3003">
        <f t="shared" si="278"/>
        <v>3003</v>
      </c>
      <c r="B3003" t="str">
        <f>IF(HLOOKUP("Memory",'vInfo (Imported)'!$1:$5000,A3003,FALSE)&gt;0,HLOOKUP("Memory",'vInfo (Imported)'!$1:$5000,A3003,FALSE),"")</f>
        <v/>
      </c>
      <c r="C3003" t="str">
        <f>IF(HLOOKUP("CPUs",'vInfo (Imported)'!$1:$5000,A3003,FALSE)&gt;0,
HLOOKUP("CPUs",'vInfo (Imported)'!$1:$5000,A3003,FALSE),
"")</f>
        <v/>
      </c>
      <c r="D3003" t="str">
        <f>IF(HLOOKUP($D$1,'vInfo (Imported)'!$1:$5000,A3003,FALSE)&gt;0,
HLOOKUP($D$1,'vInfo (Imported)'!$1:$5000,A3003,FALSE),
"")</f>
        <v/>
      </c>
      <c r="E3003" t="str">
        <f>IF(HLOOKUP("Category",'vInfo (Imported)'!$1:$5000,A3003,FALSE)&gt;0,
HLOOKUP("Category",'vInfo (Imported)'!$1:$5000,A3003,FALSE),
"")</f>
        <v/>
      </c>
      <c r="F3003" t="str">
        <f>IF(HLOOKUP("OS according to the configuration file",'vInfo (Imported)'!$1:$5000,A3003,FALSE)&gt;0,
HLOOKUP("OS according to the configuration file",'vInfo (Imported)'!$1:$5000,A3003,FALSE),
"")</f>
        <v/>
      </c>
      <c r="G3003" s="1" t="str">
        <f>IF(HLOOKUP("Cluster",'vInfo (Imported)'!$1:$5000,A3003,FALSE)&gt;0,
HLOOKUP("Cluster",'vInfo (Imported)'!$1:$5000,A3003,FALSE),
"")</f>
        <v/>
      </c>
      <c r="K3003" s="28">
        <f>'vCluster (Imported)'!A3003</f>
        <v>0</v>
      </c>
      <c r="L3003">
        <f t="shared" si="279"/>
        <v>0</v>
      </c>
      <c r="M3003">
        <f t="shared" si="280"/>
        <v>0</v>
      </c>
      <c r="N3003">
        <f t="shared" si="281"/>
        <v>0</v>
      </c>
      <c r="O3003" s="1">
        <f t="shared" si="282"/>
        <v>0</v>
      </c>
      <c r="P3003">
        <f>SUMIFS('vCluster (Imported)'!$G:$G,'vCluster (Imported)'!$A:$A,K3003)</f>
        <v>0</v>
      </c>
      <c r="Q3003">
        <f t="shared" si="283"/>
        <v>0</v>
      </c>
    </row>
    <row r="3004" spans="1:17" x14ac:dyDescent="0.3">
      <c r="A3004">
        <f t="shared" si="278"/>
        <v>3004</v>
      </c>
      <c r="B3004" t="str">
        <f>IF(HLOOKUP("Memory",'vInfo (Imported)'!$1:$5000,A3004,FALSE)&gt;0,HLOOKUP("Memory",'vInfo (Imported)'!$1:$5000,A3004,FALSE),"")</f>
        <v/>
      </c>
      <c r="C3004" t="str">
        <f>IF(HLOOKUP("CPUs",'vInfo (Imported)'!$1:$5000,A3004,FALSE)&gt;0,
HLOOKUP("CPUs",'vInfo (Imported)'!$1:$5000,A3004,FALSE),
"")</f>
        <v/>
      </c>
      <c r="D3004" t="str">
        <f>IF(HLOOKUP($D$1,'vInfo (Imported)'!$1:$5000,A3004,FALSE)&gt;0,
HLOOKUP($D$1,'vInfo (Imported)'!$1:$5000,A3004,FALSE),
"")</f>
        <v/>
      </c>
      <c r="E3004" t="str">
        <f>IF(HLOOKUP("Category",'vInfo (Imported)'!$1:$5000,A3004,FALSE)&gt;0,
HLOOKUP("Category",'vInfo (Imported)'!$1:$5000,A3004,FALSE),
"")</f>
        <v/>
      </c>
      <c r="F3004" t="str">
        <f>IF(HLOOKUP("OS according to the configuration file",'vInfo (Imported)'!$1:$5000,A3004,FALSE)&gt;0,
HLOOKUP("OS according to the configuration file",'vInfo (Imported)'!$1:$5000,A3004,FALSE),
"")</f>
        <v/>
      </c>
      <c r="G3004" s="1" t="str">
        <f>IF(HLOOKUP("Cluster",'vInfo (Imported)'!$1:$5000,A3004,FALSE)&gt;0,
HLOOKUP("Cluster",'vInfo (Imported)'!$1:$5000,A3004,FALSE),
"")</f>
        <v/>
      </c>
      <c r="K3004" s="28">
        <f>'vCluster (Imported)'!A3004</f>
        <v>0</v>
      </c>
      <c r="L3004">
        <f t="shared" si="279"/>
        <v>0</v>
      </c>
      <c r="M3004">
        <f t="shared" si="280"/>
        <v>0</v>
      </c>
      <c r="N3004">
        <f t="shared" si="281"/>
        <v>0</v>
      </c>
      <c r="O3004" s="1">
        <f t="shared" si="282"/>
        <v>0</v>
      </c>
      <c r="P3004">
        <f>SUMIFS('vCluster (Imported)'!$G:$G,'vCluster (Imported)'!$A:$A,K3004)</f>
        <v>0</v>
      </c>
      <c r="Q3004">
        <f t="shared" si="283"/>
        <v>0</v>
      </c>
    </row>
    <row r="3005" spans="1:17" x14ac:dyDescent="0.3">
      <c r="A3005">
        <f t="shared" si="278"/>
        <v>3005</v>
      </c>
      <c r="B3005" t="str">
        <f>IF(HLOOKUP("Memory",'vInfo (Imported)'!$1:$5000,A3005,FALSE)&gt;0,HLOOKUP("Memory",'vInfo (Imported)'!$1:$5000,A3005,FALSE),"")</f>
        <v/>
      </c>
      <c r="C3005" t="str">
        <f>IF(HLOOKUP("CPUs",'vInfo (Imported)'!$1:$5000,A3005,FALSE)&gt;0,
HLOOKUP("CPUs",'vInfo (Imported)'!$1:$5000,A3005,FALSE),
"")</f>
        <v/>
      </c>
      <c r="D3005" t="str">
        <f>IF(HLOOKUP($D$1,'vInfo (Imported)'!$1:$5000,A3005,FALSE)&gt;0,
HLOOKUP($D$1,'vInfo (Imported)'!$1:$5000,A3005,FALSE),
"")</f>
        <v/>
      </c>
      <c r="E3005" t="str">
        <f>IF(HLOOKUP("Category",'vInfo (Imported)'!$1:$5000,A3005,FALSE)&gt;0,
HLOOKUP("Category",'vInfo (Imported)'!$1:$5000,A3005,FALSE),
"")</f>
        <v/>
      </c>
      <c r="F3005" t="str">
        <f>IF(HLOOKUP("OS according to the configuration file",'vInfo (Imported)'!$1:$5000,A3005,FALSE)&gt;0,
HLOOKUP("OS according to the configuration file",'vInfo (Imported)'!$1:$5000,A3005,FALSE),
"")</f>
        <v/>
      </c>
      <c r="G3005" s="1" t="str">
        <f>IF(HLOOKUP("Cluster",'vInfo (Imported)'!$1:$5000,A3005,FALSE)&gt;0,
HLOOKUP("Cluster",'vInfo (Imported)'!$1:$5000,A3005,FALSE),
"")</f>
        <v/>
      </c>
      <c r="K3005" s="28">
        <f>'vCluster (Imported)'!A3005</f>
        <v>0</v>
      </c>
      <c r="L3005">
        <f t="shared" si="279"/>
        <v>0</v>
      </c>
      <c r="M3005">
        <f t="shared" si="280"/>
        <v>0</v>
      </c>
      <c r="N3005">
        <f t="shared" si="281"/>
        <v>0</v>
      </c>
      <c r="O3005" s="1">
        <f t="shared" si="282"/>
        <v>0</v>
      </c>
      <c r="P3005">
        <f>SUMIFS('vCluster (Imported)'!$G:$G,'vCluster (Imported)'!$A:$A,K3005)</f>
        <v>0</v>
      </c>
      <c r="Q3005">
        <f t="shared" si="283"/>
        <v>0</v>
      </c>
    </row>
    <row r="3006" spans="1:17" x14ac:dyDescent="0.3">
      <c r="A3006">
        <f t="shared" si="278"/>
        <v>3006</v>
      </c>
      <c r="B3006" t="str">
        <f>IF(HLOOKUP("Memory",'vInfo (Imported)'!$1:$5000,A3006,FALSE)&gt;0,HLOOKUP("Memory",'vInfo (Imported)'!$1:$5000,A3006,FALSE),"")</f>
        <v/>
      </c>
      <c r="C3006" t="str">
        <f>IF(HLOOKUP("CPUs",'vInfo (Imported)'!$1:$5000,A3006,FALSE)&gt;0,
HLOOKUP("CPUs",'vInfo (Imported)'!$1:$5000,A3006,FALSE),
"")</f>
        <v/>
      </c>
      <c r="D3006" t="str">
        <f>IF(HLOOKUP($D$1,'vInfo (Imported)'!$1:$5000,A3006,FALSE)&gt;0,
HLOOKUP($D$1,'vInfo (Imported)'!$1:$5000,A3006,FALSE),
"")</f>
        <v/>
      </c>
      <c r="E3006" t="str">
        <f>IF(HLOOKUP("Category",'vInfo (Imported)'!$1:$5000,A3006,FALSE)&gt;0,
HLOOKUP("Category",'vInfo (Imported)'!$1:$5000,A3006,FALSE),
"")</f>
        <v/>
      </c>
      <c r="F3006" t="str">
        <f>IF(HLOOKUP("OS according to the configuration file",'vInfo (Imported)'!$1:$5000,A3006,FALSE)&gt;0,
HLOOKUP("OS according to the configuration file",'vInfo (Imported)'!$1:$5000,A3006,FALSE),
"")</f>
        <v/>
      </c>
      <c r="G3006" s="1" t="str">
        <f>IF(HLOOKUP("Cluster",'vInfo (Imported)'!$1:$5000,A3006,FALSE)&gt;0,
HLOOKUP("Cluster",'vInfo (Imported)'!$1:$5000,A3006,FALSE),
"")</f>
        <v/>
      </c>
      <c r="K3006" s="28">
        <f>'vCluster (Imported)'!A3006</f>
        <v>0</v>
      </c>
      <c r="L3006">
        <f t="shared" si="279"/>
        <v>0</v>
      </c>
      <c r="M3006">
        <f t="shared" si="280"/>
        <v>0</v>
      </c>
      <c r="N3006">
        <f t="shared" si="281"/>
        <v>0</v>
      </c>
      <c r="O3006" s="1">
        <f t="shared" si="282"/>
        <v>0</v>
      </c>
      <c r="P3006">
        <f>SUMIFS('vCluster (Imported)'!$G:$G,'vCluster (Imported)'!$A:$A,K3006)</f>
        <v>0</v>
      </c>
      <c r="Q3006">
        <f t="shared" si="283"/>
        <v>0</v>
      </c>
    </row>
    <row r="3007" spans="1:17" x14ac:dyDescent="0.3">
      <c r="A3007">
        <f t="shared" si="278"/>
        <v>3007</v>
      </c>
      <c r="B3007" t="str">
        <f>IF(HLOOKUP("Memory",'vInfo (Imported)'!$1:$5000,A3007,FALSE)&gt;0,HLOOKUP("Memory",'vInfo (Imported)'!$1:$5000,A3007,FALSE),"")</f>
        <v/>
      </c>
      <c r="C3007" t="str">
        <f>IF(HLOOKUP("CPUs",'vInfo (Imported)'!$1:$5000,A3007,FALSE)&gt;0,
HLOOKUP("CPUs",'vInfo (Imported)'!$1:$5000,A3007,FALSE),
"")</f>
        <v/>
      </c>
      <c r="D3007" t="str">
        <f>IF(HLOOKUP($D$1,'vInfo (Imported)'!$1:$5000,A3007,FALSE)&gt;0,
HLOOKUP($D$1,'vInfo (Imported)'!$1:$5000,A3007,FALSE),
"")</f>
        <v/>
      </c>
      <c r="E3007" t="str">
        <f>IF(HLOOKUP("Category",'vInfo (Imported)'!$1:$5000,A3007,FALSE)&gt;0,
HLOOKUP("Category",'vInfo (Imported)'!$1:$5000,A3007,FALSE),
"")</f>
        <v/>
      </c>
      <c r="F3007" t="str">
        <f>IF(HLOOKUP("OS according to the configuration file",'vInfo (Imported)'!$1:$5000,A3007,FALSE)&gt;0,
HLOOKUP("OS according to the configuration file",'vInfo (Imported)'!$1:$5000,A3007,FALSE),
"")</f>
        <v/>
      </c>
      <c r="G3007" s="1" t="str">
        <f>IF(HLOOKUP("Cluster",'vInfo (Imported)'!$1:$5000,A3007,FALSE)&gt;0,
HLOOKUP("Cluster",'vInfo (Imported)'!$1:$5000,A3007,FALSE),
"")</f>
        <v/>
      </c>
      <c r="K3007" s="28">
        <f>'vCluster (Imported)'!A3007</f>
        <v>0</v>
      </c>
      <c r="L3007">
        <f t="shared" si="279"/>
        <v>0</v>
      </c>
      <c r="M3007">
        <f t="shared" si="280"/>
        <v>0</v>
      </c>
      <c r="N3007">
        <f t="shared" si="281"/>
        <v>0</v>
      </c>
      <c r="O3007" s="1">
        <f t="shared" si="282"/>
        <v>0</v>
      </c>
      <c r="P3007">
        <f>SUMIFS('vCluster (Imported)'!$G:$G,'vCluster (Imported)'!$A:$A,K3007)</f>
        <v>0</v>
      </c>
      <c r="Q3007">
        <f t="shared" si="283"/>
        <v>0</v>
      </c>
    </row>
    <row r="3008" spans="1:17" x14ac:dyDescent="0.3">
      <c r="A3008">
        <f t="shared" si="278"/>
        <v>3008</v>
      </c>
      <c r="B3008" t="str">
        <f>IF(HLOOKUP("Memory",'vInfo (Imported)'!$1:$5000,A3008,FALSE)&gt;0,HLOOKUP("Memory",'vInfo (Imported)'!$1:$5000,A3008,FALSE),"")</f>
        <v/>
      </c>
      <c r="C3008" t="str">
        <f>IF(HLOOKUP("CPUs",'vInfo (Imported)'!$1:$5000,A3008,FALSE)&gt;0,
HLOOKUP("CPUs",'vInfo (Imported)'!$1:$5000,A3008,FALSE),
"")</f>
        <v/>
      </c>
      <c r="D3008" t="str">
        <f>IF(HLOOKUP($D$1,'vInfo (Imported)'!$1:$5000,A3008,FALSE)&gt;0,
HLOOKUP($D$1,'vInfo (Imported)'!$1:$5000,A3008,FALSE),
"")</f>
        <v/>
      </c>
      <c r="E3008" t="str">
        <f>IF(HLOOKUP("Category",'vInfo (Imported)'!$1:$5000,A3008,FALSE)&gt;0,
HLOOKUP("Category",'vInfo (Imported)'!$1:$5000,A3008,FALSE),
"")</f>
        <v/>
      </c>
      <c r="F3008" t="str">
        <f>IF(HLOOKUP("OS according to the configuration file",'vInfo (Imported)'!$1:$5000,A3008,FALSE)&gt;0,
HLOOKUP("OS according to the configuration file",'vInfo (Imported)'!$1:$5000,A3008,FALSE),
"")</f>
        <v/>
      </c>
      <c r="G3008" s="1" t="str">
        <f>IF(HLOOKUP("Cluster",'vInfo (Imported)'!$1:$5000,A3008,FALSE)&gt;0,
HLOOKUP("Cluster",'vInfo (Imported)'!$1:$5000,A3008,FALSE),
"")</f>
        <v/>
      </c>
      <c r="K3008" s="28">
        <f>'vCluster (Imported)'!A3008</f>
        <v>0</v>
      </c>
      <c r="L3008">
        <f t="shared" si="279"/>
        <v>0</v>
      </c>
      <c r="M3008">
        <f t="shared" si="280"/>
        <v>0</v>
      </c>
      <c r="N3008">
        <f t="shared" si="281"/>
        <v>0</v>
      </c>
      <c r="O3008" s="1">
        <f t="shared" si="282"/>
        <v>0</v>
      </c>
      <c r="P3008">
        <f>SUMIFS('vCluster (Imported)'!$G:$G,'vCluster (Imported)'!$A:$A,K3008)</f>
        <v>0</v>
      </c>
      <c r="Q3008">
        <f t="shared" si="283"/>
        <v>0</v>
      </c>
    </row>
    <row r="3009" spans="1:17" x14ac:dyDescent="0.3">
      <c r="A3009">
        <f t="shared" si="278"/>
        <v>3009</v>
      </c>
      <c r="B3009" t="str">
        <f>IF(HLOOKUP("Memory",'vInfo (Imported)'!$1:$5000,A3009,FALSE)&gt;0,HLOOKUP("Memory",'vInfo (Imported)'!$1:$5000,A3009,FALSE),"")</f>
        <v/>
      </c>
      <c r="C3009" t="str">
        <f>IF(HLOOKUP("CPUs",'vInfo (Imported)'!$1:$5000,A3009,FALSE)&gt;0,
HLOOKUP("CPUs",'vInfo (Imported)'!$1:$5000,A3009,FALSE),
"")</f>
        <v/>
      </c>
      <c r="D3009" t="str">
        <f>IF(HLOOKUP($D$1,'vInfo (Imported)'!$1:$5000,A3009,FALSE)&gt;0,
HLOOKUP($D$1,'vInfo (Imported)'!$1:$5000,A3009,FALSE),
"")</f>
        <v/>
      </c>
      <c r="E3009" t="str">
        <f>IF(HLOOKUP("Category",'vInfo (Imported)'!$1:$5000,A3009,FALSE)&gt;0,
HLOOKUP("Category",'vInfo (Imported)'!$1:$5000,A3009,FALSE),
"")</f>
        <v/>
      </c>
      <c r="F3009" t="str">
        <f>IF(HLOOKUP("OS according to the configuration file",'vInfo (Imported)'!$1:$5000,A3009,FALSE)&gt;0,
HLOOKUP("OS according to the configuration file",'vInfo (Imported)'!$1:$5000,A3009,FALSE),
"")</f>
        <v/>
      </c>
      <c r="G3009" s="1" t="str">
        <f>IF(HLOOKUP("Cluster",'vInfo (Imported)'!$1:$5000,A3009,FALSE)&gt;0,
HLOOKUP("Cluster",'vInfo (Imported)'!$1:$5000,A3009,FALSE),
"")</f>
        <v/>
      </c>
      <c r="K3009" s="28">
        <f>'vCluster (Imported)'!A3009</f>
        <v>0</v>
      </c>
      <c r="L3009">
        <f t="shared" si="279"/>
        <v>0</v>
      </c>
      <c r="M3009">
        <f t="shared" si="280"/>
        <v>0</v>
      </c>
      <c r="N3009">
        <f t="shared" si="281"/>
        <v>0</v>
      </c>
      <c r="O3009" s="1">
        <f t="shared" si="282"/>
        <v>0</v>
      </c>
      <c r="P3009">
        <f>SUMIFS('vCluster (Imported)'!$G:$G,'vCluster (Imported)'!$A:$A,K3009)</f>
        <v>0</v>
      </c>
      <c r="Q3009">
        <f t="shared" si="283"/>
        <v>0</v>
      </c>
    </row>
    <row r="3010" spans="1:17" x14ac:dyDescent="0.3">
      <c r="A3010">
        <f t="shared" ref="A3010:A3073" si="284">A3009+1</f>
        <v>3010</v>
      </c>
      <c r="B3010" t="str">
        <f>IF(HLOOKUP("Memory",'vInfo (Imported)'!$1:$5000,A3010,FALSE)&gt;0,HLOOKUP("Memory",'vInfo (Imported)'!$1:$5000,A3010,FALSE),"")</f>
        <v/>
      </c>
      <c r="C3010" t="str">
        <f>IF(HLOOKUP("CPUs",'vInfo (Imported)'!$1:$5000,A3010,FALSE)&gt;0,
HLOOKUP("CPUs",'vInfo (Imported)'!$1:$5000,A3010,FALSE),
"")</f>
        <v/>
      </c>
      <c r="D3010" t="str">
        <f>IF(HLOOKUP($D$1,'vInfo (Imported)'!$1:$5000,A3010,FALSE)&gt;0,
HLOOKUP($D$1,'vInfo (Imported)'!$1:$5000,A3010,FALSE),
"")</f>
        <v/>
      </c>
      <c r="E3010" t="str">
        <f>IF(HLOOKUP("Category",'vInfo (Imported)'!$1:$5000,A3010,FALSE)&gt;0,
HLOOKUP("Category",'vInfo (Imported)'!$1:$5000,A3010,FALSE),
"")</f>
        <v/>
      </c>
      <c r="F3010" t="str">
        <f>IF(HLOOKUP("OS according to the configuration file",'vInfo (Imported)'!$1:$5000,A3010,FALSE)&gt;0,
HLOOKUP("OS according to the configuration file",'vInfo (Imported)'!$1:$5000,A3010,FALSE),
"")</f>
        <v/>
      </c>
      <c r="G3010" s="1" t="str">
        <f>IF(HLOOKUP("Cluster",'vInfo (Imported)'!$1:$5000,A3010,FALSE)&gt;0,
HLOOKUP("Cluster",'vInfo (Imported)'!$1:$5000,A3010,FALSE),
"")</f>
        <v/>
      </c>
      <c r="K3010" s="28">
        <f>'vCluster (Imported)'!A3010</f>
        <v>0</v>
      </c>
      <c r="L3010">
        <f t="shared" ref="L3010:L3073" si="285">COUNTIFS(G:G,K3010,$E:$E,$L$1)</f>
        <v>0</v>
      </c>
      <c r="M3010">
        <f t="shared" ref="M3010:M3073" si="286">COUNTIFS(G:G,K3010,$E:$E,$M$1)</f>
        <v>0</v>
      </c>
      <c r="N3010">
        <f t="shared" ref="N3010:N3073" si="287">COUNTIFS(G:G,K3010,$E:$E,$N$1)</f>
        <v>0</v>
      </c>
      <c r="O3010" s="1">
        <f t="shared" ref="O3010:O3073" si="288">COUNTIFS(G:G,K3010,$E:$E,$O$1)</f>
        <v>0</v>
      </c>
      <c r="P3010">
        <f>SUMIFS('vCluster (Imported)'!$G:$G,'vCluster (Imported)'!$A:$A,K3010)</f>
        <v>0</v>
      </c>
      <c r="Q3010">
        <f t="shared" ref="Q3010:Q3073" si="289">IF(L3010&gt;0,P3010,0)</f>
        <v>0</v>
      </c>
    </row>
    <row r="3011" spans="1:17" x14ac:dyDescent="0.3">
      <c r="A3011">
        <f t="shared" si="284"/>
        <v>3011</v>
      </c>
      <c r="B3011" t="str">
        <f>IF(HLOOKUP("Memory",'vInfo (Imported)'!$1:$5000,A3011,FALSE)&gt;0,HLOOKUP("Memory",'vInfo (Imported)'!$1:$5000,A3011,FALSE),"")</f>
        <v/>
      </c>
      <c r="C3011" t="str">
        <f>IF(HLOOKUP("CPUs",'vInfo (Imported)'!$1:$5000,A3011,FALSE)&gt;0,
HLOOKUP("CPUs",'vInfo (Imported)'!$1:$5000,A3011,FALSE),
"")</f>
        <v/>
      </c>
      <c r="D3011" t="str">
        <f>IF(HLOOKUP($D$1,'vInfo (Imported)'!$1:$5000,A3011,FALSE)&gt;0,
HLOOKUP($D$1,'vInfo (Imported)'!$1:$5000,A3011,FALSE),
"")</f>
        <v/>
      </c>
      <c r="E3011" t="str">
        <f>IF(HLOOKUP("Category",'vInfo (Imported)'!$1:$5000,A3011,FALSE)&gt;0,
HLOOKUP("Category",'vInfo (Imported)'!$1:$5000,A3011,FALSE),
"")</f>
        <v/>
      </c>
      <c r="F3011" t="str">
        <f>IF(HLOOKUP("OS according to the configuration file",'vInfo (Imported)'!$1:$5000,A3011,FALSE)&gt;0,
HLOOKUP("OS according to the configuration file",'vInfo (Imported)'!$1:$5000,A3011,FALSE),
"")</f>
        <v/>
      </c>
      <c r="G3011" s="1" t="str">
        <f>IF(HLOOKUP("Cluster",'vInfo (Imported)'!$1:$5000,A3011,FALSE)&gt;0,
HLOOKUP("Cluster",'vInfo (Imported)'!$1:$5000,A3011,FALSE),
"")</f>
        <v/>
      </c>
      <c r="K3011" s="28">
        <f>'vCluster (Imported)'!A3011</f>
        <v>0</v>
      </c>
      <c r="L3011">
        <f t="shared" si="285"/>
        <v>0</v>
      </c>
      <c r="M3011">
        <f t="shared" si="286"/>
        <v>0</v>
      </c>
      <c r="N3011">
        <f t="shared" si="287"/>
        <v>0</v>
      </c>
      <c r="O3011" s="1">
        <f t="shared" si="288"/>
        <v>0</v>
      </c>
      <c r="P3011">
        <f>SUMIFS('vCluster (Imported)'!$G:$G,'vCluster (Imported)'!$A:$A,K3011)</f>
        <v>0</v>
      </c>
      <c r="Q3011">
        <f t="shared" si="289"/>
        <v>0</v>
      </c>
    </row>
    <row r="3012" spans="1:17" x14ac:dyDescent="0.3">
      <c r="A3012">
        <f t="shared" si="284"/>
        <v>3012</v>
      </c>
      <c r="B3012" t="str">
        <f>IF(HLOOKUP("Memory",'vInfo (Imported)'!$1:$5000,A3012,FALSE)&gt;0,HLOOKUP("Memory",'vInfo (Imported)'!$1:$5000,A3012,FALSE),"")</f>
        <v/>
      </c>
      <c r="C3012" t="str">
        <f>IF(HLOOKUP("CPUs",'vInfo (Imported)'!$1:$5000,A3012,FALSE)&gt;0,
HLOOKUP("CPUs",'vInfo (Imported)'!$1:$5000,A3012,FALSE),
"")</f>
        <v/>
      </c>
      <c r="D3012" t="str">
        <f>IF(HLOOKUP($D$1,'vInfo (Imported)'!$1:$5000,A3012,FALSE)&gt;0,
HLOOKUP($D$1,'vInfo (Imported)'!$1:$5000,A3012,FALSE),
"")</f>
        <v/>
      </c>
      <c r="E3012" t="str">
        <f>IF(HLOOKUP("Category",'vInfo (Imported)'!$1:$5000,A3012,FALSE)&gt;0,
HLOOKUP("Category",'vInfo (Imported)'!$1:$5000,A3012,FALSE),
"")</f>
        <v/>
      </c>
      <c r="F3012" t="str">
        <f>IF(HLOOKUP("OS according to the configuration file",'vInfo (Imported)'!$1:$5000,A3012,FALSE)&gt;0,
HLOOKUP("OS according to the configuration file",'vInfo (Imported)'!$1:$5000,A3012,FALSE),
"")</f>
        <v/>
      </c>
      <c r="G3012" s="1" t="str">
        <f>IF(HLOOKUP("Cluster",'vInfo (Imported)'!$1:$5000,A3012,FALSE)&gt;0,
HLOOKUP("Cluster",'vInfo (Imported)'!$1:$5000,A3012,FALSE),
"")</f>
        <v/>
      </c>
      <c r="K3012" s="28">
        <f>'vCluster (Imported)'!A3012</f>
        <v>0</v>
      </c>
      <c r="L3012">
        <f t="shared" si="285"/>
        <v>0</v>
      </c>
      <c r="M3012">
        <f t="shared" si="286"/>
        <v>0</v>
      </c>
      <c r="N3012">
        <f t="shared" si="287"/>
        <v>0</v>
      </c>
      <c r="O3012" s="1">
        <f t="shared" si="288"/>
        <v>0</v>
      </c>
      <c r="P3012">
        <f>SUMIFS('vCluster (Imported)'!$G:$G,'vCluster (Imported)'!$A:$A,K3012)</f>
        <v>0</v>
      </c>
      <c r="Q3012">
        <f t="shared" si="289"/>
        <v>0</v>
      </c>
    </row>
    <row r="3013" spans="1:17" x14ac:dyDescent="0.3">
      <c r="A3013">
        <f t="shared" si="284"/>
        <v>3013</v>
      </c>
      <c r="B3013" t="str">
        <f>IF(HLOOKUP("Memory",'vInfo (Imported)'!$1:$5000,A3013,FALSE)&gt;0,HLOOKUP("Memory",'vInfo (Imported)'!$1:$5000,A3013,FALSE),"")</f>
        <v/>
      </c>
      <c r="C3013" t="str">
        <f>IF(HLOOKUP("CPUs",'vInfo (Imported)'!$1:$5000,A3013,FALSE)&gt;0,
HLOOKUP("CPUs",'vInfo (Imported)'!$1:$5000,A3013,FALSE),
"")</f>
        <v/>
      </c>
      <c r="D3013" t="str">
        <f>IF(HLOOKUP($D$1,'vInfo (Imported)'!$1:$5000,A3013,FALSE)&gt;0,
HLOOKUP($D$1,'vInfo (Imported)'!$1:$5000,A3013,FALSE),
"")</f>
        <v/>
      </c>
      <c r="E3013" t="str">
        <f>IF(HLOOKUP("Category",'vInfo (Imported)'!$1:$5000,A3013,FALSE)&gt;0,
HLOOKUP("Category",'vInfo (Imported)'!$1:$5000,A3013,FALSE),
"")</f>
        <v/>
      </c>
      <c r="F3013" t="str">
        <f>IF(HLOOKUP("OS according to the configuration file",'vInfo (Imported)'!$1:$5000,A3013,FALSE)&gt;0,
HLOOKUP("OS according to the configuration file",'vInfo (Imported)'!$1:$5000,A3013,FALSE),
"")</f>
        <v/>
      </c>
      <c r="G3013" s="1" t="str">
        <f>IF(HLOOKUP("Cluster",'vInfo (Imported)'!$1:$5000,A3013,FALSE)&gt;0,
HLOOKUP("Cluster",'vInfo (Imported)'!$1:$5000,A3013,FALSE),
"")</f>
        <v/>
      </c>
      <c r="K3013" s="28">
        <f>'vCluster (Imported)'!A3013</f>
        <v>0</v>
      </c>
      <c r="L3013">
        <f t="shared" si="285"/>
        <v>0</v>
      </c>
      <c r="M3013">
        <f t="shared" si="286"/>
        <v>0</v>
      </c>
      <c r="N3013">
        <f t="shared" si="287"/>
        <v>0</v>
      </c>
      <c r="O3013" s="1">
        <f t="shared" si="288"/>
        <v>0</v>
      </c>
      <c r="P3013">
        <f>SUMIFS('vCluster (Imported)'!$G:$G,'vCluster (Imported)'!$A:$A,K3013)</f>
        <v>0</v>
      </c>
      <c r="Q3013">
        <f t="shared" si="289"/>
        <v>0</v>
      </c>
    </row>
    <row r="3014" spans="1:17" x14ac:dyDescent="0.3">
      <c r="A3014">
        <f t="shared" si="284"/>
        <v>3014</v>
      </c>
      <c r="B3014" t="str">
        <f>IF(HLOOKUP("Memory",'vInfo (Imported)'!$1:$5000,A3014,FALSE)&gt;0,HLOOKUP("Memory",'vInfo (Imported)'!$1:$5000,A3014,FALSE),"")</f>
        <v/>
      </c>
      <c r="C3014" t="str">
        <f>IF(HLOOKUP("CPUs",'vInfo (Imported)'!$1:$5000,A3014,FALSE)&gt;0,
HLOOKUP("CPUs",'vInfo (Imported)'!$1:$5000,A3014,FALSE),
"")</f>
        <v/>
      </c>
      <c r="D3014" t="str">
        <f>IF(HLOOKUP($D$1,'vInfo (Imported)'!$1:$5000,A3014,FALSE)&gt;0,
HLOOKUP($D$1,'vInfo (Imported)'!$1:$5000,A3014,FALSE),
"")</f>
        <v/>
      </c>
      <c r="E3014" t="str">
        <f>IF(HLOOKUP("Category",'vInfo (Imported)'!$1:$5000,A3014,FALSE)&gt;0,
HLOOKUP("Category",'vInfo (Imported)'!$1:$5000,A3014,FALSE),
"")</f>
        <v/>
      </c>
      <c r="F3014" t="str">
        <f>IF(HLOOKUP("OS according to the configuration file",'vInfo (Imported)'!$1:$5000,A3014,FALSE)&gt;0,
HLOOKUP("OS according to the configuration file",'vInfo (Imported)'!$1:$5000,A3014,FALSE),
"")</f>
        <v/>
      </c>
      <c r="G3014" s="1" t="str">
        <f>IF(HLOOKUP("Cluster",'vInfo (Imported)'!$1:$5000,A3014,FALSE)&gt;0,
HLOOKUP("Cluster",'vInfo (Imported)'!$1:$5000,A3014,FALSE),
"")</f>
        <v/>
      </c>
      <c r="K3014" s="28">
        <f>'vCluster (Imported)'!A3014</f>
        <v>0</v>
      </c>
      <c r="L3014">
        <f t="shared" si="285"/>
        <v>0</v>
      </c>
      <c r="M3014">
        <f t="shared" si="286"/>
        <v>0</v>
      </c>
      <c r="N3014">
        <f t="shared" si="287"/>
        <v>0</v>
      </c>
      <c r="O3014" s="1">
        <f t="shared" si="288"/>
        <v>0</v>
      </c>
      <c r="P3014">
        <f>SUMIFS('vCluster (Imported)'!$G:$G,'vCluster (Imported)'!$A:$A,K3014)</f>
        <v>0</v>
      </c>
      <c r="Q3014">
        <f t="shared" si="289"/>
        <v>0</v>
      </c>
    </row>
    <row r="3015" spans="1:17" x14ac:dyDescent="0.3">
      <c r="A3015">
        <f t="shared" si="284"/>
        <v>3015</v>
      </c>
      <c r="B3015" t="str">
        <f>IF(HLOOKUP("Memory",'vInfo (Imported)'!$1:$5000,A3015,FALSE)&gt;0,HLOOKUP("Memory",'vInfo (Imported)'!$1:$5000,A3015,FALSE),"")</f>
        <v/>
      </c>
      <c r="C3015" t="str">
        <f>IF(HLOOKUP("CPUs",'vInfo (Imported)'!$1:$5000,A3015,FALSE)&gt;0,
HLOOKUP("CPUs",'vInfo (Imported)'!$1:$5000,A3015,FALSE),
"")</f>
        <v/>
      </c>
      <c r="D3015" t="str">
        <f>IF(HLOOKUP($D$1,'vInfo (Imported)'!$1:$5000,A3015,FALSE)&gt;0,
HLOOKUP($D$1,'vInfo (Imported)'!$1:$5000,A3015,FALSE),
"")</f>
        <v/>
      </c>
      <c r="E3015" t="str">
        <f>IF(HLOOKUP("Category",'vInfo (Imported)'!$1:$5000,A3015,FALSE)&gt;0,
HLOOKUP("Category",'vInfo (Imported)'!$1:$5000,A3015,FALSE),
"")</f>
        <v/>
      </c>
      <c r="F3015" t="str">
        <f>IF(HLOOKUP("OS according to the configuration file",'vInfo (Imported)'!$1:$5000,A3015,FALSE)&gt;0,
HLOOKUP("OS according to the configuration file",'vInfo (Imported)'!$1:$5000,A3015,FALSE),
"")</f>
        <v/>
      </c>
      <c r="G3015" s="1" t="str">
        <f>IF(HLOOKUP("Cluster",'vInfo (Imported)'!$1:$5000,A3015,FALSE)&gt;0,
HLOOKUP("Cluster",'vInfo (Imported)'!$1:$5000,A3015,FALSE),
"")</f>
        <v/>
      </c>
      <c r="K3015" s="28">
        <f>'vCluster (Imported)'!A3015</f>
        <v>0</v>
      </c>
      <c r="L3015">
        <f t="shared" si="285"/>
        <v>0</v>
      </c>
      <c r="M3015">
        <f t="shared" si="286"/>
        <v>0</v>
      </c>
      <c r="N3015">
        <f t="shared" si="287"/>
        <v>0</v>
      </c>
      <c r="O3015" s="1">
        <f t="shared" si="288"/>
        <v>0</v>
      </c>
      <c r="P3015">
        <f>SUMIFS('vCluster (Imported)'!$G:$G,'vCluster (Imported)'!$A:$A,K3015)</f>
        <v>0</v>
      </c>
      <c r="Q3015">
        <f t="shared" si="289"/>
        <v>0</v>
      </c>
    </row>
    <row r="3016" spans="1:17" x14ac:dyDescent="0.3">
      <c r="A3016">
        <f t="shared" si="284"/>
        <v>3016</v>
      </c>
      <c r="B3016" t="str">
        <f>IF(HLOOKUP("Memory",'vInfo (Imported)'!$1:$5000,A3016,FALSE)&gt;0,HLOOKUP("Memory",'vInfo (Imported)'!$1:$5000,A3016,FALSE),"")</f>
        <v/>
      </c>
      <c r="C3016" t="str">
        <f>IF(HLOOKUP("CPUs",'vInfo (Imported)'!$1:$5000,A3016,FALSE)&gt;0,
HLOOKUP("CPUs",'vInfo (Imported)'!$1:$5000,A3016,FALSE),
"")</f>
        <v/>
      </c>
      <c r="D3016" t="str">
        <f>IF(HLOOKUP($D$1,'vInfo (Imported)'!$1:$5000,A3016,FALSE)&gt;0,
HLOOKUP($D$1,'vInfo (Imported)'!$1:$5000,A3016,FALSE),
"")</f>
        <v/>
      </c>
      <c r="E3016" t="str">
        <f>IF(HLOOKUP("Category",'vInfo (Imported)'!$1:$5000,A3016,FALSE)&gt;0,
HLOOKUP("Category",'vInfo (Imported)'!$1:$5000,A3016,FALSE),
"")</f>
        <v/>
      </c>
      <c r="F3016" t="str">
        <f>IF(HLOOKUP("OS according to the configuration file",'vInfo (Imported)'!$1:$5000,A3016,FALSE)&gt;0,
HLOOKUP("OS according to the configuration file",'vInfo (Imported)'!$1:$5000,A3016,FALSE),
"")</f>
        <v/>
      </c>
      <c r="G3016" s="1" t="str">
        <f>IF(HLOOKUP("Cluster",'vInfo (Imported)'!$1:$5000,A3016,FALSE)&gt;0,
HLOOKUP("Cluster",'vInfo (Imported)'!$1:$5000,A3016,FALSE),
"")</f>
        <v/>
      </c>
      <c r="K3016" s="28">
        <f>'vCluster (Imported)'!A3016</f>
        <v>0</v>
      </c>
      <c r="L3016">
        <f t="shared" si="285"/>
        <v>0</v>
      </c>
      <c r="M3016">
        <f t="shared" si="286"/>
        <v>0</v>
      </c>
      <c r="N3016">
        <f t="shared" si="287"/>
        <v>0</v>
      </c>
      <c r="O3016" s="1">
        <f t="shared" si="288"/>
        <v>0</v>
      </c>
      <c r="P3016">
        <f>SUMIFS('vCluster (Imported)'!$G:$G,'vCluster (Imported)'!$A:$A,K3016)</f>
        <v>0</v>
      </c>
      <c r="Q3016">
        <f t="shared" si="289"/>
        <v>0</v>
      </c>
    </row>
    <row r="3017" spans="1:17" x14ac:dyDescent="0.3">
      <c r="A3017">
        <f t="shared" si="284"/>
        <v>3017</v>
      </c>
      <c r="B3017" t="str">
        <f>IF(HLOOKUP("Memory",'vInfo (Imported)'!$1:$5000,A3017,FALSE)&gt;0,HLOOKUP("Memory",'vInfo (Imported)'!$1:$5000,A3017,FALSE),"")</f>
        <v/>
      </c>
      <c r="C3017" t="str">
        <f>IF(HLOOKUP("CPUs",'vInfo (Imported)'!$1:$5000,A3017,FALSE)&gt;0,
HLOOKUP("CPUs",'vInfo (Imported)'!$1:$5000,A3017,FALSE),
"")</f>
        <v/>
      </c>
      <c r="D3017" t="str">
        <f>IF(HLOOKUP($D$1,'vInfo (Imported)'!$1:$5000,A3017,FALSE)&gt;0,
HLOOKUP($D$1,'vInfo (Imported)'!$1:$5000,A3017,FALSE),
"")</f>
        <v/>
      </c>
      <c r="E3017" t="str">
        <f>IF(HLOOKUP("Category",'vInfo (Imported)'!$1:$5000,A3017,FALSE)&gt;0,
HLOOKUP("Category",'vInfo (Imported)'!$1:$5000,A3017,FALSE),
"")</f>
        <v/>
      </c>
      <c r="F3017" t="str">
        <f>IF(HLOOKUP("OS according to the configuration file",'vInfo (Imported)'!$1:$5000,A3017,FALSE)&gt;0,
HLOOKUP("OS according to the configuration file",'vInfo (Imported)'!$1:$5000,A3017,FALSE),
"")</f>
        <v/>
      </c>
      <c r="G3017" s="1" t="str">
        <f>IF(HLOOKUP("Cluster",'vInfo (Imported)'!$1:$5000,A3017,FALSE)&gt;0,
HLOOKUP("Cluster",'vInfo (Imported)'!$1:$5000,A3017,FALSE),
"")</f>
        <v/>
      </c>
      <c r="K3017" s="28">
        <f>'vCluster (Imported)'!A3017</f>
        <v>0</v>
      </c>
      <c r="L3017">
        <f t="shared" si="285"/>
        <v>0</v>
      </c>
      <c r="M3017">
        <f t="shared" si="286"/>
        <v>0</v>
      </c>
      <c r="N3017">
        <f t="shared" si="287"/>
        <v>0</v>
      </c>
      <c r="O3017" s="1">
        <f t="shared" si="288"/>
        <v>0</v>
      </c>
      <c r="P3017">
        <f>SUMIFS('vCluster (Imported)'!$G:$G,'vCluster (Imported)'!$A:$A,K3017)</f>
        <v>0</v>
      </c>
      <c r="Q3017">
        <f t="shared" si="289"/>
        <v>0</v>
      </c>
    </row>
    <row r="3018" spans="1:17" x14ac:dyDescent="0.3">
      <c r="A3018">
        <f t="shared" si="284"/>
        <v>3018</v>
      </c>
      <c r="B3018" t="str">
        <f>IF(HLOOKUP("Memory",'vInfo (Imported)'!$1:$5000,A3018,FALSE)&gt;0,HLOOKUP("Memory",'vInfo (Imported)'!$1:$5000,A3018,FALSE),"")</f>
        <v/>
      </c>
      <c r="C3018" t="str">
        <f>IF(HLOOKUP("CPUs",'vInfo (Imported)'!$1:$5000,A3018,FALSE)&gt;0,
HLOOKUP("CPUs",'vInfo (Imported)'!$1:$5000,A3018,FALSE),
"")</f>
        <v/>
      </c>
      <c r="D3018" t="str">
        <f>IF(HLOOKUP($D$1,'vInfo (Imported)'!$1:$5000,A3018,FALSE)&gt;0,
HLOOKUP($D$1,'vInfo (Imported)'!$1:$5000,A3018,FALSE),
"")</f>
        <v/>
      </c>
      <c r="E3018" t="str">
        <f>IF(HLOOKUP("Category",'vInfo (Imported)'!$1:$5000,A3018,FALSE)&gt;0,
HLOOKUP("Category",'vInfo (Imported)'!$1:$5000,A3018,FALSE),
"")</f>
        <v/>
      </c>
      <c r="F3018" t="str">
        <f>IF(HLOOKUP("OS according to the configuration file",'vInfo (Imported)'!$1:$5000,A3018,FALSE)&gt;0,
HLOOKUP("OS according to the configuration file",'vInfo (Imported)'!$1:$5000,A3018,FALSE),
"")</f>
        <v/>
      </c>
      <c r="G3018" s="1" t="str">
        <f>IF(HLOOKUP("Cluster",'vInfo (Imported)'!$1:$5000,A3018,FALSE)&gt;0,
HLOOKUP("Cluster",'vInfo (Imported)'!$1:$5000,A3018,FALSE),
"")</f>
        <v/>
      </c>
      <c r="K3018" s="28">
        <f>'vCluster (Imported)'!A3018</f>
        <v>0</v>
      </c>
      <c r="L3018">
        <f t="shared" si="285"/>
        <v>0</v>
      </c>
      <c r="M3018">
        <f t="shared" si="286"/>
        <v>0</v>
      </c>
      <c r="N3018">
        <f t="shared" si="287"/>
        <v>0</v>
      </c>
      <c r="O3018" s="1">
        <f t="shared" si="288"/>
        <v>0</v>
      </c>
      <c r="P3018">
        <f>SUMIFS('vCluster (Imported)'!$G:$G,'vCluster (Imported)'!$A:$A,K3018)</f>
        <v>0</v>
      </c>
      <c r="Q3018">
        <f t="shared" si="289"/>
        <v>0</v>
      </c>
    </row>
    <row r="3019" spans="1:17" x14ac:dyDescent="0.3">
      <c r="A3019">
        <f t="shared" si="284"/>
        <v>3019</v>
      </c>
      <c r="B3019" t="str">
        <f>IF(HLOOKUP("Memory",'vInfo (Imported)'!$1:$5000,A3019,FALSE)&gt;0,HLOOKUP("Memory",'vInfo (Imported)'!$1:$5000,A3019,FALSE),"")</f>
        <v/>
      </c>
      <c r="C3019" t="str">
        <f>IF(HLOOKUP("CPUs",'vInfo (Imported)'!$1:$5000,A3019,FALSE)&gt;0,
HLOOKUP("CPUs",'vInfo (Imported)'!$1:$5000,A3019,FALSE),
"")</f>
        <v/>
      </c>
      <c r="D3019" t="str">
        <f>IF(HLOOKUP($D$1,'vInfo (Imported)'!$1:$5000,A3019,FALSE)&gt;0,
HLOOKUP($D$1,'vInfo (Imported)'!$1:$5000,A3019,FALSE),
"")</f>
        <v/>
      </c>
      <c r="E3019" t="str">
        <f>IF(HLOOKUP("Category",'vInfo (Imported)'!$1:$5000,A3019,FALSE)&gt;0,
HLOOKUP("Category",'vInfo (Imported)'!$1:$5000,A3019,FALSE),
"")</f>
        <v/>
      </c>
      <c r="F3019" t="str">
        <f>IF(HLOOKUP("OS according to the configuration file",'vInfo (Imported)'!$1:$5000,A3019,FALSE)&gt;0,
HLOOKUP("OS according to the configuration file",'vInfo (Imported)'!$1:$5000,A3019,FALSE),
"")</f>
        <v/>
      </c>
      <c r="G3019" s="1" t="str">
        <f>IF(HLOOKUP("Cluster",'vInfo (Imported)'!$1:$5000,A3019,FALSE)&gt;0,
HLOOKUP("Cluster",'vInfo (Imported)'!$1:$5000,A3019,FALSE),
"")</f>
        <v/>
      </c>
      <c r="K3019" s="28">
        <f>'vCluster (Imported)'!A3019</f>
        <v>0</v>
      </c>
      <c r="L3019">
        <f t="shared" si="285"/>
        <v>0</v>
      </c>
      <c r="M3019">
        <f t="shared" si="286"/>
        <v>0</v>
      </c>
      <c r="N3019">
        <f t="shared" si="287"/>
        <v>0</v>
      </c>
      <c r="O3019" s="1">
        <f t="shared" si="288"/>
        <v>0</v>
      </c>
      <c r="P3019">
        <f>SUMIFS('vCluster (Imported)'!$G:$G,'vCluster (Imported)'!$A:$A,K3019)</f>
        <v>0</v>
      </c>
      <c r="Q3019">
        <f t="shared" si="289"/>
        <v>0</v>
      </c>
    </row>
    <row r="3020" spans="1:17" x14ac:dyDescent="0.3">
      <c r="A3020">
        <f t="shared" si="284"/>
        <v>3020</v>
      </c>
      <c r="B3020" t="str">
        <f>IF(HLOOKUP("Memory",'vInfo (Imported)'!$1:$5000,A3020,FALSE)&gt;0,HLOOKUP("Memory",'vInfo (Imported)'!$1:$5000,A3020,FALSE),"")</f>
        <v/>
      </c>
      <c r="C3020" t="str">
        <f>IF(HLOOKUP("CPUs",'vInfo (Imported)'!$1:$5000,A3020,FALSE)&gt;0,
HLOOKUP("CPUs",'vInfo (Imported)'!$1:$5000,A3020,FALSE),
"")</f>
        <v/>
      </c>
      <c r="D3020" t="str">
        <f>IF(HLOOKUP($D$1,'vInfo (Imported)'!$1:$5000,A3020,FALSE)&gt;0,
HLOOKUP($D$1,'vInfo (Imported)'!$1:$5000,A3020,FALSE),
"")</f>
        <v/>
      </c>
      <c r="E3020" t="str">
        <f>IF(HLOOKUP("Category",'vInfo (Imported)'!$1:$5000,A3020,FALSE)&gt;0,
HLOOKUP("Category",'vInfo (Imported)'!$1:$5000,A3020,FALSE),
"")</f>
        <v/>
      </c>
      <c r="F3020" t="str">
        <f>IF(HLOOKUP("OS according to the configuration file",'vInfo (Imported)'!$1:$5000,A3020,FALSE)&gt;0,
HLOOKUP("OS according to the configuration file",'vInfo (Imported)'!$1:$5000,A3020,FALSE),
"")</f>
        <v/>
      </c>
      <c r="G3020" s="1" t="str">
        <f>IF(HLOOKUP("Cluster",'vInfo (Imported)'!$1:$5000,A3020,FALSE)&gt;0,
HLOOKUP("Cluster",'vInfo (Imported)'!$1:$5000,A3020,FALSE),
"")</f>
        <v/>
      </c>
      <c r="K3020" s="28">
        <f>'vCluster (Imported)'!A3020</f>
        <v>0</v>
      </c>
      <c r="L3020">
        <f t="shared" si="285"/>
        <v>0</v>
      </c>
      <c r="M3020">
        <f t="shared" si="286"/>
        <v>0</v>
      </c>
      <c r="N3020">
        <f t="shared" si="287"/>
        <v>0</v>
      </c>
      <c r="O3020" s="1">
        <f t="shared" si="288"/>
        <v>0</v>
      </c>
      <c r="P3020">
        <f>SUMIFS('vCluster (Imported)'!$G:$G,'vCluster (Imported)'!$A:$A,K3020)</f>
        <v>0</v>
      </c>
      <c r="Q3020">
        <f t="shared" si="289"/>
        <v>0</v>
      </c>
    </row>
    <row r="3021" spans="1:17" x14ac:dyDescent="0.3">
      <c r="A3021">
        <f t="shared" si="284"/>
        <v>3021</v>
      </c>
      <c r="B3021" t="str">
        <f>IF(HLOOKUP("Memory",'vInfo (Imported)'!$1:$5000,A3021,FALSE)&gt;0,HLOOKUP("Memory",'vInfo (Imported)'!$1:$5000,A3021,FALSE),"")</f>
        <v/>
      </c>
      <c r="C3021" t="str">
        <f>IF(HLOOKUP("CPUs",'vInfo (Imported)'!$1:$5000,A3021,FALSE)&gt;0,
HLOOKUP("CPUs",'vInfo (Imported)'!$1:$5000,A3021,FALSE),
"")</f>
        <v/>
      </c>
      <c r="D3021" t="str">
        <f>IF(HLOOKUP($D$1,'vInfo (Imported)'!$1:$5000,A3021,FALSE)&gt;0,
HLOOKUP($D$1,'vInfo (Imported)'!$1:$5000,A3021,FALSE),
"")</f>
        <v/>
      </c>
      <c r="E3021" t="str">
        <f>IF(HLOOKUP("Category",'vInfo (Imported)'!$1:$5000,A3021,FALSE)&gt;0,
HLOOKUP("Category",'vInfo (Imported)'!$1:$5000,A3021,FALSE),
"")</f>
        <v/>
      </c>
      <c r="F3021" t="str">
        <f>IF(HLOOKUP("OS according to the configuration file",'vInfo (Imported)'!$1:$5000,A3021,FALSE)&gt;0,
HLOOKUP("OS according to the configuration file",'vInfo (Imported)'!$1:$5000,A3021,FALSE),
"")</f>
        <v/>
      </c>
      <c r="G3021" s="1" t="str">
        <f>IF(HLOOKUP("Cluster",'vInfo (Imported)'!$1:$5000,A3021,FALSE)&gt;0,
HLOOKUP("Cluster",'vInfo (Imported)'!$1:$5000,A3021,FALSE),
"")</f>
        <v/>
      </c>
      <c r="K3021" s="28">
        <f>'vCluster (Imported)'!A3021</f>
        <v>0</v>
      </c>
      <c r="L3021">
        <f t="shared" si="285"/>
        <v>0</v>
      </c>
      <c r="M3021">
        <f t="shared" si="286"/>
        <v>0</v>
      </c>
      <c r="N3021">
        <f t="shared" si="287"/>
        <v>0</v>
      </c>
      <c r="O3021" s="1">
        <f t="shared" si="288"/>
        <v>0</v>
      </c>
      <c r="P3021">
        <f>SUMIFS('vCluster (Imported)'!$G:$G,'vCluster (Imported)'!$A:$A,K3021)</f>
        <v>0</v>
      </c>
      <c r="Q3021">
        <f t="shared" si="289"/>
        <v>0</v>
      </c>
    </row>
    <row r="3022" spans="1:17" x14ac:dyDescent="0.3">
      <c r="A3022">
        <f t="shared" si="284"/>
        <v>3022</v>
      </c>
      <c r="B3022" t="str">
        <f>IF(HLOOKUP("Memory",'vInfo (Imported)'!$1:$5000,A3022,FALSE)&gt;0,HLOOKUP("Memory",'vInfo (Imported)'!$1:$5000,A3022,FALSE),"")</f>
        <v/>
      </c>
      <c r="C3022" t="str">
        <f>IF(HLOOKUP("CPUs",'vInfo (Imported)'!$1:$5000,A3022,FALSE)&gt;0,
HLOOKUP("CPUs",'vInfo (Imported)'!$1:$5000,A3022,FALSE),
"")</f>
        <v/>
      </c>
      <c r="D3022" t="str">
        <f>IF(HLOOKUP($D$1,'vInfo (Imported)'!$1:$5000,A3022,FALSE)&gt;0,
HLOOKUP($D$1,'vInfo (Imported)'!$1:$5000,A3022,FALSE),
"")</f>
        <v/>
      </c>
      <c r="E3022" t="str">
        <f>IF(HLOOKUP("Category",'vInfo (Imported)'!$1:$5000,A3022,FALSE)&gt;0,
HLOOKUP("Category",'vInfo (Imported)'!$1:$5000,A3022,FALSE),
"")</f>
        <v/>
      </c>
      <c r="F3022" t="str">
        <f>IF(HLOOKUP("OS according to the configuration file",'vInfo (Imported)'!$1:$5000,A3022,FALSE)&gt;0,
HLOOKUP("OS according to the configuration file",'vInfo (Imported)'!$1:$5000,A3022,FALSE),
"")</f>
        <v/>
      </c>
      <c r="G3022" s="1" t="str">
        <f>IF(HLOOKUP("Cluster",'vInfo (Imported)'!$1:$5000,A3022,FALSE)&gt;0,
HLOOKUP("Cluster",'vInfo (Imported)'!$1:$5000,A3022,FALSE),
"")</f>
        <v/>
      </c>
      <c r="K3022" s="28">
        <f>'vCluster (Imported)'!A3022</f>
        <v>0</v>
      </c>
      <c r="L3022">
        <f t="shared" si="285"/>
        <v>0</v>
      </c>
      <c r="M3022">
        <f t="shared" si="286"/>
        <v>0</v>
      </c>
      <c r="N3022">
        <f t="shared" si="287"/>
        <v>0</v>
      </c>
      <c r="O3022" s="1">
        <f t="shared" si="288"/>
        <v>0</v>
      </c>
      <c r="P3022">
        <f>SUMIFS('vCluster (Imported)'!$G:$G,'vCluster (Imported)'!$A:$A,K3022)</f>
        <v>0</v>
      </c>
      <c r="Q3022">
        <f t="shared" si="289"/>
        <v>0</v>
      </c>
    </row>
    <row r="3023" spans="1:17" x14ac:dyDescent="0.3">
      <c r="A3023">
        <f t="shared" si="284"/>
        <v>3023</v>
      </c>
      <c r="B3023" t="str">
        <f>IF(HLOOKUP("Memory",'vInfo (Imported)'!$1:$5000,A3023,FALSE)&gt;0,HLOOKUP("Memory",'vInfo (Imported)'!$1:$5000,A3023,FALSE),"")</f>
        <v/>
      </c>
      <c r="C3023" t="str">
        <f>IF(HLOOKUP("CPUs",'vInfo (Imported)'!$1:$5000,A3023,FALSE)&gt;0,
HLOOKUP("CPUs",'vInfo (Imported)'!$1:$5000,A3023,FALSE),
"")</f>
        <v/>
      </c>
      <c r="D3023" t="str">
        <f>IF(HLOOKUP($D$1,'vInfo (Imported)'!$1:$5000,A3023,FALSE)&gt;0,
HLOOKUP($D$1,'vInfo (Imported)'!$1:$5000,A3023,FALSE),
"")</f>
        <v/>
      </c>
      <c r="E3023" t="str">
        <f>IF(HLOOKUP("Category",'vInfo (Imported)'!$1:$5000,A3023,FALSE)&gt;0,
HLOOKUP("Category",'vInfo (Imported)'!$1:$5000,A3023,FALSE),
"")</f>
        <v/>
      </c>
      <c r="F3023" t="str">
        <f>IF(HLOOKUP("OS according to the configuration file",'vInfo (Imported)'!$1:$5000,A3023,FALSE)&gt;0,
HLOOKUP("OS according to the configuration file",'vInfo (Imported)'!$1:$5000,A3023,FALSE),
"")</f>
        <v/>
      </c>
      <c r="G3023" s="1" t="str">
        <f>IF(HLOOKUP("Cluster",'vInfo (Imported)'!$1:$5000,A3023,FALSE)&gt;0,
HLOOKUP("Cluster",'vInfo (Imported)'!$1:$5000,A3023,FALSE),
"")</f>
        <v/>
      </c>
      <c r="K3023" s="28">
        <f>'vCluster (Imported)'!A3023</f>
        <v>0</v>
      </c>
      <c r="L3023">
        <f t="shared" si="285"/>
        <v>0</v>
      </c>
      <c r="M3023">
        <f t="shared" si="286"/>
        <v>0</v>
      </c>
      <c r="N3023">
        <f t="shared" si="287"/>
        <v>0</v>
      </c>
      <c r="O3023" s="1">
        <f t="shared" si="288"/>
        <v>0</v>
      </c>
      <c r="P3023">
        <f>SUMIFS('vCluster (Imported)'!$G:$G,'vCluster (Imported)'!$A:$A,K3023)</f>
        <v>0</v>
      </c>
      <c r="Q3023">
        <f t="shared" si="289"/>
        <v>0</v>
      </c>
    </row>
    <row r="3024" spans="1:17" x14ac:dyDescent="0.3">
      <c r="A3024">
        <f t="shared" si="284"/>
        <v>3024</v>
      </c>
      <c r="B3024" t="str">
        <f>IF(HLOOKUP("Memory",'vInfo (Imported)'!$1:$5000,A3024,FALSE)&gt;0,HLOOKUP("Memory",'vInfo (Imported)'!$1:$5000,A3024,FALSE),"")</f>
        <v/>
      </c>
      <c r="C3024" t="str">
        <f>IF(HLOOKUP("CPUs",'vInfo (Imported)'!$1:$5000,A3024,FALSE)&gt;0,
HLOOKUP("CPUs",'vInfo (Imported)'!$1:$5000,A3024,FALSE),
"")</f>
        <v/>
      </c>
      <c r="D3024" t="str">
        <f>IF(HLOOKUP($D$1,'vInfo (Imported)'!$1:$5000,A3024,FALSE)&gt;0,
HLOOKUP($D$1,'vInfo (Imported)'!$1:$5000,A3024,FALSE),
"")</f>
        <v/>
      </c>
      <c r="E3024" t="str">
        <f>IF(HLOOKUP("Category",'vInfo (Imported)'!$1:$5000,A3024,FALSE)&gt;0,
HLOOKUP("Category",'vInfo (Imported)'!$1:$5000,A3024,FALSE),
"")</f>
        <v/>
      </c>
      <c r="F3024" t="str">
        <f>IF(HLOOKUP("OS according to the configuration file",'vInfo (Imported)'!$1:$5000,A3024,FALSE)&gt;0,
HLOOKUP("OS according to the configuration file",'vInfo (Imported)'!$1:$5000,A3024,FALSE),
"")</f>
        <v/>
      </c>
      <c r="G3024" s="1" t="str">
        <f>IF(HLOOKUP("Cluster",'vInfo (Imported)'!$1:$5000,A3024,FALSE)&gt;0,
HLOOKUP("Cluster",'vInfo (Imported)'!$1:$5000,A3024,FALSE),
"")</f>
        <v/>
      </c>
      <c r="K3024" s="28">
        <f>'vCluster (Imported)'!A3024</f>
        <v>0</v>
      </c>
      <c r="L3024">
        <f t="shared" si="285"/>
        <v>0</v>
      </c>
      <c r="M3024">
        <f t="shared" si="286"/>
        <v>0</v>
      </c>
      <c r="N3024">
        <f t="shared" si="287"/>
        <v>0</v>
      </c>
      <c r="O3024" s="1">
        <f t="shared" si="288"/>
        <v>0</v>
      </c>
      <c r="P3024">
        <f>SUMIFS('vCluster (Imported)'!$G:$G,'vCluster (Imported)'!$A:$A,K3024)</f>
        <v>0</v>
      </c>
      <c r="Q3024">
        <f t="shared" si="289"/>
        <v>0</v>
      </c>
    </row>
    <row r="3025" spans="1:17" x14ac:dyDescent="0.3">
      <c r="A3025">
        <f t="shared" si="284"/>
        <v>3025</v>
      </c>
      <c r="B3025" t="str">
        <f>IF(HLOOKUP("Memory",'vInfo (Imported)'!$1:$5000,A3025,FALSE)&gt;0,HLOOKUP("Memory",'vInfo (Imported)'!$1:$5000,A3025,FALSE),"")</f>
        <v/>
      </c>
      <c r="C3025" t="str">
        <f>IF(HLOOKUP("CPUs",'vInfo (Imported)'!$1:$5000,A3025,FALSE)&gt;0,
HLOOKUP("CPUs",'vInfo (Imported)'!$1:$5000,A3025,FALSE),
"")</f>
        <v/>
      </c>
      <c r="D3025" t="str">
        <f>IF(HLOOKUP($D$1,'vInfo (Imported)'!$1:$5000,A3025,FALSE)&gt;0,
HLOOKUP($D$1,'vInfo (Imported)'!$1:$5000,A3025,FALSE),
"")</f>
        <v/>
      </c>
      <c r="E3025" t="str">
        <f>IF(HLOOKUP("Category",'vInfo (Imported)'!$1:$5000,A3025,FALSE)&gt;0,
HLOOKUP("Category",'vInfo (Imported)'!$1:$5000,A3025,FALSE),
"")</f>
        <v/>
      </c>
      <c r="F3025" t="str">
        <f>IF(HLOOKUP("OS according to the configuration file",'vInfo (Imported)'!$1:$5000,A3025,FALSE)&gt;0,
HLOOKUP("OS according to the configuration file",'vInfo (Imported)'!$1:$5000,A3025,FALSE),
"")</f>
        <v/>
      </c>
      <c r="G3025" s="1" t="str">
        <f>IF(HLOOKUP("Cluster",'vInfo (Imported)'!$1:$5000,A3025,FALSE)&gt;0,
HLOOKUP("Cluster",'vInfo (Imported)'!$1:$5000,A3025,FALSE),
"")</f>
        <v/>
      </c>
      <c r="K3025" s="28">
        <f>'vCluster (Imported)'!A3025</f>
        <v>0</v>
      </c>
      <c r="L3025">
        <f t="shared" si="285"/>
        <v>0</v>
      </c>
      <c r="M3025">
        <f t="shared" si="286"/>
        <v>0</v>
      </c>
      <c r="N3025">
        <f t="shared" si="287"/>
        <v>0</v>
      </c>
      <c r="O3025" s="1">
        <f t="shared" si="288"/>
        <v>0</v>
      </c>
      <c r="P3025">
        <f>SUMIFS('vCluster (Imported)'!$G:$G,'vCluster (Imported)'!$A:$A,K3025)</f>
        <v>0</v>
      </c>
      <c r="Q3025">
        <f t="shared" si="289"/>
        <v>0</v>
      </c>
    </row>
    <row r="3026" spans="1:17" x14ac:dyDescent="0.3">
      <c r="A3026">
        <f t="shared" si="284"/>
        <v>3026</v>
      </c>
      <c r="B3026" t="str">
        <f>IF(HLOOKUP("Memory",'vInfo (Imported)'!$1:$5000,A3026,FALSE)&gt;0,HLOOKUP("Memory",'vInfo (Imported)'!$1:$5000,A3026,FALSE),"")</f>
        <v/>
      </c>
      <c r="C3026" t="str">
        <f>IF(HLOOKUP("CPUs",'vInfo (Imported)'!$1:$5000,A3026,FALSE)&gt;0,
HLOOKUP("CPUs",'vInfo (Imported)'!$1:$5000,A3026,FALSE),
"")</f>
        <v/>
      </c>
      <c r="D3026" t="str">
        <f>IF(HLOOKUP($D$1,'vInfo (Imported)'!$1:$5000,A3026,FALSE)&gt;0,
HLOOKUP($D$1,'vInfo (Imported)'!$1:$5000,A3026,FALSE),
"")</f>
        <v/>
      </c>
      <c r="E3026" t="str">
        <f>IF(HLOOKUP("Category",'vInfo (Imported)'!$1:$5000,A3026,FALSE)&gt;0,
HLOOKUP("Category",'vInfo (Imported)'!$1:$5000,A3026,FALSE),
"")</f>
        <v/>
      </c>
      <c r="F3026" t="str">
        <f>IF(HLOOKUP("OS according to the configuration file",'vInfo (Imported)'!$1:$5000,A3026,FALSE)&gt;0,
HLOOKUP("OS according to the configuration file",'vInfo (Imported)'!$1:$5000,A3026,FALSE),
"")</f>
        <v/>
      </c>
      <c r="G3026" s="1" t="str">
        <f>IF(HLOOKUP("Cluster",'vInfo (Imported)'!$1:$5000,A3026,FALSE)&gt;0,
HLOOKUP("Cluster",'vInfo (Imported)'!$1:$5000,A3026,FALSE),
"")</f>
        <v/>
      </c>
      <c r="K3026" s="28">
        <f>'vCluster (Imported)'!A3026</f>
        <v>0</v>
      </c>
      <c r="L3026">
        <f t="shared" si="285"/>
        <v>0</v>
      </c>
      <c r="M3026">
        <f t="shared" si="286"/>
        <v>0</v>
      </c>
      <c r="N3026">
        <f t="shared" si="287"/>
        <v>0</v>
      </c>
      <c r="O3026" s="1">
        <f t="shared" si="288"/>
        <v>0</v>
      </c>
      <c r="P3026">
        <f>SUMIFS('vCluster (Imported)'!$G:$G,'vCluster (Imported)'!$A:$A,K3026)</f>
        <v>0</v>
      </c>
      <c r="Q3026">
        <f t="shared" si="289"/>
        <v>0</v>
      </c>
    </row>
    <row r="3027" spans="1:17" x14ac:dyDescent="0.3">
      <c r="A3027">
        <f t="shared" si="284"/>
        <v>3027</v>
      </c>
      <c r="B3027" t="str">
        <f>IF(HLOOKUP("Memory",'vInfo (Imported)'!$1:$5000,A3027,FALSE)&gt;0,HLOOKUP("Memory",'vInfo (Imported)'!$1:$5000,A3027,FALSE),"")</f>
        <v/>
      </c>
      <c r="C3027" t="str">
        <f>IF(HLOOKUP("CPUs",'vInfo (Imported)'!$1:$5000,A3027,FALSE)&gt;0,
HLOOKUP("CPUs",'vInfo (Imported)'!$1:$5000,A3027,FALSE),
"")</f>
        <v/>
      </c>
      <c r="D3027" t="str">
        <f>IF(HLOOKUP($D$1,'vInfo (Imported)'!$1:$5000,A3027,FALSE)&gt;0,
HLOOKUP($D$1,'vInfo (Imported)'!$1:$5000,A3027,FALSE),
"")</f>
        <v/>
      </c>
      <c r="E3027" t="str">
        <f>IF(HLOOKUP("Category",'vInfo (Imported)'!$1:$5000,A3027,FALSE)&gt;0,
HLOOKUP("Category",'vInfo (Imported)'!$1:$5000,A3027,FALSE),
"")</f>
        <v/>
      </c>
      <c r="F3027" t="str">
        <f>IF(HLOOKUP("OS according to the configuration file",'vInfo (Imported)'!$1:$5000,A3027,FALSE)&gt;0,
HLOOKUP("OS according to the configuration file",'vInfo (Imported)'!$1:$5000,A3027,FALSE),
"")</f>
        <v/>
      </c>
      <c r="G3027" s="1" t="str">
        <f>IF(HLOOKUP("Cluster",'vInfo (Imported)'!$1:$5000,A3027,FALSE)&gt;0,
HLOOKUP("Cluster",'vInfo (Imported)'!$1:$5000,A3027,FALSE),
"")</f>
        <v/>
      </c>
      <c r="K3027" s="28">
        <f>'vCluster (Imported)'!A3027</f>
        <v>0</v>
      </c>
      <c r="L3027">
        <f t="shared" si="285"/>
        <v>0</v>
      </c>
      <c r="M3027">
        <f t="shared" si="286"/>
        <v>0</v>
      </c>
      <c r="N3027">
        <f t="shared" si="287"/>
        <v>0</v>
      </c>
      <c r="O3027" s="1">
        <f t="shared" si="288"/>
        <v>0</v>
      </c>
      <c r="P3027">
        <f>SUMIFS('vCluster (Imported)'!$G:$G,'vCluster (Imported)'!$A:$A,K3027)</f>
        <v>0</v>
      </c>
      <c r="Q3027">
        <f t="shared" si="289"/>
        <v>0</v>
      </c>
    </row>
    <row r="3028" spans="1:17" x14ac:dyDescent="0.3">
      <c r="A3028">
        <f t="shared" si="284"/>
        <v>3028</v>
      </c>
      <c r="B3028" t="str">
        <f>IF(HLOOKUP("Memory",'vInfo (Imported)'!$1:$5000,A3028,FALSE)&gt;0,HLOOKUP("Memory",'vInfo (Imported)'!$1:$5000,A3028,FALSE),"")</f>
        <v/>
      </c>
      <c r="C3028" t="str">
        <f>IF(HLOOKUP("CPUs",'vInfo (Imported)'!$1:$5000,A3028,FALSE)&gt;0,
HLOOKUP("CPUs",'vInfo (Imported)'!$1:$5000,A3028,FALSE),
"")</f>
        <v/>
      </c>
      <c r="D3028" t="str">
        <f>IF(HLOOKUP($D$1,'vInfo (Imported)'!$1:$5000,A3028,FALSE)&gt;0,
HLOOKUP($D$1,'vInfo (Imported)'!$1:$5000,A3028,FALSE),
"")</f>
        <v/>
      </c>
      <c r="E3028" t="str">
        <f>IF(HLOOKUP("Category",'vInfo (Imported)'!$1:$5000,A3028,FALSE)&gt;0,
HLOOKUP("Category",'vInfo (Imported)'!$1:$5000,A3028,FALSE),
"")</f>
        <v/>
      </c>
      <c r="F3028" t="str">
        <f>IF(HLOOKUP("OS according to the configuration file",'vInfo (Imported)'!$1:$5000,A3028,FALSE)&gt;0,
HLOOKUP("OS according to the configuration file",'vInfo (Imported)'!$1:$5000,A3028,FALSE),
"")</f>
        <v/>
      </c>
      <c r="G3028" s="1" t="str">
        <f>IF(HLOOKUP("Cluster",'vInfo (Imported)'!$1:$5000,A3028,FALSE)&gt;0,
HLOOKUP("Cluster",'vInfo (Imported)'!$1:$5000,A3028,FALSE),
"")</f>
        <v/>
      </c>
      <c r="K3028" s="28">
        <f>'vCluster (Imported)'!A3028</f>
        <v>0</v>
      </c>
      <c r="L3028">
        <f t="shared" si="285"/>
        <v>0</v>
      </c>
      <c r="M3028">
        <f t="shared" si="286"/>
        <v>0</v>
      </c>
      <c r="N3028">
        <f t="shared" si="287"/>
        <v>0</v>
      </c>
      <c r="O3028" s="1">
        <f t="shared" si="288"/>
        <v>0</v>
      </c>
      <c r="P3028">
        <f>SUMIFS('vCluster (Imported)'!$G:$G,'vCluster (Imported)'!$A:$A,K3028)</f>
        <v>0</v>
      </c>
      <c r="Q3028">
        <f t="shared" si="289"/>
        <v>0</v>
      </c>
    </row>
    <row r="3029" spans="1:17" x14ac:dyDescent="0.3">
      <c r="A3029">
        <f t="shared" si="284"/>
        <v>3029</v>
      </c>
      <c r="B3029" t="str">
        <f>IF(HLOOKUP("Memory",'vInfo (Imported)'!$1:$5000,A3029,FALSE)&gt;0,HLOOKUP("Memory",'vInfo (Imported)'!$1:$5000,A3029,FALSE),"")</f>
        <v/>
      </c>
      <c r="C3029" t="str">
        <f>IF(HLOOKUP("CPUs",'vInfo (Imported)'!$1:$5000,A3029,FALSE)&gt;0,
HLOOKUP("CPUs",'vInfo (Imported)'!$1:$5000,A3029,FALSE),
"")</f>
        <v/>
      </c>
      <c r="D3029" t="str">
        <f>IF(HLOOKUP($D$1,'vInfo (Imported)'!$1:$5000,A3029,FALSE)&gt;0,
HLOOKUP($D$1,'vInfo (Imported)'!$1:$5000,A3029,FALSE),
"")</f>
        <v/>
      </c>
      <c r="E3029" t="str">
        <f>IF(HLOOKUP("Category",'vInfo (Imported)'!$1:$5000,A3029,FALSE)&gt;0,
HLOOKUP("Category",'vInfo (Imported)'!$1:$5000,A3029,FALSE),
"")</f>
        <v/>
      </c>
      <c r="F3029" t="str">
        <f>IF(HLOOKUP("OS according to the configuration file",'vInfo (Imported)'!$1:$5000,A3029,FALSE)&gt;0,
HLOOKUP("OS according to the configuration file",'vInfo (Imported)'!$1:$5000,A3029,FALSE),
"")</f>
        <v/>
      </c>
      <c r="G3029" s="1" t="str">
        <f>IF(HLOOKUP("Cluster",'vInfo (Imported)'!$1:$5000,A3029,FALSE)&gt;0,
HLOOKUP("Cluster",'vInfo (Imported)'!$1:$5000,A3029,FALSE),
"")</f>
        <v/>
      </c>
      <c r="K3029" s="28">
        <f>'vCluster (Imported)'!A3029</f>
        <v>0</v>
      </c>
      <c r="L3029">
        <f t="shared" si="285"/>
        <v>0</v>
      </c>
      <c r="M3029">
        <f t="shared" si="286"/>
        <v>0</v>
      </c>
      <c r="N3029">
        <f t="shared" si="287"/>
        <v>0</v>
      </c>
      <c r="O3029" s="1">
        <f t="shared" si="288"/>
        <v>0</v>
      </c>
      <c r="P3029">
        <f>SUMIFS('vCluster (Imported)'!$G:$G,'vCluster (Imported)'!$A:$A,K3029)</f>
        <v>0</v>
      </c>
      <c r="Q3029">
        <f t="shared" si="289"/>
        <v>0</v>
      </c>
    </row>
    <row r="3030" spans="1:17" x14ac:dyDescent="0.3">
      <c r="A3030">
        <f t="shared" si="284"/>
        <v>3030</v>
      </c>
      <c r="B3030" t="str">
        <f>IF(HLOOKUP("Memory",'vInfo (Imported)'!$1:$5000,A3030,FALSE)&gt;0,HLOOKUP("Memory",'vInfo (Imported)'!$1:$5000,A3030,FALSE),"")</f>
        <v/>
      </c>
      <c r="C3030" t="str">
        <f>IF(HLOOKUP("CPUs",'vInfo (Imported)'!$1:$5000,A3030,FALSE)&gt;0,
HLOOKUP("CPUs",'vInfo (Imported)'!$1:$5000,A3030,FALSE),
"")</f>
        <v/>
      </c>
      <c r="D3030" t="str">
        <f>IF(HLOOKUP($D$1,'vInfo (Imported)'!$1:$5000,A3030,FALSE)&gt;0,
HLOOKUP($D$1,'vInfo (Imported)'!$1:$5000,A3030,FALSE),
"")</f>
        <v/>
      </c>
      <c r="E3030" t="str">
        <f>IF(HLOOKUP("Category",'vInfo (Imported)'!$1:$5000,A3030,FALSE)&gt;0,
HLOOKUP("Category",'vInfo (Imported)'!$1:$5000,A3030,FALSE),
"")</f>
        <v/>
      </c>
      <c r="F3030" t="str">
        <f>IF(HLOOKUP("OS according to the configuration file",'vInfo (Imported)'!$1:$5000,A3030,FALSE)&gt;0,
HLOOKUP("OS according to the configuration file",'vInfo (Imported)'!$1:$5000,A3030,FALSE),
"")</f>
        <v/>
      </c>
      <c r="G3030" s="1" t="str">
        <f>IF(HLOOKUP("Cluster",'vInfo (Imported)'!$1:$5000,A3030,FALSE)&gt;0,
HLOOKUP("Cluster",'vInfo (Imported)'!$1:$5000,A3030,FALSE),
"")</f>
        <v/>
      </c>
      <c r="K3030" s="28">
        <f>'vCluster (Imported)'!A3030</f>
        <v>0</v>
      </c>
      <c r="L3030">
        <f t="shared" si="285"/>
        <v>0</v>
      </c>
      <c r="M3030">
        <f t="shared" si="286"/>
        <v>0</v>
      </c>
      <c r="N3030">
        <f t="shared" si="287"/>
        <v>0</v>
      </c>
      <c r="O3030" s="1">
        <f t="shared" si="288"/>
        <v>0</v>
      </c>
      <c r="P3030">
        <f>SUMIFS('vCluster (Imported)'!$G:$G,'vCluster (Imported)'!$A:$A,K3030)</f>
        <v>0</v>
      </c>
      <c r="Q3030">
        <f t="shared" si="289"/>
        <v>0</v>
      </c>
    </row>
    <row r="3031" spans="1:17" x14ac:dyDescent="0.3">
      <c r="A3031">
        <f t="shared" si="284"/>
        <v>3031</v>
      </c>
      <c r="B3031" t="str">
        <f>IF(HLOOKUP("Memory",'vInfo (Imported)'!$1:$5000,A3031,FALSE)&gt;0,HLOOKUP("Memory",'vInfo (Imported)'!$1:$5000,A3031,FALSE),"")</f>
        <v/>
      </c>
      <c r="C3031" t="str">
        <f>IF(HLOOKUP("CPUs",'vInfo (Imported)'!$1:$5000,A3031,FALSE)&gt;0,
HLOOKUP("CPUs",'vInfo (Imported)'!$1:$5000,A3031,FALSE),
"")</f>
        <v/>
      </c>
      <c r="D3031" t="str">
        <f>IF(HLOOKUP($D$1,'vInfo (Imported)'!$1:$5000,A3031,FALSE)&gt;0,
HLOOKUP($D$1,'vInfo (Imported)'!$1:$5000,A3031,FALSE),
"")</f>
        <v/>
      </c>
      <c r="E3031" t="str">
        <f>IF(HLOOKUP("Category",'vInfo (Imported)'!$1:$5000,A3031,FALSE)&gt;0,
HLOOKUP("Category",'vInfo (Imported)'!$1:$5000,A3031,FALSE),
"")</f>
        <v/>
      </c>
      <c r="F3031" t="str">
        <f>IF(HLOOKUP("OS according to the configuration file",'vInfo (Imported)'!$1:$5000,A3031,FALSE)&gt;0,
HLOOKUP("OS according to the configuration file",'vInfo (Imported)'!$1:$5000,A3031,FALSE),
"")</f>
        <v/>
      </c>
      <c r="G3031" s="1" t="str">
        <f>IF(HLOOKUP("Cluster",'vInfo (Imported)'!$1:$5000,A3031,FALSE)&gt;0,
HLOOKUP("Cluster",'vInfo (Imported)'!$1:$5000,A3031,FALSE),
"")</f>
        <v/>
      </c>
      <c r="K3031" s="28">
        <f>'vCluster (Imported)'!A3031</f>
        <v>0</v>
      </c>
      <c r="L3031">
        <f t="shared" si="285"/>
        <v>0</v>
      </c>
      <c r="M3031">
        <f t="shared" si="286"/>
        <v>0</v>
      </c>
      <c r="N3031">
        <f t="shared" si="287"/>
        <v>0</v>
      </c>
      <c r="O3031" s="1">
        <f t="shared" si="288"/>
        <v>0</v>
      </c>
      <c r="P3031">
        <f>SUMIFS('vCluster (Imported)'!$G:$G,'vCluster (Imported)'!$A:$A,K3031)</f>
        <v>0</v>
      </c>
      <c r="Q3031">
        <f t="shared" si="289"/>
        <v>0</v>
      </c>
    </row>
    <row r="3032" spans="1:17" x14ac:dyDescent="0.3">
      <c r="A3032">
        <f t="shared" si="284"/>
        <v>3032</v>
      </c>
      <c r="B3032" t="str">
        <f>IF(HLOOKUP("Memory",'vInfo (Imported)'!$1:$5000,A3032,FALSE)&gt;0,HLOOKUP("Memory",'vInfo (Imported)'!$1:$5000,A3032,FALSE),"")</f>
        <v/>
      </c>
      <c r="C3032" t="str">
        <f>IF(HLOOKUP("CPUs",'vInfo (Imported)'!$1:$5000,A3032,FALSE)&gt;0,
HLOOKUP("CPUs",'vInfo (Imported)'!$1:$5000,A3032,FALSE),
"")</f>
        <v/>
      </c>
      <c r="D3032" t="str">
        <f>IF(HLOOKUP($D$1,'vInfo (Imported)'!$1:$5000,A3032,FALSE)&gt;0,
HLOOKUP($D$1,'vInfo (Imported)'!$1:$5000,A3032,FALSE),
"")</f>
        <v/>
      </c>
      <c r="E3032" t="str">
        <f>IF(HLOOKUP("Category",'vInfo (Imported)'!$1:$5000,A3032,FALSE)&gt;0,
HLOOKUP("Category",'vInfo (Imported)'!$1:$5000,A3032,FALSE),
"")</f>
        <v/>
      </c>
      <c r="F3032" t="str">
        <f>IF(HLOOKUP("OS according to the configuration file",'vInfo (Imported)'!$1:$5000,A3032,FALSE)&gt;0,
HLOOKUP("OS according to the configuration file",'vInfo (Imported)'!$1:$5000,A3032,FALSE),
"")</f>
        <v/>
      </c>
      <c r="G3032" s="1" t="str">
        <f>IF(HLOOKUP("Cluster",'vInfo (Imported)'!$1:$5000,A3032,FALSE)&gt;0,
HLOOKUP("Cluster",'vInfo (Imported)'!$1:$5000,A3032,FALSE),
"")</f>
        <v/>
      </c>
      <c r="K3032" s="28">
        <f>'vCluster (Imported)'!A3032</f>
        <v>0</v>
      </c>
      <c r="L3032">
        <f t="shared" si="285"/>
        <v>0</v>
      </c>
      <c r="M3032">
        <f t="shared" si="286"/>
        <v>0</v>
      </c>
      <c r="N3032">
        <f t="shared" si="287"/>
        <v>0</v>
      </c>
      <c r="O3032" s="1">
        <f t="shared" si="288"/>
        <v>0</v>
      </c>
      <c r="P3032">
        <f>SUMIFS('vCluster (Imported)'!$G:$G,'vCluster (Imported)'!$A:$A,K3032)</f>
        <v>0</v>
      </c>
      <c r="Q3032">
        <f t="shared" si="289"/>
        <v>0</v>
      </c>
    </row>
    <row r="3033" spans="1:17" x14ac:dyDescent="0.3">
      <c r="A3033">
        <f t="shared" si="284"/>
        <v>3033</v>
      </c>
      <c r="B3033" t="str">
        <f>IF(HLOOKUP("Memory",'vInfo (Imported)'!$1:$5000,A3033,FALSE)&gt;0,HLOOKUP("Memory",'vInfo (Imported)'!$1:$5000,A3033,FALSE),"")</f>
        <v/>
      </c>
      <c r="C3033" t="str">
        <f>IF(HLOOKUP("CPUs",'vInfo (Imported)'!$1:$5000,A3033,FALSE)&gt;0,
HLOOKUP("CPUs",'vInfo (Imported)'!$1:$5000,A3033,FALSE),
"")</f>
        <v/>
      </c>
      <c r="D3033" t="str">
        <f>IF(HLOOKUP($D$1,'vInfo (Imported)'!$1:$5000,A3033,FALSE)&gt;0,
HLOOKUP($D$1,'vInfo (Imported)'!$1:$5000,A3033,FALSE),
"")</f>
        <v/>
      </c>
      <c r="E3033" t="str">
        <f>IF(HLOOKUP("Category",'vInfo (Imported)'!$1:$5000,A3033,FALSE)&gt;0,
HLOOKUP("Category",'vInfo (Imported)'!$1:$5000,A3033,FALSE),
"")</f>
        <v/>
      </c>
      <c r="F3033" t="str">
        <f>IF(HLOOKUP("OS according to the configuration file",'vInfo (Imported)'!$1:$5000,A3033,FALSE)&gt;0,
HLOOKUP("OS according to the configuration file",'vInfo (Imported)'!$1:$5000,A3033,FALSE),
"")</f>
        <v/>
      </c>
      <c r="G3033" s="1" t="str">
        <f>IF(HLOOKUP("Cluster",'vInfo (Imported)'!$1:$5000,A3033,FALSE)&gt;0,
HLOOKUP("Cluster",'vInfo (Imported)'!$1:$5000,A3033,FALSE),
"")</f>
        <v/>
      </c>
      <c r="K3033" s="28">
        <f>'vCluster (Imported)'!A3033</f>
        <v>0</v>
      </c>
      <c r="L3033">
        <f t="shared" si="285"/>
        <v>0</v>
      </c>
      <c r="M3033">
        <f t="shared" si="286"/>
        <v>0</v>
      </c>
      <c r="N3033">
        <f t="shared" si="287"/>
        <v>0</v>
      </c>
      <c r="O3033" s="1">
        <f t="shared" si="288"/>
        <v>0</v>
      </c>
      <c r="P3033">
        <f>SUMIFS('vCluster (Imported)'!$G:$G,'vCluster (Imported)'!$A:$A,K3033)</f>
        <v>0</v>
      </c>
      <c r="Q3033">
        <f t="shared" si="289"/>
        <v>0</v>
      </c>
    </row>
    <row r="3034" spans="1:17" x14ac:dyDescent="0.3">
      <c r="A3034">
        <f t="shared" si="284"/>
        <v>3034</v>
      </c>
      <c r="B3034" t="str">
        <f>IF(HLOOKUP("Memory",'vInfo (Imported)'!$1:$5000,A3034,FALSE)&gt;0,HLOOKUP("Memory",'vInfo (Imported)'!$1:$5000,A3034,FALSE),"")</f>
        <v/>
      </c>
      <c r="C3034" t="str">
        <f>IF(HLOOKUP("CPUs",'vInfo (Imported)'!$1:$5000,A3034,FALSE)&gt;0,
HLOOKUP("CPUs",'vInfo (Imported)'!$1:$5000,A3034,FALSE),
"")</f>
        <v/>
      </c>
      <c r="D3034" t="str">
        <f>IF(HLOOKUP($D$1,'vInfo (Imported)'!$1:$5000,A3034,FALSE)&gt;0,
HLOOKUP($D$1,'vInfo (Imported)'!$1:$5000,A3034,FALSE),
"")</f>
        <v/>
      </c>
      <c r="E3034" t="str">
        <f>IF(HLOOKUP("Category",'vInfo (Imported)'!$1:$5000,A3034,FALSE)&gt;0,
HLOOKUP("Category",'vInfo (Imported)'!$1:$5000,A3034,FALSE),
"")</f>
        <v/>
      </c>
      <c r="F3034" t="str">
        <f>IF(HLOOKUP("OS according to the configuration file",'vInfo (Imported)'!$1:$5000,A3034,FALSE)&gt;0,
HLOOKUP("OS according to the configuration file",'vInfo (Imported)'!$1:$5000,A3034,FALSE),
"")</f>
        <v/>
      </c>
      <c r="G3034" s="1" t="str">
        <f>IF(HLOOKUP("Cluster",'vInfo (Imported)'!$1:$5000,A3034,FALSE)&gt;0,
HLOOKUP("Cluster",'vInfo (Imported)'!$1:$5000,A3034,FALSE),
"")</f>
        <v/>
      </c>
      <c r="K3034" s="28">
        <f>'vCluster (Imported)'!A3034</f>
        <v>0</v>
      </c>
      <c r="L3034">
        <f t="shared" si="285"/>
        <v>0</v>
      </c>
      <c r="M3034">
        <f t="shared" si="286"/>
        <v>0</v>
      </c>
      <c r="N3034">
        <f t="shared" si="287"/>
        <v>0</v>
      </c>
      <c r="O3034" s="1">
        <f t="shared" si="288"/>
        <v>0</v>
      </c>
      <c r="P3034">
        <f>SUMIFS('vCluster (Imported)'!$G:$G,'vCluster (Imported)'!$A:$A,K3034)</f>
        <v>0</v>
      </c>
      <c r="Q3034">
        <f t="shared" si="289"/>
        <v>0</v>
      </c>
    </row>
    <row r="3035" spans="1:17" x14ac:dyDescent="0.3">
      <c r="A3035">
        <f t="shared" si="284"/>
        <v>3035</v>
      </c>
      <c r="B3035" t="str">
        <f>IF(HLOOKUP("Memory",'vInfo (Imported)'!$1:$5000,A3035,FALSE)&gt;0,HLOOKUP("Memory",'vInfo (Imported)'!$1:$5000,A3035,FALSE),"")</f>
        <v/>
      </c>
      <c r="C3035" t="str">
        <f>IF(HLOOKUP("CPUs",'vInfo (Imported)'!$1:$5000,A3035,FALSE)&gt;0,
HLOOKUP("CPUs",'vInfo (Imported)'!$1:$5000,A3035,FALSE),
"")</f>
        <v/>
      </c>
      <c r="D3035" t="str">
        <f>IF(HLOOKUP($D$1,'vInfo (Imported)'!$1:$5000,A3035,FALSE)&gt;0,
HLOOKUP($D$1,'vInfo (Imported)'!$1:$5000,A3035,FALSE),
"")</f>
        <v/>
      </c>
      <c r="E3035" t="str">
        <f>IF(HLOOKUP("Category",'vInfo (Imported)'!$1:$5000,A3035,FALSE)&gt;0,
HLOOKUP("Category",'vInfo (Imported)'!$1:$5000,A3035,FALSE),
"")</f>
        <v/>
      </c>
      <c r="F3035" t="str">
        <f>IF(HLOOKUP("OS according to the configuration file",'vInfo (Imported)'!$1:$5000,A3035,FALSE)&gt;0,
HLOOKUP("OS according to the configuration file",'vInfo (Imported)'!$1:$5000,A3035,FALSE),
"")</f>
        <v/>
      </c>
      <c r="G3035" s="1" t="str">
        <f>IF(HLOOKUP("Cluster",'vInfo (Imported)'!$1:$5000,A3035,FALSE)&gt;0,
HLOOKUP("Cluster",'vInfo (Imported)'!$1:$5000,A3035,FALSE),
"")</f>
        <v/>
      </c>
      <c r="K3035" s="28">
        <f>'vCluster (Imported)'!A3035</f>
        <v>0</v>
      </c>
      <c r="L3035">
        <f t="shared" si="285"/>
        <v>0</v>
      </c>
      <c r="M3035">
        <f t="shared" si="286"/>
        <v>0</v>
      </c>
      <c r="N3035">
        <f t="shared" si="287"/>
        <v>0</v>
      </c>
      <c r="O3035" s="1">
        <f t="shared" si="288"/>
        <v>0</v>
      </c>
      <c r="P3035">
        <f>SUMIFS('vCluster (Imported)'!$G:$G,'vCluster (Imported)'!$A:$A,K3035)</f>
        <v>0</v>
      </c>
      <c r="Q3035">
        <f t="shared" si="289"/>
        <v>0</v>
      </c>
    </row>
    <row r="3036" spans="1:17" x14ac:dyDescent="0.3">
      <c r="A3036">
        <f t="shared" si="284"/>
        <v>3036</v>
      </c>
      <c r="B3036" t="str">
        <f>IF(HLOOKUP("Memory",'vInfo (Imported)'!$1:$5000,A3036,FALSE)&gt;0,HLOOKUP("Memory",'vInfo (Imported)'!$1:$5000,A3036,FALSE),"")</f>
        <v/>
      </c>
      <c r="C3036" t="str">
        <f>IF(HLOOKUP("CPUs",'vInfo (Imported)'!$1:$5000,A3036,FALSE)&gt;0,
HLOOKUP("CPUs",'vInfo (Imported)'!$1:$5000,A3036,FALSE),
"")</f>
        <v/>
      </c>
      <c r="D3036" t="str">
        <f>IF(HLOOKUP($D$1,'vInfo (Imported)'!$1:$5000,A3036,FALSE)&gt;0,
HLOOKUP($D$1,'vInfo (Imported)'!$1:$5000,A3036,FALSE),
"")</f>
        <v/>
      </c>
      <c r="E3036" t="str">
        <f>IF(HLOOKUP("Category",'vInfo (Imported)'!$1:$5000,A3036,FALSE)&gt;0,
HLOOKUP("Category",'vInfo (Imported)'!$1:$5000,A3036,FALSE),
"")</f>
        <v/>
      </c>
      <c r="F3036" t="str">
        <f>IF(HLOOKUP("OS according to the configuration file",'vInfo (Imported)'!$1:$5000,A3036,FALSE)&gt;0,
HLOOKUP("OS according to the configuration file",'vInfo (Imported)'!$1:$5000,A3036,FALSE),
"")</f>
        <v/>
      </c>
      <c r="G3036" s="1" t="str">
        <f>IF(HLOOKUP("Cluster",'vInfo (Imported)'!$1:$5000,A3036,FALSE)&gt;0,
HLOOKUP("Cluster",'vInfo (Imported)'!$1:$5000,A3036,FALSE),
"")</f>
        <v/>
      </c>
      <c r="K3036" s="28">
        <f>'vCluster (Imported)'!A3036</f>
        <v>0</v>
      </c>
      <c r="L3036">
        <f t="shared" si="285"/>
        <v>0</v>
      </c>
      <c r="M3036">
        <f t="shared" si="286"/>
        <v>0</v>
      </c>
      <c r="N3036">
        <f t="shared" si="287"/>
        <v>0</v>
      </c>
      <c r="O3036" s="1">
        <f t="shared" si="288"/>
        <v>0</v>
      </c>
      <c r="P3036">
        <f>SUMIFS('vCluster (Imported)'!$G:$G,'vCluster (Imported)'!$A:$A,K3036)</f>
        <v>0</v>
      </c>
      <c r="Q3036">
        <f t="shared" si="289"/>
        <v>0</v>
      </c>
    </row>
    <row r="3037" spans="1:17" x14ac:dyDescent="0.3">
      <c r="A3037">
        <f t="shared" si="284"/>
        <v>3037</v>
      </c>
      <c r="B3037" t="str">
        <f>IF(HLOOKUP("Memory",'vInfo (Imported)'!$1:$5000,A3037,FALSE)&gt;0,HLOOKUP("Memory",'vInfo (Imported)'!$1:$5000,A3037,FALSE),"")</f>
        <v/>
      </c>
      <c r="C3037" t="str">
        <f>IF(HLOOKUP("CPUs",'vInfo (Imported)'!$1:$5000,A3037,FALSE)&gt;0,
HLOOKUP("CPUs",'vInfo (Imported)'!$1:$5000,A3037,FALSE),
"")</f>
        <v/>
      </c>
      <c r="D3037" t="str">
        <f>IF(HLOOKUP($D$1,'vInfo (Imported)'!$1:$5000,A3037,FALSE)&gt;0,
HLOOKUP($D$1,'vInfo (Imported)'!$1:$5000,A3037,FALSE),
"")</f>
        <v/>
      </c>
      <c r="E3037" t="str">
        <f>IF(HLOOKUP("Category",'vInfo (Imported)'!$1:$5000,A3037,FALSE)&gt;0,
HLOOKUP("Category",'vInfo (Imported)'!$1:$5000,A3037,FALSE),
"")</f>
        <v/>
      </c>
      <c r="F3037" t="str">
        <f>IF(HLOOKUP("OS according to the configuration file",'vInfo (Imported)'!$1:$5000,A3037,FALSE)&gt;0,
HLOOKUP("OS according to the configuration file",'vInfo (Imported)'!$1:$5000,A3037,FALSE),
"")</f>
        <v/>
      </c>
      <c r="G3037" s="1" t="str">
        <f>IF(HLOOKUP("Cluster",'vInfo (Imported)'!$1:$5000,A3037,FALSE)&gt;0,
HLOOKUP("Cluster",'vInfo (Imported)'!$1:$5000,A3037,FALSE),
"")</f>
        <v/>
      </c>
      <c r="K3037" s="28">
        <f>'vCluster (Imported)'!A3037</f>
        <v>0</v>
      </c>
      <c r="L3037">
        <f t="shared" si="285"/>
        <v>0</v>
      </c>
      <c r="M3037">
        <f t="shared" si="286"/>
        <v>0</v>
      </c>
      <c r="N3037">
        <f t="shared" si="287"/>
        <v>0</v>
      </c>
      <c r="O3037" s="1">
        <f t="shared" si="288"/>
        <v>0</v>
      </c>
      <c r="P3037">
        <f>SUMIFS('vCluster (Imported)'!$G:$G,'vCluster (Imported)'!$A:$A,K3037)</f>
        <v>0</v>
      </c>
      <c r="Q3037">
        <f t="shared" si="289"/>
        <v>0</v>
      </c>
    </row>
    <row r="3038" spans="1:17" x14ac:dyDescent="0.3">
      <c r="A3038">
        <f t="shared" si="284"/>
        <v>3038</v>
      </c>
      <c r="B3038" t="str">
        <f>IF(HLOOKUP("Memory",'vInfo (Imported)'!$1:$5000,A3038,FALSE)&gt;0,HLOOKUP("Memory",'vInfo (Imported)'!$1:$5000,A3038,FALSE),"")</f>
        <v/>
      </c>
      <c r="C3038" t="str">
        <f>IF(HLOOKUP("CPUs",'vInfo (Imported)'!$1:$5000,A3038,FALSE)&gt;0,
HLOOKUP("CPUs",'vInfo (Imported)'!$1:$5000,A3038,FALSE),
"")</f>
        <v/>
      </c>
      <c r="D3038" t="str">
        <f>IF(HLOOKUP($D$1,'vInfo (Imported)'!$1:$5000,A3038,FALSE)&gt;0,
HLOOKUP($D$1,'vInfo (Imported)'!$1:$5000,A3038,FALSE),
"")</f>
        <v/>
      </c>
      <c r="E3038" t="str">
        <f>IF(HLOOKUP("Category",'vInfo (Imported)'!$1:$5000,A3038,FALSE)&gt;0,
HLOOKUP("Category",'vInfo (Imported)'!$1:$5000,A3038,FALSE),
"")</f>
        <v/>
      </c>
      <c r="F3038" t="str">
        <f>IF(HLOOKUP("OS according to the configuration file",'vInfo (Imported)'!$1:$5000,A3038,FALSE)&gt;0,
HLOOKUP("OS according to the configuration file",'vInfo (Imported)'!$1:$5000,A3038,FALSE),
"")</f>
        <v/>
      </c>
      <c r="G3038" s="1" t="str">
        <f>IF(HLOOKUP("Cluster",'vInfo (Imported)'!$1:$5000,A3038,FALSE)&gt;0,
HLOOKUP("Cluster",'vInfo (Imported)'!$1:$5000,A3038,FALSE),
"")</f>
        <v/>
      </c>
      <c r="K3038" s="28">
        <f>'vCluster (Imported)'!A3038</f>
        <v>0</v>
      </c>
      <c r="L3038">
        <f t="shared" si="285"/>
        <v>0</v>
      </c>
      <c r="M3038">
        <f t="shared" si="286"/>
        <v>0</v>
      </c>
      <c r="N3038">
        <f t="shared" si="287"/>
        <v>0</v>
      </c>
      <c r="O3038" s="1">
        <f t="shared" si="288"/>
        <v>0</v>
      </c>
      <c r="P3038">
        <f>SUMIFS('vCluster (Imported)'!$G:$G,'vCluster (Imported)'!$A:$A,K3038)</f>
        <v>0</v>
      </c>
      <c r="Q3038">
        <f t="shared" si="289"/>
        <v>0</v>
      </c>
    </row>
    <row r="3039" spans="1:17" x14ac:dyDescent="0.3">
      <c r="A3039">
        <f t="shared" si="284"/>
        <v>3039</v>
      </c>
      <c r="B3039" t="str">
        <f>IF(HLOOKUP("Memory",'vInfo (Imported)'!$1:$5000,A3039,FALSE)&gt;0,HLOOKUP("Memory",'vInfo (Imported)'!$1:$5000,A3039,FALSE),"")</f>
        <v/>
      </c>
      <c r="C3039" t="str">
        <f>IF(HLOOKUP("CPUs",'vInfo (Imported)'!$1:$5000,A3039,FALSE)&gt;0,
HLOOKUP("CPUs",'vInfo (Imported)'!$1:$5000,A3039,FALSE),
"")</f>
        <v/>
      </c>
      <c r="D3039" t="str">
        <f>IF(HLOOKUP($D$1,'vInfo (Imported)'!$1:$5000,A3039,FALSE)&gt;0,
HLOOKUP($D$1,'vInfo (Imported)'!$1:$5000,A3039,FALSE),
"")</f>
        <v/>
      </c>
      <c r="E3039" t="str">
        <f>IF(HLOOKUP("Category",'vInfo (Imported)'!$1:$5000,A3039,FALSE)&gt;0,
HLOOKUP("Category",'vInfo (Imported)'!$1:$5000,A3039,FALSE),
"")</f>
        <v/>
      </c>
      <c r="F3039" t="str">
        <f>IF(HLOOKUP("OS according to the configuration file",'vInfo (Imported)'!$1:$5000,A3039,FALSE)&gt;0,
HLOOKUP("OS according to the configuration file",'vInfo (Imported)'!$1:$5000,A3039,FALSE),
"")</f>
        <v/>
      </c>
      <c r="G3039" s="1" t="str">
        <f>IF(HLOOKUP("Cluster",'vInfo (Imported)'!$1:$5000,A3039,FALSE)&gt;0,
HLOOKUP("Cluster",'vInfo (Imported)'!$1:$5000,A3039,FALSE),
"")</f>
        <v/>
      </c>
      <c r="K3039" s="28">
        <f>'vCluster (Imported)'!A3039</f>
        <v>0</v>
      </c>
      <c r="L3039">
        <f t="shared" si="285"/>
        <v>0</v>
      </c>
      <c r="M3039">
        <f t="shared" si="286"/>
        <v>0</v>
      </c>
      <c r="N3039">
        <f t="shared" si="287"/>
        <v>0</v>
      </c>
      <c r="O3039" s="1">
        <f t="shared" si="288"/>
        <v>0</v>
      </c>
      <c r="P3039">
        <f>SUMIFS('vCluster (Imported)'!$G:$G,'vCluster (Imported)'!$A:$A,K3039)</f>
        <v>0</v>
      </c>
      <c r="Q3039">
        <f t="shared" si="289"/>
        <v>0</v>
      </c>
    </row>
    <row r="3040" spans="1:17" x14ac:dyDescent="0.3">
      <c r="A3040">
        <f t="shared" si="284"/>
        <v>3040</v>
      </c>
      <c r="B3040" t="str">
        <f>IF(HLOOKUP("Memory",'vInfo (Imported)'!$1:$5000,A3040,FALSE)&gt;0,HLOOKUP("Memory",'vInfo (Imported)'!$1:$5000,A3040,FALSE),"")</f>
        <v/>
      </c>
      <c r="C3040" t="str">
        <f>IF(HLOOKUP("CPUs",'vInfo (Imported)'!$1:$5000,A3040,FALSE)&gt;0,
HLOOKUP("CPUs",'vInfo (Imported)'!$1:$5000,A3040,FALSE),
"")</f>
        <v/>
      </c>
      <c r="D3040" t="str">
        <f>IF(HLOOKUP($D$1,'vInfo (Imported)'!$1:$5000,A3040,FALSE)&gt;0,
HLOOKUP($D$1,'vInfo (Imported)'!$1:$5000,A3040,FALSE),
"")</f>
        <v/>
      </c>
      <c r="E3040" t="str">
        <f>IF(HLOOKUP("Category",'vInfo (Imported)'!$1:$5000,A3040,FALSE)&gt;0,
HLOOKUP("Category",'vInfo (Imported)'!$1:$5000,A3040,FALSE),
"")</f>
        <v/>
      </c>
      <c r="F3040" t="str">
        <f>IF(HLOOKUP("OS according to the configuration file",'vInfo (Imported)'!$1:$5000,A3040,FALSE)&gt;0,
HLOOKUP("OS according to the configuration file",'vInfo (Imported)'!$1:$5000,A3040,FALSE),
"")</f>
        <v/>
      </c>
      <c r="G3040" s="1" t="str">
        <f>IF(HLOOKUP("Cluster",'vInfo (Imported)'!$1:$5000,A3040,FALSE)&gt;0,
HLOOKUP("Cluster",'vInfo (Imported)'!$1:$5000,A3040,FALSE),
"")</f>
        <v/>
      </c>
      <c r="K3040" s="28">
        <f>'vCluster (Imported)'!A3040</f>
        <v>0</v>
      </c>
      <c r="L3040">
        <f t="shared" si="285"/>
        <v>0</v>
      </c>
      <c r="M3040">
        <f t="shared" si="286"/>
        <v>0</v>
      </c>
      <c r="N3040">
        <f t="shared" si="287"/>
        <v>0</v>
      </c>
      <c r="O3040" s="1">
        <f t="shared" si="288"/>
        <v>0</v>
      </c>
      <c r="P3040">
        <f>SUMIFS('vCluster (Imported)'!$G:$G,'vCluster (Imported)'!$A:$A,K3040)</f>
        <v>0</v>
      </c>
      <c r="Q3040">
        <f t="shared" si="289"/>
        <v>0</v>
      </c>
    </row>
    <row r="3041" spans="1:17" x14ac:dyDescent="0.3">
      <c r="A3041">
        <f t="shared" si="284"/>
        <v>3041</v>
      </c>
      <c r="B3041" t="str">
        <f>IF(HLOOKUP("Memory",'vInfo (Imported)'!$1:$5000,A3041,FALSE)&gt;0,HLOOKUP("Memory",'vInfo (Imported)'!$1:$5000,A3041,FALSE),"")</f>
        <v/>
      </c>
      <c r="C3041" t="str">
        <f>IF(HLOOKUP("CPUs",'vInfo (Imported)'!$1:$5000,A3041,FALSE)&gt;0,
HLOOKUP("CPUs",'vInfo (Imported)'!$1:$5000,A3041,FALSE),
"")</f>
        <v/>
      </c>
      <c r="D3041" t="str">
        <f>IF(HLOOKUP($D$1,'vInfo (Imported)'!$1:$5000,A3041,FALSE)&gt;0,
HLOOKUP($D$1,'vInfo (Imported)'!$1:$5000,A3041,FALSE),
"")</f>
        <v/>
      </c>
      <c r="E3041" t="str">
        <f>IF(HLOOKUP("Category",'vInfo (Imported)'!$1:$5000,A3041,FALSE)&gt;0,
HLOOKUP("Category",'vInfo (Imported)'!$1:$5000,A3041,FALSE),
"")</f>
        <v/>
      </c>
      <c r="F3041" t="str">
        <f>IF(HLOOKUP("OS according to the configuration file",'vInfo (Imported)'!$1:$5000,A3041,FALSE)&gt;0,
HLOOKUP("OS according to the configuration file",'vInfo (Imported)'!$1:$5000,A3041,FALSE),
"")</f>
        <v/>
      </c>
      <c r="G3041" s="1" t="str">
        <f>IF(HLOOKUP("Cluster",'vInfo (Imported)'!$1:$5000,A3041,FALSE)&gt;0,
HLOOKUP("Cluster",'vInfo (Imported)'!$1:$5000,A3041,FALSE),
"")</f>
        <v/>
      </c>
      <c r="K3041" s="28">
        <f>'vCluster (Imported)'!A3041</f>
        <v>0</v>
      </c>
      <c r="L3041">
        <f t="shared" si="285"/>
        <v>0</v>
      </c>
      <c r="M3041">
        <f t="shared" si="286"/>
        <v>0</v>
      </c>
      <c r="N3041">
        <f t="shared" si="287"/>
        <v>0</v>
      </c>
      <c r="O3041" s="1">
        <f t="shared" si="288"/>
        <v>0</v>
      </c>
      <c r="P3041">
        <f>SUMIFS('vCluster (Imported)'!$G:$G,'vCluster (Imported)'!$A:$A,K3041)</f>
        <v>0</v>
      </c>
      <c r="Q3041">
        <f t="shared" si="289"/>
        <v>0</v>
      </c>
    </row>
    <row r="3042" spans="1:17" x14ac:dyDescent="0.3">
      <c r="A3042">
        <f t="shared" si="284"/>
        <v>3042</v>
      </c>
      <c r="B3042" t="str">
        <f>IF(HLOOKUP("Memory",'vInfo (Imported)'!$1:$5000,A3042,FALSE)&gt;0,HLOOKUP("Memory",'vInfo (Imported)'!$1:$5000,A3042,FALSE),"")</f>
        <v/>
      </c>
      <c r="C3042" t="str">
        <f>IF(HLOOKUP("CPUs",'vInfo (Imported)'!$1:$5000,A3042,FALSE)&gt;0,
HLOOKUP("CPUs",'vInfo (Imported)'!$1:$5000,A3042,FALSE),
"")</f>
        <v/>
      </c>
      <c r="D3042" t="str">
        <f>IF(HLOOKUP($D$1,'vInfo (Imported)'!$1:$5000,A3042,FALSE)&gt;0,
HLOOKUP($D$1,'vInfo (Imported)'!$1:$5000,A3042,FALSE),
"")</f>
        <v/>
      </c>
      <c r="E3042" t="str">
        <f>IF(HLOOKUP("Category",'vInfo (Imported)'!$1:$5000,A3042,FALSE)&gt;0,
HLOOKUP("Category",'vInfo (Imported)'!$1:$5000,A3042,FALSE),
"")</f>
        <v/>
      </c>
      <c r="F3042" t="str">
        <f>IF(HLOOKUP("OS according to the configuration file",'vInfo (Imported)'!$1:$5000,A3042,FALSE)&gt;0,
HLOOKUP("OS according to the configuration file",'vInfo (Imported)'!$1:$5000,A3042,FALSE),
"")</f>
        <v/>
      </c>
      <c r="G3042" s="1" t="str">
        <f>IF(HLOOKUP("Cluster",'vInfo (Imported)'!$1:$5000,A3042,FALSE)&gt;0,
HLOOKUP("Cluster",'vInfo (Imported)'!$1:$5000,A3042,FALSE),
"")</f>
        <v/>
      </c>
      <c r="K3042" s="28">
        <f>'vCluster (Imported)'!A3042</f>
        <v>0</v>
      </c>
      <c r="L3042">
        <f t="shared" si="285"/>
        <v>0</v>
      </c>
      <c r="M3042">
        <f t="shared" si="286"/>
        <v>0</v>
      </c>
      <c r="N3042">
        <f t="shared" si="287"/>
        <v>0</v>
      </c>
      <c r="O3042" s="1">
        <f t="shared" si="288"/>
        <v>0</v>
      </c>
      <c r="P3042">
        <f>SUMIFS('vCluster (Imported)'!$G:$G,'vCluster (Imported)'!$A:$A,K3042)</f>
        <v>0</v>
      </c>
      <c r="Q3042">
        <f t="shared" si="289"/>
        <v>0</v>
      </c>
    </row>
    <row r="3043" spans="1:17" x14ac:dyDescent="0.3">
      <c r="A3043">
        <f t="shared" si="284"/>
        <v>3043</v>
      </c>
      <c r="B3043" t="str">
        <f>IF(HLOOKUP("Memory",'vInfo (Imported)'!$1:$5000,A3043,FALSE)&gt;0,HLOOKUP("Memory",'vInfo (Imported)'!$1:$5000,A3043,FALSE),"")</f>
        <v/>
      </c>
      <c r="C3043" t="str">
        <f>IF(HLOOKUP("CPUs",'vInfo (Imported)'!$1:$5000,A3043,FALSE)&gt;0,
HLOOKUP("CPUs",'vInfo (Imported)'!$1:$5000,A3043,FALSE),
"")</f>
        <v/>
      </c>
      <c r="D3043" t="str">
        <f>IF(HLOOKUP($D$1,'vInfo (Imported)'!$1:$5000,A3043,FALSE)&gt;0,
HLOOKUP($D$1,'vInfo (Imported)'!$1:$5000,A3043,FALSE),
"")</f>
        <v/>
      </c>
      <c r="E3043" t="str">
        <f>IF(HLOOKUP("Category",'vInfo (Imported)'!$1:$5000,A3043,FALSE)&gt;0,
HLOOKUP("Category",'vInfo (Imported)'!$1:$5000,A3043,FALSE),
"")</f>
        <v/>
      </c>
      <c r="F3043" t="str">
        <f>IF(HLOOKUP("OS according to the configuration file",'vInfo (Imported)'!$1:$5000,A3043,FALSE)&gt;0,
HLOOKUP("OS according to the configuration file",'vInfo (Imported)'!$1:$5000,A3043,FALSE),
"")</f>
        <v/>
      </c>
      <c r="G3043" s="1" t="str">
        <f>IF(HLOOKUP("Cluster",'vInfo (Imported)'!$1:$5000,A3043,FALSE)&gt;0,
HLOOKUP("Cluster",'vInfo (Imported)'!$1:$5000,A3043,FALSE),
"")</f>
        <v/>
      </c>
      <c r="K3043" s="28">
        <f>'vCluster (Imported)'!A3043</f>
        <v>0</v>
      </c>
      <c r="L3043">
        <f t="shared" si="285"/>
        <v>0</v>
      </c>
      <c r="M3043">
        <f t="shared" si="286"/>
        <v>0</v>
      </c>
      <c r="N3043">
        <f t="shared" si="287"/>
        <v>0</v>
      </c>
      <c r="O3043" s="1">
        <f t="shared" si="288"/>
        <v>0</v>
      </c>
      <c r="P3043">
        <f>SUMIFS('vCluster (Imported)'!$G:$G,'vCluster (Imported)'!$A:$A,K3043)</f>
        <v>0</v>
      </c>
      <c r="Q3043">
        <f t="shared" si="289"/>
        <v>0</v>
      </c>
    </row>
    <row r="3044" spans="1:17" x14ac:dyDescent="0.3">
      <c r="A3044">
        <f t="shared" si="284"/>
        <v>3044</v>
      </c>
      <c r="B3044" t="str">
        <f>IF(HLOOKUP("Memory",'vInfo (Imported)'!$1:$5000,A3044,FALSE)&gt;0,HLOOKUP("Memory",'vInfo (Imported)'!$1:$5000,A3044,FALSE),"")</f>
        <v/>
      </c>
      <c r="C3044" t="str">
        <f>IF(HLOOKUP("CPUs",'vInfo (Imported)'!$1:$5000,A3044,FALSE)&gt;0,
HLOOKUP("CPUs",'vInfo (Imported)'!$1:$5000,A3044,FALSE),
"")</f>
        <v/>
      </c>
      <c r="D3044" t="str">
        <f>IF(HLOOKUP($D$1,'vInfo (Imported)'!$1:$5000,A3044,FALSE)&gt;0,
HLOOKUP($D$1,'vInfo (Imported)'!$1:$5000,A3044,FALSE),
"")</f>
        <v/>
      </c>
      <c r="E3044" t="str">
        <f>IF(HLOOKUP("Category",'vInfo (Imported)'!$1:$5000,A3044,FALSE)&gt;0,
HLOOKUP("Category",'vInfo (Imported)'!$1:$5000,A3044,FALSE),
"")</f>
        <v/>
      </c>
      <c r="F3044" t="str">
        <f>IF(HLOOKUP("OS according to the configuration file",'vInfo (Imported)'!$1:$5000,A3044,FALSE)&gt;0,
HLOOKUP("OS according to the configuration file",'vInfo (Imported)'!$1:$5000,A3044,FALSE),
"")</f>
        <v/>
      </c>
      <c r="G3044" s="1" t="str">
        <f>IF(HLOOKUP("Cluster",'vInfo (Imported)'!$1:$5000,A3044,FALSE)&gt;0,
HLOOKUP("Cluster",'vInfo (Imported)'!$1:$5000,A3044,FALSE),
"")</f>
        <v/>
      </c>
      <c r="K3044" s="28">
        <f>'vCluster (Imported)'!A3044</f>
        <v>0</v>
      </c>
      <c r="L3044">
        <f t="shared" si="285"/>
        <v>0</v>
      </c>
      <c r="M3044">
        <f t="shared" si="286"/>
        <v>0</v>
      </c>
      <c r="N3044">
        <f t="shared" si="287"/>
        <v>0</v>
      </c>
      <c r="O3044" s="1">
        <f t="shared" si="288"/>
        <v>0</v>
      </c>
      <c r="P3044">
        <f>SUMIFS('vCluster (Imported)'!$G:$G,'vCluster (Imported)'!$A:$A,K3044)</f>
        <v>0</v>
      </c>
      <c r="Q3044">
        <f t="shared" si="289"/>
        <v>0</v>
      </c>
    </row>
    <row r="3045" spans="1:17" x14ac:dyDescent="0.3">
      <c r="A3045">
        <f t="shared" si="284"/>
        <v>3045</v>
      </c>
      <c r="B3045" t="str">
        <f>IF(HLOOKUP("Memory",'vInfo (Imported)'!$1:$5000,A3045,FALSE)&gt;0,HLOOKUP("Memory",'vInfo (Imported)'!$1:$5000,A3045,FALSE),"")</f>
        <v/>
      </c>
      <c r="C3045" t="str">
        <f>IF(HLOOKUP("CPUs",'vInfo (Imported)'!$1:$5000,A3045,FALSE)&gt;0,
HLOOKUP("CPUs",'vInfo (Imported)'!$1:$5000,A3045,FALSE),
"")</f>
        <v/>
      </c>
      <c r="D3045" t="str">
        <f>IF(HLOOKUP($D$1,'vInfo (Imported)'!$1:$5000,A3045,FALSE)&gt;0,
HLOOKUP($D$1,'vInfo (Imported)'!$1:$5000,A3045,FALSE),
"")</f>
        <v/>
      </c>
      <c r="E3045" t="str">
        <f>IF(HLOOKUP("Category",'vInfo (Imported)'!$1:$5000,A3045,FALSE)&gt;0,
HLOOKUP("Category",'vInfo (Imported)'!$1:$5000,A3045,FALSE),
"")</f>
        <v/>
      </c>
      <c r="F3045" t="str">
        <f>IF(HLOOKUP("OS according to the configuration file",'vInfo (Imported)'!$1:$5000,A3045,FALSE)&gt;0,
HLOOKUP("OS according to the configuration file",'vInfo (Imported)'!$1:$5000,A3045,FALSE),
"")</f>
        <v/>
      </c>
      <c r="G3045" s="1" t="str">
        <f>IF(HLOOKUP("Cluster",'vInfo (Imported)'!$1:$5000,A3045,FALSE)&gt;0,
HLOOKUP("Cluster",'vInfo (Imported)'!$1:$5000,A3045,FALSE),
"")</f>
        <v/>
      </c>
      <c r="K3045" s="28">
        <f>'vCluster (Imported)'!A3045</f>
        <v>0</v>
      </c>
      <c r="L3045">
        <f t="shared" si="285"/>
        <v>0</v>
      </c>
      <c r="M3045">
        <f t="shared" si="286"/>
        <v>0</v>
      </c>
      <c r="N3045">
        <f t="shared" si="287"/>
        <v>0</v>
      </c>
      <c r="O3045" s="1">
        <f t="shared" si="288"/>
        <v>0</v>
      </c>
      <c r="P3045">
        <f>SUMIFS('vCluster (Imported)'!$G:$G,'vCluster (Imported)'!$A:$A,K3045)</f>
        <v>0</v>
      </c>
      <c r="Q3045">
        <f t="shared" si="289"/>
        <v>0</v>
      </c>
    </row>
    <row r="3046" spans="1:17" x14ac:dyDescent="0.3">
      <c r="A3046">
        <f t="shared" si="284"/>
        <v>3046</v>
      </c>
      <c r="B3046" t="str">
        <f>IF(HLOOKUP("Memory",'vInfo (Imported)'!$1:$5000,A3046,FALSE)&gt;0,HLOOKUP("Memory",'vInfo (Imported)'!$1:$5000,A3046,FALSE),"")</f>
        <v/>
      </c>
      <c r="C3046" t="str">
        <f>IF(HLOOKUP("CPUs",'vInfo (Imported)'!$1:$5000,A3046,FALSE)&gt;0,
HLOOKUP("CPUs",'vInfo (Imported)'!$1:$5000,A3046,FALSE),
"")</f>
        <v/>
      </c>
      <c r="D3046" t="str">
        <f>IF(HLOOKUP($D$1,'vInfo (Imported)'!$1:$5000,A3046,FALSE)&gt;0,
HLOOKUP($D$1,'vInfo (Imported)'!$1:$5000,A3046,FALSE),
"")</f>
        <v/>
      </c>
      <c r="E3046" t="str">
        <f>IF(HLOOKUP("Category",'vInfo (Imported)'!$1:$5000,A3046,FALSE)&gt;0,
HLOOKUP("Category",'vInfo (Imported)'!$1:$5000,A3046,FALSE),
"")</f>
        <v/>
      </c>
      <c r="F3046" t="str">
        <f>IF(HLOOKUP("OS according to the configuration file",'vInfo (Imported)'!$1:$5000,A3046,FALSE)&gt;0,
HLOOKUP("OS according to the configuration file",'vInfo (Imported)'!$1:$5000,A3046,FALSE),
"")</f>
        <v/>
      </c>
      <c r="G3046" s="1" t="str">
        <f>IF(HLOOKUP("Cluster",'vInfo (Imported)'!$1:$5000,A3046,FALSE)&gt;0,
HLOOKUP("Cluster",'vInfo (Imported)'!$1:$5000,A3046,FALSE),
"")</f>
        <v/>
      </c>
      <c r="K3046" s="28">
        <f>'vCluster (Imported)'!A3046</f>
        <v>0</v>
      </c>
      <c r="L3046">
        <f t="shared" si="285"/>
        <v>0</v>
      </c>
      <c r="M3046">
        <f t="shared" si="286"/>
        <v>0</v>
      </c>
      <c r="N3046">
        <f t="shared" si="287"/>
        <v>0</v>
      </c>
      <c r="O3046" s="1">
        <f t="shared" si="288"/>
        <v>0</v>
      </c>
      <c r="P3046">
        <f>SUMIFS('vCluster (Imported)'!$G:$G,'vCluster (Imported)'!$A:$A,K3046)</f>
        <v>0</v>
      </c>
      <c r="Q3046">
        <f t="shared" si="289"/>
        <v>0</v>
      </c>
    </row>
    <row r="3047" spans="1:17" x14ac:dyDescent="0.3">
      <c r="A3047">
        <f t="shared" si="284"/>
        <v>3047</v>
      </c>
      <c r="B3047" t="str">
        <f>IF(HLOOKUP("Memory",'vInfo (Imported)'!$1:$5000,A3047,FALSE)&gt;0,HLOOKUP("Memory",'vInfo (Imported)'!$1:$5000,A3047,FALSE),"")</f>
        <v/>
      </c>
      <c r="C3047" t="str">
        <f>IF(HLOOKUP("CPUs",'vInfo (Imported)'!$1:$5000,A3047,FALSE)&gt;0,
HLOOKUP("CPUs",'vInfo (Imported)'!$1:$5000,A3047,FALSE),
"")</f>
        <v/>
      </c>
      <c r="D3047" t="str">
        <f>IF(HLOOKUP($D$1,'vInfo (Imported)'!$1:$5000,A3047,FALSE)&gt;0,
HLOOKUP($D$1,'vInfo (Imported)'!$1:$5000,A3047,FALSE),
"")</f>
        <v/>
      </c>
      <c r="E3047" t="str">
        <f>IF(HLOOKUP("Category",'vInfo (Imported)'!$1:$5000,A3047,FALSE)&gt;0,
HLOOKUP("Category",'vInfo (Imported)'!$1:$5000,A3047,FALSE),
"")</f>
        <v/>
      </c>
      <c r="F3047" t="str">
        <f>IF(HLOOKUP("OS according to the configuration file",'vInfo (Imported)'!$1:$5000,A3047,FALSE)&gt;0,
HLOOKUP("OS according to the configuration file",'vInfo (Imported)'!$1:$5000,A3047,FALSE),
"")</f>
        <v/>
      </c>
      <c r="G3047" s="1" t="str">
        <f>IF(HLOOKUP("Cluster",'vInfo (Imported)'!$1:$5000,A3047,FALSE)&gt;0,
HLOOKUP("Cluster",'vInfo (Imported)'!$1:$5000,A3047,FALSE),
"")</f>
        <v/>
      </c>
      <c r="K3047" s="28">
        <f>'vCluster (Imported)'!A3047</f>
        <v>0</v>
      </c>
      <c r="L3047">
        <f t="shared" si="285"/>
        <v>0</v>
      </c>
      <c r="M3047">
        <f t="shared" si="286"/>
        <v>0</v>
      </c>
      <c r="N3047">
        <f t="shared" si="287"/>
        <v>0</v>
      </c>
      <c r="O3047" s="1">
        <f t="shared" si="288"/>
        <v>0</v>
      </c>
      <c r="P3047">
        <f>SUMIFS('vCluster (Imported)'!$G:$G,'vCluster (Imported)'!$A:$A,K3047)</f>
        <v>0</v>
      </c>
      <c r="Q3047">
        <f t="shared" si="289"/>
        <v>0</v>
      </c>
    </row>
    <row r="3048" spans="1:17" x14ac:dyDescent="0.3">
      <c r="A3048">
        <f t="shared" si="284"/>
        <v>3048</v>
      </c>
      <c r="B3048" t="str">
        <f>IF(HLOOKUP("Memory",'vInfo (Imported)'!$1:$5000,A3048,FALSE)&gt;0,HLOOKUP("Memory",'vInfo (Imported)'!$1:$5000,A3048,FALSE),"")</f>
        <v/>
      </c>
      <c r="C3048" t="str">
        <f>IF(HLOOKUP("CPUs",'vInfo (Imported)'!$1:$5000,A3048,FALSE)&gt;0,
HLOOKUP("CPUs",'vInfo (Imported)'!$1:$5000,A3048,FALSE),
"")</f>
        <v/>
      </c>
      <c r="D3048" t="str">
        <f>IF(HLOOKUP($D$1,'vInfo (Imported)'!$1:$5000,A3048,FALSE)&gt;0,
HLOOKUP($D$1,'vInfo (Imported)'!$1:$5000,A3048,FALSE),
"")</f>
        <v/>
      </c>
      <c r="E3048" t="str">
        <f>IF(HLOOKUP("Category",'vInfo (Imported)'!$1:$5000,A3048,FALSE)&gt;0,
HLOOKUP("Category",'vInfo (Imported)'!$1:$5000,A3048,FALSE),
"")</f>
        <v/>
      </c>
      <c r="F3048" t="str">
        <f>IF(HLOOKUP("OS according to the configuration file",'vInfo (Imported)'!$1:$5000,A3048,FALSE)&gt;0,
HLOOKUP("OS according to the configuration file",'vInfo (Imported)'!$1:$5000,A3048,FALSE),
"")</f>
        <v/>
      </c>
      <c r="G3048" s="1" t="str">
        <f>IF(HLOOKUP("Cluster",'vInfo (Imported)'!$1:$5000,A3048,FALSE)&gt;0,
HLOOKUP("Cluster",'vInfo (Imported)'!$1:$5000,A3048,FALSE),
"")</f>
        <v/>
      </c>
      <c r="K3048" s="28">
        <f>'vCluster (Imported)'!A3048</f>
        <v>0</v>
      </c>
      <c r="L3048">
        <f t="shared" si="285"/>
        <v>0</v>
      </c>
      <c r="M3048">
        <f t="shared" si="286"/>
        <v>0</v>
      </c>
      <c r="N3048">
        <f t="shared" si="287"/>
        <v>0</v>
      </c>
      <c r="O3048" s="1">
        <f t="shared" si="288"/>
        <v>0</v>
      </c>
      <c r="P3048">
        <f>SUMIFS('vCluster (Imported)'!$G:$G,'vCluster (Imported)'!$A:$A,K3048)</f>
        <v>0</v>
      </c>
      <c r="Q3048">
        <f t="shared" si="289"/>
        <v>0</v>
      </c>
    </row>
    <row r="3049" spans="1:17" x14ac:dyDescent="0.3">
      <c r="A3049">
        <f t="shared" si="284"/>
        <v>3049</v>
      </c>
      <c r="B3049" t="str">
        <f>IF(HLOOKUP("Memory",'vInfo (Imported)'!$1:$5000,A3049,FALSE)&gt;0,HLOOKUP("Memory",'vInfo (Imported)'!$1:$5000,A3049,FALSE),"")</f>
        <v/>
      </c>
      <c r="C3049" t="str">
        <f>IF(HLOOKUP("CPUs",'vInfo (Imported)'!$1:$5000,A3049,FALSE)&gt;0,
HLOOKUP("CPUs",'vInfo (Imported)'!$1:$5000,A3049,FALSE),
"")</f>
        <v/>
      </c>
      <c r="D3049" t="str">
        <f>IF(HLOOKUP($D$1,'vInfo (Imported)'!$1:$5000,A3049,FALSE)&gt;0,
HLOOKUP($D$1,'vInfo (Imported)'!$1:$5000,A3049,FALSE),
"")</f>
        <v/>
      </c>
      <c r="E3049" t="str">
        <f>IF(HLOOKUP("Category",'vInfo (Imported)'!$1:$5000,A3049,FALSE)&gt;0,
HLOOKUP("Category",'vInfo (Imported)'!$1:$5000,A3049,FALSE),
"")</f>
        <v/>
      </c>
      <c r="F3049" t="str">
        <f>IF(HLOOKUP("OS according to the configuration file",'vInfo (Imported)'!$1:$5000,A3049,FALSE)&gt;0,
HLOOKUP("OS according to the configuration file",'vInfo (Imported)'!$1:$5000,A3049,FALSE),
"")</f>
        <v/>
      </c>
      <c r="G3049" s="1" t="str">
        <f>IF(HLOOKUP("Cluster",'vInfo (Imported)'!$1:$5000,A3049,FALSE)&gt;0,
HLOOKUP("Cluster",'vInfo (Imported)'!$1:$5000,A3049,FALSE),
"")</f>
        <v/>
      </c>
      <c r="K3049" s="28">
        <f>'vCluster (Imported)'!A3049</f>
        <v>0</v>
      </c>
      <c r="L3049">
        <f t="shared" si="285"/>
        <v>0</v>
      </c>
      <c r="M3049">
        <f t="shared" si="286"/>
        <v>0</v>
      </c>
      <c r="N3049">
        <f t="shared" si="287"/>
        <v>0</v>
      </c>
      <c r="O3049" s="1">
        <f t="shared" si="288"/>
        <v>0</v>
      </c>
      <c r="P3049">
        <f>SUMIFS('vCluster (Imported)'!$G:$G,'vCluster (Imported)'!$A:$A,K3049)</f>
        <v>0</v>
      </c>
      <c r="Q3049">
        <f t="shared" si="289"/>
        <v>0</v>
      </c>
    </row>
    <row r="3050" spans="1:17" x14ac:dyDescent="0.3">
      <c r="A3050">
        <f t="shared" si="284"/>
        <v>3050</v>
      </c>
      <c r="B3050" t="str">
        <f>IF(HLOOKUP("Memory",'vInfo (Imported)'!$1:$5000,A3050,FALSE)&gt;0,HLOOKUP("Memory",'vInfo (Imported)'!$1:$5000,A3050,FALSE),"")</f>
        <v/>
      </c>
      <c r="C3050" t="str">
        <f>IF(HLOOKUP("CPUs",'vInfo (Imported)'!$1:$5000,A3050,FALSE)&gt;0,
HLOOKUP("CPUs",'vInfo (Imported)'!$1:$5000,A3050,FALSE),
"")</f>
        <v/>
      </c>
      <c r="D3050" t="str">
        <f>IF(HLOOKUP($D$1,'vInfo (Imported)'!$1:$5000,A3050,FALSE)&gt;0,
HLOOKUP($D$1,'vInfo (Imported)'!$1:$5000,A3050,FALSE),
"")</f>
        <v/>
      </c>
      <c r="E3050" t="str">
        <f>IF(HLOOKUP("Category",'vInfo (Imported)'!$1:$5000,A3050,FALSE)&gt;0,
HLOOKUP("Category",'vInfo (Imported)'!$1:$5000,A3050,FALSE),
"")</f>
        <v/>
      </c>
      <c r="F3050" t="str">
        <f>IF(HLOOKUP("OS according to the configuration file",'vInfo (Imported)'!$1:$5000,A3050,FALSE)&gt;0,
HLOOKUP("OS according to the configuration file",'vInfo (Imported)'!$1:$5000,A3050,FALSE),
"")</f>
        <v/>
      </c>
      <c r="G3050" s="1" t="str">
        <f>IF(HLOOKUP("Cluster",'vInfo (Imported)'!$1:$5000,A3050,FALSE)&gt;0,
HLOOKUP("Cluster",'vInfo (Imported)'!$1:$5000,A3050,FALSE),
"")</f>
        <v/>
      </c>
      <c r="K3050" s="28">
        <f>'vCluster (Imported)'!A3050</f>
        <v>0</v>
      </c>
      <c r="L3050">
        <f t="shared" si="285"/>
        <v>0</v>
      </c>
      <c r="M3050">
        <f t="shared" si="286"/>
        <v>0</v>
      </c>
      <c r="N3050">
        <f t="shared" si="287"/>
        <v>0</v>
      </c>
      <c r="O3050" s="1">
        <f t="shared" si="288"/>
        <v>0</v>
      </c>
      <c r="P3050">
        <f>SUMIFS('vCluster (Imported)'!$G:$G,'vCluster (Imported)'!$A:$A,K3050)</f>
        <v>0</v>
      </c>
      <c r="Q3050">
        <f t="shared" si="289"/>
        <v>0</v>
      </c>
    </row>
    <row r="3051" spans="1:17" x14ac:dyDescent="0.3">
      <c r="A3051">
        <f t="shared" si="284"/>
        <v>3051</v>
      </c>
      <c r="B3051" t="str">
        <f>IF(HLOOKUP("Memory",'vInfo (Imported)'!$1:$5000,A3051,FALSE)&gt;0,HLOOKUP("Memory",'vInfo (Imported)'!$1:$5000,A3051,FALSE),"")</f>
        <v/>
      </c>
      <c r="C3051" t="str">
        <f>IF(HLOOKUP("CPUs",'vInfo (Imported)'!$1:$5000,A3051,FALSE)&gt;0,
HLOOKUP("CPUs",'vInfo (Imported)'!$1:$5000,A3051,FALSE),
"")</f>
        <v/>
      </c>
      <c r="D3051" t="str">
        <f>IF(HLOOKUP($D$1,'vInfo (Imported)'!$1:$5000,A3051,FALSE)&gt;0,
HLOOKUP($D$1,'vInfo (Imported)'!$1:$5000,A3051,FALSE),
"")</f>
        <v/>
      </c>
      <c r="E3051" t="str">
        <f>IF(HLOOKUP("Category",'vInfo (Imported)'!$1:$5000,A3051,FALSE)&gt;0,
HLOOKUP("Category",'vInfo (Imported)'!$1:$5000,A3051,FALSE),
"")</f>
        <v/>
      </c>
      <c r="F3051" t="str">
        <f>IF(HLOOKUP("OS according to the configuration file",'vInfo (Imported)'!$1:$5000,A3051,FALSE)&gt;0,
HLOOKUP("OS according to the configuration file",'vInfo (Imported)'!$1:$5000,A3051,FALSE),
"")</f>
        <v/>
      </c>
      <c r="G3051" s="1" t="str">
        <f>IF(HLOOKUP("Cluster",'vInfo (Imported)'!$1:$5000,A3051,FALSE)&gt;0,
HLOOKUP("Cluster",'vInfo (Imported)'!$1:$5000,A3051,FALSE),
"")</f>
        <v/>
      </c>
      <c r="K3051" s="28">
        <f>'vCluster (Imported)'!A3051</f>
        <v>0</v>
      </c>
      <c r="L3051">
        <f t="shared" si="285"/>
        <v>0</v>
      </c>
      <c r="M3051">
        <f t="shared" si="286"/>
        <v>0</v>
      </c>
      <c r="N3051">
        <f t="shared" si="287"/>
        <v>0</v>
      </c>
      <c r="O3051" s="1">
        <f t="shared" si="288"/>
        <v>0</v>
      </c>
      <c r="P3051">
        <f>SUMIFS('vCluster (Imported)'!$G:$G,'vCluster (Imported)'!$A:$A,K3051)</f>
        <v>0</v>
      </c>
      <c r="Q3051">
        <f t="shared" si="289"/>
        <v>0</v>
      </c>
    </row>
    <row r="3052" spans="1:17" x14ac:dyDescent="0.3">
      <c r="A3052">
        <f t="shared" si="284"/>
        <v>3052</v>
      </c>
      <c r="B3052" t="str">
        <f>IF(HLOOKUP("Memory",'vInfo (Imported)'!$1:$5000,A3052,FALSE)&gt;0,HLOOKUP("Memory",'vInfo (Imported)'!$1:$5000,A3052,FALSE),"")</f>
        <v/>
      </c>
      <c r="C3052" t="str">
        <f>IF(HLOOKUP("CPUs",'vInfo (Imported)'!$1:$5000,A3052,FALSE)&gt;0,
HLOOKUP("CPUs",'vInfo (Imported)'!$1:$5000,A3052,FALSE),
"")</f>
        <v/>
      </c>
      <c r="D3052" t="str">
        <f>IF(HLOOKUP($D$1,'vInfo (Imported)'!$1:$5000,A3052,FALSE)&gt;0,
HLOOKUP($D$1,'vInfo (Imported)'!$1:$5000,A3052,FALSE),
"")</f>
        <v/>
      </c>
      <c r="E3052" t="str">
        <f>IF(HLOOKUP("Category",'vInfo (Imported)'!$1:$5000,A3052,FALSE)&gt;0,
HLOOKUP("Category",'vInfo (Imported)'!$1:$5000,A3052,FALSE),
"")</f>
        <v/>
      </c>
      <c r="F3052" t="str">
        <f>IF(HLOOKUP("OS according to the configuration file",'vInfo (Imported)'!$1:$5000,A3052,FALSE)&gt;0,
HLOOKUP("OS according to the configuration file",'vInfo (Imported)'!$1:$5000,A3052,FALSE),
"")</f>
        <v/>
      </c>
      <c r="G3052" s="1" t="str">
        <f>IF(HLOOKUP("Cluster",'vInfo (Imported)'!$1:$5000,A3052,FALSE)&gt;0,
HLOOKUP("Cluster",'vInfo (Imported)'!$1:$5000,A3052,FALSE),
"")</f>
        <v/>
      </c>
      <c r="K3052" s="28">
        <f>'vCluster (Imported)'!A3052</f>
        <v>0</v>
      </c>
      <c r="L3052">
        <f t="shared" si="285"/>
        <v>0</v>
      </c>
      <c r="M3052">
        <f t="shared" si="286"/>
        <v>0</v>
      </c>
      <c r="N3052">
        <f t="shared" si="287"/>
        <v>0</v>
      </c>
      <c r="O3052" s="1">
        <f t="shared" si="288"/>
        <v>0</v>
      </c>
      <c r="P3052">
        <f>SUMIFS('vCluster (Imported)'!$G:$G,'vCluster (Imported)'!$A:$A,K3052)</f>
        <v>0</v>
      </c>
      <c r="Q3052">
        <f t="shared" si="289"/>
        <v>0</v>
      </c>
    </row>
    <row r="3053" spans="1:17" x14ac:dyDescent="0.3">
      <c r="A3053">
        <f t="shared" si="284"/>
        <v>3053</v>
      </c>
      <c r="B3053" t="str">
        <f>IF(HLOOKUP("Memory",'vInfo (Imported)'!$1:$5000,A3053,FALSE)&gt;0,HLOOKUP("Memory",'vInfo (Imported)'!$1:$5000,A3053,FALSE),"")</f>
        <v/>
      </c>
      <c r="C3053" t="str">
        <f>IF(HLOOKUP("CPUs",'vInfo (Imported)'!$1:$5000,A3053,FALSE)&gt;0,
HLOOKUP("CPUs",'vInfo (Imported)'!$1:$5000,A3053,FALSE),
"")</f>
        <v/>
      </c>
      <c r="D3053" t="str">
        <f>IF(HLOOKUP($D$1,'vInfo (Imported)'!$1:$5000,A3053,FALSE)&gt;0,
HLOOKUP($D$1,'vInfo (Imported)'!$1:$5000,A3053,FALSE),
"")</f>
        <v/>
      </c>
      <c r="E3053" t="str">
        <f>IF(HLOOKUP("Category",'vInfo (Imported)'!$1:$5000,A3053,FALSE)&gt;0,
HLOOKUP("Category",'vInfo (Imported)'!$1:$5000,A3053,FALSE),
"")</f>
        <v/>
      </c>
      <c r="F3053" t="str">
        <f>IF(HLOOKUP("OS according to the configuration file",'vInfo (Imported)'!$1:$5000,A3053,FALSE)&gt;0,
HLOOKUP("OS according to the configuration file",'vInfo (Imported)'!$1:$5000,A3053,FALSE),
"")</f>
        <v/>
      </c>
      <c r="G3053" s="1" t="str">
        <f>IF(HLOOKUP("Cluster",'vInfo (Imported)'!$1:$5000,A3053,FALSE)&gt;0,
HLOOKUP("Cluster",'vInfo (Imported)'!$1:$5000,A3053,FALSE),
"")</f>
        <v/>
      </c>
      <c r="K3053" s="28">
        <f>'vCluster (Imported)'!A3053</f>
        <v>0</v>
      </c>
      <c r="L3053">
        <f t="shared" si="285"/>
        <v>0</v>
      </c>
      <c r="M3053">
        <f t="shared" si="286"/>
        <v>0</v>
      </c>
      <c r="N3053">
        <f t="shared" si="287"/>
        <v>0</v>
      </c>
      <c r="O3053" s="1">
        <f t="shared" si="288"/>
        <v>0</v>
      </c>
      <c r="P3053">
        <f>SUMIFS('vCluster (Imported)'!$G:$G,'vCluster (Imported)'!$A:$A,K3053)</f>
        <v>0</v>
      </c>
      <c r="Q3053">
        <f t="shared" si="289"/>
        <v>0</v>
      </c>
    </row>
    <row r="3054" spans="1:17" x14ac:dyDescent="0.3">
      <c r="A3054">
        <f t="shared" si="284"/>
        <v>3054</v>
      </c>
      <c r="B3054" t="str">
        <f>IF(HLOOKUP("Memory",'vInfo (Imported)'!$1:$5000,A3054,FALSE)&gt;0,HLOOKUP("Memory",'vInfo (Imported)'!$1:$5000,A3054,FALSE),"")</f>
        <v/>
      </c>
      <c r="C3054" t="str">
        <f>IF(HLOOKUP("CPUs",'vInfo (Imported)'!$1:$5000,A3054,FALSE)&gt;0,
HLOOKUP("CPUs",'vInfo (Imported)'!$1:$5000,A3054,FALSE),
"")</f>
        <v/>
      </c>
      <c r="D3054" t="str">
        <f>IF(HLOOKUP($D$1,'vInfo (Imported)'!$1:$5000,A3054,FALSE)&gt;0,
HLOOKUP($D$1,'vInfo (Imported)'!$1:$5000,A3054,FALSE),
"")</f>
        <v/>
      </c>
      <c r="E3054" t="str">
        <f>IF(HLOOKUP("Category",'vInfo (Imported)'!$1:$5000,A3054,FALSE)&gt;0,
HLOOKUP("Category",'vInfo (Imported)'!$1:$5000,A3054,FALSE),
"")</f>
        <v/>
      </c>
      <c r="F3054" t="str">
        <f>IF(HLOOKUP("OS according to the configuration file",'vInfo (Imported)'!$1:$5000,A3054,FALSE)&gt;0,
HLOOKUP("OS according to the configuration file",'vInfo (Imported)'!$1:$5000,A3054,FALSE),
"")</f>
        <v/>
      </c>
      <c r="G3054" s="1" t="str">
        <f>IF(HLOOKUP("Cluster",'vInfo (Imported)'!$1:$5000,A3054,FALSE)&gt;0,
HLOOKUP("Cluster",'vInfo (Imported)'!$1:$5000,A3054,FALSE),
"")</f>
        <v/>
      </c>
      <c r="K3054" s="28">
        <f>'vCluster (Imported)'!A3054</f>
        <v>0</v>
      </c>
      <c r="L3054">
        <f t="shared" si="285"/>
        <v>0</v>
      </c>
      <c r="M3054">
        <f t="shared" si="286"/>
        <v>0</v>
      </c>
      <c r="N3054">
        <f t="shared" si="287"/>
        <v>0</v>
      </c>
      <c r="O3054" s="1">
        <f t="shared" si="288"/>
        <v>0</v>
      </c>
      <c r="P3054">
        <f>SUMIFS('vCluster (Imported)'!$G:$G,'vCluster (Imported)'!$A:$A,K3054)</f>
        <v>0</v>
      </c>
      <c r="Q3054">
        <f t="shared" si="289"/>
        <v>0</v>
      </c>
    </row>
    <row r="3055" spans="1:17" x14ac:dyDescent="0.3">
      <c r="A3055">
        <f t="shared" si="284"/>
        <v>3055</v>
      </c>
      <c r="B3055" t="str">
        <f>IF(HLOOKUP("Memory",'vInfo (Imported)'!$1:$5000,A3055,FALSE)&gt;0,HLOOKUP("Memory",'vInfo (Imported)'!$1:$5000,A3055,FALSE),"")</f>
        <v/>
      </c>
      <c r="C3055" t="str">
        <f>IF(HLOOKUP("CPUs",'vInfo (Imported)'!$1:$5000,A3055,FALSE)&gt;0,
HLOOKUP("CPUs",'vInfo (Imported)'!$1:$5000,A3055,FALSE),
"")</f>
        <v/>
      </c>
      <c r="D3055" t="str">
        <f>IF(HLOOKUP($D$1,'vInfo (Imported)'!$1:$5000,A3055,FALSE)&gt;0,
HLOOKUP($D$1,'vInfo (Imported)'!$1:$5000,A3055,FALSE),
"")</f>
        <v/>
      </c>
      <c r="E3055" t="str">
        <f>IF(HLOOKUP("Category",'vInfo (Imported)'!$1:$5000,A3055,FALSE)&gt;0,
HLOOKUP("Category",'vInfo (Imported)'!$1:$5000,A3055,FALSE),
"")</f>
        <v/>
      </c>
      <c r="F3055" t="str">
        <f>IF(HLOOKUP("OS according to the configuration file",'vInfo (Imported)'!$1:$5000,A3055,FALSE)&gt;0,
HLOOKUP("OS according to the configuration file",'vInfo (Imported)'!$1:$5000,A3055,FALSE),
"")</f>
        <v/>
      </c>
      <c r="G3055" s="1" t="str">
        <f>IF(HLOOKUP("Cluster",'vInfo (Imported)'!$1:$5000,A3055,FALSE)&gt;0,
HLOOKUP("Cluster",'vInfo (Imported)'!$1:$5000,A3055,FALSE),
"")</f>
        <v/>
      </c>
      <c r="K3055" s="28">
        <f>'vCluster (Imported)'!A3055</f>
        <v>0</v>
      </c>
      <c r="L3055">
        <f t="shared" si="285"/>
        <v>0</v>
      </c>
      <c r="M3055">
        <f t="shared" si="286"/>
        <v>0</v>
      </c>
      <c r="N3055">
        <f t="shared" si="287"/>
        <v>0</v>
      </c>
      <c r="O3055" s="1">
        <f t="shared" si="288"/>
        <v>0</v>
      </c>
      <c r="P3055">
        <f>SUMIFS('vCluster (Imported)'!$G:$G,'vCluster (Imported)'!$A:$A,K3055)</f>
        <v>0</v>
      </c>
      <c r="Q3055">
        <f t="shared" si="289"/>
        <v>0</v>
      </c>
    </row>
    <row r="3056" spans="1:17" x14ac:dyDescent="0.3">
      <c r="A3056">
        <f t="shared" si="284"/>
        <v>3056</v>
      </c>
      <c r="B3056" t="str">
        <f>IF(HLOOKUP("Memory",'vInfo (Imported)'!$1:$5000,A3056,FALSE)&gt;0,HLOOKUP("Memory",'vInfo (Imported)'!$1:$5000,A3056,FALSE),"")</f>
        <v/>
      </c>
      <c r="C3056" t="str">
        <f>IF(HLOOKUP("CPUs",'vInfo (Imported)'!$1:$5000,A3056,FALSE)&gt;0,
HLOOKUP("CPUs",'vInfo (Imported)'!$1:$5000,A3056,FALSE),
"")</f>
        <v/>
      </c>
      <c r="D3056" t="str">
        <f>IF(HLOOKUP($D$1,'vInfo (Imported)'!$1:$5000,A3056,FALSE)&gt;0,
HLOOKUP($D$1,'vInfo (Imported)'!$1:$5000,A3056,FALSE),
"")</f>
        <v/>
      </c>
      <c r="E3056" t="str">
        <f>IF(HLOOKUP("Category",'vInfo (Imported)'!$1:$5000,A3056,FALSE)&gt;0,
HLOOKUP("Category",'vInfo (Imported)'!$1:$5000,A3056,FALSE),
"")</f>
        <v/>
      </c>
      <c r="F3056" t="str">
        <f>IF(HLOOKUP("OS according to the configuration file",'vInfo (Imported)'!$1:$5000,A3056,FALSE)&gt;0,
HLOOKUP("OS according to the configuration file",'vInfo (Imported)'!$1:$5000,A3056,FALSE),
"")</f>
        <v/>
      </c>
      <c r="G3056" s="1" t="str">
        <f>IF(HLOOKUP("Cluster",'vInfo (Imported)'!$1:$5000,A3056,FALSE)&gt;0,
HLOOKUP("Cluster",'vInfo (Imported)'!$1:$5000,A3056,FALSE),
"")</f>
        <v/>
      </c>
      <c r="K3056" s="28">
        <f>'vCluster (Imported)'!A3056</f>
        <v>0</v>
      </c>
      <c r="L3056">
        <f t="shared" si="285"/>
        <v>0</v>
      </c>
      <c r="M3056">
        <f t="shared" si="286"/>
        <v>0</v>
      </c>
      <c r="N3056">
        <f t="shared" si="287"/>
        <v>0</v>
      </c>
      <c r="O3056" s="1">
        <f t="shared" si="288"/>
        <v>0</v>
      </c>
      <c r="P3056">
        <f>SUMIFS('vCluster (Imported)'!$G:$G,'vCluster (Imported)'!$A:$A,K3056)</f>
        <v>0</v>
      </c>
      <c r="Q3056">
        <f t="shared" si="289"/>
        <v>0</v>
      </c>
    </row>
    <row r="3057" spans="1:17" x14ac:dyDescent="0.3">
      <c r="A3057">
        <f t="shared" si="284"/>
        <v>3057</v>
      </c>
      <c r="B3057" t="str">
        <f>IF(HLOOKUP("Memory",'vInfo (Imported)'!$1:$5000,A3057,FALSE)&gt;0,HLOOKUP("Memory",'vInfo (Imported)'!$1:$5000,A3057,FALSE),"")</f>
        <v/>
      </c>
      <c r="C3057" t="str">
        <f>IF(HLOOKUP("CPUs",'vInfo (Imported)'!$1:$5000,A3057,FALSE)&gt;0,
HLOOKUP("CPUs",'vInfo (Imported)'!$1:$5000,A3057,FALSE),
"")</f>
        <v/>
      </c>
      <c r="D3057" t="str">
        <f>IF(HLOOKUP($D$1,'vInfo (Imported)'!$1:$5000,A3057,FALSE)&gt;0,
HLOOKUP($D$1,'vInfo (Imported)'!$1:$5000,A3057,FALSE),
"")</f>
        <v/>
      </c>
      <c r="E3057" t="str">
        <f>IF(HLOOKUP("Category",'vInfo (Imported)'!$1:$5000,A3057,FALSE)&gt;0,
HLOOKUP("Category",'vInfo (Imported)'!$1:$5000,A3057,FALSE),
"")</f>
        <v/>
      </c>
      <c r="F3057" t="str">
        <f>IF(HLOOKUP("OS according to the configuration file",'vInfo (Imported)'!$1:$5000,A3057,FALSE)&gt;0,
HLOOKUP("OS according to the configuration file",'vInfo (Imported)'!$1:$5000,A3057,FALSE),
"")</f>
        <v/>
      </c>
      <c r="G3057" s="1" t="str">
        <f>IF(HLOOKUP("Cluster",'vInfo (Imported)'!$1:$5000,A3057,FALSE)&gt;0,
HLOOKUP("Cluster",'vInfo (Imported)'!$1:$5000,A3057,FALSE),
"")</f>
        <v/>
      </c>
      <c r="K3057" s="28">
        <f>'vCluster (Imported)'!A3057</f>
        <v>0</v>
      </c>
      <c r="L3057">
        <f t="shared" si="285"/>
        <v>0</v>
      </c>
      <c r="M3057">
        <f t="shared" si="286"/>
        <v>0</v>
      </c>
      <c r="N3057">
        <f t="shared" si="287"/>
        <v>0</v>
      </c>
      <c r="O3057" s="1">
        <f t="shared" si="288"/>
        <v>0</v>
      </c>
      <c r="P3057">
        <f>SUMIFS('vCluster (Imported)'!$G:$G,'vCluster (Imported)'!$A:$A,K3057)</f>
        <v>0</v>
      </c>
      <c r="Q3057">
        <f t="shared" si="289"/>
        <v>0</v>
      </c>
    </row>
    <row r="3058" spans="1:17" x14ac:dyDescent="0.3">
      <c r="A3058">
        <f t="shared" si="284"/>
        <v>3058</v>
      </c>
      <c r="B3058" t="str">
        <f>IF(HLOOKUP("Memory",'vInfo (Imported)'!$1:$5000,A3058,FALSE)&gt;0,HLOOKUP("Memory",'vInfo (Imported)'!$1:$5000,A3058,FALSE),"")</f>
        <v/>
      </c>
      <c r="C3058" t="str">
        <f>IF(HLOOKUP("CPUs",'vInfo (Imported)'!$1:$5000,A3058,FALSE)&gt;0,
HLOOKUP("CPUs",'vInfo (Imported)'!$1:$5000,A3058,FALSE),
"")</f>
        <v/>
      </c>
      <c r="D3058" t="str">
        <f>IF(HLOOKUP($D$1,'vInfo (Imported)'!$1:$5000,A3058,FALSE)&gt;0,
HLOOKUP($D$1,'vInfo (Imported)'!$1:$5000,A3058,FALSE),
"")</f>
        <v/>
      </c>
      <c r="E3058" t="str">
        <f>IF(HLOOKUP("Category",'vInfo (Imported)'!$1:$5000,A3058,FALSE)&gt;0,
HLOOKUP("Category",'vInfo (Imported)'!$1:$5000,A3058,FALSE),
"")</f>
        <v/>
      </c>
      <c r="F3058" t="str">
        <f>IF(HLOOKUP("OS according to the configuration file",'vInfo (Imported)'!$1:$5000,A3058,FALSE)&gt;0,
HLOOKUP("OS according to the configuration file",'vInfo (Imported)'!$1:$5000,A3058,FALSE),
"")</f>
        <v/>
      </c>
      <c r="G3058" s="1" t="str">
        <f>IF(HLOOKUP("Cluster",'vInfo (Imported)'!$1:$5000,A3058,FALSE)&gt;0,
HLOOKUP("Cluster",'vInfo (Imported)'!$1:$5000,A3058,FALSE),
"")</f>
        <v/>
      </c>
      <c r="K3058" s="28">
        <f>'vCluster (Imported)'!A3058</f>
        <v>0</v>
      </c>
      <c r="L3058">
        <f t="shared" si="285"/>
        <v>0</v>
      </c>
      <c r="M3058">
        <f t="shared" si="286"/>
        <v>0</v>
      </c>
      <c r="N3058">
        <f t="shared" si="287"/>
        <v>0</v>
      </c>
      <c r="O3058" s="1">
        <f t="shared" si="288"/>
        <v>0</v>
      </c>
      <c r="P3058">
        <f>SUMIFS('vCluster (Imported)'!$G:$G,'vCluster (Imported)'!$A:$A,K3058)</f>
        <v>0</v>
      </c>
      <c r="Q3058">
        <f t="shared" si="289"/>
        <v>0</v>
      </c>
    </row>
    <row r="3059" spans="1:17" x14ac:dyDescent="0.3">
      <c r="A3059">
        <f t="shared" si="284"/>
        <v>3059</v>
      </c>
      <c r="B3059" t="str">
        <f>IF(HLOOKUP("Memory",'vInfo (Imported)'!$1:$5000,A3059,FALSE)&gt;0,HLOOKUP("Memory",'vInfo (Imported)'!$1:$5000,A3059,FALSE),"")</f>
        <v/>
      </c>
      <c r="C3059" t="str">
        <f>IF(HLOOKUP("CPUs",'vInfo (Imported)'!$1:$5000,A3059,FALSE)&gt;0,
HLOOKUP("CPUs",'vInfo (Imported)'!$1:$5000,A3059,FALSE),
"")</f>
        <v/>
      </c>
      <c r="D3059" t="str">
        <f>IF(HLOOKUP($D$1,'vInfo (Imported)'!$1:$5000,A3059,FALSE)&gt;0,
HLOOKUP($D$1,'vInfo (Imported)'!$1:$5000,A3059,FALSE),
"")</f>
        <v/>
      </c>
      <c r="E3059" t="str">
        <f>IF(HLOOKUP("Category",'vInfo (Imported)'!$1:$5000,A3059,FALSE)&gt;0,
HLOOKUP("Category",'vInfo (Imported)'!$1:$5000,A3059,FALSE),
"")</f>
        <v/>
      </c>
      <c r="F3059" t="str">
        <f>IF(HLOOKUP("OS according to the configuration file",'vInfo (Imported)'!$1:$5000,A3059,FALSE)&gt;0,
HLOOKUP("OS according to the configuration file",'vInfo (Imported)'!$1:$5000,A3059,FALSE),
"")</f>
        <v/>
      </c>
      <c r="G3059" s="1" t="str">
        <f>IF(HLOOKUP("Cluster",'vInfo (Imported)'!$1:$5000,A3059,FALSE)&gt;0,
HLOOKUP("Cluster",'vInfo (Imported)'!$1:$5000,A3059,FALSE),
"")</f>
        <v/>
      </c>
      <c r="K3059" s="28">
        <f>'vCluster (Imported)'!A3059</f>
        <v>0</v>
      </c>
      <c r="L3059">
        <f t="shared" si="285"/>
        <v>0</v>
      </c>
      <c r="M3059">
        <f t="shared" si="286"/>
        <v>0</v>
      </c>
      <c r="N3059">
        <f t="shared" si="287"/>
        <v>0</v>
      </c>
      <c r="O3059" s="1">
        <f t="shared" si="288"/>
        <v>0</v>
      </c>
      <c r="P3059">
        <f>SUMIFS('vCluster (Imported)'!$G:$G,'vCluster (Imported)'!$A:$A,K3059)</f>
        <v>0</v>
      </c>
      <c r="Q3059">
        <f t="shared" si="289"/>
        <v>0</v>
      </c>
    </row>
    <row r="3060" spans="1:17" x14ac:dyDescent="0.3">
      <c r="A3060">
        <f t="shared" si="284"/>
        <v>3060</v>
      </c>
      <c r="B3060" t="str">
        <f>IF(HLOOKUP("Memory",'vInfo (Imported)'!$1:$5000,A3060,FALSE)&gt;0,HLOOKUP("Memory",'vInfo (Imported)'!$1:$5000,A3060,FALSE),"")</f>
        <v/>
      </c>
      <c r="C3060" t="str">
        <f>IF(HLOOKUP("CPUs",'vInfo (Imported)'!$1:$5000,A3060,FALSE)&gt;0,
HLOOKUP("CPUs",'vInfo (Imported)'!$1:$5000,A3060,FALSE),
"")</f>
        <v/>
      </c>
      <c r="D3060" t="str">
        <f>IF(HLOOKUP($D$1,'vInfo (Imported)'!$1:$5000,A3060,FALSE)&gt;0,
HLOOKUP($D$1,'vInfo (Imported)'!$1:$5000,A3060,FALSE),
"")</f>
        <v/>
      </c>
      <c r="E3060" t="str">
        <f>IF(HLOOKUP("Category",'vInfo (Imported)'!$1:$5000,A3060,FALSE)&gt;0,
HLOOKUP("Category",'vInfo (Imported)'!$1:$5000,A3060,FALSE),
"")</f>
        <v/>
      </c>
      <c r="F3060" t="str">
        <f>IF(HLOOKUP("OS according to the configuration file",'vInfo (Imported)'!$1:$5000,A3060,FALSE)&gt;0,
HLOOKUP("OS according to the configuration file",'vInfo (Imported)'!$1:$5000,A3060,FALSE),
"")</f>
        <v/>
      </c>
      <c r="G3060" s="1" t="str">
        <f>IF(HLOOKUP("Cluster",'vInfo (Imported)'!$1:$5000,A3060,FALSE)&gt;0,
HLOOKUP("Cluster",'vInfo (Imported)'!$1:$5000,A3060,FALSE),
"")</f>
        <v/>
      </c>
      <c r="K3060" s="28">
        <f>'vCluster (Imported)'!A3060</f>
        <v>0</v>
      </c>
      <c r="L3060">
        <f t="shared" si="285"/>
        <v>0</v>
      </c>
      <c r="M3060">
        <f t="shared" si="286"/>
        <v>0</v>
      </c>
      <c r="N3060">
        <f t="shared" si="287"/>
        <v>0</v>
      </c>
      <c r="O3060" s="1">
        <f t="shared" si="288"/>
        <v>0</v>
      </c>
      <c r="P3060">
        <f>SUMIFS('vCluster (Imported)'!$G:$G,'vCluster (Imported)'!$A:$A,K3060)</f>
        <v>0</v>
      </c>
      <c r="Q3060">
        <f t="shared" si="289"/>
        <v>0</v>
      </c>
    </row>
    <row r="3061" spans="1:17" x14ac:dyDescent="0.3">
      <c r="A3061">
        <f t="shared" si="284"/>
        <v>3061</v>
      </c>
      <c r="B3061" t="str">
        <f>IF(HLOOKUP("Memory",'vInfo (Imported)'!$1:$5000,A3061,FALSE)&gt;0,HLOOKUP("Memory",'vInfo (Imported)'!$1:$5000,A3061,FALSE),"")</f>
        <v/>
      </c>
      <c r="C3061" t="str">
        <f>IF(HLOOKUP("CPUs",'vInfo (Imported)'!$1:$5000,A3061,FALSE)&gt;0,
HLOOKUP("CPUs",'vInfo (Imported)'!$1:$5000,A3061,FALSE),
"")</f>
        <v/>
      </c>
      <c r="D3061" t="str">
        <f>IF(HLOOKUP($D$1,'vInfo (Imported)'!$1:$5000,A3061,FALSE)&gt;0,
HLOOKUP($D$1,'vInfo (Imported)'!$1:$5000,A3061,FALSE),
"")</f>
        <v/>
      </c>
      <c r="E3061" t="str">
        <f>IF(HLOOKUP("Category",'vInfo (Imported)'!$1:$5000,A3061,FALSE)&gt;0,
HLOOKUP("Category",'vInfo (Imported)'!$1:$5000,A3061,FALSE),
"")</f>
        <v/>
      </c>
      <c r="F3061" t="str">
        <f>IF(HLOOKUP("OS according to the configuration file",'vInfo (Imported)'!$1:$5000,A3061,FALSE)&gt;0,
HLOOKUP("OS according to the configuration file",'vInfo (Imported)'!$1:$5000,A3061,FALSE),
"")</f>
        <v/>
      </c>
      <c r="G3061" s="1" t="str">
        <f>IF(HLOOKUP("Cluster",'vInfo (Imported)'!$1:$5000,A3061,FALSE)&gt;0,
HLOOKUP("Cluster",'vInfo (Imported)'!$1:$5000,A3061,FALSE),
"")</f>
        <v/>
      </c>
      <c r="K3061" s="28">
        <f>'vCluster (Imported)'!A3061</f>
        <v>0</v>
      </c>
      <c r="L3061">
        <f t="shared" si="285"/>
        <v>0</v>
      </c>
      <c r="M3061">
        <f t="shared" si="286"/>
        <v>0</v>
      </c>
      <c r="N3061">
        <f t="shared" si="287"/>
        <v>0</v>
      </c>
      <c r="O3061" s="1">
        <f t="shared" si="288"/>
        <v>0</v>
      </c>
      <c r="P3061">
        <f>SUMIFS('vCluster (Imported)'!$G:$G,'vCluster (Imported)'!$A:$A,K3061)</f>
        <v>0</v>
      </c>
      <c r="Q3061">
        <f t="shared" si="289"/>
        <v>0</v>
      </c>
    </row>
    <row r="3062" spans="1:17" x14ac:dyDescent="0.3">
      <c r="A3062">
        <f t="shared" si="284"/>
        <v>3062</v>
      </c>
      <c r="B3062" t="str">
        <f>IF(HLOOKUP("Memory",'vInfo (Imported)'!$1:$5000,A3062,FALSE)&gt;0,HLOOKUP("Memory",'vInfo (Imported)'!$1:$5000,A3062,FALSE),"")</f>
        <v/>
      </c>
      <c r="C3062" t="str">
        <f>IF(HLOOKUP("CPUs",'vInfo (Imported)'!$1:$5000,A3062,FALSE)&gt;0,
HLOOKUP("CPUs",'vInfo (Imported)'!$1:$5000,A3062,FALSE),
"")</f>
        <v/>
      </c>
      <c r="D3062" t="str">
        <f>IF(HLOOKUP($D$1,'vInfo (Imported)'!$1:$5000,A3062,FALSE)&gt;0,
HLOOKUP($D$1,'vInfo (Imported)'!$1:$5000,A3062,FALSE),
"")</f>
        <v/>
      </c>
      <c r="E3062" t="str">
        <f>IF(HLOOKUP("Category",'vInfo (Imported)'!$1:$5000,A3062,FALSE)&gt;0,
HLOOKUP("Category",'vInfo (Imported)'!$1:$5000,A3062,FALSE),
"")</f>
        <v/>
      </c>
      <c r="F3062" t="str">
        <f>IF(HLOOKUP("OS according to the configuration file",'vInfo (Imported)'!$1:$5000,A3062,FALSE)&gt;0,
HLOOKUP("OS according to the configuration file",'vInfo (Imported)'!$1:$5000,A3062,FALSE),
"")</f>
        <v/>
      </c>
      <c r="G3062" s="1" t="str">
        <f>IF(HLOOKUP("Cluster",'vInfo (Imported)'!$1:$5000,A3062,FALSE)&gt;0,
HLOOKUP("Cluster",'vInfo (Imported)'!$1:$5000,A3062,FALSE),
"")</f>
        <v/>
      </c>
      <c r="K3062" s="28">
        <f>'vCluster (Imported)'!A3062</f>
        <v>0</v>
      </c>
      <c r="L3062">
        <f t="shared" si="285"/>
        <v>0</v>
      </c>
      <c r="M3062">
        <f t="shared" si="286"/>
        <v>0</v>
      </c>
      <c r="N3062">
        <f t="shared" si="287"/>
        <v>0</v>
      </c>
      <c r="O3062" s="1">
        <f t="shared" si="288"/>
        <v>0</v>
      </c>
      <c r="P3062">
        <f>SUMIFS('vCluster (Imported)'!$G:$G,'vCluster (Imported)'!$A:$A,K3062)</f>
        <v>0</v>
      </c>
      <c r="Q3062">
        <f t="shared" si="289"/>
        <v>0</v>
      </c>
    </row>
    <row r="3063" spans="1:17" x14ac:dyDescent="0.3">
      <c r="A3063">
        <f t="shared" si="284"/>
        <v>3063</v>
      </c>
      <c r="B3063" t="str">
        <f>IF(HLOOKUP("Memory",'vInfo (Imported)'!$1:$5000,A3063,FALSE)&gt;0,HLOOKUP("Memory",'vInfo (Imported)'!$1:$5000,A3063,FALSE),"")</f>
        <v/>
      </c>
      <c r="C3063" t="str">
        <f>IF(HLOOKUP("CPUs",'vInfo (Imported)'!$1:$5000,A3063,FALSE)&gt;0,
HLOOKUP("CPUs",'vInfo (Imported)'!$1:$5000,A3063,FALSE),
"")</f>
        <v/>
      </c>
      <c r="D3063" t="str">
        <f>IF(HLOOKUP($D$1,'vInfo (Imported)'!$1:$5000,A3063,FALSE)&gt;0,
HLOOKUP($D$1,'vInfo (Imported)'!$1:$5000,A3063,FALSE),
"")</f>
        <v/>
      </c>
      <c r="E3063" t="str">
        <f>IF(HLOOKUP("Category",'vInfo (Imported)'!$1:$5000,A3063,FALSE)&gt;0,
HLOOKUP("Category",'vInfo (Imported)'!$1:$5000,A3063,FALSE),
"")</f>
        <v/>
      </c>
      <c r="F3063" t="str">
        <f>IF(HLOOKUP("OS according to the configuration file",'vInfo (Imported)'!$1:$5000,A3063,FALSE)&gt;0,
HLOOKUP("OS according to the configuration file",'vInfo (Imported)'!$1:$5000,A3063,FALSE),
"")</f>
        <v/>
      </c>
      <c r="G3063" s="1" t="str">
        <f>IF(HLOOKUP("Cluster",'vInfo (Imported)'!$1:$5000,A3063,FALSE)&gt;0,
HLOOKUP("Cluster",'vInfo (Imported)'!$1:$5000,A3063,FALSE),
"")</f>
        <v/>
      </c>
      <c r="K3063" s="28">
        <f>'vCluster (Imported)'!A3063</f>
        <v>0</v>
      </c>
      <c r="L3063">
        <f t="shared" si="285"/>
        <v>0</v>
      </c>
      <c r="M3063">
        <f t="shared" si="286"/>
        <v>0</v>
      </c>
      <c r="N3063">
        <f t="shared" si="287"/>
        <v>0</v>
      </c>
      <c r="O3063" s="1">
        <f t="shared" si="288"/>
        <v>0</v>
      </c>
      <c r="P3063">
        <f>SUMIFS('vCluster (Imported)'!$G:$G,'vCluster (Imported)'!$A:$A,K3063)</f>
        <v>0</v>
      </c>
      <c r="Q3063">
        <f t="shared" si="289"/>
        <v>0</v>
      </c>
    </row>
    <row r="3064" spans="1:17" x14ac:dyDescent="0.3">
      <c r="A3064">
        <f t="shared" si="284"/>
        <v>3064</v>
      </c>
      <c r="B3064" t="str">
        <f>IF(HLOOKUP("Memory",'vInfo (Imported)'!$1:$5000,A3064,FALSE)&gt;0,HLOOKUP("Memory",'vInfo (Imported)'!$1:$5000,A3064,FALSE),"")</f>
        <v/>
      </c>
      <c r="C3064" t="str">
        <f>IF(HLOOKUP("CPUs",'vInfo (Imported)'!$1:$5000,A3064,FALSE)&gt;0,
HLOOKUP("CPUs",'vInfo (Imported)'!$1:$5000,A3064,FALSE),
"")</f>
        <v/>
      </c>
      <c r="D3064" t="str">
        <f>IF(HLOOKUP($D$1,'vInfo (Imported)'!$1:$5000,A3064,FALSE)&gt;0,
HLOOKUP($D$1,'vInfo (Imported)'!$1:$5000,A3064,FALSE),
"")</f>
        <v/>
      </c>
      <c r="E3064" t="str">
        <f>IF(HLOOKUP("Category",'vInfo (Imported)'!$1:$5000,A3064,FALSE)&gt;0,
HLOOKUP("Category",'vInfo (Imported)'!$1:$5000,A3064,FALSE),
"")</f>
        <v/>
      </c>
      <c r="F3064" t="str">
        <f>IF(HLOOKUP("OS according to the configuration file",'vInfo (Imported)'!$1:$5000,A3064,FALSE)&gt;0,
HLOOKUP("OS according to the configuration file",'vInfo (Imported)'!$1:$5000,A3064,FALSE),
"")</f>
        <v/>
      </c>
      <c r="G3064" s="1" t="str">
        <f>IF(HLOOKUP("Cluster",'vInfo (Imported)'!$1:$5000,A3064,FALSE)&gt;0,
HLOOKUP("Cluster",'vInfo (Imported)'!$1:$5000,A3064,FALSE),
"")</f>
        <v/>
      </c>
      <c r="K3064" s="28">
        <f>'vCluster (Imported)'!A3064</f>
        <v>0</v>
      </c>
      <c r="L3064">
        <f t="shared" si="285"/>
        <v>0</v>
      </c>
      <c r="M3064">
        <f t="shared" si="286"/>
        <v>0</v>
      </c>
      <c r="N3064">
        <f t="shared" si="287"/>
        <v>0</v>
      </c>
      <c r="O3064" s="1">
        <f t="shared" si="288"/>
        <v>0</v>
      </c>
      <c r="P3064">
        <f>SUMIFS('vCluster (Imported)'!$G:$G,'vCluster (Imported)'!$A:$A,K3064)</f>
        <v>0</v>
      </c>
      <c r="Q3064">
        <f t="shared" si="289"/>
        <v>0</v>
      </c>
    </row>
    <row r="3065" spans="1:17" x14ac:dyDescent="0.3">
      <c r="A3065">
        <f t="shared" si="284"/>
        <v>3065</v>
      </c>
      <c r="B3065" t="str">
        <f>IF(HLOOKUP("Memory",'vInfo (Imported)'!$1:$5000,A3065,FALSE)&gt;0,HLOOKUP("Memory",'vInfo (Imported)'!$1:$5000,A3065,FALSE),"")</f>
        <v/>
      </c>
      <c r="C3065" t="str">
        <f>IF(HLOOKUP("CPUs",'vInfo (Imported)'!$1:$5000,A3065,FALSE)&gt;0,
HLOOKUP("CPUs",'vInfo (Imported)'!$1:$5000,A3065,FALSE),
"")</f>
        <v/>
      </c>
      <c r="D3065" t="str">
        <f>IF(HLOOKUP($D$1,'vInfo (Imported)'!$1:$5000,A3065,FALSE)&gt;0,
HLOOKUP($D$1,'vInfo (Imported)'!$1:$5000,A3065,FALSE),
"")</f>
        <v/>
      </c>
      <c r="E3065" t="str">
        <f>IF(HLOOKUP("Category",'vInfo (Imported)'!$1:$5000,A3065,FALSE)&gt;0,
HLOOKUP("Category",'vInfo (Imported)'!$1:$5000,A3065,FALSE),
"")</f>
        <v/>
      </c>
      <c r="F3065" t="str">
        <f>IF(HLOOKUP("OS according to the configuration file",'vInfo (Imported)'!$1:$5000,A3065,FALSE)&gt;0,
HLOOKUP("OS according to the configuration file",'vInfo (Imported)'!$1:$5000,A3065,FALSE),
"")</f>
        <v/>
      </c>
      <c r="G3065" s="1" t="str">
        <f>IF(HLOOKUP("Cluster",'vInfo (Imported)'!$1:$5000,A3065,FALSE)&gt;0,
HLOOKUP("Cluster",'vInfo (Imported)'!$1:$5000,A3065,FALSE),
"")</f>
        <v/>
      </c>
      <c r="K3065" s="28">
        <f>'vCluster (Imported)'!A3065</f>
        <v>0</v>
      </c>
      <c r="L3065">
        <f t="shared" si="285"/>
        <v>0</v>
      </c>
      <c r="M3065">
        <f t="shared" si="286"/>
        <v>0</v>
      </c>
      <c r="N3065">
        <f t="shared" si="287"/>
        <v>0</v>
      </c>
      <c r="O3065" s="1">
        <f t="shared" si="288"/>
        <v>0</v>
      </c>
      <c r="P3065">
        <f>SUMIFS('vCluster (Imported)'!$G:$G,'vCluster (Imported)'!$A:$A,K3065)</f>
        <v>0</v>
      </c>
      <c r="Q3065">
        <f t="shared" si="289"/>
        <v>0</v>
      </c>
    </row>
    <row r="3066" spans="1:17" x14ac:dyDescent="0.3">
      <c r="A3066">
        <f t="shared" si="284"/>
        <v>3066</v>
      </c>
      <c r="B3066" t="str">
        <f>IF(HLOOKUP("Memory",'vInfo (Imported)'!$1:$5000,A3066,FALSE)&gt;0,HLOOKUP("Memory",'vInfo (Imported)'!$1:$5000,A3066,FALSE),"")</f>
        <v/>
      </c>
      <c r="C3066" t="str">
        <f>IF(HLOOKUP("CPUs",'vInfo (Imported)'!$1:$5000,A3066,FALSE)&gt;0,
HLOOKUP("CPUs",'vInfo (Imported)'!$1:$5000,A3066,FALSE),
"")</f>
        <v/>
      </c>
      <c r="D3066" t="str">
        <f>IF(HLOOKUP($D$1,'vInfo (Imported)'!$1:$5000,A3066,FALSE)&gt;0,
HLOOKUP($D$1,'vInfo (Imported)'!$1:$5000,A3066,FALSE),
"")</f>
        <v/>
      </c>
      <c r="E3066" t="str">
        <f>IF(HLOOKUP("Category",'vInfo (Imported)'!$1:$5000,A3066,FALSE)&gt;0,
HLOOKUP("Category",'vInfo (Imported)'!$1:$5000,A3066,FALSE),
"")</f>
        <v/>
      </c>
      <c r="F3066" t="str">
        <f>IF(HLOOKUP("OS according to the configuration file",'vInfo (Imported)'!$1:$5000,A3066,FALSE)&gt;0,
HLOOKUP("OS according to the configuration file",'vInfo (Imported)'!$1:$5000,A3066,FALSE),
"")</f>
        <v/>
      </c>
      <c r="G3066" s="1" t="str">
        <f>IF(HLOOKUP("Cluster",'vInfo (Imported)'!$1:$5000,A3066,FALSE)&gt;0,
HLOOKUP("Cluster",'vInfo (Imported)'!$1:$5000,A3066,FALSE),
"")</f>
        <v/>
      </c>
      <c r="K3066" s="28">
        <f>'vCluster (Imported)'!A3066</f>
        <v>0</v>
      </c>
      <c r="L3066">
        <f t="shared" si="285"/>
        <v>0</v>
      </c>
      <c r="M3066">
        <f t="shared" si="286"/>
        <v>0</v>
      </c>
      <c r="N3066">
        <f t="shared" si="287"/>
        <v>0</v>
      </c>
      <c r="O3066" s="1">
        <f t="shared" si="288"/>
        <v>0</v>
      </c>
      <c r="P3066">
        <f>SUMIFS('vCluster (Imported)'!$G:$G,'vCluster (Imported)'!$A:$A,K3066)</f>
        <v>0</v>
      </c>
      <c r="Q3066">
        <f t="shared" si="289"/>
        <v>0</v>
      </c>
    </row>
    <row r="3067" spans="1:17" x14ac:dyDescent="0.3">
      <c r="A3067">
        <f t="shared" si="284"/>
        <v>3067</v>
      </c>
      <c r="B3067" t="str">
        <f>IF(HLOOKUP("Memory",'vInfo (Imported)'!$1:$5000,A3067,FALSE)&gt;0,HLOOKUP("Memory",'vInfo (Imported)'!$1:$5000,A3067,FALSE),"")</f>
        <v/>
      </c>
      <c r="C3067" t="str">
        <f>IF(HLOOKUP("CPUs",'vInfo (Imported)'!$1:$5000,A3067,FALSE)&gt;0,
HLOOKUP("CPUs",'vInfo (Imported)'!$1:$5000,A3067,FALSE),
"")</f>
        <v/>
      </c>
      <c r="D3067" t="str">
        <f>IF(HLOOKUP($D$1,'vInfo (Imported)'!$1:$5000,A3067,FALSE)&gt;0,
HLOOKUP($D$1,'vInfo (Imported)'!$1:$5000,A3067,FALSE),
"")</f>
        <v/>
      </c>
      <c r="E3067" t="str">
        <f>IF(HLOOKUP("Category",'vInfo (Imported)'!$1:$5000,A3067,FALSE)&gt;0,
HLOOKUP("Category",'vInfo (Imported)'!$1:$5000,A3067,FALSE),
"")</f>
        <v/>
      </c>
      <c r="F3067" t="str">
        <f>IF(HLOOKUP("OS according to the configuration file",'vInfo (Imported)'!$1:$5000,A3067,FALSE)&gt;0,
HLOOKUP("OS according to the configuration file",'vInfo (Imported)'!$1:$5000,A3067,FALSE),
"")</f>
        <v/>
      </c>
      <c r="G3067" s="1" t="str">
        <f>IF(HLOOKUP("Cluster",'vInfo (Imported)'!$1:$5000,A3067,FALSE)&gt;0,
HLOOKUP("Cluster",'vInfo (Imported)'!$1:$5000,A3067,FALSE),
"")</f>
        <v/>
      </c>
      <c r="K3067" s="28">
        <f>'vCluster (Imported)'!A3067</f>
        <v>0</v>
      </c>
      <c r="L3067">
        <f t="shared" si="285"/>
        <v>0</v>
      </c>
      <c r="M3067">
        <f t="shared" si="286"/>
        <v>0</v>
      </c>
      <c r="N3067">
        <f t="shared" si="287"/>
        <v>0</v>
      </c>
      <c r="O3067" s="1">
        <f t="shared" si="288"/>
        <v>0</v>
      </c>
      <c r="P3067">
        <f>SUMIFS('vCluster (Imported)'!$G:$G,'vCluster (Imported)'!$A:$A,K3067)</f>
        <v>0</v>
      </c>
      <c r="Q3067">
        <f t="shared" si="289"/>
        <v>0</v>
      </c>
    </row>
    <row r="3068" spans="1:17" x14ac:dyDescent="0.3">
      <c r="A3068">
        <f t="shared" si="284"/>
        <v>3068</v>
      </c>
      <c r="B3068" t="str">
        <f>IF(HLOOKUP("Memory",'vInfo (Imported)'!$1:$5000,A3068,FALSE)&gt;0,HLOOKUP("Memory",'vInfo (Imported)'!$1:$5000,A3068,FALSE),"")</f>
        <v/>
      </c>
      <c r="C3068" t="str">
        <f>IF(HLOOKUP("CPUs",'vInfo (Imported)'!$1:$5000,A3068,FALSE)&gt;0,
HLOOKUP("CPUs",'vInfo (Imported)'!$1:$5000,A3068,FALSE),
"")</f>
        <v/>
      </c>
      <c r="D3068" t="str">
        <f>IF(HLOOKUP($D$1,'vInfo (Imported)'!$1:$5000,A3068,FALSE)&gt;0,
HLOOKUP($D$1,'vInfo (Imported)'!$1:$5000,A3068,FALSE),
"")</f>
        <v/>
      </c>
      <c r="E3068" t="str">
        <f>IF(HLOOKUP("Category",'vInfo (Imported)'!$1:$5000,A3068,FALSE)&gt;0,
HLOOKUP("Category",'vInfo (Imported)'!$1:$5000,A3068,FALSE),
"")</f>
        <v/>
      </c>
      <c r="F3068" t="str">
        <f>IF(HLOOKUP("OS according to the configuration file",'vInfo (Imported)'!$1:$5000,A3068,FALSE)&gt;0,
HLOOKUP("OS according to the configuration file",'vInfo (Imported)'!$1:$5000,A3068,FALSE),
"")</f>
        <v/>
      </c>
      <c r="G3068" s="1" t="str">
        <f>IF(HLOOKUP("Cluster",'vInfo (Imported)'!$1:$5000,A3068,FALSE)&gt;0,
HLOOKUP("Cluster",'vInfo (Imported)'!$1:$5000,A3068,FALSE),
"")</f>
        <v/>
      </c>
      <c r="K3068" s="28">
        <f>'vCluster (Imported)'!A3068</f>
        <v>0</v>
      </c>
      <c r="L3068">
        <f t="shared" si="285"/>
        <v>0</v>
      </c>
      <c r="M3068">
        <f t="shared" si="286"/>
        <v>0</v>
      </c>
      <c r="N3068">
        <f t="shared" si="287"/>
        <v>0</v>
      </c>
      <c r="O3068" s="1">
        <f t="shared" si="288"/>
        <v>0</v>
      </c>
      <c r="P3068">
        <f>SUMIFS('vCluster (Imported)'!$G:$G,'vCluster (Imported)'!$A:$A,K3068)</f>
        <v>0</v>
      </c>
      <c r="Q3068">
        <f t="shared" si="289"/>
        <v>0</v>
      </c>
    </row>
    <row r="3069" spans="1:17" x14ac:dyDescent="0.3">
      <c r="A3069">
        <f t="shared" si="284"/>
        <v>3069</v>
      </c>
      <c r="B3069" t="str">
        <f>IF(HLOOKUP("Memory",'vInfo (Imported)'!$1:$5000,A3069,FALSE)&gt;0,HLOOKUP("Memory",'vInfo (Imported)'!$1:$5000,A3069,FALSE),"")</f>
        <v/>
      </c>
      <c r="C3069" t="str">
        <f>IF(HLOOKUP("CPUs",'vInfo (Imported)'!$1:$5000,A3069,FALSE)&gt;0,
HLOOKUP("CPUs",'vInfo (Imported)'!$1:$5000,A3069,FALSE),
"")</f>
        <v/>
      </c>
      <c r="D3069" t="str">
        <f>IF(HLOOKUP($D$1,'vInfo (Imported)'!$1:$5000,A3069,FALSE)&gt;0,
HLOOKUP($D$1,'vInfo (Imported)'!$1:$5000,A3069,FALSE),
"")</f>
        <v/>
      </c>
      <c r="E3069" t="str">
        <f>IF(HLOOKUP("Category",'vInfo (Imported)'!$1:$5000,A3069,FALSE)&gt;0,
HLOOKUP("Category",'vInfo (Imported)'!$1:$5000,A3069,FALSE),
"")</f>
        <v/>
      </c>
      <c r="F3069" t="str">
        <f>IF(HLOOKUP("OS according to the configuration file",'vInfo (Imported)'!$1:$5000,A3069,FALSE)&gt;0,
HLOOKUP("OS according to the configuration file",'vInfo (Imported)'!$1:$5000,A3069,FALSE),
"")</f>
        <v/>
      </c>
      <c r="G3069" s="1" t="str">
        <f>IF(HLOOKUP("Cluster",'vInfo (Imported)'!$1:$5000,A3069,FALSE)&gt;0,
HLOOKUP("Cluster",'vInfo (Imported)'!$1:$5000,A3069,FALSE),
"")</f>
        <v/>
      </c>
      <c r="K3069" s="28">
        <f>'vCluster (Imported)'!A3069</f>
        <v>0</v>
      </c>
      <c r="L3069">
        <f t="shared" si="285"/>
        <v>0</v>
      </c>
      <c r="M3069">
        <f t="shared" si="286"/>
        <v>0</v>
      </c>
      <c r="N3069">
        <f t="shared" si="287"/>
        <v>0</v>
      </c>
      <c r="O3069" s="1">
        <f t="shared" si="288"/>
        <v>0</v>
      </c>
      <c r="P3069">
        <f>SUMIFS('vCluster (Imported)'!$G:$G,'vCluster (Imported)'!$A:$A,K3069)</f>
        <v>0</v>
      </c>
      <c r="Q3069">
        <f t="shared" si="289"/>
        <v>0</v>
      </c>
    </row>
    <row r="3070" spans="1:17" x14ac:dyDescent="0.3">
      <c r="A3070">
        <f t="shared" si="284"/>
        <v>3070</v>
      </c>
      <c r="B3070" t="str">
        <f>IF(HLOOKUP("Memory",'vInfo (Imported)'!$1:$5000,A3070,FALSE)&gt;0,HLOOKUP("Memory",'vInfo (Imported)'!$1:$5000,A3070,FALSE),"")</f>
        <v/>
      </c>
      <c r="C3070" t="str">
        <f>IF(HLOOKUP("CPUs",'vInfo (Imported)'!$1:$5000,A3070,FALSE)&gt;0,
HLOOKUP("CPUs",'vInfo (Imported)'!$1:$5000,A3070,FALSE),
"")</f>
        <v/>
      </c>
      <c r="D3070" t="str">
        <f>IF(HLOOKUP($D$1,'vInfo (Imported)'!$1:$5000,A3070,FALSE)&gt;0,
HLOOKUP($D$1,'vInfo (Imported)'!$1:$5000,A3070,FALSE),
"")</f>
        <v/>
      </c>
      <c r="E3070" t="str">
        <f>IF(HLOOKUP("Category",'vInfo (Imported)'!$1:$5000,A3070,FALSE)&gt;0,
HLOOKUP("Category",'vInfo (Imported)'!$1:$5000,A3070,FALSE),
"")</f>
        <v/>
      </c>
      <c r="F3070" t="str">
        <f>IF(HLOOKUP("OS according to the configuration file",'vInfo (Imported)'!$1:$5000,A3070,FALSE)&gt;0,
HLOOKUP("OS according to the configuration file",'vInfo (Imported)'!$1:$5000,A3070,FALSE),
"")</f>
        <v/>
      </c>
      <c r="G3070" s="1" t="str">
        <f>IF(HLOOKUP("Cluster",'vInfo (Imported)'!$1:$5000,A3070,FALSE)&gt;0,
HLOOKUP("Cluster",'vInfo (Imported)'!$1:$5000,A3070,FALSE),
"")</f>
        <v/>
      </c>
      <c r="K3070" s="28">
        <f>'vCluster (Imported)'!A3070</f>
        <v>0</v>
      </c>
      <c r="L3070">
        <f t="shared" si="285"/>
        <v>0</v>
      </c>
      <c r="M3070">
        <f t="shared" si="286"/>
        <v>0</v>
      </c>
      <c r="N3070">
        <f t="shared" si="287"/>
        <v>0</v>
      </c>
      <c r="O3070" s="1">
        <f t="shared" si="288"/>
        <v>0</v>
      </c>
      <c r="P3070">
        <f>SUMIFS('vCluster (Imported)'!$G:$G,'vCluster (Imported)'!$A:$A,K3070)</f>
        <v>0</v>
      </c>
      <c r="Q3070">
        <f t="shared" si="289"/>
        <v>0</v>
      </c>
    </row>
    <row r="3071" spans="1:17" x14ac:dyDescent="0.3">
      <c r="A3071">
        <f t="shared" si="284"/>
        <v>3071</v>
      </c>
      <c r="B3071" t="str">
        <f>IF(HLOOKUP("Memory",'vInfo (Imported)'!$1:$5000,A3071,FALSE)&gt;0,HLOOKUP("Memory",'vInfo (Imported)'!$1:$5000,A3071,FALSE),"")</f>
        <v/>
      </c>
      <c r="C3071" t="str">
        <f>IF(HLOOKUP("CPUs",'vInfo (Imported)'!$1:$5000,A3071,FALSE)&gt;0,
HLOOKUP("CPUs",'vInfo (Imported)'!$1:$5000,A3071,FALSE),
"")</f>
        <v/>
      </c>
      <c r="D3071" t="str">
        <f>IF(HLOOKUP($D$1,'vInfo (Imported)'!$1:$5000,A3071,FALSE)&gt;0,
HLOOKUP($D$1,'vInfo (Imported)'!$1:$5000,A3071,FALSE),
"")</f>
        <v/>
      </c>
      <c r="E3071" t="str">
        <f>IF(HLOOKUP("Category",'vInfo (Imported)'!$1:$5000,A3071,FALSE)&gt;0,
HLOOKUP("Category",'vInfo (Imported)'!$1:$5000,A3071,FALSE),
"")</f>
        <v/>
      </c>
      <c r="F3071" t="str">
        <f>IF(HLOOKUP("OS according to the configuration file",'vInfo (Imported)'!$1:$5000,A3071,FALSE)&gt;0,
HLOOKUP("OS according to the configuration file",'vInfo (Imported)'!$1:$5000,A3071,FALSE),
"")</f>
        <v/>
      </c>
      <c r="G3071" s="1" t="str">
        <f>IF(HLOOKUP("Cluster",'vInfo (Imported)'!$1:$5000,A3071,FALSE)&gt;0,
HLOOKUP("Cluster",'vInfo (Imported)'!$1:$5000,A3071,FALSE),
"")</f>
        <v/>
      </c>
      <c r="K3071" s="28">
        <f>'vCluster (Imported)'!A3071</f>
        <v>0</v>
      </c>
      <c r="L3071">
        <f t="shared" si="285"/>
        <v>0</v>
      </c>
      <c r="M3071">
        <f t="shared" si="286"/>
        <v>0</v>
      </c>
      <c r="N3071">
        <f t="shared" si="287"/>
        <v>0</v>
      </c>
      <c r="O3071" s="1">
        <f t="shared" si="288"/>
        <v>0</v>
      </c>
      <c r="P3071">
        <f>SUMIFS('vCluster (Imported)'!$G:$G,'vCluster (Imported)'!$A:$A,K3071)</f>
        <v>0</v>
      </c>
      <c r="Q3071">
        <f t="shared" si="289"/>
        <v>0</v>
      </c>
    </row>
    <row r="3072" spans="1:17" x14ac:dyDescent="0.3">
      <c r="A3072">
        <f t="shared" si="284"/>
        <v>3072</v>
      </c>
      <c r="B3072" t="str">
        <f>IF(HLOOKUP("Memory",'vInfo (Imported)'!$1:$5000,A3072,FALSE)&gt;0,HLOOKUP("Memory",'vInfo (Imported)'!$1:$5000,A3072,FALSE),"")</f>
        <v/>
      </c>
      <c r="C3072" t="str">
        <f>IF(HLOOKUP("CPUs",'vInfo (Imported)'!$1:$5000,A3072,FALSE)&gt;0,
HLOOKUP("CPUs",'vInfo (Imported)'!$1:$5000,A3072,FALSE),
"")</f>
        <v/>
      </c>
      <c r="D3072" t="str">
        <f>IF(HLOOKUP($D$1,'vInfo (Imported)'!$1:$5000,A3072,FALSE)&gt;0,
HLOOKUP($D$1,'vInfo (Imported)'!$1:$5000,A3072,FALSE),
"")</f>
        <v/>
      </c>
      <c r="E3072" t="str">
        <f>IF(HLOOKUP("Category",'vInfo (Imported)'!$1:$5000,A3072,FALSE)&gt;0,
HLOOKUP("Category",'vInfo (Imported)'!$1:$5000,A3072,FALSE),
"")</f>
        <v/>
      </c>
      <c r="F3072" t="str">
        <f>IF(HLOOKUP("OS according to the configuration file",'vInfo (Imported)'!$1:$5000,A3072,FALSE)&gt;0,
HLOOKUP("OS according to the configuration file",'vInfo (Imported)'!$1:$5000,A3072,FALSE),
"")</f>
        <v/>
      </c>
      <c r="G3072" s="1" t="str">
        <f>IF(HLOOKUP("Cluster",'vInfo (Imported)'!$1:$5000,A3072,FALSE)&gt;0,
HLOOKUP("Cluster",'vInfo (Imported)'!$1:$5000,A3072,FALSE),
"")</f>
        <v/>
      </c>
      <c r="K3072" s="28">
        <f>'vCluster (Imported)'!A3072</f>
        <v>0</v>
      </c>
      <c r="L3072">
        <f t="shared" si="285"/>
        <v>0</v>
      </c>
      <c r="M3072">
        <f t="shared" si="286"/>
        <v>0</v>
      </c>
      <c r="N3072">
        <f t="shared" si="287"/>
        <v>0</v>
      </c>
      <c r="O3072" s="1">
        <f t="shared" si="288"/>
        <v>0</v>
      </c>
      <c r="P3072">
        <f>SUMIFS('vCluster (Imported)'!$G:$G,'vCluster (Imported)'!$A:$A,K3072)</f>
        <v>0</v>
      </c>
      <c r="Q3072">
        <f t="shared" si="289"/>
        <v>0</v>
      </c>
    </row>
    <row r="3073" spans="1:17" x14ac:dyDescent="0.3">
      <c r="A3073">
        <f t="shared" si="284"/>
        <v>3073</v>
      </c>
      <c r="B3073" t="str">
        <f>IF(HLOOKUP("Memory",'vInfo (Imported)'!$1:$5000,A3073,FALSE)&gt;0,HLOOKUP("Memory",'vInfo (Imported)'!$1:$5000,A3073,FALSE),"")</f>
        <v/>
      </c>
      <c r="C3073" t="str">
        <f>IF(HLOOKUP("CPUs",'vInfo (Imported)'!$1:$5000,A3073,FALSE)&gt;0,
HLOOKUP("CPUs",'vInfo (Imported)'!$1:$5000,A3073,FALSE),
"")</f>
        <v/>
      </c>
      <c r="D3073" t="str">
        <f>IF(HLOOKUP($D$1,'vInfo (Imported)'!$1:$5000,A3073,FALSE)&gt;0,
HLOOKUP($D$1,'vInfo (Imported)'!$1:$5000,A3073,FALSE),
"")</f>
        <v/>
      </c>
      <c r="E3073" t="str">
        <f>IF(HLOOKUP("Category",'vInfo (Imported)'!$1:$5000,A3073,FALSE)&gt;0,
HLOOKUP("Category",'vInfo (Imported)'!$1:$5000,A3073,FALSE),
"")</f>
        <v/>
      </c>
      <c r="F3073" t="str">
        <f>IF(HLOOKUP("OS according to the configuration file",'vInfo (Imported)'!$1:$5000,A3073,FALSE)&gt;0,
HLOOKUP("OS according to the configuration file",'vInfo (Imported)'!$1:$5000,A3073,FALSE),
"")</f>
        <v/>
      </c>
      <c r="G3073" s="1" t="str">
        <f>IF(HLOOKUP("Cluster",'vInfo (Imported)'!$1:$5000,A3073,FALSE)&gt;0,
HLOOKUP("Cluster",'vInfo (Imported)'!$1:$5000,A3073,FALSE),
"")</f>
        <v/>
      </c>
      <c r="K3073" s="28">
        <f>'vCluster (Imported)'!A3073</f>
        <v>0</v>
      </c>
      <c r="L3073">
        <f t="shared" si="285"/>
        <v>0</v>
      </c>
      <c r="M3073">
        <f t="shared" si="286"/>
        <v>0</v>
      </c>
      <c r="N3073">
        <f t="shared" si="287"/>
        <v>0</v>
      </c>
      <c r="O3073" s="1">
        <f t="shared" si="288"/>
        <v>0</v>
      </c>
      <c r="P3073">
        <f>SUMIFS('vCluster (Imported)'!$G:$G,'vCluster (Imported)'!$A:$A,K3073)</f>
        <v>0</v>
      </c>
      <c r="Q3073">
        <f t="shared" si="289"/>
        <v>0</v>
      </c>
    </row>
    <row r="3074" spans="1:17" x14ac:dyDescent="0.3">
      <c r="A3074">
        <f t="shared" ref="A3074:A3137" si="290">A3073+1</f>
        <v>3074</v>
      </c>
      <c r="B3074" t="str">
        <f>IF(HLOOKUP("Memory",'vInfo (Imported)'!$1:$5000,A3074,FALSE)&gt;0,HLOOKUP("Memory",'vInfo (Imported)'!$1:$5000,A3074,FALSE),"")</f>
        <v/>
      </c>
      <c r="C3074" t="str">
        <f>IF(HLOOKUP("CPUs",'vInfo (Imported)'!$1:$5000,A3074,FALSE)&gt;0,
HLOOKUP("CPUs",'vInfo (Imported)'!$1:$5000,A3074,FALSE),
"")</f>
        <v/>
      </c>
      <c r="D3074" t="str">
        <f>IF(HLOOKUP($D$1,'vInfo (Imported)'!$1:$5000,A3074,FALSE)&gt;0,
HLOOKUP($D$1,'vInfo (Imported)'!$1:$5000,A3074,FALSE),
"")</f>
        <v/>
      </c>
      <c r="E3074" t="str">
        <f>IF(HLOOKUP("Category",'vInfo (Imported)'!$1:$5000,A3074,FALSE)&gt;0,
HLOOKUP("Category",'vInfo (Imported)'!$1:$5000,A3074,FALSE),
"")</f>
        <v/>
      </c>
      <c r="F3074" t="str">
        <f>IF(HLOOKUP("OS according to the configuration file",'vInfo (Imported)'!$1:$5000,A3074,FALSE)&gt;0,
HLOOKUP("OS according to the configuration file",'vInfo (Imported)'!$1:$5000,A3074,FALSE),
"")</f>
        <v/>
      </c>
      <c r="G3074" s="1" t="str">
        <f>IF(HLOOKUP("Cluster",'vInfo (Imported)'!$1:$5000,A3074,FALSE)&gt;0,
HLOOKUP("Cluster",'vInfo (Imported)'!$1:$5000,A3074,FALSE),
"")</f>
        <v/>
      </c>
      <c r="K3074" s="28">
        <f>'vCluster (Imported)'!A3074</f>
        <v>0</v>
      </c>
      <c r="L3074">
        <f t="shared" ref="L3074:L3137" si="291">COUNTIFS(G:G,K3074,$E:$E,$L$1)</f>
        <v>0</v>
      </c>
      <c r="M3074">
        <f t="shared" ref="M3074:M3137" si="292">COUNTIFS(G:G,K3074,$E:$E,$M$1)</f>
        <v>0</v>
      </c>
      <c r="N3074">
        <f t="shared" ref="N3074:N3137" si="293">COUNTIFS(G:G,K3074,$E:$E,$N$1)</f>
        <v>0</v>
      </c>
      <c r="O3074" s="1">
        <f t="shared" ref="O3074:O3137" si="294">COUNTIFS(G:G,K3074,$E:$E,$O$1)</f>
        <v>0</v>
      </c>
      <c r="P3074">
        <f>SUMIFS('vCluster (Imported)'!$G:$G,'vCluster (Imported)'!$A:$A,K3074)</f>
        <v>0</v>
      </c>
      <c r="Q3074">
        <f t="shared" ref="Q3074:Q3137" si="295">IF(L3074&gt;0,P3074,0)</f>
        <v>0</v>
      </c>
    </row>
    <row r="3075" spans="1:17" x14ac:dyDescent="0.3">
      <c r="A3075">
        <f t="shared" si="290"/>
        <v>3075</v>
      </c>
      <c r="B3075" t="str">
        <f>IF(HLOOKUP("Memory",'vInfo (Imported)'!$1:$5000,A3075,FALSE)&gt;0,HLOOKUP("Memory",'vInfo (Imported)'!$1:$5000,A3075,FALSE),"")</f>
        <v/>
      </c>
      <c r="C3075" t="str">
        <f>IF(HLOOKUP("CPUs",'vInfo (Imported)'!$1:$5000,A3075,FALSE)&gt;0,
HLOOKUP("CPUs",'vInfo (Imported)'!$1:$5000,A3075,FALSE),
"")</f>
        <v/>
      </c>
      <c r="D3075" t="str">
        <f>IF(HLOOKUP($D$1,'vInfo (Imported)'!$1:$5000,A3075,FALSE)&gt;0,
HLOOKUP($D$1,'vInfo (Imported)'!$1:$5000,A3075,FALSE),
"")</f>
        <v/>
      </c>
      <c r="E3075" t="str">
        <f>IF(HLOOKUP("Category",'vInfo (Imported)'!$1:$5000,A3075,FALSE)&gt;0,
HLOOKUP("Category",'vInfo (Imported)'!$1:$5000,A3075,FALSE),
"")</f>
        <v/>
      </c>
      <c r="F3075" t="str">
        <f>IF(HLOOKUP("OS according to the configuration file",'vInfo (Imported)'!$1:$5000,A3075,FALSE)&gt;0,
HLOOKUP("OS according to the configuration file",'vInfo (Imported)'!$1:$5000,A3075,FALSE),
"")</f>
        <v/>
      </c>
      <c r="G3075" s="1" t="str">
        <f>IF(HLOOKUP("Cluster",'vInfo (Imported)'!$1:$5000,A3075,FALSE)&gt;0,
HLOOKUP("Cluster",'vInfo (Imported)'!$1:$5000,A3075,FALSE),
"")</f>
        <v/>
      </c>
      <c r="K3075" s="28">
        <f>'vCluster (Imported)'!A3075</f>
        <v>0</v>
      </c>
      <c r="L3075">
        <f t="shared" si="291"/>
        <v>0</v>
      </c>
      <c r="M3075">
        <f t="shared" si="292"/>
        <v>0</v>
      </c>
      <c r="N3075">
        <f t="shared" si="293"/>
        <v>0</v>
      </c>
      <c r="O3075" s="1">
        <f t="shared" si="294"/>
        <v>0</v>
      </c>
      <c r="P3075">
        <f>SUMIFS('vCluster (Imported)'!$G:$G,'vCluster (Imported)'!$A:$A,K3075)</f>
        <v>0</v>
      </c>
      <c r="Q3075">
        <f t="shared" si="295"/>
        <v>0</v>
      </c>
    </row>
    <row r="3076" spans="1:17" x14ac:dyDescent="0.3">
      <c r="A3076">
        <f t="shared" si="290"/>
        <v>3076</v>
      </c>
      <c r="B3076" t="str">
        <f>IF(HLOOKUP("Memory",'vInfo (Imported)'!$1:$5000,A3076,FALSE)&gt;0,HLOOKUP("Memory",'vInfo (Imported)'!$1:$5000,A3076,FALSE),"")</f>
        <v/>
      </c>
      <c r="C3076" t="str">
        <f>IF(HLOOKUP("CPUs",'vInfo (Imported)'!$1:$5000,A3076,FALSE)&gt;0,
HLOOKUP("CPUs",'vInfo (Imported)'!$1:$5000,A3076,FALSE),
"")</f>
        <v/>
      </c>
      <c r="D3076" t="str">
        <f>IF(HLOOKUP($D$1,'vInfo (Imported)'!$1:$5000,A3076,FALSE)&gt;0,
HLOOKUP($D$1,'vInfo (Imported)'!$1:$5000,A3076,FALSE),
"")</f>
        <v/>
      </c>
      <c r="E3076" t="str">
        <f>IF(HLOOKUP("Category",'vInfo (Imported)'!$1:$5000,A3076,FALSE)&gt;0,
HLOOKUP("Category",'vInfo (Imported)'!$1:$5000,A3076,FALSE),
"")</f>
        <v/>
      </c>
      <c r="F3076" t="str">
        <f>IF(HLOOKUP("OS according to the configuration file",'vInfo (Imported)'!$1:$5000,A3076,FALSE)&gt;0,
HLOOKUP("OS according to the configuration file",'vInfo (Imported)'!$1:$5000,A3076,FALSE),
"")</f>
        <v/>
      </c>
      <c r="G3076" s="1" t="str">
        <f>IF(HLOOKUP("Cluster",'vInfo (Imported)'!$1:$5000,A3076,FALSE)&gt;0,
HLOOKUP("Cluster",'vInfo (Imported)'!$1:$5000,A3076,FALSE),
"")</f>
        <v/>
      </c>
      <c r="K3076" s="28">
        <f>'vCluster (Imported)'!A3076</f>
        <v>0</v>
      </c>
      <c r="L3076">
        <f t="shared" si="291"/>
        <v>0</v>
      </c>
      <c r="M3076">
        <f t="shared" si="292"/>
        <v>0</v>
      </c>
      <c r="N3076">
        <f t="shared" si="293"/>
        <v>0</v>
      </c>
      <c r="O3076" s="1">
        <f t="shared" si="294"/>
        <v>0</v>
      </c>
      <c r="P3076">
        <f>SUMIFS('vCluster (Imported)'!$G:$G,'vCluster (Imported)'!$A:$A,K3076)</f>
        <v>0</v>
      </c>
      <c r="Q3076">
        <f t="shared" si="295"/>
        <v>0</v>
      </c>
    </row>
    <row r="3077" spans="1:17" x14ac:dyDescent="0.3">
      <c r="A3077">
        <f t="shared" si="290"/>
        <v>3077</v>
      </c>
      <c r="B3077" t="str">
        <f>IF(HLOOKUP("Memory",'vInfo (Imported)'!$1:$5000,A3077,FALSE)&gt;0,HLOOKUP("Memory",'vInfo (Imported)'!$1:$5000,A3077,FALSE),"")</f>
        <v/>
      </c>
      <c r="C3077" t="str">
        <f>IF(HLOOKUP("CPUs",'vInfo (Imported)'!$1:$5000,A3077,FALSE)&gt;0,
HLOOKUP("CPUs",'vInfo (Imported)'!$1:$5000,A3077,FALSE),
"")</f>
        <v/>
      </c>
      <c r="D3077" t="str">
        <f>IF(HLOOKUP($D$1,'vInfo (Imported)'!$1:$5000,A3077,FALSE)&gt;0,
HLOOKUP($D$1,'vInfo (Imported)'!$1:$5000,A3077,FALSE),
"")</f>
        <v/>
      </c>
      <c r="E3077" t="str">
        <f>IF(HLOOKUP("Category",'vInfo (Imported)'!$1:$5000,A3077,FALSE)&gt;0,
HLOOKUP("Category",'vInfo (Imported)'!$1:$5000,A3077,FALSE),
"")</f>
        <v/>
      </c>
      <c r="F3077" t="str">
        <f>IF(HLOOKUP("OS according to the configuration file",'vInfo (Imported)'!$1:$5000,A3077,FALSE)&gt;0,
HLOOKUP("OS according to the configuration file",'vInfo (Imported)'!$1:$5000,A3077,FALSE),
"")</f>
        <v/>
      </c>
      <c r="G3077" s="1" t="str">
        <f>IF(HLOOKUP("Cluster",'vInfo (Imported)'!$1:$5000,A3077,FALSE)&gt;0,
HLOOKUP("Cluster",'vInfo (Imported)'!$1:$5000,A3077,FALSE),
"")</f>
        <v/>
      </c>
      <c r="K3077" s="28">
        <f>'vCluster (Imported)'!A3077</f>
        <v>0</v>
      </c>
      <c r="L3077">
        <f t="shared" si="291"/>
        <v>0</v>
      </c>
      <c r="M3077">
        <f t="shared" si="292"/>
        <v>0</v>
      </c>
      <c r="N3077">
        <f t="shared" si="293"/>
        <v>0</v>
      </c>
      <c r="O3077" s="1">
        <f t="shared" si="294"/>
        <v>0</v>
      </c>
      <c r="P3077">
        <f>SUMIFS('vCluster (Imported)'!$G:$G,'vCluster (Imported)'!$A:$A,K3077)</f>
        <v>0</v>
      </c>
      <c r="Q3077">
        <f t="shared" si="295"/>
        <v>0</v>
      </c>
    </row>
    <row r="3078" spans="1:17" x14ac:dyDescent="0.3">
      <c r="A3078">
        <f t="shared" si="290"/>
        <v>3078</v>
      </c>
      <c r="B3078" t="str">
        <f>IF(HLOOKUP("Memory",'vInfo (Imported)'!$1:$5000,A3078,FALSE)&gt;0,HLOOKUP("Memory",'vInfo (Imported)'!$1:$5000,A3078,FALSE),"")</f>
        <v/>
      </c>
      <c r="C3078" t="str">
        <f>IF(HLOOKUP("CPUs",'vInfo (Imported)'!$1:$5000,A3078,FALSE)&gt;0,
HLOOKUP("CPUs",'vInfo (Imported)'!$1:$5000,A3078,FALSE),
"")</f>
        <v/>
      </c>
      <c r="D3078" t="str">
        <f>IF(HLOOKUP($D$1,'vInfo (Imported)'!$1:$5000,A3078,FALSE)&gt;0,
HLOOKUP($D$1,'vInfo (Imported)'!$1:$5000,A3078,FALSE),
"")</f>
        <v/>
      </c>
      <c r="E3078" t="str">
        <f>IF(HLOOKUP("Category",'vInfo (Imported)'!$1:$5000,A3078,FALSE)&gt;0,
HLOOKUP("Category",'vInfo (Imported)'!$1:$5000,A3078,FALSE),
"")</f>
        <v/>
      </c>
      <c r="F3078" t="str">
        <f>IF(HLOOKUP("OS according to the configuration file",'vInfo (Imported)'!$1:$5000,A3078,FALSE)&gt;0,
HLOOKUP("OS according to the configuration file",'vInfo (Imported)'!$1:$5000,A3078,FALSE),
"")</f>
        <v/>
      </c>
      <c r="G3078" s="1" t="str">
        <f>IF(HLOOKUP("Cluster",'vInfo (Imported)'!$1:$5000,A3078,FALSE)&gt;0,
HLOOKUP("Cluster",'vInfo (Imported)'!$1:$5000,A3078,FALSE),
"")</f>
        <v/>
      </c>
      <c r="K3078" s="28">
        <f>'vCluster (Imported)'!A3078</f>
        <v>0</v>
      </c>
      <c r="L3078">
        <f t="shared" si="291"/>
        <v>0</v>
      </c>
      <c r="M3078">
        <f t="shared" si="292"/>
        <v>0</v>
      </c>
      <c r="N3078">
        <f t="shared" si="293"/>
        <v>0</v>
      </c>
      <c r="O3078" s="1">
        <f t="shared" si="294"/>
        <v>0</v>
      </c>
      <c r="P3078">
        <f>SUMIFS('vCluster (Imported)'!$G:$G,'vCluster (Imported)'!$A:$A,K3078)</f>
        <v>0</v>
      </c>
      <c r="Q3078">
        <f t="shared" si="295"/>
        <v>0</v>
      </c>
    </row>
    <row r="3079" spans="1:17" x14ac:dyDescent="0.3">
      <c r="A3079">
        <f t="shared" si="290"/>
        <v>3079</v>
      </c>
      <c r="B3079" t="str">
        <f>IF(HLOOKUP("Memory",'vInfo (Imported)'!$1:$5000,A3079,FALSE)&gt;0,HLOOKUP("Memory",'vInfo (Imported)'!$1:$5000,A3079,FALSE),"")</f>
        <v/>
      </c>
      <c r="C3079" t="str">
        <f>IF(HLOOKUP("CPUs",'vInfo (Imported)'!$1:$5000,A3079,FALSE)&gt;0,
HLOOKUP("CPUs",'vInfo (Imported)'!$1:$5000,A3079,FALSE),
"")</f>
        <v/>
      </c>
      <c r="D3079" t="str">
        <f>IF(HLOOKUP($D$1,'vInfo (Imported)'!$1:$5000,A3079,FALSE)&gt;0,
HLOOKUP($D$1,'vInfo (Imported)'!$1:$5000,A3079,FALSE),
"")</f>
        <v/>
      </c>
      <c r="E3079" t="str">
        <f>IF(HLOOKUP("Category",'vInfo (Imported)'!$1:$5000,A3079,FALSE)&gt;0,
HLOOKUP("Category",'vInfo (Imported)'!$1:$5000,A3079,FALSE),
"")</f>
        <v/>
      </c>
      <c r="F3079" t="str">
        <f>IF(HLOOKUP("OS according to the configuration file",'vInfo (Imported)'!$1:$5000,A3079,FALSE)&gt;0,
HLOOKUP("OS according to the configuration file",'vInfo (Imported)'!$1:$5000,A3079,FALSE),
"")</f>
        <v/>
      </c>
      <c r="G3079" s="1" t="str">
        <f>IF(HLOOKUP("Cluster",'vInfo (Imported)'!$1:$5000,A3079,FALSE)&gt;0,
HLOOKUP("Cluster",'vInfo (Imported)'!$1:$5000,A3079,FALSE),
"")</f>
        <v/>
      </c>
      <c r="K3079" s="28">
        <f>'vCluster (Imported)'!A3079</f>
        <v>0</v>
      </c>
      <c r="L3079">
        <f t="shared" si="291"/>
        <v>0</v>
      </c>
      <c r="M3079">
        <f t="shared" si="292"/>
        <v>0</v>
      </c>
      <c r="N3079">
        <f t="shared" si="293"/>
        <v>0</v>
      </c>
      <c r="O3079" s="1">
        <f t="shared" si="294"/>
        <v>0</v>
      </c>
      <c r="P3079">
        <f>SUMIFS('vCluster (Imported)'!$G:$G,'vCluster (Imported)'!$A:$A,K3079)</f>
        <v>0</v>
      </c>
      <c r="Q3079">
        <f t="shared" si="295"/>
        <v>0</v>
      </c>
    </row>
    <row r="3080" spans="1:17" x14ac:dyDescent="0.3">
      <c r="A3080">
        <f t="shared" si="290"/>
        <v>3080</v>
      </c>
      <c r="B3080" t="str">
        <f>IF(HLOOKUP("Memory",'vInfo (Imported)'!$1:$5000,A3080,FALSE)&gt;0,HLOOKUP("Memory",'vInfo (Imported)'!$1:$5000,A3080,FALSE),"")</f>
        <v/>
      </c>
      <c r="C3080" t="str">
        <f>IF(HLOOKUP("CPUs",'vInfo (Imported)'!$1:$5000,A3080,FALSE)&gt;0,
HLOOKUP("CPUs",'vInfo (Imported)'!$1:$5000,A3080,FALSE),
"")</f>
        <v/>
      </c>
      <c r="D3080" t="str">
        <f>IF(HLOOKUP($D$1,'vInfo (Imported)'!$1:$5000,A3080,FALSE)&gt;0,
HLOOKUP($D$1,'vInfo (Imported)'!$1:$5000,A3080,FALSE),
"")</f>
        <v/>
      </c>
      <c r="E3080" t="str">
        <f>IF(HLOOKUP("Category",'vInfo (Imported)'!$1:$5000,A3080,FALSE)&gt;0,
HLOOKUP("Category",'vInfo (Imported)'!$1:$5000,A3080,FALSE),
"")</f>
        <v/>
      </c>
      <c r="F3080" t="str">
        <f>IF(HLOOKUP("OS according to the configuration file",'vInfo (Imported)'!$1:$5000,A3080,FALSE)&gt;0,
HLOOKUP("OS according to the configuration file",'vInfo (Imported)'!$1:$5000,A3080,FALSE),
"")</f>
        <v/>
      </c>
      <c r="G3080" s="1" t="str">
        <f>IF(HLOOKUP("Cluster",'vInfo (Imported)'!$1:$5000,A3080,FALSE)&gt;0,
HLOOKUP("Cluster",'vInfo (Imported)'!$1:$5000,A3080,FALSE),
"")</f>
        <v/>
      </c>
      <c r="K3080" s="28">
        <f>'vCluster (Imported)'!A3080</f>
        <v>0</v>
      </c>
      <c r="L3080">
        <f t="shared" si="291"/>
        <v>0</v>
      </c>
      <c r="M3080">
        <f t="shared" si="292"/>
        <v>0</v>
      </c>
      <c r="N3080">
        <f t="shared" si="293"/>
        <v>0</v>
      </c>
      <c r="O3080" s="1">
        <f t="shared" si="294"/>
        <v>0</v>
      </c>
      <c r="P3080">
        <f>SUMIFS('vCluster (Imported)'!$G:$G,'vCluster (Imported)'!$A:$A,K3080)</f>
        <v>0</v>
      </c>
      <c r="Q3080">
        <f t="shared" si="295"/>
        <v>0</v>
      </c>
    </row>
    <row r="3081" spans="1:17" x14ac:dyDescent="0.3">
      <c r="A3081">
        <f t="shared" si="290"/>
        <v>3081</v>
      </c>
      <c r="B3081" t="str">
        <f>IF(HLOOKUP("Memory",'vInfo (Imported)'!$1:$5000,A3081,FALSE)&gt;0,HLOOKUP("Memory",'vInfo (Imported)'!$1:$5000,A3081,FALSE),"")</f>
        <v/>
      </c>
      <c r="C3081" t="str">
        <f>IF(HLOOKUP("CPUs",'vInfo (Imported)'!$1:$5000,A3081,FALSE)&gt;0,
HLOOKUP("CPUs",'vInfo (Imported)'!$1:$5000,A3081,FALSE),
"")</f>
        <v/>
      </c>
      <c r="D3081" t="str">
        <f>IF(HLOOKUP($D$1,'vInfo (Imported)'!$1:$5000,A3081,FALSE)&gt;0,
HLOOKUP($D$1,'vInfo (Imported)'!$1:$5000,A3081,FALSE),
"")</f>
        <v/>
      </c>
      <c r="E3081" t="str">
        <f>IF(HLOOKUP("Category",'vInfo (Imported)'!$1:$5000,A3081,FALSE)&gt;0,
HLOOKUP("Category",'vInfo (Imported)'!$1:$5000,A3081,FALSE),
"")</f>
        <v/>
      </c>
      <c r="F3081" t="str">
        <f>IF(HLOOKUP("OS according to the configuration file",'vInfo (Imported)'!$1:$5000,A3081,FALSE)&gt;0,
HLOOKUP("OS according to the configuration file",'vInfo (Imported)'!$1:$5000,A3081,FALSE),
"")</f>
        <v/>
      </c>
      <c r="G3081" s="1" t="str">
        <f>IF(HLOOKUP("Cluster",'vInfo (Imported)'!$1:$5000,A3081,FALSE)&gt;0,
HLOOKUP("Cluster",'vInfo (Imported)'!$1:$5000,A3081,FALSE),
"")</f>
        <v/>
      </c>
      <c r="K3081" s="28">
        <f>'vCluster (Imported)'!A3081</f>
        <v>0</v>
      </c>
      <c r="L3081">
        <f t="shared" si="291"/>
        <v>0</v>
      </c>
      <c r="M3081">
        <f t="shared" si="292"/>
        <v>0</v>
      </c>
      <c r="N3081">
        <f t="shared" si="293"/>
        <v>0</v>
      </c>
      <c r="O3081" s="1">
        <f t="shared" si="294"/>
        <v>0</v>
      </c>
      <c r="P3081">
        <f>SUMIFS('vCluster (Imported)'!$G:$G,'vCluster (Imported)'!$A:$A,K3081)</f>
        <v>0</v>
      </c>
      <c r="Q3081">
        <f t="shared" si="295"/>
        <v>0</v>
      </c>
    </row>
    <row r="3082" spans="1:17" x14ac:dyDescent="0.3">
      <c r="A3082">
        <f t="shared" si="290"/>
        <v>3082</v>
      </c>
      <c r="B3082" t="str">
        <f>IF(HLOOKUP("Memory",'vInfo (Imported)'!$1:$5000,A3082,FALSE)&gt;0,HLOOKUP("Memory",'vInfo (Imported)'!$1:$5000,A3082,FALSE),"")</f>
        <v/>
      </c>
      <c r="C3082" t="str">
        <f>IF(HLOOKUP("CPUs",'vInfo (Imported)'!$1:$5000,A3082,FALSE)&gt;0,
HLOOKUP("CPUs",'vInfo (Imported)'!$1:$5000,A3082,FALSE),
"")</f>
        <v/>
      </c>
      <c r="D3082" t="str">
        <f>IF(HLOOKUP($D$1,'vInfo (Imported)'!$1:$5000,A3082,FALSE)&gt;0,
HLOOKUP($D$1,'vInfo (Imported)'!$1:$5000,A3082,FALSE),
"")</f>
        <v/>
      </c>
      <c r="E3082" t="str">
        <f>IF(HLOOKUP("Category",'vInfo (Imported)'!$1:$5000,A3082,FALSE)&gt;0,
HLOOKUP("Category",'vInfo (Imported)'!$1:$5000,A3082,FALSE),
"")</f>
        <v/>
      </c>
      <c r="F3082" t="str">
        <f>IF(HLOOKUP("OS according to the configuration file",'vInfo (Imported)'!$1:$5000,A3082,FALSE)&gt;0,
HLOOKUP("OS according to the configuration file",'vInfo (Imported)'!$1:$5000,A3082,FALSE),
"")</f>
        <v/>
      </c>
      <c r="G3082" s="1" t="str">
        <f>IF(HLOOKUP("Cluster",'vInfo (Imported)'!$1:$5000,A3082,FALSE)&gt;0,
HLOOKUP("Cluster",'vInfo (Imported)'!$1:$5000,A3082,FALSE),
"")</f>
        <v/>
      </c>
      <c r="K3082" s="28">
        <f>'vCluster (Imported)'!A3082</f>
        <v>0</v>
      </c>
      <c r="L3082">
        <f t="shared" si="291"/>
        <v>0</v>
      </c>
      <c r="M3082">
        <f t="shared" si="292"/>
        <v>0</v>
      </c>
      <c r="N3082">
        <f t="shared" si="293"/>
        <v>0</v>
      </c>
      <c r="O3082" s="1">
        <f t="shared" si="294"/>
        <v>0</v>
      </c>
      <c r="P3082">
        <f>SUMIFS('vCluster (Imported)'!$G:$G,'vCluster (Imported)'!$A:$A,K3082)</f>
        <v>0</v>
      </c>
      <c r="Q3082">
        <f t="shared" si="295"/>
        <v>0</v>
      </c>
    </row>
    <row r="3083" spans="1:17" x14ac:dyDescent="0.3">
      <c r="A3083">
        <f t="shared" si="290"/>
        <v>3083</v>
      </c>
      <c r="B3083" t="str">
        <f>IF(HLOOKUP("Memory",'vInfo (Imported)'!$1:$5000,A3083,FALSE)&gt;0,HLOOKUP("Memory",'vInfo (Imported)'!$1:$5000,A3083,FALSE),"")</f>
        <v/>
      </c>
      <c r="C3083" t="str">
        <f>IF(HLOOKUP("CPUs",'vInfo (Imported)'!$1:$5000,A3083,FALSE)&gt;0,
HLOOKUP("CPUs",'vInfo (Imported)'!$1:$5000,A3083,FALSE),
"")</f>
        <v/>
      </c>
      <c r="D3083" t="str">
        <f>IF(HLOOKUP($D$1,'vInfo (Imported)'!$1:$5000,A3083,FALSE)&gt;0,
HLOOKUP($D$1,'vInfo (Imported)'!$1:$5000,A3083,FALSE),
"")</f>
        <v/>
      </c>
      <c r="E3083" t="str">
        <f>IF(HLOOKUP("Category",'vInfo (Imported)'!$1:$5000,A3083,FALSE)&gt;0,
HLOOKUP("Category",'vInfo (Imported)'!$1:$5000,A3083,FALSE),
"")</f>
        <v/>
      </c>
      <c r="F3083" t="str">
        <f>IF(HLOOKUP("OS according to the configuration file",'vInfo (Imported)'!$1:$5000,A3083,FALSE)&gt;0,
HLOOKUP("OS according to the configuration file",'vInfo (Imported)'!$1:$5000,A3083,FALSE),
"")</f>
        <v/>
      </c>
      <c r="G3083" s="1" t="str">
        <f>IF(HLOOKUP("Cluster",'vInfo (Imported)'!$1:$5000,A3083,FALSE)&gt;0,
HLOOKUP("Cluster",'vInfo (Imported)'!$1:$5000,A3083,FALSE),
"")</f>
        <v/>
      </c>
      <c r="K3083" s="28">
        <f>'vCluster (Imported)'!A3083</f>
        <v>0</v>
      </c>
      <c r="L3083">
        <f t="shared" si="291"/>
        <v>0</v>
      </c>
      <c r="M3083">
        <f t="shared" si="292"/>
        <v>0</v>
      </c>
      <c r="N3083">
        <f t="shared" si="293"/>
        <v>0</v>
      </c>
      <c r="O3083" s="1">
        <f t="shared" si="294"/>
        <v>0</v>
      </c>
      <c r="P3083">
        <f>SUMIFS('vCluster (Imported)'!$G:$G,'vCluster (Imported)'!$A:$A,K3083)</f>
        <v>0</v>
      </c>
      <c r="Q3083">
        <f t="shared" si="295"/>
        <v>0</v>
      </c>
    </row>
    <row r="3084" spans="1:17" x14ac:dyDescent="0.3">
      <c r="A3084">
        <f t="shared" si="290"/>
        <v>3084</v>
      </c>
      <c r="B3084" t="str">
        <f>IF(HLOOKUP("Memory",'vInfo (Imported)'!$1:$5000,A3084,FALSE)&gt;0,HLOOKUP("Memory",'vInfo (Imported)'!$1:$5000,A3084,FALSE),"")</f>
        <v/>
      </c>
      <c r="C3084" t="str">
        <f>IF(HLOOKUP("CPUs",'vInfo (Imported)'!$1:$5000,A3084,FALSE)&gt;0,
HLOOKUP("CPUs",'vInfo (Imported)'!$1:$5000,A3084,FALSE),
"")</f>
        <v/>
      </c>
      <c r="D3084" t="str">
        <f>IF(HLOOKUP($D$1,'vInfo (Imported)'!$1:$5000,A3084,FALSE)&gt;0,
HLOOKUP($D$1,'vInfo (Imported)'!$1:$5000,A3084,FALSE),
"")</f>
        <v/>
      </c>
      <c r="E3084" t="str">
        <f>IF(HLOOKUP("Category",'vInfo (Imported)'!$1:$5000,A3084,FALSE)&gt;0,
HLOOKUP("Category",'vInfo (Imported)'!$1:$5000,A3084,FALSE),
"")</f>
        <v/>
      </c>
      <c r="F3084" t="str">
        <f>IF(HLOOKUP("OS according to the configuration file",'vInfo (Imported)'!$1:$5000,A3084,FALSE)&gt;0,
HLOOKUP("OS according to the configuration file",'vInfo (Imported)'!$1:$5000,A3084,FALSE),
"")</f>
        <v/>
      </c>
      <c r="G3084" s="1" t="str">
        <f>IF(HLOOKUP("Cluster",'vInfo (Imported)'!$1:$5000,A3084,FALSE)&gt;0,
HLOOKUP("Cluster",'vInfo (Imported)'!$1:$5000,A3084,FALSE),
"")</f>
        <v/>
      </c>
      <c r="K3084" s="28">
        <f>'vCluster (Imported)'!A3084</f>
        <v>0</v>
      </c>
      <c r="L3084">
        <f t="shared" si="291"/>
        <v>0</v>
      </c>
      <c r="M3084">
        <f t="shared" si="292"/>
        <v>0</v>
      </c>
      <c r="N3084">
        <f t="shared" si="293"/>
        <v>0</v>
      </c>
      <c r="O3084" s="1">
        <f t="shared" si="294"/>
        <v>0</v>
      </c>
      <c r="P3084">
        <f>SUMIFS('vCluster (Imported)'!$G:$G,'vCluster (Imported)'!$A:$A,K3084)</f>
        <v>0</v>
      </c>
      <c r="Q3084">
        <f t="shared" si="295"/>
        <v>0</v>
      </c>
    </row>
    <row r="3085" spans="1:17" x14ac:dyDescent="0.3">
      <c r="A3085">
        <f t="shared" si="290"/>
        <v>3085</v>
      </c>
      <c r="B3085" t="str">
        <f>IF(HLOOKUP("Memory",'vInfo (Imported)'!$1:$5000,A3085,FALSE)&gt;0,HLOOKUP("Memory",'vInfo (Imported)'!$1:$5000,A3085,FALSE),"")</f>
        <v/>
      </c>
      <c r="C3085" t="str">
        <f>IF(HLOOKUP("CPUs",'vInfo (Imported)'!$1:$5000,A3085,FALSE)&gt;0,
HLOOKUP("CPUs",'vInfo (Imported)'!$1:$5000,A3085,FALSE),
"")</f>
        <v/>
      </c>
      <c r="D3085" t="str">
        <f>IF(HLOOKUP($D$1,'vInfo (Imported)'!$1:$5000,A3085,FALSE)&gt;0,
HLOOKUP($D$1,'vInfo (Imported)'!$1:$5000,A3085,FALSE),
"")</f>
        <v/>
      </c>
      <c r="E3085" t="str">
        <f>IF(HLOOKUP("Category",'vInfo (Imported)'!$1:$5000,A3085,FALSE)&gt;0,
HLOOKUP("Category",'vInfo (Imported)'!$1:$5000,A3085,FALSE),
"")</f>
        <v/>
      </c>
      <c r="F3085" t="str">
        <f>IF(HLOOKUP("OS according to the configuration file",'vInfo (Imported)'!$1:$5000,A3085,FALSE)&gt;0,
HLOOKUP("OS according to the configuration file",'vInfo (Imported)'!$1:$5000,A3085,FALSE),
"")</f>
        <v/>
      </c>
      <c r="G3085" s="1" t="str">
        <f>IF(HLOOKUP("Cluster",'vInfo (Imported)'!$1:$5000,A3085,FALSE)&gt;0,
HLOOKUP("Cluster",'vInfo (Imported)'!$1:$5000,A3085,FALSE),
"")</f>
        <v/>
      </c>
      <c r="K3085" s="28">
        <f>'vCluster (Imported)'!A3085</f>
        <v>0</v>
      </c>
      <c r="L3085">
        <f t="shared" si="291"/>
        <v>0</v>
      </c>
      <c r="M3085">
        <f t="shared" si="292"/>
        <v>0</v>
      </c>
      <c r="N3085">
        <f t="shared" si="293"/>
        <v>0</v>
      </c>
      <c r="O3085" s="1">
        <f t="shared" si="294"/>
        <v>0</v>
      </c>
      <c r="P3085">
        <f>SUMIFS('vCluster (Imported)'!$G:$G,'vCluster (Imported)'!$A:$A,K3085)</f>
        <v>0</v>
      </c>
      <c r="Q3085">
        <f t="shared" si="295"/>
        <v>0</v>
      </c>
    </row>
    <row r="3086" spans="1:17" x14ac:dyDescent="0.3">
      <c r="A3086">
        <f t="shared" si="290"/>
        <v>3086</v>
      </c>
      <c r="B3086" t="str">
        <f>IF(HLOOKUP("Memory",'vInfo (Imported)'!$1:$5000,A3086,FALSE)&gt;0,HLOOKUP("Memory",'vInfo (Imported)'!$1:$5000,A3086,FALSE),"")</f>
        <v/>
      </c>
      <c r="C3086" t="str">
        <f>IF(HLOOKUP("CPUs",'vInfo (Imported)'!$1:$5000,A3086,FALSE)&gt;0,
HLOOKUP("CPUs",'vInfo (Imported)'!$1:$5000,A3086,FALSE),
"")</f>
        <v/>
      </c>
      <c r="D3086" t="str">
        <f>IF(HLOOKUP($D$1,'vInfo (Imported)'!$1:$5000,A3086,FALSE)&gt;0,
HLOOKUP($D$1,'vInfo (Imported)'!$1:$5000,A3086,FALSE),
"")</f>
        <v/>
      </c>
      <c r="E3086" t="str">
        <f>IF(HLOOKUP("Category",'vInfo (Imported)'!$1:$5000,A3086,FALSE)&gt;0,
HLOOKUP("Category",'vInfo (Imported)'!$1:$5000,A3086,FALSE),
"")</f>
        <v/>
      </c>
      <c r="F3086" t="str">
        <f>IF(HLOOKUP("OS according to the configuration file",'vInfo (Imported)'!$1:$5000,A3086,FALSE)&gt;0,
HLOOKUP("OS according to the configuration file",'vInfo (Imported)'!$1:$5000,A3086,FALSE),
"")</f>
        <v/>
      </c>
      <c r="G3086" s="1" t="str">
        <f>IF(HLOOKUP("Cluster",'vInfo (Imported)'!$1:$5000,A3086,FALSE)&gt;0,
HLOOKUP("Cluster",'vInfo (Imported)'!$1:$5000,A3086,FALSE),
"")</f>
        <v/>
      </c>
      <c r="K3086" s="28">
        <f>'vCluster (Imported)'!A3086</f>
        <v>0</v>
      </c>
      <c r="L3086">
        <f t="shared" si="291"/>
        <v>0</v>
      </c>
      <c r="M3086">
        <f t="shared" si="292"/>
        <v>0</v>
      </c>
      <c r="N3086">
        <f t="shared" si="293"/>
        <v>0</v>
      </c>
      <c r="O3086" s="1">
        <f t="shared" si="294"/>
        <v>0</v>
      </c>
      <c r="P3086">
        <f>SUMIFS('vCluster (Imported)'!$G:$G,'vCluster (Imported)'!$A:$A,K3086)</f>
        <v>0</v>
      </c>
      <c r="Q3086">
        <f t="shared" si="295"/>
        <v>0</v>
      </c>
    </row>
    <row r="3087" spans="1:17" x14ac:dyDescent="0.3">
      <c r="A3087">
        <f t="shared" si="290"/>
        <v>3087</v>
      </c>
      <c r="B3087" t="str">
        <f>IF(HLOOKUP("Memory",'vInfo (Imported)'!$1:$5000,A3087,FALSE)&gt;0,HLOOKUP("Memory",'vInfo (Imported)'!$1:$5000,A3087,FALSE),"")</f>
        <v/>
      </c>
      <c r="C3087" t="str">
        <f>IF(HLOOKUP("CPUs",'vInfo (Imported)'!$1:$5000,A3087,FALSE)&gt;0,
HLOOKUP("CPUs",'vInfo (Imported)'!$1:$5000,A3087,FALSE),
"")</f>
        <v/>
      </c>
      <c r="D3087" t="str">
        <f>IF(HLOOKUP($D$1,'vInfo (Imported)'!$1:$5000,A3087,FALSE)&gt;0,
HLOOKUP($D$1,'vInfo (Imported)'!$1:$5000,A3087,FALSE),
"")</f>
        <v/>
      </c>
      <c r="E3087" t="str">
        <f>IF(HLOOKUP("Category",'vInfo (Imported)'!$1:$5000,A3087,FALSE)&gt;0,
HLOOKUP("Category",'vInfo (Imported)'!$1:$5000,A3087,FALSE),
"")</f>
        <v/>
      </c>
      <c r="F3087" t="str">
        <f>IF(HLOOKUP("OS according to the configuration file",'vInfo (Imported)'!$1:$5000,A3087,FALSE)&gt;0,
HLOOKUP("OS according to the configuration file",'vInfo (Imported)'!$1:$5000,A3087,FALSE),
"")</f>
        <v/>
      </c>
      <c r="G3087" s="1" t="str">
        <f>IF(HLOOKUP("Cluster",'vInfo (Imported)'!$1:$5000,A3087,FALSE)&gt;0,
HLOOKUP("Cluster",'vInfo (Imported)'!$1:$5000,A3087,FALSE),
"")</f>
        <v/>
      </c>
      <c r="K3087" s="28">
        <f>'vCluster (Imported)'!A3087</f>
        <v>0</v>
      </c>
      <c r="L3087">
        <f t="shared" si="291"/>
        <v>0</v>
      </c>
      <c r="M3087">
        <f t="shared" si="292"/>
        <v>0</v>
      </c>
      <c r="N3087">
        <f t="shared" si="293"/>
        <v>0</v>
      </c>
      <c r="O3087" s="1">
        <f t="shared" si="294"/>
        <v>0</v>
      </c>
      <c r="P3087">
        <f>SUMIFS('vCluster (Imported)'!$G:$G,'vCluster (Imported)'!$A:$A,K3087)</f>
        <v>0</v>
      </c>
      <c r="Q3087">
        <f t="shared" si="295"/>
        <v>0</v>
      </c>
    </row>
    <row r="3088" spans="1:17" x14ac:dyDescent="0.3">
      <c r="A3088">
        <f t="shared" si="290"/>
        <v>3088</v>
      </c>
      <c r="B3088" t="str">
        <f>IF(HLOOKUP("Memory",'vInfo (Imported)'!$1:$5000,A3088,FALSE)&gt;0,HLOOKUP("Memory",'vInfo (Imported)'!$1:$5000,A3088,FALSE),"")</f>
        <v/>
      </c>
      <c r="C3088" t="str">
        <f>IF(HLOOKUP("CPUs",'vInfo (Imported)'!$1:$5000,A3088,FALSE)&gt;0,
HLOOKUP("CPUs",'vInfo (Imported)'!$1:$5000,A3088,FALSE),
"")</f>
        <v/>
      </c>
      <c r="D3088" t="str">
        <f>IF(HLOOKUP($D$1,'vInfo (Imported)'!$1:$5000,A3088,FALSE)&gt;0,
HLOOKUP($D$1,'vInfo (Imported)'!$1:$5000,A3088,FALSE),
"")</f>
        <v/>
      </c>
      <c r="E3088" t="str">
        <f>IF(HLOOKUP("Category",'vInfo (Imported)'!$1:$5000,A3088,FALSE)&gt;0,
HLOOKUP("Category",'vInfo (Imported)'!$1:$5000,A3088,FALSE),
"")</f>
        <v/>
      </c>
      <c r="F3088" t="str">
        <f>IF(HLOOKUP("OS according to the configuration file",'vInfo (Imported)'!$1:$5000,A3088,FALSE)&gt;0,
HLOOKUP("OS according to the configuration file",'vInfo (Imported)'!$1:$5000,A3088,FALSE),
"")</f>
        <v/>
      </c>
      <c r="G3088" s="1" t="str">
        <f>IF(HLOOKUP("Cluster",'vInfo (Imported)'!$1:$5000,A3088,FALSE)&gt;0,
HLOOKUP("Cluster",'vInfo (Imported)'!$1:$5000,A3088,FALSE),
"")</f>
        <v/>
      </c>
      <c r="K3088" s="28">
        <f>'vCluster (Imported)'!A3088</f>
        <v>0</v>
      </c>
      <c r="L3088">
        <f t="shared" si="291"/>
        <v>0</v>
      </c>
      <c r="M3088">
        <f t="shared" si="292"/>
        <v>0</v>
      </c>
      <c r="N3088">
        <f t="shared" si="293"/>
        <v>0</v>
      </c>
      <c r="O3088" s="1">
        <f t="shared" si="294"/>
        <v>0</v>
      </c>
      <c r="P3088">
        <f>SUMIFS('vCluster (Imported)'!$G:$G,'vCluster (Imported)'!$A:$A,K3088)</f>
        <v>0</v>
      </c>
      <c r="Q3088">
        <f t="shared" si="295"/>
        <v>0</v>
      </c>
    </row>
    <row r="3089" spans="1:17" x14ac:dyDescent="0.3">
      <c r="A3089">
        <f t="shared" si="290"/>
        <v>3089</v>
      </c>
      <c r="B3089" t="str">
        <f>IF(HLOOKUP("Memory",'vInfo (Imported)'!$1:$5000,A3089,FALSE)&gt;0,HLOOKUP("Memory",'vInfo (Imported)'!$1:$5000,A3089,FALSE),"")</f>
        <v/>
      </c>
      <c r="C3089" t="str">
        <f>IF(HLOOKUP("CPUs",'vInfo (Imported)'!$1:$5000,A3089,FALSE)&gt;0,
HLOOKUP("CPUs",'vInfo (Imported)'!$1:$5000,A3089,FALSE),
"")</f>
        <v/>
      </c>
      <c r="D3089" t="str">
        <f>IF(HLOOKUP($D$1,'vInfo (Imported)'!$1:$5000,A3089,FALSE)&gt;0,
HLOOKUP($D$1,'vInfo (Imported)'!$1:$5000,A3089,FALSE),
"")</f>
        <v/>
      </c>
      <c r="E3089" t="str">
        <f>IF(HLOOKUP("Category",'vInfo (Imported)'!$1:$5000,A3089,FALSE)&gt;0,
HLOOKUP("Category",'vInfo (Imported)'!$1:$5000,A3089,FALSE),
"")</f>
        <v/>
      </c>
      <c r="F3089" t="str">
        <f>IF(HLOOKUP("OS according to the configuration file",'vInfo (Imported)'!$1:$5000,A3089,FALSE)&gt;0,
HLOOKUP("OS according to the configuration file",'vInfo (Imported)'!$1:$5000,A3089,FALSE),
"")</f>
        <v/>
      </c>
      <c r="G3089" s="1" t="str">
        <f>IF(HLOOKUP("Cluster",'vInfo (Imported)'!$1:$5000,A3089,FALSE)&gt;0,
HLOOKUP("Cluster",'vInfo (Imported)'!$1:$5000,A3089,FALSE),
"")</f>
        <v/>
      </c>
      <c r="K3089" s="28">
        <f>'vCluster (Imported)'!A3089</f>
        <v>0</v>
      </c>
      <c r="L3089">
        <f t="shared" si="291"/>
        <v>0</v>
      </c>
      <c r="M3089">
        <f t="shared" si="292"/>
        <v>0</v>
      </c>
      <c r="N3089">
        <f t="shared" si="293"/>
        <v>0</v>
      </c>
      <c r="O3089" s="1">
        <f t="shared" si="294"/>
        <v>0</v>
      </c>
      <c r="P3089">
        <f>SUMIFS('vCluster (Imported)'!$G:$G,'vCluster (Imported)'!$A:$A,K3089)</f>
        <v>0</v>
      </c>
      <c r="Q3089">
        <f t="shared" si="295"/>
        <v>0</v>
      </c>
    </row>
    <row r="3090" spans="1:17" x14ac:dyDescent="0.3">
      <c r="A3090">
        <f t="shared" si="290"/>
        <v>3090</v>
      </c>
      <c r="B3090" t="str">
        <f>IF(HLOOKUP("Memory",'vInfo (Imported)'!$1:$5000,A3090,FALSE)&gt;0,HLOOKUP("Memory",'vInfo (Imported)'!$1:$5000,A3090,FALSE),"")</f>
        <v/>
      </c>
      <c r="C3090" t="str">
        <f>IF(HLOOKUP("CPUs",'vInfo (Imported)'!$1:$5000,A3090,FALSE)&gt;0,
HLOOKUP("CPUs",'vInfo (Imported)'!$1:$5000,A3090,FALSE),
"")</f>
        <v/>
      </c>
      <c r="D3090" t="str">
        <f>IF(HLOOKUP($D$1,'vInfo (Imported)'!$1:$5000,A3090,FALSE)&gt;0,
HLOOKUP($D$1,'vInfo (Imported)'!$1:$5000,A3090,FALSE),
"")</f>
        <v/>
      </c>
      <c r="E3090" t="str">
        <f>IF(HLOOKUP("Category",'vInfo (Imported)'!$1:$5000,A3090,FALSE)&gt;0,
HLOOKUP("Category",'vInfo (Imported)'!$1:$5000,A3090,FALSE),
"")</f>
        <v/>
      </c>
      <c r="F3090" t="str">
        <f>IF(HLOOKUP("OS according to the configuration file",'vInfo (Imported)'!$1:$5000,A3090,FALSE)&gt;0,
HLOOKUP("OS according to the configuration file",'vInfo (Imported)'!$1:$5000,A3090,FALSE),
"")</f>
        <v/>
      </c>
      <c r="G3090" s="1" t="str">
        <f>IF(HLOOKUP("Cluster",'vInfo (Imported)'!$1:$5000,A3090,FALSE)&gt;0,
HLOOKUP("Cluster",'vInfo (Imported)'!$1:$5000,A3090,FALSE),
"")</f>
        <v/>
      </c>
      <c r="K3090" s="28">
        <f>'vCluster (Imported)'!A3090</f>
        <v>0</v>
      </c>
      <c r="L3090">
        <f t="shared" si="291"/>
        <v>0</v>
      </c>
      <c r="M3090">
        <f t="shared" si="292"/>
        <v>0</v>
      </c>
      <c r="N3090">
        <f t="shared" si="293"/>
        <v>0</v>
      </c>
      <c r="O3090" s="1">
        <f t="shared" si="294"/>
        <v>0</v>
      </c>
      <c r="P3090">
        <f>SUMIFS('vCluster (Imported)'!$G:$G,'vCluster (Imported)'!$A:$A,K3090)</f>
        <v>0</v>
      </c>
      <c r="Q3090">
        <f t="shared" si="295"/>
        <v>0</v>
      </c>
    </row>
    <row r="3091" spans="1:17" x14ac:dyDescent="0.3">
      <c r="A3091">
        <f t="shared" si="290"/>
        <v>3091</v>
      </c>
      <c r="B3091" t="str">
        <f>IF(HLOOKUP("Memory",'vInfo (Imported)'!$1:$5000,A3091,FALSE)&gt;0,HLOOKUP("Memory",'vInfo (Imported)'!$1:$5000,A3091,FALSE),"")</f>
        <v/>
      </c>
      <c r="C3091" t="str">
        <f>IF(HLOOKUP("CPUs",'vInfo (Imported)'!$1:$5000,A3091,FALSE)&gt;0,
HLOOKUP("CPUs",'vInfo (Imported)'!$1:$5000,A3091,FALSE),
"")</f>
        <v/>
      </c>
      <c r="D3091" t="str">
        <f>IF(HLOOKUP($D$1,'vInfo (Imported)'!$1:$5000,A3091,FALSE)&gt;0,
HLOOKUP($D$1,'vInfo (Imported)'!$1:$5000,A3091,FALSE),
"")</f>
        <v/>
      </c>
      <c r="E3091" t="str">
        <f>IF(HLOOKUP("Category",'vInfo (Imported)'!$1:$5000,A3091,FALSE)&gt;0,
HLOOKUP("Category",'vInfo (Imported)'!$1:$5000,A3091,FALSE),
"")</f>
        <v/>
      </c>
      <c r="F3091" t="str">
        <f>IF(HLOOKUP("OS according to the configuration file",'vInfo (Imported)'!$1:$5000,A3091,FALSE)&gt;0,
HLOOKUP("OS according to the configuration file",'vInfo (Imported)'!$1:$5000,A3091,FALSE),
"")</f>
        <v/>
      </c>
      <c r="G3091" s="1" t="str">
        <f>IF(HLOOKUP("Cluster",'vInfo (Imported)'!$1:$5000,A3091,FALSE)&gt;0,
HLOOKUP("Cluster",'vInfo (Imported)'!$1:$5000,A3091,FALSE),
"")</f>
        <v/>
      </c>
      <c r="K3091" s="28">
        <f>'vCluster (Imported)'!A3091</f>
        <v>0</v>
      </c>
      <c r="L3091">
        <f t="shared" si="291"/>
        <v>0</v>
      </c>
      <c r="M3091">
        <f t="shared" si="292"/>
        <v>0</v>
      </c>
      <c r="N3091">
        <f t="shared" si="293"/>
        <v>0</v>
      </c>
      <c r="O3091" s="1">
        <f t="shared" si="294"/>
        <v>0</v>
      </c>
      <c r="P3091">
        <f>SUMIFS('vCluster (Imported)'!$G:$G,'vCluster (Imported)'!$A:$A,K3091)</f>
        <v>0</v>
      </c>
      <c r="Q3091">
        <f t="shared" si="295"/>
        <v>0</v>
      </c>
    </row>
    <row r="3092" spans="1:17" x14ac:dyDescent="0.3">
      <c r="A3092">
        <f t="shared" si="290"/>
        <v>3092</v>
      </c>
      <c r="B3092" t="str">
        <f>IF(HLOOKUP("Memory",'vInfo (Imported)'!$1:$5000,A3092,FALSE)&gt;0,HLOOKUP("Memory",'vInfo (Imported)'!$1:$5000,A3092,FALSE),"")</f>
        <v/>
      </c>
      <c r="C3092" t="str">
        <f>IF(HLOOKUP("CPUs",'vInfo (Imported)'!$1:$5000,A3092,FALSE)&gt;0,
HLOOKUP("CPUs",'vInfo (Imported)'!$1:$5000,A3092,FALSE),
"")</f>
        <v/>
      </c>
      <c r="D3092" t="str">
        <f>IF(HLOOKUP($D$1,'vInfo (Imported)'!$1:$5000,A3092,FALSE)&gt;0,
HLOOKUP($D$1,'vInfo (Imported)'!$1:$5000,A3092,FALSE),
"")</f>
        <v/>
      </c>
      <c r="E3092" t="str">
        <f>IF(HLOOKUP("Category",'vInfo (Imported)'!$1:$5000,A3092,FALSE)&gt;0,
HLOOKUP("Category",'vInfo (Imported)'!$1:$5000,A3092,FALSE),
"")</f>
        <v/>
      </c>
      <c r="F3092" t="str">
        <f>IF(HLOOKUP("OS according to the configuration file",'vInfo (Imported)'!$1:$5000,A3092,FALSE)&gt;0,
HLOOKUP("OS according to the configuration file",'vInfo (Imported)'!$1:$5000,A3092,FALSE),
"")</f>
        <v/>
      </c>
      <c r="G3092" s="1" t="str">
        <f>IF(HLOOKUP("Cluster",'vInfo (Imported)'!$1:$5000,A3092,FALSE)&gt;0,
HLOOKUP("Cluster",'vInfo (Imported)'!$1:$5000,A3092,FALSE),
"")</f>
        <v/>
      </c>
      <c r="K3092" s="28">
        <f>'vCluster (Imported)'!A3092</f>
        <v>0</v>
      </c>
      <c r="L3092">
        <f t="shared" si="291"/>
        <v>0</v>
      </c>
      <c r="M3092">
        <f t="shared" si="292"/>
        <v>0</v>
      </c>
      <c r="N3092">
        <f t="shared" si="293"/>
        <v>0</v>
      </c>
      <c r="O3092" s="1">
        <f t="shared" si="294"/>
        <v>0</v>
      </c>
      <c r="P3092">
        <f>SUMIFS('vCluster (Imported)'!$G:$G,'vCluster (Imported)'!$A:$A,K3092)</f>
        <v>0</v>
      </c>
      <c r="Q3092">
        <f t="shared" si="295"/>
        <v>0</v>
      </c>
    </row>
    <row r="3093" spans="1:17" x14ac:dyDescent="0.3">
      <c r="A3093">
        <f t="shared" si="290"/>
        <v>3093</v>
      </c>
      <c r="B3093" t="str">
        <f>IF(HLOOKUP("Memory",'vInfo (Imported)'!$1:$5000,A3093,FALSE)&gt;0,HLOOKUP("Memory",'vInfo (Imported)'!$1:$5000,A3093,FALSE),"")</f>
        <v/>
      </c>
      <c r="C3093" t="str">
        <f>IF(HLOOKUP("CPUs",'vInfo (Imported)'!$1:$5000,A3093,FALSE)&gt;0,
HLOOKUP("CPUs",'vInfo (Imported)'!$1:$5000,A3093,FALSE),
"")</f>
        <v/>
      </c>
      <c r="D3093" t="str">
        <f>IF(HLOOKUP($D$1,'vInfo (Imported)'!$1:$5000,A3093,FALSE)&gt;0,
HLOOKUP($D$1,'vInfo (Imported)'!$1:$5000,A3093,FALSE),
"")</f>
        <v/>
      </c>
      <c r="E3093" t="str">
        <f>IF(HLOOKUP("Category",'vInfo (Imported)'!$1:$5000,A3093,FALSE)&gt;0,
HLOOKUP("Category",'vInfo (Imported)'!$1:$5000,A3093,FALSE),
"")</f>
        <v/>
      </c>
      <c r="F3093" t="str">
        <f>IF(HLOOKUP("OS according to the configuration file",'vInfo (Imported)'!$1:$5000,A3093,FALSE)&gt;0,
HLOOKUP("OS according to the configuration file",'vInfo (Imported)'!$1:$5000,A3093,FALSE),
"")</f>
        <v/>
      </c>
      <c r="G3093" s="1" t="str">
        <f>IF(HLOOKUP("Cluster",'vInfo (Imported)'!$1:$5000,A3093,FALSE)&gt;0,
HLOOKUP("Cluster",'vInfo (Imported)'!$1:$5000,A3093,FALSE),
"")</f>
        <v/>
      </c>
      <c r="K3093" s="28">
        <f>'vCluster (Imported)'!A3093</f>
        <v>0</v>
      </c>
      <c r="L3093">
        <f t="shared" si="291"/>
        <v>0</v>
      </c>
      <c r="M3093">
        <f t="shared" si="292"/>
        <v>0</v>
      </c>
      <c r="N3093">
        <f t="shared" si="293"/>
        <v>0</v>
      </c>
      <c r="O3093" s="1">
        <f t="shared" si="294"/>
        <v>0</v>
      </c>
      <c r="P3093">
        <f>SUMIFS('vCluster (Imported)'!$G:$G,'vCluster (Imported)'!$A:$A,K3093)</f>
        <v>0</v>
      </c>
      <c r="Q3093">
        <f t="shared" si="295"/>
        <v>0</v>
      </c>
    </row>
    <row r="3094" spans="1:17" x14ac:dyDescent="0.3">
      <c r="A3094">
        <f t="shared" si="290"/>
        <v>3094</v>
      </c>
      <c r="B3094" t="str">
        <f>IF(HLOOKUP("Memory",'vInfo (Imported)'!$1:$5000,A3094,FALSE)&gt;0,HLOOKUP("Memory",'vInfo (Imported)'!$1:$5000,A3094,FALSE),"")</f>
        <v/>
      </c>
      <c r="C3094" t="str">
        <f>IF(HLOOKUP("CPUs",'vInfo (Imported)'!$1:$5000,A3094,FALSE)&gt;0,
HLOOKUP("CPUs",'vInfo (Imported)'!$1:$5000,A3094,FALSE),
"")</f>
        <v/>
      </c>
      <c r="D3094" t="str">
        <f>IF(HLOOKUP($D$1,'vInfo (Imported)'!$1:$5000,A3094,FALSE)&gt;0,
HLOOKUP($D$1,'vInfo (Imported)'!$1:$5000,A3094,FALSE),
"")</f>
        <v/>
      </c>
      <c r="E3094" t="str">
        <f>IF(HLOOKUP("Category",'vInfo (Imported)'!$1:$5000,A3094,FALSE)&gt;0,
HLOOKUP("Category",'vInfo (Imported)'!$1:$5000,A3094,FALSE),
"")</f>
        <v/>
      </c>
      <c r="F3094" t="str">
        <f>IF(HLOOKUP("OS according to the configuration file",'vInfo (Imported)'!$1:$5000,A3094,FALSE)&gt;0,
HLOOKUP("OS according to the configuration file",'vInfo (Imported)'!$1:$5000,A3094,FALSE),
"")</f>
        <v/>
      </c>
      <c r="G3094" s="1" t="str">
        <f>IF(HLOOKUP("Cluster",'vInfo (Imported)'!$1:$5000,A3094,FALSE)&gt;0,
HLOOKUP("Cluster",'vInfo (Imported)'!$1:$5000,A3094,FALSE),
"")</f>
        <v/>
      </c>
      <c r="K3094" s="28">
        <f>'vCluster (Imported)'!A3094</f>
        <v>0</v>
      </c>
      <c r="L3094">
        <f t="shared" si="291"/>
        <v>0</v>
      </c>
      <c r="M3094">
        <f t="shared" si="292"/>
        <v>0</v>
      </c>
      <c r="N3094">
        <f t="shared" si="293"/>
        <v>0</v>
      </c>
      <c r="O3094" s="1">
        <f t="shared" si="294"/>
        <v>0</v>
      </c>
      <c r="P3094">
        <f>SUMIFS('vCluster (Imported)'!$G:$G,'vCluster (Imported)'!$A:$A,K3094)</f>
        <v>0</v>
      </c>
      <c r="Q3094">
        <f t="shared" si="295"/>
        <v>0</v>
      </c>
    </row>
    <row r="3095" spans="1:17" x14ac:dyDescent="0.3">
      <c r="A3095">
        <f t="shared" si="290"/>
        <v>3095</v>
      </c>
      <c r="B3095" t="str">
        <f>IF(HLOOKUP("Memory",'vInfo (Imported)'!$1:$5000,A3095,FALSE)&gt;0,HLOOKUP("Memory",'vInfo (Imported)'!$1:$5000,A3095,FALSE),"")</f>
        <v/>
      </c>
      <c r="C3095" t="str">
        <f>IF(HLOOKUP("CPUs",'vInfo (Imported)'!$1:$5000,A3095,FALSE)&gt;0,
HLOOKUP("CPUs",'vInfo (Imported)'!$1:$5000,A3095,FALSE),
"")</f>
        <v/>
      </c>
      <c r="D3095" t="str">
        <f>IF(HLOOKUP($D$1,'vInfo (Imported)'!$1:$5000,A3095,FALSE)&gt;0,
HLOOKUP($D$1,'vInfo (Imported)'!$1:$5000,A3095,FALSE),
"")</f>
        <v/>
      </c>
      <c r="E3095" t="str">
        <f>IF(HLOOKUP("Category",'vInfo (Imported)'!$1:$5000,A3095,FALSE)&gt;0,
HLOOKUP("Category",'vInfo (Imported)'!$1:$5000,A3095,FALSE),
"")</f>
        <v/>
      </c>
      <c r="F3095" t="str">
        <f>IF(HLOOKUP("OS according to the configuration file",'vInfo (Imported)'!$1:$5000,A3095,FALSE)&gt;0,
HLOOKUP("OS according to the configuration file",'vInfo (Imported)'!$1:$5000,A3095,FALSE),
"")</f>
        <v/>
      </c>
      <c r="G3095" s="1" t="str">
        <f>IF(HLOOKUP("Cluster",'vInfo (Imported)'!$1:$5000,A3095,FALSE)&gt;0,
HLOOKUP("Cluster",'vInfo (Imported)'!$1:$5000,A3095,FALSE),
"")</f>
        <v/>
      </c>
      <c r="K3095" s="28">
        <f>'vCluster (Imported)'!A3095</f>
        <v>0</v>
      </c>
      <c r="L3095">
        <f t="shared" si="291"/>
        <v>0</v>
      </c>
      <c r="M3095">
        <f t="shared" si="292"/>
        <v>0</v>
      </c>
      <c r="N3095">
        <f t="shared" si="293"/>
        <v>0</v>
      </c>
      <c r="O3095" s="1">
        <f t="shared" si="294"/>
        <v>0</v>
      </c>
      <c r="P3095">
        <f>SUMIFS('vCluster (Imported)'!$G:$G,'vCluster (Imported)'!$A:$A,K3095)</f>
        <v>0</v>
      </c>
      <c r="Q3095">
        <f t="shared" si="295"/>
        <v>0</v>
      </c>
    </row>
    <row r="3096" spans="1:17" x14ac:dyDescent="0.3">
      <c r="A3096">
        <f t="shared" si="290"/>
        <v>3096</v>
      </c>
      <c r="B3096" t="str">
        <f>IF(HLOOKUP("Memory",'vInfo (Imported)'!$1:$5000,A3096,FALSE)&gt;0,HLOOKUP("Memory",'vInfo (Imported)'!$1:$5000,A3096,FALSE),"")</f>
        <v/>
      </c>
      <c r="C3096" t="str">
        <f>IF(HLOOKUP("CPUs",'vInfo (Imported)'!$1:$5000,A3096,FALSE)&gt;0,
HLOOKUP("CPUs",'vInfo (Imported)'!$1:$5000,A3096,FALSE),
"")</f>
        <v/>
      </c>
      <c r="D3096" t="str">
        <f>IF(HLOOKUP($D$1,'vInfo (Imported)'!$1:$5000,A3096,FALSE)&gt;0,
HLOOKUP($D$1,'vInfo (Imported)'!$1:$5000,A3096,FALSE),
"")</f>
        <v/>
      </c>
      <c r="E3096" t="str">
        <f>IF(HLOOKUP("Category",'vInfo (Imported)'!$1:$5000,A3096,FALSE)&gt;0,
HLOOKUP("Category",'vInfo (Imported)'!$1:$5000,A3096,FALSE),
"")</f>
        <v/>
      </c>
      <c r="F3096" t="str">
        <f>IF(HLOOKUP("OS according to the configuration file",'vInfo (Imported)'!$1:$5000,A3096,FALSE)&gt;0,
HLOOKUP("OS according to the configuration file",'vInfo (Imported)'!$1:$5000,A3096,FALSE),
"")</f>
        <v/>
      </c>
      <c r="G3096" s="1" t="str">
        <f>IF(HLOOKUP("Cluster",'vInfo (Imported)'!$1:$5000,A3096,FALSE)&gt;0,
HLOOKUP("Cluster",'vInfo (Imported)'!$1:$5000,A3096,FALSE),
"")</f>
        <v/>
      </c>
      <c r="K3096" s="28">
        <f>'vCluster (Imported)'!A3096</f>
        <v>0</v>
      </c>
      <c r="L3096">
        <f t="shared" si="291"/>
        <v>0</v>
      </c>
      <c r="M3096">
        <f t="shared" si="292"/>
        <v>0</v>
      </c>
      <c r="N3096">
        <f t="shared" si="293"/>
        <v>0</v>
      </c>
      <c r="O3096" s="1">
        <f t="shared" si="294"/>
        <v>0</v>
      </c>
      <c r="P3096">
        <f>SUMIFS('vCluster (Imported)'!$G:$G,'vCluster (Imported)'!$A:$A,K3096)</f>
        <v>0</v>
      </c>
      <c r="Q3096">
        <f t="shared" si="295"/>
        <v>0</v>
      </c>
    </row>
    <row r="3097" spans="1:17" x14ac:dyDescent="0.3">
      <c r="A3097">
        <f t="shared" si="290"/>
        <v>3097</v>
      </c>
      <c r="B3097" t="str">
        <f>IF(HLOOKUP("Memory",'vInfo (Imported)'!$1:$5000,A3097,FALSE)&gt;0,HLOOKUP("Memory",'vInfo (Imported)'!$1:$5000,A3097,FALSE),"")</f>
        <v/>
      </c>
      <c r="C3097" t="str">
        <f>IF(HLOOKUP("CPUs",'vInfo (Imported)'!$1:$5000,A3097,FALSE)&gt;0,
HLOOKUP("CPUs",'vInfo (Imported)'!$1:$5000,A3097,FALSE),
"")</f>
        <v/>
      </c>
      <c r="D3097" t="str">
        <f>IF(HLOOKUP($D$1,'vInfo (Imported)'!$1:$5000,A3097,FALSE)&gt;0,
HLOOKUP($D$1,'vInfo (Imported)'!$1:$5000,A3097,FALSE),
"")</f>
        <v/>
      </c>
      <c r="E3097" t="str">
        <f>IF(HLOOKUP("Category",'vInfo (Imported)'!$1:$5000,A3097,FALSE)&gt;0,
HLOOKUP("Category",'vInfo (Imported)'!$1:$5000,A3097,FALSE),
"")</f>
        <v/>
      </c>
      <c r="F3097" t="str">
        <f>IF(HLOOKUP("OS according to the configuration file",'vInfo (Imported)'!$1:$5000,A3097,FALSE)&gt;0,
HLOOKUP("OS according to the configuration file",'vInfo (Imported)'!$1:$5000,A3097,FALSE),
"")</f>
        <v/>
      </c>
      <c r="G3097" s="1" t="str">
        <f>IF(HLOOKUP("Cluster",'vInfo (Imported)'!$1:$5000,A3097,FALSE)&gt;0,
HLOOKUP("Cluster",'vInfo (Imported)'!$1:$5000,A3097,FALSE),
"")</f>
        <v/>
      </c>
      <c r="K3097" s="28">
        <f>'vCluster (Imported)'!A3097</f>
        <v>0</v>
      </c>
      <c r="L3097">
        <f t="shared" si="291"/>
        <v>0</v>
      </c>
      <c r="M3097">
        <f t="shared" si="292"/>
        <v>0</v>
      </c>
      <c r="N3097">
        <f t="shared" si="293"/>
        <v>0</v>
      </c>
      <c r="O3097" s="1">
        <f t="shared" si="294"/>
        <v>0</v>
      </c>
      <c r="P3097">
        <f>SUMIFS('vCluster (Imported)'!$G:$G,'vCluster (Imported)'!$A:$A,K3097)</f>
        <v>0</v>
      </c>
      <c r="Q3097">
        <f t="shared" si="295"/>
        <v>0</v>
      </c>
    </row>
    <row r="3098" spans="1:17" x14ac:dyDescent="0.3">
      <c r="A3098">
        <f t="shared" si="290"/>
        <v>3098</v>
      </c>
      <c r="B3098" t="str">
        <f>IF(HLOOKUP("Memory",'vInfo (Imported)'!$1:$5000,A3098,FALSE)&gt;0,HLOOKUP("Memory",'vInfo (Imported)'!$1:$5000,A3098,FALSE),"")</f>
        <v/>
      </c>
      <c r="C3098" t="str">
        <f>IF(HLOOKUP("CPUs",'vInfo (Imported)'!$1:$5000,A3098,FALSE)&gt;0,
HLOOKUP("CPUs",'vInfo (Imported)'!$1:$5000,A3098,FALSE),
"")</f>
        <v/>
      </c>
      <c r="D3098" t="str">
        <f>IF(HLOOKUP($D$1,'vInfo (Imported)'!$1:$5000,A3098,FALSE)&gt;0,
HLOOKUP($D$1,'vInfo (Imported)'!$1:$5000,A3098,FALSE),
"")</f>
        <v/>
      </c>
      <c r="E3098" t="str">
        <f>IF(HLOOKUP("Category",'vInfo (Imported)'!$1:$5000,A3098,FALSE)&gt;0,
HLOOKUP("Category",'vInfo (Imported)'!$1:$5000,A3098,FALSE),
"")</f>
        <v/>
      </c>
      <c r="F3098" t="str">
        <f>IF(HLOOKUP("OS according to the configuration file",'vInfo (Imported)'!$1:$5000,A3098,FALSE)&gt;0,
HLOOKUP("OS according to the configuration file",'vInfo (Imported)'!$1:$5000,A3098,FALSE),
"")</f>
        <v/>
      </c>
      <c r="G3098" s="1" t="str">
        <f>IF(HLOOKUP("Cluster",'vInfo (Imported)'!$1:$5000,A3098,FALSE)&gt;0,
HLOOKUP("Cluster",'vInfo (Imported)'!$1:$5000,A3098,FALSE),
"")</f>
        <v/>
      </c>
      <c r="K3098" s="28">
        <f>'vCluster (Imported)'!A3098</f>
        <v>0</v>
      </c>
      <c r="L3098">
        <f t="shared" si="291"/>
        <v>0</v>
      </c>
      <c r="M3098">
        <f t="shared" si="292"/>
        <v>0</v>
      </c>
      <c r="N3098">
        <f t="shared" si="293"/>
        <v>0</v>
      </c>
      <c r="O3098" s="1">
        <f t="shared" si="294"/>
        <v>0</v>
      </c>
      <c r="P3098">
        <f>SUMIFS('vCluster (Imported)'!$G:$G,'vCluster (Imported)'!$A:$A,K3098)</f>
        <v>0</v>
      </c>
      <c r="Q3098">
        <f t="shared" si="295"/>
        <v>0</v>
      </c>
    </row>
    <row r="3099" spans="1:17" x14ac:dyDescent="0.3">
      <c r="A3099">
        <f t="shared" si="290"/>
        <v>3099</v>
      </c>
      <c r="B3099" t="str">
        <f>IF(HLOOKUP("Memory",'vInfo (Imported)'!$1:$5000,A3099,FALSE)&gt;0,HLOOKUP("Memory",'vInfo (Imported)'!$1:$5000,A3099,FALSE),"")</f>
        <v/>
      </c>
      <c r="C3099" t="str">
        <f>IF(HLOOKUP("CPUs",'vInfo (Imported)'!$1:$5000,A3099,FALSE)&gt;0,
HLOOKUP("CPUs",'vInfo (Imported)'!$1:$5000,A3099,FALSE),
"")</f>
        <v/>
      </c>
      <c r="D3099" t="str">
        <f>IF(HLOOKUP($D$1,'vInfo (Imported)'!$1:$5000,A3099,FALSE)&gt;0,
HLOOKUP($D$1,'vInfo (Imported)'!$1:$5000,A3099,FALSE),
"")</f>
        <v/>
      </c>
      <c r="E3099" t="str">
        <f>IF(HLOOKUP("Category",'vInfo (Imported)'!$1:$5000,A3099,FALSE)&gt;0,
HLOOKUP("Category",'vInfo (Imported)'!$1:$5000,A3099,FALSE),
"")</f>
        <v/>
      </c>
      <c r="F3099" t="str">
        <f>IF(HLOOKUP("OS according to the configuration file",'vInfo (Imported)'!$1:$5000,A3099,FALSE)&gt;0,
HLOOKUP("OS according to the configuration file",'vInfo (Imported)'!$1:$5000,A3099,FALSE),
"")</f>
        <v/>
      </c>
      <c r="G3099" s="1" t="str">
        <f>IF(HLOOKUP("Cluster",'vInfo (Imported)'!$1:$5000,A3099,FALSE)&gt;0,
HLOOKUP("Cluster",'vInfo (Imported)'!$1:$5000,A3099,FALSE),
"")</f>
        <v/>
      </c>
      <c r="K3099" s="28">
        <f>'vCluster (Imported)'!A3099</f>
        <v>0</v>
      </c>
      <c r="L3099">
        <f t="shared" si="291"/>
        <v>0</v>
      </c>
      <c r="M3099">
        <f t="shared" si="292"/>
        <v>0</v>
      </c>
      <c r="N3099">
        <f t="shared" si="293"/>
        <v>0</v>
      </c>
      <c r="O3099" s="1">
        <f t="shared" si="294"/>
        <v>0</v>
      </c>
      <c r="P3099">
        <f>SUMIFS('vCluster (Imported)'!$G:$G,'vCluster (Imported)'!$A:$A,K3099)</f>
        <v>0</v>
      </c>
      <c r="Q3099">
        <f t="shared" si="295"/>
        <v>0</v>
      </c>
    </row>
    <row r="3100" spans="1:17" x14ac:dyDescent="0.3">
      <c r="A3100">
        <f t="shared" si="290"/>
        <v>3100</v>
      </c>
      <c r="B3100" t="str">
        <f>IF(HLOOKUP("Memory",'vInfo (Imported)'!$1:$5000,A3100,FALSE)&gt;0,HLOOKUP("Memory",'vInfo (Imported)'!$1:$5000,A3100,FALSE),"")</f>
        <v/>
      </c>
      <c r="C3100" t="str">
        <f>IF(HLOOKUP("CPUs",'vInfo (Imported)'!$1:$5000,A3100,FALSE)&gt;0,
HLOOKUP("CPUs",'vInfo (Imported)'!$1:$5000,A3100,FALSE),
"")</f>
        <v/>
      </c>
      <c r="D3100" t="str">
        <f>IF(HLOOKUP($D$1,'vInfo (Imported)'!$1:$5000,A3100,FALSE)&gt;0,
HLOOKUP($D$1,'vInfo (Imported)'!$1:$5000,A3100,FALSE),
"")</f>
        <v/>
      </c>
      <c r="E3100" t="str">
        <f>IF(HLOOKUP("Category",'vInfo (Imported)'!$1:$5000,A3100,FALSE)&gt;0,
HLOOKUP("Category",'vInfo (Imported)'!$1:$5000,A3100,FALSE),
"")</f>
        <v/>
      </c>
      <c r="F3100" t="str">
        <f>IF(HLOOKUP("OS according to the configuration file",'vInfo (Imported)'!$1:$5000,A3100,FALSE)&gt;0,
HLOOKUP("OS according to the configuration file",'vInfo (Imported)'!$1:$5000,A3100,FALSE),
"")</f>
        <v/>
      </c>
      <c r="G3100" s="1" t="str">
        <f>IF(HLOOKUP("Cluster",'vInfo (Imported)'!$1:$5000,A3100,FALSE)&gt;0,
HLOOKUP("Cluster",'vInfo (Imported)'!$1:$5000,A3100,FALSE),
"")</f>
        <v/>
      </c>
      <c r="K3100" s="28">
        <f>'vCluster (Imported)'!A3100</f>
        <v>0</v>
      </c>
      <c r="L3100">
        <f t="shared" si="291"/>
        <v>0</v>
      </c>
      <c r="M3100">
        <f t="shared" si="292"/>
        <v>0</v>
      </c>
      <c r="N3100">
        <f t="shared" si="293"/>
        <v>0</v>
      </c>
      <c r="O3100" s="1">
        <f t="shared" si="294"/>
        <v>0</v>
      </c>
      <c r="P3100">
        <f>SUMIFS('vCluster (Imported)'!$G:$G,'vCluster (Imported)'!$A:$A,K3100)</f>
        <v>0</v>
      </c>
      <c r="Q3100">
        <f t="shared" si="295"/>
        <v>0</v>
      </c>
    </row>
    <row r="3101" spans="1:17" x14ac:dyDescent="0.3">
      <c r="A3101">
        <f t="shared" si="290"/>
        <v>3101</v>
      </c>
      <c r="B3101" t="str">
        <f>IF(HLOOKUP("Memory",'vInfo (Imported)'!$1:$5000,A3101,FALSE)&gt;0,HLOOKUP("Memory",'vInfo (Imported)'!$1:$5000,A3101,FALSE),"")</f>
        <v/>
      </c>
      <c r="C3101" t="str">
        <f>IF(HLOOKUP("CPUs",'vInfo (Imported)'!$1:$5000,A3101,FALSE)&gt;0,
HLOOKUP("CPUs",'vInfo (Imported)'!$1:$5000,A3101,FALSE),
"")</f>
        <v/>
      </c>
      <c r="D3101" t="str">
        <f>IF(HLOOKUP($D$1,'vInfo (Imported)'!$1:$5000,A3101,FALSE)&gt;0,
HLOOKUP($D$1,'vInfo (Imported)'!$1:$5000,A3101,FALSE),
"")</f>
        <v/>
      </c>
      <c r="E3101" t="str">
        <f>IF(HLOOKUP("Category",'vInfo (Imported)'!$1:$5000,A3101,FALSE)&gt;0,
HLOOKUP("Category",'vInfo (Imported)'!$1:$5000,A3101,FALSE),
"")</f>
        <v/>
      </c>
      <c r="F3101" t="str">
        <f>IF(HLOOKUP("OS according to the configuration file",'vInfo (Imported)'!$1:$5000,A3101,FALSE)&gt;0,
HLOOKUP("OS according to the configuration file",'vInfo (Imported)'!$1:$5000,A3101,FALSE),
"")</f>
        <v/>
      </c>
      <c r="G3101" s="1" t="str">
        <f>IF(HLOOKUP("Cluster",'vInfo (Imported)'!$1:$5000,A3101,FALSE)&gt;0,
HLOOKUP("Cluster",'vInfo (Imported)'!$1:$5000,A3101,FALSE),
"")</f>
        <v/>
      </c>
      <c r="K3101" s="28">
        <f>'vCluster (Imported)'!A3101</f>
        <v>0</v>
      </c>
      <c r="L3101">
        <f t="shared" si="291"/>
        <v>0</v>
      </c>
      <c r="M3101">
        <f t="shared" si="292"/>
        <v>0</v>
      </c>
      <c r="N3101">
        <f t="shared" si="293"/>
        <v>0</v>
      </c>
      <c r="O3101" s="1">
        <f t="shared" si="294"/>
        <v>0</v>
      </c>
      <c r="P3101">
        <f>SUMIFS('vCluster (Imported)'!$G:$G,'vCluster (Imported)'!$A:$A,K3101)</f>
        <v>0</v>
      </c>
      <c r="Q3101">
        <f t="shared" si="295"/>
        <v>0</v>
      </c>
    </row>
    <row r="3102" spans="1:17" x14ac:dyDescent="0.3">
      <c r="A3102">
        <f t="shared" si="290"/>
        <v>3102</v>
      </c>
      <c r="B3102" t="str">
        <f>IF(HLOOKUP("Memory",'vInfo (Imported)'!$1:$5000,A3102,FALSE)&gt;0,HLOOKUP("Memory",'vInfo (Imported)'!$1:$5000,A3102,FALSE),"")</f>
        <v/>
      </c>
      <c r="C3102" t="str">
        <f>IF(HLOOKUP("CPUs",'vInfo (Imported)'!$1:$5000,A3102,FALSE)&gt;0,
HLOOKUP("CPUs",'vInfo (Imported)'!$1:$5000,A3102,FALSE),
"")</f>
        <v/>
      </c>
      <c r="D3102" t="str">
        <f>IF(HLOOKUP($D$1,'vInfo (Imported)'!$1:$5000,A3102,FALSE)&gt;0,
HLOOKUP($D$1,'vInfo (Imported)'!$1:$5000,A3102,FALSE),
"")</f>
        <v/>
      </c>
      <c r="E3102" t="str">
        <f>IF(HLOOKUP("Category",'vInfo (Imported)'!$1:$5000,A3102,FALSE)&gt;0,
HLOOKUP("Category",'vInfo (Imported)'!$1:$5000,A3102,FALSE),
"")</f>
        <v/>
      </c>
      <c r="F3102" t="str">
        <f>IF(HLOOKUP("OS according to the configuration file",'vInfo (Imported)'!$1:$5000,A3102,FALSE)&gt;0,
HLOOKUP("OS according to the configuration file",'vInfo (Imported)'!$1:$5000,A3102,FALSE),
"")</f>
        <v/>
      </c>
      <c r="G3102" s="1" t="str">
        <f>IF(HLOOKUP("Cluster",'vInfo (Imported)'!$1:$5000,A3102,FALSE)&gt;0,
HLOOKUP("Cluster",'vInfo (Imported)'!$1:$5000,A3102,FALSE),
"")</f>
        <v/>
      </c>
      <c r="K3102" s="28">
        <f>'vCluster (Imported)'!A3102</f>
        <v>0</v>
      </c>
      <c r="L3102">
        <f t="shared" si="291"/>
        <v>0</v>
      </c>
      <c r="M3102">
        <f t="shared" si="292"/>
        <v>0</v>
      </c>
      <c r="N3102">
        <f t="shared" si="293"/>
        <v>0</v>
      </c>
      <c r="O3102" s="1">
        <f t="shared" si="294"/>
        <v>0</v>
      </c>
      <c r="P3102">
        <f>SUMIFS('vCluster (Imported)'!$G:$G,'vCluster (Imported)'!$A:$A,K3102)</f>
        <v>0</v>
      </c>
      <c r="Q3102">
        <f t="shared" si="295"/>
        <v>0</v>
      </c>
    </row>
    <row r="3103" spans="1:17" x14ac:dyDescent="0.3">
      <c r="A3103">
        <f t="shared" si="290"/>
        <v>3103</v>
      </c>
      <c r="B3103" t="str">
        <f>IF(HLOOKUP("Memory",'vInfo (Imported)'!$1:$5000,A3103,FALSE)&gt;0,HLOOKUP("Memory",'vInfo (Imported)'!$1:$5000,A3103,FALSE),"")</f>
        <v/>
      </c>
      <c r="C3103" t="str">
        <f>IF(HLOOKUP("CPUs",'vInfo (Imported)'!$1:$5000,A3103,FALSE)&gt;0,
HLOOKUP("CPUs",'vInfo (Imported)'!$1:$5000,A3103,FALSE),
"")</f>
        <v/>
      </c>
      <c r="D3103" t="str">
        <f>IF(HLOOKUP($D$1,'vInfo (Imported)'!$1:$5000,A3103,FALSE)&gt;0,
HLOOKUP($D$1,'vInfo (Imported)'!$1:$5000,A3103,FALSE),
"")</f>
        <v/>
      </c>
      <c r="E3103" t="str">
        <f>IF(HLOOKUP("Category",'vInfo (Imported)'!$1:$5000,A3103,FALSE)&gt;0,
HLOOKUP("Category",'vInfo (Imported)'!$1:$5000,A3103,FALSE),
"")</f>
        <v/>
      </c>
      <c r="F3103" t="str">
        <f>IF(HLOOKUP("OS according to the configuration file",'vInfo (Imported)'!$1:$5000,A3103,FALSE)&gt;0,
HLOOKUP("OS according to the configuration file",'vInfo (Imported)'!$1:$5000,A3103,FALSE),
"")</f>
        <v/>
      </c>
      <c r="G3103" s="1" t="str">
        <f>IF(HLOOKUP("Cluster",'vInfo (Imported)'!$1:$5000,A3103,FALSE)&gt;0,
HLOOKUP("Cluster",'vInfo (Imported)'!$1:$5000,A3103,FALSE),
"")</f>
        <v/>
      </c>
      <c r="K3103" s="28">
        <f>'vCluster (Imported)'!A3103</f>
        <v>0</v>
      </c>
      <c r="L3103">
        <f t="shared" si="291"/>
        <v>0</v>
      </c>
      <c r="M3103">
        <f t="shared" si="292"/>
        <v>0</v>
      </c>
      <c r="N3103">
        <f t="shared" si="293"/>
        <v>0</v>
      </c>
      <c r="O3103" s="1">
        <f t="shared" si="294"/>
        <v>0</v>
      </c>
      <c r="P3103">
        <f>SUMIFS('vCluster (Imported)'!$G:$G,'vCluster (Imported)'!$A:$A,K3103)</f>
        <v>0</v>
      </c>
      <c r="Q3103">
        <f t="shared" si="295"/>
        <v>0</v>
      </c>
    </row>
    <row r="3104" spans="1:17" x14ac:dyDescent="0.3">
      <c r="A3104">
        <f t="shared" si="290"/>
        <v>3104</v>
      </c>
      <c r="B3104" t="str">
        <f>IF(HLOOKUP("Memory",'vInfo (Imported)'!$1:$5000,A3104,FALSE)&gt;0,HLOOKUP("Memory",'vInfo (Imported)'!$1:$5000,A3104,FALSE),"")</f>
        <v/>
      </c>
      <c r="C3104" t="str">
        <f>IF(HLOOKUP("CPUs",'vInfo (Imported)'!$1:$5000,A3104,FALSE)&gt;0,
HLOOKUP("CPUs",'vInfo (Imported)'!$1:$5000,A3104,FALSE),
"")</f>
        <v/>
      </c>
      <c r="D3104" t="str">
        <f>IF(HLOOKUP($D$1,'vInfo (Imported)'!$1:$5000,A3104,FALSE)&gt;0,
HLOOKUP($D$1,'vInfo (Imported)'!$1:$5000,A3104,FALSE),
"")</f>
        <v/>
      </c>
      <c r="E3104" t="str">
        <f>IF(HLOOKUP("Category",'vInfo (Imported)'!$1:$5000,A3104,FALSE)&gt;0,
HLOOKUP("Category",'vInfo (Imported)'!$1:$5000,A3104,FALSE),
"")</f>
        <v/>
      </c>
      <c r="F3104" t="str">
        <f>IF(HLOOKUP("OS according to the configuration file",'vInfo (Imported)'!$1:$5000,A3104,FALSE)&gt;0,
HLOOKUP("OS according to the configuration file",'vInfo (Imported)'!$1:$5000,A3104,FALSE),
"")</f>
        <v/>
      </c>
      <c r="G3104" s="1" t="str">
        <f>IF(HLOOKUP("Cluster",'vInfo (Imported)'!$1:$5000,A3104,FALSE)&gt;0,
HLOOKUP("Cluster",'vInfo (Imported)'!$1:$5000,A3104,FALSE),
"")</f>
        <v/>
      </c>
      <c r="K3104" s="28">
        <f>'vCluster (Imported)'!A3104</f>
        <v>0</v>
      </c>
      <c r="L3104">
        <f t="shared" si="291"/>
        <v>0</v>
      </c>
      <c r="M3104">
        <f t="shared" si="292"/>
        <v>0</v>
      </c>
      <c r="N3104">
        <f t="shared" si="293"/>
        <v>0</v>
      </c>
      <c r="O3104" s="1">
        <f t="shared" si="294"/>
        <v>0</v>
      </c>
      <c r="P3104">
        <f>SUMIFS('vCluster (Imported)'!$G:$G,'vCluster (Imported)'!$A:$A,K3104)</f>
        <v>0</v>
      </c>
      <c r="Q3104">
        <f t="shared" si="295"/>
        <v>0</v>
      </c>
    </row>
    <row r="3105" spans="1:17" x14ac:dyDescent="0.3">
      <c r="A3105">
        <f t="shared" si="290"/>
        <v>3105</v>
      </c>
      <c r="B3105" t="str">
        <f>IF(HLOOKUP("Memory",'vInfo (Imported)'!$1:$5000,A3105,FALSE)&gt;0,HLOOKUP("Memory",'vInfo (Imported)'!$1:$5000,A3105,FALSE),"")</f>
        <v/>
      </c>
      <c r="C3105" t="str">
        <f>IF(HLOOKUP("CPUs",'vInfo (Imported)'!$1:$5000,A3105,FALSE)&gt;0,
HLOOKUP("CPUs",'vInfo (Imported)'!$1:$5000,A3105,FALSE),
"")</f>
        <v/>
      </c>
      <c r="D3105" t="str">
        <f>IF(HLOOKUP($D$1,'vInfo (Imported)'!$1:$5000,A3105,FALSE)&gt;0,
HLOOKUP($D$1,'vInfo (Imported)'!$1:$5000,A3105,FALSE),
"")</f>
        <v/>
      </c>
      <c r="E3105" t="str">
        <f>IF(HLOOKUP("Category",'vInfo (Imported)'!$1:$5000,A3105,FALSE)&gt;0,
HLOOKUP("Category",'vInfo (Imported)'!$1:$5000,A3105,FALSE),
"")</f>
        <v/>
      </c>
      <c r="F3105" t="str">
        <f>IF(HLOOKUP("OS according to the configuration file",'vInfo (Imported)'!$1:$5000,A3105,FALSE)&gt;0,
HLOOKUP("OS according to the configuration file",'vInfo (Imported)'!$1:$5000,A3105,FALSE),
"")</f>
        <v/>
      </c>
      <c r="G3105" s="1" t="str">
        <f>IF(HLOOKUP("Cluster",'vInfo (Imported)'!$1:$5000,A3105,FALSE)&gt;0,
HLOOKUP("Cluster",'vInfo (Imported)'!$1:$5000,A3105,FALSE),
"")</f>
        <v/>
      </c>
      <c r="K3105" s="28">
        <f>'vCluster (Imported)'!A3105</f>
        <v>0</v>
      </c>
      <c r="L3105">
        <f t="shared" si="291"/>
        <v>0</v>
      </c>
      <c r="M3105">
        <f t="shared" si="292"/>
        <v>0</v>
      </c>
      <c r="N3105">
        <f t="shared" si="293"/>
        <v>0</v>
      </c>
      <c r="O3105" s="1">
        <f t="shared" si="294"/>
        <v>0</v>
      </c>
      <c r="P3105">
        <f>SUMIFS('vCluster (Imported)'!$G:$G,'vCluster (Imported)'!$A:$A,K3105)</f>
        <v>0</v>
      </c>
      <c r="Q3105">
        <f t="shared" si="295"/>
        <v>0</v>
      </c>
    </row>
    <row r="3106" spans="1:17" x14ac:dyDescent="0.3">
      <c r="A3106">
        <f t="shared" si="290"/>
        <v>3106</v>
      </c>
      <c r="B3106" t="str">
        <f>IF(HLOOKUP("Memory",'vInfo (Imported)'!$1:$5000,A3106,FALSE)&gt;0,HLOOKUP("Memory",'vInfo (Imported)'!$1:$5000,A3106,FALSE),"")</f>
        <v/>
      </c>
      <c r="C3106" t="str">
        <f>IF(HLOOKUP("CPUs",'vInfo (Imported)'!$1:$5000,A3106,FALSE)&gt;0,
HLOOKUP("CPUs",'vInfo (Imported)'!$1:$5000,A3106,FALSE),
"")</f>
        <v/>
      </c>
      <c r="D3106" t="str">
        <f>IF(HLOOKUP($D$1,'vInfo (Imported)'!$1:$5000,A3106,FALSE)&gt;0,
HLOOKUP($D$1,'vInfo (Imported)'!$1:$5000,A3106,FALSE),
"")</f>
        <v/>
      </c>
      <c r="E3106" t="str">
        <f>IF(HLOOKUP("Category",'vInfo (Imported)'!$1:$5000,A3106,FALSE)&gt;0,
HLOOKUP("Category",'vInfo (Imported)'!$1:$5000,A3106,FALSE),
"")</f>
        <v/>
      </c>
      <c r="F3106" t="str">
        <f>IF(HLOOKUP("OS according to the configuration file",'vInfo (Imported)'!$1:$5000,A3106,FALSE)&gt;0,
HLOOKUP("OS according to the configuration file",'vInfo (Imported)'!$1:$5000,A3106,FALSE),
"")</f>
        <v/>
      </c>
      <c r="G3106" s="1" t="str">
        <f>IF(HLOOKUP("Cluster",'vInfo (Imported)'!$1:$5000,A3106,FALSE)&gt;0,
HLOOKUP("Cluster",'vInfo (Imported)'!$1:$5000,A3106,FALSE),
"")</f>
        <v/>
      </c>
      <c r="K3106" s="28">
        <f>'vCluster (Imported)'!A3106</f>
        <v>0</v>
      </c>
      <c r="L3106">
        <f t="shared" si="291"/>
        <v>0</v>
      </c>
      <c r="M3106">
        <f t="shared" si="292"/>
        <v>0</v>
      </c>
      <c r="N3106">
        <f t="shared" si="293"/>
        <v>0</v>
      </c>
      <c r="O3106" s="1">
        <f t="shared" si="294"/>
        <v>0</v>
      </c>
      <c r="P3106">
        <f>SUMIFS('vCluster (Imported)'!$G:$G,'vCluster (Imported)'!$A:$A,K3106)</f>
        <v>0</v>
      </c>
      <c r="Q3106">
        <f t="shared" si="295"/>
        <v>0</v>
      </c>
    </row>
    <row r="3107" spans="1:17" x14ac:dyDescent="0.3">
      <c r="A3107">
        <f t="shared" si="290"/>
        <v>3107</v>
      </c>
      <c r="B3107" t="str">
        <f>IF(HLOOKUP("Memory",'vInfo (Imported)'!$1:$5000,A3107,FALSE)&gt;0,HLOOKUP("Memory",'vInfo (Imported)'!$1:$5000,A3107,FALSE),"")</f>
        <v/>
      </c>
      <c r="C3107" t="str">
        <f>IF(HLOOKUP("CPUs",'vInfo (Imported)'!$1:$5000,A3107,FALSE)&gt;0,
HLOOKUP("CPUs",'vInfo (Imported)'!$1:$5000,A3107,FALSE),
"")</f>
        <v/>
      </c>
      <c r="D3107" t="str">
        <f>IF(HLOOKUP($D$1,'vInfo (Imported)'!$1:$5000,A3107,FALSE)&gt;0,
HLOOKUP($D$1,'vInfo (Imported)'!$1:$5000,A3107,FALSE),
"")</f>
        <v/>
      </c>
      <c r="E3107" t="str">
        <f>IF(HLOOKUP("Category",'vInfo (Imported)'!$1:$5000,A3107,FALSE)&gt;0,
HLOOKUP("Category",'vInfo (Imported)'!$1:$5000,A3107,FALSE),
"")</f>
        <v/>
      </c>
      <c r="F3107" t="str">
        <f>IF(HLOOKUP("OS according to the configuration file",'vInfo (Imported)'!$1:$5000,A3107,FALSE)&gt;0,
HLOOKUP("OS according to the configuration file",'vInfo (Imported)'!$1:$5000,A3107,FALSE),
"")</f>
        <v/>
      </c>
      <c r="G3107" s="1" t="str">
        <f>IF(HLOOKUP("Cluster",'vInfo (Imported)'!$1:$5000,A3107,FALSE)&gt;0,
HLOOKUP("Cluster",'vInfo (Imported)'!$1:$5000,A3107,FALSE),
"")</f>
        <v/>
      </c>
      <c r="K3107" s="28">
        <f>'vCluster (Imported)'!A3107</f>
        <v>0</v>
      </c>
      <c r="L3107">
        <f t="shared" si="291"/>
        <v>0</v>
      </c>
      <c r="M3107">
        <f t="shared" si="292"/>
        <v>0</v>
      </c>
      <c r="N3107">
        <f t="shared" si="293"/>
        <v>0</v>
      </c>
      <c r="O3107" s="1">
        <f t="shared" si="294"/>
        <v>0</v>
      </c>
      <c r="P3107">
        <f>SUMIFS('vCluster (Imported)'!$G:$G,'vCluster (Imported)'!$A:$A,K3107)</f>
        <v>0</v>
      </c>
      <c r="Q3107">
        <f t="shared" si="295"/>
        <v>0</v>
      </c>
    </row>
    <row r="3108" spans="1:17" x14ac:dyDescent="0.3">
      <c r="A3108">
        <f t="shared" si="290"/>
        <v>3108</v>
      </c>
      <c r="B3108" t="str">
        <f>IF(HLOOKUP("Memory",'vInfo (Imported)'!$1:$5000,A3108,FALSE)&gt;0,HLOOKUP("Memory",'vInfo (Imported)'!$1:$5000,A3108,FALSE),"")</f>
        <v/>
      </c>
      <c r="C3108" t="str">
        <f>IF(HLOOKUP("CPUs",'vInfo (Imported)'!$1:$5000,A3108,FALSE)&gt;0,
HLOOKUP("CPUs",'vInfo (Imported)'!$1:$5000,A3108,FALSE),
"")</f>
        <v/>
      </c>
      <c r="D3108" t="str">
        <f>IF(HLOOKUP($D$1,'vInfo (Imported)'!$1:$5000,A3108,FALSE)&gt;0,
HLOOKUP($D$1,'vInfo (Imported)'!$1:$5000,A3108,FALSE),
"")</f>
        <v/>
      </c>
      <c r="E3108" t="str">
        <f>IF(HLOOKUP("Category",'vInfo (Imported)'!$1:$5000,A3108,FALSE)&gt;0,
HLOOKUP("Category",'vInfo (Imported)'!$1:$5000,A3108,FALSE),
"")</f>
        <v/>
      </c>
      <c r="F3108" t="str">
        <f>IF(HLOOKUP("OS according to the configuration file",'vInfo (Imported)'!$1:$5000,A3108,FALSE)&gt;0,
HLOOKUP("OS according to the configuration file",'vInfo (Imported)'!$1:$5000,A3108,FALSE),
"")</f>
        <v/>
      </c>
      <c r="G3108" s="1" t="str">
        <f>IF(HLOOKUP("Cluster",'vInfo (Imported)'!$1:$5000,A3108,FALSE)&gt;0,
HLOOKUP("Cluster",'vInfo (Imported)'!$1:$5000,A3108,FALSE),
"")</f>
        <v/>
      </c>
      <c r="K3108" s="28">
        <f>'vCluster (Imported)'!A3108</f>
        <v>0</v>
      </c>
      <c r="L3108">
        <f t="shared" si="291"/>
        <v>0</v>
      </c>
      <c r="M3108">
        <f t="shared" si="292"/>
        <v>0</v>
      </c>
      <c r="N3108">
        <f t="shared" si="293"/>
        <v>0</v>
      </c>
      <c r="O3108" s="1">
        <f t="shared" si="294"/>
        <v>0</v>
      </c>
      <c r="P3108">
        <f>SUMIFS('vCluster (Imported)'!$G:$G,'vCluster (Imported)'!$A:$A,K3108)</f>
        <v>0</v>
      </c>
      <c r="Q3108">
        <f t="shared" si="295"/>
        <v>0</v>
      </c>
    </row>
    <row r="3109" spans="1:17" x14ac:dyDescent="0.3">
      <c r="A3109">
        <f t="shared" si="290"/>
        <v>3109</v>
      </c>
      <c r="B3109" t="str">
        <f>IF(HLOOKUP("Memory",'vInfo (Imported)'!$1:$5000,A3109,FALSE)&gt;0,HLOOKUP("Memory",'vInfo (Imported)'!$1:$5000,A3109,FALSE),"")</f>
        <v/>
      </c>
      <c r="C3109" t="str">
        <f>IF(HLOOKUP("CPUs",'vInfo (Imported)'!$1:$5000,A3109,FALSE)&gt;0,
HLOOKUP("CPUs",'vInfo (Imported)'!$1:$5000,A3109,FALSE),
"")</f>
        <v/>
      </c>
      <c r="D3109" t="str">
        <f>IF(HLOOKUP($D$1,'vInfo (Imported)'!$1:$5000,A3109,FALSE)&gt;0,
HLOOKUP($D$1,'vInfo (Imported)'!$1:$5000,A3109,FALSE),
"")</f>
        <v/>
      </c>
      <c r="E3109" t="str">
        <f>IF(HLOOKUP("Category",'vInfo (Imported)'!$1:$5000,A3109,FALSE)&gt;0,
HLOOKUP("Category",'vInfo (Imported)'!$1:$5000,A3109,FALSE),
"")</f>
        <v/>
      </c>
      <c r="F3109" t="str">
        <f>IF(HLOOKUP("OS according to the configuration file",'vInfo (Imported)'!$1:$5000,A3109,FALSE)&gt;0,
HLOOKUP("OS according to the configuration file",'vInfo (Imported)'!$1:$5000,A3109,FALSE),
"")</f>
        <v/>
      </c>
      <c r="G3109" s="1" t="str">
        <f>IF(HLOOKUP("Cluster",'vInfo (Imported)'!$1:$5000,A3109,FALSE)&gt;0,
HLOOKUP("Cluster",'vInfo (Imported)'!$1:$5000,A3109,FALSE),
"")</f>
        <v/>
      </c>
      <c r="K3109" s="28">
        <f>'vCluster (Imported)'!A3109</f>
        <v>0</v>
      </c>
      <c r="L3109">
        <f t="shared" si="291"/>
        <v>0</v>
      </c>
      <c r="M3109">
        <f t="shared" si="292"/>
        <v>0</v>
      </c>
      <c r="N3109">
        <f t="shared" si="293"/>
        <v>0</v>
      </c>
      <c r="O3109" s="1">
        <f t="shared" si="294"/>
        <v>0</v>
      </c>
      <c r="P3109">
        <f>SUMIFS('vCluster (Imported)'!$G:$G,'vCluster (Imported)'!$A:$A,K3109)</f>
        <v>0</v>
      </c>
      <c r="Q3109">
        <f t="shared" si="295"/>
        <v>0</v>
      </c>
    </row>
    <row r="3110" spans="1:17" x14ac:dyDescent="0.3">
      <c r="A3110">
        <f t="shared" si="290"/>
        <v>3110</v>
      </c>
      <c r="B3110" t="str">
        <f>IF(HLOOKUP("Memory",'vInfo (Imported)'!$1:$5000,A3110,FALSE)&gt;0,HLOOKUP("Memory",'vInfo (Imported)'!$1:$5000,A3110,FALSE),"")</f>
        <v/>
      </c>
      <c r="C3110" t="str">
        <f>IF(HLOOKUP("CPUs",'vInfo (Imported)'!$1:$5000,A3110,FALSE)&gt;0,
HLOOKUP("CPUs",'vInfo (Imported)'!$1:$5000,A3110,FALSE),
"")</f>
        <v/>
      </c>
      <c r="D3110" t="str">
        <f>IF(HLOOKUP($D$1,'vInfo (Imported)'!$1:$5000,A3110,FALSE)&gt;0,
HLOOKUP($D$1,'vInfo (Imported)'!$1:$5000,A3110,FALSE),
"")</f>
        <v/>
      </c>
      <c r="E3110" t="str">
        <f>IF(HLOOKUP("Category",'vInfo (Imported)'!$1:$5000,A3110,FALSE)&gt;0,
HLOOKUP("Category",'vInfo (Imported)'!$1:$5000,A3110,FALSE),
"")</f>
        <v/>
      </c>
      <c r="F3110" t="str">
        <f>IF(HLOOKUP("OS according to the configuration file",'vInfo (Imported)'!$1:$5000,A3110,FALSE)&gt;0,
HLOOKUP("OS according to the configuration file",'vInfo (Imported)'!$1:$5000,A3110,FALSE),
"")</f>
        <v/>
      </c>
      <c r="G3110" s="1" t="str">
        <f>IF(HLOOKUP("Cluster",'vInfo (Imported)'!$1:$5000,A3110,FALSE)&gt;0,
HLOOKUP("Cluster",'vInfo (Imported)'!$1:$5000,A3110,FALSE),
"")</f>
        <v/>
      </c>
      <c r="K3110" s="28">
        <f>'vCluster (Imported)'!A3110</f>
        <v>0</v>
      </c>
      <c r="L3110">
        <f t="shared" si="291"/>
        <v>0</v>
      </c>
      <c r="M3110">
        <f t="shared" si="292"/>
        <v>0</v>
      </c>
      <c r="N3110">
        <f t="shared" si="293"/>
        <v>0</v>
      </c>
      <c r="O3110" s="1">
        <f t="shared" si="294"/>
        <v>0</v>
      </c>
      <c r="P3110">
        <f>SUMIFS('vCluster (Imported)'!$G:$G,'vCluster (Imported)'!$A:$A,K3110)</f>
        <v>0</v>
      </c>
      <c r="Q3110">
        <f t="shared" si="295"/>
        <v>0</v>
      </c>
    </row>
    <row r="3111" spans="1:17" x14ac:dyDescent="0.3">
      <c r="A3111">
        <f t="shared" si="290"/>
        <v>3111</v>
      </c>
      <c r="B3111" t="str">
        <f>IF(HLOOKUP("Memory",'vInfo (Imported)'!$1:$5000,A3111,FALSE)&gt;0,HLOOKUP("Memory",'vInfo (Imported)'!$1:$5000,A3111,FALSE),"")</f>
        <v/>
      </c>
      <c r="C3111" t="str">
        <f>IF(HLOOKUP("CPUs",'vInfo (Imported)'!$1:$5000,A3111,FALSE)&gt;0,
HLOOKUP("CPUs",'vInfo (Imported)'!$1:$5000,A3111,FALSE),
"")</f>
        <v/>
      </c>
      <c r="D3111" t="str">
        <f>IF(HLOOKUP($D$1,'vInfo (Imported)'!$1:$5000,A3111,FALSE)&gt;0,
HLOOKUP($D$1,'vInfo (Imported)'!$1:$5000,A3111,FALSE),
"")</f>
        <v/>
      </c>
      <c r="E3111" t="str">
        <f>IF(HLOOKUP("Category",'vInfo (Imported)'!$1:$5000,A3111,FALSE)&gt;0,
HLOOKUP("Category",'vInfo (Imported)'!$1:$5000,A3111,FALSE),
"")</f>
        <v/>
      </c>
      <c r="F3111" t="str">
        <f>IF(HLOOKUP("OS according to the configuration file",'vInfo (Imported)'!$1:$5000,A3111,FALSE)&gt;0,
HLOOKUP("OS according to the configuration file",'vInfo (Imported)'!$1:$5000,A3111,FALSE),
"")</f>
        <v/>
      </c>
      <c r="G3111" s="1" t="str">
        <f>IF(HLOOKUP("Cluster",'vInfo (Imported)'!$1:$5000,A3111,FALSE)&gt;0,
HLOOKUP("Cluster",'vInfo (Imported)'!$1:$5000,A3111,FALSE),
"")</f>
        <v/>
      </c>
      <c r="K3111" s="28">
        <f>'vCluster (Imported)'!A3111</f>
        <v>0</v>
      </c>
      <c r="L3111">
        <f t="shared" si="291"/>
        <v>0</v>
      </c>
      <c r="M3111">
        <f t="shared" si="292"/>
        <v>0</v>
      </c>
      <c r="N3111">
        <f t="shared" si="293"/>
        <v>0</v>
      </c>
      <c r="O3111" s="1">
        <f t="shared" si="294"/>
        <v>0</v>
      </c>
      <c r="P3111">
        <f>SUMIFS('vCluster (Imported)'!$G:$G,'vCluster (Imported)'!$A:$A,K3111)</f>
        <v>0</v>
      </c>
      <c r="Q3111">
        <f t="shared" si="295"/>
        <v>0</v>
      </c>
    </row>
    <row r="3112" spans="1:17" x14ac:dyDescent="0.3">
      <c r="A3112">
        <f t="shared" si="290"/>
        <v>3112</v>
      </c>
      <c r="B3112" t="str">
        <f>IF(HLOOKUP("Memory",'vInfo (Imported)'!$1:$5000,A3112,FALSE)&gt;0,HLOOKUP("Memory",'vInfo (Imported)'!$1:$5000,A3112,FALSE),"")</f>
        <v/>
      </c>
      <c r="C3112" t="str">
        <f>IF(HLOOKUP("CPUs",'vInfo (Imported)'!$1:$5000,A3112,FALSE)&gt;0,
HLOOKUP("CPUs",'vInfo (Imported)'!$1:$5000,A3112,FALSE),
"")</f>
        <v/>
      </c>
      <c r="D3112" t="str">
        <f>IF(HLOOKUP($D$1,'vInfo (Imported)'!$1:$5000,A3112,FALSE)&gt;0,
HLOOKUP($D$1,'vInfo (Imported)'!$1:$5000,A3112,FALSE),
"")</f>
        <v/>
      </c>
      <c r="E3112" t="str">
        <f>IF(HLOOKUP("Category",'vInfo (Imported)'!$1:$5000,A3112,FALSE)&gt;0,
HLOOKUP("Category",'vInfo (Imported)'!$1:$5000,A3112,FALSE),
"")</f>
        <v/>
      </c>
      <c r="F3112" t="str">
        <f>IF(HLOOKUP("OS according to the configuration file",'vInfo (Imported)'!$1:$5000,A3112,FALSE)&gt;0,
HLOOKUP("OS according to the configuration file",'vInfo (Imported)'!$1:$5000,A3112,FALSE),
"")</f>
        <v/>
      </c>
      <c r="G3112" s="1" t="str">
        <f>IF(HLOOKUP("Cluster",'vInfo (Imported)'!$1:$5000,A3112,FALSE)&gt;0,
HLOOKUP("Cluster",'vInfo (Imported)'!$1:$5000,A3112,FALSE),
"")</f>
        <v/>
      </c>
      <c r="K3112" s="28">
        <f>'vCluster (Imported)'!A3112</f>
        <v>0</v>
      </c>
      <c r="L3112">
        <f t="shared" si="291"/>
        <v>0</v>
      </c>
      <c r="M3112">
        <f t="shared" si="292"/>
        <v>0</v>
      </c>
      <c r="N3112">
        <f t="shared" si="293"/>
        <v>0</v>
      </c>
      <c r="O3112" s="1">
        <f t="shared" si="294"/>
        <v>0</v>
      </c>
      <c r="P3112">
        <f>SUMIFS('vCluster (Imported)'!$G:$G,'vCluster (Imported)'!$A:$A,K3112)</f>
        <v>0</v>
      </c>
      <c r="Q3112">
        <f t="shared" si="295"/>
        <v>0</v>
      </c>
    </row>
    <row r="3113" spans="1:17" x14ac:dyDescent="0.3">
      <c r="A3113">
        <f t="shared" si="290"/>
        <v>3113</v>
      </c>
      <c r="B3113" t="str">
        <f>IF(HLOOKUP("Memory",'vInfo (Imported)'!$1:$5000,A3113,FALSE)&gt;0,HLOOKUP("Memory",'vInfo (Imported)'!$1:$5000,A3113,FALSE),"")</f>
        <v/>
      </c>
      <c r="C3113" t="str">
        <f>IF(HLOOKUP("CPUs",'vInfo (Imported)'!$1:$5000,A3113,FALSE)&gt;0,
HLOOKUP("CPUs",'vInfo (Imported)'!$1:$5000,A3113,FALSE),
"")</f>
        <v/>
      </c>
      <c r="D3113" t="str">
        <f>IF(HLOOKUP($D$1,'vInfo (Imported)'!$1:$5000,A3113,FALSE)&gt;0,
HLOOKUP($D$1,'vInfo (Imported)'!$1:$5000,A3113,FALSE),
"")</f>
        <v/>
      </c>
      <c r="E3113" t="str">
        <f>IF(HLOOKUP("Category",'vInfo (Imported)'!$1:$5000,A3113,FALSE)&gt;0,
HLOOKUP("Category",'vInfo (Imported)'!$1:$5000,A3113,FALSE),
"")</f>
        <v/>
      </c>
      <c r="F3113" t="str">
        <f>IF(HLOOKUP("OS according to the configuration file",'vInfo (Imported)'!$1:$5000,A3113,FALSE)&gt;0,
HLOOKUP("OS according to the configuration file",'vInfo (Imported)'!$1:$5000,A3113,FALSE),
"")</f>
        <v/>
      </c>
      <c r="G3113" s="1" t="str">
        <f>IF(HLOOKUP("Cluster",'vInfo (Imported)'!$1:$5000,A3113,FALSE)&gt;0,
HLOOKUP("Cluster",'vInfo (Imported)'!$1:$5000,A3113,FALSE),
"")</f>
        <v/>
      </c>
      <c r="K3113" s="28">
        <f>'vCluster (Imported)'!A3113</f>
        <v>0</v>
      </c>
      <c r="L3113">
        <f t="shared" si="291"/>
        <v>0</v>
      </c>
      <c r="M3113">
        <f t="shared" si="292"/>
        <v>0</v>
      </c>
      <c r="N3113">
        <f t="shared" si="293"/>
        <v>0</v>
      </c>
      <c r="O3113" s="1">
        <f t="shared" si="294"/>
        <v>0</v>
      </c>
      <c r="P3113">
        <f>SUMIFS('vCluster (Imported)'!$G:$G,'vCluster (Imported)'!$A:$A,K3113)</f>
        <v>0</v>
      </c>
      <c r="Q3113">
        <f t="shared" si="295"/>
        <v>0</v>
      </c>
    </row>
    <row r="3114" spans="1:17" x14ac:dyDescent="0.3">
      <c r="A3114">
        <f t="shared" si="290"/>
        <v>3114</v>
      </c>
      <c r="B3114" t="str">
        <f>IF(HLOOKUP("Memory",'vInfo (Imported)'!$1:$5000,A3114,FALSE)&gt;0,HLOOKUP("Memory",'vInfo (Imported)'!$1:$5000,A3114,FALSE),"")</f>
        <v/>
      </c>
      <c r="C3114" t="str">
        <f>IF(HLOOKUP("CPUs",'vInfo (Imported)'!$1:$5000,A3114,FALSE)&gt;0,
HLOOKUP("CPUs",'vInfo (Imported)'!$1:$5000,A3114,FALSE),
"")</f>
        <v/>
      </c>
      <c r="D3114" t="str">
        <f>IF(HLOOKUP($D$1,'vInfo (Imported)'!$1:$5000,A3114,FALSE)&gt;0,
HLOOKUP($D$1,'vInfo (Imported)'!$1:$5000,A3114,FALSE),
"")</f>
        <v/>
      </c>
      <c r="E3114" t="str">
        <f>IF(HLOOKUP("Category",'vInfo (Imported)'!$1:$5000,A3114,FALSE)&gt;0,
HLOOKUP("Category",'vInfo (Imported)'!$1:$5000,A3114,FALSE),
"")</f>
        <v/>
      </c>
      <c r="F3114" t="str">
        <f>IF(HLOOKUP("OS according to the configuration file",'vInfo (Imported)'!$1:$5000,A3114,FALSE)&gt;0,
HLOOKUP("OS according to the configuration file",'vInfo (Imported)'!$1:$5000,A3114,FALSE),
"")</f>
        <v/>
      </c>
      <c r="G3114" s="1" t="str">
        <f>IF(HLOOKUP("Cluster",'vInfo (Imported)'!$1:$5000,A3114,FALSE)&gt;0,
HLOOKUP("Cluster",'vInfo (Imported)'!$1:$5000,A3114,FALSE),
"")</f>
        <v/>
      </c>
      <c r="K3114" s="28">
        <f>'vCluster (Imported)'!A3114</f>
        <v>0</v>
      </c>
      <c r="L3114">
        <f t="shared" si="291"/>
        <v>0</v>
      </c>
      <c r="M3114">
        <f t="shared" si="292"/>
        <v>0</v>
      </c>
      <c r="N3114">
        <f t="shared" si="293"/>
        <v>0</v>
      </c>
      <c r="O3114" s="1">
        <f t="shared" si="294"/>
        <v>0</v>
      </c>
      <c r="P3114">
        <f>SUMIFS('vCluster (Imported)'!$G:$G,'vCluster (Imported)'!$A:$A,K3114)</f>
        <v>0</v>
      </c>
      <c r="Q3114">
        <f t="shared" si="295"/>
        <v>0</v>
      </c>
    </row>
    <row r="3115" spans="1:17" x14ac:dyDescent="0.3">
      <c r="A3115">
        <f t="shared" si="290"/>
        <v>3115</v>
      </c>
      <c r="B3115" t="str">
        <f>IF(HLOOKUP("Memory",'vInfo (Imported)'!$1:$5000,A3115,FALSE)&gt;0,HLOOKUP("Memory",'vInfo (Imported)'!$1:$5000,A3115,FALSE),"")</f>
        <v/>
      </c>
      <c r="C3115" t="str">
        <f>IF(HLOOKUP("CPUs",'vInfo (Imported)'!$1:$5000,A3115,FALSE)&gt;0,
HLOOKUP("CPUs",'vInfo (Imported)'!$1:$5000,A3115,FALSE),
"")</f>
        <v/>
      </c>
      <c r="D3115" t="str">
        <f>IF(HLOOKUP($D$1,'vInfo (Imported)'!$1:$5000,A3115,FALSE)&gt;0,
HLOOKUP($D$1,'vInfo (Imported)'!$1:$5000,A3115,FALSE),
"")</f>
        <v/>
      </c>
      <c r="E3115" t="str">
        <f>IF(HLOOKUP("Category",'vInfo (Imported)'!$1:$5000,A3115,FALSE)&gt;0,
HLOOKUP("Category",'vInfo (Imported)'!$1:$5000,A3115,FALSE),
"")</f>
        <v/>
      </c>
      <c r="F3115" t="str">
        <f>IF(HLOOKUP("OS according to the configuration file",'vInfo (Imported)'!$1:$5000,A3115,FALSE)&gt;0,
HLOOKUP("OS according to the configuration file",'vInfo (Imported)'!$1:$5000,A3115,FALSE),
"")</f>
        <v/>
      </c>
      <c r="G3115" s="1" t="str">
        <f>IF(HLOOKUP("Cluster",'vInfo (Imported)'!$1:$5000,A3115,FALSE)&gt;0,
HLOOKUP("Cluster",'vInfo (Imported)'!$1:$5000,A3115,FALSE),
"")</f>
        <v/>
      </c>
      <c r="K3115" s="28">
        <f>'vCluster (Imported)'!A3115</f>
        <v>0</v>
      </c>
      <c r="L3115">
        <f t="shared" si="291"/>
        <v>0</v>
      </c>
      <c r="M3115">
        <f t="shared" si="292"/>
        <v>0</v>
      </c>
      <c r="N3115">
        <f t="shared" si="293"/>
        <v>0</v>
      </c>
      <c r="O3115" s="1">
        <f t="shared" si="294"/>
        <v>0</v>
      </c>
      <c r="P3115">
        <f>SUMIFS('vCluster (Imported)'!$G:$G,'vCluster (Imported)'!$A:$A,K3115)</f>
        <v>0</v>
      </c>
      <c r="Q3115">
        <f t="shared" si="295"/>
        <v>0</v>
      </c>
    </row>
    <row r="3116" spans="1:17" x14ac:dyDescent="0.3">
      <c r="A3116">
        <f t="shared" si="290"/>
        <v>3116</v>
      </c>
      <c r="B3116" t="str">
        <f>IF(HLOOKUP("Memory",'vInfo (Imported)'!$1:$5000,A3116,FALSE)&gt;0,HLOOKUP("Memory",'vInfo (Imported)'!$1:$5000,A3116,FALSE),"")</f>
        <v/>
      </c>
      <c r="C3116" t="str">
        <f>IF(HLOOKUP("CPUs",'vInfo (Imported)'!$1:$5000,A3116,FALSE)&gt;0,
HLOOKUP("CPUs",'vInfo (Imported)'!$1:$5000,A3116,FALSE),
"")</f>
        <v/>
      </c>
      <c r="D3116" t="str">
        <f>IF(HLOOKUP($D$1,'vInfo (Imported)'!$1:$5000,A3116,FALSE)&gt;0,
HLOOKUP($D$1,'vInfo (Imported)'!$1:$5000,A3116,FALSE),
"")</f>
        <v/>
      </c>
      <c r="E3116" t="str">
        <f>IF(HLOOKUP("Category",'vInfo (Imported)'!$1:$5000,A3116,FALSE)&gt;0,
HLOOKUP("Category",'vInfo (Imported)'!$1:$5000,A3116,FALSE),
"")</f>
        <v/>
      </c>
      <c r="F3116" t="str">
        <f>IF(HLOOKUP("OS according to the configuration file",'vInfo (Imported)'!$1:$5000,A3116,FALSE)&gt;0,
HLOOKUP("OS according to the configuration file",'vInfo (Imported)'!$1:$5000,A3116,FALSE),
"")</f>
        <v/>
      </c>
      <c r="G3116" s="1" t="str">
        <f>IF(HLOOKUP("Cluster",'vInfo (Imported)'!$1:$5000,A3116,FALSE)&gt;0,
HLOOKUP("Cluster",'vInfo (Imported)'!$1:$5000,A3116,FALSE),
"")</f>
        <v/>
      </c>
      <c r="K3116" s="28">
        <f>'vCluster (Imported)'!A3116</f>
        <v>0</v>
      </c>
      <c r="L3116">
        <f t="shared" si="291"/>
        <v>0</v>
      </c>
      <c r="M3116">
        <f t="shared" si="292"/>
        <v>0</v>
      </c>
      <c r="N3116">
        <f t="shared" si="293"/>
        <v>0</v>
      </c>
      <c r="O3116" s="1">
        <f t="shared" si="294"/>
        <v>0</v>
      </c>
      <c r="P3116">
        <f>SUMIFS('vCluster (Imported)'!$G:$G,'vCluster (Imported)'!$A:$A,K3116)</f>
        <v>0</v>
      </c>
      <c r="Q3116">
        <f t="shared" si="295"/>
        <v>0</v>
      </c>
    </row>
    <row r="3117" spans="1:17" x14ac:dyDescent="0.3">
      <c r="A3117">
        <f t="shared" si="290"/>
        <v>3117</v>
      </c>
      <c r="B3117" t="str">
        <f>IF(HLOOKUP("Memory",'vInfo (Imported)'!$1:$5000,A3117,FALSE)&gt;0,HLOOKUP("Memory",'vInfo (Imported)'!$1:$5000,A3117,FALSE),"")</f>
        <v/>
      </c>
      <c r="C3117" t="str">
        <f>IF(HLOOKUP("CPUs",'vInfo (Imported)'!$1:$5000,A3117,FALSE)&gt;0,
HLOOKUP("CPUs",'vInfo (Imported)'!$1:$5000,A3117,FALSE),
"")</f>
        <v/>
      </c>
      <c r="D3117" t="str">
        <f>IF(HLOOKUP($D$1,'vInfo (Imported)'!$1:$5000,A3117,FALSE)&gt;0,
HLOOKUP($D$1,'vInfo (Imported)'!$1:$5000,A3117,FALSE),
"")</f>
        <v/>
      </c>
      <c r="E3117" t="str">
        <f>IF(HLOOKUP("Category",'vInfo (Imported)'!$1:$5000,A3117,FALSE)&gt;0,
HLOOKUP("Category",'vInfo (Imported)'!$1:$5000,A3117,FALSE),
"")</f>
        <v/>
      </c>
      <c r="F3117" t="str">
        <f>IF(HLOOKUP("OS according to the configuration file",'vInfo (Imported)'!$1:$5000,A3117,FALSE)&gt;0,
HLOOKUP("OS according to the configuration file",'vInfo (Imported)'!$1:$5000,A3117,FALSE),
"")</f>
        <v/>
      </c>
      <c r="G3117" s="1" t="str">
        <f>IF(HLOOKUP("Cluster",'vInfo (Imported)'!$1:$5000,A3117,FALSE)&gt;0,
HLOOKUP("Cluster",'vInfo (Imported)'!$1:$5000,A3117,FALSE),
"")</f>
        <v/>
      </c>
      <c r="K3117" s="28">
        <f>'vCluster (Imported)'!A3117</f>
        <v>0</v>
      </c>
      <c r="L3117">
        <f t="shared" si="291"/>
        <v>0</v>
      </c>
      <c r="M3117">
        <f t="shared" si="292"/>
        <v>0</v>
      </c>
      <c r="N3117">
        <f t="shared" si="293"/>
        <v>0</v>
      </c>
      <c r="O3117" s="1">
        <f t="shared" si="294"/>
        <v>0</v>
      </c>
      <c r="P3117">
        <f>SUMIFS('vCluster (Imported)'!$G:$G,'vCluster (Imported)'!$A:$A,K3117)</f>
        <v>0</v>
      </c>
      <c r="Q3117">
        <f t="shared" si="295"/>
        <v>0</v>
      </c>
    </row>
    <row r="3118" spans="1:17" x14ac:dyDescent="0.3">
      <c r="A3118">
        <f t="shared" si="290"/>
        <v>3118</v>
      </c>
      <c r="B3118" t="str">
        <f>IF(HLOOKUP("Memory",'vInfo (Imported)'!$1:$5000,A3118,FALSE)&gt;0,HLOOKUP("Memory",'vInfo (Imported)'!$1:$5000,A3118,FALSE),"")</f>
        <v/>
      </c>
      <c r="C3118" t="str">
        <f>IF(HLOOKUP("CPUs",'vInfo (Imported)'!$1:$5000,A3118,FALSE)&gt;0,
HLOOKUP("CPUs",'vInfo (Imported)'!$1:$5000,A3118,FALSE),
"")</f>
        <v/>
      </c>
      <c r="D3118" t="str">
        <f>IF(HLOOKUP($D$1,'vInfo (Imported)'!$1:$5000,A3118,FALSE)&gt;0,
HLOOKUP($D$1,'vInfo (Imported)'!$1:$5000,A3118,FALSE),
"")</f>
        <v/>
      </c>
      <c r="E3118" t="str">
        <f>IF(HLOOKUP("Category",'vInfo (Imported)'!$1:$5000,A3118,FALSE)&gt;0,
HLOOKUP("Category",'vInfo (Imported)'!$1:$5000,A3118,FALSE),
"")</f>
        <v/>
      </c>
      <c r="F3118" t="str">
        <f>IF(HLOOKUP("OS according to the configuration file",'vInfo (Imported)'!$1:$5000,A3118,FALSE)&gt;0,
HLOOKUP("OS according to the configuration file",'vInfo (Imported)'!$1:$5000,A3118,FALSE),
"")</f>
        <v/>
      </c>
      <c r="G3118" s="1" t="str">
        <f>IF(HLOOKUP("Cluster",'vInfo (Imported)'!$1:$5000,A3118,FALSE)&gt;0,
HLOOKUP("Cluster",'vInfo (Imported)'!$1:$5000,A3118,FALSE),
"")</f>
        <v/>
      </c>
      <c r="K3118" s="28">
        <f>'vCluster (Imported)'!A3118</f>
        <v>0</v>
      </c>
      <c r="L3118">
        <f t="shared" si="291"/>
        <v>0</v>
      </c>
      <c r="M3118">
        <f t="shared" si="292"/>
        <v>0</v>
      </c>
      <c r="N3118">
        <f t="shared" si="293"/>
        <v>0</v>
      </c>
      <c r="O3118" s="1">
        <f t="shared" si="294"/>
        <v>0</v>
      </c>
      <c r="P3118">
        <f>SUMIFS('vCluster (Imported)'!$G:$G,'vCluster (Imported)'!$A:$A,K3118)</f>
        <v>0</v>
      </c>
      <c r="Q3118">
        <f t="shared" si="295"/>
        <v>0</v>
      </c>
    </row>
    <row r="3119" spans="1:17" x14ac:dyDescent="0.3">
      <c r="A3119">
        <f t="shared" si="290"/>
        <v>3119</v>
      </c>
      <c r="B3119" t="str">
        <f>IF(HLOOKUP("Memory",'vInfo (Imported)'!$1:$5000,A3119,FALSE)&gt;0,HLOOKUP("Memory",'vInfo (Imported)'!$1:$5000,A3119,FALSE),"")</f>
        <v/>
      </c>
      <c r="C3119" t="str">
        <f>IF(HLOOKUP("CPUs",'vInfo (Imported)'!$1:$5000,A3119,FALSE)&gt;0,
HLOOKUP("CPUs",'vInfo (Imported)'!$1:$5000,A3119,FALSE),
"")</f>
        <v/>
      </c>
      <c r="D3119" t="str">
        <f>IF(HLOOKUP($D$1,'vInfo (Imported)'!$1:$5000,A3119,FALSE)&gt;0,
HLOOKUP($D$1,'vInfo (Imported)'!$1:$5000,A3119,FALSE),
"")</f>
        <v/>
      </c>
      <c r="E3119" t="str">
        <f>IF(HLOOKUP("Category",'vInfo (Imported)'!$1:$5000,A3119,FALSE)&gt;0,
HLOOKUP("Category",'vInfo (Imported)'!$1:$5000,A3119,FALSE),
"")</f>
        <v/>
      </c>
      <c r="F3119" t="str">
        <f>IF(HLOOKUP("OS according to the configuration file",'vInfo (Imported)'!$1:$5000,A3119,FALSE)&gt;0,
HLOOKUP("OS according to the configuration file",'vInfo (Imported)'!$1:$5000,A3119,FALSE),
"")</f>
        <v/>
      </c>
      <c r="G3119" s="1" t="str">
        <f>IF(HLOOKUP("Cluster",'vInfo (Imported)'!$1:$5000,A3119,FALSE)&gt;0,
HLOOKUP("Cluster",'vInfo (Imported)'!$1:$5000,A3119,FALSE),
"")</f>
        <v/>
      </c>
      <c r="K3119" s="28">
        <f>'vCluster (Imported)'!A3119</f>
        <v>0</v>
      </c>
      <c r="L3119">
        <f t="shared" si="291"/>
        <v>0</v>
      </c>
      <c r="M3119">
        <f t="shared" si="292"/>
        <v>0</v>
      </c>
      <c r="N3119">
        <f t="shared" si="293"/>
        <v>0</v>
      </c>
      <c r="O3119" s="1">
        <f t="shared" si="294"/>
        <v>0</v>
      </c>
      <c r="P3119">
        <f>SUMIFS('vCluster (Imported)'!$G:$G,'vCluster (Imported)'!$A:$A,K3119)</f>
        <v>0</v>
      </c>
      <c r="Q3119">
        <f t="shared" si="295"/>
        <v>0</v>
      </c>
    </row>
    <row r="3120" spans="1:17" x14ac:dyDescent="0.3">
      <c r="A3120">
        <f t="shared" si="290"/>
        <v>3120</v>
      </c>
      <c r="B3120" t="str">
        <f>IF(HLOOKUP("Memory",'vInfo (Imported)'!$1:$5000,A3120,FALSE)&gt;0,HLOOKUP("Memory",'vInfo (Imported)'!$1:$5000,A3120,FALSE),"")</f>
        <v/>
      </c>
      <c r="C3120" t="str">
        <f>IF(HLOOKUP("CPUs",'vInfo (Imported)'!$1:$5000,A3120,FALSE)&gt;0,
HLOOKUP("CPUs",'vInfo (Imported)'!$1:$5000,A3120,FALSE),
"")</f>
        <v/>
      </c>
      <c r="D3120" t="str">
        <f>IF(HLOOKUP($D$1,'vInfo (Imported)'!$1:$5000,A3120,FALSE)&gt;0,
HLOOKUP($D$1,'vInfo (Imported)'!$1:$5000,A3120,FALSE),
"")</f>
        <v/>
      </c>
      <c r="E3120" t="str">
        <f>IF(HLOOKUP("Category",'vInfo (Imported)'!$1:$5000,A3120,FALSE)&gt;0,
HLOOKUP("Category",'vInfo (Imported)'!$1:$5000,A3120,FALSE),
"")</f>
        <v/>
      </c>
      <c r="F3120" t="str">
        <f>IF(HLOOKUP("OS according to the configuration file",'vInfo (Imported)'!$1:$5000,A3120,FALSE)&gt;0,
HLOOKUP("OS according to the configuration file",'vInfo (Imported)'!$1:$5000,A3120,FALSE),
"")</f>
        <v/>
      </c>
      <c r="G3120" s="1" t="str">
        <f>IF(HLOOKUP("Cluster",'vInfo (Imported)'!$1:$5000,A3120,FALSE)&gt;0,
HLOOKUP("Cluster",'vInfo (Imported)'!$1:$5000,A3120,FALSE),
"")</f>
        <v/>
      </c>
      <c r="K3120" s="28">
        <f>'vCluster (Imported)'!A3120</f>
        <v>0</v>
      </c>
      <c r="L3120">
        <f t="shared" si="291"/>
        <v>0</v>
      </c>
      <c r="M3120">
        <f t="shared" si="292"/>
        <v>0</v>
      </c>
      <c r="N3120">
        <f t="shared" si="293"/>
        <v>0</v>
      </c>
      <c r="O3120" s="1">
        <f t="shared" si="294"/>
        <v>0</v>
      </c>
      <c r="P3120">
        <f>SUMIFS('vCluster (Imported)'!$G:$G,'vCluster (Imported)'!$A:$A,K3120)</f>
        <v>0</v>
      </c>
      <c r="Q3120">
        <f t="shared" si="295"/>
        <v>0</v>
      </c>
    </row>
    <row r="3121" spans="1:17" x14ac:dyDescent="0.3">
      <c r="A3121">
        <f t="shared" si="290"/>
        <v>3121</v>
      </c>
      <c r="B3121" t="str">
        <f>IF(HLOOKUP("Memory",'vInfo (Imported)'!$1:$5000,A3121,FALSE)&gt;0,HLOOKUP("Memory",'vInfo (Imported)'!$1:$5000,A3121,FALSE),"")</f>
        <v/>
      </c>
      <c r="C3121" t="str">
        <f>IF(HLOOKUP("CPUs",'vInfo (Imported)'!$1:$5000,A3121,FALSE)&gt;0,
HLOOKUP("CPUs",'vInfo (Imported)'!$1:$5000,A3121,FALSE),
"")</f>
        <v/>
      </c>
      <c r="D3121" t="str">
        <f>IF(HLOOKUP($D$1,'vInfo (Imported)'!$1:$5000,A3121,FALSE)&gt;0,
HLOOKUP($D$1,'vInfo (Imported)'!$1:$5000,A3121,FALSE),
"")</f>
        <v/>
      </c>
      <c r="E3121" t="str">
        <f>IF(HLOOKUP("Category",'vInfo (Imported)'!$1:$5000,A3121,FALSE)&gt;0,
HLOOKUP("Category",'vInfo (Imported)'!$1:$5000,A3121,FALSE),
"")</f>
        <v/>
      </c>
      <c r="F3121" t="str">
        <f>IF(HLOOKUP("OS according to the configuration file",'vInfo (Imported)'!$1:$5000,A3121,FALSE)&gt;0,
HLOOKUP("OS according to the configuration file",'vInfo (Imported)'!$1:$5000,A3121,FALSE),
"")</f>
        <v/>
      </c>
      <c r="G3121" s="1" t="str">
        <f>IF(HLOOKUP("Cluster",'vInfo (Imported)'!$1:$5000,A3121,FALSE)&gt;0,
HLOOKUP("Cluster",'vInfo (Imported)'!$1:$5000,A3121,FALSE),
"")</f>
        <v/>
      </c>
      <c r="K3121" s="28">
        <f>'vCluster (Imported)'!A3121</f>
        <v>0</v>
      </c>
      <c r="L3121">
        <f t="shared" si="291"/>
        <v>0</v>
      </c>
      <c r="M3121">
        <f t="shared" si="292"/>
        <v>0</v>
      </c>
      <c r="N3121">
        <f t="shared" si="293"/>
        <v>0</v>
      </c>
      <c r="O3121" s="1">
        <f t="shared" si="294"/>
        <v>0</v>
      </c>
      <c r="P3121">
        <f>SUMIFS('vCluster (Imported)'!$G:$G,'vCluster (Imported)'!$A:$A,K3121)</f>
        <v>0</v>
      </c>
      <c r="Q3121">
        <f t="shared" si="295"/>
        <v>0</v>
      </c>
    </row>
    <row r="3122" spans="1:17" x14ac:dyDescent="0.3">
      <c r="A3122">
        <f t="shared" si="290"/>
        <v>3122</v>
      </c>
      <c r="B3122" t="str">
        <f>IF(HLOOKUP("Memory",'vInfo (Imported)'!$1:$5000,A3122,FALSE)&gt;0,HLOOKUP("Memory",'vInfo (Imported)'!$1:$5000,A3122,FALSE),"")</f>
        <v/>
      </c>
      <c r="C3122" t="str">
        <f>IF(HLOOKUP("CPUs",'vInfo (Imported)'!$1:$5000,A3122,FALSE)&gt;0,
HLOOKUP("CPUs",'vInfo (Imported)'!$1:$5000,A3122,FALSE),
"")</f>
        <v/>
      </c>
      <c r="D3122" t="str">
        <f>IF(HLOOKUP($D$1,'vInfo (Imported)'!$1:$5000,A3122,FALSE)&gt;0,
HLOOKUP($D$1,'vInfo (Imported)'!$1:$5000,A3122,FALSE),
"")</f>
        <v/>
      </c>
      <c r="E3122" t="str">
        <f>IF(HLOOKUP("Category",'vInfo (Imported)'!$1:$5000,A3122,FALSE)&gt;0,
HLOOKUP("Category",'vInfo (Imported)'!$1:$5000,A3122,FALSE),
"")</f>
        <v/>
      </c>
      <c r="F3122" t="str">
        <f>IF(HLOOKUP("OS according to the configuration file",'vInfo (Imported)'!$1:$5000,A3122,FALSE)&gt;0,
HLOOKUP("OS according to the configuration file",'vInfo (Imported)'!$1:$5000,A3122,FALSE),
"")</f>
        <v/>
      </c>
      <c r="G3122" s="1" t="str">
        <f>IF(HLOOKUP("Cluster",'vInfo (Imported)'!$1:$5000,A3122,FALSE)&gt;0,
HLOOKUP("Cluster",'vInfo (Imported)'!$1:$5000,A3122,FALSE),
"")</f>
        <v/>
      </c>
      <c r="K3122" s="28">
        <f>'vCluster (Imported)'!A3122</f>
        <v>0</v>
      </c>
      <c r="L3122">
        <f t="shared" si="291"/>
        <v>0</v>
      </c>
      <c r="M3122">
        <f t="shared" si="292"/>
        <v>0</v>
      </c>
      <c r="N3122">
        <f t="shared" si="293"/>
        <v>0</v>
      </c>
      <c r="O3122" s="1">
        <f t="shared" si="294"/>
        <v>0</v>
      </c>
      <c r="P3122">
        <f>SUMIFS('vCluster (Imported)'!$G:$G,'vCluster (Imported)'!$A:$A,K3122)</f>
        <v>0</v>
      </c>
      <c r="Q3122">
        <f t="shared" si="295"/>
        <v>0</v>
      </c>
    </row>
    <row r="3123" spans="1:17" x14ac:dyDescent="0.3">
      <c r="A3123">
        <f t="shared" si="290"/>
        <v>3123</v>
      </c>
      <c r="B3123" t="str">
        <f>IF(HLOOKUP("Memory",'vInfo (Imported)'!$1:$5000,A3123,FALSE)&gt;0,HLOOKUP("Memory",'vInfo (Imported)'!$1:$5000,A3123,FALSE),"")</f>
        <v/>
      </c>
      <c r="C3123" t="str">
        <f>IF(HLOOKUP("CPUs",'vInfo (Imported)'!$1:$5000,A3123,FALSE)&gt;0,
HLOOKUP("CPUs",'vInfo (Imported)'!$1:$5000,A3123,FALSE),
"")</f>
        <v/>
      </c>
      <c r="D3123" t="str">
        <f>IF(HLOOKUP($D$1,'vInfo (Imported)'!$1:$5000,A3123,FALSE)&gt;0,
HLOOKUP($D$1,'vInfo (Imported)'!$1:$5000,A3123,FALSE),
"")</f>
        <v/>
      </c>
      <c r="E3123" t="str">
        <f>IF(HLOOKUP("Category",'vInfo (Imported)'!$1:$5000,A3123,FALSE)&gt;0,
HLOOKUP("Category",'vInfo (Imported)'!$1:$5000,A3123,FALSE),
"")</f>
        <v/>
      </c>
      <c r="F3123" t="str">
        <f>IF(HLOOKUP("OS according to the configuration file",'vInfo (Imported)'!$1:$5000,A3123,FALSE)&gt;0,
HLOOKUP("OS according to the configuration file",'vInfo (Imported)'!$1:$5000,A3123,FALSE),
"")</f>
        <v/>
      </c>
      <c r="G3123" s="1" t="str">
        <f>IF(HLOOKUP("Cluster",'vInfo (Imported)'!$1:$5000,A3123,FALSE)&gt;0,
HLOOKUP("Cluster",'vInfo (Imported)'!$1:$5000,A3123,FALSE),
"")</f>
        <v/>
      </c>
      <c r="K3123" s="28">
        <f>'vCluster (Imported)'!A3123</f>
        <v>0</v>
      </c>
      <c r="L3123">
        <f t="shared" si="291"/>
        <v>0</v>
      </c>
      <c r="M3123">
        <f t="shared" si="292"/>
        <v>0</v>
      </c>
      <c r="N3123">
        <f t="shared" si="293"/>
        <v>0</v>
      </c>
      <c r="O3123" s="1">
        <f t="shared" si="294"/>
        <v>0</v>
      </c>
      <c r="P3123">
        <f>SUMIFS('vCluster (Imported)'!$G:$G,'vCluster (Imported)'!$A:$A,K3123)</f>
        <v>0</v>
      </c>
      <c r="Q3123">
        <f t="shared" si="295"/>
        <v>0</v>
      </c>
    </row>
    <row r="3124" spans="1:17" x14ac:dyDescent="0.3">
      <c r="A3124">
        <f t="shared" si="290"/>
        <v>3124</v>
      </c>
      <c r="B3124" t="str">
        <f>IF(HLOOKUP("Memory",'vInfo (Imported)'!$1:$5000,A3124,FALSE)&gt;0,HLOOKUP("Memory",'vInfo (Imported)'!$1:$5000,A3124,FALSE),"")</f>
        <v/>
      </c>
      <c r="C3124" t="str">
        <f>IF(HLOOKUP("CPUs",'vInfo (Imported)'!$1:$5000,A3124,FALSE)&gt;0,
HLOOKUP("CPUs",'vInfo (Imported)'!$1:$5000,A3124,FALSE),
"")</f>
        <v/>
      </c>
      <c r="D3124" t="str">
        <f>IF(HLOOKUP($D$1,'vInfo (Imported)'!$1:$5000,A3124,FALSE)&gt;0,
HLOOKUP($D$1,'vInfo (Imported)'!$1:$5000,A3124,FALSE),
"")</f>
        <v/>
      </c>
      <c r="E3124" t="str">
        <f>IF(HLOOKUP("Category",'vInfo (Imported)'!$1:$5000,A3124,FALSE)&gt;0,
HLOOKUP("Category",'vInfo (Imported)'!$1:$5000,A3124,FALSE),
"")</f>
        <v/>
      </c>
      <c r="F3124" t="str">
        <f>IF(HLOOKUP("OS according to the configuration file",'vInfo (Imported)'!$1:$5000,A3124,FALSE)&gt;0,
HLOOKUP("OS according to the configuration file",'vInfo (Imported)'!$1:$5000,A3124,FALSE),
"")</f>
        <v/>
      </c>
      <c r="G3124" s="1" t="str">
        <f>IF(HLOOKUP("Cluster",'vInfo (Imported)'!$1:$5000,A3124,FALSE)&gt;0,
HLOOKUP("Cluster",'vInfo (Imported)'!$1:$5000,A3124,FALSE),
"")</f>
        <v/>
      </c>
      <c r="K3124" s="28">
        <f>'vCluster (Imported)'!A3124</f>
        <v>0</v>
      </c>
      <c r="L3124">
        <f t="shared" si="291"/>
        <v>0</v>
      </c>
      <c r="M3124">
        <f t="shared" si="292"/>
        <v>0</v>
      </c>
      <c r="N3124">
        <f t="shared" si="293"/>
        <v>0</v>
      </c>
      <c r="O3124" s="1">
        <f t="shared" si="294"/>
        <v>0</v>
      </c>
      <c r="P3124">
        <f>SUMIFS('vCluster (Imported)'!$G:$G,'vCluster (Imported)'!$A:$A,K3124)</f>
        <v>0</v>
      </c>
      <c r="Q3124">
        <f t="shared" si="295"/>
        <v>0</v>
      </c>
    </row>
    <row r="3125" spans="1:17" x14ac:dyDescent="0.3">
      <c r="A3125">
        <f t="shared" si="290"/>
        <v>3125</v>
      </c>
      <c r="B3125" t="str">
        <f>IF(HLOOKUP("Memory",'vInfo (Imported)'!$1:$5000,A3125,FALSE)&gt;0,HLOOKUP("Memory",'vInfo (Imported)'!$1:$5000,A3125,FALSE),"")</f>
        <v/>
      </c>
      <c r="C3125" t="str">
        <f>IF(HLOOKUP("CPUs",'vInfo (Imported)'!$1:$5000,A3125,FALSE)&gt;0,
HLOOKUP("CPUs",'vInfo (Imported)'!$1:$5000,A3125,FALSE),
"")</f>
        <v/>
      </c>
      <c r="D3125" t="str">
        <f>IF(HLOOKUP($D$1,'vInfo (Imported)'!$1:$5000,A3125,FALSE)&gt;0,
HLOOKUP($D$1,'vInfo (Imported)'!$1:$5000,A3125,FALSE),
"")</f>
        <v/>
      </c>
      <c r="E3125" t="str">
        <f>IF(HLOOKUP("Category",'vInfo (Imported)'!$1:$5000,A3125,FALSE)&gt;0,
HLOOKUP("Category",'vInfo (Imported)'!$1:$5000,A3125,FALSE),
"")</f>
        <v/>
      </c>
      <c r="F3125" t="str">
        <f>IF(HLOOKUP("OS according to the configuration file",'vInfo (Imported)'!$1:$5000,A3125,FALSE)&gt;0,
HLOOKUP("OS according to the configuration file",'vInfo (Imported)'!$1:$5000,A3125,FALSE),
"")</f>
        <v/>
      </c>
      <c r="G3125" s="1" t="str">
        <f>IF(HLOOKUP("Cluster",'vInfo (Imported)'!$1:$5000,A3125,FALSE)&gt;0,
HLOOKUP("Cluster",'vInfo (Imported)'!$1:$5000,A3125,FALSE),
"")</f>
        <v/>
      </c>
      <c r="K3125" s="28">
        <f>'vCluster (Imported)'!A3125</f>
        <v>0</v>
      </c>
      <c r="L3125">
        <f t="shared" si="291"/>
        <v>0</v>
      </c>
      <c r="M3125">
        <f t="shared" si="292"/>
        <v>0</v>
      </c>
      <c r="N3125">
        <f t="shared" si="293"/>
        <v>0</v>
      </c>
      <c r="O3125" s="1">
        <f t="shared" si="294"/>
        <v>0</v>
      </c>
      <c r="P3125">
        <f>SUMIFS('vCluster (Imported)'!$G:$G,'vCluster (Imported)'!$A:$A,K3125)</f>
        <v>0</v>
      </c>
      <c r="Q3125">
        <f t="shared" si="295"/>
        <v>0</v>
      </c>
    </row>
    <row r="3126" spans="1:17" x14ac:dyDescent="0.3">
      <c r="A3126">
        <f t="shared" si="290"/>
        <v>3126</v>
      </c>
      <c r="B3126" t="str">
        <f>IF(HLOOKUP("Memory",'vInfo (Imported)'!$1:$5000,A3126,FALSE)&gt;0,HLOOKUP("Memory",'vInfo (Imported)'!$1:$5000,A3126,FALSE),"")</f>
        <v/>
      </c>
      <c r="C3126" t="str">
        <f>IF(HLOOKUP("CPUs",'vInfo (Imported)'!$1:$5000,A3126,FALSE)&gt;0,
HLOOKUP("CPUs",'vInfo (Imported)'!$1:$5000,A3126,FALSE),
"")</f>
        <v/>
      </c>
      <c r="D3126" t="str">
        <f>IF(HLOOKUP($D$1,'vInfo (Imported)'!$1:$5000,A3126,FALSE)&gt;0,
HLOOKUP($D$1,'vInfo (Imported)'!$1:$5000,A3126,FALSE),
"")</f>
        <v/>
      </c>
      <c r="E3126" t="str">
        <f>IF(HLOOKUP("Category",'vInfo (Imported)'!$1:$5000,A3126,FALSE)&gt;0,
HLOOKUP("Category",'vInfo (Imported)'!$1:$5000,A3126,FALSE),
"")</f>
        <v/>
      </c>
      <c r="F3126" t="str">
        <f>IF(HLOOKUP("OS according to the configuration file",'vInfo (Imported)'!$1:$5000,A3126,FALSE)&gt;0,
HLOOKUP("OS according to the configuration file",'vInfo (Imported)'!$1:$5000,A3126,FALSE),
"")</f>
        <v/>
      </c>
      <c r="G3126" s="1" t="str">
        <f>IF(HLOOKUP("Cluster",'vInfo (Imported)'!$1:$5000,A3126,FALSE)&gt;0,
HLOOKUP("Cluster",'vInfo (Imported)'!$1:$5000,A3126,FALSE),
"")</f>
        <v/>
      </c>
      <c r="K3126" s="28">
        <f>'vCluster (Imported)'!A3126</f>
        <v>0</v>
      </c>
      <c r="L3126">
        <f t="shared" si="291"/>
        <v>0</v>
      </c>
      <c r="M3126">
        <f t="shared" si="292"/>
        <v>0</v>
      </c>
      <c r="N3126">
        <f t="shared" si="293"/>
        <v>0</v>
      </c>
      <c r="O3126" s="1">
        <f t="shared" si="294"/>
        <v>0</v>
      </c>
      <c r="P3126">
        <f>SUMIFS('vCluster (Imported)'!$G:$G,'vCluster (Imported)'!$A:$A,K3126)</f>
        <v>0</v>
      </c>
      <c r="Q3126">
        <f t="shared" si="295"/>
        <v>0</v>
      </c>
    </row>
    <row r="3127" spans="1:17" x14ac:dyDescent="0.3">
      <c r="A3127">
        <f t="shared" si="290"/>
        <v>3127</v>
      </c>
      <c r="B3127" t="str">
        <f>IF(HLOOKUP("Memory",'vInfo (Imported)'!$1:$5000,A3127,FALSE)&gt;0,HLOOKUP("Memory",'vInfo (Imported)'!$1:$5000,A3127,FALSE),"")</f>
        <v/>
      </c>
      <c r="C3127" t="str">
        <f>IF(HLOOKUP("CPUs",'vInfo (Imported)'!$1:$5000,A3127,FALSE)&gt;0,
HLOOKUP("CPUs",'vInfo (Imported)'!$1:$5000,A3127,FALSE),
"")</f>
        <v/>
      </c>
      <c r="D3127" t="str">
        <f>IF(HLOOKUP($D$1,'vInfo (Imported)'!$1:$5000,A3127,FALSE)&gt;0,
HLOOKUP($D$1,'vInfo (Imported)'!$1:$5000,A3127,FALSE),
"")</f>
        <v/>
      </c>
      <c r="E3127" t="str">
        <f>IF(HLOOKUP("Category",'vInfo (Imported)'!$1:$5000,A3127,FALSE)&gt;0,
HLOOKUP("Category",'vInfo (Imported)'!$1:$5000,A3127,FALSE),
"")</f>
        <v/>
      </c>
      <c r="F3127" t="str">
        <f>IF(HLOOKUP("OS according to the configuration file",'vInfo (Imported)'!$1:$5000,A3127,FALSE)&gt;0,
HLOOKUP("OS according to the configuration file",'vInfo (Imported)'!$1:$5000,A3127,FALSE),
"")</f>
        <v/>
      </c>
      <c r="G3127" s="1" t="str">
        <f>IF(HLOOKUP("Cluster",'vInfo (Imported)'!$1:$5000,A3127,FALSE)&gt;0,
HLOOKUP("Cluster",'vInfo (Imported)'!$1:$5000,A3127,FALSE),
"")</f>
        <v/>
      </c>
      <c r="K3127" s="28">
        <f>'vCluster (Imported)'!A3127</f>
        <v>0</v>
      </c>
      <c r="L3127">
        <f t="shared" si="291"/>
        <v>0</v>
      </c>
      <c r="M3127">
        <f t="shared" si="292"/>
        <v>0</v>
      </c>
      <c r="N3127">
        <f t="shared" si="293"/>
        <v>0</v>
      </c>
      <c r="O3127" s="1">
        <f t="shared" si="294"/>
        <v>0</v>
      </c>
      <c r="P3127">
        <f>SUMIFS('vCluster (Imported)'!$G:$G,'vCluster (Imported)'!$A:$A,K3127)</f>
        <v>0</v>
      </c>
      <c r="Q3127">
        <f t="shared" si="295"/>
        <v>0</v>
      </c>
    </row>
    <row r="3128" spans="1:17" x14ac:dyDescent="0.3">
      <c r="A3128">
        <f t="shared" si="290"/>
        <v>3128</v>
      </c>
      <c r="B3128" t="str">
        <f>IF(HLOOKUP("Memory",'vInfo (Imported)'!$1:$5000,A3128,FALSE)&gt;0,HLOOKUP("Memory",'vInfo (Imported)'!$1:$5000,A3128,FALSE),"")</f>
        <v/>
      </c>
      <c r="C3128" t="str">
        <f>IF(HLOOKUP("CPUs",'vInfo (Imported)'!$1:$5000,A3128,FALSE)&gt;0,
HLOOKUP("CPUs",'vInfo (Imported)'!$1:$5000,A3128,FALSE),
"")</f>
        <v/>
      </c>
      <c r="D3128" t="str">
        <f>IF(HLOOKUP($D$1,'vInfo (Imported)'!$1:$5000,A3128,FALSE)&gt;0,
HLOOKUP($D$1,'vInfo (Imported)'!$1:$5000,A3128,FALSE),
"")</f>
        <v/>
      </c>
      <c r="E3128" t="str">
        <f>IF(HLOOKUP("Category",'vInfo (Imported)'!$1:$5000,A3128,FALSE)&gt;0,
HLOOKUP("Category",'vInfo (Imported)'!$1:$5000,A3128,FALSE),
"")</f>
        <v/>
      </c>
      <c r="F3128" t="str">
        <f>IF(HLOOKUP("OS according to the configuration file",'vInfo (Imported)'!$1:$5000,A3128,FALSE)&gt;0,
HLOOKUP("OS according to the configuration file",'vInfo (Imported)'!$1:$5000,A3128,FALSE),
"")</f>
        <v/>
      </c>
      <c r="G3128" s="1" t="str">
        <f>IF(HLOOKUP("Cluster",'vInfo (Imported)'!$1:$5000,A3128,FALSE)&gt;0,
HLOOKUP("Cluster",'vInfo (Imported)'!$1:$5000,A3128,FALSE),
"")</f>
        <v/>
      </c>
      <c r="K3128" s="28">
        <f>'vCluster (Imported)'!A3128</f>
        <v>0</v>
      </c>
      <c r="L3128">
        <f t="shared" si="291"/>
        <v>0</v>
      </c>
      <c r="M3128">
        <f t="shared" si="292"/>
        <v>0</v>
      </c>
      <c r="N3128">
        <f t="shared" si="293"/>
        <v>0</v>
      </c>
      <c r="O3128" s="1">
        <f t="shared" si="294"/>
        <v>0</v>
      </c>
      <c r="P3128">
        <f>SUMIFS('vCluster (Imported)'!$G:$G,'vCluster (Imported)'!$A:$A,K3128)</f>
        <v>0</v>
      </c>
      <c r="Q3128">
        <f t="shared" si="295"/>
        <v>0</v>
      </c>
    </row>
    <row r="3129" spans="1:17" x14ac:dyDescent="0.3">
      <c r="A3129">
        <f t="shared" si="290"/>
        <v>3129</v>
      </c>
      <c r="B3129" t="str">
        <f>IF(HLOOKUP("Memory",'vInfo (Imported)'!$1:$5000,A3129,FALSE)&gt;0,HLOOKUP("Memory",'vInfo (Imported)'!$1:$5000,A3129,FALSE),"")</f>
        <v/>
      </c>
      <c r="C3129" t="str">
        <f>IF(HLOOKUP("CPUs",'vInfo (Imported)'!$1:$5000,A3129,FALSE)&gt;0,
HLOOKUP("CPUs",'vInfo (Imported)'!$1:$5000,A3129,FALSE),
"")</f>
        <v/>
      </c>
      <c r="D3129" t="str">
        <f>IF(HLOOKUP($D$1,'vInfo (Imported)'!$1:$5000,A3129,FALSE)&gt;0,
HLOOKUP($D$1,'vInfo (Imported)'!$1:$5000,A3129,FALSE),
"")</f>
        <v/>
      </c>
      <c r="E3129" t="str">
        <f>IF(HLOOKUP("Category",'vInfo (Imported)'!$1:$5000,A3129,FALSE)&gt;0,
HLOOKUP("Category",'vInfo (Imported)'!$1:$5000,A3129,FALSE),
"")</f>
        <v/>
      </c>
      <c r="F3129" t="str">
        <f>IF(HLOOKUP("OS according to the configuration file",'vInfo (Imported)'!$1:$5000,A3129,FALSE)&gt;0,
HLOOKUP("OS according to the configuration file",'vInfo (Imported)'!$1:$5000,A3129,FALSE),
"")</f>
        <v/>
      </c>
      <c r="G3129" s="1" t="str">
        <f>IF(HLOOKUP("Cluster",'vInfo (Imported)'!$1:$5000,A3129,FALSE)&gt;0,
HLOOKUP("Cluster",'vInfo (Imported)'!$1:$5000,A3129,FALSE),
"")</f>
        <v/>
      </c>
      <c r="K3129" s="28">
        <f>'vCluster (Imported)'!A3129</f>
        <v>0</v>
      </c>
      <c r="L3129">
        <f t="shared" si="291"/>
        <v>0</v>
      </c>
      <c r="M3129">
        <f t="shared" si="292"/>
        <v>0</v>
      </c>
      <c r="N3129">
        <f t="shared" si="293"/>
        <v>0</v>
      </c>
      <c r="O3129" s="1">
        <f t="shared" si="294"/>
        <v>0</v>
      </c>
      <c r="P3129">
        <f>SUMIFS('vCluster (Imported)'!$G:$G,'vCluster (Imported)'!$A:$A,K3129)</f>
        <v>0</v>
      </c>
      <c r="Q3129">
        <f t="shared" si="295"/>
        <v>0</v>
      </c>
    </row>
    <row r="3130" spans="1:17" x14ac:dyDescent="0.3">
      <c r="A3130">
        <f t="shared" si="290"/>
        <v>3130</v>
      </c>
      <c r="B3130" t="str">
        <f>IF(HLOOKUP("Memory",'vInfo (Imported)'!$1:$5000,A3130,FALSE)&gt;0,HLOOKUP("Memory",'vInfo (Imported)'!$1:$5000,A3130,FALSE),"")</f>
        <v/>
      </c>
      <c r="C3130" t="str">
        <f>IF(HLOOKUP("CPUs",'vInfo (Imported)'!$1:$5000,A3130,FALSE)&gt;0,
HLOOKUP("CPUs",'vInfo (Imported)'!$1:$5000,A3130,FALSE),
"")</f>
        <v/>
      </c>
      <c r="D3130" t="str">
        <f>IF(HLOOKUP($D$1,'vInfo (Imported)'!$1:$5000,A3130,FALSE)&gt;0,
HLOOKUP($D$1,'vInfo (Imported)'!$1:$5000,A3130,FALSE),
"")</f>
        <v/>
      </c>
      <c r="E3130" t="str">
        <f>IF(HLOOKUP("Category",'vInfo (Imported)'!$1:$5000,A3130,FALSE)&gt;0,
HLOOKUP("Category",'vInfo (Imported)'!$1:$5000,A3130,FALSE),
"")</f>
        <v/>
      </c>
      <c r="F3130" t="str">
        <f>IF(HLOOKUP("OS according to the configuration file",'vInfo (Imported)'!$1:$5000,A3130,FALSE)&gt;0,
HLOOKUP("OS according to the configuration file",'vInfo (Imported)'!$1:$5000,A3130,FALSE),
"")</f>
        <v/>
      </c>
      <c r="G3130" s="1" t="str">
        <f>IF(HLOOKUP("Cluster",'vInfo (Imported)'!$1:$5000,A3130,FALSE)&gt;0,
HLOOKUP("Cluster",'vInfo (Imported)'!$1:$5000,A3130,FALSE),
"")</f>
        <v/>
      </c>
      <c r="K3130" s="28">
        <f>'vCluster (Imported)'!A3130</f>
        <v>0</v>
      </c>
      <c r="L3130">
        <f t="shared" si="291"/>
        <v>0</v>
      </c>
      <c r="M3130">
        <f t="shared" si="292"/>
        <v>0</v>
      </c>
      <c r="N3130">
        <f t="shared" si="293"/>
        <v>0</v>
      </c>
      <c r="O3130" s="1">
        <f t="shared" si="294"/>
        <v>0</v>
      </c>
      <c r="P3130">
        <f>SUMIFS('vCluster (Imported)'!$G:$G,'vCluster (Imported)'!$A:$A,K3130)</f>
        <v>0</v>
      </c>
      <c r="Q3130">
        <f t="shared" si="295"/>
        <v>0</v>
      </c>
    </row>
    <row r="3131" spans="1:17" x14ac:dyDescent="0.3">
      <c r="A3131">
        <f t="shared" si="290"/>
        <v>3131</v>
      </c>
      <c r="B3131" t="str">
        <f>IF(HLOOKUP("Memory",'vInfo (Imported)'!$1:$5000,A3131,FALSE)&gt;0,HLOOKUP("Memory",'vInfo (Imported)'!$1:$5000,A3131,FALSE),"")</f>
        <v/>
      </c>
      <c r="C3131" t="str">
        <f>IF(HLOOKUP("CPUs",'vInfo (Imported)'!$1:$5000,A3131,FALSE)&gt;0,
HLOOKUP("CPUs",'vInfo (Imported)'!$1:$5000,A3131,FALSE),
"")</f>
        <v/>
      </c>
      <c r="D3131" t="str">
        <f>IF(HLOOKUP($D$1,'vInfo (Imported)'!$1:$5000,A3131,FALSE)&gt;0,
HLOOKUP($D$1,'vInfo (Imported)'!$1:$5000,A3131,FALSE),
"")</f>
        <v/>
      </c>
      <c r="E3131" t="str">
        <f>IF(HLOOKUP("Category",'vInfo (Imported)'!$1:$5000,A3131,FALSE)&gt;0,
HLOOKUP("Category",'vInfo (Imported)'!$1:$5000,A3131,FALSE),
"")</f>
        <v/>
      </c>
      <c r="F3131" t="str">
        <f>IF(HLOOKUP("OS according to the configuration file",'vInfo (Imported)'!$1:$5000,A3131,FALSE)&gt;0,
HLOOKUP("OS according to the configuration file",'vInfo (Imported)'!$1:$5000,A3131,FALSE),
"")</f>
        <v/>
      </c>
      <c r="G3131" s="1" t="str">
        <f>IF(HLOOKUP("Cluster",'vInfo (Imported)'!$1:$5000,A3131,FALSE)&gt;0,
HLOOKUP("Cluster",'vInfo (Imported)'!$1:$5000,A3131,FALSE),
"")</f>
        <v/>
      </c>
      <c r="K3131" s="28">
        <f>'vCluster (Imported)'!A3131</f>
        <v>0</v>
      </c>
      <c r="L3131">
        <f t="shared" si="291"/>
        <v>0</v>
      </c>
      <c r="M3131">
        <f t="shared" si="292"/>
        <v>0</v>
      </c>
      <c r="N3131">
        <f t="shared" si="293"/>
        <v>0</v>
      </c>
      <c r="O3131" s="1">
        <f t="shared" si="294"/>
        <v>0</v>
      </c>
      <c r="P3131">
        <f>SUMIFS('vCluster (Imported)'!$G:$G,'vCluster (Imported)'!$A:$A,K3131)</f>
        <v>0</v>
      </c>
      <c r="Q3131">
        <f t="shared" si="295"/>
        <v>0</v>
      </c>
    </row>
    <row r="3132" spans="1:17" x14ac:dyDescent="0.3">
      <c r="A3132">
        <f t="shared" si="290"/>
        <v>3132</v>
      </c>
      <c r="B3132" t="str">
        <f>IF(HLOOKUP("Memory",'vInfo (Imported)'!$1:$5000,A3132,FALSE)&gt;0,HLOOKUP("Memory",'vInfo (Imported)'!$1:$5000,A3132,FALSE),"")</f>
        <v/>
      </c>
      <c r="C3132" t="str">
        <f>IF(HLOOKUP("CPUs",'vInfo (Imported)'!$1:$5000,A3132,FALSE)&gt;0,
HLOOKUP("CPUs",'vInfo (Imported)'!$1:$5000,A3132,FALSE),
"")</f>
        <v/>
      </c>
      <c r="D3132" t="str">
        <f>IF(HLOOKUP($D$1,'vInfo (Imported)'!$1:$5000,A3132,FALSE)&gt;0,
HLOOKUP($D$1,'vInfo (Imported)'!$1:$5000,A3132,FALSE),
"")</f>
        <v/>
      </c>
      <c r="E3132" t="str">
        <f>IF(HLOOKUP("Category",'vInfo (Imported)'!$1:$5000,A3132,FALSE)&gt;0,
HLOOKUP("Category",'vInfo (Imported)'!$1:$5000,A3132,FALSE),
"")</f>
        <v/>
      </c>
      <c r="F3132" t="str">
        <f>IF(HLOOKUP("OS according to the configuration file",'vInfo (Imported)'!$1:$5000,A3132,FALSE)&gt;0,
HLOOKUP("OS according to the configuration file",'vInfo (Imported)'!$1:$5000,A3132,FALSE),
"")</f>
        <v/>
      </c>
      <c r="G3132" s="1" t="str">
        <f>IF(HLOOKUP("Cluster",'vInfo (Imported)'!$1:$5000,A3132,FALSE)&gt;0,
HLOOKUP("Cluster",'vInfo (Imported)'!$1:$5000,A3132,FALSE),
"")</f>
        <v/>
      </c>
      <c r="K3132" s="28">
        <f>'vCluster (Imported)'!A3132</f>
        <v>0</v>
      </c>
      <c r="L3132">
        <f t="shared" si="291"/>
        <v>0</v>
      </c>
      <c r="M3132">
        <f t="shared" si="292"/>
        <v>0</v>
      </c>
      <c r="N3132">
        <f t="shared" si="293"/>
        <v>0</v>
      </c>
      <c r="O3132" s="1">
        <f t="shared" si="294"/>
        <v>0</v>
      </c>
      <c r="P3132">
        <f>SUMIFS('vCluster (Imported)'!$G:$G,'vCluster (Imported)'!$A:$A,K3132)</f>
        <v>0</v>
      </c>
      <c r="Q3132">
        <f t="shared" si="295"/>
        <v>0</v>
      </c>
    </row>
    <row r="3133" spans="1:17" x14ac:dyDescent="0.3">
      <c r="A3133">
        <f t="shared" si="290"/>
        <v>3133</v>
      </c>
      <c r="B3133" t="str">
        <f>IF(HLOOKUP("Memory",'vInfo (Imported)'!$1:$5000,A3133,FALSE)&gt;0,HLOOKUP("Memory",'vInfo (Imported)'!$1:$5000,A3133,FALSE),"")</f>
        <v/>
      </c>
      <c r="C3133" t="str">
        <f>IF(HLOOKUP("CPUs",'vInfo (Imported)'!$1:$5000,A3133,FALSE)&gt;0,
HLOOKUP("CPUs",'vInfo (Imported)'!$1:$5000,A3133,FALSE),
"")</f>
        <v/>
      </c>
      <c r="D3133" t="str">
        <f>IF(HLOOKUP($D$1,'vInfo (Imported)'!$1:$5000,A3133,FALSE)&gt;0,
HLOOKUP($D$1,'vInfo (Imported)'!$1:$5000,A3133,FALSE),
"")</f>
        <v/>
      </c>
      <c r="E3133" t="str">
        <f>IF(HLOOKUP("Category",'vInfo (Imported)'!$1:$5000,A3133,FALSE)&gt;0,
HLOOKUP("Category",'vInfo (Imported)'!$1:$5000,A3133,FALSE),
"")</f>
        <v/>
      </c>
      <c r="F3133" t="str">
        <f>IF(HLOOKUP("OS according to the configuration file",'vInfo (Imported)'!$1:$5000,A3133,FALSE)&gt;0,
HLOOKUP("OS according to the configuration file",'vInfo (Imported)'!$1:$5000,A3133,FALSE),
"")</f>
        <v/>
      </c>
      <c r="G3133" s="1" t="str">
        <f>IF(HLOOKUP("Cluster",'vInfo (Imported)'!$1:$5000,A3133,FALSE)&gt;0,
HLOOKUP("Cluster",'vInfo (Imported)'!$1:$5000,A3133,FALSE),
"")</f>
        <v/>
      </c>
      <c r="K3133" s="28">
        <f>'vCluster (Imported)'!A3133</f>
        <v>0</v>
      </c>
      <c r="L3133">
        <f t="shared" si="291"/>
        <v>0</v>
      </c>
      <c r="M3133">
        <f t="shared" si="292"/>
        <v>0</v>
      </c>
      <c r="N3133">
        <f t="shared" si="293"/>
        <v>0</v>
      </c>
      <c r="O3133" s="1">
        <f t="shared" si="294"/>
        <v>0</v>
      </c>
      <c r="P3133">
        <f>SUMIFS('vCluster (Imported)'!$G:$G,'vCluster (Imported)'!$A:$A,K3133)</f>
        <v>0</v>
      </c>
      <c r="Q3133">
        <f t="shared" si="295"/>
        <v>0</v>
      </c>
    </row>
    <row r="3134" spans="1:17" x14ac:dyDescent="0.3">
      <c r="A3134">
        <f t="shared" si="290"/>
        <v>3134</v>
      </c>
      <c r="B3134" t="str">
        <f>IF(HLOOKUP("Memory",'vInfo (Imported)'!$1:$5000,A3134,FALSE)&gt;0,HLOOKUP("Memory",'vInfo (Imported)'!$1:$5000,A3134,FALSE),"")</f>
        <v/>
      </c>
      <c r="C3134" t="str">
        <f>IF(HLOOKUP("CPUs",'vInfo (Imported)'!$1:$5000,A3134,FALSE)&gt;0,
HLOOKUP("CPUs",'vInfo (Imported)'!$1:$5000,A3134,FALSE),
"")</f>
        <v/>
      </c>
      <c r="D3134" t="str">
        <f>IF(HLOOKUP($D$1,'vInfo (Imported)'!$1:$5000,A3134,FALSE)&gt;0,
HLOOKUP($D$1,'vInfo (Imported)'!$1:$5000,A3134,FALSE),
"")</f>
        <v/>
      </c>
      <c r="E3134" t="str">
        <f>IF(HLOOKUP("Category",'vInfo (Imported)'!$1:$5000,A3134,FALSE)&gt;0,
HLOOKUP("Category",'vInfo (Imported)'!$1:$5000,A3134,FALSE),
"")</f>
        <v/>
      </c>
      <c r="F3134" t="str">
        <f>IF(HLOOKUP("OS according to the configuration file",'vInfo (Imported)'!$1:$5000,A3134,FALSE)&gt;0,
HLOOKUP("OS according to the configuration file",'vInfo (Imported)'!$1:$5000,A3134,FALSE),
"")</f>
        <v/>
      </c>
      <c r="G3134" s="1" t="str">
        <f>IF(HLOOKUP("Cluster",'vInfo (Imported)'!$1:$5000,A3134,FALSE)&gt;0,
HLOOKUP("Cluster",'vInfo (Imported)'!$1:$5000,A3134,FALSE),
"")</f>
        <v/>
      </c>
      <c r="K3134" s="28">
        <f>'vCluster (Imported)'!A3134</f>
        <v>0</v>
      </c>
      <c r="L3134">
        <f t="shared" si="291"/>
        <v>0</v>
      </c>
      <c r="M3134">
        <f t="shared" si="292"/>
        <v>0</v>
      </c>
      <c r="N3134">
        <f t="shared" si="293"/>
        <v>0</v>
      </c>
      <c r="O3134" s="1">
        <f t="shared" si="294"/>
        <v>0</v>
      </c>
      <c r="P3134">
        <f>SUMIFS('vCluster (Imported)'!$G:$G,'vCluster (Imported)'!$A:$A,K3134)</f>
        <v>0</v>
      </c>
      <c r="Q3134">
        <f t="shared" si="295"/>
        <v>0</v>
      </c>
    </row>
    <row r="3135" spans="1:17" x14ac:dyDescent="0.3">
      <c r="A3135">
        <f t="shared" si="290"/>
        <v>3135</v>
      </c>
      <c r="B3135" t="str">
        <f>IF(HLOOKUP("Memory",'vInfo (Imported)'!$1:$5000,A3135,FALSE)&gt;0,HLOOKUP("Memory",'vInfo (Imported)'!$1:$5000,A3135,FALSE),"")</f>
        <v/>
      </c>
      <c r="C3135" t="str">
        <f>IF(HLOOKUP("CPUs",'vInfo (Imported)'!$1:$5000,A3135,FALSE)&gt;0,
HLOOKUP("CPUs",'vInfo (Imported)'!$1:$5000,A3135,FALSE),
"")</f>
        <v/>
      </c>
      <c r="D3135" t="str">
        <f>IF(HLOOKUP($D$1,'vInfo (Imported)'!$1:$5000,A3135,FALSE)&gt;0,
HLOOKUP($D$1,'vInfo (Imported)'!$1:$5000,A3135,FALSE),
"")</f>
        <v/>
      </c>
      <c r="E3135" t="str">
        <f>IF(HLOOKUP("Category",'vInfo (Imported)'!$1:$5000,A3135,FALSE)&gt;0,
HLOOKUP("Category",'vInfo (Imported)'!$1:$5000,A3135,FALSE),
"")</f>
        <v/>
      </c>
      <c r="F3135" t="str">
        <f>IF(HLOOKUP("OS according to the configuration file",'vInfo (Imported)'!$1:$5000,A3135,FALSE)&gt;0,
HLOOKUP("OS according to the configuration file",'vInfo (Imported)'!$1:$5000,A3135,FALSE),
"")</f>
        <v/>
      </c>
      <c r="G3135" s="1" t="str">
        <f>IF(HLOOKUP("Cluster",'vInfo (Imported)'!$1:$5000,A3135,FALSE)&gt;0,
HLOOKUP("Cluster",'vInfo (Imported)'!$1:$5000,A3135,FALSE),
"")</f>
        <v/>
      </c>
      <c r="K3135" s="28">
        <f>'vCluster (Imported)'!A3135</f>
        <v>0</v>
      </c>
      <c r="L3135">
        <f t="shared" si="291"/>
        <v>0</v>
      </c>
      <c r="M3135">
        <f t="shared" si="292"/>
        <v>0</v>
      </c>
      <c r="N3135">
        <f t="shared" si="293"/>
        <v>0</v>
      </c>
      <c r="O3135" s="1">
        <f t="shared" si="294"/>
        <v>0</v>
      </c>
      <c r="P3135">
        <f>SUMIFS('vCluster (Imported)'!$G:$G,'vCluster (Imported)'!$A:$A,K3135)</f>
        <v>0</v>
      </c>
      <c r="Q3135">
        <f t="shared" si="295"/>
        <v>0</v>
      </c>
    </row>
    <row r="3136" spans="1:17" x14ac:dyDescent="0.3">
      <c r="A3136">
        <f t="shared" si="290"/>
        <v>3136</v>
      </c>
      <c r="B3136" t="str">
        <f>IF(HLOOKUP("Memory",'vInfo (Imported)'!$1:$5000,A3136,FALSE)&gt;0,HLOOKUP("Memory",'vInfo (Imported)'!$1:$5000,A3136,FALSE),"")</f>
        <v/>
      </c>
      <c r="C3136" t="str">
        <f>IF(HLOOKUP("CPUs",'vInfo (Imported)'!$1:$5000,A3136,FALSE)&gt;0,
HLOOKUP("CPUs",'vInfo (Imported)'!$1:$5000,A3136,FALSE),
"")</f>
        <v/>
      </c>
      <c r="D3136" t="str">
        <f>IF(HLOOKUP($D$1,'vInfo (Imported)'!$1:$5000,A3136,FALSE)&gt;0,
HLOOKUP($D$1,'vInfo (Imported)'!$1:$5000,A3136,FALSE),
"")</f>
        <v/>
      </c>
      <c r="E3136" t="str">
        <f>IF(HLOOKUP("Category",'vInfo (Imported)'!$1:$5000,A3136,FALSE)&gt;0,
HLOOKUP("Category",'vInfo (Imported)'!$1:$5000,A3136,FALSE),
"")</f>
        <v/>
      </c>
      <c r="F3136" t="str">
        <f>IF(HLOOKUP("OS according to the configuration file",'vInfo (Imported)'!$1:$5000,A3136,FALSE)&gt;0,
HLOOKUP("OS according to the configuration file",'vInfo (Imported)'!$1:$5000,A3136,FALSE),
"")</f>
        <v/>
      </c>
      <c r="G3136" s="1" t="str">
        <f>IF(HLOOKUP("Cluster",'vInfo (Imported)'!$1:$5000,A3136,FALSE)&gt;0,
HLOOKUP("Cluster",'vInfo (Imported)'!$1:$5000,A3136,FALSE),
"")</f>
        <v/>
      </c>
      <c r="K3136" s="28">
        <f>'vCluster (Imported)'!A3136</f>
        <v>0</v>
      </c>
      <c r="L3136">
        <f t="shared" si="291"/>
        <v>0</v>
      </c>
      <c r="M3136">
        <f t="shared" si="292"/>
        <v>0</v>
      </c>
      <c r="N3136">
        <f t="shared" si="293"/>
        <v>0</v>
      </c>
      <c r="O3136" s="1">
        <f t="shared" si="294"/>
        <v>0</v>
      </c>
      <c r="P3136">
        <f>SUMIFS('vCluster (Imported)'!$G:$G,'vCluster (Imported)'!$A:$A,K3136)</f>
        <v>0</v>
      </c>
      <c r="Q3136">
        <f t="shared" si="295"/>
        <v>0</v>
      </c>
    </row>
    <row r="3137" spans="1:17" x14ac:dyDescent="0.3">
      <c r="A3137">
        <f t="shared" si="290"/>
        <v>3137</v>
      </c>
      <c r="B3137" t="str">
        <f>IF(HLOOKUP("Memory",'vInfo (Imported)'!$1:$5000,A3137,FALSE)&gt;0,HLOOKUP("Memory",'vInfo (Imported)'!$1:$5000,A3137,FALSE),"")</f>
        <v/>
      </c>
      <c r="C3137" t="str">
        <f>IF(HLOOKUP("CPUs",'vInfo (Imported)'!$1:$5000,A3137,FALSE)&gt;0,
HLOOKUP("CPUs",'vInfo (Imported)'!$1:$5000,A3137,FALSE),
"")</f>
        <v/>
      </c>
      <c r="D3137" t="str">
        <f>IF(HLOOKUP($D$1,'vInfo (Imported)'!$1:$5000,A3137,FALSE)&gt;0,
HLOOKUP($D$1,'vInfo (Imported)'!$1:$5000,A3137,FALSE),
"")</f>
        <v/>
      </c>
      <c r="E3137" t="str">
        <f>IF(HLOOKUP("Category",'vInfo (Imported)'!$1:$5000,A3137,FALSE)&gt;0,
HLOOKUP("Category",'vInfo (Imported)'!$1:$5000,A3137,FALSE),
"")</f>
        <v/>
      </c>
      <c r="F3137" t="str">
        <f>IF(HLOOKUP("OS according to the configuration file",'vInfo (Imported)'!$1:$5000,A3137,FALSE)&gt;0,
HLOOKUP("OS according to the configuration file",'vInfo (Imported)'!$1:$5000,A3137,FALSE),
"")</f>
        <v/>
      </c>
      <c r="G3137" s="1" t="str">
        <f>IF(HLOOKUP("Cluster",'vInfo (Imported)'!$1:$5000,A3137,FALSE)&gt;0,
HLOOKUP("Cluster",'vInfo (Imported)'!$1:$5000,A3137,FALSE),
"")</f>
        <v/>
      </c>
      <c r="K3137" s="28">
        <f>'vCluster (Imported)'!A3137</f>
        <v>0</v>
      </c>
      <c r="L3137">
        <f t="shared" si="291"/>
        <v>0</v>
      </c>
      <c r="M3137">
        <f t="shared" si="292"/>
        <v>0</v>
      </c>
      <c r="N3137">
        <f t="shared" si="293"/>
        <v>0</v>
      </c>
      <c r="O3137" s="1">
        <f t="shared" si="294"/>
        <v>0</v>
      </c>
      <c r="P3137">
        <f>SUMIFS('vCluster (Imported)'!$G:$G,'vCluster (Imported)'!$A:$A,K3137)</f>
        <v>0</v>
      </c>
      <c r="Q3137">
        <f t="shared" si="295"/>
        <v>0</v>
      </c>
    </row>
    <row r="3138" spans="1:17" x14ac:dyDescent="0.3">
      <c r="A3138">
        <f t="shared" ref="A3138:A3201" si="296">A3137+1</f>
        <v>3138</v>
      </c>
      <c r="B3138" t="str">
        <f>IF(HLOOKUP("Memory",'vInfo (Imported)'!$1:$5000,A3138,FALSE)&gt;0,HLOOKUP("Memory",'vInfo (Imported)'!$1:$5000,A3138,FALSE),"")</f>
        <v/>
      </c>
      <c r="C3138" t="str">
        <f>IF(HLOOKUP("CPUs",'vInfo (Imported)'!$1:$5000,A3138,FALSE)&gt;0,
HLOOKUP("CPUs",'vInfo (Imported)'!$1:$5000,A3138,FALSE),
"")</f>
        <v/>
      </c>
      <c r="D3138" t="str">
        <f>IF(HLOOKUP($D$1,'vInfo (Imported)'!$1:$5000,A3138,FALSE)&gt;0,
HLOOKUP($D$1,'vInfo (Imported)'!$1:$5000,A3138,FALSE),
"")</f>
        <v/>
      </c>
      <c r="E3138" t="str">
        <f>IF(HLOOKUP("Category",'vInfo (Imported)'!$1:$5000,A3138,FALSE)&gt;0,
HLOOKUP("Category",'vInfo (Imported)'!$1:$5000,A3138,FALSE),
"")</f>
        <v/>
      </c>
      <c r="F3138" t="str">
        <f>IF(HLOOKUP("OS according to the configuration file",'vInfo (Imported)'!$1:$5000,A3138,FALSE)&gt;0,
HLOOKUP("OS according to the configuration file",'vInfo (Imported)'!$1:$5000,A3138,FALSE),
"")</f>
        <v/>
      </c>
      <c r="G3138" s="1" t="str">
        <f>IF(HLOOKUP("Cluster",'vInfo (Imported)'!$1:$5000,A3138,FALSE)&gt;0,
HLOOKUP("Cluster",'vInfo (Imported)'!$1:$5000,A3138,FALSE),
"")</f>
        <v/>
      </c>
      <c r="K3138" s="28">
        <f>'vCluster (Imported)'!A3138</f>
        <v>0</v>
      </c>
      <c r="L3138">
        <f t="shared" ref="L3138:L3201" si="297">COUNTIFS(G:G,K3138,$E:$E,$L$1)</f>
        <v>0</v>
      </c>
      <c r="M3138">
        <f t="shared" ref="M3138:M3201" si="298">COUNTIFS(G:G,K3138,$E:$E,$M$1)</f>
        <v>0</v>
      </c>
      <c r="N3138">
        <f t="shared" ref="N3138:N3201" si="299">COUNTIFS(G:G,K3138,$E:$E,$N$1)</f>
        <v>0</v>
      </c>
      <c r="O3138" s="1">
        <f t="shared" ref="O3138:O3201" si="300">COUNTIFS(G:G,K3138,$E:$E,$O$1)</f>
        <v>0</v>
      </c>
      <c r="P3138">
        <f>SUMIFS('vCluster (Imported)'!$G:$G,'vCluster (Imported)'!$A:$A,K3138)</f>
        <v>0</v>
      </c>
      <c r="Q3138">
        <f t="shared" ref="Q3138:Q3201" si="301">IF(L3138&gt;0,P3138,0)</f>
        <v>0</v>
      </c>
    </row>
    <row r="3139" spans="1:17" x14ac:dyDescent="0.3">
      <c r="A3139">
        <f t="shared" si="296"/>
        <v>3139</v>
      </c>
      <c r="B3139" t="str">
        <f>IF(HLOOKUP("Memory",'vInfo (Imported)'!$1:$5000,A3139,FALSE)&gt;0,HLOOKUP("Memory",'vInfo (Imported)'!$1:$5000,A3139,FALSE),"")</f>
        <v/>
      </c>
      <c r="C3139" t="str">
        <f>IF(HLOOKUP("CPUs",'vInfo (Imported)'!$1:$5000,A3139,FALSE)&gt;0,
HLOOKUP("CPUs",'vInfo (Imported)'!$1:$5000,A3139,FALSE),
"")</f>
        <v/>
      </c>
      <c r="D3139" t="str">
        <f>IF(HLOOKUP($D$1,'vInfo (Imported)'!$1:$5000,A3139,FALSE)&gt;0,
HLOOKUP($D$1,'vInfo (Imported)'!$1:$5000,A3139,FALSE),
"")</f>
        <v/>
      </c>
      <c r="E3139" t="str">
        <f>IF(HLOOKUP("Category",'vInfo (Imported)'!$1:$5000,A3139,FALSE)&gt;0,
HLOOKUP("Category",'vInfo (Imported)'!$1:$5000,A3139,FALSE),
"")</f>
        <v/>
      </c>
      <c r="F3139" t="str">
        <f>IF(HLOOKUP("OS according to the configuration file",'vInfo (Imported)'!$1:$5000,A3139,FALSE)&gt;0,
HLOOKUP("OS according to the configuration file",'vInfo (Imported)'!$1:$5000,A3139,FALSE),
"")</f>
        <v/>
      </c>
      <c r="G3139" s="1" t="str">
        <f>IF(HLOOKUP("Cluster",'vInfo (Imported)'!$1:$5000,A3139,FALSE)&gt;0,
HLOOKUP("Cluster",'vInfo (Imported)'!$1:$5000,A3139,FALSE),
"")</f>
        <v/>
      </c>
      <c r="K3139" s="28">
        <f>'vCluster (Imported)'!A3139</f>
        <v>0</v>
      </c>
      <c r="L3139">
        <f t="shared" si="297"/>
        <v>0</v>
      </c>
      <c r="M3139">
        <f t="shared" si="298"/>
        <v>0</v>
      </c>
      <c r="N3139">
        <f t="shared" si="299"/>
        <v>0</v>
      </c>
      <c r="O3139" s="1">
        <f t="shared" si="300"/>
        <v>0</v>
      </c>
      <c r="P3139">
        <f>SUMIFS('vCluster (Imported)'!$G:$G,'vCluster (Imported)'!$A:$A,K3139)</f>
        <v>0</v>
      </c>
      <c r="Q3139">
        <f t="shared" si="301"/>
        <v>0</v>
      </c>
    </row>
    <row r="3140" spans="1:17" x14ac:dyDescent="0.3">
      <c r="A3140">
        <f t="shared" si="296"/>
        <v>3140</v>
      </c>
      <c r="B3140" t="str">
        <f>IF(HLOOKUP("Memory",'vInfo (Imported)'!$1:$5000,A3140,FALSE)&gt;0,HLOOKUP("Memory",'vInfo (Imported)'!$1:$5000,A3140,FALSE),"")</f>
        <v/>
      </c>
      <c r="C3140" t="str">
        <f>IF(HLOOKUP("CPUs",'vInfo (Imported)'!$1:$5000,A3140,FALSE)&gt;0,
HLOOKUP("CPUs",'vInfo (Imported)'!$1:$5000,A3140,FALSE),
"")</f>
        <v/>
      </c>
      <c r="D3140" t="str">
        <f>IF(HLOOKUP($D$1,'vInfo (Imported)'!$1:$5000,A3140,FALSE)&gt;0,
HLOOKUP($D$1,'vInfo (Imported)'!$1:$5000,A3140,FALSE),
"")</f>
        <v/>
      </c>
      <c r="E3140" t="str">
        <f>IF(HLOOKUP("Category",'vInfo (Imported)'!$1:$5000,A3140,FALSE)&gt;0,
HLOOKUP("Category",'vInfo (Imported)'!$1:$5000,A3140,FALSE),
"")</f>
        <v/>
      </c>
      <c r="F3140" t="str">
        <f>IF(HLOOKUP("OS according to the configuration file",'vInfo (Imported)'!$1:$5000,A3140,FALSE)&gt;0,
HLOOKUP("OS according to the configuration file",'vInfo (Imported)'!$1:$5000,A3140,FALSE),
"")</f>
        <v/>
      </c>
      <c r="G3140" s="1" t="str">
        <f>IF(HLOOKUP("Cluster",'vInfo (Imported)'!$1:$5000,A3140,FALSE)&gt;0,
HLOOKUP("Cluster",'vInfo (Imported)'!$1:$5000,A3140,FALSE),
"")</f>
        <v/>
      </c>
      <c r="K3140" s="28">
        <f>'vCluster (Imported)'!A3140</f>
        <v>0</v>
      </c>
      <c r="L3140">
        <f t="shared" si="297"/>
        <v>0</v>
      </c>
      <c r="M3140">
        <f t="shared" si="298"/>
        <v>0</v>
      </c>
      <c r="N3140">
        <f t="shared" si="299"/>
        <v>0</v>
      </c>
      <c r="O3140" s="1">
        <f t="shared" si="300"/>
        <v>0</v>
      </c>
      <c r="P3140">
        <f>SUMIFS('vCluster (Imported)'!$G:$G,'vCluster (Imported)'!$A:$A,K3140)</f>
        <v>0</v>
      </c>
      <c r="Q3140">
        <f t="shared" si="301"/>
        <v>0</v>
      </c>
    </row>
    <row r="3141" spans="1:17" x14ac:dyDescent="0.3">
      <c r="A3141">
        <f t="shared" si="296"/>
        <v>3141</v>
      </c>
      <c r="B3141" t="str">
        <f>IF(HLOOKUP("Memory",'vInfo (Imported)'!$1:$5000,A3141,FALSE)&gt;0,HLOOKUP("Memory",'vInfo (Imported)'!$1:$5000,A3141,FALSE),"")</f>
        <v/>
      </c>
      <c r="C3141" t="str">
        <f>IF(HLOOKUP("CPUs",'vInfo (Imported)'!$1:$5000,A3141,FALSE)&gt;0,
HLOOKUP("CPUs",'vInfo (Imported)'!$1:$5000,A3141,FALSE),
"")</f>
        <v/>
      </c>
      <c r="D3141" t="str">
        <f>IF(HLOOKUP($D$1,'vInfo (Imported)'!$1:$5000,A3141,FALSE)&gt;0,
HLOOKUP($D$1,'vInfo (Imported)'!$1:$5000,A3141,FALSE),
"")</f>
        <v/>
      </c>
      <c r="E3141" t="str">
        <f>IF(HLOOKUP("Category",'vInfo (Imported)'!$1:$5000,A3141,FALSE)&gt;0,
HLOOKUP("Category",'vInfo (Imported)'!$1:$5000,A3141,FALSE),
"")</f>
        <v/>
      </c>
      <c r="F3141" t="str">
        <f>IF(HLOOKUP("OS according to the configuration file",'vInfo (Imported)'!$1:$5000,A3141,FALSE)&gt;0,
HLOOKUP("OS according to the configuration file",'vInfo (Imported)'!$1:$5000,A3141,FALSE),
"")</f>
        <v/>
      </c>
      <c r="G3141" s="1" t="str">
        <f>IF(HLOOKUP("Cluster",'vInfo (Imported)'!$1:$5000,A3141,FALSE)&gt;0,
HLOOKUP("Cluster",'vInfo (Imported)'!$1:$5000,A3141,FALSE),
"")</f>
        <v/>
      </c>
      <c r="K3141" s="28">
        <f>'vCluster (Imported)'!A3141</f>
        <v>0</v>
      </c>
      <c r="L3141">
        <f t="shared" si="297"/>
        <v>0</v>
      </c>
      <c r="M3141">
        <f t="shared" si="298"/>
        <v>0</v>
      </c>
      <c r="N3141">
        <f t="shared" si="299"/>
        <v>0</v>
      </c>
      <c r="O3141" s="1">
        <f t="shared" si="300"/>
        <v>0</v>
      </c>
      <c r="P3141">
        <f>SUMIFS('vCluster (Imported)'!$G:$G,'vCluster (Imported)'!$A:$A,K3141)</f>
        <v>0</v>
      </c>
      <c r="Q3141">
        <f t="shared" si="301"/>
        <v>0</v>
      </c>
    </row>
    <row r="3142" spans="1:17" x14ac:dyDescent="0.3">
      <c r="A3142">
        <f t="shared" si="296"/>
        <v>3142</v>
      </c>
      <c r="B3142" t="str">
        <f>IF(HLOOKUP("Memory",'vInfo (Imported)'!$1:$5000,A3142,FALSE)&gt;0,HLOOKUP("Memory",'vInfo (Imported)'!$1:$5000,A3142,FALSE),"")</f>
        <v/>
      </c>
      <c r="C3142" t="str">
        <f>IF(HLOOKUP("CPUs",'vInfo (Imported)'!$1:$5000,A3142,FALSE)&gt;0,
HLOOKUP("CPUs",'vInfo (Imported)'!$1:$5000,A3142,FALSE),
"")</f>
        <v/>
      </c>
      <c r="D3142" t="str">
        <f>IF(HLOOKUP($D$1,'vInfo (Imported)'!$1:$5000,A3142,FALSE)&gt;0,
HLOOKUP($D$1,'vInfo (Imported)'!$1:$5000,A3142,FALSE),
"")</f>
        <v/>
      </c>
      <c r="E3142" t="str">
        <f>IF(HLOOKUP("Category",'vInfo (Imported)'!$1:$5000,A3142,FALSE)&gt;0,
HLOOKUP("Category",'vInfo (Imported)'!$1:$5000,A3142,FALSE),
"")</f>
        <v/>
      </c>
      <c r="F3142" t="str">
        <f>IF(HLOOKUP("OS according to the configuration file",'vInfo (Imported)'!$1:$5000,A3142,FALSE)&gt;0,
HLOOKUP("OS according to the configuration file",'vInfo (Imported)'!$1:$5000,A3142,FALSE),
"")</f>
        <v/>
      </c>
      <c r="G3142" s="1" t="str">
        <f>IF(HLOOKUP("Cluster",'vInfo (Imported)'!$1:$5000,A3142,FALSE)&gt;0,
HLOOKUP("Cluster",'vInfo (Imported)'!$1:$5000,A3142,FALSE),
"")</f>
        <v/>
      </c>
      <c r="K3142" s="28">
        <f>'vCluster (Imported)'!A3142</f>
        <v>0</v>
      </c>
      <c r="L3142">
        <f t="shared" si="297"/>
        <v>0</v>
      </c>
      <c r="M3142">
        <f t="shared" si="298"/>
        <v>0</v>
      </c>
      <c r="N3142">
        <f t="shared" si="299"/>
        <v>0</v>
      </c>
      <c r="O3142" s="1">
        <f t="shared" si="300"/>
        <v>0</v>
      </c>
      <c r="P3142">
        <f>SUMIFS('vCluster (Imported)'!$G:$G,'vCluster (Imported)'!$A:$A,K3142)</f>
        <v>0</v>
      </c>
      <c r="Q3142">
        <f t="shared" si="301"/>
        <v>0</v>
      </c>
    </row>
    <row r="3143" spans="1:17" x14ac:dyDescent="0.3">
      <c r="A3143">
        <f t="shared" si="296"/>
        <v>3143</v>
      </c>
      <c r="B3143" t="str">
        <f>IF(HLOOKUP("Memory",'vInfo (Imported)'!$1:$5000,A3143,FALSE)&gt;0,HLOOKUP("Memory",'vInfo (Imported)'!$1:$5000,A3143,FALSE),"")</f>
        <v/>
      </c>
      <c r="C3143" t="str">
        <f>IF(HLOOKUP("CPUs",'vInfo (Imported)'!$1:$5000,A3143,FALSE)&gt;0,
HLOOKUP("CPUs",'vInfo (Imported)'!$1:$5000,A3143,FALSE),
"")</f>
        <v/>
      </c>
      <c r="D3143" t="str">
        <f>IF(HLOOKUP($D$1,'vInfo (Imported)'!$1:$5000,A3143,FALSE)&gt;0,
HLOOKUP($D$1,'vInfo (Imported)'!$1:$5000,A3143,FALSE),
"")</f>
        <v/>
      </c>
      <c r="E3143" t="str">
        <f>IF(HLOOKUP("Category",'vInfo (Imported)'!$1:$5000,A3143,FALSE)&gt;0,
HLOOKUP("Category",'vInfo (Imported)'!$1:$5000,A3143,FALSE),
"")</f>
        <v/>
      </c>
      <c r="F3143" t="str">
        <f>IF(HLOOKUP("OS according to the configuration file",'vInfo (Imported)'!$1:$5000,A3143,FALSE)&gt;0,
HLOOKUP("OS according to the configuration file",'vInfo (Imported)'!$1:$5000,A3143,FALSE),
"")</f>
        <v/>
      </c>
      <c r="G3143" s="1" t="str">
        <f>IF(HLOOKUP("Cluster",'vInfo (Imported)'!$1:$5000,A3143,FALSE)&gt;0,
HLOOKUP("Cluster",'vInfo (Imported)'!$1:$5000,A3143,FALSE),
"")</f>
        <v/>
      </c>
      <c r="K3143" s="28">
        <f>'vCluster (Imported)'!A3143</f>
        <v>0</v>
      </c>
      <c r="L3143">
        <f t="shared" si="297"/>
        <v>0</v>
      </c>
      <c r="M3143">
        <f t="shared" si="298"/>
        <v>0</v>
      </c>
      <c r="N3143">
        <f t="shared" si="299"/>
        <v>0</v>
      </c>
      <c r="O3143" s="1">
        <f t="shared" si="300"/>
        <v>0</v>
      </c>
      <c r="P3143">
        <f>SUMIFS('vCluster (Imported)'!$G:$G,'vCluster (Imported)'!$A:$A,K3143)</f>
        <v>0</v>
      </c>
      <c r="Q3143">
        <f t="shared" si="301"/>
        <v>0</v>
      </c>
    </row>
    <row r="3144" spans="1:17" x14ac:dyDescent="0.3">
      <c r="A3144">
        <f t="shared" si="296"/>
        <v>3144</v>
      </c>
      <c r="B3144" t="str">
        <f>IF(HLOOKUP("Memory",'vInfo (Imported)'!$1:$5000,A3144,FALSE)&gt;0,HLOOKUP("Memory",'vInfo (Imported)'!$1:$5000,A3144,FALSE),"")</f>
        <v/>
      </c>
      <c r="C3144" t="str">
        <f>IF(HLOOKUP("CPUs",'vInfo (Imported)'!$1:$5000,A3144,FALSE)&gt;0,
HLOOKUP("CPUs",'vInfo (Imported)'!$1:$5000,A3144,FALSE),
"")</f>
        <v/>
      </c>
      <c r="D3144" t="str">
        <f>IF(HLOOKUP($D$1,'vInfo (Imported)'!$1:$5000,A3144,FALSE)&gt;0,
HLOOKUP($D$1,'vInfo (Imported)'!$1:$5000,A3144,FALSE),
"")</f>
        <v/>
      </c>
      <c r="E3144" t="str">
        <f>IF(HLOOKUP("Category",'vInfo (Imported)'!$1:$5000,A3144,FALSE)&gt;0,
HLOOKUP("Category",'vInfo (Imported)'!$1:$5000,A3144,FALSE),
"")</f>
        <v/>
      </c>
      <c r="F3144" t="str">
        <f>IF(HLOOKUP("OS according to the configuration file",'vInfo (Imported)'!$1:$5000,A3144,FALSE)&gt;0,
HLOOKUP("OS according to the configuration file",'vInfo (Imported)'!$1:$5000,A3144,FALSE),
"")</f>
        <v/>
      </c>
      <c r="G3144" s="1" t="str">
        <f>IF(HLOOKUP("Cluster",'vInfo (Imported)'!$1:$5000,A3144,FALSE)&gt;0,
HLOOKUP("Cluster",'vInfo (Imported)'!$1:$5000,A3144,FALSE),
"")</f>
        <v/>
      </c>
      <c r="K3144" s="28">
        <f>'vCluster (Imported)'!A3144</f>
        <v>0</v>
      </c>
      <c r="L3144">
        <f t="shared" si="297"/>
        <v>0</v>
      </c>
      <c r="M3144">
        <f t="shared" si="298"/>
        <v>0</v>
      </c>
      <c r="N3144">
        <f t="shared" si="299"/>
        <v>0</v>
      </c>
      <c r="O3144" s="1">
        <f t="shared" si="300"/>
        <v>0</v>
      </c>
      <c r="P3144">
        <f>SUMIFS('vCluster (Imported)'!$G:$G,'vCluster (Imported)'!$A:$A,K3144)</f>
        <v>0</v>
      </c>
      <c r="Q3144">
        <f t="shared" si="301"/>
        <v>0</v>
      </c>
    </row>
    <row r="3145" spans="1:17" x14ac:dyDescent="0.3">
      <c r="A3145">
        <f t="shared" si="296"/>
        <v>3145</v>
      </c>
      <c r="B3145" t="str">
        <f>IF(HLOOKUP("Memory",'vInfo (Imported)'!$1:$5000,A3145,FALSE)&gt;0,HLOOKUP("Memory",'vInfo (Imported)'!$1:$5000,A3145,FALSE),"")</f>
        <v/>
      </c>
      <c r="C3145" t="str">
        <f>IF(HLOOKUP("CPUs",'vInfo (Imported)'!$1:$5000,A3145,FALSE)&gt;0,
HLOOKUP("CPUs",'vInfo (Imported)'!$1:$5000,A3145,FALSE),
"")</f>
        <v/>
      </c>
      <c r="D3145" t="str">
        <f>IF(HLOOKUP($D$1,'vInfo (Imported)'!$1:$5000,A3145,FALSE)&gt;0,
HLOOKUP($D$1,'vInfo (Imported)'!$1:$5000,A3145,FALSE),
"")</f>
        <v/>
      </c>
      <c r="E3145" t="str">
        <f>IF(HLOOKUP("Category",'vInfo (Imported)'!$1:$5000,A3145,FALSE)&gt;0,
HLOOKUP("Category",'vInfo (Imported)'!$1:$5000,A3145,FALSE),
"")</f>
        <v/>
      </c>
      <c r="F3145" t="str">
        <f>IF(HLOOKUP("OS according to the configuration file",'vInfo (Imported)'!$1:$5000,A3145,FALSE)&gt;0,
HLOOKUP("OS according to the configuration file",'vInfo (Imported)'!$1:$5000,A3145,FALSE),
"")</f>
        <v/>
      </c>
      <c r="G3145" s="1" t="str">
        <f>IF(HLOOKUP("Cluster",'vInfo (Imported)'!$1:$5000,A3145,FALSE)&gt;0,
HLOOKUP("Cluster",'vInfo (Imported)'!$1:$5000,A3145,FALSE),
"")</f>
        <v/>
      </c>
      <c r="K3145" s="28">
        <f>'vCluster (Imported)'!A3145</f>
        <v>0</v>
      </c>
      <c r="L3145">
        <f t="shared" si="297"/>
        <v>0</v>
      </c>
      <c r="M3145">
        <f t="shared" si="298"/>
        <v>0</v>
      </c>
      <c r="N3145">
        <f t="shared" si="299"/>
        <v>0</v>
      </c>
      <c r="O3145" s="1">
        <f t="shared" si="300"/>
        <v>0</v>
      </c>
      <c r="P3145">
        <f>SUMIFS('vCluster (Imported)'!$G:$G,'vCluster (Imported)'!$A:$A,K3145)</f>
        <v>0</v>
      </c>
      <c r="Q3145">
        <f t="shared" si="301"/>
        <v>0</v>
      </c>
    </row>
    <row r="3146" spans="1:17" x14ac:dyDescent="0.3">
      <c r="A3146">
        <f t="shared" si="296"/>
        <v>3146</v>
      </c>
      <c r="B3146" t="str">
        <f>IF(HLOOKUP("Memory",'vInfo (Imported)'!$1:$5000,A3146,FALSE)&gt;0,HLOOKUP("Memory",'vInfo (Imported)'!$1:$5000,A3146,FALSE),"")</f>
        <v/>
      </c>
      <c r="C3146" t="str">
        <f>IF(HLOOKUP("CPUs",'vInfo (Imported)'!$1:$5000,A3146,FALSE)&gt;0,
HLOOKUP("CPUs",'vInfo (Imported)'!$1:$5000,A3146,FALSE),
"")</f>
        <v/>
      </c>
      <c r="D3146" t="str">
        <f>IF(HLOOKUP($D$1,'vInfo (Imported)'!$1:$5000,A3146,FALSE)&gt;0,
HLOOKUP($D$1,'vInfo (Imported)'!$1:$5000,A3146,FALSE),
"")</f>
        <v/>
      </c>
      <c r="E3146" t="str">
        <f>IF(HLOOKUP("Category",'vInfo (Imported)'!$1:$5000,A3146,FALSE)&gt;0,
HLOOKUP("Category",'vInfo (Imported)'!$1:$5000,A3146,FALSE),
"")</f>
        <v/>
      </c>
      <c r="F3146" t="str">
        <f>IF(HLOOKUP("OS according to the configuration file",'vInfo (Imported)'!$1:$5000,A3146,FALSE)&gt;0,
HLOOKUP("OS according to the configuration file",'vInfo (Imported)'!$1:$5000,A3146,FALSE),
"")</f>
        <v/>
      </c>
      <c r="G3146" s="1" t="str">
        <f>IF(HLOOKUP("Cluster",'vInfo (Imported)'!$1:$5000,A3146,FALSE)&gt;0,
HLOOKUP("Cluster",'vInfo (Imported)'!$1:$5000,A3146,FALSE),
"")</f>
        <v/>
      </c>
      <c r="K3146" s="28">
        <f>'vCluster (Imported)'!A3146</f>
        <v>0</v>
      </c>
      <c r="L3146">
        <f t="shared" si="297"/>
        <v>0</v>
      </c>
      <c r="M3146">
        <f t="shared" si="298"/>
        <v>0</v>
      </c>
      <c r="N3146">
        <f t="shared" si="299"/>
        <v>0</v>
      </c>
      <c r="O3146" s="1">
        <f t="shared" si="300"/>
        <v>0</v>
      </c>
      <c r="P3146">
        <f>SUMIFS('vCluster (Imported)'!$G:$G,'vCluster (Imported)'!$A:$A,K3146)</f>
        <v>0</v>
      </c>
      <c r="Q3146">
        <f t="shared" si="301"/>
        <v>0</v>
      </c>
    </row>
    <row r="3147" spans="1:17" x14ac:dyDescent="0.3">
      <c r="A3147">
        <f t="shared" si="296"/>
        <v>3147</v>
      </c>
      <c r="B3147" t="str">
        <f>IF(HLOOKUP("Memory",'vInfo (Imported)'!$1:$5000,A3147,FALSE)&gt;0,HLOOKUP("Memory",'vInfo (Imported)'!$1:$5000,A3147,FALSE),"")</f>
        <v/>
      </c>
      <c r="C3147" t="str">
        <f>IF(HLOOKUP("CPUs",'vInfo (Imported)'!$1:$5000,A3147,FALSE)&gt;0,
HLOOKUP("CPUs",'vInfo (Imported)'!$1:$5000,A3147,FALSE),
"")</f>
        <v/>
      </c>
      <c r="D3147" t="str">
        <f>IF(HLOOKUP($D$1,'vInfo (Imported)'!$1:$5000,A3147,FALSE)&gt;0,
HLOOKUP($D$1,'vInfo (Imported)'!$1:$5000,A3147,FALSE),
"")</f>
        <v/>
      </c>
      <c r="E3147" t="str">
        <f>IF(HLOOKUP("Category",'vInfo (Imported)'!$1:$5000,A3147,FALSE)&gt;0,
HLOOKUP("Category",'vInfo (Imported)'!$1:$5000,A3147,FALSE),
"")</f>
        <v/>
      </c>
      <c r="F3147" t="str">
        <f>IF(HLOOKUP("OS according to the configuration file",'vInfo (Imported)'!$1:$5000,A3147,FALSE)&gt;0,
HLOOKUP("OS according to the configuration file",'vInfo (Imported)'!$1:$5000,A3147,FALSE),
"")</f>
        <v/>
      </c>
      <c r="G3147" s="1" t="str">
        <f>IF(HLOOKUP("Cluster",'vInfo (Imported)'!$1:$5000,A3147,FALSE)&gt;0,
HLOOKUP("Cluster",'vInfo (Imported)'!$1:$5000,A3147,FALSE),
"")</f>
        <v/>
      </c>
      <c r="K3147" s="28">
        <f>'vCluster (Imported)'!A3147</f>
        <v>0</v>
      </c>
      <c r="L3147">
        <f t="shared" si="297"/>
        <v>0</v>
      </c>
      <c r="M3147">
        <f t="shared" si="298"/>
        <v>0</v>
      </c>
      <c r="N3147">
        <f t="shared" si="299"/>
        <v>0</v>
      </c>
      <c r="O3147" s="1">
        <f t="shared" si="300"/>
        <v>0</v>
      </c>
      <c r="P3147">
        <f>SUMIFS('vCluster (Imported)'!$G:$G,'vCluster (Imported)'!$A:$A,K3147)</f>
        <v>0</v>
      </c>
      <c r="Q3147">
        <f t="shared" si="301"/>
        <v>0</v>
      </c>
    </row>
    <row r="3148" spans="1:17" x14ac:dyDescent="0.3">
      <c r="A3148">
        <f t="shared" si="296"/>
        <v>3148</v>
      </c>
      <c r="B3148" t="str">
        <f>IF(HLOOKUP("Memory",'vInfo (Imported)'!$1:$5000,A3148,FALSE)&gt;0,HLOOKUP("Memory",'vInfo (Imported)'!$1:$5000,A3148,FALSE),"")</f>
        <v/>
      </c>
      <c r="C3148" t="str">
        <f>IF(HLOOKUP("CPUs",'vInfo (Imported)'!$1:$5000,A3148,FALSE)&gt;0,
HLOOKUP("CPUs",'vInfo (Imported)'!$1:$5000,A3148,FALSE),
"")</f>
        <v/>
      </c>
      <c r="D3148" t="str">
        <f>IF(HLOOKUP($D$1,'vInfo (Imported)'!$1:$5000,A3148,FALSE)&gt;0,
HLOOKUP($D$1,'vInfo (Imported)'!$1:$5000,A3148,FALSE),
"")</f>
        <v/>
      </c>
      <c r="E3148" t="str">
        <f>IF(HLOOKUP("Category",'vInfo (Imported)'!$1:$5000,A3148,FALSE)&gt;0,
HLOOKUP("Category",'vInfo (Imported)'!$1:$5000,A3148,FALSE),
"")</f>
        <v/>
      </c>
      <c r="F3148" t="str">
        <f>IF(HLOOKUP("OS according to the configuration file",'vInfo (Imported)'!$1:$5000,A3148,FALSE)&gt;0,
HLOOKUP("OS according to the configuration file",'vInfo (Imported)'!$1:$5000,A3148,FALSE),
"")</f>
        <v/>
      </c>
      <c r="G3148" s="1" t="str">
        <f>IF(HLOOKUP("Cluster",'vInfo (Imported)'!$1:$5000,A3148,FALSE)&gt;0,
HLOOKUP("Cluster",'vInfo (Imported)'!$1:$5000,A3148,FALSE),
"")</f>
        <v/>
      </c>
      <c r="K3148" s="28">
        <f>'vCluster (Imported)'!A3148</f>
        <v>0</v>
      </c>
      <c r="L3148">
        <f t="shared" si="297"/>
        <v>0</v>
      </c>
      <c r="M3148">
        <f t="shared" si="298"/>
        <v>0</v>
      </c>
      <c r="N3148">
        <f t="shared" si="299"/>
        <v>0</v>
      </c>
      <c r="O3148" s="1">
        <f t="shared" si="300"/>
        <v>0</v>
      </c>
      <c r="P3148">
        <f>SUMIFS('vCluster (Imported)'!$G:$G,'vCluster (Imported)'!$A:$A,K3148)</f>
        <v>0</v>
      </c>
      <c r="Q3148">
        <f t="shared" si="301"/>
        <v>0</v>
      </c>
    </row>
    <row r="3149" spans="1:17" x14ac:dyDescent="0.3">
      <c r="A3149">
        <f t="shared" si="296"/>
        <v>3149</v>
      </c>
      <c r="B3149" t="str">
        <f>IF(HLOOKUP("Memory",'vInfo (Imported)'!$1:$5000,A3149,FALSE)&gt;0,HLOOKUP("Memory",'vInfo (Imported)'!$1:$5000,A3149,FALSE),"")</f>
        <v/>
      </c>
      <c r="C3149" t="str">
        <f>IF(HLOOKUP("CPUs",'vInfo (Imported)'!$1:$5000,A3149,FALSE)&gt;0,
HLOOKUP("CPUs",'vInfo (Imported)'!$1:$5000,A3149,FALSE),
"")</f>
        <v/>
      </c>
      <c r="D3149" t="str">
        <f>IF(HLOOKUP($D$1,'vInfo (Imported)'!$1:$5000,A3149,FALSE)&gt;0,
HLOOKUP($D$1,'vInfo (Imported)'!$1:$5000,A3149,FALSE),
"")</f>
        <v/>
      </c>
      <c r="E3149" t="str">
        <f>IF(HLOOKUP("Category",'vInfo (Imported)'!$1:$5000,A3149,FALSE)&gt;0,
HLOOKUP("Category",'vInfo (Imported)'!$1:$5000,A3149,FALSE),
"")</f>
        <v/>
      </c>
      <c r="F3149" t="str">
        <f>IF(HLOOKUP("OS according to the configuration file",'vInfo (Imported)'!$1:$5000,A3149,FALSE)&gt;0,
HLOOKUP("OS according to the configuration file",'vInfo (Imported)'!$1:$5000,A3149,FALSE),
"")</f>
        <v/>
      </c>
      <c r="G3149" s="1" t="str">
        <f>IF(HLOOKUP("Cluster",'vInfo (Imported)'!$1:$5000,A3149,FALSE)&gt;0,
HLOOKUP("Cluster",'vInfo (Imported)'!$1:$5000,A3149,FALSE),
"")</f>
        <v/>
      </c>
      <c r="K3149" s="28">
        <f>'vCluster (Imported)'!A3149</f>
        <v>0</v>
      </c>
      <c r="L3149">
        <f t="shared" si="297"/>
        <v>0</v>
      </c>
      <c r="M3149">
        <f t="shared" si="298"/>
        <v>0</v>
      </c>
      <c r="N3149">
        <f t="shared" si="299"/>
        <v>0</v>
      </c>
      <c r="O3149" s="1">
        <f t="shared" si="300"/>
        <v>0</v>
      </c>
      <c r="P3149">
        <f>SUMIFS('vCluster (Imported)'!$G:$G,'vCluster (Imported)'!$A:$A,K3149)</f>
        <v>0</v>
      </c>
      <c r="Q3149">
        <f t="shared" si="301"/>
        <v>0</v>
      </c>
    </row>
    <row r="3150" spans="1:17" x14ac:dyDescent="0.3">
      <c r="A3150">
        <f t="shared" si="296"/>
        <v>3150</v>
      </c>
      <c r="B3150" t="str">
        <f>IF(HLOOKUP("Memory",'vInfo (Imported)'!$1:$5000,A3150,FALSE)&gt;0,HLOOKUP("Memory",'vInfo (Imported)'!$1:$5000,A3150,FALSE),"")</f>
        <v/>
      </c>
      <c r="C3150" t="str">
        <f>IF(HLOOKUP("CPUs",'vInfo (Imported)'!$1:$5000,A3150,FALSE)&gt;0,
HLOOKUP("CPUs",'vInfo (Imported)'!$1:$5000,A3150,FALSE),
"")</f>
        <v/>
      </c>
      <c r="D3150" t="str">
        <f>IF(HLOOKUP($D$1,'vInfo (Imported)'!$1:$5000,A3150,FALSE)&gt;0,
HLOOKUP($D$1,'vInfo (Imported)'!$1:$5000,A3150,FALSE),
"")</f>
        <v/>
      </c>
      <c r="E3150" t="str">
        <f>IF(HLOOKUP("Category",'vInfo (Imported)'!$1:$5000,A3150,FALSE)&gt;0,
HLOOKUP("Category",'vInfo (Imported)'!$1:$5000,A3150,FALSE),
"")</f>
        <v/>
      </c>
      <c r="F3150" t="str">
        <f>IF(HLOOKUP("OS according to the configuration file",'vInfo (Imported)'!$1:$5000,A3150,FALSE)&gt;0,
HLOOKUP("OS according to the configuration file",'vInfo (Imported)'!$1:$5000,A3150,FALSE),
"")</f>
        <v/>
      </c>
      <c r="G3150" s="1" t="str">
        <f>IF(HLOOKUP("Cluster",'vInfo (Imported)'!$1:$5000,A3150,FALSE)&gt;0,
HLOOKUP("Cluster",'vInfo (Imported)'!$1:$5000,A3150,FALSE),
"")</f>
        <v/>
      </c>
      <c r="K3150" s="28">
        <f>'vCluster (Imported)'!A3150</f>
        <v>0</v>
      </c>
      <c r="L3150">
        <f t="shared" si="297"/>
        <v>0</v>
      </c>
      <c r="M3150">
        <f t="shared" si="298"/>
        <v>0</v>
      </c>
      <c r="N3150">
        <f t="shared" si="299"/>
        <v>0</v>
      </c>
      <c r="O3150" s="1">
        <f t="shared" si="300"/>
        <v>0</v>
      </c>
      <c r="P3150">
        <f>SUMIFS('vCluster (Imported)'!$G:$G,'vCluster (Imported)'!$A:$A,K3150)</f>
        <v>0</v>
      </c>
      <c r="Q3150">
        <f t="shared" si="301"/>
        <v>0</v>
      </c>
    </row>
    <row r="3151" spans="1:17" x14ac:dyDescent="0.3">
      <c r="A3151">
        <f t="shared" si="296"/>
        <v>3151</v>
      </c>
      <c r="B3151" t="str">
        <f>IF(HLOOKUP("Memory",'vInfo (Imported)'!$1:$5000,A3151,FALSE)&gt;0,HLOOKUP("Memory",'vInfo (Imported)'!$1:$5000,A3151,FALSE),"")</f>
        <v/>
      </c>
      <c r="C3151" t="str">
        <f>IF(HLOOKUP("CPUs",'vInfo (Imported)'!$1:$5000,A3151,FALSE)&gt;0,
HLOOKUP("CPUs",'vInfo (Imported)'!$1:$5000,A3151,FALSE),
"")</f>
        <v/>
      </c>
      <c r="D3151" t="str">
        <f>IF(HLOOKUP($D$1,'vInfo (Imported)'!$1:$5000,A3151,FALSE)&gt;0,
HLOOKUP($D$1,'vInfo (Imported)'!$1:$5000,A3151,FALSE),
"")</f>
        <v/>
      </c>
      <c r="E3151" t="str">
        <f>IF(HLOOKUP("Category",'vInfo (Imported)'!$1:$5000,A3151,FALSE)&gt;0,
HLOOKUP("Category",'vInfo (Imported)'!$1:$5000,A3151,FALSE),
"")</f>
        <v/>
      </c>
      <c r="F3151" t="str">
        <f>IF(HLOOKUP("OS according to the configuration file",'vInfo (Imported)'!$1:$5000,A3151,FALSE)&gt;0,
HLOOKUP("OS according to the configuration file",'vInfo (Imported)'!$1:$5000,A3151,FALSE),
"")</f>
        <v/>
      </c>
      <c r="G3151" s="1" t="str">
        <f>IF(HLOOKUP("Cluster",'vInfo (Imported)'!$1:$5000,A3151,FALSE)&gt;0,
HLOOKUP("Cluster",'vInfo (Imported)'!$1:$5000,A3151,FALSE),
"")</f>
        <v/>
      </c>
      <c r="K3151" s="28">
        <f>'vCluster (Imported)'!A3151</f>
        <v>0</v>
      </c>
      <c r="L3151">
        <f t="shared" si="297"/>
        <v>0</v>
      </c>
      <c r="M3151">
        <f t="shared" si="298"/>
        <v>0</v>
      </c>
      <c r="N3151">
        <f t="shared" si="299"/>
        <v>0</v>
      </c>
      <c r="O3151" s="1">
        <f t="shared" si="300"/>
        <v>0</v>
      </c>
      <c r="P3151">
        <f>SUMIFS('vCluster (Imported)'!$G:$G,'vCluster (Imported)'!$A:$A,K3151)</f>
        <v>0</v>
      </c>
      <c r="Q3151">
        <f t="shared" si="301"/>
        <v>0</v>
      </c>
    </row>
    <row r="3152" spans="1:17" x14ac:dyDescent="0.3">
      <c r="A3152">
        <f t="shared" si="296"/>
        <v>3152</v>
      </c>
      <c r="B3152" t="str">
        <f>IF(HLOOKUP("Memory",'vInfo (Imported)'!$1:$5000,A3152,FALSE)&gt;0,HLOOKUP("Memory",'vInfo (Imported)'!$1:$5000,A3152,FALSE),"")</f>
        <v/>
      </c>
      <c r="C3152" t="str">
        <f>IF(HLOOKUP("CPUs",'vInfo (Imported)'!$1:$5000,A3152,FALSE)&gt;0,
HLOOKUP("CPUs",'vInfo (Imported)'!$1:$5000,A3152,FALSE),
"")</f>
        <v/>
      </c>
      <c r="D3152" t="str">
        <f>IF(HLOOKUP($D$1,'vInfo (Imported)'!$1:$5000,A3152,FALSE)&gt;0,
HLOOKUP($D$1,'vInfo (Imported)'!$1:$5000,A3152,FALSE),
"")</f>
        <v/>
      </c>
      <c r="E3152" t="str">
        <f>IF(HLOOKUP("Category",'vInfo (Imported)'!$1:$5000,A3152,FALSE)&gt;0,
HLOOKUP("Category",'vInfo (Imported)'!$1:$5000,A3152,FALSE),
"")</f>
        <v/>
      </c>
      <c r="F3152" t="str">
        <f>IF(HLOOKUP("OS according to the configuration file",'vInfo (Imported)'!$1:$5000,A3152,FALSE)&gt;0,
HLOOKUP("OS according to the configuration file",'vInfo (Imported)'!$1:$5000,A3152,FALSE),
"")</f>
        <v/>
      </c>
      <c r="G3152" s="1" t="str">
        <f>IF(HLOOKUP("Cluster",'vInfo (Imported)'!$1:$5000,A3152,FALSE)&gt;0,
HLOOKUP("Cluster",'vInfo (Imported)'!$1:$5000,A3152,FALSE),
"")</f>
        <v/>
      </c>
      <c r="K3152" s="28">
        <f>'vCluster (Imported)'!A3152</f>
        <v>0</v>
      </c>
      <c r="L3152">
        <f t="shared" si="297"/>
        <v>0</v>
      </c>
      <c r="M3152">
        <f t="shared" si="298"/>
        <v>0</v>
      </c>
      <c r="N3152">
        <f t="shared" si="299"/>
        <v>0</v>
      </c>
      <c r="O3152" s="1">
        <f t="shared" si="300"/>
        <v>0</v>
      </c>
      <c r="P3152">
        <f>SUMIFS('vCluster (Imported)'!$G:$G,'vCluster (Imported)'!$A:$A,K3152)</f>
        <v>0</v>
      </c>
      <c r="Q3152">
        <f t="shared" si="301"/>
        <v>0</v>
      </c>
    </row>
    <row r="3153" spans="1:17" x14ac:dyDescent="0.3">
      <c r="A3153">
        <f t="shared" si="296"/>
        <v>3153</v>
      </c>
      <c r="B3153" t="str">
        <f>IF(HLOOKUP("Memory",'vInfo (Imported)'!$1:$5000,A3153,FALSE)&gt;0,HLOOKUP("Memory",'vInfo (Imported)'!$1:$5000,A3153,FALSE),"")</f>
        <v/>
      </c>
      <c r="C3153" t="str">
        <f>IF(HLOOKUP("CPUs",'vInfo (Imported)'!$1:$5000,A3153,FALSE)&gt;0,
HLOOKUP("CPUs",'vInfo (Imported)'!$1:$5000,A3153,FALSE),
"")</f>
        <v/>
      </c>
      <c r="D3153" t="str">
        <f>IF(HLOOKUP($D$1,'vInfo (Imported)'!$1:$5000,A3153,FALSE)&gt;0,
HLOOKUP($D$1,'vInfo (Imported)'!$1:$5000,A3153,FALSE),
"")</f>
        <v/>
      </c>
      <c r="E3153" t="str">
        <f>IF(HLOOKUP("Category",'vInfo (Imported)'!$1:$5000,A3153,FALSE)&gt;0,
HLOOKUP("Category",'vInfo (Imported)'!$1:$5000,A3153,FALSE),
"")</f>
        <v/>
      </c>
      <c r="F3153" t="str">
        <f>IF(HLOOKUP("OS according to the configuration file",'vInfo (Imported)'!$1:$5000,A3153,FALSE)&gt;0,
HLOOKUP("OS according to the configuration file",'vInfo (Imported)'!$1:$5000,A3153,FALSE),
"")</f>
        <v/>
      </c>
      <c r="G3153" s="1" t="str">
        <f>IF(HLOOKUP("Cluster",'vInfo (Imported)'!$1:$5000,A3153,FALSE)&gt;0,
HLOOKUP("Cluster",'vInfo (Imported)'!$1:$5000,A3153,FALSE),
"")</f>
        <v/>
      </c>
      <c r="K3153" s="28">
        <f>'vCluster (Imported)'!A3153</f>
        <v>0</v>
      </c>
      <c r="L3153">
        <f t="shared" si="297"/>
        <v>0</v>
      </c>
      <c r="M3153">
        <f t="shared" si="298"/>
        <v>0</v>
      </c>
      <c r="N3153">
        <f t="shared" si="299"/>
        <v>0</v>
      </c>
      <c r="O3153" s="1">
        <f t="shared" si="300"/>
        <v>0</v>
      </c>
      <c r="P3153">
        <f>SUMIFS('vCluster (Imported)'!$G:$G,'vCluster (Imported)'!$A:$A,K3153)</f>
        <v>0</v>
      </c>
      <c r="Q3153">
        <f t="shared" si="301"/>
        <v>0</v>
      </c>
    </row>
    <row r="3154" spans="1:17" x14ac:dyDescent="0.3">
      <c r="A3154">
        <f t="shared" si="296"/>
        <v>3154</v>
      </c>
      <c r="B3154" t="str">
        <f>IF(HLOOKUP("Memory",'vInfo (Imported)'!$1:$5000,A3154,FALSE)&gt;0,HLOOKUP("Memory",'vInfo (Imported)'!$1:$5000,A3154,FALSE),"")</f>
        <v/>
      </c>
      <c r="C3154" t="str">
        <f>IF(HLOOKUP("CPUs",'vInfo (Imported)'!$1:$5000,A3154,FALSE)&gt;0,
HLOOKUP("CPUs",'vInfo (Imported)'!$1:$5000,A3154,FALSE),
"")</f>
        <v/>
      </c>
      <c r="D3154" t="str">
        <f>IF(HLOOKUP($D$1,'vInfo (Imported)'!$1:$5000,A3154,FALSE)&gt;0,
HLOOKUP($D$1,'vInfo (Imported)'!$1:$5000,A3154,FALSE),
"")</f>
        <v/>
      </c>
      <c r="E3154" t="str">
        <f>IF(HLOOKUP("Category",'vInfo (Imported)'!$1:$5000,A3154,FALSE)&gt;0,
HLOOKUP("Category",'vInfo (Imported)'!$1:$5000,A3154,FALSE),
"")</f>
        <v/>
      </c>
      <c r="F3154" t="str">
        <f>IF(HLOOKUP("OS according to the configuration file",'vInfo (Imported)'!$1:$5000,A3154,FALSE)&gt;0,
HLOOKUP("OS according to the configuration file",'vInfo (Imported)'!$1:$5000,A3154,FALSE),
"")</f>
        <v/>
      </c>
      <c r="G3154" s="1" t="str">
        <f>IF(HLOOKUP("Cluster",'vInfo (Imported)'!$1:$5000,A3154,FALSE)&gt;0,
HLOOKUP("Cluster",'vInfo (Imported)'!$1:$5000,A3154,FALSE),
"")</f>
        <v/>
      </c>
      <c r="K3154" s="28">
        <f>'vCluster (Imported)'!A3154</f>
        <v>0</v>
      </c>
      <c r="L3154">
        <f t="shared" si="297"/>
        <v>0</v>
      </c>
      <c r="M3154">
        <f t="shared" si="298"/>
        <v>0</v>
      </c>
      <c r="N3154">
        <f t="shared" si="299"/>
        <v>0</v>
      </c>
      <c r="O3154" s="1">
        <f t="shared" si="300"/>
        <v>0</v>
      </c>
      <c r="P3154">
        <f>SUMIFS('vCluster (Imported)'!$G:$G,'vCluster (Imported)'!$A:$A,K3154)</f>
        <v>0</v>
      </c>
      <c r="Q3154">
        <f t="shared" si="301"/>
        <v>0</v>
      </c>
    </row>
    <row r="3155" spans="1:17" x14ac:dyDescent="0.3">
      <c r="A3155">
        <f t="shared" si="296"/>
        <v>3155</v>
      </c>
      <c r="B3155" t="str">
        <f>IF(HLOOKUP("Memory",'vInfo (Imported)'!$1:$5000,A3155,FALSE)&gt;0,HLOOKUP("Memory",'vInfo (Imported)'!$1:$5000,A3155,FALSE),"")</f>
        <v/>
      </c>
      <c r="C3155" t="str">
        <f>IF(HLOOKUP("CPUs",'vInfo (Imported)'!$1:$5000,A3155,FALSE)&gt;0,
HLOOKUP("CPUs",'vInfo (Imported)'!$1:$5000,A3155,FALSE),
"")</f>
        <v/>
      </c>
      <c r="D3155" t="str">
        <f>IF(HLOOKUP($D$1,'vInfo (Imported)'!$1:$5000,A3155,FALSE)&gt;0,
HLOOKUP($D$1,'vInfo (Imported)'!$1:$5000,A3155,FALSE),
"")</f>
        <v/>
      </c>
      <c r="E3155" t="str">
        <f>IF(HLOOKUP("Category",'vInfo (Imported)'!$1:$5000,A3155,FALSE)&gt;0,
HLOOKUP("Category",'vInfo (Imported)'!$1:$5000,A3155,FALSE),
"")</f>
        <v/>
      </c>
      <c r="F3155" t="str">
        <f>IF(HLOOKUP("OS according to the configuration file",'vInfo (Imported)'!$1:$5000,A3155,FALSE)&gt;0,
HLOOKUP("OS according to the configuration file",'vInfo (Imported)'!$1:$5000,A3155,FALSE),
"")</f>
        <v/>
      </c>
      <c r="G3155" s="1" t="str">
        <f>IF(HLOOKUP("Cluster",'vInfo (Imported)'!$1:$5000,A3155,FALSE)&gt;0,
HLOOKUP("Cluster",'vInfo (Imported)'!$1:$5000,A3155,FALSE),
"")</f>
        <v/>
      </c>
      <c r="K3155" s="28">
        <f>'vCluster (Imported)'!A3155</f>
        <v>0</v>
      </c>
      <c r="L3155">
        <f t="shared" si="297"/>
        <v>0</v>
      </c>
      <c r="M3155">
        <f t="shared" si="298"/>
        <v>0</v>
      </c>
      <c r="N3155">
        <f t="shared" si="299"/>
        <v>0</v>
      </c>
      <c r="O3155" s="1">
        <f t="shared" si="300"/>
        <v>0</v>
      </c>
      <c r="P3155">
        <f>SUMIFS('vCluster (Imported)'!$G:$G,'vCluster (Imported)'!$A:$A,K3155)</f>
        <v>0</v>
      </c>
      <c r="Q3155">
        <f t="shared" si="301"/>
        <v>0</v>
      </c>
    </row>
    <row r="3156" spans="1:17" x14ac:dyDescent="0.3">
      <c r="A3156">
        <f t="shared" si="296"/>
        <v>3156</v>
      </c>
      <c r="B3156" t="str">
        <f>IF(HLOOKUP("Memory",'vInfo (Imported)'!$1:$5000,A3156,FALSE)&gt;0,HLOOKUP("Memory",'vInfo (Imported)'!$1:$5000,A3156,FALSE),"")</f>
        <v/>
      </c>
      <c r="C3156" t="str">
        <f>IF(HLOOKUP("CPUs",'vInfo (Imported)'!$1:$5000,A3156,FALSE)&gt;0,
HLOOKUP("CPUs",'vInfo (Imported)'!$1:$5000,A3156,FALSE),
"")</f>
        <v/>
      </c>
      <c r="D3156" t="str">
        <f>IF(HLOOKUP($D$1,'vInfo (Imported)'!$1:$5000,A3156,FALSE)&gt;0,
HLOOKUP($D$1,'vInfo (Imported)'!$1:$5000,A3156,FALSE),
"")</f>
        <v/>
      </c>
      <c r="E3156" t="str">
        <f>IF(HLOOKUP("Category",'vInfo (Imported)'!$1:$5000,A3156,FALSE)&gt;0,
HLOOKUP("Category",'vInfo (Imported)'!$1:$5000,A3156,FALSE),
"")</f>
        <v/>
      </c>
      <c r="F3156" t="str">
        <f>IF(HLOOKUP("OS according to the configuration file",'vInfo (Imported)'!$1:$5000,A3156,FALSE)&gt;0,
HLOOKUP("OS according to the configuration file",'vInfo (Imported)'!$1:$5000,A3156,FALSE),
"")</f>
        <v/>
      </c>
      <c r="G3156" s="1" t="str">
        <f>IF(HLOOKUP("Cluster",'vInfo (Imported)'!$1:$5000,A3156,FALSE)&gt;0,
HLOOKUP("Cluster",'vInfo (Imported)'!$1:$5000,A3156,FALSE),
"")</f>
        <v/>
      </c>
      <c r="K3156" s="28">
        <f>'vCluster (Imported)'!A3156</f>
        <v>0</v>
      </c>
      <c r="L3156">
        <f t="shared" si="297"/>
        <v>0</v>
      </c>
      <c r="M3156">
        <f t="shared" si="298"/>
        <v>0</v>
      </c>
      <c r="N3156">
        <f t="shared" si="299"/>
        <v>0</v>
      </c>
      <c r="O3156" s="1">
        <f t="shared" si="300"/>
        <v>0</v>
      </c>
      <c r="P3156">
        <f>SUMIFS('vCluster (Imported)'!$G:$G,'vCluster (Imported)'!$A:$A,K3156)</f>
        <v>0</v>
      </c>
      <c r="Q3156">
        <f t="shared" si="301"/>
        <v>0</v>
      </c>
    </row>
    <row r="3157" spans="1:17" x14ac:dyDescent="0.3">
      <c r="A3157">
        <f t="shared" si="296"/>
        <v>3157</v>
      </c>
      <c r="B3157" t="str">
        <f>IF(HLOOKUP("Memory",'vInfo (Imported)'!$1:$5000,A3157,FALSE)&gt;0,HLOOKUP("Memory",'vInfo (Imported)'!$1:$5000,A3157,FALSE),"")</f>
        <v/>
      </c>
      <c r="C3157" t="str">
        <f>IF(HLOOKUP("CPUs",'vInfo (Imported)'!$1:$5000,A3157,FALSE)&gt;0,
HLOOKUP("CPUs",'vInfo (Imported)'!$1:$5000,A3157,FALSE),
"")</f>
        <v/>
      </c>
      <c r="D3157" t="str">
        <f>IF(HLOOKUP($D$1,'vInfo (Imported)'!$1:$5000,A3157,FALSE)&gt;0,
HLOOKUP($D$1,'vInfo (Imported)'!$1:$5000,A3157,FALSE),
"")</f>
        <v/>
      </c>
      <c r="E3157" t="str">
        <f>IF(HLOOKUP("Category",'vInfo (Imported)'!$1:$5000,A3157,FALSE)&gt;0,
HLOOKUP("Category",'vInfo (Imported)'!$1:$5000,A3157,FALSE),
"")</f>
        <v/>
      </c>
      <c r="F3157" t="str">
        <f>IF(HLOOKUP("OS according to the configuration file",'vInfo (Imported)'!$1:$5000,A3157,FALSE)&gt;0,
HLOOKUP("OS according to the configuration file",'vInfo (Imported)'!$1:$5000,A3157,FALSE),
"")</f>
        <v/>
      </c>
      <c r="G3157" s="1" t="str">
        <f>IF(HLOOKUP("Cluster",'vInfo (Imported)'!$1:$5000,A3157,FALSE)&gt;0,
HLOOKUP("Cluster",'vInfo (Imported)'!$1:$5000,A3157,FALSE),
"")</f>
        <v/>
      </c>
      <c r="K3157" s="28">
        <f>'vCluster (Imported)'!A3157</f>
        <v>0</v>
      </c>
      <c r="L3157">
        <f t="shared" si="297"/>
        <v>0</v>
      </c>
      <c r="M3157">
        <f t="shared" si="298"/>
        <v>0</v>
      </c>
      <c r="N3157">
        <f t="shared" si="299"/>
        <v>0</v>
      </c>
      <c r="O3157" s="1">
        <f t="shared" si="300"/>
        <v>0</v>
      </c>
      <c r="P3157">
        <f>SUMIFS('vCluster (Imported)'!$G:$G,'vCluster (Imported)'!$A:$A,K3157)</f>
        <v>0</v>
      </c>
      <c r="Q3157">
        <f t="shared" si="301"/>
        <v>0</v>
      </c>
    </row>
    <row r="3158" spans="1:17" x14ac:dyDescent="0.3">
      <c r="A3158">
        <f t="shared" si="296"/>
        <v>3158</v>
      </c>
      <c r="B3158" t="str">
        <f>IF(HLOOKUP("Memory",'vInfo (Imported)'!$1:$5000,A3158,FALSE)&gt;0,HLOOKUP("Memory",'vInfo (Imported)'!$1:$5000,A3158,FALSE),"")</f>
        <v/>
      </c>
      <c r="C3158" t="str">
        <f>IF(HLOOKUP("CPUs",'vInfo (Imported)'!$1:$5000,A3158,FALSE)&gt;0,
HLOOKUP("CPUs",'vInfo (Imported)'!$1:$5000,A3158,FALSE),
"")</f>
        <v/>
      </c>
      <c r="D3158" t="str">
        <f>IF(HLOOKUP($D$1,'vInfo (Imported)'!$1:$5000,A3158,FALSE)&gt;0,
HLOOKUP($D$1,'vInfo (Imported)'!$1:$5000,A3158,FALSE),
"")</f>
        <v/>
      </c>
      <c r="E3158" t="str">
        <f>IF(HLOOKUP("Category",'vInfo (Imported)'!$1:$5000,A3158,FALSE)&gt;0,
HLOOKUP("Category",'vInfo (Imported)'!$1:$5000,A3158,FALSE),
"")</f>
        <v/>
      </c>
      <c r="F3158" t="str">
        <f>IF(HLOOKUP("OS according to the configuration file",'vInfo (Imported)'!$1:$5000,A3158,FALSE)&gt;0,
HLOOKUP("OS according to the configuration file",'vInfo (Imported)'!$1:$5000,A3158,FALSE),
"")</f>
        <v/>
      </c>
      <c r="G3158" s="1" t="str">
        <f>IF(HLOOKUP("Cluster",'vInfo (Imported)'!$1:$5000,A3158,FALSE)&gt;0,
HLOOKUP("Cluster",'vInfo (Imported)'!$1:$5000,A3158,FALSE),
"")</f>
        <v/>
      </c>
      <c r="K3158" s="28">
        <f>'vCluster (Imported)'!A3158</f>
        <v>0</v>
      </c>
      <c r="L3158">
        <f t="shared" si="297"/>
        <v>0</v>
      </c>
      <c r="M3158">
        <f t="shared" si="298"/>
        <v>0</v>
      </c>
      <c r="N3158">
        <f t="shared" si="299"/>
        <v>0</v>
      </c>
      <c r="O3158" s="1">
        <f t="shared" si="300"/>
        <v>0</v>
      </c>
      <c r="P3158">
        <f>SUMIFS('vCluster (Imported)'!$G:$G,'vCluster (Imported)'!$A:$A,K3158)</f>
        <v>0</v>
      </c>
      <c r="Q3158">
        <f t="shared" si="301"/>
        <v>0</v>
      </c>
    </row>
    <row r="3159" spans="1:17" x14ac:dyDescent="0.3">
      <c r="A3159">
        <f t="shared" si="296"/>
        <v>3159</v>
      </c>
      <c r="B3159" t="str">
        <f>IF(HLOOKUP("Memory",'vInfo (Imported)'!$1:$5000,A3159,FALSE)&gt;0,HLOOKUP("Memory",'vInfo (Imported)'!$1:$5000,A3159,FALSE),"")</f>
        <v/>
      </c>
      <c r="C3159" t="str">
        <f>IF(HLOOKUP("CPUs",'vInfo (Imported)'!$1:$5000,A3159,FALSE)&gt;0,
HLOOKUP("CPUs",'vInfo (Imported)'!$1:$5000,A3159,FALSE),
"")</f>
        <v/>
      </c>
      <c r="D3159" t="str">
        <f>IF(HLOOKUP($D$1,'vInfo (Imported)'!$1:$5000,A3159,FALSE)&gt;0,
HLOOKUP($D$1,'vInfo (Imported)'!$1:$5000,A3159,FALSE),
"")</f>
        <v/>
      </c>
      <c r="E3159" t="str">
        <f>IF(HLOOKUP("Category",'vInfo (Imported)'!$1:$5000,A3159,FALSE)&gt;0,
HLOOKUP("Category",'vInfo (Imported)'!$1:$5000,A3159,FALSE),
"")</f>
        <v/>
      </c>
      <c r="F3159" t="str">
        <f>IF(HLOOKUP("OS according to the configuration file",'vInfo (Imported)'!$1:$5000,A3159,FALSE)&gt;0,
HLOOKUP("OS according to the configuration file",'vInfo (Imported)'!$1:$5000,A3159,FALSE),
"")</f>
        <v/>
      </c>
      <c r="G3159" s="1" t="str">
        <f>IF(HLOOKUP("Cluster",'vInfo (Imported)'!$1:$5000,A3159,FALSE)&gt;0,
HLOOKUP("Cluster",'vInfo (Imported)'!$1:$5000,A3159,FALSE),
"")</f>
        <v/>
      </c>
      <c r="K3159" s="28">
        <f>'vCluster (Imported)'!A3159</f>
        <v>0</v>
      </c>
      <c r="L3159">
        <f t="shared" si="297"/>
        <v>0</v>
      </c>
      <c r="M3159">
        <f t="shared" si="298"/>
        <v>0</v>
      </c>
      <c r="N3159">
        <f t="shared" si="299"/>
        <v>0</v>
      </c>
      <c r="O3159" s="1">
        <f t="shared" si="300"/>
        <v>0</v>
      </c>
      <c r="P3159">
        <f>SUMIFS('vCluster (Imported)'!$G:$G,'vCluster (Imported)'!$A:$A,K3159)</f>
        <v>0</v>
      </c>
      <c r="Q3159">
        <f t="shared" si="301"/>
        <v>0</v>
      </c>
    </row>
    <row r="3160" spans="1:17" x14ac:dyDescent="0.3">
      <c r="A3160">
        <f t="shared" si="296"/>
        <v>3160</v>
      </c>
      <c r="B3160" t="str">
        <f>IF(HLOOKUP("Memory",'vInfo (Imported)'!$1:$5000,A3160,FALSE)&gt;0,HLOOKUP("Memory",'vInfo (Imported)'!$1:$5000,A3160,FALSE),"")</f>
        <v/>
      </c>
      <c r="C3160" t="str">
        <f>IF(HLOOKUP("CPUs",'vInfo (Imported)'!$1:$5000,A3160,FALSE)&gt;0,
HLOOKUP("CPUs",'vInfo (Imported)'!$1:$5000,A3160,FALSE),
"")</f>
        <v/>
      </c>
      <c r="D3160" t="str">
        <f>IF(HLOOKUP($D$1,'vInfo (Imported)'!$1:$5000,A3160,FALSE)&gt;0,
HLOOKUP($D$1,'vInfo (Imported)'!$1:$5000,A3160,FALSE),
"")</f>
        <v/>
      </c>
      <c r="E3160" t="str">
        <f>IF(HLOOKUP("Category",'vInfo (Imported)'!$1:$5000,A3160,FALSE)&gt;0,
HLOOKUP("Category",'vInfo (Imported)'!$1:$5000,A3160,FALSE),
"")</f>
        <v/>
      </c>
      <c r="F3160" t="str">
        <f>IF(HLOOKUP("OS according to the configuration file",'vInfo (Imported)'!$1:$5000,A3160,FALSE)&gt;0,
HLOOKUP("OS according to the configuration file",'vInfo (Imported)'!$1:$5000,A3160,FALSE),
"")</f>
        <v/>
      </c>
      <c r="G3160" s="1" t="str">
        <f>IF(HLOOKUP("Cluster",'vInfo (Imported)'!$1:$5000,A3160,FALSE)&gt;0,
HLOOKUP("Cluster",'vInfo (Imported)'!$1:$5000,A3160,FALSE),
"")</f>
        <v/>
      </c>
      <c r="K3160" s="28">
        <f>'vCluster (Imported)'!A3160</f>
        <v>0</v>
      </c>
      <c r="L3160">
        <f t="shared" si="297"/>
        <v>0</v>
      </c>
      <c r="M3160">
        <f t="shared" si="298"/>
        <v>0</v>
      </c>
      <c r="N3160">
        <f t="shared" si="299"/>
        <v>0</v>
      </c>
      <c r="O3160" s="1">
        <f t="shared" si="300"/>
        <v>0</v>
      </c>
      <c r="P3160">
        <f>SUMIFS('vCluster (Imported)'!$G:$G,'vCluster (Imported)'!$A:$A,K3160)</f>
        <v>0</v>
      </c>
      <c r="Q3160">
        <f t="shared" si="301"/>
        <v>0</v>
      </c>
    </row>
    <row r="3161" spans="1:17" x14ac:dyDescent="0.3">
      <c r="A3161">
        <f t="shared" si="296"/>
        <v>3161</v>
      </c>
      <c r="B3161" t="str">
        <f>IF(HLOOKUP("Memory",'vInfo (Imported)'!$1:$5000,A3161,FALSE)&gt;0,HLOOKUP("Memory",'vInfo (Imported)'!$1:$5000,A3161,FALSE),"")</f>
        <v/>
      </c>
      <c r="C3161" t="str">
        <f>IF(HLOOKUP("CPUs",'vInfo (Imported)'!$1:$5000,A3161,FALSE)&gt;0,
HLOOKUP("CPUs",'vInfo (Imported)'!$1:$5000,A3161,FALSE),
"")</f>
        <v/>
      </c>
      <c r="D3161" t="str">
        <f>IF(HLOOKUP($D$1,'vInfo (Imported)'!$1:$5000,A3161,FALSE)&gt;0,
HLOOKUP($D$1,'vInfo (Imported)'!$1:$5000,A3161,FALSE),
"")</f>
        <v/>
      </c>
      <c r="E3161" t="str">
        <f>IF(HLOOKUP("Category",'vInfo (Imported)'!$1:$5000,A3161,FALSE)&gt;0,
HLOOKUP("Category",'vInfo (Imported)'!$1:$5000,A3161,FALSE),
"")</f>
        <v/>
      </c>
      <c r="F3161" t="str">
        <f>IF(HLOOKUP("OS according to the configuration file",'vInfo (Imported)'!$1:$5000,A3161,FALSE)&gt;0,
HLOOKUP("OS according to the configuration file",'vInfo (Imported)'!$1:$5000,A3161,FALSE),
"")</f>
        <v/>
      </c>
      <c r="G3161" s="1" t="str">
        <f>IF(HLOOKUP("Cluster",'vInfo (Imported)'!$1:$5000,A3161,FALSE)&gt;0,
HLOOKUP("Cluster",'vInfo (Imported)'!$1:$5000,A3161,FALSE),
"")</f>
        <v/>
      </c>
      <c r="K3161" s="28">
        <f>'vCluster (Imported)'!A3161</f>
        <v>0</v>
      </c>
      <c r="L3161">
        <f t="shared" si="297"/>
        <v>0</v>
      </c>
      <c r="M3161">
        <f t="shared" si="298"/>
        <v>0</v>
      </c>
      <c r="N3161">
        <f t="shared" si="299"/>
        <v>0</v>
      </c>
      <c r="O3161" s="1">
        <f t="shared" si="300"/>
        <v>0</v>
      </c>
      <c r="P3161">
        <f>SUMIFS('vCluster (Imported)'!$G:$G,'vCluster (Imported)'!$A:$A,K3161)</f>
        <v>0</v>
      </c>
      <c r="Q3161">
        <f t="shared" si="301"/>
        <v>0</v>
      </c>
    </row>
    <row r="3162" spans="1:17" x14ac:dyDescent="0.3">
      <c r="A3162">
        <f t="shared" si="296"/>
        <v>3162</v>
      </c>
      <c r="B3162" t="str">
        <f>IF(HLOOKUP("Memory",'vInfo (Imported)'!$1:$5000,A3162,FALSE)&gt;0,HLOOKUP("Memory",'vInfo (Imported)'!$1:$5000,A3162,FALSE),"")</f>
        <v/>
      </c>
      <c r="C3162" t="str">
        <f>IF(HLOOKUP("CPUs",'vInfo (Imported)'!$1:$5000,A3162,FALSE)&gt;0,
HLOOKUP("CPUs",'vInfo (Imported)'!$1:$5000,A3162,FALSE),
"")</f>
        <v/>
      </c>
      <c r="D3162" t="str">
        <f>IF(HLOOKUP($D$1,'vInfo (Imported)'!$1:$5000,A3162,FALSE)&gt;0,
HLOOKUP($D$1,'vInfo (Imported)'!$1:$5000,A3162,FALSE),
"")</f>
        <v/>
      </c>
      <c r="E3162" t="str">
        <f>IF(HLOOKUP("Category",'vInfo (Imported)'!$1:$5000,A3162,FALSE)&gt;0,
HLOOKUP("Category",'vInfo (Imported)'!$1:$5000,A3162,FALSE),
"")</f>
        <v/>
      </c>
      <c r="F3162" t="str">
        <f>IF(HLOOKUP("OS according to the configuration file",'vInfo (Imported)'!$1:$5000,A3162,FALSE)&gt;0,
HLOOKUP("OS according to the configuration file",'vInfo (Imported)'!$1:$5000,A3162,FALSE),
"")</f>
        <v/>
      </c>
      <c r="G3162" s="1" t="str">
        <f>IF(HLOOKUP("Cluster",'vInfo (Imported)'!$1:$5000,A3162,FALSE)&gt;0,
HLOOKUP("Cluster",'vInfo (Imported)'!$1:$5000,A3162,FALSE),
"")</f>
        <v/>
      </c>
      <c r="K3162" s="28">
        <f>'vCluster (Imported)'!A3162</f>
        <v>0</v>
      </c>
      <c r="L3162">
        <f t="shared" si="297"/>
        <v>0</v>
      </c>
      <c r="M3162">
        <f t="shared" si="298"/>
        <v>0</v>
      </c>
      <c r="N3162">
        <f t="shared" si="299"/>
        <v>0</v>
      </c>
      <c r="O3162" s="1">
        <f t="shared" si="300"/>
        <v>0</v>
      </c>
      <c r="P3162">
        <f>SUMIFS('vCluster (Imported)'!$G:$G,'vCluster (Imported)'!$A:$A,K3162)</f>
        <v>0</v>
      </c>
      <c r="Q3162">
        <f t="shared" si="301"/>
        <v>0</v>
      </c>
    </row>
    <row r="3163" spans="1:17" x14ac:dyDescent="0.3">
      <c r="A3163">
        <f t="shared" si="296"/>
        <v>3163</v>
      </c>
      <c r="B3163" t="str">
        <f>IF(HLOOKUP("Memory",'vInfo (Imported)'!$1:$5000,A3163,FALSE)&gt;0,HLOOKUP("Memory",'vInfo (Imported)'!$1:$5000,A3163,FALSE),"")</f>
        <v/>
      </c>
      <c r="C3163" t="str">
        <f>IF(HLOOKUP("CPUs",'vInfo (Imported)'!$1:$5000,A3163,FALSE)&gt;0,
HLOOKUP("CPUs",'vInfo (Imported)'!$1:$5000,A3163,FALSE),
"")</f>
        <v/>
      </c>
      <c r="D3163" t="str">
        <f>IF(HLOOKUP($D$1,'vInfo (Imported)'!$1:$5000,A3163,FALSE)&gt;0,
HLOOKUP($D$1,'vInfo (Imported)'!$1:$5000,A3163,FALSE),
"")</f>
        <v/>
      </c>
      <c r="E3163" t="str">
        <f>IF(HLOOKUP("Category",'vInfo (Imported)'!$1:$5000,A3163,FALSE)&gt;0,
HLOOKUP("Category",'vInfo (Imported)'!$1:$5000,A3163,FALSE),
"")</f>
        <v/>
      </c>
      <c r="F3163" t="str">
        <f>IF(HLOOKUP("OS according to the configuration file",'vInfo (Imported)'!$1:$5000,A3163,FALSE)&gt;0,
HLOOKUP("OS according to the configuration file",'vInfo (Imported)'!$1:$5000,A3163,FALSE),
"")</f>
        <v/>
      </c>
      <c r="G3163" s="1" t="str">
        <f>IF(HLOOKUP("Cluster",'vInfo (Imported)'!$1:$5000,A3163,FALSE)&gt;0,
HLOOKUP("Cluster",'vInfo (Imported)'!$1:$5000,A3163,FALSE),
"")</f>
        <v/>
      </c>
      <c r="K3163" s="28">
        <f>'vCluster (Imported)'!A3163</f>
        <v>0</v>
      </c>
      <c r="L3163">
        <f t="shared" si="297"/>
        <v>0</v>
      </c>
      <c r="M3163">
        <f t="shared" si="298"/>
        <v>0</v>
      </c>
      <c r="N3163">
        <f t="shared" si="299"/>
        <v>0</v>
      </c>
      <c r="O3163" s="1">
        <f t="shared" si="300"/>
        <v>0</v>
      </c>
      <c r="P3163">
        <f>SUMIFS('vCluster (Imported)'!$G:$G,'vCluster (Imported)'!$A:$A,K3163)</f>
        <v>0</v>
      </c>
      <c r="Q3163">
        <f t="shared" si="301"/>
        <v>0</v>
      </c>
    </row>
    <row r="3164" spans="1:17" x14ac:dyDescent="0.3">
      <c r="A3164">
        <f t="shared" si="296"/>
        <v>3164</v>
      </c>
      <c r="B3164" t="str">
        <f>IF(HLOOKUP("Memory",'vInfo (Imported)'!$1:$5000,A3164,FALSE)&gt;0,HLOOKUP("Memory",'vInfo (Imported)'!$1:$5000,A3164,FALSE),"")</f>
        <v/>
      </c>
      <c r="C3164" t="str">
        <f>IF(HLOOKUP("CPUs",'vInfo (Imported)'!$1:$5000,A3164,FALSE)&gt;0,
HLOOKUP("CPUs",'vInfo (Imported)'!$1:$5000,A3164,FALSE),
"")</f>
        <v/>
      </c>
      <c r="D3164" t="str">
        <f>IF(HLOOKUP($D$1,'vInfo (Imported)'!$1:$5000,A3164,FALSE)&gt;0,
HLOOKUP($D$1,'vInfo (Imported)'!$1:$5000,A3164,FALSE),
"")</f>
        <v/>
      </c>
      <c r="E3164" t="str">
        <f>IF(HLOOKUP("Category",'vInfo (Imported)'!$1:$5000,A3164,FALSE)&gt;0,
HLOOKUP("Category",'vInfo (Imported)'!$1:$5000,A3164,FALSE),
"")</f>
        <v/>
      </c>
      <c r="F3164" t="str">
        <f>IF(HLOOKUP("OS according to the configuration file",'vInfo (Imported)'!$1:$5000,A3164,FALSE)&gt;0,
HLOOKUP("OS according to the configuration file",'vInfo (Imported)'!$1:$5000,A3164,FALSE),
"")</f>
        <v/>
      </c>
      <c r="G3164" s="1" t="str">
        <f>IF(HLOOKUP("Cluster",'vInfo (Imported)'!$1:$5000,A3164,FALSE)&gt;0,
HLOOKUP("Cluster",'vInfo (Imported)'!$1:$5000,A3164,FALSE),
"")</f>
        <v/>
      </c>
      <c r="K3164" s="28">
        <f>'vCluster (Imported)'!A3164</f>
        <v>0</v>
      </c>
      <c r="L3164">
        <f t="shared" si="297"/>
        <v>0</v>
      </c>
      <c r="M3164">
        <f t="shared" si="298"/>
        <v>0</v>
      </c>
      <c r="N3164">
        <f t="shared" si="299"/>
        <v>0</v>
      </c>
      <c r="O3164" s="1">
        <f t="shared" si="300"/>
        <v>0</v>
      </c>
      <c r="P3164">
        <f>SUMIFS('vCluster (Imported)'!$G:$G,'vCluster (Imported)'!$A:$A,K3164)</f>
        <v>0</v>
      </c>
      <c r="Q3164">
        <f t="shared" si="301"/>
        <v>0</v>
      </c>
    </row>
    <row r="3165" spans="1:17" x14ac:dyDescent="0.3">
      <c r="A3165">
        <f t="shared" si="296"/>
        <v>3165</v>
      </c>
      <c r="B3165" t="str">
        <f>IF(HLOOKUP("Memory",'vInfo (Imported)'!$1:$5000,A3165,FALSE)&gt;0,HLOOKUP("Memory",'vInfo (Imported)'!$1:$5000,A3165,FALSE),"")</f>
        <v/>
      </c>
      <c r="C3165" t="str">
        <f>IF(HLOOKUP("CPUs",'vInfo (Imported)'!$1:$5000,A3165,FALSE)&gt;0,
HLOOKUP("CPUs",'vInfo (Imported)'!$1:$5000,A3165,FALSE),
"")</f>
        <v/>
      </c>
      <c r="D3165" t="str">
        <f>IF(HLOOKUP($D$1,'vInfo (Imported)'!$1:$5000,A3165,FALSE)&gt;0,
HLOOKUP($D$1,'vInfo (Imported)'!$1:$5000,A3165,FALSE),
"")</f>
        <v/>
      </c>
      <c r="E3165" t="str">
        <f>IF(HLOOKUP("Category",'vInfo (Imported)'!$1:$5000,A3165,FALSE)&gt;0,
HLOOKUP("Category",'vInfo (Imported)'!$1:$5000,A3165,FALSE),
"")</f>
        <v/>
      </c>
      <c r="F3165" t="str">
        <f>IF(HLOOKUP("OS according to the configuration file",'vInfo (Imported)'!$1:$5000,A3165,FALSE)&gt;0,
HLOOKUP("OS according to the configuration file",'vInfo (Imported)'!$1:$5000,A3165,FALSE),
"")</f>
        <v/>
      </c>
      <c r="G3165" s="1" t="str">
        <f>IF(HLOOKUP("Cluster",'vInfo (Imported)'!$1:$5000,A3165,FALSE)&gt;0,
HLOOKUP("Cluster",'vInfo (Imported)'!$1:$5000,A3165,FALSE),
"")</f>
        <v/>
      </c>
      <c r="K3165" s="28">
        <f>'vCluster (Imported)'!A3165</f>
        <v>0</v>
      </c>
      <c r="L3165">
        <f t="shared" si="297"/>
        <v>0</v>
      </c>
      <c r="M3165">
        <f t="shared" si="298"/>
        <v>0</v>
      </c>
      <c r="N3165">
        <f t="shared" si="299"/>
        <v>0</v>
      </c>
      <c r="O3165" s="1">
        <f t="shared" si="300"/>
        <v>0</v>
      </c>
      <c r="P3165">
        <f>SUMIFS('vCluster (Imported)'!$G:$G,'vCluster (Imported)'!$A:$A,K3165)</f>
        <v>0</v>
      </c>
      <c r="Q3165">
        <f t="shared" si="301"/>
        <v>0</v>
      </c>
    </row>
    <row r="3166" spans="1:17" x14ac:dyDescent="0.3">
      <c r="A3166">
        <f t="shared" si="296"/>
        <v>3166</v>
      </c>
      <c r="B3166" t="str">
        <f>IF(HLOOKUP("Memory",'vInfo (Imported)'!$1:$5000,A3166,FALSE)&gt;0,HLOOKUP("Memory",'vInfo (Imported)'!$1:$5000,A3166,FALSE),"")</f>
        <v/>
      </c>
      <c r="C3166" t="str">
        <f>IF(HLOOKUP("CPUs",'vInfo (Imported)'!$1:$5000,A3166,FALSE)&gt;0,
HLOOKUP("CPUs",'vInfo (Imported)'!$1:$5000,A3166,FALSE),
"")</f>
        <v/>
      </c>
      <c r="D3166" t="str">
        <f>IF(HLOOKUP($D$1,'vInfo (Imported)'!$1:$5000,A3166,FALSE)&gt;0,
HLOOKUP($D$1,'vInfo (Imported)'!$1:$5000,A3166,FALSE),
"")</f>
        <v/>
      </c>
      <c r="E3166" t="str">
        <f>IF(HLOOKUP("Category",'vInfo (Imported)'!$1:$5000,A3166,FALSE)&gt;0,
HLOOKUP("Category",'vInfo (Imported)'!$1:$5000,A3166,FALSE),
"")</f>
        <v/>
      </c>
      <c r="F3166" t="str">
        <f>IF(HLOOKUP("OS according to the configuration file",'vInfo (Imported)'!$1:$5000,A3166,FALSE)&gt;0,
HLOOKUP("OS according to the configuration file",'vInfo (Imported)'!$1:$5000,A3166,FALSE),
"")</f>
        <v/>
      </c>
      <c r="G3166" s="1" t="str">
        <f>IF(HLOOKUP("Cluster",'vInfo (Imported)'!$1:$5000,A3166,FALSE)&gt;0,
HLOOKUP("Cluster",'vInfo (Imported)'!$1:$5000,A3166,FALSE),
"")</f>
        <v/>
      </c>
      <c r="K3166" s="28">
        <f>'vCluster (Imported)'!A3166</f>
        <v>0</v>
      </c>
      <c r="L3166">
        <f t="shared" si="297"/>
        <v>0</v>
      </c>
      <c r="M3166">
        <f t="shared" si="298"/>
        <v>0</v>
      </c>
      <c r="N3166">
        <f t="shared" si="299"/>
        <v>0</v>
      </c>
      <c r="O3166" s="1">
        <f t="shared" si="300"/>
        <v>0</v>
      </c>
      <c r="P3166">
        <f>SUMIFS('vCluster (Imported)'!$G:$G,'vCluster (Imported)'!$A:$A,K3166)</f>
        <v>0</v>
      </c>
      <c r="Q3166">
        <f t="shared" si="301"/>
        <v>0</v>
      </c>
    </row>
    <row r="3167" spans="1:17" x14ac:dyDescent="0.3">
      <c r="A3167">
        <f t="shared" si="296"/>
        <v>3167</v>
      </c>
      <c r="B3167" t="str">
        <f>IF(HLOOKUP("Memory",'vInfo (Imported)'!$1:$5000,A3167,FALSE)&gt;0,HLOOKUP("Memory",'vInfo (Imported)'!$1:$5000,A3167,FALSE),"")</f>
        <v/>
      </c>
      <c r="C3167" t="str">
        <f>IF(HLOOKUP("CPUs",'vInfo (Imported)'!$1:$5000,A3167,FALSE)&gt;0,
HLOOKUP("CPUs",'vInfo (Imported)'!$1:$5000,A3167,FALSE),
"")</f>
        <v/>
      </c>
      <c r="D3167" t="str">
        <f>IF(HLOOKUP($D$1,'vInfo (Imported)'!$1:$5000,A3167,FALSE)&gt;0,
HLOOKUP($D$1,'vInfo (Imported)'!$1:$5000,A3167,FALSE),
"")</f>
        <v/>
      </c>
      <c r="E3167" t="str">
        <f>IF(HLOOKUP("Category",'vInfo (Imported)'!$1:$5000,A3167,FALSE)&gt;0,
HLOOKUP("Category",'vInfo (Imported)'!$1:$5000,A3167,FALSE),
"")</f>
        <v/>
      </c>
      <c r="F3167" t="str">
        <f>IF(HLOOKUP("OS according to the configuration file",'vInfo (Imported)'!$1:$5000,A3167,FALSE)&gt;0,
HLOOKUP("OS according to the configuration file",'vInfo (Imported)'!$1:$5000,A3167,FALSE),
"")</f>
        <v/>
      </c>
      <c r="G3167" s="1" t="str">
        <f>IF(HLOOKUP("Cluster",'vInfo (Imported)'!$1:$5000,A3167,FALSE)&gt;0,
HLOOKUP("Cluster",'vInfo (Imported)'!$1:$5000,A3167,FALSE),
"")</f>
        <v/>
      </c>
      <c r="K3167" s="28">
        <f>'vCluster (Imported)'!A3167</f>
        <v>0</v>
      </c>
      <c r="L3167">
        <f t="shared" si="297"/>
        <v>0</v>
      </c>
      <c r="M3167">
        <f t="shared" si="298"/>
        <v>0</v>
      </c>
      <c r="N3167">
        <f t="shared" si="299"/>
        <v>0</v>
      </c>
      <c r="O3167" s="1">
        <f t="shared" si="300"/>
        <v>0</v>
      </c>
      <c r="P3167">
        <f>SUMIFS('vCluster (Imported)'!$G:$G,'vCluster (Imported)'!$A:$A,K3167)</f>
        <v>0</v>
      </c>
      <c r="Q3167">
        <f t="shared" si="301"/>
        <v>0</v>
      </c>
    </row>
    <row r="3168" spans="1:17" x14ac:dyDescent="0.3">
      <c r="A3168">
        <f t="shared" si="296"/>
        <v>3168</v>
      </c>
      <c r="B3168" t="str">
        <f>IF(HLOOKUP("Memory",'vInfo (Imported)'!$1:$5000,A3168,FALSE)&gt;0,HLOOKUP("Memory",'vInfo (Imported)'!$1:$5000,A3168,FALSE),"")</f>
        <v/>
      </c>
      <c r="C3168" t="str">
        <f>IF(HLOOKUP("CPUs",'vInfo (Imported)'!$1:$5000,A3168,FALSE)&gt;0,
HLOOKUP("CPUs",'vInfo (Imported)'!$1:$5000,A3168,FALSE),
"")</f>
        <v/>
      </c>
      <c r="D3168" t="str">
        <f>IF(HLOOKUP($D$1,'vInfo (Imported)'!$1:$5000,A3168,FALSE)&gt;0,
HLOOKUP($D$1,'vInfo (Imported)'!$1:$5000,A3168,FALSE),
"")</f>
        <v/>
      </c>
      <c r="E3168" t="str">
        <f>IF(HLOOKUP("Category",'vInfo (Imported)'!$1:$5000,A3168,FALSE)&gt;0,
HLOOKUP("Category",'vInfo (Imported)'!$1:$5000,A3168,FALSE),
"")</f>
        <v/>
      </c>
      <c r="F3168" t="str">
        <f>IF(HLOOKUP("OS according to the configuration file",'vInfo (Imported)'!$1:$5000,A3168,FALSE)&gt;0,
HLOOKUP("OS according to the configuration file",'vInfo (Imported)'!$1:$5000,A3168,FALSE),
"")</f>
        <v/>
      </c>
      <c r="G3168" s="1" t="str">
        <f>IF(HLOOKUP("Cluster",'vInfo (Imported)'!$1:$5000,A3168,FALSE)&gt;0,
HLOOKUP("Cluster",'vInfo (Imported)'!$1:$5000,A3168,FALSE),
"")</f>
        <v/>
      </c>
      <c r="K3168" s="28">
        <f>'vCluster (Imported)'!A3168</f>
        <v>0</v>
      </c>
      <c r="L3168">
        <f t="shared" si="297"/>
        <v>0</v>
      </c>
      <c r="M3168">
        <f t="shared" si="298"/>
        <v>0</v>
      </c>
      <c r="N3168">
        <f t="shared" si="299"/>
        <v>0</v>
      </c>
      <c r="O3168" s="1">
        <f t="shared" si="300"/>
        <v>0</v>
      </c>
      <c r="P3168">
        <f>SUMIFS('vCluster (Imported)'!$G:$G,'vCluster (Imported)'!$A:$A,K3168)</f>
        <v>0</v>
      </c>
      <c r="Q3168">
        <f t="shared" si="301"/>
        <v>0</v>
      </c>
    </row>
    <row r="3169" spans="1:17" x14ac:dyDescent="0.3">
      <c r="A3169">
        <f t="shared" si="296"/>
        <v>3169</v>
      </c>
      <c r="B3169" t="str">
        <f>IF(HLOOKUP("Memory",'vInfo (Imported)'!$1:$5000,A3169,FALSE)&gt;0,HLOOKUP("Memory",'vInfo (Imported)'!$1:$5000,A3169,FALSE),"")</f>
        <v/>
      </c>
      <c r="C3169" t="str">
        <f>IF(HLOOKUP("CPUs",'vInfo (Imported)'!$1:$5000,A3169,FALSE)&gt;0,
HLOOKUP("CPUs",'vInfo (Imported)'!$1:$5000,A3169,FALSE),
"")</f>
        <v/>
      </c>
      <c r="D3169" t="str">
        <f>IF(HLOOKUP($D$1,'vInfo (Imported)'!$1:$5000,A3169,FALSE)&gt;0,
HLOOKUP($D$1,'vInfo (Imported)'!$1:$5000,A3169,FALSE),
"")</f>
        <v/>
      </c>
      <c r="E3169" t="str">
        <f>IF(HLOOKUP("Category",'vInfo (Imported)'!$1:$5000,A3169,FALSE)&gt;0,
HLOOKUP("Category",'vInfo (Imported)'!$1:$5000,A3169,FALSE),
"")</f>
        <v/>
      </c>
      <c r="F3169" t="str">
        <f>IF(HLOOKUP("OS according to the configuration file",'vInfo (Imported)'!$1:$5000,A3169,FALSE)&gt;0,
HLOOKUP("OS according to the configuration file",'vInfo (Imported)'!$1:$5000,A3169,FALSE),
"")</f>
        <v/>
      </c>
      <c r="G3169" s="1" t="str">
        <f>IF(HLOOKUP("Cluster",'vInfo (Imported)'!$1:$5000,A3169,FALSE)&gt;0,
HLOOKUP("Cluster",'vInfo (Imported)'!$1:$5000,A3169,FALSE),
"")</f>
        <v/>
      </c>
      <c r="K3169" s="28">
        <f>'vCluster (Imported)'!A3169</f>
        <v>0</v>
      </c>
      <c r="L3169">
        <f t="shared" si="297"/>
        <v>0</v>
      </c>
      <c r="M3169">
        <f t="shared" si="298"/>
        <v>0</v>
      </c>
      <c r="N3169">
        <f t="shared" si="299"/>
        <v>0</v>
      </c>
      <c r="O3169" s="1">
        <f t="shared" si="300"/>
        <v>0</v>
      </c>
      <c r="P3169">
        <f>SUMIFS('vCluster (Imported)'!$G:$G,'vCluster (Imported)'!$A:$A,K3169)</f>
        <v>0</v>
      </c>
      <c r="Q3169">
        <f t="shared" si="301"/>
        <v>0</v>
      </c>
    </row>
    <row r="3170" spans="1:17" x14ac:dyDescent="0.3">
      <c r="A3170">
        <f t="shared" si="296"/>
        <v>3170</v>
      </c>
      <c r="B3170" t="str">
        <f>IF(HLOOKUP("Memory",'vInfo (Imported)'!$1:$5000,A3170,FALSE)&gt;0,HLOOKUP("Memory",'vInfo (Imported)'!$1:$5000,A3170,FALSE),"")</f>
        <v/>
      </c>
      <c r="C3170" t="str">
        <f>IF(HLOOKUP("CPUs",'vInfo (Imported)'!$1:$5000,A3170,FALSE)&gt;0,
HLOOKUP("CPUs",'vInfo (Imported)'!$1:$5000,A3170,FALSE),
"")</f>
        <v/>
      </c>
      <c r="D3170" t="str">
        <f>IF(HLOOKUP($D$1,'vInfo (Imported)'!$1:$5000,A3170,FALSE)&gt;0,
HLOOKUP($D$1,'vInfo (Imported)'!$1:$5000,A3170,FALSE),
"")</f>
        <v/>
      </c>
      <c r="E3170" t="str">
        <f>IF(HLOOKUP("Category",'vInfo (Imported)'!$1:$5000,A3170,FALSE)&gt;0,
HLOOKUP("Category",'vInfo (Imported)'!$1:$5000,A3170,FALSE),
"")</f>
        <v/>
      </c>
      <c r="F3170" t="str">
        <f>IF(HLOOKUP("OS according to the configuration file",'vInfo (Imported)'!$1:$5000,A3170,FALSE)&gt;0,
HLOOKUP("OS according to the configuration file",'vInfo (Imported)'!$1:$5000,A3170,FALSE),
"")</f>
        <v/>
      </c>
      <c r="G3170" s="1" t="str">
        <f>IF(HLOOKUP("Cluster",'vInfo (Imported)'!$1:$5000,A3170,FALSE)&gt;0,
HLOOKUP("Cluster",'vInfo (Imported)'!$1:$5000,A3170,FALSE),
"")</f>
        <v/>
      </c>
      <c r="K3170" s="28">
        <f>'vCluster (Imported)'!A3170</f>
        <v>0</v>
      </c>
      <c r="L3170">
        <f t="shared" si="297"/>
        <v>0</v>
      </c>
      <c r="M3170">
        <f t="shared" si="298"/>
        <v>0</v>
      </c>
      <c r="N3170">
        <f t="shared" si="299"/>
        <v>0</v>
      </c>
      <c r="O3170" s="1">
        <f t="shared" si="300"/>
        <v>0</v>
      </c>
      <c r="P3170">
        <f>SUMIFS('vCluster (Imported)'!$G:$G,'vCluster (Imported)'!$A:$A,K3170)</f>
        <v>0</v>
      </c>
      <c r="Q3170">
        <f t="shared" si="301"/>
        <v>0</v>
      </c>
    </row>
    <row r="3171" spans="1:17" x14ac:dyDescent="0.3">
      <c r="A3171">
        <f t="shared" si="296"/>
        <v>3171</v>
      </c>
      <c r="B3171" t="str">
        <f>IF(HLOOKUP("Memory",'vInfo (Imported)'!$1:$5000,A3171,FALSE)&gt;0,HLOOKUP("Memory",'vInfo (Imported)'!$1:$5000,A3171,FALSE),"")</f>
        <v/>
      </c>
      <c r="C3171" t="str">
        <f>IF(HLOOKUP("CPUs",'vInfo (Imported)'!$1:$5000,A3171,FALSE)&gt;0,
HLOOKUP("CPUs",'vInfo (Imported)'!$1:$5000,A3171,FALSE),
"")</f>
        <v/>
      </c>
      <c r="D3171" t="str">
        <f>IF(HLOOKUP($D$1,'vInfo (Imported)'!$1:$5000,A3171,FALSE)&gt;0,
HLOOKUP($D$1,'vInfo (Imported)'!$1:$5000,A3171,FALSE),
"")</f>
        <v/>
      </c>
      <c r="E3171" t="str">
        <f>IF(HLOOKUP("Category",'vInfo (Imported)'!$1:$5000,A3171,FALSE)&gt;0,
HLOOKUP("Category",'vInfo (Imported)'!$1:$5000,A3171,FALSE),
"")</f>
        <v/>
      </c>
      <c r="F3171" t="str">
        <f>IF(HLOOKUP("OS according to the configuration file",'vInfo (Imported)'!$1:$5000,A3171,FALSE)&gt;0,
HLOOKUP("OS according to the configuration file",'vInfo (Imported)'!$1:$5000,A3171,FALSE),
"")</f>
        <v/>
      </c>
      <c r="G3171" s="1" t="str">
        <f>IF(HLOOKUP("Cluster",'vInfo (Imported)'!$1:$5000,A3171,FALSE)&gt;0,
HLOOKUP("Cluster",'vInfo (Imported)'!$1:$5000,A3171,FALSE),
"")</f>
        <v/>
      </c>
      <c r="K3171" s="28">
        <f>'vCluster (Imported)'!A3171</f>
        <v>0</v>
      </c>
      <c r="L3171">
        <f t="shared" si="297"/>
        <v>0</v>
      </c>
      <c r="M3171">
        <f t="shared" si="298"/>
        <v>0</v>
      </c>
      <c r="N3171">
        <f t="shared" si="299"/>
        <v>0</v>
      </c>
      <c r="O3171" s="1">
        <f t="shared" si="300"/>
        <v>0</v>
      </c>
      <c r="P3171">
        <f>SUMIFS('vCluster (Imported)'!$G:$G,'vCluster (Imported)'!$A:$A,K3171)</f>
        <v>0</v>
      </c>
      <c r="Q3171">
        <f t="shared" si="301"/>
        <v>0</v>
      </c>
    </row>
    <row r="3172" spans="1:17" x14ac:dyDescent="0.3">
      <c r="A3172">
        <f t="shared" si="296"/>
        <v>3172</v>
      </c>
      <c r="B3172" t="str">
        <f>IF(HLOOKUP("Memory",'vInfo (Imported)'!$1:$5000,A3172,FALSE)&gt;0,HLOOKUP("Memory",'vInfo (Imported)'!$1:$5000,A3172,FALSE),"")</f>
        <v/>
      </c>
      <c r="C3172" t="str">
        <f>IF(HLOOKUP("CPUs",'vInfo (Imported)'!$1:$5000,A3172,FALSE)&gt;0,
HLOOKUP("CPUs",'vInfo (Imported)'!$1:$5000,A3172,FALSE),
"")</f>
        <v/>
      </c>
      <c r="D3172" t="str">
        <f>IF(HLOOKUP($D$1,'vInfo (Imported)'!$1:$5000,A3172,FALSE)&gt;0,
HLOOKUP($D$1,'vInfo (Imported)'!$1:$5000,A3172,FALSE),
"")</f>
        <v/>
      </c>
      <c r="E3172" t="str">
        <f>IF(HLOOKUP("Category",'vInfo (Imported)'!$1:$5000,A3172,FALSE)&gt;0,
HLOOKUP("Category",'vInfo (Imported)'!$1:$5000,A3172,FALSE),
"")</f>
        <v/>
      </c>
      <c r="F3172" t="str">
        <f>IF(HLOOKUP("OS according to the configuration file",'vInfo (Imported)'!$1:$5000,A3172,FALSE)&gt;0,
HLOOKUP("OS according to the configuration file",'vInfo (Imported)'!$1:$5000,A3172,FALSE),
"")</f>
        <v/>
      </c>
      <c r="G3172" s="1" t="str">
        <f>IF(HLOOKUP("Cluster",'vInfo (Imported)'!$1:$5000,A3172,FALSE)&gt;0,
HLOOKUP("Cluster",'vInfo (Imported)'!$1:$5000,A3172,FALSE),
"")</f>
        <v/>
      </c>
      <c r="K3172" s="28">
        <f>'vCluster (Imported)'!A3172</f>
        <v>0</v>
      </c>
      <c r="L3172">
        <f t="shared" si="297"/>
        <v>0</v>
      </c>
      <c r="M3172">
        <f t="shared" si="298"/>
        <v>0</v>
      </c>
      <c r="N3172">
        <f t="shared" si="299"/>
        <v>0</v>
      </c>
      <c r="O3172" s="1">
        <f t="shared" si="300"/>
        <v>0</v>
      </c>
      <c r="P3172">
        <f>SUMIFS('vCluster (Imported)'!$G:$G,'vCluster (Imported)'!$A:$A,K3172)</f>
        <v>0</v>
      </c>
      <c r="Q3172">
        <f t="shared" si="301"/>
        <v>0</v>
      </c>
    </row>
    <row r="3173" spans="1:17" x14ac:dyDescent="0.3">
      <c r="A3173">
        <f t="shared" si="296"/>
        <v>3173</v>
      </c>
      <c r="B3173" t="str">
        <f>IF(HLOOKUP("Memory",'vInfo (Imported)'!$1:$5000,A3173,FALSE)&gt;0,HLOOKUP("Memory",'vInfo (Imported)'!$1:$5000,A3173,FALSE),"")</f>
        <v/>
      </c>
      <c r="C3173" t="str">
        <f>IF(HLOOKUP("CPUs",'vInfo (Imported)'!$1:$5000,A3173,FALSE)&gt;0,
HLOOKUP("CPUs",'vInfo (Imported)'!$1:$5000,A3173,FALSE),
"")</f>
        <v/>
      </c>
      <c r="D3173" t="str">
        <f>IF(HLOOKUP($D$1,'vInfo (Imported)'!$1:$5000,A3173,FALSE)&gt;0,
HLOOKUP($D$1,'vInfo (Imported)'!$1:$5000,A3173,FALSE),
"")</f>
        <v/>
      </c>
      <c r="E3173" t="str">
        <f>IF(HLOOKUP("Category",'vInfo (Imported)'!$1:$5000,A3173,FALSE)&gt;0,
HLOOKUP("Category",'vInfo (Imported)'!$1:$5000,A3173,FALSE),
"")</f>
        <v/>
      </c>
      <c r="F3173" t="str">
        <f>IF(HLOOKUP("OS according to the configuration file",'vInfo (Imported)'!$1:$5000,A3173,FALSE)&gt;0,
HLOOKUP("OS according to the configuration file",'vInfo (Imported)'!$1:$5000,A3173,FALSE),
"")</f>
        <v/>
      </c>
      <c r="G3173" s="1" t="str">
        <f>IF(HLOOKUP("Cluster",'vInfo (Imported)'!$1:$5000,A3173,FALSE)&gt;0,
HLOOKUP("Cluster",'vInfo (Imported)'!$1:$5000,A3173,FALSE),
"")</f>
        <v/>
      </c>
      <c r="K3173" s="28">
        <f>'vCluster (Imported)'!A3173</f>
        <v>0</v>
      </c>
      <c r="L3173">
        <f t="shared" si="297"/>
        <v>0</v>
      </c>
      <c r="M3173">
        <f t="shared" si="298"/>
        <v>0</v>
      </c>
      <c r="N3173">
        <f t="shared" si="299"/>
        <v>0</v>
      </c>
      <c r="O3173" s="1">
        <f t="shared" si="300"/>
        <v>0</v>
      </c>
      <c r="P3173">
        <f>SUMIFS('vCluster (Imported)'!$G:$G,'vCluster (Imported)'!$A:$A,K3173)</f>
        <v>0</v>
      </c>
      <c r="Q3173">
        <f t="shared" si="301"/>
        <v>0</v>
      </c>
    </row>
    <row r="3174" spans="1:17" x14ac:dyDescent="0.3">
      <c r="A3174">
        <f t="shared" si="296"/>
        <v>3174</v>
      </c>
      <c r="B3174" t="str">
        <f>IF(HLOOKUP("Memory",'vInfo (Imported)'!$1:$5000,A3174,FALSE)&gt;0,HLOOKUP("Memory",'vInfo (Imported)'!$1:$5000,A3174,FALSE),"")</f>
        <v/>
      </c>
      <c r="C3174" t="str">
        <f>IF(HLOOKUP("CPUs",'vInfo (Imported)'!$1:$5000,A3174,FALSE)&gt;0,
HLOOKUP("CPUs",'vInfo (Imported)'!$1:$5000,A3174,FALSE),
"")</f>
        <v/>
      </c>
      <c r="D3174" t="str">
        <f>IF(HLOOKUP($D$1,'vInfo (Imported)'!$1:$5000,A3174,FALSE)&gt;0,
HLOOKUP($D$1,'vInfo (Imported)'!$1:$5000,A3174,FALSE),
"")</f>
        <v/>
      </c>
      <c r="E3174" t="str">
        <f>IF(HLOOKUP("Category",'vInfo (Imported)'!$1:$5000,A3174,FALSE)&gt;0,
HLOOKUP("Category",'vInfo (Imported)'!$1:$5000,A3174,FALSE),
"")</f>
        <v/>
      </c>
      <c r="F3174" t="str">
        <f>IF(HLOOKUP("OS according to the configuration file",'vInfo (Imported)'!$1:$5000,A3174,FALSE)&gt;0,
HLOOKUP("OS according to the configuration file",'vInfo (Imported)'!$1:$5000,A3174,FALSE),
"")</f>
        <v/>
      </c>
      <c r="G3174" s="1" t="str">
        <f>IF(HLOOKUP("Cluster",'vInfo (Imported)'!$1:$5000,A3174,FALSE)&gt;0,
HLOOKUP("Cluster",'vInfo (Imported)'!$1:$5000,A3174,FALSE),
"")</f>
        <v/>
      </c>
      <c r="K3174" s="28">
        <f>'vCluster (Imported)'!A3174</f>
        <v>0</v>
      </c>
      <c r="L3174">
        <f t="shared" si="297"/>
        <v>0</v>
      </c>
      <c r="M3174">
        <f t="shared" si="298"/>
        <v>0</v>
      </c>
      <c r="N3174">
        <f t="shared" si="299"/>
        <v>0</v>
      </c>
      <c r="O3174" s="1">
        <f t="shared" si="300"/>
        <v>0</v>
      </c>
      <c r="P3174">
        <f>SUMIFS('vCluster (Imported)'!$G:$G,'vCluster (Imported)'!$A:$A,K3174)</f>
        <v>0</v>
      </c>
      <c r="Q3174">
        <f t="shared" si="301"/>
        <v>0</v>
      </c>
    </row>
    <row r="3175" spans="1:17" x14ac:dyDescent="0.3">
      <c r="A3175">
        <f t="shared" si="296"/>
        <v>3175</v>
      </c>
      <c r="B3175" t="str">
        <f>IF(HLOOKUP("Memory",'vInfo (Imported)'!$1:$5000,A3175,FALSE)&gt;0,HLOOKUP("Memory",'vInfo (Imported)'!$1:$5000,A3175,FALSE),"")</f>
        <v/>
      </c>
      <c r="C3175" t="str">
        <f>IF(HLOOKUP("CPUs",'vInfo (Imported)'!$1:$5000,A3175,FALSE)&gt;0,
HLOOKUP("CPUs",'vInfo (Imported)'!$1:$5000,A3175,FALSE),
"")</f>
        <v/>
      </c>
      <c r="D3175" t="str">
        <f>IF(HLOOKUP($D$1,'vInfo (Imported)'!$1:$5000,A3175,FALSE)&gt;0,
HLOOKUP($D$1,'vInfo (Imported)'!$1:$5000,A3175,FALSE),
"")</f>
        <v/>
      </c>
      <c r="E3175" t="str">
        <f>IF(HLOOKUP("Category",'vInfo (Imported)'!$1:$5000,A3175,FALSE)&gt;0,
HLOOKUP("Category",'vInfo (Imported)'!$1:$5000,A3175,FALSE),
"")</f>
        <v/>
      </c>
      <c r="F3175" t="str">
        <f>IF(HLOOKUP("OS according to the configuration file",'vInfo (Imported)'!$1:$5000,A3175,FALSE)&gt;0,
HLOOKUP("OS according to the configuration file",'vInfo (Imported)'!$1:$5000,A3175,FALSE),
"")</f>
        <v/>
      </c>
      <c r="G3175" s="1" t="str">
        <f>IF(HLOOKUP("Cluster",'vInfo (Imported)'!$1:$5000,A3175,FALSE)&gt;0,
HLOOKUP("Cluster",'vInfo (Imported)'!$1:$5000,A3175,FALSE),
"")</f>
        <v/>
      </c>
      <c r="K3175" s="28">
        <f>'vCluster (Imported)'!A3175</f>
        <v>0</v>
      </c>
      <c r="L3175">
        <f t="shared" si="297"/>
        <v>0</v>
      </c>
      <c r="M3175">
        <f t="shared" si="298"/>
        <v>0</v>
      </c>
      <c r="N3175">
        <f t="shared" si="299"/>
        <v>0</v>
      </c>
      <c r="O3175" s="1">
        <f t="shared" si="300"/>
        <v>0</v>
      </c>
      <c r="P3175">
        <f>SUMIFS('vCluster (Imported)'!$G:$G,'vCluster (Imported)'!$A:$A,K3175)</f>
        <v>0</v>
      </c>
      <c r="Q3175">
        <f t="shared" si="301"/>
        <v>0</v>
      </c>
    </row>
    <row r="3176" spans="1:17" x14ac:dyDescent="0.3">
      <c r="A3176">
        <f t="shared" si="296"/>
        <v>3176</v>
      </c>
      <c r="B3176" t="str">
        <f>IF(HLOOKUP("Memory",'vInfo (Imported)'!$1:$5000,A3176,FALSE)&gt;0,HLOOKUP("Memory",'vInfo (Imported)'!$1:$5000,A3176,FALSE),"")</f>
        <v/>
      </c>
      <c r="C3176" t="str">
        <f>IF(HLOOKUP("CPUs",'vInfo (Imported)'!$1:$5000,A3176,FALSE)&gt;0,
HLOOKUP("CPUs",'vInfo (Imported)'!$1:$5000,A3176,FALSE),
"")</f>
        <v/>
      </c>
      <c r="D3176" t="str">
        <f>IF(HLOOKUP($D$1,'vInfo (Imported)'!$1:$5000,A3176,FALSE)&gt;0,
HLOOKUP($D$1,'vInfo (Imported)'!$1:$5000,A3176,FALSE),
"")</f>
        <v/>
      </c>
      <c r="E3176" t="str">
        <f>IF(HLOOKUP("Category",'vInfo (Imported)'!$1:$5000,A3176,FALSE)&gt;0,
HLOOKUP("Category",'vInfo (Imported)'!$1:$5000,A3176,FALSE),
"")</f>
        <v/>
      </c>
      <c r="F3176" t="str">
        <f>IF(HLOOKUP("OS according to the configuration file",'vInfo (Imported)'!$1:$5000,A3176,FALSE)&gt;0,
HLOOKUP("OS according to the configuration file",'vInfo (Imported)'!$1:$5000,A3176,FALSE),
"")</f>
        <v/>
      </c>
      <c r="G3176" s="1" t="str">
        <f>IF(HLOOKUP("Cluster",'vInfo (Imported)'!$1:$5000,A3176,FALSE)&gt;0,
HLOOKUP("Cluster",'vInfo (Imported)'!$1:$5000,A3176,FALSE),
"")</f>
        <v/>
      </c>
      <c r="K3176" s="28">
        <f>'vCluster (Imported)'!A3176</f>
        <v>0</v>
      </c>
      <c r="L3176">
        <f t="shared" si="297"/>
        <v>0</v>
      </c>
      <c r="M3176">
        <f t="shared" si="298"/>
        <v>0</v>
      </c>
      <c r="N3176">
        <f t="shared" si="299"/>
        <v>0</v>
      </c>
      <c r="O3176" s="1">
        <f t="shared" si="300"/>
        <v>0</v>
      </c>
      <c r="P3176">
        <f>SUMIFS('vCluster (Imported)'!$G:$G,'vCluster (Imported)'!$A:$A,K3176)</f>
        <v>0</v>
      </c>
      <c r="Q3176">
        <f t="shared" si="301"/>
        <v>0</v>
      </c>
    </row>
    <row r="3177" spans="1:17" x14ac:dyDescent="0.3">
      <c r="A3177">
        <f t="shared" si="296"/>
        <v>3177</v>
      </c>
      <c r="B3177" t="str">
        <f>IF(HLOOKUP("Memory",'vInfo (Imported)'!$1:$5000,A3177,FALSE)&gt;0,HLOOKUP("Memory",'vInfo (Imported)'!$1:$5000,A3177,FALSE),"")</f>
        <v/>
      </c>
      <c r="C3177" t="str">
        <f>IF(HLOOKUP("CPUs",'vInfo (Imported)'!$1:$5000,A3177,FALSE)&gt;0,
HLOOKUP("CPUs",'vInfo (Imported)'!$1:$5000,A3177,FALSE),
"")</f>
        <v/>
      </c>
      <c r="D3177" t="str">
        <f>IF(HLOOKUP($D$1,'vInfo (Imported)'!$1:$5000,A3177,FALSE)&gt;0,
HLOOKUP($D$1,'vInfo (Imported)'!$1:$5000,A3177,FALSE),
"")</f>
        <v/>
      </c>
      <c r="E3177" t="str">
        <f>IF(HLOOKUP("Category",'vInfo (Imported)'!$1:$5000,A3177,FALSE)&gt;0,
HLOOKUP("Category",'vInfo (Imported)'!$1:$5000,A3177,FALSE),
"")</f>
        <v/>
      </c>
      <c r="F3177" t="str">
        <f>IF(HLOOKUP("OS according to the configuration file",'vInfo (Imported)'!$1:$5000,A3177,FALSE)&gt;0,
HLOOKUP("OS according to the configuration file",'vInfo (Imported)'!$1:$5000,A3177,FALSE),
"")</f>
        <v/>
      </c>
      <c r="G3177" s="1" t="str">
        <f>IF(HLOOKUP("Cluster",'vInfo (Imported)'!$1:$5000,A3177,FALSE)&gt;0,
HLOOKUP("Cluster",'vInfo (Imported)'!$1:$5000,A3177,FALSE),
"")</f>
        <v/>
      </c>
      <c r="K3177" s="28">
        <f>'vCluster (Imported)'!A3177</f>
        <v>0</v>
      </c>
      <c r="L3177">
        <f t="shared" si="297"/>
        <v>0</v>
      </c>
      <c r="M3177">
        <f t="shared" si="298"/>
        <v>0</v>
      </c>
      <c r="N3177">
        <f t="shared" si="299"/>
        <v>0</v>
      </c>
      <c r="O3177" s="1">
        <f t="shared" si="300"/>
        <v>0</v>
      </c>
      <c r="P3177">
        <f>SUMIFS('vCluster (Imported)'!$G:$G,'vCluster (Imported)'!$A:$A,K3177)</f>
        <v>0</v>
      </c>
      <c r="Q3177">
        <f t="shared" si="301"/>
        <v>0</v>
      </c>
    </row>
    <row r="3178" spans="1:17" x14ac:dyDescent="0.3">
      <c r="A3178">
        <f t="shared" si="296"/>
        <v>3178</v>
      </c>
      <c r="B3178" t="str">
        <f>IF(HLOOKUP("Memory",'vInfo (Imported)'!$1:$5000,A3178,FALSE)&gt;0,HLOOKUP("Memory",'vInfo (Imported)'!$1:$5000,A3178,FALSE),"")</f>
        <v/>
      </c>
      <c r="C3178" t="str">
        <f>IF(HLOOKUP("CPUs",'vInfo (Imported)'!$1:$5000,A3178,FALSE)&gt;0,
HLOOKUP("CPUs",'vInfo (Imported)'!$1:$5000,A3178,FALSE),
"")</f>
        <v/>
      </c>
      <c r="D3178" t="str">
        <f>IF(HLOOKUP($D$1,'vInfo (Imported)'!$1:$5000,A3178,FALSE)&gt;0,
HLOOKUP($D$1,'vInfo (Imported)'!$1:$5000,A3178,FALSE),
"")</f>
        <v/>
      </c>
      <c r="E3178" t="str">
        <f>IF(HLOOKUP("Category",'vInfo (Imported)'!$1:$5000,A3178,FALSE)&gt;0,
HLOOKUP("Category",'vInfo (Imported)'!$1:$5000,A3178,FALSE),
"")</f>
        <v/>
      </c>
      <c r="F3178" t="str">
        <f>IF(HLOOKUP("OS according to the configuration file",'vInfo (Imported)'!$1:$5000,A3178,FALSE)&gt;0,
HLOOKUP("OS according to the configuration file",'vInfo (Imported)'!$1:$5000,A3178,FALSE),
"")</f>
        <v/>
      </c>
      <c r="G3178" s="1" t="str">
        <f>IF(HLOOKUP("Cluster",'vInfo (Imported)'!$1:$5000,A3178,FALSE)&gt;0,
HLOOKUP("Cluster",'vInfo (Imported)'!$1:$5000,A3178,FALSE),
"")</f>
        <v/>
      </c>
      <c r="K3178" s="28">
        <f>'vCluster (Imported)'!A3178</f>
        <v>0</v>
      </c>
      <c r="L3178">
        <f t="shared" si="297"/>
        <v>0</v>
      </c>
      <c r="M3178">
        <f t="shared" si="298"/>
        <v>0</v>
      </c>
      <c r="N3178">
        <f t="shared" si="299"/>
        <v>0</v>
      </c>
      <c r="O3178" s="1">
        <f t="shared" si="300"/>
        <v>0</v>
      </c>
      <c r="P3178">
        <f>SUMIFS('vCluster (Imported)'!$G:$G,'vCluster (Imported)'!$A:$A,K3178)</f>
        <v>0</v>
      </c>
      <c r="Q3178">
        <f t="shared" si="301"/>
        <v>0</v>
      </c>
    </row>
    <row r="3179" spans="1:17" x14ac:dyDescent="0.3">
      <c r="A3179">
        <f t="shared" si="296"/>
        <v>3179</v>
      </c>
      <c r="B3179" t="str">
        <f>IF(HLOOKUP("Memory",'vInfo (Imported)'!$1:$5000,A3179,FALSE)&gt;0,HLOOKUP("Memory",'vInfo (Imported)'!$1:$5000,A3179,FALSE),"")</f>
        <v/>
      </c>
      <c r="C3179" t="str">
        <f>IF(HLOOKUP("CPUs",'vInfo (Imported)'!$1:$5000,A3179,FALSE)&gt;0,
HLOOKUP("CPUs",'vInfo (Imported)'!$1:$5000,A3179,FALSE),
"")</f>
        <v/>
      </c>
      <c r="D3179" t="str">
        <f>IF(HLOOKUP($D$1,'vInfo (Imported)'!$1:$5000,A3179,FALSE)&gt;0,
HLOOKUP($D$1,'vInfo (Imported)'!$1:$5000,A3179,FALSE),
"")</f>
        <v/>
      </c>
      <c r="E3179" t="str">
        <f>IF(HLOOKUP("Category",'vInfo (Imported)'!$1:$5000,A3179,FALSE)&gt;0,
HLOOKUP("Category",'vInfo (Imported)'!$1:$5000,A3179,FALSE),
"")</f>
        <v/>
      </c>
      <c r="F3179" t="str">
        <f>IF(HLOOKUP("OS according to the configuration file",'vInfo (Imported)'!$1:$5000,A3179,FALSE)&gt;0,
HLOOKUP("OS according to the configuration file",'vInfo (Imported)'!$1:$5000,A3179,FALSE),
"")</f>
        <v/>
      </c>
      <c r="G3179" s="1" t="str">
        <f>IF(HLOOKUP("Cluster",'vInfo (Imported)'!$1:$5000,A3179,FALSE)&gt;0,
HLOOKUP("Cluster",'vInfo (Imported)'!$1:$5000,A3179,FALSE),
"")</f>
        <v/>
      </c>
      <c r="K3179" s="28">
        <f>'vCluster (Imported)'!A3179</f>
        <v>0</v>
      </c>
      <c r="L3179">
        <f t="shared" si="297"/>
        <v>0</v>
      </c>
      <c r="M3179">
        <f t="shared" si="298"/>
        <v>0</v>
      </c>
      <c r="N3179">
        <f t="shared" si="299"/>
        <v>0</v>
      </c>
      <c r="O3179" s="1">
        <f t="shared" si="300"/>
        <v>0</v>
      </c>
      <c r="P3179">
        <f>SUMIFS('vCluster (Imported)'!$G:$G,'vCluster (Imported)'!$A:$A,K3179)</f>
        <v>0</v>
      </c>
      <c r="Q3179">
        <f t="shared" si="301"/>
        <v>0</v>
      </c>
    </row>
    <row r="3180" spans="1:17" x14ac:dyDescent="0.3">
      <c r="A3180">
        <f t="shared" si="296"/>
        <v>3180</v>
      </c>
      <c r="B3180" t="str">
        <f>IF(HLOOKUP("Memory",'vInfo (Imported)'!$1:$5000,A3180,FALSE)&gt;0,HLOOKUP("Memory",'vInfo (Imported)'!$1:$5000,A3180,FALSE),"")</f>
        <v/>
      </c>
      <c r="C3180" t="str">
        <f>IF(HLOOKUP("CPUs",'vInfo (Imported)'!$1:$5000,A3180,FALSE)&gt;0,
HLOOKUP("CPUs",'vInfo (Imported)'!$1:$5000,A3180,FALSE),
"")</f>
        <v/>
      </c>
      <c r="D3180" t="str">
        <f>IF(HLOOKUP($D$1,'vInfo (Imported)'!$1:$5000,A3180,FALSE)&gt;0,
HLOOKUP($D$1,'vInfo (Imported)'!$1:$5000,A3180,FALSE),
"")</f>
        <v/>
      </c>
      <c r="E3180" t="str">
        <f>IF(HLOOKUP("Category",'vInfo (Imported)'!$1:$5000,A3180,FALSE)&gt;0,
HLOOKUP("Category",'vInfo (Imported)'!$1:$5000,A3180,FALSE),
"")</f>
        <v/>
      </c>
      <c r="F3180" t="str">
        <f>IF(HLOOKUP("OS according to the configuration file",'vInfo (Imported)'!$1:$5000,A3180,FALSE)&gt;0,
HLOOKUP("OS according to the configuration file",'vInfo (Imported)'!$1:$5000,A3180,FALSE),
"")</f>
        <v/>
      </c>
      <c r="G3180" s="1" t="str">
        <f>IF(HLOOKUP("Cluster",'vInfo (Imported)'!$1:$5000,A3180,FALSE)&gt;0,
HLOOKUP("Cluster",'vInfo (Imported)'!$1:$5000,A3180,FALSE),
"")</f>
        <v/>
      </c>
      <c r="K3180" s="28">
        <f>'vCluster (Imported)'!A3180</f>
        <v>0</v>
      </c>
      <c r="L3180">
        <f t="shared" si="297"/>
        <v>0</v>
      </c>
      <c r="M3180">
        <f t="shared" si="298"/>
        <v>0</v>
      </c>
      <c r="N3180">
        <f t="shared" si="299"/>
        <v>0</v>
      </c>
      <c r="O3180" s="1">
        <f t="shared" si="300"/>
        <v>0</v>
      </c>
      <c r="P3180">
        <f>SUMIFS('vCluster (Imported)'!$G:$G,'vCluster (Imported)'!$A:$A,K3180)</f>
        <v>0</v>
      </c>
      <c r="Q3180">
        <f t="shared" si="301"/>
        <v>0</v>
      </c>
    </row>
    <row r="3181" spans="1:17" x14ac:dyDescent="0.3">
      <c r="A3181">
        <f t="shared" si="296"/>
        <v>3181</v>
      </c>
      <c r="B3181" t="str">
        <f>IF(HLOOKUP("Memory",'vInfo (Imported)'!$1:$5000,A3181,FALSE)&gt;0,HLOOKUP("Memory",'vInfo (Imported)'!$1:$5000,A3181,FALSE),"")</f>
        <v/>
      </c>
      <c r="C3181" t="str">
        <f>IF(HLOOKUP("CPUs",'vInfo (Imported)'!$1:$5000,A3181,FALSE)&gt;0,
HLOOKUP("CPUs",'vInfo (Imported)'!$1:$5000,A3181,FALSE),
"")</f>
        <v/>
      </c>
      <c r="D3181" t="str">
        <f>IF(HLOOKUP($D$1,'vInfo (Imported)'!$1:$5000,A3181,FALSE)&gt;0,
HLOOKUP($D$1,'vInfo (Imported)'!$1:$5000,A3181,FALSE),
"")</f>
        <v/>
      </c>
      <c r="E3181" t="str">
        <f>IF(HLOOKUP("Category",'vInfo (Imported)'!$1:$5000,A3181,FALSE)&gt;0,
HLOOKUP("Category",'vInfo (Imported)'!$1:$5000,A3181,FALSE),
"")</f>
        <v/>
      </c>
      <c r="F3181" t="str">
        <f>IF(HLOOKUP("OS according to the configuration file",'vInfo (Imported)'!$1:$5000,A3181,FALSE)&gt;0,
HLOOKUP("OS according to the configuration file",'vInfo (Imported)'!$1:$5000,A3181,FALSE),
"")</f>
        <v/>
      </c>
      <c r="G3181" s="1" t="str">
        <f>IF(HLOOKUP("Cluster",'vInfo (Imported)'!$1:$5000,A3181,FALSE)&gt;0,
HLOOKUP("Cluster",'vInfo (Imported)'!$1:$5000,A3181,FALSE),
"")</f>
        <v/>
      </c>
      <c r="K3181" s="28">
        <f>'vCluster (Imported)'!A3181</f>
        <v>0</v>
      </c>
      <c r="L3181">
        <f t="shared" si="297"/>
        <v>0</v>
      </c>
      <c r="M3181">
        <f t="shared" si="298"/>
        <v>0</v>
      </c>
      <c r="N3181">
        <f t="shared" si="299"/>
        <v>0</v>
      </c>
      <c r="O3181" s="1">
        <f t="shared" si="300"/>
        <v>0</v>
      </c>
      <c r="P3181">
        <f>SUMIFS('vCluster (Imported)'!$G:$G,'vCluster (Imported)'!$A:$A,K3181)</f>
        <v>0</v>
      </c>
      <c r="Q3181">
        <f t="shared" si="301"/>
        <v>0</v>
      </c>
    </row>
    <row r="3182" spans="1:17" x14ac:dyDescent="0.3">
      <c r="A3182">
        <f t="shared" si="296"/>
        <v>3182</v>
      </c>
      <c r="B3182" t="str">
        <f>IF(HLOOKUP("Memory",'vInfo (Imported)'!$1:$5000,A3182,FALSE)&gt;0,HLOOKUP("Memory",'vInfo (Imported)'!$1:$5000,A3182,FALSE),"")</f>
        <v/>
      </c>
      <c r="C3182" t="str">
        <f>IF(HLOOKUP("CPUs",'vInfo (Imported)'!$1:$5000,A3182,FALSE)&gt;0,
HLOOKUP("CPUs",'vInfo (Imported)'!$1:$5000,A3182,FALSE),
"")</f>
        <v/>
      </c>
      <c r="D3182" t="str">
        <f>IF(HLOOKUP($D$1,'vInfo (Imported)'!$1:$5000,A3182,FALSE)&gt;0,
HLOOKUP($D$1,'vInfo (Imported)'!$1:$5000,A3182,FALSE),
"")</f>
        <v/>
      </c>
      <c r="E3182" t="str">
        <f>IF(HLOOKUP("Category",'vInfo (Imported)'!$1:$5000,A3182,FALSE)&gt;0,
HLOOKUP("Category",'vInfo (Imported)'!$1:$5000,A3182,FALSE),
"")</f>
        <v/>
      </c>
      <c r="F3182" t="str">
        <f>IF(HLOOKUP("OS according to the configuration file",'vInfo (Imported)'!$1:$5000,A3182,FALSE)&gt;0,
HLOOKUP("OS according to the configuration file",'vInfo (Imported)'!$1:$5000,A3182,FALSE),
"")</f>
        <v/>
      </c>
      <c r="G3182" s="1" t="str">
        <f>IF(HLOOKUP("Cluster",'vInfo (Imported)'!$1:$5000,A3182,FALSE)&gt;0,
HLOOKUP("Cluster",'vInfo (Imported)'!$1:$5000,A3182,FALSE),
"")</f>
        <v/>
      </c>
      <c r="K3182" s="28">
        <f>'vCluster (Imported)'!A3182</f>
        <v>0</v>
      </c>
      <c r="L3182">
        <f t="shared" si="297"/>
        <v>0</v>
      </c>
      <c r="M3182">
        <f t="shared" si="298"/>
        <v>0</v>
      </c>
      <c r="N3182">
        <f t="shared" si="299"/>
        <v>0</v>
      </c>
      <c r="O3182" s="1">
        <f t="shared" si="300"/>
        <v>0</v>
      </c>
      <c r="P3182">
        <f>SUMIFS('vCluster (Imported)'!$G:$G,'vCluster (Imported)'!$A:$A,K3182)</f>
        <v>0</v>
      </c>
      <c r="Q3182">
        <f t="shared" si="301"/>
        <v>0</v>
      </c>
    </row>
    <row r="3183" spans="1:17" x14ac:dyDescent="0.3">
      <c r="A3183">
        <f t="shared" si="296"/>
        <v>3183</v>
      </c>
      <c r="B3183" t="str">
        <f>IF(HLOOKUP("Memory",'vInfo (Imported)'!$1:$5000,A3183,FALSE)&gt;0,HLOOKUP("Memory",'vInfo (Imported)'!$1:$5000,A3183,FALSE),"")</f>
        <v/>
      </c>
      <c r="C3183" t="str">
        <f>IF(HLOOKUP("CPUs",'vInfo (Imported)'!$1:$5000,A3183,FALSE)&gt;0,
HLOOKUP("CPUs",'vInfo (Imported)'!$1:$5000,A3183,FALSE),
"")</f>
        <v/>
      </c>
      <c r="D3183" t="str">
        <f>IF(HLOOKUP($D$1,'vInfo (Imported)'!$1:$5000,A3183,FALSE)&gt;0,
HLOOKUP($D$1,'vInfo (Imported)'!$1:$5000,A3183,FALSE),
"")</f>
        <v/>
      </c>
      <c r="E3183" t="str">
        <f>IF(HLOOKUP("Category",'vInfo (Imported)'!$1:$5000,A3183,FALSE)&gt;0,
HLOOKUP("Category",'vInfo (Imported)'!$1:$5000,A3183,FALSE),
"")</f>
        <v/>
      </c>
      <c r="F3183" t="str">
        <f>IF(HLOOKUP("OS according to the configuration file",'vInfo (Imported)'!$1:$5000,A3183,FALSE)&gt;0,
HLOOKUP("OS according to the configuration file",'vInfo (Imported)'!$1:$5000,A3183,FALSE),
"")</f>
        <v/>
      </c>
      <c r="G3183" s="1" t="str">
        <f>IF(HLOOKUP("Cluster",'vInfo (Imported)'!$1:$5000,A3183,FALSE)&gt;0,
HLOOKUP("Cluster",'vInfo (Imported)'!$1:$5000,A3183,FALSE),
"")</f>
        <v/>
      </c>
      <c r="K3183" s="28">
        <f>'vCluster (Imported)'!A3183</f>
        <v>0</v>
      </c>
      <c r="L3183">
        <f t="shared" si="297"/>
        <v>0</v>
      </c>
      <c r="M3183">
        <f t="shared" si="298"/>
        <v>0</v>
      </c>
      <c r="N3183">
        <f t="shared" si="299"/>
        <v>0</v>
      </c>
      <c r="O3183" s="1">
        <f t="shared" si="300"/>
        <v>0</v>
      </c>
      <c r="P3183">
        <f>SUMIFS('vCluster (Imported)'!$G:$G,'vCluster (Imported)'!$A:$A,K3183)</f>
        <v>0</v>
      </c>
      <c r="Q3183">
        <f t="shared" si="301"/>
        <v>0</v>
      </c>
    </row>
    <row r="3184" spans="1:17" x14ac:dyDescent="0.3">
      <c r="A3184">
        <f t="shared" si="296"/>
        <v>3184</v>
      </c>
      <c r="B3184" t="str">
        <f>IF(HLOOKUP("Memory",'vInfo (Imported)'!$1:$5000,A3184,FALSE)&gt;0,HLOOKUP("Memory",'vInfo (Imported)'!$1:$5000,A3184,FALSE),"")</f>
        <v/>
      </c>
      <c r="C3184" t="str">
        <f>IF(HLOOKUP("CPUs",'vInfo (Imported)'!$1:$5000,A3184,FALSE)&gt;0,
HLOOKUP("CPUs",'vInfo (Imported)'!$1:$5000,A3184,FALSE),
"")</f>
        <v/>
      </c>
      <c r="D3184" t="str">
        <f>IF(HLOOKUP($D$1,'vInfo (Imported)'!$1:$5000,A3184,FALSE)&gt;0,
HLOOKUP($D$1,'vInfo (Imported)'!$1:$5000,A3184,FALSE),
"")</f>
        <v/>
      </c>
      <c r="E3184" t="str">
        <f>IF(HLOOKUP("Category",'vInfo (Imported)'!$1:$5000,A3184,FALSE)&gt;0,
HLOOKUP("Category",'vInfo (Imported)'!$1:$5000,A3184,FALSE),
"")</f>
        <v/>
      </c>
      <c r="F3184" t="str">
        <f>IF(HLOOKUP("OS according to the configuration file",'vInfo (Imported)'!$1:$5000,A3184,FALSE)&gt;0,
HLOOKUP("OS according to the configuration file",'vInfo (Imported)'!$1:$5000,A3184,FALSE),
"")</f>
        <v/>
      </c>
      <c r="G3184" s="1" t="str">
        <f>IF(HLOOKUP("Cluster",'vInfo (Imported)'!$1:$5000,A3184,FALSE)&gt;0,
HLOOKUP("Cluster",'vInfo (Imported)'!$1:$5000,A3184,FALSE),
"")</f>
        <v/>
      </c>
      <c r="K3184" s="28">
        <f>'vCluster (Imported)'!A3184</f>
        <v>0</v>
      </c>
      <c r="L3184">
        <f t="shared" si="297"/>
        <v>0</v>
      </c>
      <c r="M3184">
        <f t="shared" si="298"/>
        <v>0</v>
      </c>
      <c r="N3184">
        <f t="shared" si="299"/>
        <v>0</v>
      </c>
      <c r="O3184" s="1">
        <f t="shared" si="300"/>
        <v>0</v>
      </c>
      <c r="P3184">
        <f>SUMIFS('vCluster (Imported)'!$G:$G,'vCluster (Imported)'!$A:$A,K3184)</f>
        <v>0</v>
      </c>
      <c r="Q3184">
        <f t="shared" si="301"/>
        <v>0</v>
      </c>
    </row>
    <row r="3185" spans="1:17" x14ac:dyDescent="0.3">
      <c r="A3185">
        <f t="shared" si="296"/>
        <v>3185</v>
      </c>
      <c r="B3185" t="str">
        <f>IF(HLOOKUP("Memory",'vInfo (Imported)'!$1:$5000,A3185,FALSE)&gt;0,HLOOKUP("Memory",'vInfo (Imported)'!$1:$5000,A3185,FALSE),"")</f>
        <v/>
      </c>
      <c r="C3185" t="str">
        <f>IF(HLOOKUP("CPUs",'vInfo (Imported)'!$1:$5000,A3185,FALSE)&gt;0,
HLOOKUP("CPUs",'vInfo (Imported)'!$1:$5000,A3185,FALSE),
"")</f>
        <v/>
      </c>
      <c r="D3185" t="str">
        <f>IF(HLOOKUP($D$1,'vInfo (Imported)'!$1:$5000,A3185,FALSE)&gt;0,
HLOOKUP($D$1,'vInfo (Imported)'!$1:$5000,A3185,FALSE),
"")</f>
        <v/>
      </c>
      <c r="E3185" t="str">
        <f>IF(HLOOKUP("Category",'vInfo (Imported)'!$1:$5000,A3185,FALSE)&gt;0,
HLOOKUP("Category",'vInfo (Imported)'!$1:$5000,A3185,FALSE),
"")</f>
        <v/>
      </c>
      <c r="F3185" t="str">
        <f>IF(HLOOKUP("OS according to the configuration file",'vInfo (Imported)'!$1:$5000,A3185,FALSE)&gt;0,
HLOOKUP("OS according to the configuration file",'vInfo (Imported)'!$1:$5000,A3185,FALSE),
"")</f>
        <v/>
      </c>
      <c r="G3185" s="1" t="str">
        <f>IF(HLOOKUP("Cluster",'vInfo (Imported)'!$1:$5000,A3185,FALSE)&gt;0,
HLOOKUP("Cluster",'vInfo (Imported)'!$1:$5000,A3185,FALSE),
"")</f>
        <v/>
      </c>
      <c r="K3185" s="28">
        <f>'vCluster (Imported)'!A3185</f>
        <v>0</v>
      </c>
      <c r="L3185">
        <f t="shared" si="297"/>
        <v>0</v>
      </c>
      <c r="M3185">
        <f t="shared" si="298"/>
        <v>0</v>
      </c>
      <c r="N3185">
        <f t="shared" si="299"/>
        <v>0</v>
      </c>
      <c r="O3185" s="1">
        <f t="shared" si="300"/>
        <v>0</v>
      </c>
      <c r="P3185">
        <f>SUMIFS('vCluster (Imported)'!$G:$G,'vCluster (Imported)'!$A:$A,K3185)</f>
        <v>0</v>
      </c>
      <c r="Q3185">
        <f t="shared" si="301"/>
        <v>0</v>
      </c>
    </row>
    <row r="3186" spans="1:17" x14ac:dyDescent="0.3">
      <c r="A3186">
        <f t="shared" si="296"/>
        <v>3186</v>
      </c>
      <c r="B3186" t="str">
        <f>IF(HLOOKUP("Memory",'vInfo (Imported)'!$1:$5000,A3186,FALSE)&gt;0,HLOOKUP("Memory",'vInfo (Imported)'!$1:$5000,A3186,FALSE),"")</f>
        <v/>
      </c>
      <c r="C3186" t="str">
        <f>IF(HLOOKUP("CPUs",'vInfo (Imported)'!$1:$5000,A3186,FALSE)&gt;0,
HLOOKUP("CPUs",'vInfo (Imported)'!$1:$5000,A3186,FALSE),
"")</f>
        <v/>
      </c>
      <c r="D3186" t="str">
        <f>IF(HLOOKUP($D$1,'vInfo (Imported)'!$1:$5000,A3186,FALSE)&gt;0,
HLOOKUP($D$1,'vInfo (Imported)'!$1:$5000,A3186,FALSE),
"")</f>
        <v/>
      </c>
      <c r="E3186" t="str">
        <f>IF(HLOOKUP("Category",'vInfo (Imported)'!$1:$5000,A3186,FALSE)&gt;0,
HLOOKUP("Category",'vInfo (Imported)'!$1:$5000,A3186,FALSE),
"")</f>
        <v/>
      </c>
      <c r="F3186" t="str">
        <f>IF(HLOOKUP("OS according to the configuration file",'vInfo (Imported)'!$1:$5000,A3186,FALSE)&gt;0,
HLOOKUP("OS according to the configuration file",'vInfo (Imported)'!$1:$5000,A3186,FALSE),
"")</f>
        <v/>
      </c>
      <c r="G3186" s="1" t="str">
        <f>IF(HLOOKUP("Cluster",'vInfo (Imported)'!$1:$5000,A3186,FALSE)&gt;0,
HLOOKUP("Cluster",'vInfo (Imported)'!$1:$5000,A3186,FALSE),
"")</f>
        <v/>
      </c>
      <c r="K3186" s="28">
        <f>'vCluster (Imported)'!A3186</f>
        <v>0</v>
      </c>
      <c r="L3186">
        <f t="shared" si="297"/>
        <v>0</v>
      </c>
      <c r="M3186">
        <f t="shared" si="298"/>
        <v>0</v>
      </c>
      <c r="N3186">
        <f t="shared" si="299"/>
        <v>0</v>
      </c>
      <c r="O3186" s="1">
        <f t="shared" si="300"/>
        <v>0</v>
      </c>
      <c r="P3186">
        <f>SUMIFS('vCluster (Imported)'!$G:$G,'vCluster (Imported)'!$A:$A,K3186)</f>
        <v>0</v>
      </c>
      <c r="Q3186">
        <f t="shared" si="301"/>
        <v>0</v>
      </c>
    </row>
    <row r="3187" spans="1:17" x14ac:dyDescent="0.3">
      <c r="A3187">
        <f t="shared" si="296"/>
        <v>3187</v>
      </c>
      <c r="B3187" t="str">
        <f>IF(HLOOKUP("Memory",'vInfo (Imported)'!$1:$5000,A3187,FALSE)&gt;0,HLOOKUP("Memory",'vInfo (Imported)'!$1:$5000,A3187,FALSE),"")</f>
        <v/>
      </c>
      <c r="C3187" t="str">
        <f>IF(HLOOKUP("CPUs",'vInfo (Imported)'!$1:$5000,A3187,FALSE)&gt;0,
HLOOKUP("CPUs",'vInfo (Imported)'!$1:$5000,A3187,FALSE),
"")</f>
        <v/>
      </c>
      <c r="D3187" t="str">
        <f>IF(HLOOKUP($D$1,'vInfo (Imported)'!$1:$5000,A3187,FALSE)&gt;0,
HLOOKUP($D$1,'vInfo (Imported)'!$1:$5000,A3187,FALSE),
"")</f>
        <v/>
      </c>
      <c r="E3187" t="str">
        <f>IF(HLOOKUP("Category",'vInfo (Imported)'!$1:$5000,A3187,FALSE)&gt;0,
HLOOKUP("Category",'vInfo (Imported)'!$1:$5000,A3187,FALSE),
"")</f>
        <v/>
      </c>
      <c r="F3187" t="str">
        <f>IF(HLOOKUP("OS according to the configuration file",'vInfo (Imported)'!$1:$5000,A3187,FALSE)&gt;0,
HLOOKUP("OS according to the configuration file",'vInfo (Imported)'!$1:$5000,A3187,FALSE),
"")</f>
        <v/>
      </c>
      <c r="G3187" s="1" t="str">
        <f>IF(HLOOKUP("Cluster",'vInfo (Imported)'!$1:$5000,A3187,FALSE)&gt;0,
HLOOKUP("Cluster",'vInfo (Imported)'!$1:$5000,A3187,FALSE),
"")</f>
        <v/>
      </c>
      <c r="K3187" s="28">
        <f>'vCluster (Imported)'!A3187</f>
        <v>0</v>
      </c>
      <c r="L3187">
        <f t="shared" si="297"/>
        <v>0</v>
      </c>
      <c r="M3187">
        <f t="shared" si="298"/>
        <v>0</v>
      </c>
      <c r="N3187">
        <f t="shared" si="299"/>
        <v>0</v>
      </c>
      <c r="O3187" s="1">
        <f t="shared" si="300"/>
        <v>0</v>
      </c>
      <c r="P3187">
        <f>SUMIFS('vCluster (Imported)'!$G:$G,'vCluster (Imported)'!$A:$A,K3187)</f>
        <v>0</v>
      </c>
      <c r="Q3187">
        <f t="shared" si="301"/>
        <v>0</v>
      </c>
    </row>
    <row r="3188" spans="1:17" x14ac:dyDescent="0.3">
      <c r="A3188">
        <f t="shared" si="296"/>
        <v>3188</v>
      </c>
      <c r="B3188" t="str">
        <f>IF(HLOOKUP("Memory",'vInfo (Imported)'!$1:$5000,A3188,FALSE)&gt;0,HLOOKUP("Memory",'vInfo (Imported)'!$1:$5000,A3188,FALSE),"")</f>
        <v/>
      </c>
      <c r="C3188" t="str">
        <f>IF(HLOOKUP("CPUs",'vInfo (Imported)'!$1:$5000,A3188,FALSE)&gt;0,
HLOOKUP("CPUs",'vInfo (Imported)'!$1:$5000,A3188,FALSE),
"")</f>
        <v/>
      </c>
      <c r="D3188" t="str">
        <f>IF(HLOOKUP($D$1,'vInfo (Imported)'!$1:$5000,A3188,FALSE)&gt;0,
HLOOKUP($D$1,'vInfo (Imported)'!$1:$5000,A3188,FALSE),
"")</f>
        <v/>
      </c>
      <c r="E3188" t="str">
        <f>IF(HLOOKUP("Category",'vInfo (Imported)'!$1:$5000,A3188,FALSE)&gt;0,
HLOOKUP("Category",'vInfo (Imported)'!$1:$5000,A3188,FALSE),
"")</f>
        <v/>
      </c>
      <c r="F3188" t="str">
        <f>IF(HLOOKUP("OS according to the configuration file",'vInfo (Imported)'!$1:$5000,A3188,FALSE)&gt;0,
HLOOKUP("OS according to the configuration file",'vInfo (Imported)'!$1:$5000,A3188,FALSE),
"")</f>
        <v/>
      </c>
      <c r="G3188" s="1" t="str">
        <f>IF(HLOOKUP("Cluster",'vInfo (Imported)'!$1:$5000,A3188,FALSE)&gt;0,
HLOOKUP("Cluster",'vInfo (Imported)'!$1:$5000,A3188,FALSE),
"")</f>
        <v/>
      </c>
      <c r="K3188" s="28">
        <f>'vCluster (Imported)'!A3188</f>
        <v>0</v>
      </c>
      <c r="L3188">
        <f t="shared" si="297"/>
        <v>0</v>
      </c>
      <c r="M3188">
        <f t="shared" si="298"/>
        <v>0</v>
      </c>
      <c r="N3188">
        <f t="shared" si="299"/>
        <v>0</v>
      </c>
      <c r="O3188" s="1">
        <f t="shared" si="300"/>
        <v>0</v>
      </c>
      <c r="P3188">
        <f>SUMIFS('vCluster (Imported)'!$G:$G,'vCluster (Imported)'!$A:$A,K3188)</f>
        <v>0</v>
      </c>
      <c r="Q3188">
        <f t="shared" si="301"/>
        <v>0</v>
      </c>
    </row>
    <row r="3189" spans="1:17" x14ac:dyDescent="0.3">
      <c r="A3189">
        <f t="shared" si="296"/>
        <v>3189</v>
      </c>
      <c r="B3189" t="str">
        <f>IF(HLOOKUP("Memory",'vInfo (Imported)'!$1:$5000,A3189,FALSE)&gt;0,HLOOKUP("Memory",'vInfo (Imported)'!$1:$5000,A3189,FALSE),"")</f>
        <v/>
      </c>
      <c r="C3189" t="str">
        <f>IF(HLOOKUP("CPUs",'vInfo (Imported)'!$1:$5000,A3189,FALSE)&gt;0,
HLOOKUP("CPUs",'vInfo (Imported)'!$1:$5000,A3189,FALSE),
"")</f>
        <v/>
      </c>
      <c r="D3189" t="str">
        <f>IF(HLOOKUP($D$1,'vInfo (Imported)'!$1:$5000,A3189,FALSE)&gt;0,
HLOOKUP($D$1,'vInfo (Imported)'!$1:$5000,A3189,FALSE),
"")</f>
        <v/>
      </c>
      <c r="E3189" t="str">
        <f>IF(HLOOKUP("Category",'vInfo (Imported)'!$1:$5000,A3189,FALSE)&gt;0,
HLOOKUP("Category",'vInfo (Imported)'!$1:$5000,A3189,FALSE),
"")</f>
        <v/>
      </c>
      <c r="F3189" t="str">
        <f>IF(HLOOKUP("OS according to the configuration file",'vInfo (Imported)'!$1:$5000,A3189,FALSE)&gt;0,
HLOOKUP("OS according to the configuration file",'vInfo (Imported)'!$1:$5000,A3189,FALSE),
"")</f>
        <v/>
      </c>
      <c r="G3189" s="1" t="str">
        <f>IF(HLOOKUP("Cluster",'vInfo (Imported)'!$1:$5000,A3189,FALSE)&gt;0,
HLOOKUP("Cluster",'vInfo (Imported)'!$1:$5000,A3189,FALSE),
"")</f>
        <v/>
      </c>
      <c r="K3189" s="28">
        <f>'vCluster (Imported)'!A3189</f>
        <v>0</v>
      </c>
      <c r="L3189">
        <f t="shared" si="297"/>
        <v>0</v>
      </c>
      <c r="M3189">
        <f t="shared" si="298"/>
        <v>0</v>
      </c>
      <c r="N3189">
        <f t="shared" si="299"/>
        <v>0</v>
      </c>
      <c r="O3189" s="1">
        <f t="shared" si="300"/>
        <v>0</v>
      </c>
      <c r="P3189">
        <f>SUMIFS('vCluster (Imported)'!$G:$G,'vCluster (Imported)'!$A:$A,K3189)</f>
        <v>0</v>
      </c>
      <c r="Q3189">
        <f t="shared" si="301"/>
        <v>0</v>
      </c>
    </row>
    <row r="3190" spans="1:17" x14ac:dyDescent="0.3">
      <c r="A3190">
        <f t="shared" si="296"/>
        <v>3190</v>
      </c>
      <c r="B3190" t="str">
        <f>IF(HLOOKUP("Memory",'vInfo (Imported)'!$1:$5000,A3190,FALSE)&gt;0,HLOOKUP("Memory",'vInfo (Imported)'!$1:$5000,A3190,FALSE),"")</f>
        <v/>
      </c>
      <c r="C3190" t="str">
        <f>IF(HLOOKUP("CPUs",'vInfo (Imported)'!$1:$5000,A3190,FALSE)&gt;0,
HLOOKUP("CPUs",'vInfo (Imported)'!$1:$5000,A3190,FALSE),
"")</f>
        <v/>
      </c>
      <c r="D3190" t="str">
        <f>IF(HLOOKUP($D$1,'vInfo (Imported)'!$1:$5000,A3190,FALSE)&gt;0,
HLOOKUP($D$1,'vInfo (Imported)'!$1:$5000,A3190,FALSE),
"")</f>
        <v/>
      </c>
      <c r="E3190" t="str">
        <f>IF(HLOOKUP("Category",'vInfo (Imported)'!$1:$5000,A3190,FALSE)&gt;0,
HLOOKUP("Category",'vInfo (Imported)'!$1:$5000,A3190,FALSE),
"")</f>
        <v/>
      </c>
      <c r="F3190" t="str">
        <f>IF(HLOOKUP("OS according to the configuration file",'vInfo (Imported)'!$1:$5000,A3190,FALSE)&gt;0,
HLOOKUP("OS according to the configuration file",'vInfo (Imported)'!$1:$5000,A3190,FALSE),
"")</f>
        <v/>
      </c>
      <c r="G3190" s="1" t="str">
        <f>IF(HLOOKUP("Cluster",'vInfo (Imported)'!$1:$5000,A3190,FALSE)&gt;0,
HLOOKUP("Cluster",'vInfo (Imported)'!$1:$5000,A3190,FALSE),
"")</f>
        <v/>
      </c>
      <c r="K3190" s="28">
        <f>'vCluster (Imported)'!A3190</f>
        <v>0</v>
      </c>
      <c r="L3190">
        <f t="shared" si="297"/>
        <v>0</v>
      </c>
      <c r="M3190">
        <f t="shared" si="298"/>
        <v>0</v>
      </c>
      <c r="N3190">
        <f t="shared" si="299"/>
        <v>0</v>
      </c>
      <c r="O3190" s="1">
        <f t="shared" si="300"/>
        <v>0</v>
      </c>
      <c r="P3190">
        <f>SUMIFS('vCluster (Imported)'!$G:$G,'vCluster (Imported)'!$A:$A,K3190)</f>
        <v>0</v>
      </c>
      <c r="Q3190">
        <f t="shared" si="301"/>
        <v>0</v>
      </c>
    </row>
    <row r="3191" spans="1:17" x14ac:dyDescent="0.3">
      <c r="A3191">
        <f t="shared" si="296"/>
        <v>3191</v>
      </c>
      <c r="B3191" t="str">
        <f>IF(HLOOKUP("Memory",'vInfo (Imported)'!$1:$5000,A3191,FALSE)&gt;0,HLOOKUP("Memory",'vInfo (Imported)'!$1:$5000,A3191,FALSE),"")</f>
        <v/>
      </c>
      <c r="C3191" t="str">
        <f>IF(HLOOKUP("CPUs",'vInfo (Imported)'!$1:$5000,A3191,FALSE)&gt;0,
HLOOKUP("CPUs",'vInfo (Imported)'!$1:$5000,A3191,FALSE),
"")</f>
        <v/>
      </c>
      <c r="D3191" t="str">
        <f>IF(HLOOKUP($D$1,'vInfo (Imported)'!$1:$5000,A3191,FALSE)&gt;0,
HLOOKUP($D$1,'vInfo (Imported)'!$1:$5000,A3191,FALSE),
"")</f>
        <v/>
      </c>
      <c r="E3191" t="str">
        <f>IF(HLOOKUP("Category",'vInfo (Imported)'!$1:$5000,A3191,FALSE)&gt;0,
HLOOKUP("Category",'vInfo (Imported)'!$1:$5000,A3191,FALSE),
"")</f>
        <v/>
      </c>
      <c r="F3191" t="str">
        <f>IF(HLOOKUP("OS according to the configuration file",'vInfo (Imported)'!$1:$5000,A3191,FALSE)&gt;0,
HLOOKUP("OS according to the configuration file",'vInfo (Imported)'!$1:$5000,A3191,FALSE),
"")</f>
        <v/>
      </c>
      <c r="G3191" s="1" t="str">
        <f>IF(HLOOKUP("Cluster",'vInfo (Imported)'!$1:$5000,A3191,FALSE)&gt;0,
HLOOKUP("Cluster",'vInfo (Imported)'!$1:$5000,A3191,FALSE),
"")</f>
        <v/>
      </c>
      <c r="K3191" s="28">
        <f>'vCluster (Imported)'!A3191</f>
        <v>0</v>
      </c>
      <c r="L3191">
        <f t="shared" si="297"/>
        <v>0</v>
      </c>
      <c r="M3191">
        <f t="shared" si="298"/>
        <v>0</v>
      </c>
      <c r="N3191">
        <f t="shared" si="299"/>
        <v>0</v>
      </c>
      <c r="O3191" s="1">
        <f t="shared" si="300"/>
        <v>0</v>
      </c>
      <c r="P3191">
        <f>SUMIFS('vCluster (Imported)'!$G:$G,'vCluster (Imported)'!$A:$A,K3191)</f>
        <v>0</v>
      </c>
      <c r="Q3191">
        <f t="shared" si="301"/>
        <v>0</v>
      </c>
    </row>
    <row r="3192" spans="1:17" x14ac:dyDescent="0.3">
      <c r="A3192">
        <f t="shared" si="296"/>
        <v>3192</v>
      </c>
      <c r="B3192" t="str">
        <f>IF(HLOOKUP("Memory",'vInfo (Imported)'!$1:$5000,A3192,FALSE)&gt;0,HLOOKUP("Memory",'vInfo (Imported)'!$1:$5000,A3192,FALSE),"")</f>
        <v/>
      </c>
      <c r="C3192" t="str">
        <f>IF(HLOOKUP("CPUs",'vInfo (Imported)'!$1:$5000,A3192,FALSE)&gt;0,
HLOOKUP("CPUs",'vInfo (Imported)'!$1:$5000,A3192,FALSE),
"")</f>
        <v/>
      </c>
      <c r="D3192" t="str">
        <f>IF(HLOOKUP($D$1,'vInfo (Imported)'!$1:$5000,A3192,FALSE)&gt;0,
HLOOKUP($D$1,'vInfo (Imported)'!$1:$5000,A3192,FALSE),
"")</f>
        <v/>
      </c>
      <c r="E3192" t="str">
        <f>IF(HLOOKUP("Category",'vInfo (Imported)'!$1:$5000,A3192,FALSE)&gt;0,
HLOOKUP("Category",'vInfo (Imported)'!$1:$5000,A3192,FALSE),
"")</f>
        <v/>
      </c>
      <c r="F3192" t="str">
        <f>IF(HLOOKUP("OS according to the configuration file",'vInfo (Imported)'!$1:$5000,A3192,FALSE)&gt;0,
HLOOKUP("OS according to the configuration file",'vInfo (Imported)'!$1:$5000,A3192,FALSE),
"")</f>
        <v/>
      </c>
      <c r="G3192" s="1" t="str">
        <f>IF(HLOOKUP("Cluster",'vInfo (Imported)'!$1:$5000,A3192,FALSE)&gt;0,
HLOOKUP("Cluster",'vInfo (Imported)'!$1:$5000,A3192,FALSE),
"")</f>
        <v/>
      </c>
      <c r="K3192" s="28">
        <f>'vCluster (Imported)'!A3192</f>
        <v>0</v>
      </c>
      <c r="L3192">
        <f t="shared" si="297"/>
        <v>0</v>
      </c>
      <c r="M3192">
        <f t="shared" si="298"/>
        <v>0</v>
      </c>
      <c r="N3192">
        <f t="shared" si="299"/>
        <v>0</v>
      </c>
      <c r="O3192" s="1">
        <f t="shared" si="300"/>
        <v>0</v>
      </c>
      <c r="P3192">
        <f>SUMIFS('vCluster (Imported)'!$G:$G,'vCluster (Imported)'!$A:$A,K3192)</f>
        <v>0</v>
      </c>
      <c r="Q3192">
        <f t="shared" si="301"/>
        <v>0</v>
      </c>
    </row>
    <row r="3193" spans="1:17" x14ac:dyDescent="0.3">
      <c r="A3193">
        <f t="shared" si="296"/>
        <v>3193</v>
      </c>
      <c r="B3193" t="str">
        <f>IF(HLOOKUP("Memory",'vInfo (Imported)'!$1:$5000,A3193,FALSE)&gt;0,HLOOKUP("Memory",'vInfo (Imported)'!$1:$5000,A3193,FALSE),"")</f>
        <v/>
      </c>
      <c r="C3193" t="str">
        <f>IF(HLOOKUP("CPUs",'vInfo (Imported)'!$1:$5000,A3193,FALSE)&gt;0,
HLOOKUP("CPUs",'vInfo (Imported)'!$1:$5000,A3193,FALSE),
"")</f>
        <v/>
      </c>
      <c r="D3193" t="str">
        <f>IF(HLOOKUP($D$1,'vInfo (Imported)'!$1:$5000,A3193,FALSE)&gt;0,
HLOOKUP($D$1,'vInfo (Imported)'!$1:$5000,A3193,FALSE),
"")</f>
        <v/>
      </c>
      <c r="E3193" t="str">
        <f>IF(HLOOKUP("Category",'vInfo (Imported)'!$1:$5000,A3193,FALSE)&gt;0,
HLOOKUP("Category",'vInfo (Imported)'!$1:$5000,A3193,FALSE),
"")</f>
        <v/>
      </c>
      <c r="F3193" t="str">
        <f>IF(HLOOKUP("OS according to the configuration file",'vInfo (Imported)'!$1:$5000,A3193,FALSE)&gt;0,
HLOOKUP("OS according to the configuration file",'vInfo (Imported)'!$1:$5000,A3193,FALSE),
"")</f>
        <v/>
      </c>
      <c r="G3193" s="1" t="str">
        <f>IF(HLOOKUP("Cluster",'vInfo (Imported)'!$1:$5000,A3193,FALSE)&gt;0,
HLOOKUP("Cluster",'vInfo (Imported)'!$1:$5000,A3193,FALSE),
"")</f>
        <v/>
      </c>
      <c r="K3193" s="28">
        <f>'vCluster (Imported)'!A3193</f>
        <v>0</v>
      </c>
      <c r="L3193">
        <f t="shared" si="297"/>
        <v>0</v>
      </c>
      <c r="M3193">
        <f t="shared" si="298"/>
        <v>0</v>
      </c>
      <c r="N3193">
        <f t="shared" si="299"/>
        <v>0</v>
      </c>
      <c r="O3193" s="1">
        <f t="shared" si="300"/>
        <v>0</v>
      </c>
      <c r="P3193">
        <f>SUMIFS('vCluster (Imported)'!$G:$G,'vCluster (Imported)'!$A:$A,K3193)</f>
        <v>0</v>
      </c>
      <c r="Q3193">
        <f t="shared" si="301"/>
        <v>0</v>
      </c>
    </row>
    <row r="3194" spans="1:17" x14ac:dyDescent="0.3">
      <c r="A3194">
        <f t="shared" si="296"/>
        <v>3194</v>
      </c>
      <c r="B3194" t="str">
        <f>IF(HLOOKUP("Memory",'vInfo (Imported)'!$1:$5000,A3194,FALSE)&gt;0,HLOOKUP("Memory",'vInfo (Imported)'!$1:$5000,A3194,FALSE),"")</f>
        <v/>
      </c>
      <c r="C3194" t="str">
        <f>IF(HLOOKUP("CPUs",'vInfo (Imported)'!$1:$5000,A3194,FALSE)&gt;0,
HLOOKUP("CPUs",'vInfo (Imported)'!$1:$5000,A3194,FALSE),
"")</f>
        <v/>
      </c>
      <c r="D3194" t="str">
        <f>IF(HLOOKUP($D$1,'vInfo (Imported)'!$1:$5000,A3194,FALSE)&gt;0,
HLOOKUP($D$1,'vInfo (Imported)'!$1:$5000,A3194,FALSE),
"")</f>
        <v/>
      </c>
      <c r="E3194" t="str">
        <f>IF(HLOOKUP("Category",'vInfo (Imported)'!$1:$5000,A3194,FALSE)&gt;0,
HLOOKUP("Category",'vInfo (Imported)'!$1:$5000,A3194,FALSE),
"")</f>
        <v/>
      </c>
      <c r="F3194" t="str">
        <f>IF(HLOOKUP("OS according to the configuration file",'vInfo (Imported)'!$1:$5000,A3194,FALSE)&gt;0,
HLOOKUP("OS according to the configuration file",'vInfo (Imported)'!$1:$5000,A3194,FALSE),
"")</f>
        <v/>
      </c>
      <c r="G3194" s="1" t="str">
        <f>IF(HLOOKUP("Cluster",'vInfo (Imported)'!$1:$5000,A3194,FALSE)&gt;0,
HLOOKUP("Cluster",'vInfo (Imported)'!$1:$5000,A3194,FALSE),
"")</f>
        <v/>
      </c>
      <c r="K3194" s="28">
        <f>'vCluster (Imported)'!A3194</f>
        <v>0</v>
      </c>
      <c r="L3194">
        <f t="shared" si="297"/>
        <v>0</v>
      </c>
      <c r="M3194">
        <f t="shared" si="298"/>
        <v>0</v>
      </c>
      <c r="N3194">
        <f t="shared" si="299"/>
        <v>0</v>
      </c>
      <c r="O3194" s="1">
        <f t="shared" si="300"/>
        <v>0</v>
      </c>
      <c r="P3194">
        <f>SUMIFS('vCluster (Imported)'!$G:$G,'vCluster (Imported)'!$A:$A,K3194)</f>
        <v>0</v>
      </c>
      <c r="Q3194">
        <f t="shared" si="301"/>
        <v>0</v>
      </c>
    </row>
    <row r="3195" spans="1:17" x14ac:dyDescent="0.3">
      <c r="A3195">
        <f t="shared" si="296"/>
        <v>3195</v>
      </c>
      <c r="B3195" t="str">
        <f>IF(HLOOKUP("Memory",'vInfo (Imported)'!$1:$5000,A3195,FALSE)&gt;0,HLOOKUP("Memory",'vInfo (Imported)'!$1:$5000,A3195,FALSE),"")</f>
        <v/>
      </c>
      <c r="C3195" t="str">
        <f>IF(HLOOKUP("CPUs",'vInfo (Imported)'!$1:$5000,A3195,FALSE)&gt;0,
HLOOKUP("CPUs",'vInfo (Imported)'!$1:$5000,A3195,FALSE),
"")</f>
        <v/>
      </c>
      <c r="D3195" t="str">
        <f>IF(HLOOKUP($D$1,'vInfo (Imported)'!$1:$5000,A3195,FALSE)&gt;0,
HLOOKUP($D$1,'vInfo (Imported)'!$1:$5000,A3195,FALSE),
"")</f>
        <v/>
      </c>
      <c r="E3195" t="str">
        <f>IF(HLOOKUP("Category",'vInfo (Imported)'!$1:$5000,A3195,FALSE)&gt;0,
HLOOKUP("Category",'vInfo (Imported)'!$1:$5000,A3195,FALSE),
"")</f>
        <v/>
      </c>
      <c r="F3195" t="str">
        <f>IF(HLOOKUP("OS according to the configuration file",'vInfo (Imported)'!$1:$5000,A3195,FALSE)&gt;0,
HLOOKUP("OS according to the configuration file",'vInfo (Imported)'!$1:$5000,A3195,FALSE),
"")</f>
        <v/>
      </c>
      <c r="G3195" s="1" t="str">
        <f>IF(HLOOKUP("Cluster",'vInfo (Imported)'!$1:$5000,A3195,FALSE)&gt;0,
HLOOKUP("Cluster",'vInfo (Imported)'!$1:$5000,A3195,FALSE),
"")</f>
        <v/>
      </c>
      <c r="K3195" s="28">
        <f>'vCluster (Imported)'!A3195</f>
        <v>0</v>
      </c>
      <c r="L3195">
        <f t="shared" si="297"/>
        <v>0</v>
      </c>
      <c r="M3195">
        <f t="shared" si="298"/>
        <v>0</v>
      </c>
      <c r="N3195">
        <f t="shared" si="299"/>
        <v>0</v>
      </c>
      <c r="O3195" s="1">
        <f t="shared" si="300"/>
        <v>0</v>
      </c>
      <c r="P3195">
        <f>SUMIFS('vCluster (Imported)'!$G:$G,'vCluster (Imported)'!$A:$A,K3195)</f>
        <v>0</v>
      </c>
      <c r="Q3195">
        <f t="shared" si="301"/>
        <v>0</v>
      </c>
    </row>
    <row r="3196" spans="1:17" x14ac:dyDescent="0.3">
      <c r="A3196">
        <f t="shared" si="296"/>
        <v>3196</v>
      </c>
      <c r="B3196" t="str">
        <f>IF(HLOOKUP("Memory",'vInfo (Imported)'!$1:$5000,A3196,FALSE)&gt;0,HLOOKUP("Memory",'vInfo (Imported)'!$1:$5000,A3196,FALSE),"")</f>
        <v/>
      </c>
      <c r="C3196" t="str">
        <f>IF(HLOOKUP("CPUs",'vInfo (Imported)'!$1:$5000,A3196,FALSE)&gt;0,
HLOOKUP("CPUs",'vInfo (Imported)'!$1:$5000,A3196,FALSE),
"")</f>
        <v/>
      </c>
      <c r="D3196" t="str">
        <f>IF(HLOOKUP($D$1,'vInfo (Imported)'!$1:$5000,A3196,FALSE)&gt;0,
HLOOKUP($D$1,'vInfo (Imported)'!$1:$5000,A3196,FALSE),
"")</f>
        <v/>
      </c>
      <c r="E3196" t="str">
        <f>IF(HLOOKUP("Category",'vInfo (Imported)'!$1:$5000,A3196,FALSE)&gt;0,
HLOOKUP("Category",'vInfo (Imported)'!$1:$5000,A3196,FALSE),
"")</f>
        <v/>
      </c>
      <c r="F3196" t="str">
        <f>IF(HLOOKUP("OS according to the configuration file",'vInfo (Imported)'!$1:$5000,A3196,FALSE)&gt;0,
HLOOKUP("OS according to the configuration file",'vInfo (Imported)'!$1:$5000,A3196,FALSE),
"")</f>
        <v/>
      </c>
      <c r="G3196" s="1" t="str">
        <f>IF(HLOOKUP("Cluster",'vInfo (Imported)'!$1:$5000,A3196,FALSE)&gt;0,
HLOOKUP("Cluster",'vInfo (Imported)'!$1:$5000,A3196,FALSE),
"")</f>
        <v/>
      </c>
      <c r="K3196" s="28">
        <f>'vCluster (Imported)'!A3196</f>
        <v>0</v>
      </c>
      <c r="L3196">
        <f t="shared" si="297"/>
        <v>0</v>
      </c>
      <c r="M3196">
        <f t="shared" si="298"/>
        <v>0</v>
      </c>
      <c r="N3196">
        <f t="shared" si="299"/>
        <v>0</v>
      </c>
      <c r="O3196" s="1">
        <f t="shared" si="300"/>
        <v>0</v>
      </c>
      <c r="P3196">
        <f>SUMIFS('vCluster (Imported)'!$G:$G,'vCluster (Imported)'!$A:$A,K3196)</f>
        <v>0</v>
      </c>
      <c r="Q3196">
        <f t="shared" si="301"/>
        <v>0</v>
      </c>
    </row>
    <row r="3197" spans="1:17" x14ac:dyDescent="0.3">
      <c r="A3197">
        <f t="shared" si="296"/>
        <v>3197</v>
      </c>
      <c r="B3197" t="str">
        <f>IF(HLOOKUP("Memory",'vInfo (Imported)'!$1:$5000,A3197,FALSE)&gt;0,HLOOKUP("Memory",'vInfo (Imported)'!$1:$5000,A3197,FALSE),"")</f>
        <v/>
      </c>
      <c r="C3197" t="str">
        <f>IF(HLOOKUP("CPUs",'vInfo (Imported)'!$1:$5000,A3197,FALSE)&gt;0,
HLOOKUP("CPUs",'vInfo (Imported)'!$1:$5000,A3197,FALSE),
"")</f>
        <v/>
      </c>
      <c r="D3197" t="str">
        <f>IF(HLOOKUP($D$1,'vInfo (Imported)'!$1:$5000,A3197,FALSE)&gt;0,
HLOOKUP($D$1,'vInfo (Imported)'!$1:$5000,A3197,FALSE),
"")</f>
        <v/>
      </c>
      <c r="E3197" t="str">
        <f>IF(HLOOKUP("Category",'vInfo (Imported)'!$1:$5000,A3197,FALSE)&gt;0,
HLOOKUP("Category",'vInfo (Imported)'!$1:$5000,A3197,FALSE),
"")</f>
        <v/>
      </c>
      <c r="F3197" t="str">
        <f>IF(HLOOKUP("OS according to the configuration file",'vInfo (Imported)'!$1:$5000,A3197,FALSE)&gt;0,
HLOOKUP("OS according to the configuration file",'vInfo (Imported)'!$1:$5000,A3197,FALSE),
"")</f>
        <v/>
      </c>
      <c r="G3197" s="1" t="str">
        <f>IF(HLOOKUP("Cluster",'vInfo (Imported)'!$1:$5000,A3197,FALSE)&gt;0,
HLOOKUP("Cluster",'vInfo (Imported)'!$1:$5000,A3197,FALSE),
"")</f>
        <v/>
      </c>
      <c r="K3197" s="28">
        <f>'vCluster (Imported)'!A3197</f>
        <v>0</v>
      </c>
      <c r="L3197">
        <f t="shared" si="297"/>
        <v>0</v>
      </c>
      <c r="M3197">
        <f t="shared" si="298"/>
        <v>0</v>
      </c>
      <c r="N3197">
        <f t="shared" si="299"/>
        <v>0</v>
      </c>
      <c r="O3197" s="1">
        <f t="shared" si="300"/>
        <v>0</v>
      </c>
      <c r="P3197">
        <f>SUMIFS('vCluster (Imported)'!$G:$G,'vCluster (Imported)'!$A:$A,K3197)</f>
        <v>0</v>
      </c>
      <c r="Q3197">
        <f t="shared" si="301"/>
        <v>0</v>
      </c>
    </row>
    <row r="3198" spans="1:17" x14ac:dyDescent="0.3">
      <c r="A3198">
        <f t="shared" si="296"/>
        <v>3198</v>
      </c>
      <c r="B3198" t="str">
        <f>IF(HLOOKUP("Memory",'vInfo (Imported)'!$1:$5000,A3198,FALSE)&gt;0,HLOOKUP("Memory",'vInfo (Imported)'!$1:$5000,A3198,FALSE),"")</f>
        <v/>
      </c>
      <c r="C3198" t="str">
        <f>IF(HLOOKUP("CPUs",'vInfo (Imported)'!$1:$5000,A3198,FALSE)&gt;0,
HLOOKUP("CPUs",'vInfo (Imported)'!$1:$5000,A3198,FALSE),
"")</f>
        <v/>
      </c>
      <c r="D3198" t="str">
        <f>IF(HLOOKUP($D$1,'vInfo (Imported)'!$1:$5000,A3198,FALSE)&gt;0,
HLOOKUP($D$1,'vInfo (Imported)'!$1:$5000,A3198,FALSE),
"")</f>
        <v/>
      </c>
      <c r="E3198" t="str">
        <f>IF(HLOOKUP("Category",'vInfo (Imported)'!$1:$5000,A3198,FALSE)&gt;0,
HLOOKUP("Category",'vInfo (Imported)'!$1:$5000,A3198,FALSE),
"")</f>
        <v/>
      </c>
      <c r="F3198" t="str">
        <f>IF(HLOOKUP("OS according to the configuration file",'vInfo (Imported)'!$1:$5000,A3198,FALSE)&gt;0,
HLOOKUP("OS according to the configuration file",'vInfo (Imported)'!$1:$5000,A3198,FALSE),
"")</f>
        <v/>
      </c>
      <c r="G3198" s="1" t="str">
        <f>IF(HLOOKUP("Cluster",'vInfo (Imported)'!$1:$5000,A3198,FALSE)&gt;0,
HLOOKUP("Cluster",'vInfo (Imported)'!$1:$5000,A3198,FALSE),
"")</f>
        <v/>
      </c>
      <c r="K3198" s="28">
        <f>'vCluster (Imported)'!A3198</f>
        <v>0</v>
      </c>
      <c r="L3198">
        <f t="shared" si="297"/>
        <v>0</v>
      </c>
      <c r="M3198">
        <f t="shared" si="298"/>
        <v>0</v>
      </c>
      <c r="N3198">
        <f t="shared" si="299"/>
        <v>0</v>
      </c>
      <c r="O3198" s="1">
        <f t="shared" si="300"/>
        <v>0</v>
      </c>
      <c r="P3198">
        <f>SUMIFS('vCluster (Imported)'!$G:$G,'vCluster (Imported)'!$A:$A,K3198)</f>
        <v>0</v>
      </c>
      <c r="Q3198">
        <f t="shared" si="301"/>
        <v>0</v>
      </c>
    </row>
    <row r="3199" spans="1:17" x14ac:dyDescent="0.3">
      <c r="A3199">
        <f t="shared" si="296"/>
        <v>3199</v>
      </c>
      <c r="B3199" t="str">
        <f>IF(HLOOKUP("Memory",'vInfo (Imported)'!$1:$5000,A3199,FALSE)&gt;0,HLOOKUP("Memory",'vInfo (Imported)'!$1:$5000,A3199,FALSE),"")</f>
        <v/>
      </c>
      <c r="C3199" t="str">
        <f>IF(HLOOKUP("CPUs",'vInfo (Imported)'!$1:$5000,A3199,FALSE)&gt;0,
HLOOKUP("CPUs",'vInfo (Imported)'!$1:$5000,A3199,FALSE),
"")</f>
        <v/>
      </c>
      <c r="D3199" t="str">
        <f>IF(HLOOKUP($D$1,'vInfo (Imported)'!$1:$5000,A3199,FALSE)&gt;0,
HLOOKUP($D$1,'vInfo (Imported)'!$1:$5000,A3199,FALSE),
"")</f>
        <v/>
      </c>
      <c r="E3199" t="str">
        <f>IF(HLOOKUP("Category",'vInfo (Imported)'!$1:$5000,A3199,FALSE)&gt;0,
HLOOKUP("Category",'vInfo (Imported)'!$1:$5000,A3199,FALSE),
"")</f>
        <v/>
      </c>
      <c r="F3199" t="str">
        <f>IF(HLOOKUP("OS according to the configuration file",'vInfo (Imported)'!$1:$5000,A3199,FALSE)&gt;0,
HLOOKUP("OS according to the configuration file",'vInfo (Imported)'!$1:$5000,A3199,FALSE),
"")</f>
        <v/>
      </c>
      <c r="G3199" s="1" t="str">
        <f>IF(HLOOKUP("Cluster",'vInfo (Imported)'!$1:$5000,A3199,FALSE)&gt;0,
HLOOKUP("Cluster",'vInfo (Imported)'!$1:$5000,A3199,FALSE),
"")</f>
        <v/>
      </c>
      <c r="K3199" s="28">
        <f>'vCluster (Imported)'!A3199</f>
        <v>0</v>
      </c>
      <c r="L3199">
        <f t="shared" si="297"/>
        <v>0</v>
      </c>
      <c r="M3199">
        <f t="shared" si="298"/>
        <v>0</v>
      </c>
      <c r="N3199">
        <f t="shared" si="299"/>
        <v>0</v>
      </c>
      <c r="O3199" s="1">
        <f t="shared" si="300"/>
        <v>0</v>
      </c>
      <c r="P3199">
        <f>SUMIFS('vCluster (Imported)'!$G:$G,'vCluster (Imported)'!$A:$A,K3199)</f>
        <v>0</v>
      </c>
      <c r="Q3199">
        <f t="shared" si="301"/>
        <v>0</v>
      </c>
    </row>
    <row r="3200" spans="1:17" x14ac:dyDescent="0.3">
      <c r="A3200">
        <f t="shared" si="296"/>
        <v>3200</v>
      </c>
      <c r="B3200" t="str">
        <f>IF(HLOOKUP("Memory",'vInfo (Imported)'!$1:$5000,A3200,FALSE)&gt;0,HLOOKUP("Memory",'vInfo (Imported)'!$1:$5000,A3200,FALSE),"")</f>
        <v/>
      </c>
      <c r="C3200" t="str">
        <f>IF(HLOOKUP("CPUs",'vInfo (Imported)'!$1:$5000,A3200,FALSE)&gt;0,
HLOOKUP("CPUs",'vInfo (Imported)'!$1:$5000,A3200,FALSE),
"")</f>
        <v/>
      </c>
      <c r="D3200" t="str">
        <f>IF(HLOOKUP($D$1,'vInfo (Imported)'!$1:$5000,A3200,FALSE)&gt;0,
HLOOKUP($D$1,'vInfo (Imported)'!$1:$5000,A3200,FALSE),
"")</f>
        <v/>
      </c>
      <c r="E3200" t="str">
        <f>IF(HLOOKUP("Category",'vInfo (Imported)'!$1:$5000,A3200,FALSE)&gt;0,
HLOOKUP("Category",'vInfo (Imported)'!$1:$5000,A3200,FALSE),
"")</f>
        <v/>
      </c>
      <c r="F3200" t="str">
        <f>IF(HLOOKUP("OS according to the configuration file",'vInfo (Imported)'!$1:$5000,A3200,FALSE)&gt;0,
HLOOKUP("OS according to the configuration file",'vInfo (Imported)'!$1:$5000,A3200,FALSE),
"")</f>
        <v/>
      </c>
      <c r="G3200" s="1" t="str">
        <f>IF(HLOOKUP("Cluster",'vInfo (Imported)'!$1:$5000,A3200,FALSE)&gt;0,
HLOOKUP("Cluster",'vInfo (Imported)'!$1:$5000,A3200,FALSE),
"")</f>
        <v/>
      </c>
      <c r="K3200" s="28">
        <f>'vCluster (Imported)'!A3200</f>
        <v>0</v>
      </c>
      <c r="L3200">
        <f t="shared" si="297"/>
        <v>0</v>
      </c>
      <c r="M3200">
        <f t="shared" si="298"/>
        <v>0</v>
      </c>
      <c r="N3200">
        <f t="shared" si="299"/>
        <v>0</v>
      </c>
      <c r="O3200" s="1">
        <f t="shared" si="300"/>
        <v>0</v>
      </c>
      <c r="P3200">
        <f>SUMIFS('vCluster (Imported)'!$G:$G,'vCluster (Imported)'!$A:$A,K3200)</f>
        <v>0</v>
      </c>
      <c r="Q3200">
        <f t="shared" si="301"/>
        <v>0</v>
      </c>
    </row>
    <row r="3201" spans="1:17" x14ac:dyDescent="0.3">
      <c r="A3201">
        <f t="shared" si="296"/>
        <v>3201</v>
      </c>
      <c r="B3201" t="str">
        <f>IF(HLOOKUP("Memory",'vInfo (Imported)'!$1:$5000,A3201,FALSE)&gt;0,HLOOKUP("Memory",'vInfo (Imported)'!$1:$5000,A3201,FALSE),"")</f>
        <v/>
      </c>
      <c r="C3201" t="str">
        <f>IF(HLOOKUP("CPUs",'vInfo (Imported)'!$1:$5000,A3201,FALSE)&gt;0,
HLOOKUP("CPUs",'vInfo (Imported)'!$1:$5000,A3201,FALSE),
"")</f>
        <v/>
      </c>
      <c r="D3201" t="str">
        <f>IF(HLOOKUP($D$1,'vInfo (Imported)'!$1:$5000,A3201,FALSE)&gt;0,
HLOOKUP($D$1,'vInfo (Imported)'!$1:$5000,A3201,FALSE),
"")</f>
        <v/>
      </c>
      <c r="E3201" t="str">
        <f>IF(HLOOKUP("Category",'vInfo (Imported)'!$1:$5000,A3201,FALSE)&gt;0,
HLOOKUP("Category",'vInfo (Imported)'!$1:$5000,A3201,FALSE),
"")</f>
        <v/>
      </c>
      <c r="F3201" t="str">
        <f>IF(HLOOKUP("OS according to the configuration file",'vInfo (Imported)'!$1:$5000,A3201,FALSE)&gt;0,
HLOOKUP("OS according to the configuration file",'vInfo (Imported)'!$1:$5000,A3201,FALSE),
"")</f>
        <v/>
      </c>
      <c r="G3201" s="1" t="str">
        <f>IF(HLOOKUP("Cluster",'vInfo (Imported)'!$1:$5000,A3201,FALSE)&gt;0,
HLOOKUP("Cluster",'vInfo (Imported)'!$1:$5000,A3201,FALSE),
"")</f>
        <v/>
      </c>
      <c r="K3201" s="28">
        <f>'vCluster (Imported)'!A3201</f>
        <v>0</v>
      </c>
      <c r="L3201">
        <f t="shared" si="297"/>
        <v>0</v>
      </c>
      <c r="M3201">
        <f t="shared" si="298"/>
        <v>0</v>
      </c>
      <c r="N3201">
        <f t="shared" si="299"/>
        <v>0</v>
      </c>
      <c r="O3201" s="1">
        <f t="shared" si="300"/>
        <v>0</v>
      </c>
      <c r="P3201">
        <f>SUMIFS('vCluster (Imported)'!$G:$G,'vCluster (Imported)'!$A:$A,K3201)</f>
        <v>0</v>
      </c>
      <c r="Q3201">
        <f t="shared" si="301"/>
        <v>0</v>
      </c>
    </row>
    <row r="3202" spans="1:17" x14ac:dyDescent="0.3">
      <c r="A3202">
        <f t="shared" ref="A3202:A3265" si="302">A3201+1</f>
        <v>3202</v>
      </c>
      <c r="B3202" t="str">
        <f>IF(HLOOKUP("Memory",'vInfo (Imported)'!$1:$5000,A3202,FALSE)&gt;0,HLOOKUP("Memory",'vInfo (Imported)'!$1:$5000,A3202,FALSE),"")</f>
        <v/>
      </c>
      <c r="C3202" t="str">
        <f>IF(HLOOKUP("CPUs",'vInfo (Imported)'!$1:$5000,A3202,FALSE)&gt;0,
HLOOKUP("CPUs",'vInfo (Imported)'!$1:$5000,A3202,FALSE),
"")</f>
        <v/>
      </c>
      <c r="D3202" t="str">
        <f>IF(HLOOKUP($D$1,'vInfo (Imported)'!$1:$5000,A3202,FALSE)&gt;0,
HLOOKUP($D$1,'vInfo (Imported)'!$1:$5000,A3202,FALSE),
"")</f>
        <v/>
      </c>
      <c r="E3202" t="str">
        <f>IF(HLOOKUP("Category",'vInfo (Imported)'!$1:$5000,A3202,FALSE)&gt;0,
HLOOKUP("Category",'vInfo (Imported)'!$1:$5000,A3202,FALSE),
"")</f>
        <v/>
      </c>
      <c r="F3202" t="str">
        <f>IF(HLOOKUP("OS according to the configuration file",'vInfo (Imported)'!$1:$5000,A3202,FALSE)&gt;0,
HLOOKUP("OS according to the configuration file",'vInfo (Imported)'!$1:$5000,A3202,FALSE),
"")</f>
        <v/>
      </c>
      <c r="G3202" s="1" t="str">
        <f>IF(HLOOKUP("Cluster",'vInfo (Imported)'!$1:$5000,A3202,FALSE)&gt;0,
HLOOKUP("Cluster",'vInfo (Imported)'!$1:$5000,A3202,FALSE),
"")</f>
        <v/>
      </c>
      <c r="K3202" s="28">
        <f>'vCluster (Imported)'!A3202</f>
        <v>0</v>
      </c>
      <c r="L3202">
        <f t="shared" ref="L3202:L3265" si="303">COUNTIFS(G:G,K3202,$E:$E,$L$1)</f>
        <v>0</v>
      </c>
      <c r="M3202">
        <f t="shared" ref="M3202:M3265" si="304">COUNTIFS(G:G,K3202,$E:$E,$M$1)</f>
        <v>0</v>
      </c>
      <c r="N3202">
        <f t="shared" ref="N3202:N3265" si="305">COUNTIFS(G:G,K3202,$E:$E,$N$1)</f>
        <v>0</v>
      </c>
      <c r="O3202" s="1">
        <f t="shared" ref="O3202:O3265" si="306">COUNTIFS(G:G,K3202,$E:$E,$O$1)</f>
        <v>0</v>
      </c>
      <c r="P3202">
        <f>SUMIFS('vCluster (Imported)'!$G:$G,'vCluster (Imported)'!$A:$A,K3202)</f>
        <v>0</v>
      </c>
      <c r="Q3202">
        <f t="shared" ref="Q3202:Q3265" si="307">IF(L3202&gt;0,P3202,0)</f>
        <v>0</v>
      </c>
    </row>
    <row r="3203" spans="1:17" x14ac:dyDescent="0.3">
      <c r="A3203">
        <f t="shared" si="302"/>
        <v>3203</v>
      </c>
      <c r="B3203" t="str">
        <f>IF(HLOOKUP("Memory",'vInfo (Imported)'!$1:$5000,A3203,FALSE)&gt;0,HLOOKUP("Memory",'vInfo (Imported)'!$1:$5000,A3203,FALSE),"")</f>
        <v/>
      </c>
      <c r="C3203" t="str">
        <f>IF(HLOOKUP("CPUs",'vInfo (Imported)'!$1:$5000,A3203,FALSE)&gt;0,
HLOOKUP("CPUs",'vInfo (Imported)'!$1:$5000,A3203,FALSE),
"")</f>
        <v/>
      </c>
      <c r="D3203" t="str">
        <f>IF(HLOOKUP($D$1,'vInfo (Imported)'!$1:$5000,A3203,FALSE)&gt;0,
HLOOKUP($D$1,'vInfo (Imported)'!$1:$5000,A3203,FALSE),
"")</f>
        <v/>
      </c>
      <c r="E3203" t="str">
        <f>IF(HLOOKUP("Category",'vInfo (Imported)'!$1:$5000,A3203,FALSE)&gt;0,
HLOOKUP("Category",'vInfo (Imported)'!$1:$5000,A3203,FALSE),
"")</f>
        <v/>
      </c>
      <c r="F3203" t="str">
        <f>IF(HLOOKUP("OS according to the configuration file",'vInfo (Imported)'!$1:$5000,A3203,FALSE)&gt;0,
HLOOKUP("OS according to the configuration file",'vInfo (Imported)'!$1:$5000,A3203,FALSE),
"")</f>
        <v/>
      </c>
      <c r="G3203" s="1" t="str">
        <f>IF(HLOOKUP("Cluster",'vInfo (Imported)'!$1:$5000,A3203,FALSE)&gt;0,
HLOOKUP("Cluster",'vInfo (Imported)'!$1:$5000,A3203,FALSE),
"")</f>
        <v/>
      </c>
      <c r="K3203" s="28">
        <f>'vCluster (Imported)'!A3203</f>
        <v>0</v>
      </c>
      <c r="L3203">
        <f t="shared" si="303"/>
        <v>0</v>
      </c>
      <c r="M3203">
        <f t="shared" si="304"/>
        <v>0</v>
      </c>
      <c r="N3203">
        <f t="shared" si="305"/>
        <v>0</v>
      </c>
      <c r="O3203" s="1">
        <f t="shared" si="306"/>
        <v>0</v>
      </c>
      <c r="P3203">
        <f>SUMIFS('vCluster (Imported)'!$G:$G,'vCluster (Imported)'!$A:$A,K3203)</f>
        <v>0</v>
      </c>
      <c r="Q3203">
        <f t="shared" si="307"/>
        <v>0</v>
      </c>
    </row>
    <row r="3204" spans="1:17" x14ac:dyDescent="0.3">
      <c r="A3204">
        <f t="shared" si="302"/>
        <v>3204</v>
      </c>
      <c r="B3204" t="str">
        <f>IF(HLOOKUP("Memory",'vInfo (Imported)'!$1:$5000,A3204,FALSE)&gt;0,HLOOKUP("Memory",'vInfo (Imported)'!$1:$5000,A3204,FALSE),"")</f>
        <v/>
      </c>
      <c r="C3204" t="str">
        <f>IF(HLOOKUP("CPUs",'vInfo (Imported)'!$1:$5000,A3204,FALSE)&gt;0,
HLOOKUP("CPUs",'vInfo (Imported)'!$1:$5000,A3204,FALSE),
"")</f>
        <v/>
      </c>
      <c r="D3204" t="str">
        <f>IF(HLOOKUP($D$1,'vInfo (Imported)'!$1:$5000,A3204,FALSE)&gt;0,
HLOOKUP($D$1,'vInfo (Imported)'!$1:$5000,A3204,FALSE),
"")</f>
        <v/>
      </c>
      <c r="E3204" t="str">
        <f>IF(HLOOKUP("Category",'vInfo (Imported)'!$1:$5000,A3204,FALSE)&gt;0,
HLOOKUP("Category",'vInfo (Imported)'!$1:$5000,A3204,FALSE),
"")</f>
        <v/>
      </c>
      <c r="F3204" t="str">
        <f>IF(HLOOKUP("OS according to the configuration file",'vInfo (Imported)'!$1:$5000,A3204,FALSE)&gt;0,
HLOOKUP("OS according to the configuration file",'vInfo (Imported)'!$1:$5000,A3204,FALSE),
"")</f>
        <v/>
      </c>
      <c r="G3204" s="1" t="str">
        <f>IF(HLOOKUP("Cluster",'vInfo (Imported)'!$1:$5000,A3204,FALSE)&gt;0,
HLOOKUP("Cluster",'vInfo (Imported)'!$1:$5000,A3204,FALSE),
"")</f>
        <v/>
      </c>
      <c r="K3204" s="28">
        <f>'vCluster (Imported)'!A3204</f>
        <v>0</v>
      </c>
      <c r="L3204">
        <f t="shared" si="303"/>
        <v>0</v>
      </c>
      <c r="M3204">
        <f t="shared" si="304"/>
        <v>0</v>
      </c>
      <c r="N3204">
        <f t="shared" si="305"/>
        <v>0</v>
      </c>
      <c r="O3204" s="1">
        <f t="shared" si="306"/>
        <v>0</v>
      </c>
      <c r="P3204">
        <f>SUMIFS('vCluster (Imported)'!$G:$G,'vCluster (Imported)'!$A:$A,K3204)</f>
        <v>0</v>
      </c>
      <c r="Q3204">
        <f t="shared" si="307"/>
        <v>0</v>
      </c>
    </row>
    <row r="3205" spans="1:17" x14ac:dyDescent="0.3">
      <c r="A3205">
        <f t="shared" si="302"/>
        <v>3205</v>
      </c>
      <c r="B3205" t="str">
        <f>IF(HLOOKUP("Memory",'vInfo (Imported)'!$1:$5000,A3205,FALSE)&gt;0,HLOOKUP("Memory",'vInfo (Imported)'!$1:$5000,A3205,FALSE),"")</f>
        <v/>
      </c>
      <c r="C3205" t="str">
        <f>IF(HLOOKUP("CPUs",'vInfo (Imported)'!$1:$5000,A3205,FALSE)&gt;0,
HLOOKUP("CPUs",'vInfo (Imported)'!$1:$5000,A3205,FALSE),
"")</f>
        <v/>
      </c>
      <c r="D3205" t="str">
        <f>IF(HLOOKUP($D$1,'vInfo (Imported)'!$1:$5000,A3205,FALSE)&gt;0,
HLOOKUP($D$1,'vInfo (Imported)'!$1:$5000,A3205,FALSE),
"")</f>
        <v/>
      </c>
      <c r="E3205" t="str">
        <f>IF(HLOOKUP("Category",'vInfo (Imported)'!$1:$5000,A3205,FALSE)&gt;0,
HLOOKUP("Category",'vInfo (Imported)'!$1:$5000,A3205,FALSE),
"")</f>
        <v/>
      </c>
      <c r="F3205" t="str">
        <f>IF(HLOOKUP("OS according to the configuration file",'vInfo (Imported)'!$1:$5000,A3205,FALSE)&gt;0,
HLOOKUP("OS according to the configuration file",'vInfo (Imported)'!$1:$5000,A3205,FALSE),
"")</f>
        <v/>
      </c>
      <c r="G3205" s="1" t="str">
        <f>IF(HLOOKUP("Cluster",'vInfo (Imported)'!$1:$5000,A3205,FALSE)&gt;0,
HLOOKUP("Cluster",'vInfo (Imported)'!$1:$5000,A3205,FALSE),
"")</f>
        <v/>
      </c>
      <c r="K3205" s="28">
        <f>'vCluster (Imported)'!A3205</f>
        <v>0</v>
      </c>
      <c r="L3205">
        <f t="shared" si="303"/>
        <v>0</v>
      </c>
      <c r="M3205">
        <f t="shared" si="304"/>
        <v>0</v>
      </c>
      <c r="N3205">
        <f t="shared" si="305"/>
        <v>0</v>
      </c>
      <c r="O3205" s="1">
        <f t="shared" si="306"/>
        <v>0</v>
      </c>
      <c r="P3205">
        <f>SUMIFS('vCluster (Imported)'!$G:$G,'vCluster (Imported)'!$A:$A,K3205)</f>
        <v>0</v>
      </c>
      <c r="Q3205">
        <f t="shared" si="307"/>
        <v>0</v>
      </c>
    </row>
    <row r="3206" spans="1:17" x14ac:dyDescent="0.3">
      <c r="A3206">
        <f t="shared" si="302"/>
        <v>3206</v>
      </c>
      <c r="B3206" t="str">
        <f>IF(HLOOKUP("Memory",'vInfo (Imported)'!$1:$5000,A3206,FALSE)&gt;0,HLOOKUP("Memory",'vInfo (Imported)'!$1:$5000,A3206,FALSE),"")</f>
        <v/>
      </c>
      <c r="C3206" t="str">
        <f>IF(HLOOKUP("CPUs",'vInfo (Imported)'!$1:$5000,A3206,FALSE)&gt;0,
HLOOKUP("CPUs",'vInfo (Imported)'!$1:$5000,A3206,FALSE),
"")</f>
        <v/>
      </c>
      <c r="D3206" t="str">
        <f>IF(HLOOKUP($D$1,'vInfo (Imported)'!$1:$5000,A3206,FALSE)&gt;0,
HLOOKUP($D$1,'vInfo (Imported)'!$1:$5000,A3206,FALSE),
"")</f>
        <v/>
      </c>
      <c r="E3206" t="str">
        <f>IF(HLOOKUP("Category",'vInfo (Imported)'!$1:$5000,A3206,FALSE)&gt;0,
HLOOKUP("Category",'vInfo (Imported)'!$1:$5000,A3206,FALSE),
"")</f>
        <v/>
      </c>
      <c r="F3206" t="str">
        <f>IF(HLOOKUP("OS according to the configuration file",'vInfo (Imported)'!$1:$5000,A3206,FALSE)&gt;0,
HLOOKUP("OS according to the configuration file",'vInfo (Imported)'!$1:$5000,A3206,FALSE),
"")</f>
        <v/>
      </c>
      <c r="G3206" s="1" t="str">
        <f>IF(HLOOKUP("Cluster",'vInfo (Imported)'!$1:$5000,A3206,FALSE)&gt;0,
HLOOKUP("Cluster",'vInfo (Imported)'!$1:$5000,A3206,FALSE),
"")</f>
        <v/>
      </c>
      <c r="K3206" s="28">
        <f>'vCluster (Imported)'!A3206</f>
        <v>0</v>
      </c>
      <c r="L3206">
        <f t="shared" si="303"/>
        <v>0</v>
      </c>
      <c r="M3206">
        <f t="shared" si="304"/>
        <v>0</v>
      </c>
      <c r="N3206">
        <f t="shared" si="305"/>
        <v>0</v>
      </c>
      <c r="O3206" s="1">
        <f t="shared" si="306"/>
        <v>0</v>
      </c>
      <c r="P3206">
        <f>SUMIFS('vCluster (Imported)'!$G:$G,'vCluster (Imported)'!$A:$A,K3206)</f>
        <v>0</v>
      </c>
      <c r="Q3206">
        <f t="shared" si="307"/>
        <v>0</v>
      </c>
    </row>
    <row r="3207" spans="1:17" x14ac:dyDescent="0.3">
      <c r="A3207">
        <f t="shared" si="302"/>
        <v>3207</v>
      </c>
      <c r="B3207" t="str">
        <f>IF(HLOOKUP("Memory",'vInfo (Imported)'!$1:$5000,A3207,FALSE)&gt;0,HLOOKUP("Memory",'vInfo (Imported)'!$1:$5000,A3207,FALSE),"")</f>
        <v/>
      </c>
      <c r="C3207" t="str">
        <f>IF(HLOOKUP("CPUs",'vInfo (Imported)'!$1:$5000,A3207,FALSE)&gt;0,
HLOOKUP("CPUs",'vInfo (Imported)'!$1:$5000,A3207,FALSE),
"")</f>
        <v/>
      </c>
      <c r="D3207" t="str">
        <f>IF(HLOOKUP($D$1,'vInfo (Imported)'!$1:$5000,A3207,FALSE)&gt;0,
HLOOKUP($D$1,'vInfo (Imported)'!$1:$5000,A3207,FALSE),
"")</f>
        <v/>
      </c>
      <c r="E3207" t="str">
        <f>IF(HLOOKUP("Category",'vInfo (Imported)'!$1:$5000,A3207,FALSE)&gt;0,
HLOOKUP("Category",'vInfo (Imported)'!$1:$5000,A3207,FALSE),
"")</f>
        <v/>
      </c>
      <c r="F3207" t="str">
        <f>IF(HLOOKUP("OS according to the configuration file",'vInfo (Imported)'!$1:$5000,A3207,FALSE)&gt;0,
HLOOKUP("OS according to the configuration file",'vInfo (Imported)'!$1:$5000,A3207,FALSE),
"")</f>
        <v/>
      </c>
      <c r="G3207" s="1" t="str">
        <f>IF(HLOOKUP("Cluster",'vInfo (Imported)'!$1:$5000,A3207,FALSE)&gt;0,
HLOOKUP("Cluster",'vInfo (Imported)'!$1:$5000,A3207,FALSE),
"")</f>
        <v/>
      </c>
      <c r="K3207" s="28">
        <f>'vCluster (Imported)'!A3207</f>
        <v>0</v>
      </c>
      <c r="L3207">
        <f t="shared" si="303"/>
        <v>0</v>
      </c>
      <c r="M3207">
        <f t="shared" si="304"/>
        <v>0</v>
      </c>
      <c r="N3207">
        <f t="shared" si="305"/>
        <v>0</v>
      </c>
      <c r="O3207" s="1">
        <f t="shared" si="306"/>
        <v>0</v>
      </c>
      <c r="P3207">
        <f>SUMIFS('vCluster (Imported)'!$G:$G,'vCluster (Imported)'!$A:$A,K3207)</f>
        <v>0</v>
      </c>
      <c r="Q3207">
        <f t="shared" si="307"/>
        <v>0</v>
      </c>
    </row>
    <row r="3208" spans="1:17" x14ac:dyDescent="0.3">
      <c r="A3208">
        <f t="shared" si="302"/>
        <v>3208</v>
      </c>
      <c r="B3208" t="str">
        <f>IF(HLOOKUP("Memory",'vInfo (Imported)'!$1:$5000,A3208,FALSE)&gt;0,HLOOKUP("Memory",'vInfo (Imported)'!$1:$5000,A3208,FALSE),"")</f>
        <v/>
      </c>
      <c r="C3208" t="str">
        <f>IF(HLOOKUP("CPUs",'vInfo (Imported)'!$1:$5000,A3208,FALSE)&gt;0,
HLOOKUP("CPUs",'vInfo (Imported)'!$1:$5000,A3208,FALSE),
"")</f>
        <v/>
      </c>
      <c r="D3208" t="str">
        <f>IF(HLOOKUP($D$1,'vInfo (Imported)'!$1:$5000,A3208,FALSE)&gt;0,
HLOOKUP($D$1,'vInfo (Imported)'!$1:$5000,A3208,FALSE),
"")</f>
        <v/>
      </c>
      <c r="E3208" t="str">
        <f>IF(HLOOKUP("Category",'vInfo (Imported)'!$1:$5000,A3208,FALSE)&gt;0,
HLOOKUP("Category",'vInfo (Imported)'!$1:$5000,A3208,FALSE),
"")</f>
        <v/>
      </c>
      <c r="F3208" t="str">
        <f>IF(HLOOKUP("OS according to the configuration file",'vInfo (Imported)'!$1:$5000,A3208,FALSE)&gt;0,
HLOOKUP("OS according to the configuration file",'vInfo (Imported)'!$1:$5000,A3208,FALSE),
"")</f>
        <v/>
      </c>
      <c r="G3208" s="1" t="str">
        <f>IF(HLOOKUP("Cluster",'vInfo (Imported)'!$1:$5000,A3208,FALSE)&gt;0,
HLOOKUP("Cluster",'vInfo (Imported)'!$1:$5000,A3208,FALSE),
"")</f>
        <v/>
      </c>
      <c r="K3208" s="28">
        <f>'vCluster (Imported)'!A3208</f>
        <v>0</v>
      </c>
      <c r="L3208">
        <f t="shared" si="303"/>
        <v>0</v>
      </c>
      <c r="M3208">
        <f t="shared" si="304"/>
        <v>0</v>
      </c>
      <c r="N3208">
        <f t="shared" si="305"/>
        <v>0</v>
      </c>
      <c r="O3208" s="1">
        <f t="shared" si="306"/>
        <v>0</v>
      </c>
      <c r="P3208">
        <f>SUMIFS('vCluster (Imported)'!$G:$G,'vCluster (Imported)'!$A:$A,K3208)</f>
        <v>0</v>
      </c>
      <c r="Q3208">
        <f t="shared" si="307"/>
        <v>0</v>
      </c>
    </row>
    <row r="3209" spans="1:17" x14ac:dyDescent="0.3">
      <c r="A3209">
        <f t="shared" si="302"/>
        <v>3209</v>
      </c>
      <c r="B3209" t="str">
        <f>IF(HLOOKUP("Memory",'vInfo (Imported)'!$1:$5000,A3209,FALSE)&gt;0,HLOOKUP("Memory",'vInfo (Imported)'!$1:$5000,A3209,FALSE),"")</f>
        <v/>
      </c>
      <c r="C3209" t="str">
        <f>IF(HLOOKUP("CPUs",'vInfo (Imported)'!$1:$5000,A3209,FALSE)&gt;0,
HLOOKUP("CPUs",'vInfo (Imported)'!$1:$5000,A3209,FALSE),
"")</f>
        <v/>
      </c>
      <c r="D3209" t="str">
        <f>IF(HLOOKUP($D$1,'vInfo (Imported)'!$1:$5000,A3209,FALSE)&gt;0,
HLOOKUP($D$1,'vInfo (Imported)'!$1:$5000,A3209,FALSE),
"")</f>
        <v/>
      </c>
      <c r="E3209" t="str">
        <f>IF(HLOOKUP("Category",'vInfo (Imported)'!$1:$5000,A3209,FALSE)&gt;0,
HLOOKUP("Category",'vInfo (Imported)'!$1:$5000,A3209,FALSE),
"")</f>
        <v/>
      </c>
      <c r="F3209" t="str">
        <f>IF(HLOOKUP("OS according to the configuration file",'vInfo (Imported)'!$1:$5000,A3209,FALSE)&gt;0,
HLOOKUP("OS according to the configuration file",'vInfo (Imported)'!$1:$5000,A3209,FALSE),
"")</f>
        <v/>
      </c>
      <c r="G3209" s="1" t="str">
        <f>IF(HLOOKUP("Cluster",'vInfo (Imported)'!$1:$5000,A3209,FALSE)&gt;0,
HLOOKUP("Cluster",'vInfo (Imported)'!$1:$5000,A3209,FALSE),
"")</f>
        <v/>
      </c>
      <c r="K3209" s="28">
        <f>'vCluster (Imported)'!A3209</f>
        <v>0</v>
      </c>
      <c r="L3209">
        <f t="shared" si="303"/>
        <v>0</v>
      </c>
      <c r="M3209">
        <f t="shared" si="304"/>
        <v>0</v>
      </c>
      <c r="N3209">
        <f t="shared" si="305"/>
        <v>0</v>
      </c>
      <c r="O3209" s="1">
        <f t="shared" si="306"/>
        <v>0</v>
      </c>
      <c r="P3209">
        <f>SUMIFS('vCluster (Imported)'!$G:$G,'vCluster (Imported)'!$A:$A,K3209)</f>
        <v>0</v>
      </c>
      <c r="Q3209">
        <f t="shared" si="307"/>
        <v>0</v>
      </c>
    </row>
    <row r="3210" spans="1:17" x14ac:dyDescent="0.3">
      <c r="A3210">
        <f t="shared" si="302"/>
        <v>3210</v>
      </c>
      <c r="B3210" t="str">
        <f>IF(HLOOKUP("Memory",'vInfo (Imported)'!$1:$5000,A3210,FALSE)&gt;0,HLOOKUP("Memory",'vInfo (Imported)'!$1:$5000,A3210,FALSE),"")</f>
        <v/>
      </c>
      <c r="C3210" t="str">
        <f>IF(HLOOKUP("CPUs",'vInfo (Imported)'!$1:$5000,A3210,FALSE)&gt;0,
HLOOKUP("CPUs",'vInfo (Imported)'!$1:$5000,A3210,FALSE),
"")</f>
        <v/>
      </c>
      <c r="D3210" t="str">
        <f>IF(HLOOKUP($D$1,'vInfo (Imported)'!$1:$5000,A3210,FALSE)&gt;0,
HLOOKUP($D$1,'vInfo (Imported)'!$1:$5000,A3210,FALSE),
"")</f>
        <v/>
      </c>
      <c r="E3210" t="str">
        <f>IF(HLOOKUP("Category",'vInfo (Imported)'!$1:$5000,A3210,FALSE)&gt;0,
HLOOKUP("Category",'vInfo (Imported)'!$1:$5000,A3210,FALSE),
"")</f>
        <v/>
      </c>
      <c r="F3210" t="str">
        <f>IF(HLOOKUP("OS according to the configuration file",'vInfo (Imported)'!$1:$5000,A3210,FALSE)&gt;0,
HLOOKUP("OS according to the configuration file",'vInfo (Imported)'!$1:$5000,A3210,FALSE),
"")</f>
        <v/>
      </c>
      <c r="G3210" s="1" t="str">
        <f>IF(HLOOKUP("Cluster",'vInfo (Imported)'!$1:$5000,A3210,FALSE)&gt;0,
HLOOKUP("Cluster",'vInfo (Imported)'!$1:$5000,A3210,FALSE),
"")</f>
        <v/>
      </c>
      <c r="K3210" s="28">
        <f>'vCluster (Imported)'!A3210</f>
        <v>0</v>
      </c>
      <c r="L3210">
        <f t="shared" si="303"/>
        <v>0</v>
      </c>
      <c r="M3210">
        <f t="shared" si="304"/>
        <v>0</v>
      </c>
      <c r="N3210">
        <f t="shared" si="305"/>
        <v>0</v>
      </c>
      <c r="O3210" s="1">
        <f t="shared" si="306"/>
        <v>0</v>
      </c>
      <c r="P3210">
        <f>SUMIFS('vCluster (Imported)'!$G:$G,'vCluster (Imported)'!$A:$A,K3210)</f>
        <v>0</v>
      </c>
      <c r="Q3210">
        <f t="shared" si="307"/>
        <v>0</v>
      </c>
    </row>
    <row r="3211" spans="1:17" x14ac:dyDescent="0.3">
      <c r="A3211">
        <f t="shared" si="302"/>
        <v>3211</v>
      </c>
      <c r="B3211" t="str">
        <f>IF(HLOOKUP("Memory",'vInfo (Imported)'!$1:$5000,A3211,FALSE)&gt;0,HLOOKUP("Memory",'vInfo (Imported)'!$1:$5000,A3211,FALSE),"")</f>
        <v/>
      </c>
      <c r="C3211" t="str">
        <f>IF(HLOOKUP("CPUs",'vInfo (Imported)'!$1:$5000,A3211,FALSE)&gt;0,
HLOOKUP("CPUs",'vInfo (Imported)'!$1:$5000,A3211,FALSE),
"")</f>
        <v/>
      </c>
      <c r="D3211" t="str">
        <f>IF(HLOOKUP($D$1,'vInfo (Imported)'!$1:$5000,A3211,FALSE)&gt;0,
HLOOKUP($D$1,'vInfo (Imported)'!$1:$5000,A3211,FALSE),
"")</f>
        <v/>
      </c>
      <c r="E3211" t="str">
        <f>IF(HLOOKUP("Category",'vInfo (Imported)'!$1:$5000,A3211,FALSE)&gt;0,
HLOOKUP("Category",'vInfo (Imported)'!$1:$5000,A3211,FALSE),
"")</f>
        <v/>
      </c>
      <c r="F3211" t="str">
        <f>IF(HLOOKUP("OS according to the configuration file",'vInfo (Imported)'!$1:$5000,A3211,FALSE)&gt;0,
HLOOKUP("OS according to the configuration file",'vInfo (Imported)'!$1:$5000,A3211,FALSE),
"")</f>
        <v/>
      </c>
      <c r="G3211" s="1" t="str">
        <f>IF(HLOOKUP("Cluster",'vInfo (Imported)'!$1:$5000,A3211,FALSE)&gt;0,
HLOOKUP("Cluster",'vInfo (Imported)'!$1:$5000,A3211,FALSE),
"")</f>
        <v/>
      </c>
      <c r="K3211" s="28">
        <f>'vCluster (Imported)'!A3211</f>
        <v>0</v>
      </c>
      <c r="L3211">
        <f t="shared" si="303"/>
        <v>0</v>
      </c>
      <c r="M3211">
        <f t="shared" si="304"/>
        <v>0</v>
      </c>
      <c r="N3211">
        <f t="shared" si="305"/>
        <v>0</v>
      </c>
      <c r="O3211" s="1">
        <f t="shared" si="306"/>
        <v>0</v>
      </c>
      <c r="P3211">
        <f>SUMIFS('vCluster (Imported)'!$G:$G,'vCluster (Imported)'!$A:$A,K3211)</f>
        <v>0</v>
      </c>
      <c r="Q3211">
        <f t="shared" si="307"/>
        <v>0</v>
      </c>
    </row>
    <row r="3212" spans="1:17" x14ac:dyDescent="0.3">
      <c r="A3212">
        <f t="shared" si="302"/>
        <v>3212</v>
      </c>
      <c r="B3212" t="str">
        <f>IF(HLOOKUP("Memory",'vInfo (Imported)'!$1:$5000,A3212,FALSE)&gt;0,HLOOKUP("Memory",'vInfo (Imported)'!$1:$5000,A3212,FALSE),"")</f>
        <v/>
      </c>
      <c r="C3212" t="str">
        <f>IF(HLOOKUP("CPUs",'vInfo (Imported)'!$1:$5000,A3212,FALSE)&gt;0,
HLOOKUP("CPUs",'vInfo (Imported)'!$1:$5000,A3212,FALSE),
"")</f>
        <v/>
      </c>
      <c r="D3212" t="str">
        <f>IF(HLOOKUP($D$1,'vInfo (Imported)'!$1:$5000,A3212,FALSE)&gt;0,
HLOOKUP($D$1,'vInfo (Imported)'!$1:$5000,A3212,FALSE),
"")</f>
        <v/>
      </c>
      <c r="E3212" t="str">
        <f>IF(HLOOKUP("Category",'vInfo (Imported)'!$1:$5000,A3212,FALSE)&gt;0,
HLOOKUP("Category",'vInfo (Imported)'!$1:$5000,A3212,FALSE),
"")</f>
        <v/>
      </c>
      <c r="F3212" t="str">
        <f>IF(HLOOKUP("OS according to the configuration file",'vInfo (Imported)'!$1:$5000,A3212,FALSE)&gt;0,
HLOOKUP("OS according to the configuration file",'vInfo (Imported)'!$1:$5000,A3212,FALSE),
"")</f>
        <v/>
      </c>
      <c r="G3212" s="1" t="str">
        <f>IF(HLOOKUP("Cluster",'vInfo (Imported)'!$1:$5000,A3212,FALSE)&gt;0,
HLOOKUP("Cluster",'vInfo (Imported)'!$1:$5000,A3212,FALSE),
"")</f>
        <v/>
      </c>
      <c r="K3212" s="28">
        <f>'vCluster (Imported)'!A3212</f>
        <v>0</v>
      </c>
      <c r="L3212">
        <f t="shared" si="303"/>
        <v>0</v>
      </c>
      <c r="M3212">
        <f t="shared" si="304"/>
        <v>0</v>
      </c>
      <c r="N3212">
        <f t="shared" si="305"/>
        <v>0</v>
      </c>
      <c r="O3212" s="1">
        <f t="shared" si="306"/>
        <v>0</v>
      </c>
      <c r="P3212">
        <f>SUMIFS('vCluster (Imported)'!$G:$G,'vCluster (Imported)'!$A:$A,K3212)</f>
        <v>0</v>
      </c>
      <c r="Q3212">
        <f t="shared" si="307"/>
        <v>0</v>
      </c>
    </row>
    <row r="3213" spans="1:17" x14ac:dyDescent="0.3">
      <c r="A3213">
        <f t="shared" si="302"/>
        <v>3213</v>
      </c>
      <c r="B3213" t="str">
        <f>IF(HLOOKUP("Memory",'vInfo (Imported)'!$1:$5000,A3213,FALSE)&gt;0,HLOOKUP("Memory",'vInfo (Imported)'!$1:$5000,A3213,FALSE),"")</f>
        <v/>
      </c>
      <c r="C3213" t="str">
        <f>IF(HLOOKUP("CPUs",'vInfo (Imported)'!$1:$5000,A3213,FALSE)&gt;0,
HLOOKUP("CPUs",'vInfo (Imported)'!$1:$5000,A3213,FALSE),
"")</f>
        <v/>
      </c>
      <c r="D3213" t="str">
        <f>IF(HLOOKUP($D$1,'vInfo (Imported)'!$1:$5000,A3213,FALSE)&gt;0,
HLOOKUP($D$1,'vInfo (Imported)'!$1:$5000,A3213,FALSE),
"")</f>
        <v/>
      </c>
      <c r="E3213" t="str">
        <f>IF(HLOOKUP("Category",'vInfo (Imported)'!$1:$5000,A3213,FALSE)&gt;0,
HLOOKUP("Category",'vInfo (Imported)'!$1:$5000,A3213,FALSE),
"")</f>
        <v/>
      </c>
      <c r="F3213" t="str">
        <f>IF(HLOOKUP("OS according to the configuration file",'vInfo (Imported)'!$1:$5000,A3213,FALSE)&gt;0,
HLOOKUP("OS according to the configuration file",'vInfo (Imported)'!$1:$5000,A3213,FALSE),
"")</f>
        <v/>
      </c>
      <c r="G3213" s="1" t="str">
        <f>IF(HLOOKUP("Cluster",'vInfo (Imported)'!$1:$5000,A3213,FALSE)&gt;0,
HLOOKUP("Cluster",'vInfo (Imported)'!$1:$5000,A3213,FALSE),
"")</f>
        <v/>
      </c>
      <c r="K3213" s="28">
        <f>'vCluster (Imported)'!A3213</f>
        <v>0</v>
      </c>
      <c r="L3213">
        <f t="shared" si="303"/>
        <v>0</v>
      </c>
      <c r="M3213">
        <f t="shared" si="304"/>
        <v>0</v>
      </c>
      <c r="N3213">
        <f t="shared" si="305"/>
        <v>0</v>
      </c>
      <c r="O3213" s="1">
        <f t="shared" si="306"/>
        <v>0</v>
      </c>
      <c r="P3213">
        <f>SUMIFS('vCluster (Imported)'!$G:$G,'vCluster (Imported)'!$A:$A,K3213)</f>
        <v>0</v>
      </c>
      <c r="Q3213">
        <f t="shared" si="307"/>
        <v>0</v>
      </c>
    </row>
    <row r="3214" spans="1:17" x14ac:dyDescent="0.3">
      <c r="A3214">
        <f t="shared" si="302"/>
        <v>3214</v>
      </c>
      <c r="B3214" t="str">
        <f>IF(HLOOKUP("Memory",'vInfo (Imported)'!$1:$5000,A3214,FALSE)&gt;0,HLOOKUP("Memory",'vInfo (Imported)'!$1:$5000,A3214,FALSE),"")</f>
        <v/>
      </c>
      <c r="C3214" t="str">
        <f>IF(HLOOKUP("CPUs",'vInfo (Imported)'!$1:$5000,A3214,FALSE)&gt;0,
HLOOKUP("CPUs",'vInfo (Imported)'!$1:$5000,A3214,FALSE),
"")</f>
        <v/>
      </c>
      <c r="D3214" t="str">
        <f>IF(HLOOKUP($D$1,'vInfo (Imported)'!$1:$5000,A3214,FALSE)&gt;0,
HLOOKUP($D$1,'vInfo (Imported)'!$1:$5000,A3214,FALSE),
"")</f>
        <v/>
      </c>
      <c r="E3214" t="str">
        <f>IF(HLOOKUP("Category",'vInfo (Imported)'!$1:$5000,A3214,FALSE)&gt;0,
HLOOKUP("Category",'vInfo (Imported)'!$1:$5000,A3214,FALSE),
"")</f>
        <v/>
      </c>
      <c r="F3214" t="str">
        <f>IF(HLOOKUP("OS according to the configuration file",'vInfo (Imported)'!$1:$5000,A3214,FALSE)&gt;0,
HLOOKUP("OS according to the configuration file",'vInfo (Imported)'!$1:$5000,A3214,FALSE),
"")</f>
        <v/>
      </c>
      <c r="G3214" s="1" t="str">
        <f>IF(HLOOKUP("Cluster",'vInfo (Imported)'!$1:$5000,A3214,FALSE)&gt;0,
HLOOKUP("Cluster",'vInfo (Imported)'!$1:$5000,A3214,FALSE),
"")</f>
        <v/>
      </c>
      <c r="K3214" s="28">
        <f>'vCluster (Imported)'!A3214</f>
        <v>0</v>
      </c>
      <c r="L3214">
        <f t="shared" si="303"/>
        <v>0</v>
      </c>
      <c r="M3214">
        <f t="shared" si="304"/>
        <v>0</v>
      </c>
      <c r="N3214">
        <f t="shared" si="305"/>
        <v>0</v>
      </c>
      <c r="O3214" s="1">
        <f t="shared" si="306"/>
        <v>0</v>
      </c>
      <c r="P3214">
        <f>SUMIFS('vCluster (Imported)'!$G:$G,'vCluster (Imported)'!$A:$A,K3214)</f>
        <v>0</v>
      </c>
      <c r="Q3214">
        <f t="shared" si="307"/>
        <v>0</v>
      </c>
    </row>
    <row r="3215" spans="1:17" x14ac:dyDescent="0.3">
      <c r="A3215">
        <f t="shared" si="302"/>
        <v>3215</v>
      </c>
      <c r="B3215" t="str">
        <f>IF(HLOOKUP("Memory",'vInfo (Imported)'!$1:$5000,A3215,FALSE)&gt;0,HLOOKUP("Memory",'vInfo (Imported)'!$1:$5000,A3215,FALSE),"")</f>
        <v/>
      </c>
      <c r="C3215" t="str">
        <f>IF(HLOOKUP("CPUs",'vInfo (Imported)'!$1:$5000,A3215,FALSE)&gt;0,
HLOOKUP("CPUs",'vInfo (Imported)'!$1:$5000,A3215,FALSE),
"")</f>
        <v/>
      </c>
      <c r="D3215" t="str">
        <f>IF(HLOOKUP($D$1,'vInfo (Imported)'!$1:$5000,A3215,FALSE)&gt;0,
HLOOKUP($D$1,'vInfo (Imported)'!$1:$5000,A3215,FALSE),
"")</f>
        <v/>
      </c>
      <c r="E3215" t="str">
        <f>IF(HLOOKUP("Category",'vInfo (Imported)'!$1:$5000,A3215,FALSE)&gt;0,
HLOOKUP("Category",'vInfo (Imported)'!$1:$5000,A3215,FALSE),
"")</f>
        <v/>
      </c>
      <c r="F3215" t="str">
        <f>IF(HLOOKUP("OS according to the configuration file",'vInfo (Imported)'!$1:$5000,A3215,FALSE)&gt;0,
HLOOKUP("OS according to the configuration file",'vInfo (Imported)'!$1:$5000,A3215,FALSE),
"")</f>
        <v/>
      </c>
      <c r="G3215" s="1" t="str">
        <f>IF(HLOOKUP("Cluster",'vInfo (Imported)'!$1:$5000,A3215,FALSE)&gt;0,
HLOOKUP("Cluster",'vInfo (Imported)'!$1:$5000,A3215,FALSE),
"")</f>
        <v/>
      </c>
      <c r="K3215" s="28">
        <f>'vCluster (Imported)'!A3215</f>
        <v>0</v>
      </c>
      <c r="L3215">
        <f t="shared" si="303"/>
        <v>0</v>
      </c>
      <c r="M3215">
        <f t="shared" si="304"/>
        <v>0</v>
      </c>
      <c r="N3215">
        <f t="shared" si="305"/>
        <v>0</v>
      </c>
      <c r="O3215" s="1">
        <f t="shared" si="306"/>
        <v>0</v>
      </c>
      <c r="P3215">
        <f>SUMIFS('vCluster (Imported)'!$G:$G,'vCluster (Imported)'!$A:$A,K3215)</f>
        <v>0</v>
      </c>
      <c r="Q3215">
        <f t="shared" si="307"/>
        <v>0</v>
      </c>
    </row>
    <row r="3216" spans="1:17" x14ac:dyDescent="0.3">
      <c r="A3216">
        <f t="shared" si="302"/>
        <v>3216</v>
      </c>
      <c r="B3216" t="str">
        <f>IF(HLOOKUP("Memory",'vInfo (Imported)'!$1:$5000,A3216,FALSE)&gt;0,HLOOKUP("Memory",'vInfo (Imported)'!$1:$5000,A3216,FALSE),"")</f>
        <v/>
      </c>
      <c r="C3216" t="str">
        <f>IF(HLOOKUP("CPUs",'vInfo (Imported)'!$1:$5000,A3216,FALSE)&gt;0,
HLOOKUP("CPUs",'vInfo (Imported)'!$1:$5000,A3216,FALSE),
"")</f>
        <v/>
      </c>
      <c r="D3216" t="str">
        <f>IF(HLOOKUP($D$1,'vInfo (Imported)'!$1:$5000,A3216,FALSE)&gt;0,
HLOOKUP($D$1,'vInfo (Imported)'!$1:$5000,A3216,FALSE),
"")</f>
        <v/>
      </c>
      <c r="E3216" t="str">
        <f>IF(HLOOKUP("Category",'vInfo (Imported)'!$1:$5000,A3216,FALSE)&gt;0,
HLOOKUP("Category",'vInfo (Imported)'!$1:$5000,A3216,FALSE),
"")</f>
        <v/>
      </c>
      <c r="F3216" t="str">
        <f>IF(HLOOKUP("OS according to the configuration file",'vInfo (Imported)'!$1:$5000,A3216,FALSE)&gt;0,
HLOOKUP("OS according to the configuration file",'vInfo (Imported)'!$1:$5000,A3216,FALSE),
"")</f>
        <v/>
      </c>
      <c r="G3216" s="1" t="str">
        <f>IF(HLOOKUP("Cluster",'vInfo (Imported)'!$1:$5000,A3216,FALSE)&gt;0,
HLOOKUP("Cluster",'vInfo (Imported)'!$1:$5000,A3216,FALSE),
"")</f>
        <v/>
      </c>
      <c r="K3216" s="28">
        <f>'vCluster (Imported)'!A3216</f>
        <v>0</v>
      </c>
      <c r="L3216">
        <f t="shared" si="303"/>
        <v>0</v>
      </c>
      <c r="M3216">
        <f t="shared" si="304"/>
        <v>0</v>
      </c>
      <c r="N3216">
        <f t="shared" si="305"/>
        <v>0</v>
      </c>
      <c r="O3216" s="1">
        <f t="shared" si="306"/>
        <v>0</v>
      </c>
      <c r="P3216">
        <f>SUMIFS('vCluster (Imported)'!$G:$G,'vCluster (Imported)'!$A:$A,K3216)</f>
        <v>0</v>
      </c>
      <c r="Q3216">
        <f t="shared" si="307"/>
        <v>0</v>
      </c>
    </row>
    <row r="3217" spans="1:17" x14ac:dyDescent="0.3">
      <c r="A3217">
        <f t="shared" si="302"/>
        <v>3217</v>
      </c>
      <c r="B3217" t="str">
        <f>IF(HLOOKUP("Memory",'vInfo (Imported)'!$1:$5000,A3217,FALSE)&gt;0,HLOOKUP("Memory",'vInfo (Imported)'!$1:$5000,A3217,FALSE),"")</f>
        <v/>
      </c>
      <c r="C3217" t="str">
        <f>IF(HLOOKUP("CPUs",'vInfo (Imported)'!$1:$5000,A3217,FALSE)&gt;0,
HLOOKUP("CPUs",'vInfo (Imported)'!$1:$5000,A3217,FALSE),
"")</f>
        <v/>
      </c>
      <c r="D3217" t="str">
        <f>IF(HLOOKUP($D$1,'vInfo (Imported)'!$1:$5000,A3217,FALSE)&gt;0,
HLOOKUP($D$1,'vInfo (Imported)'!$1:$5000,A3217,FALSE),
"")</f>
        <v/>
      </c>
      <c r="E3217" t="str">
        <f>IF(HLOOKUP("Category",'vInfo (Imported)'!$1:$5000,A3217,FALSE)&gt;0,
HLOOKUP("Category",'vInfo (Imported)'!$1:$5000,A3217,FALSE),
"")</f>
        <v/>
      </c>
      <c r="F3217" t="str">
        <f>IF(HLOOKUP("OS according to the configuration file",'vInfo (Imported)'!$1:$5000,A3217,FALSE)&gt;0,
HLOOKUP("OS according to the configuration file",'vInfo (Imported)'!$1:$5000,A3217,FALSE),
"")</f>
        <v/>
      </c>
      <c r="G3217" s="1" t="str">
        <f>IF(HLOOKUP("Cluster",'vInfo (Imported)'!$1:$5000,A3217,FALSE)&gt;0,
HLOOKUP("Cluster",'vInfo (Imported)'!$1:$5000,A3217,FALSE),
"")</f>
        <v/>
      </c>
      <c r="K3217" s="28">
        <f>'vCluster (Imported)'!A3217</f>
        <v>0</v>
      </c>
      <c r="L3217">
        <f t="shared" si="303"/>
        <v>0</v>
      </c>
      <c r="M3217">
        <f t="shared" si="304"/>
        <v>0</v>
      </c>
      <c r="N3217">
        <f t="shared" si="305"/>
        <v>0</v>
      </c>
      <c r="O3217" s="1">
        <f t="shared" si="306"/>
        <v>0</v>
      </c>
      <c r="P3217">
        <f>SUMIFS('vCluster (Imported)'!$G:$G,'vCluster (Imported)'!$A:$A,K3217)</f>
        <v>0</v>
      </c>
      <c r="Q3217">
        <f t="shared" si="307"/>
        <v>0</v>
      </c>
    </row>
    <row r="3218" spans="1:17" x14ac:dyDescent="0.3">
      <c r="A3218">
        <f t="shared" si="302"/>
        <v>3218</v>
      </c>
      <c r="B3218" t="str">
        <f>IF(HLOOKUP("Memory",'vInfo (Imported)'!$1:$5000,A3218,FALSE)&gt;0,HLOOKUP("Memory",'vInfo (Imported)'!$1:$5000,A3218,FALSE),"")</f>
        <v/>
      </c>
      <c r="C3218" t="str">
        <f>IF(HLOOKUP("CPUs",'vInfo (Imported)'!$1:$5000,A3218,FALSE)&gt;0,
HLOOKUP("CPUs",'vInfo (Imported)'!$1:$5000,A3218,FALSE),
"")</f>
        <v/>
      </c>
      <c r="D3218" t="str">
        <f>IF(HLOOKUP($D$1,'vInfo (Imported)'!$1:$5000,A3218,FALSE)&gt;0,
HLOOKUP($D$1,'vInfo (Imported)'!$1:$5000,A3218,FALSE),
"")</f>
        <v/>
      </c>
      <c r="E3218" t="str">
        <f>IF(HLOOKUP("Category",'vInfo (Imported)'!$1:$5000,A3218,FALSE)&gt;0,
HLOOKUP("Category",'vInfo (Imported)'!$1:$5000,A3218,FALSE),
"")</f>
        <v/>
      </c>
      <c r="F3218" t="str">
        <f>IF(HLOOKUP("OS according to the configuration file",'vInfo (Imported)'!$1:$5000,A3218,FALSE)&gt;0,
HLOOKUP("OS according to the configuration file",'vInfo (Imported)'!$1:$5000,A3218,FALSE),
"")</f>
        <v/>
      </c>
      <c r="G3218" s="1" t="str">
        <f>IF(HLOOKUP("Cluster",'vInfo (Imported)'!$1:$5000,A3218,FALSE)&gt;0,
HLOOKUP("Cluster",'vInfo (Imported)'!$1:$5000,A3218,FALSE),
"")</f>
        <v/>
      </c>
      <c r="K3218" s="28">
        <f>'vCluster (Imported)'!A3218</f>
        <v>0</v>
      </c>
      <c r="L3218">
        <f t="shared" si="303"/>
        <v>0</v>
      </c>
      <c r="M3218">
        <f t="shared" si="304"/>
        <v>0</v>
      </c>
      <c r="N3218">
        <f t="shared" si="305"/>
        <v>0</v>
      </c>
      <c r="O3218" s="1">
        <f t="shared" si="306"/>
        <v>0</v>
      </c>
      <c r="P3218">
        <f>SUMIFS('vCluster (Imported)'!$G:$G,'vCluster (Imported)'!$A:$A,K3218)</f>
        <v>0</v>
      </c>
      <c r="Q3218">
        <f t="shared" si="307"/>
        <v>0</v>
      </c>
    </row>
    <row r="3219" spans="1:17" x14ac:dyDescent="0.3">
      <c r="A3219">
        <f t="shared" si="302"/>
        <v>3219</v>
      </c>
      <c r="B3219" t="str">
        <f>IF(HLOOKUP("Memory",'vInfo (Imported)'!$1:$5000,A3219,FALSE)&gt;0,HLOOKUP("Memory",'vInfo (Imported)'!$1:$5000,A3219,FALSE),"")</f>
        <v/>
      </c>
      <c r="C3219" t="str">
        <f>IF(HLOOKUP("CPUs",'vInfo (Imported)'!$1:$5000,A3219,FALSE)&gt;0,
HLOOKUP("CPUs",'vInfo (Imported)'!$1:$5000,A3219,FALSE),
"")</f>
        <v/>
      </c>
      <c r="D3219" t="str">
        <f>IF(HLOOKUP($D$1,'vInfo (Imported)'!$1:$5000,A3219,FALSE)&gt;0,
HLOOKUP($D$1,'vInfo (Imported)'!$1:$5000,A3219,FALSE),
"")</f>
        <v/>
      </c>
      <c r="E3219" t="str">
        <f>IF(HLOOKUP("Category",'vInfo (Imported)'!$1:$5000,A3219,FALSE)&gt;0,
HLOOKUP("Category",'vInfo (Imported)'!$1:$5000,A3219,FALSE),
"")</f>
        <v/>
      </c>
      <c r="F3219" t="str">
        <f>IF(HLOOKUP("OS according to the configuration file",'vInfo (Imported)'!$1:$5000,A3219,FALSE)&gt;0,
HLOOKUP("OS according to the configuration file",'vInfo (Imported)'!$1:$5000,A3219,FALSE),
"")</f>
        <v/>
      </c>
      <c r="G3219" s="1" t="str">
        <f>IF(HLOOKUP("Cluster",'vInfo (Imported)'!$1:$5000,A3219,FALSE)&gt;0,
HLOOKUP("Cluster",'vInfo (Imported)'!$1:$5000,A3219,FALSE),
"")</f>
        <v/>
      </c>
      <c r="K3219" s="28">
        <f>'vCluster (Imported)'!A3219</f>
        <v>0</v>
      </c>
      <c r="L3219">
        <f t="shared" si="303"/>
        <v>0</v>
      </c>
      <c r="M3219">
        <f t="shared" si="304"/>
        <v>0</v>
      </c>
      <c r="N3219">
        <f t="shared" si="305"/>
        <v>0</v>
      </c>
      <c r="O3219" s="1">
        <f t="shared" si="306"/>
        <v>0</v>
      </c>
      <c r="P3219">
        <f>SUMIFS('vCluster (Imported)'!$G:$G,'vCluster (Imported)'!$A:$A,K3219)</f>
        <v>0</v>
      </c>
      <c r="Q3219">
        <f t="shared" si="307"/>
        <v>0</v>
      </c>
    </row>
    <row r="3220" spans="1:17" x14ac:dyDescent="0.3">
      <c r="A3220">
        <f t="shared" si="302"/>
        <v>3220</v>
      </c>
      <c r="B3220" t="str">
        <f>IF(HLOOKUP("Memory",'vInfo (Imported)'!$1:$5000,A3220,FALSE)&gt;0,HLOOKUP("Memory",'vInfo (Imported)'!$1:$5000,A3220,FALSE),"")</f>
        <v/>
      </c>
      <c r="C3220" t="str">
        <f>IF(HLOOKUP("CPUs",'vInfo (Imported)'!$1:$5000,A3220,FALSE)&gt;0,
HLOOKUP("CPUs",'vInfo (Imported)'!$1:$5000,A3220,FALSE),
"")</f>
        <v/>
      </c>
      <c r="D3220" t="str">
        <f>IF(HLOOKUP($D$1,'vInfo (Imported)'!$1:$5000,A3220,FALSE)&gt;0,
HLOOKUP($D$1,'vInfo (Imported)'!$1:$5000,A3220,FALSE),
"")</f>
        <v/>
      </c>
      <c r="E3220" t="str">
        <f>IF(HLOOKUP("Category",'vInfo (Imported)'!$1:$5000,A3220,FALSE)&gt;0,
HLOOKUP("Category",'vInfo (Imported)'!$1:$5000,A3220,FALSE),
"")</f>
        <v/>
      </c>
      <c r="F3220" t="str">
        <f>IF(HLOOKUP("OS according to the configuration file",'vInfo (Imported)'!$1:$5000,A3220,FALSE)&gt;0,
HLOOKUP("OS according to the configuration file",'vInfo (Imported)'!$1:$5000,A3220,FALSE),
"")</f>
        <v/>
      </c>
      <c r="G3220" s="1" t="str">
        <f>IF(HLOOKUP("Cluster",'vInfo (Imported)'!$1:$5000,A3220,FALSE)&gt;0,
HLOOKUP("Cluster",'vInfo (Imported)'!$1:$5000,A3220,FALSE),
"")</f>
        <v/>
      </c>
      <c r="K3220" s="28">
        <f>'vCluster (Imported)'!A3220</f>
        <v>0</v>
      </c>
      <c r="L3220">
        <f t="shared" si="303"/>
        <v>0</v>
      </c>
      <c r="M3220">
        <f t="shared" si="304"/>
        <v>0</v>
      </c>
      <c r="N3220">
        <f t="shared" si="305"/>
        <v>0</v>
      </c>
      <c r="O3220" s="1">
        <f t="shared" si="306"/>
        <v>0</v>
      </c>
      <c r="P3220">
        <f>SUMIFS('vCluster (Imported)'!$G:$G,'vCluster (Imported)'!$A:$A,K3220)</f>
        <v>0</v>
      </c>
      <c r="Q3220">
        <f t="shared" si="307"/>
        <v>0</v>
      </c>
    </row>
    <row r="3221" spans="1:17" x14ac:dyDescent="0.3">
      <c r="A3221">
        <f t="shared" si="302"/>
        <v>3221</v>
      </c>
      <c r="B3221" t="str">
        <f>IF(HLOOKUP("Memory",'vInfo (Imported)'!$1:$5000,A3221,FALSE)&gt;0,HLOOKUP("Memory",'vInfo (Imported)'!$1:$5000,A3221,FALSE),"")</f>
        <v/>
      </c>
      <c r="C3221" t="str">
        <f>IF(HLOOKUP("CPUs",'vInfo (Imported)'!$1:$5000,A3221,FALSE)&gt;0,
HLOOKUP("CPUs",'vInfo (Imported)'!$1:$5000,A3221,FALSE),
"")</f>
        <v/>
      </c>
      <c r="D3221" t="str">
        <f>IF(HLOOKUP($D$1,'vInfo (Imported)'!$1:$5000,A3221,FALSE)&gt;0,
HLOOKUP($D$1,'vInfo (Imported)'!$1:$5000,A3221,FALSE),
"")</f>
        <v/>
      </c>
      <c r="E3221" t="str">
        <f>IF(HLOOKUP("Category",'vInfo (Imported)'!$1:$5000,A3221,FALSE)&gt;0,
HLOOKUP("Category",'vInfo (Imported)'!$1:$5000,A3221,FALSE),
"")</f>
        <v/>
      </c>
      <c r="F3221" t="str">
        <f>IF(HLOOKUP("OS according to the configuration file",'vInfo (Imported)'!$1:$5000,A3221,FALSE)&gt;0,
HLOOKUP("OS according to the configuration file",'vInfo (Imported)'!$1:$5000,A3221,FALSE),
"")</f>
        <v/>
      </c>
      <c r="G3221" s="1" t="str">
        <f>IF(HLOOKUP("Cluster",'vInfo (Imported)'!$1:$5000,A3221,FALSE)&gt;0,
HLOOKUP("Cluster",'vInfo (Imported)'!$1:$5000,A3221,FALSE),
"")</f>
        <v/>
      </c>
      <c r="K3221" s="28">
        <f>'vCluster (Imported)'!A3221</f>
        <v>0</v>
      </c>
      <c r="L3221">
        <f t="shared" si="303"/>
        <v>0</v>
      </c>
      <c r="M3221">
        <f t="shared" si="304"/>
        <v>0</v>
      </c>
      <c r="N3221">
        <f t="shared" si="305"/>
        <v>0</v>
      </c>
      <c r="O3221" s="1">
        <f t="shared" si="306"/>
        <v>0</v>
      </c>
      <c r="P3221">
        <f>SUMIFS('vCluster (Imported)'!$G:$G,'vCluster (Imported)'!$A:$A,K3221)</f>
        <v>0</v>
      </c>
      <c r="Q3221">
        <f t="shared" si="307"/>
        <v>0</v>
      </c>
    </row>
    <row r="3222" spans="1:17" x14ac:dyDescent="0.3">
      <c r="A3222">
        <f t="shared" si="302"/>
        <v>3222</v>
      </c>
      <c r="B3222" t="str">
        <f>IF(HLOOKUP("Memory",'vInfo (Imported)'!$1:$5000,A3222,FALSE)&gt;0,HLOOKUP("Memory",'vInfo (Imported)'!$1:$5000,A3222,FALSE),"")</f>
        <v/>
      </c>
      <c r="C3222" t="str">
        <f>IF(HLOOKUP("CPUs",'vInfo (Imported)'!$1:$5000,A3222,FALSE)&gt;0,
HLOOKUP("CPUs",'vInfo (Imported)'!$1:$5000,A3222,FALSE),
"")</f>
        <v/>
      </c>
      <c r="D3222" t="str">
        <f>IF(HLOOKUP($D$1,'vInfo (Imported)'!$1:$5000,A3222,FALSE)&gt;0,
HLOOKUP($D$1,'vInfo (Imported)'!$1:$5000,A3222,FALSE),
"")</f>
        <v/>
      </c>
      <c r="E3222" t="str">
        <f>IF(HLOOKUP("Category",'vInfo (Imported)'!$1:$5000,A3222,FALSE)&gt;0,
HLOOKUP("Category",'vInfo (Imported)'!$1:$5000,A3222,FALSE),
"")</f>
        <v/>
      </c>
      <c r="F3222" t="str">
        <f>IF(HLOOKUP("OS according to the configuration file",'vInfo (Imported)'!$1:$5000,A3222,FALSE)&gt;0,
HLOOKUP("OS according to the configuration file",'vInfo (Imported)'!$1:$5000,A3222,FALSE),
"")</f>
        <v/>
      </c>
      <c r="G3222" s="1" t="str">
        <f>IF(HLOOKUP("Cluster",'vInfo (Imported)'!$1:$5000,A3222,FALSE)&gt;0,
HLOOKUP("Cluster",'vInfo (Imported)'!$1:$5000,A3222,FALSE),
"")</f>
        <v/>
      </c>
      <c r="K3222" s="28">
        <f>'vCluster (Imported)'!A3222</f>
        <v>0</v>
      </c>
      <c r="L3222">
        <f t="shared" si="303"/>
        <v>0</v>
      </c>
      <c r="M3222">
        <f t="shared" si="304"/>
        <v>0</v>
      </c>
      <c r="N3222">
        <f t="shared" si="305"/>
        <v>0</v>
      </c>
      <c r="O3222" s="1">
        <f t="shared" si="306"/>
        <v>0</v>
      </c>
      <c r="P3222">
        <f>SUMIFS('vCluster (Imported)'!$G:$G,'vCluster (Imported)'!$A:$A,K3222)</f>
        <v>0</v>
      </c>
      <c r="Q3222">
        <f t="shared" si="307"/>
        <v>0</v>
      </c>
    </row>
    <row r="3223" spans="1:17" x14ac:dyDescent="0.3">
      <c r="A3223">
        <f t="shared" si="302"/>
        <v>3223</v>
      </c>
      <c r="B3223" t="str">
        <f>IF(HLOOKUP("Memory",'vInfo (Imported)'!$1:$5000,A3223,FALSE)&gt;0,HLOOKUP("Memory",'vInfo (Imported)'!$1:$5000,A3223,FALSE),"")</f>
        <v/>
      </c>
      <c r="C3223" t="str">
        <f>IF(HLOOKUP("CPUs",'vInfo (Imported)'!$1:$5000,A3223,FALSE)&gt;0,
HLOOKUP("CPUs",'vInfo (Imported)'!$1:$5000,A3223,FALSE),
"")</f>
        <v/>
      </c>
      <c r="D3223" t="str">
        <f>IF(HLOOKUP($D$1,'vInfo (Imported)'!$1:$5000,A3223,FALSE)&gt;0,
HLOOKUP($D$1,'vInfo (Imported)'!$1:$5000,A3223,FALSE),
"")</f>
        <v/>
      </c>
      <c r="E3223" t="str">
        <f>IF(HLOOKUP("Category",'vInfo (Imported)'!$1:$5000,A3223,FALSE)&gt;0,
HLOOKUP("Category",'vInfo (Imported)'!$1:$5000,A3223,FALSE),
"")</f>
        <v/>
      </c>
      <c r="F3223" t="str">
        <f>IF(HLOOKUP("OS according to the configuration file",'vInfo (Imported)'!$1:$5000,A3223,FALSE)&gt;0,
HLOOKUP("OS according to the configuration file",'vInfo (Imported)'!$1:$5000,A3223,FALSE),
"")</f>
        <v/>
      </c>
      <c r="G3223" s="1" t="str">
        <f>IF(HLOOKUP("Cluster",'vInfo (Imported)'!$1:$5000,A3223,FALSE)&gt;0,
HLOOKUP("Cluster",'vInfo (Imported)'!$1:$5000,A3223,FALSE),
"")</f>
        <v/>
      </c>
      <c r="K3223" s="28">
        <f>'vCluster (Imported)'!A3223</f>
        <v>0</v>
      </c>
      <c r="L3223">
        <f t="shared" si="303"/>
        <v>0</v>
      </c>
      <c r="M3223">
        <f t="shared" si="304"/>
        <v>0</v>
      </c>
      <c r="N3223">
        <f t="shared" si="305"/>
        <v>0</v>
      </c>
      <c r="O3223" s="1">
        <f t="shared" si="306"/>
        <v>0</v>
      </c>
      <c r="P3223">
        <f>SUMIFS('vCluster (Imported)'!$G:$G,'vCluster (Imported)'!$A:$A,K3223)</f>
        <v>0</v>
      </c>
      <c r="Q3223">
        <f t="shared" si="307"/>
        <v>0</v>
      </c>
    </row>
    <row r="3224" spans="1:17" x14ac:dyDescent="0.3">
      <c r="A3224">
        <f t="shared" si="302"/>
        <v>3224</v>
      </c>
      <c r="B3224" t="str">
        <f>IF(HLOOKUP("Memory",'vInfo (Imported)'!$1:$5000,A3224,FALSE)&gt;0,HLOOKUP("Memory",'vInfo (Imported)'!$1:$5000,A3224,FALSE),"")</f>
        <v/>
      </c>
      <c r="C3224" t="str">
        <f>IF(HLOOKUP("CPUs",'vInfo (Imported)'!$1:$5000,A3224,FALSE)&gt;0,
HLOOKUP("CPUs",'vInfo (Imported)'!$1:$5000,A3224,FALSE),
"")</f>
        <v/>
      </c>
      <c r="D3224" t="str">
        <f>IF(HLOOKUP($D$1,'vInfo (Imported)'!$1:$5000,A3224,FALSE)&gt;0,
HLOOKUP($D$1,'vInfo (Imported)'!$1:$5000,A3224,FALSE),
"")</f>
        <v/>
      </c>
      <c r="E3224" t="str">
        <f>IF(HLOOKUP("Category",'vInfo (Imported)'!$1:$5000,A3224,FALSE)&gt;0,
HLOOKUP("Category",'vInfo (Imported)'!$1:$5000,A3224,FALSE),
"")</f>
        <v/>
      </c>
      <c r="F3224" t="str">
        <f>IF(HLOOKUP("OS according to the configuration file",'vInfo (Imported)'!$1:$5000,A3224,FALSE)&gt;0,
HLOOKUP("OS according to the configuration file",'vInfo (Imported)'!$1:$5000,A3224,FALSE),
"")</f>
        <v/>
      </c>
      <c r="G3224" s="1" t="str">
        <f>IF(HLOOKUP("Cluster",'vInfo (Imported)'!$1:$5000,A3224,FALSE)&gt;0,
HLOOKUP("Cluster",'vInfo (Imported)'!$1:$5000,A3224,FALSE),
"")</f>
        <v/>
      </c>
      <c r="K3224" s="28">
        <f>'vCluster (Imported)'!A3224</f>
        <v>0</v>
      </c>
      <c r="L3224">
        <f t="shared" si="303"/>
        <v>0</v>
      </c>
      <c r="M3224">
        <f t="shared" si="304"/>
        <v>0</v>
      </c>
      <c r="N3224">
        <f t="shared" si="305"/>
        <v>0</v>
      </c>
      <c r="O3224" s="1">
        <f t="shared" si="306"/>
        <v>0</v>
      </c>
      <c r="P3224">
        <f>SUMIFS('vCluster (Imported)'!$G:$G,'vCluster (Imported)'!$A:$A,K3224)</f>
        <v>0</v>
      </c>
      <c r="Q3224">
        <f t="shared" si="307"/>
        <v>0</v>
      </c>
    </row>
    <row r="3225" spans="1:17" x14ac:dyDescent="0.3">
      <c r="A3225">
        <f t="shared" si="302"/>
        <v>3225</v>
      </c>
      <c r="B3225" t="str">
        <f>IF(HLOOKUP("Memory",'vInfo (Imported)'!$1:$5000,A3225,FALSE)&gt;0,HLOOKUP("Memory",'vInfo (Imported)'!$1:$5000,A3225,FALSE),"")</f>
        <v/>
      </c>
      <c r="C3225" t="str">
        <f>IF(HLOOKUP("CPUs",'vInfo (Imported)'!$1:$5000,A3225,FALSE)&gt;0,
HLOOKUP("CPUs",'vInfo (Imported)'!$1:$5000,A3225,FALSE),
"")</f>
        <v/>
      </c>
      <c r="D3225" t="str">
        <f>IF(HLOOKUP($D$1,'vInfo (Imported)'!$1:$5000,A3225,FALSE)&gt;0,
HLOOKUP($D$1,'vInfo (Imported)'!$1:$5000,A3225,FALSE),
"")</f>
        <v/>
      </c>
      <c r="E3225" t="str">
        <f>IF(HLOOKUP("Category",'vInfo (Imported)'!$1:$5000,A3225,FALSE)&gt;0,
HLOOKUP("Category",'vInfo (Imported)'!$1:$5000,A3225,FALSE),
"")</f>
        <v/>
      </c>
      <c r="F3225" t="str">
        <f>IF(HLOOKUP("OS according to the configuration file",'vInfo (Imported)'!$1:$5000,A3225,FALSE)&gt;0,
HLOOKUP("OS according to the configuration file",'vInfo (Imported)'!$1:$5000,A3225,FALSE),
"")</f>
        <v/>
      </c>
      <c r="G3225" s="1" t="str">
        <f>IF(HLOOKUP("Cluster",'vInfo (Imported)'!$1:$5000,A3225,FALSE)&gt;0,
HLOOKUP("Cluster",'vInfo (Imported)'!$1:$5000,A3225,FALSE),
"")</f>
        <v/>
      </c>
      <c r="K3225" s="28">
        <f>'vCluster (Imported)'!A3225</f>
        <v>0</v>
      </c>
      <c r="L3225">
        <f t="shared" si="303"/>
        <v>0</v>
      </c>
      <c r="M3225">
        <f t="shared" si="304"/>
        <v>0</v>
      </c>
      <c r="N3225">
        <f t="shared" si="305"/>
        <v>0</v>
      </c>
      <c r="O3225" s="1">
        <f t="shared" si="306"/>
        <v>0</v>
      </c>
      <c r="P3225">
        <f>SUMIFS('vCluster (Imported)'!$G:$G,'vCluster (Imported)'!$A:$A,K3225)</f>
        <v>0</v>
      </c>
      <c r="Q3225">
        <f t="shared" si="307"/>
        <v>0</v>
      </c>
    </row>
    <row r="3226" spans="1:17" x14ac:dyDescent="0.3">
      <c r="A3226">
        <f t="shared" si="302"/>
        <v>3226</v>
      </c>
      <c r="B3226" t="str">
        <f>IF(HLOOKUP("Memory",'vInfo (Imported)'!$1:$5000,A3226,FALSE)&gt;0,HLOOKUP("Memory",'vInfo (Imported)'!$1:$5000,A3226,FALSE),"")</f>
        <v/>
      </c>
      <c r="C3226" t="str">
        <f>IF(HLOOKUP("CPUs",'vInfo (Imported)'!$1:$5000,A3226,FALSE)&gt;0,
HLOOKUP("CPUs",'vInfo (Imported)'!$1:$5000,A3226,FALSE),
"")</f>
        <v/>
      </c>
      <c r="D3226" t="str">
        <f>IF(HLOOKUP($D$1,'vInfo (Imported)'!$1:$5000,A3226,FALSE)&gt;0,
HLOOKUP($D$1,'vInfo (Imported)'!$1:$5000,A3226,FALSE),
"")</f>
        <v/>
      </c>
      <c r="E3226" t="str">
        <f>IF(HLOOKUP("Category",'vInfo (Imported)'!$1:$5000,A3226,FALSE)&gt;0,
HLOOKUP("Category",'vInfo (Imported)'!$1:$5000,A3226,FALSE),
"")</f>
        <v/>
      </c>
      <c r="F3226" t="str">
        <f>IF(HLOOKUP("OS according to the configuration file",'vInfo (Imported)'!$1:$5000,A3226,FALSE)&gt;0,
HLOOKUP("OS according to the configuration file",'vInfo (Imported)'!$1:$5000,A3226,FALSE),
"")</f>
        <v/>
      </c>
      <c r="G3226" s="1" t="str">
        <f>IF(HLOOKUP("Cluster",'vInfo (Imported)'!$1:$5000,A3226,FALSE)&gt;0,
HLOOKUP("Cluster",'vInfo (Imported)'!$1:$5000,A3226,FALSE),
"")</f>
        <v/>
      </c>
      <c r="K3226" s="28">
        <f>'vCluster (Imported)'!A3226</f>
        <v>0</v>
      </c>
      <c r="L3226">
        <f t="shared" si="303"/>
        <v>0</v>
      </c>
      <c r="M3226">
        <f t="shared" si="304"/>
        <v>0</v>
      </c>
      <c r="N3226">
        <f t="shared" si="305"/>
        <v>0</v>
      </c>
      <c r="O3226" s="1">
        <f t="shared" si="306"/>
        <v>0</v>
      </c>
      <c r="P3226">
        <f>SUMIFS('vCluster (Imported)'!$G:$G,'vCluster (Imported)'!$A:$A,K3226)</f>
        <v>0</v>
      </c>
      <c r="Q3226">
        <f t="shared" si="307"/>
        <v>0</v>
      </c>
    </row>
    <row r="3227" spans="1:17" x14ac:dyDescent="0.3">
      <c r="A3227">
        <f t="shared" si="302"/>
        <v>3227</v>
      </c>
      <c r="B3227" t="str">
        <f>IF(HLOOKUP("Memory",'vInfo (Imported)'!$1:$5000,A3227,FALSE)&gt;0,HLOOKUP("Memory",'vInfo (Imported)'!$1:$5000,A3227,FALSE),"")</f>
        <v/>
      </c>
      <c r="C3227" t="str">
        <f>IF(HLOOKUP("CPUs",'vInfo (Imported)'!$1:$5000,A3227,FALSE)&gt;0,
HLOOKUP("CPUs",'vInfo (Imported)'!$1:$5000,A3227,FALSE),
"")</f>
        <v/>
      </c>
      <c r="D3227" t="str">
        <f>IF(HLOOKUP($D$1,'vInfo (Imported)'!$1:$5000,A3227,FALSE)&gt;0,
HLOOKUP($D$1,'vInfo (Imported)'!$1:$5000,A3227,FALSE),
"")</f>
        <v/>
      </c>
      <c r="E3227" t="str">
        <f>IF(HLOOKUP("Category",'vInfo (Imported)'!$1:$5000,A3227,FALSE)&gt;0,
HLOOKUP("Category",'vInfo (Imported)'!$1:$5000,A3227,FALSE),
"")</f>
        <v/>
      </c>
      <c r="F3227" t="str">
        <f>IF(HLOOKUP("OS according to the configuration file",'vInfo (Imported)'!$1:$5000,A3227,FALSE)&gt;0,
HLOOKUP("OS according to the configuration file",'vInfo (Imported)'!$1:$5000,A3227,FALSE),
"")</f>
        <v/>
      </c>
      <c r="G3227" s="1" t="str">
        <f>IF(HLOOKUP("Cluster",'vInfo (Imported)'!$1:$5000,A3227,FALSE)&gt;0,
HLOOKUP("Cluster",'vInfo (Imported)'!$1:$5000,A3227,FALSE),
"")</f>
        <v/>
      </c>
      <c r="K3227" s="28">
        <f>'vCluster (Imported)'!A3227</f>
        <v>0</v>
      </c>
      <c r="L3227">
        <f t="shared" si="303"/>
        <v>0</v>
      </c>
      <c r="M3227">
        <f t="shared" si="304"/>
        <v>0</v>
      </c>
      <c r="N3227">
        <f t="shared" si="305"/>
        <v>0</v>
      </c>
      <c r="O3227" s="1">
        <f t="shared" si="306"/>
        <v>0</v>
      </c>
      <c r="P3227">
        <f>SUMIFS('vCluster (Imported)'!$G:$G,'vCluster (Imported)'!$A:$A,K3227)</f>
        <v>0</v>
      </c>
      <c r="Q3227">
        <f t="shared" si="307"/>
        <v>0</v>
      </c>
    </row>
    <row r="3228" spans="1:17" x14ac:dyDescent="0.3">
      <c r="A3228">
        <f t="shared" si="302"/>
        <v>3228</v>
      </c>
      <c r="B3228" t="str">
        <f>IF(HLOOKUP("Memory",'vInfo (Imported)'!$1:$5000,A3228,FALSE)&gt;0,HLOOKUP("Memory",'vInfo (Imported)'!$1:$5000,A3228,FALSE),"")</f>
        <v/>
      </c>
      <c r="C3228" t="str">
        <f>IF(HLOOKUP("CPUs",'vInfo (Imported)'!$1:$5000,A3228,FALSE)&gt;0,
HLOOKUP("CPUs",'vInfo (Imported)'!$1:$5000,A3228,FALSE),
"")</f>
        <v/>
      </c>
      <c r="D3228" t="str">
        <f>IF(HLOOKUP($D$1,'vInfo (Imported)'!$1:$5000,A3228,FALSE)&gt;0,
HLOOKUP($D$1,'vInfo (Imported)'!$1:$5000,A3228,FALSE),
"")</f>
        <v/>
      </c>
      <c r="E3228" t="str">
        <f>IF(HLOOKUP("Category",'vInfo (Imported)'!$1:$5000,A3228,FALSE)&gt;0,
HLOOKUP("Category",'vInfo (Imported)'!$1:$5000,A3228,FALSE),
"")</f>
        <v/>
      </c>
      <c r="F3228" t="str">
        <f>IF(HLOOKUP("OS according to the configuration file",'vInfo (Imported)'!$1:$5000,A3228,FALSE)&gt;0,
HLOOKUP("OS according to the configuration file",'vInfo (Imported)'!$1:$5000,A3228,FALSE),
"")</f>
        <v/>
      </c>
      <c r="G3228" s="1" t="str">
        <f>IF(HLOOKUP("Cluster",'vInfo (Imported)'!$1:$5000,A3228,FALSE)&gt;0,
HLOOKUP("Cluster",'vInfo (Imported)'!$1:$5000,A3228,FALSE),
"")</f>
        <v/>
      </c>
      <c r="K3228" s="28">
        <f>'vCluster (Imported)'!A3228</f>
        <v>0</v>
      </c>
      <c r="L3228">
        <f t="shared" si="303"/>
        <v>0</v>
      </c>
      <c r="M3228">
        <f t="shared" si="304"/>
        <v>0</v>
      </c>
      <c r="N3228">
        <f t="shared" si="305"/>
        <v>0</v>
      </c>
      <c r="O3228" s="1">
        <f t="shared" si="306"/>
        <v>0</v>
      </c>
      <c r="P3228">
        <f>SUMIFS('vCluster (Imported)'!$G:$G,'vCluster (Imported)'!$A:$A,K3228)</f>
        <v>0</v>
      </c>
      <c r="Q3228">
        <f t="shared" si="307"/>
        <v>0</v>
      </c>
    </row>
    <row r="3229" spans="1:17" x14ac:dyDescent="0.3">
      <c r="A3229">
        <f t="shared" si="302"/>
        <v>3229</v>
      </c>
      <c r="B3229" t="str">
        <f>IF(HLOOKUP("Memory",'vInfo (Imported)'!$1:$5000,A3229,FALSE)&gt;0,HLOOKUP("Memory",'vInfo (Imported)'!$1:$5000,A3229,FALSE),"")</f>
        <v/>
      </c>
      <c r="C3229" t="str">
        <f>IF(HLOOKUP("CPUs",'vInfo (Imported)'!$1:$5000,A3229,FALSE)&gt;0,
HLOOKUP("CPUs",'vInfo (Imported)'!$1:$5000,A3229,FALSE),
"")</f>
        <v/>
      </c>
      <c r="D3229" t="str">
        <f>IF(HLOOKUP($D$1,'vInfo (Imported)'!$1:$5000,A3229,FALSE)&gt;0,
HLOOKUP($D$1,'vInfo (Imported)'!$1:$5000,A3229,FALSE),
"")</f>
        <v/>
      </c>
      <c r="E3229" t="str">
        <f>IF(HLOOKUP("Category",'vInfo (Imported)'!$1:$5000,A3229,FALSE)&gt;0,
HLOOKUP("Category",'vInfo (Imported)'!$1:$5000,A3229,FALSE),
"")</f>
        <v/>
      </c>
      <c r="F3229" t="str">
        <f>IF(HLOOKUP("OS according to the configuration file",'vInfo (Imported)'!$1:$5000,A3229,FALSE)&gt;0,
HLOOKUP("OS according to the configuration file",'vInfo (Imported)'!$1:$5000,A3229,FALSE),
"")</f>
        <v/>
      </c>
      <c r="G3229" s="1" t="str">
        <f>IF(HLOOKUP("Cluster",'vInfo (Imported)'!$1:$5000,A3229,FALSE)&gt;0,
HLOOKUP("Cluster",'vInfo (Imported)'!$1:$5000,A3229,FALSE),
"")</f>
        <v/>
      </c>
      <c r="K3229" s="28">
        <f>'vCluster (Imported)'!A3229</f>
        <v>0</v>
      </c>
      <c r="L3229">
        <f t="shared" si="303"/>
        <v>0</v>
      </c>
      <c r="M3229">
        <f t="shared" si="304"/>
        <v>0</v>
      </c>
      <c r="N3229">
        <f t="shared" si="305"/>
        <v>0</v>
      </c>
      <c r="O3229" s="1">
        <f t="shared" si="306"/>
        <v>0</v>
      </c>
      <c r="P3229">
        <f>SUMIFS('vCluster (Imported)'!$G:$G,'vCluster (Imported)'!$A:$A,K3229)</f>
        <v>0</v>
      </c>
      <c r="Q3229">
        <f t="shared" si="307"/>
        <v>0</v>
      </c>
    </row>
    <row r="3230" spans="1:17" x14ac:dyDescent="0.3">
      <c r="A3230">
        <f t="shared" si="302"/>
        <v>3230</v>
      </c>
      <c r="B3230" t="str">
        <f>IF(HLOOKUP("Memory",'vInfo (Imported)'!$1:$5000,A3230,FALSE)&gt;0,HLOOKUP("Memory",'vInfo (Imported)'!$1:$5000,A3230,FALSE),"")</f>
        <v/>
      </c>
      <c r="C3230" t="str">
        <f>IF(HLOOKUP("CPUs",'vInfo (Imported)'!$1:$5000,A3230,FALSE)&gt;0,
HLOOKUP("CPUs",'vInfo (Imported)'!$1:$5000,A3230,FALSE),
"")</f>
        <v/>
      </c>
      <c r="D3230" t="str">
        <f>IF(HLOOKUP($D$1,'vInfo (Imported)'!$1:$5000,A3230,FALSE)&gt;0,
HLOOKUP($D$1,'vInfo (Imported)'!$1:$5000,A3230,FALSE),
"")</f>
        <v/>
      </c>
      <c r="E3230" t="str">
        <f>IF(HLOOKUP("Category",'vInfo (Imported)'!$1:$5000,A3230,FALSE)&gt;0,
HLOOKUP("Category",'vInfo (Imported)'!$1:$5000,A3230,FALSE),
"")</f>
        <v/>
      </c>
      <c r="F3230" t="str">
        <f>IF(HLOOKUP("OS according to the configuration file",'vInfo (Imported)'!$1:$5000,A3230,FALSE)&gt;0,
HLOOKUP("OS according to the configuration file",'vInfo (Imported)'!$1:$5000,A3230,FALSE),
"")</f>
        <v/>
      </c>
      <c r="G3230" s="1" t="str">
        <f>IF(HLOOKUP("Cluster",'vInfo (Imported)'!$1:$5000,A3230,FALSE)&gt;0,
HLOOKUP("Cluster",'vInfo (Imported)'!$1:$5000,A3230,FALSE),
"")</f>
        <v/>
      </c>
      <c r="K3230" s="28">
        <f>'vCluster (Imported)'!A3230</f>
        <v>0</v>
      </c>
      <c r="L3230">
        <f t="shared" si="303"/>
        <v>0</v>
      </c>
      <c r="M3230">
        <f t="shared" si="304"/>
        <v>0</v>
      </c>
      <c r="N3230">
        <f t="shared" si="305"/>
        <v>0</v>
      </c>
      <c r="O3230" s="1">
        <f t="shared" si="306"/>
        <v>0</v>
      </c>
      <c r="P3230">
        <f>SUMIFS('vCluster (Imported)'!$G:$G,'vCluster (Imported)'!$A:$A,K3230)</f>
        <v>0</v>
      </c>
      <c r="Q3230">
        <f t="shared" si="307"/>
        <v>0</v>
      </c>
    </row>
    <row r="3231" spans="1:17" x14ac:dyDescent="0.3">
      <c r="A3231">
        <f t="shared" si="302"/>
        <v>3231</v>
      </c>
      <c r="B3231" t="str">
        <f>IF(HLOOKUP("Memory",'vInfo (Imported)'!$1:$5000,A3231,FALSE)&gt;0,HLOOKUP("Memory",'vInfo (Imported)'!$1:$5000,A3231,FALSE),"")</f>
        <v/>
      </c>
      <c r="C3231" t="str">
        <f>IF(HLOOKUP("CPUs",'vInfo (Imported)'!$1:$5000,A3231,FALSE)&gt;0,
HLOOKUP("CPUs",'vInfo (Imported)'!$1:$5000,A3231,FALSE),
"")</f>
        <v/>
      </c>
      <c r="D3231" t="str">
        <f>IF(HLOOKUP($D$1,'vInfo (Imported)'!$1:$5000,A3231,FALSE)&gt;0,
HLOOKUP($D$1,'vInfo (Imported)'!$1:$5000,A3231,FALSE),
"")</f>
        <v/>
      </c>
      <c r="E3231" t="str">
        <f>IF(HLOOKUP("Category",'vInfo (Imported)'!$1:$5000,A3231,FALSE)&gt;0,
HLOOKUP("Category",'vInfo (Imported)'!$1:$5000,A3231,FALSE),
"")</f>
        <v/>
      </c>
      <c r="F3231" t="str">
        <f>IF(HLOOKUP("OS according to the configuration file",'vInfo (Imported)'!$1:$5000,A3231,FALSE)&gt;0,
HLOOKUP("OS according to the configuration file",'vInfo (Imported)'!$1:$5000,A3231,FALSE),
"")</f>
        <v/>
      </c>
      <c r="G3231" s="1" t="str">
        <f>IF(HLOOKUP("Cluster",'vInfo (Imported)'!$1:$5000,A3231,FALSE)&gt;0,
HLOOKUP("Cluster",'vInfo (Imported)'!$1:$5000,A3231,FALSE),
"")</f>
        <v/>
      </c>
      <c r="K3231" s="28">
        <f>'vCluster (Imported)'!A3231</f>
        <v>0</v>
      </c>
      <c r="L3231">
        <f t="shared" si="303"/>
        <v>0</v>
      </c>
      <c r="M3231">
        <f t="shared" si="304"/>
        <v>0</v>
      </c>
      <c r="N3231">
        <f t="shared" si="305"/>
        <v>0</v>
      </c>
      <c r="O3231" s="1">
        <f t="shared" si="306"/>
        <v>0</v>
      </c>
      <c r="P3231">
        <f>SUMIFS('vCluster (Imported)'!$G:$G,'vCluster (Imported)'!$A:$A,K3231)</f>
        <v>0</v>
      </c>
      <c r="Q3231">
        <f t="shared" si="307"/>
        <v>0</v>
      </c>
    </row>
    <row r="3232" spans="1:17" x14ac:dyDescent="0.3">
      <c r="A3232">
        <f t="shared" si="302"/>
        <v>3232</v>
      </c>
      <c r="B3232" t="str">
        <f>IF(HLOOKUP("Memory",'vInfo (Imported)'!$1:$5000,A3232,FALSE)&gt;0,HLOOKUP("Memory",'vInfo (Imported)'!$1:$5000,A3232,FALSE),"")</f>
        <v/>
      </c>
      <c r="C3232" t="str">
        <f>IF(HLOOKUP("CPUs",'vInfo (Imported)'!$1:$5000,A3232,FALSE)&gt;0,
HLOOKUP("CPUs",'vInfo (Imported)'!$1:$5000,A3232,FALSE),
"")</f>
        <v/>
      </c>
      <c r="D3232" t="str">
        <f>IF(HLOOKUP($D$1,'vInfo (Imported)'!$1:$5000,A3232,FALSE)&gt;0,
HLOOKUP($D$1,'vInfo (Imported)'!$1:$5000,A3232,FALSE),
"")</f>
        <v/>
      </c>
      <c r="E3232" t="str">
        <f>IF(HLOOKUP("Category",'vInfo (Imported)'!$1:$5000,A3232,FALSE)&gt;0,
HLOOKUP("Category",'vInfo (Imported)'!$1:$5000,A3232,FALSE),
"")</f>
        <v/>
      </c>
      <c r="F3232" t="str">
        <f>IF(HLOOKUP("OS according to the configuration file",'vInfo (Imported)'!$1:$5000,A3232,FALSE)&gt;0,
HLOOKUP("OS according to the configuration file",'vInfo (Imported)'!$1:$5000,A3232,FALSE),
"")</f>
        <v/>
      </c>
      <c r="G3232" s="1" t="str">
        <f>IF(HLOOKUP("Cluster",'vInfo (Imported)'!$1:$5000,A3232,FALSE)&gt;0,
HLOOKUP("Cluster",'vInfo (Imported)'!$1:$5000,A3232,FALSE),
"")</f>
        <v/>
      </c>
      <c r="K3232" s="28">
        <f>'vCluster (Imported)'!A3232</f>
        <v>0</v>
      </c>
      <c r="L3232">
        <f t="shared" si="303"/>
        <v>0</v>
      </c>
      <c r="M3232">
        <f t="shared" si="304"/>
        <v>0</v>
      </c>
      <c r="N3232">
        <f t="shared" si="305"/>
        <v>0</v>
      </c>
      <c r="O3232" s="1">
        <f t="shared" si="306"/>
        <v>0</v>
      </c>
      <c r="P3232">
        <f>SUMIFS('vCluster (Imported)'!$G:$G,'vCluster (Imported)'!$A:$A,K3232)</f>
        <v>0</v>
      </c>
      <c r="Q3232">
        <f t="shared" si="307"/>
        <v>0</v>
      </c>
    </row>
    <row r="3233" spans="1:17" x14ac:dyDescent="0.3">
      <c r="A3233">
        <f t="shared" si="302"/>
        <v>3233</v>
      </c>
      <c r="B3233" t="str">
        <f>IF(HLOOKUP("Memory",'vInfo (Imported)'!$1:$5000,A3233,FALSE)&gt;0,HLOOKUP("Memory",'vInfo (Imported)'!$1:$5000,A3233,FALSE),"")</f>
        <v/>
      </c>
      <c r="C3233" t="str">
        <f>IF(HLOOKUP("CPUs",'vInfo (Imported)'!$1:$5000,A3233,FALSE)&gt;0,
HLOOKUP("CPUs",'vInfo (Imported)'!$1:$5000,A3233,FALSE),
"")</f>
        <v/>
      </c>
      <c r="D3233" t="str">
        <f>IF(HLOOKUP($D$1,'vInfo (Imported)'!$1:$5000,A3233,FALSE)&gt;0,
HLOOKUP($D$1,'vInfo (Imported)'!$1:$5000,A3233,FALSE),
"")</f>
        <v/>
      </c>
      <c r="E3233" t="str">
        <f>IF(HLOOKUP("Category",'vInfo (Imported)'!$1:$5000,A3233,FALSE)&gt;0,
HLOOKUP("Category",'vInfo (Imported)'!$1:$5000,A3233,FALSE),
"")</f>
        <v/>
      </c>
      <c r="F3233" t="str">
        <f>IF(HLOOKUP("OS according to the configuration file",'vInfo (Imported)'!$1:$5000,A3233,FALSE)&gt;0,
HLOOKUP("OS according to the configuration file",'vInfo (Imported)'!$1:$5000,A3233,FALSE),
"")</f>
        <v/>
      </c>
      <c r="G3233" s="1" t="str">
        <f>IF(HLOOKUP("Cluster",'vInfo (Imported)'!$1:$5000,A3233,FALSE)&gt;0,
HLOOKUP("Cluster",'vInfo (Imported)'!$1:$5000,A3233,FALSE),
"")</f>
        <v/>
      </c>
      <c r="K3233" s="28">
        <f>'vCluster (Imported)'!A3233</f>
        <v>0</v>
      </c>
      <c r="L3233">
        <f t="shared" si="303"/>
        <v>0</v>
      </c>
      <c r="M3233">
        <f t="shared" si="304"/>
        <v>0</v>
      </c>
      <c r="N3233">
        <f t="shared" si="305"/>
        <v>0</v>
      </c>
      <c r="O3233" s="1">
        <f t="shared" si="306"/>
        <v>0</v>
      </c>
      <c r="P3233">
        <f>SUMIFS('vCluster (Imported)'!$G:$G,'vCluster (Imported)'!$A:$A,K3233)</f>
        <v>0</v>
      </c>
      <c r="Q3233">
        <f t="shared" si="307"/>
        <v>0</v>
      </c>
    </row>
    <row r="3234" spans="1:17" x14ac:dyDescent="0.3">
      <c r="A3234">
        <f t="shared" si="302"/>
        <v>3234</v>
      </c>
      <c r="B3234" t="str">
        <f>IF(HLOOKUP("Memory",'vInfo (Imported)'!$1:$5000,A3234,FALSE)&gt;0,HLOOKUP("Memory",'vInfo (Imported)'!$1:$5000,A3234,FALSE),"")</f>
        <v/>
      </c>
      <c r="C3234" t="str">
        <f>IF(HLOOKUP("CPUs",'vInfo (Imported)'!$1:$5000,A3234,FALSE)&gt;0,
HLOOKUP("CPUs",'vInfo (Imported)'!$1:$5000,A3234,FALSE),
"")</f>
        <v/>
      </c>
      <c r="D3234" t="str">
        <f>IF(HLOOKUP($D$1,'vInfo (Imported)'!$1:$5000,A3234,FALSE)&gt;0,
HLOOKUP($D$1,'vInfo (Imported)'!$1:$5000,A3234,FALSE),
"")</f>
        <v/>
      </c>
      <c r="E3234" t="str">
        <f>IF(HLOOKUP("Category",'vInfo (Imported)'!$1:$5000,A3234,FALSE)&gt;0,
HLOOKUP("Category",'vInfo (Imported)'!$1:$5000,A3234,FALSE),
"")</f>
        <v/>
      </c>
      <c r="F3234" t="str">
        <f>IF(HLOOKUP("OS according to the configuration file",'vInfo (Imported)'!$1:$5000,A3234,FALSE)&gt;0,
HLOOKUP("OS according to the configuration file",'vInfo (Imported)'!$1:$5000,A3234,FALSE),
"")</f>
        <v/>
      </c>
      <c r="G3234" s="1" t="str">
        <f>IF(HLOOKUP("Cluster",'vInfo (Imported)'!$1:$5000,A3234,FALSE)&gt;0,
HLOOKUP("Cluster",'vInfo (Imported)'!$1:$5000,A3234,FALSE),
"")</f>
        <v/>
      </c>
      <c r="K3234" s="28">
        <f>'vCluster (Imported)'!A3234</f>
        <v>0</v>
      </c>
      <c r="L3234">
        <f t="shared" si="303"/>
        <v>0</v>
      </c>
      <c r="M3234">
        <f t="shared" si="304"/>
        <v>0</v>
      </c>
      <c r="N3234">
        <f t="shared" si="305"/>
        <v>0</v>
      </c>
      <c r="O3234" s="1">
        <f t="shared" si="306"/>
        <v>0</v>
      </c>
      <c r="P3234">
        <f>SUMIFS('vCluster (Imported)'!$G:$G,'vCluster (Imported)'!$A:$A,K3234)</f>
        <v>0</v>
      </c>
      <c r="Q3234">
        <f t="shared" si="307"/>
        <v>0</v>
      </c>
    </row>
    <row r="3235" spans="1:17" x14ac:dyDescent="0.3">
      <c r="A3235">
        <f t="shared" si="302"/>
        <v>3235</v>
      </c>
      <c r="B3235" t="str">
        <f>IF(HLOOKUP("Memory",'vInfo (Imported)'!$1:$5000,A3235,FALSE)&gt;0,HLOOKUP("Memory",'vInfo (Imported)'!$1:$5000,A3235,FALSE),"")</f>
        <v/>
      </c>
      <c r="C3235" t="str">
        <f>IF(HLOOKUP("CPUs",'vInfo (Imported)'!$1:$5000,A3235,FALSE)&gt;0,
HLOOKUP("CPUs",'vInfo (Imported)'!$1:$5000,A3235,FALSE),
"")</f>
        <v/>
      </c>
      <c r="D3235" t="str">
        <f>IF(HLOOKUP($D$1,'vInfo (Imported)'!$1:$5000,A3235,FALSE)&gt;0,
HLOOKUP($D$1,'vInfo (Imported)'!$1:$5000,A3235,FALSE),
"")</f>
        <v/>
      </c>
      <c r="E3235" t="str">
        <f>IF(HLOOKUP("Category",'vInfo (Imported)'!$1:$5000,A3235,FALSE)&gt;0,
HLOOKUP("Category",'vInfo (Imported)'!$1:$5000,A3235,FALSE),
"")</f>
        <v/>
      </c>
      <c r="F3235" t="str">
        <f>IF(HLOOKUP("OS according to the configuration file",'vInfo (Imported)'!$1:$5000,A3235,FALSE)&gt;0,
HLOOKUP("OS according to the configuration file",'vInfo (Imported)'!$1:$5000,A3235,FALSE),
"")</f>
        <v/>
      </c>
      <c r="G3235" s="1" t="str">
        <f>IF(HLOOKUP("Cluster",'vInfo (Imported)'!$1:$5000,A3235,FALSE)&gt;0,
HLOOKUP("Cluster",'vInfo (Imported)'!$1:$5000,A3235,FALSE),
"")</f>
        <v/>
      </c>
      <c r="K3235" s="28">
        <f>'vCluster (Imported)'!A3235</f>
        <v>0</v>
      </c>
      <c r="L3235">
        <f t="shared" si="303"/>
        <v>0</v>
      </c>
      <c r="M3235">
        <f t="shared" si="304"/>
        <v>0</v>
      </c>
      <c r="N3235">
        <f t="shared" si="305"/>
        <v>0</v>
      </c>
      <c r="O3235" s="1">
        <f t="shared" si="306"/>
        <v>0</v>
      </c>
      <c r="P3235">
        <f>SUMIFS('vCluster (Imported)'!$G:$G,'vCluster (Imported)'!$A:$A,K3235)</f>
        <v>0</v>
      </c>
      <c r="Q3235">
        <f t="shared" si="307"/>
        <v>0</v>
      </c>
    </row>
    <row r="3236" spans="1:17" x14ac:dyDescent="0.3">
      <c r="A3236">
        <f t="shared" si="302"/>
        <v>3236</v>
      </c>
      <c r="B3236" t="str">
        <f>IF(HLOOKUP("Memory",'vInfo (Imported)'!$1:$5000,A3236,FALSE)&gt;0,HLOOKUP("Memory",'vInfo (Imported)'!$1:$5000,A3236,FALSE),"")</f>
        <v/>
      </c>
      <c r="C3236" t="str">
        <f>IF(HLOOKUP("CPUs",'vInfo (Imported)'!$1:$5000,A3236,FALSE)&gt;0,
HLOOKUP("CPUs",'vInfo (Imported)'!$1:$5000,A3236,FALSE),
"")</f>
        <v/>
      </c>
      <c r="D3236" t="str">
        <f>IF(HLOOKUP($D$1,'vInfo (Imported)'!$1:$5000,A3236,FALSE)&gt;0,
HLOOKUP($D$1,'vInfo (Imported)'!$1:$5000,A3236,FALSE),
"")</f>
        <v/>
      </c>
      <c r="E3236" t="str">
        <f>IF(HLOOKUP("Category",'vInfo (Imported)'!$1:$5000,A3236,FALSE)&gt;0,
HLOOKUP("Category",'vInfo (Imported)'!$1:$5000,A3236,FALSE),
"")</f>
        <v/>
      </c>
      <c r="F3236" t="str">
        <f>IF(HLOOKUP("OS according to the configuration file",'vInfo (Imported)'!$1:$5000,A3236,FALSE)&gt;0,
HLOOKUP("OS according to the configuration file",'vInfo (Imported)'!$1:$5000,A3236,FALSE),
"")</f>
        <v/>
      </c>
      <c r="G3236" s="1" t="str">
        <f>IF(HLOOKUP("Cluster",'vInfo (Imported)'!$1:$5000,A3236,FALSE)&gt;0,
HLOOKUP("Cluster",'vInfo (Imported)'!$1:$5000,A3236,FALSE),
"")</f>
        <v/>
      </c>
      <c r="K3236" s="28">
        <f>'vCluster (Imported)'!A3236</f>
        <v>0</v>
      </c>
      <c r="L3236">
        <f t="shared" si="303"/>
        <v>0</v>
      </c>
      <c r="M3236">
        <f t="shared" si="304"/>
        <v>0</v>
      </c>
      <c r="N3236">
        <f t="shared" si="305"/>
        <v>0</v>
      </c>
      <c r="O3236" s="1">
        <f t="shared" si="306"/>
        <v>0</v>
      </c>
      <c r="P3236">
        <f>SUMIFS('vCluster (Imported)'!$G:$G,'vCluster (Imported)'!$A:$A,K3236)</f>
        <v>0</v>
      </c>
      <c r="Q3236">
        <f t="shared" si="307"/>
        <v>0</v>
      </c>
    </row>
    <row r="3237" spans="1:17" x14ac:dyDescent="0.3">
      <c r="A3237">
        <f t="shared" si="302"/>
        <v>3237</v>
      </c>
      <c r="B3237" t="str">
        <f>IF(HLOOKUP("Memory",'vInfo (Imported)'!$1:$5000,A3237,FALSE)&gt;0,HLOOKUP("Memory",'vInfo (Imported)'!$1:$5000,A3237,FALSE),"")</f>
        <v/>
      </c>
      <c r="C3237" t="str">
        <f>IF(HLOOKUP("CPUs",'vInfo (Imported)'!$1:$5000,A3237,FALSE)&gt;0,
HLOOKUP("CPUs",'vInfo (Imported)'!$1:$5000,A3237,FALSE),
"")</f>
        <v/>
      </c>
      <c r="D3237" t="str">
        <f>IF(HLOOKUP($D$1,'vInfo (Imported)'!$1:$5000,A3237,FALSE)&gt;0,
HLOOKUP($D$1,'vInfo (Imported)'!$1:$5000,A3237,FALSE),
"")</f>
        <v/>
      </c>
      <c r="E3237" t="str">
        <f>IF(HLOOKUP("Category",'vInfo (Imported)'!$1:$5000,A3237,FALSE)&gt;0,
HLOOKUP("Category",'vInfo (Imported)'!$1:$5000,A3237,FALSE),
"")</f>
        <v/>
      </c>
      <c r="F3237" t="str">
        <f>IF(HLOOKUP("OS according to the configuration file",'vInfo (Imported)'!$1:$5000,A3237,FALSE)&gt;0,
HLOOKUP("OS according to the configuration file",'vInfo (Imported)'!$1:$5000,A3237,FALSE),
"")</f>
        <v/>
      </c>
      <c r="G3237" s="1" t="str">
        <f>IF(HLOOKUP("Cluster",'vInfo (Imported)'!$1:$5000,A3237,FALSE)&gt;0,
HLOOKUP("Cluster",'vInfo (Imported)'!$1:$5000,A3237,FALSE),
"")</f>
        <v/>
      </c>
      <c r="K3237" s="28">
        <f>'vCluster (Imported)'!A3237</f>
        <v>0</v>
      </c>
      <c r="L3237">
        <f t="shared" si="303"/>
        <v>0</v>
      </c>
      <c r="M3237">
        <f t="shared" si="304"/>
        <v>0</v>
      </c>
      <c r="N3237">
        <f t="shared" si="305"/>
        <v>0</v>
      </c>
      <c r="O3237" s="1">
        <f t="shared" si="306"/>
        <v>0</v>
      </c>
      <c r="P3237">
        <f>SUMIFS('vCluster (Imported)'!$G:$G,'vCluster (Imported)'!$A:$A,K3237)</f>
        <v>0</v>
      </c>
      <c r="Q3237">
        <f t="shared" si="307"/>
        <v>0</v>
      </c>
    </row>
    <row r="3238" spans="1:17" x14ac:dyDescent="0.3">
      <c r="A3238">
        <f t="shared" si="302"/>
        <v>3238</v>
      </c>
      <c r="B3238" t="str">
        <f>IF(HLOOKUP("Memory",'vInfo (Imported)'!$1:$5000,A3238,FALSE)&gt;0,HLOOKUP("Memory",'vInfo (Imported)'!$1:$5000,A3238,FALSE),"")</f>
        <v/>
      </c>
      <c r="C3238" t="str">
        <f>IF(HLOOKUP("CPUs",'vInfo (Imported)'!$1:$5000,A3238,FALSE)&gt;0,
HLOOKUP("CPUs",'vInfo (Imported)'!$1:$5000,A3238,FALSE),
"")</f>
        <v/>
      </c>
      <c r="D3238" t="str">
        <f>IF(HLOOKUP($D$1,'vInfo (Imported)'!$1:$5000,A3238,FALSE)&gt;0,
HLOOKUP($D$1,'vInfo (Imported)'!$1:$5000,A3238,FALSE),
"")</f>
        <v/>
      </c>
      <c r="E3238" t="str">
        <f>IF(HLOOKUP("Category",'vInfo (Imported)'!$1:$5000,A3238,FALSE)&gt;0,
HLOOKUP("Category",'vInfo (Imported)'!$1:$5000,A3238,FALSE),
"")</f>
        <v/>
      </c>
      <c r="F3238" t="str">
        <f>IF(HLOOKUP("OS according to the configuration file",'vInfo (Imported)'!$1:$5000,A3238,FALSE)&gt;0,
HLOOKUP("OS according to the configuration file",'vInfo (Imported)'!$1:$5000,A3238,FALSE),
"")</f>
        <v/>
      </c>
      <c r="G3238" s="1" t="str">
        <f>IF(HLOOKUP("Cluster",'vInfo (Imported)'!$1:$5000,A3238,FALSE)&gt;0,
HLOOKUP("Cluster",'vInfo (Imported)'!$1:$5000,A3238,FALSE),
"")</f>
        <v/>
      </c>
      <c r="K3238" s="28">
        <f>'vCluster (Imported)'!A3238</f>
        <v>0</v>
      </c>
      <c r="L3238">
        <f t="shared" si="303"/>
        <v>0</v>
      </c>
      <c r="M3238">
        <f t="shared" si="304"/>
        <v>0</v>
      </c>
      <c r="N3238">
        <f t="shared" si="305"/>
        <v>0</v>
      </c>
      <c r="O3238" s="1">
        <f t="shared" si="306"/>
        <v>0</v>
      </c>
      <c r="P3238">
        <f>SUMIFS('vCluster (Imported)'!$G:$G,'vCluster (Imported)'!$A:$A,K3238)</f>
        <v>0</v>
      </c>
      <c r="Q3238">
        <f t="shared" si="307"/>
        <v>0</v>
      </c>
    </row>
    <row r="3239" spans="1:17" x14ac:dyDescent="0.3">
      <c r="A3239">
        <f t="shared" si="302"/>
        <v>3239</v>
      </c>
      <c r="B3239" t="str">
        <f>IF(HLOOKUP("Memory",'vInfo (Imported)'!$1:$5000,A3239,FALSE)&gt;0,HLOOKUP("Memory",'vInfo (Imported)'!$1:$5000,A3239,FALSE),"")</f>
        <v/>
      </c>
      <c r="C3239" t="str">
        <f>IF(HLOOKUP("CPUs",'vInfo (Imported)'!$1:$5000,A3239,FALSE)&gt;0,
HLOOKUP("CPUs",'vInfo (Imported)'!$1:$5000,A3239,FALSE),
"")</f>
        <v/>
      </c>
      <c r="D3239" t="str">
        <f>IF(HLOOKUP($D$1,'vInfo (Imported)'!$1:$5000,A3239,FALSE)&gt;0,
HLOOKUP($D$1,'vInfo (Imported)'!$1:$5000,A3239,FALSE),
"")</f>
        <v/>
      </c>
      <c r="E3239" t="str">
        <f>IF(HLOOKUP("Category",'vInfo (Imported)'!$1:$5000,A3239,FALSE)&gt;0,
HLOOKUP("Category",'vInfo (Imported)'!$1:$5000,A3239,FALSE),
"")</f>
        <v/>
      </c>
      <c r="F3239" t="str">
        <f>IF(HLOOKUP("OS according to the configuration file",'vInfo (Imported)'!$1:$5000,A3239,FALSE)&gt;0,
HLOOKUP("OS according to the configuration file",'vInfo (Imported)'!$1:$5000,A3239,FALSE),
"")</f>
        <v/>
      </c>
      <c r="G3239" s="1" t="str">
        <f>IF(HLOOKUP("Cluster",'vInfo (Imported)'!$1:$5000,A3239,FALSE)&gt;0,
HLOOKUP("Cluster",'vInfo (Imported)'!$1:$5000,A3239,FALSE),
"")</f>
        <v/>
      </c>
      <c r="K3239" s="28">
        <f>'vCluster (Imported)'!A3239</f>
        <v>0</v>
      </c>
      <c r="L3239">
        <f t="shared" si="303"/>
        <v>0</v>
      </c>
      <c r="M3239">
        <f t="shared" si="304"/>
        <v>0</v>
      </c>
      <c r="N3239">
        <f t="shared" si="305"/>
        <v>0</v>
      </c>
      <c r="O3239" s="1">
        <f t="shared" si="306"/>
        <v>0</v>
      </c>
      <c r="P3239">
        <f>SUMIFS('vCluster (Imported)'!$G:$G,'vCluster (Imported)'!$A:$A,K3239)</f>
        <v>0</v>
      </c>
      <c r="Q3239">
        <f t="shared" si="307"/>
        <v>0</v>
      </c>
    </row>
    <row r="3240" spans="1:17" x14ac:dyDescent="0.3">
      <c r="A3240">
        <f t="shared" si="302"/>
        <v>3240</v>
      </c>
      <c r="B3240" t="str">
        <f>IF(HLOOKUP("Memory",'vInfo (Imported)'!$1:$5000,A3240,FALSE)&gt;0,HLOOKUP("Memory",'vInfo (Imported)'!$1:$5000,A3240,FALSE),"")</f>
        <v/>
      </c>
      <c r="C3240" t="str">
        <f>IF(HLOOKUP("CPUs",'vInfo (Imported)'!$1:$5000,A3240,FALSE)&gt;0,
HLOOKUP("CPUs",'vInfo (Imported)'!$1:$5000,A3240,FALSE),
"")</f>
        <v/>
      </c>
      <c r="D3240" t="str">
        <f>IF(HLOOKUP($D$1,'vInfo (Imported)'!$1:$5000,A3240,FALSE)&gt;0,
HLOOKUP($D$1,'vInfo (Imported)'!$1:$5000,A3240,FALSE),
"")</f>
        <v/>
      </c>
      <c r="E3240" t="str">
        <f>IF(HLOOKUP("Category",'vInfo (Imported)'!$1:$5000,A3240,FALSE)&gt;0,
HLOOKUP("Category",'vInfo (Imported)'!$1:$5000,A3240,FALSE),
"")</f>
        <v/>
      </c>
      <c r="F3240" t="str">
        <f>IF(HLOOKUP("OS according to the configuration file",'vInfo (Imported)'!$1:$5000,A3240,FALSE)&gt;0,
HLOOKUP("OS according to the configuration file",'vInfo (Imported)'!$1:$5000,A3240,FALSE),
"")</f>
        <v/>
      </c>
      <c r="G3240" s="1" t="str">
        <f>IF(HLOOKUP("Cluster",'vInfo (Imported)'!$1:$5000,A3240,FALSE)&gt;0,
HLOOKUP("Cluster",'vInfo (Imported)'!$1:$5000,A3240,FALSE),
"")</f>
        <v/>
      </c>
      <c r="K3240" s="28">
        <f>'vCluster (Imported)'!A3240</f>
        <v>0</v>
      </c>
      <c r="L3240">
        <f t="shared" si="303"/>
        <v>0</v>
      </c>
      <c r="M3240">
        <f t="shared" si="304"/>
        <v>0</v>
      </c>
      <c r="N3240">
        <f t="shared" si="305"/>
        <v>0</v>
      </c>
      <c r="O3240" s="1">
        <f t="shared" si="306"/>
        <v>0</v>
      </c>
      <c r="P3240">
        <f>SUMIFS('vCluster (Imported)'!$G:$G,'vCluster (Imported)'!$A:$A,K3240)</f>
        <v>0</v>
      </c>
      <c r="Q3240">
        <f t="shared" si="307"/>
        <v>0</v>
      </c>
    </row>
    <row r="3241" spans="1:17" x14ac:dyDescent="0.3">
      <c r="A3241">
        <f t="shared" si="302"/>
        <v>3241</v>
      </c>
      <c r="B3241" t="str">
        <f>IF(HLOOKUP("Memory",'vInfo (Imported)'!$1:$5000,A3241,FALSE)&gt;0,HLOOKUP("Memory",'vInfo (Imported)'!$1:$5000,A3241,FALSE),"")</f>
        <v/>
      </c>
      <c r="C3241" t="str">
        <f>IF(HLOOKUP("CPUs",'vInfo (Imported)'!$1:$5000,A3241,FALSE)&gt;0,
HLOOKUP("CPUs",'vInfo (Imported)'!$1:$5000,A3241,FALSE),
"")</f>
        <v/>
      </c>
      <c r="D3241" t="str">
        <f>IF(HLOOKUP($D$1,'vInfo (Imported)'!$1:$5000,A3241,FALSE)&gt;0,
HLOOKUP($D$1,'vInfo (Imported)'!$1:$5000,A3241,FALSE),
"")</f>
        <v/>
      </c>
      <c r="E3241" t="str">
        <f>IF(HLOOKUP("Category",'vInfo (Imported)'!$1:$5000,A3241,FALSE)&gt;0,
HLOOKUP("Category",'vInfo (Imported)'!$1:$5000,A3241,FALSE),
"")</f>
        <v/>
      </c>
      <c r="F3241" t="str">
        <f>IF(HLOOKUP("OS according to the configuration file",'vInfo (Imported)'!$1:$5000,A3241,FALSE)&gt;0,
HLOOKUP("OS according to the configuration file",'vInfo (Imported)'!$1:$5000,A3241,FALSE),
"")</f>
        <v/>
      </c>
      <c r="G3241" s="1" t="str">
        <f>IF(HLOOKUP("Cluster",'vInfo (Imported)'!$1:$5000,A3241,FALSE)&gt;0,
HLOOKUP("Cluster",'vInfo (Imported)'!$1:$5000,A3241,FALSE),
"")</f>
        <v/>
      </c>
      <c r="K3241" s="28">
        <f>'vCluster (Imported)'!A3241</f>
        <v>0</v>
      </c>
      <c r="L3241">
        <f t="shared" si="303"/>
        <v>0</v>
      </c>
      <c r="M3241">
        <f t="shared" si="304"/>
        <v>0</v>
      </c>
      <c r="N3241">
        <f t="shared" si="305"/>
        <v>0</v>
      </c>
      <c r="O3241" s="1">
        <f t="shared" si="306"/>
        <v>0</v>
      </c>
      <c r="P3241">
        <f>SUMIFS('vCluster (Imported)'!$G:$G,'vCluster (Imported)'!$A:$A,K3241)</f>
        <v>0</v>
      </c>
      <c r="Q3241">
        <f t="shared" si="307"/>
        <v>0</v>
      </c>
    </row>
    <row r="3242" spans="1:17" x14ac:dyDescent="0.3">
      <c r="A3242">
        <f t="shared" si="302"/>
        <v>3242</v>
      </c>
      <c r="B3242" t="str">
        <f>IF(HLOOKUP("Memory",'vInfo (Imported)'!$1:$5000,A3242,FALSE)&gt;0,HLOOKUP("Memory",'vInfo (Imported)'!$1:$5000,A3242,FALSE),"")</f>
        <v/>
      </c>
      <c r="C3242" t="str">
        <f>IF(HLOOKUP("CPUs",'vInfo (Imported)'!$1:$5000,A3242,FALSE)&gt;0,
HLOOKUP("CPUs",'vInfo (Imported)'!$1:$5000,A3242,FALSE),
"")</f>
        <v/>
      </c>
      <c r="D3242" t="str">
        <f>IF(HLOOKUP($D$1,'vInfo (Imported)'!$1:$5000,A3242,FALSE)&gt;0,
HLOOKUP($D$1,'vInfo (Imported)'!$1:$5000,A3242,FALSE),
"")</f>
        <v/>
      </c>
      <c r="E3242" t="str">
        <f>IF(HLOOKUP("Category",'vInfo (Imported)'!$1:$5000,A3242,FALSE)&gt;0,
HLOOKUP("Category",'vInfo (Imported)'!$1:$5000,A3242,FALSE),
"")</f>
        <v/>
      </c>
      <c r="F3242" t="str">
        <f>IF(HLOOKUP("OS according to the configuration file",'vInfo (Imported)'!$1:$5000,A3242,FALSE)&gt;0,
HLOOKUP("OS according to the configuration file",'vInfo (Imported)'!$1:$5000,A3242,FALSE),
"")</f>
        <v/>
      </c>
      <c r="G3242" s="1" t="str">
        <f>IF(HLOOKUP("Cluster",'vInfo (Imported)'!$1:$5000,A3242,FALSE)&gt;0,
HLOOKUP("Cluster",'vInfo (Imported)'!$1:$5000,A3242,FALSE),
"")</f>
        <v/>
      </c>
      <c r="K3242" s="28">
        <f>'vCluster (Imported)'!A3242</f>
        <v>0</v>
      </c>
      <c r="L3242">
        <f t="shared" si="303"/>
        <v>0</v>
      </c>
      <c r="M3242">
        <f t="shared" si="304"/>
        <v>0</v>
      </c>
      <c r="N3242">
        <f t="shared" si="305"/>
        <v>0</v>
      </c>
      <c r="O3242" s="1">
        <f t="shared" si="306"/>
        <v>0</v>
      </c>
      <c r="P3242">
        <f>SUMIFS('vCluster (Imported)'!$G:$G,'vCluster (Imported)'!$A:$A,K3242)</f>
        <v>0</v>
      </c>
      <c r="Q3242">
        <f t="shared" si="307"/>
        <v>0</v>
      </c>
    </row>
    <row r="3243" spans="1:17" x14ac:dyDescent="0.3">
      <c r="A3243">
        <f t="shared" si="302"/>
        <v>3243</v>
      </c>
      <c r="B3243" t="str">
        <f>IF(HLOOKUP("Memory",'vInfo (Imported)'!$1:$5000,A3243,FALSE)&gt;0,HLOOKUP("Memory",'vInfo (Imported)'!$1:$5000,A3243,FALSE),"")</f>
        <v/>
      </c>
      <c r="C3243" t="str">
        <f>IF(HLOOKUP("CPUs",'vInfo (Imported)'!$1:$5000,A3243,FALSE)&gt;0,
HLOOKUP("CPUs",'vInfo (Imported)'!$1:$5000,A3243,FALSE),
"")</f>
        <v/>
      </c>
      <c r="D3243" t="str">
        <f>IF(HLOOKUP($D$1,'vInfo (Imported)'!$1:$5000,A3243,FALSE)&gt;0,
HLOOKUP($D$1,'vInfo (Imported)'!$1:$5000,A3243,FALSE),
"")</f>
        <v/>
      </c>
      <c r="E3243" t="str">
        <f>IF(HLOOKUP("Category",'vInfo (Imported)'!$1:$5000,A3243,FALSE)&gt;0,
HLOOKUP("Category",'vInfo (Imported)'!$1:$5000,A3243,FALSE),
"")</f>
        <v/>
      </c>
      <c r="F3243" t="str">
        <f>IF(HLOOKUP("OS according to the configuration file",'vInfo (Imported)'!$1:$5000,A3243,FALSE)&gt;0,
HLOOKUP("OS according to the configuration file",'vInfo (Imported)'!$1:$5000,A3243,FALSE),
"")</f>
        <v/>
      </c>
      <c r="G3243" s="1" t="str">
        <f>IF(HLOOKUP("Cluster",'vInfo (Imported)'!$1:$5000,A3243,FALSE)&gt;0,
HLOOKUP("Cluster",'vInfo (Imported)'!$1:$5000,A3243,FALSE),
"")</f>
        <v/>
      </c>
      <c r="K3243" s="28">
        <f>'vCluster (Imported)'!A3243</f>
        <v>0</v>
      </c>
      <c r="L3243">
        <f t="shared" si="303"/>
        <v>0</v>
      </c>
      <c r="M3243">
        <f t="shared" si="304"/>
        <v>0</v>
      </c>
      <c r="N3243">
        <f t="shared" si="305"/>
        <v>0</v>
      </c>
      <c r="O3243" s="1">
        <f t="shared" si="306"/>
        <v>0</v>
      </c>
      <c r="P3243">
        <f>SUMIFS('vCluster (Imported)'!$G:$G,'vCluster (Imported)'!$A:$A,K3243)</f>
        <v>0</v>
      </c>
      <c r="Q3243">
        <f t="shared" si="307"/>
        <v>0</v>
      </c>
    </row>
    <row r="3244" spans="1:17" x14ac:dyDescent="0.3">
      <c r="A3244">
        <f t="shared" si="302"/>
        <v>3244</v>
      </c>
      <c r="B3244" t="str">
        <f>IF(HLOOKUP("Memory",'vInfo (Imported)'!$1:$5000,A3244,FALSE)&gt;0,HLOOKUP("Memory",'vInfo (Imported)'!$1:$5000,A3244,FALSE),"")</f>
        <v/>
      </c>
      <c r="C3244" t="str">
        <f>IF(HLOOKUP("CPUs",'vInfo (Imported)'!$1:$5000,A3244,FALSE)&gt;0,
HLOOKUP("CPUs",'vInfo (Imported)'!$1:$5000,A3244,FALSE),
"")</f>
        <v/>
      </c>
      <c r="D3244" t="str">
        <f>IF(HLOOKUP($D$1,'vInfo (Imported)'!$1:$5000,A3244,FALSE)&gt;0,
HLOOKUP($D$1,'vInfo (Imported)'!$1:$5000,A3244,FALSE),
"")</f>
        <v/>
      </c>
      <c r="E3244" t="str">
        <f>IF(HLOOKUP("Category",'vInfo (Imported)'!$1:$5000,A3244,FALSE)&gt;0,
HLOOKUP("Category",'vInfo (Imported)'!$1:$5000,A3244,FALSE),
"")</f>
        <v/>
      </c>
      <c r="F3244" t="str">
        <f>IF(HLOOKUP("OS according to the configuration file",'vInfo (Imported)'!$1:$5000,A3244,FALSE)&gt;0,
HLOOKUP("OS according to the configuration file",'vInfo (Imported)'!$1:$5000,A3244,FALSE),
"")</f>
        <v/>
      </c>
      <c r="G3244" s="1" t="str">
        <f>IF(HLOOKUP("Cluster",'vInfo (Imported)'!$1:$5000,A3244,FALSE)&gt;0,
HLOOKUP("Cluster",'vInfo (Imported)'!$1:$5000,A3244,FALSE),
"")</f>
        <v/>
      </c>
      <c r="K3244" s="28">
        <f>'vCluster (Imported)'!A3244</f>
        <v>0</v>
      </c>
      <c r="L3244">
        <f t="shared" si="303"/>
        <v>0</v>
      </c>
      <c r="M3244">
        <f t="shared" si="304"/>
        <v>0</v>
      </c>
      <c r="N3244">
        <f t="shared" si="305"/>
        <v>0</v>
      </c>
      <c r="O3244" s="1">
        <f t="shared" si="306"/>
        <v>0</v>
      </c>
      <c r="P3244">
        <f>SUMIFS('vCluster (Imported)'!$G:$G,'vCluster (Imported)'!$A:$A,K3244)</f>
        <v>0</v>
      </c>
      <c r="Q3244">
        <f t="shared" si="307"/>
        <v>0</v>
      </c>
    </row>
    <row r="3245" spans="1:17" x14ac:dyDescent="0.3">
      <c r="A3245">
        <f t="shared" si="302"/>
        <v>3245</v>
      </c>
      <c r="B3245" t="str">
        <f>IF(HLOOKUP("Memory",'vInfo (Imported)'!$1:$5000,A3245,FALSE)&gt;0,HLOOKUP("Memory",'vInfo (Imported)'!$1:$5000,A3245,FALSE),"")</f>
        <v/>
      </c>
      <c r="C3245" t="str">
        <f>IF(HLOOKUP("CPUs",'vInfo (Imported)'!$1:$5000,A3245,FALSE)&gt;0,
HLOOKUP("CPUs",'vInfo (Imported)'!$1:$5000,A3245,FALSE),
"")</f>
        <v/>
      </c>
      <c r="D3245" t="str">
        <f>IF(HLOOKUP($D$1,'vInfo (Imported)'!$1:$5000,A3245,FALSE)&gt;0,
HLOOKUP($D$1,'vInfo (Imported)'!$1:$5000,A3245,FALSE),
"")</f>
        <v/>
      </c>
      <c r="E3245" t="str">
        <f>IF(HLOOKUP("Category",'vInfo (Imported)'!$1:$5000,A3245,FALSE)&gt;0,
HLOOKUP("Category",'vInfo (Imported)'!$1:$5000,A3245,FALSE),
"")</f>
        <v/>
      </c>
      <c r="F3245" t="str">
        <f>IF(HLOOKUP("OS according to the configuration file",'vInfo (Imported)'!$1:$5000,A3245,FALSE)&gt;0,
HLOOKUP("OS according to the configuration file",'vInfo (Imported)'!$1:$5000,A3245,FALSE),
"")</f>
        <v/>
      </c>
      <c r="G3245" s="1" t="str">
        <f>IF(HLOOKUP("Cluster",'vInfo (Imported)'!$1:$5000,A3245,FALSE)&gt;0,
HLOOKUP("Cluster",'vInfo (Imported)'!$1:$5000,A3245,FALSE),
"")</f>
        <v/>
      </c>
      <c r="K3245" s="28">
        <f>'vCluster (Imported)'!A3245</f>
        <v>0</v>
      </c>
      <c r="L3245">
        <f t="shared" si="303"/>
        <v>0</v>
      </c>
      <c r="M3245">
        <f t="shared" si="304"/>
        <v>0</v>
      </c>
      <c r="N3245">
        <f t="shared" si="305"/>
        <v>0</v>
      </c>
      <c r="O3245" s="1">
        <f t="shared" si="306"/>
        <v>0</v>
      </c>
      <c r="P3245">
        <f>SUMIFS('vCluster (Imported)'!$G:$G,'vCluster (Imported)'!$A:$A,K3245)</f>
        <v>0</v>
      </c>
      <c r="Q3245">
        <f t="shared" si="307"/>
        <v>0</v>
      </c>
    </row>
    <row r="3246" spans="1:17" x14ac:dyDescent="0.3">
      <c r="A3246">
        <f t="shared" si="302"/>
        <v>3246</v>
      </c>
      <c r="B3246" t="str">
        <f>IF(HLOOKUP("Memory",'vInfo (Imported)'!$1:$5000,A3246,FALSE)&gt;0,HLOOKUP("Memory",'vInfo (Imported)'!$1:$5000,A3246,FALSE),"")</f>
        <v/>
      </c>
      <c r="C3246" t="str">
        <f>IF(HLOOKUP("CPUs",'vInfo (Imported)'!$1:$5000,A3246,FALSE)&gt;0,
HLOOKUP("CPUs",'vInfo (Imported)'!$1:$5000,A3246,FALSE),
"")</f>
        <v/>
      </c>
      <c r="D3246" t="str">
        <f>IF(HLOOKUP($D$1,'vInfo (Imported)'!$1:$5000,A3246,FALSE)&gt;0,
HLOOKUP($D$1,'vInfo (Imported)'!$1:$5000,A3246,FALSE),
"")</f>
        <v/>
      </c>
      <c r="E3246" t="str">
        <f>IF(HLOOKUP("Category",'vInfo (Imported)'!$1:$5000,A3246,FALSE)&gt;0,
HLOOKUP("Category",'vInfo (Imported)'!$1:$5000,A3246,FALSE),
"")</f>
        <v/>
      </c>
      <c r="F3246" t="str">
        <f>IF(HLOOKUP("OS according to the configuration file",'vInfo (Imported)'!$1:$5000,A3246,FALSE)&gt;0,
HLOOKUP("OS according to the configuration file",'vInfo (Imported)'!$1:$5000,A3246,FALSE),
"")</f>
        <v/>
      </c>
      <c r="G3246" s="1" t="str">
        <f>IF(HLOOKUP("Cluster",'vInfo (Imported)'!$1:$5000,A3246,FALSE)&gt;0,
HLOOKUP("Cluster",'vInfo (Imported)'!$1:$5000,A3246,FALSE),
"")</f>
        <v/>
      </c>
      <c r="K3246" s="28">
        <f>'vCluster (Imported)'!A3246</f>
        <v>0</v>
      </c>
      <c r="L3246">
        <f t="shared" si="303"/>
        <v>0</v>
      </c>
      <c r="M3246">
        <f t="shared" si="304"/>
        <v>0</v>
      </c>
      <c r="N3246">
        <f t="shared" si="305"/>
        <v>0</v>
      </c>
      <c r="O3246" s="1">
        <f t="shared" si="306"/>
        <v>0</v>
      </c>
      <c r="P3246">
        <f>SUMIFS('vCluster (Imported)'!$G:$G,'vCluster (Imported)'!$A:$A,K3246)</f>
        <v>0</v>
      </c>
      <c r="Q3246">
        <f t="shared" si="307"/>
        <v>0</v>
      </c>
    </row>
    <row r="3247" spans="1:17" x14ac:dyDescent="0.3">
      <c r="A3247">
        <f t="shared" si="302"/>
        <v>3247</v>
      </c>
      <c r="B3247" t="str">
        <f>IF(HLOOKUP("Memory",'vInfo (Imported)'!$1:$5000,A3247,FALSE)&gt;0,HLOOKUP("Memory",'vInfo (Imported)'!$1:$5000,A3247,FALSE),"")</f>
        <v/>
      </c>
      <c r="C3247" t="str">
        <f>IF(HLOOKUP("CPUs",'vInfo (Imported)'!$1:$5000,A3247,FALSE)&gt;0,
HLOOKUP("CPUs",'vInfo (Imported)'!$1:$5000,A3247,FALSE),
"")</f>
        <v/>
      </c>
      <c r="D3247" t="str">
        <f>IF(HLOOKUP($D$1,'vInfo (Imported)'!$1:$5000,A3247,FALSE)&gt;0,
HLOOKUP($D$1,'vInfo (Imported)'!$1:$5000,A3247,FALSE),
"")</f>
        <v/>
      </c>
      <c r="E3247" t="str">
        <f>IF(HLOOKUP("Category",'vInfo (Imported)'!$1:$5000,A3247,FALSE)&gt;0,
HLOOKUP("Category",'vInfo (Imported)'!$1:$5000,A3247,FALSE),
"")</f>
        <v/>
      </c>
      <c r="F3247" t="str">
        <f>IF(HLOOKUP("OS according to the configuration file",'vInfo (Imported)'!$1:$5000,A3247,FALSE)&gt;0,
HLOOKUP("OS according to the configuration file",'vInfo (Imported)'!$1:$5000,A3247,FALSE),
"")</f>
        <v/>
      </c>
      <c r="G3247" s="1" t="str">
        <f>IF(HLOOKUP("Cluster",'vInfo (Imported)'!$1:$5000,A3247,FALSE)&gt;0,
HLOOKUP("Cluster",'vInfo (Imported)'!$1:$5000,A3247,FALSE),
"")</f>
        <v/>
      </c>
      <c r="K3247" s="28">
        <f>'vCluster (Imported)'!A3247</f>
        <v>0</v>
      </c>
      <c r="L3247">
        <f t="shared" si="303"/>
        <v>0</v>
      </c>
      <c r="M3247">
        <f t="shared" si="304"/>
        <v>0</v>
      </c>
      <c r="N3247">
        <f t="shared" si="305"/>
        <v>0</v>
      </c>
      <c r="O3247" s="1">
        <f t="shared" si="306"/>
        <v>0</v>
      </c>
      <c r="P3247">
        <f>SUMIFS('vCluster (Imported)'!$G:$G,'vCluster (Imported)'!$A:$A,K3247)</f>
        <v>0</v>
      </c>
      <c r="Q3247">
        <f t="shared" si="307"/>
        <v>0</v>
      </c>
    </row>
    <row r="3248" spans="1:17" x14ac:dyDescent="0.3">
      <c r="A3248">
        <f t="shared" si="302"/>
        <v>3248</v>
      </c>
      <c r="B3248" t="str">
        <f>IF(HLOOKUP("Memory",'vInfo (Imported)'!$1:$5000,A3248,FALSE)&gt;0,HLOOKUP("Memory",'vInfo (Imported)'!$1:$5000,A3248,FALSE),"")</f>
        <v/>
      </c>
      <c r="C3248" t="str">
        <f>IF(HLOOKUP("CPUs",'vInfo (Imported)'!$1:$5000,A3248,FALSE)&gt;0,
HLOOKUP("CPUs",'vInfo (Imported)'!$1:$5000,A3248,FALSE),
"")</f>
        <v/>
      </c>
      <c r="D3248" t="str">
        <f>IF(HLOOKUP($D$1,'vInfo (Imported)'!$1:$5000,A3248,FALSE)&gt;0,
HLOOKUP($D$1,'vInfo (Imported)'!$1:$5000,A3248,FALSE),
"")</f>
        <v/>
      </c>
      <c r="E3248" t="str">
        <f>IF(HLOOKUP("Category",'vInfo (Imported)'!$1:$5000,A3248,FALSE)&gt;0,
HLOOKUP("Category",'vInfo (Imported)'!$1:$5000,A3248,FALSE),
"")</f>
        <v/>
      </c>
      <c r="F3248" t="str">
        <f>IF(HLOOKUP("OS according to the configuration file",'vInfo (Imported)'!$1:$5000,A3248,FALSE)&gt;0,
HLOOKUP("OS according to the configuration file",'vInfo (Imported)'!$1:$5000,A3248,FALSE),
"")</f>
        <v/>
      </c>
      <c r="G3248" s="1" t="str">
        <f>IF(HLOOKUP("Cluster",'vInfo (Imported)'!$1:$5000,A3248,FALSE)&gt;0,
HLOOKUP("Cluster",'vInfo (Imported)'!$1:$5000,A3248,FALSE),
"")</f>
        <v/>
      </c>
      <c r="K3248" s="28">
        <f>'vCluster (Imported)'!A3248</f>
        <v>0</v>
      </c>
      <c r="L3248">
        <f t="shared" si="303"/>
        <v>0</v>
      </c>
      <c r="M3248">
        <f t="shared" si="304"/>
        <v>0</v>
      </c>
      <c r="N3248">
        <f t="shared" si="305"/>
        <v>0</v>
      </c>
      <c r="O3248" s="1">
        <f t="shared" si="306"/>
        <v>0</v>
      </c>
      <c r="P3248">
        <f>SUMIFS('vCluster (Imported)'!$G:$G,'vCluster (Imported)'!$A:$A,K3248)</f>
        <v>0</v>
      </c>
      <c r="Q3248">
        <f t="shared" si="307"/>
        <v>0</v>
      </c>
    </row>
    <row r="3249" spans="1:17" x14ac:dyDescent="0.3">
      <c r="A3249">
        <f t="shared" si="302"/>
        <v>3249</v>
      </c>
      <c r="B3249" t="str">
        <f>IF(HLOOKUP("Memory",'vInfo (Imported)'!$1:$5000,A3249,FALSE)&gt;0,HLOOKUP("Memory",'vInfo (Imported)'!$1:$5000,A3249,FALSE),"")</f>
        <v/>
      </c>
      <c r="C3249" t="str">
        <f>IF(HLOOKUP("CPUs",'vInfo (Imported)'!$1:$5000,A3249,FALSE)&gt;0,
HLOOKUP("CPUs",'vInfo (Imported)'!$1:$5000,A3249,FALSE),
"")</f>
        <v/>
      </c>
      <c r="D3249" t="str">
        <f>IF(HLOOKUP($D$1,'vInfo (Imported)'!$1:$5000,A3249,FALSE)&gt;0,
HLOOKUP($D$1,'vInfo (Imported)'!$1:$5000,A3249,FALSE),
"")</f>
        <v/>
      </c>
      <c r="E3249" t="str">
        <f>IF(HLOOKUP("Category",'vInfo (Imported)'!$1:$5000,A3249,FALSE)&gt;0,
HLOOKUP("Category",'vInfo (Imported)'!$1:$5000,A3249,FALSE),
"")</f>
        <v/>
      </c>
      <c r="F3249" t="str">
        <f>IF(HLOOKUP("OS according to the configuration file",'vInfo (Imported)'!$1:$5000,A3249,FALSE)&gt;0,
HLOOKUP("OS according to the configuration file",'vInfo (Imported)'!$1:$5000,A3249,FALSE),
"")</f>
        <v/>
      </c>
      <c r="G3249" s="1" t="str">
        <f>IF(HLOOKUP("Cluster",'vInfo (Imported)'!$1:$5000,A3249,FALSE)&gt;0,
HLOOKUP("Cluster",'vInfo (Imported)'!$1:$5000,A3249,FALSE),
"")</f>
        <v/>
      </c>
      <c r="K3249" s="28">
        <f>'vCluster (Imported)'!A3249</f>
        <v>0</v>
      </c>
      <c r="L3249">
        <f t="shared" si="303"/>
        <v>0</v>
      </c>
      <c r="M3249">
        <f t="shared" si="304"/>
        <v>0</v>
      </c>
      <c r="N3249">
        <f t="shared" si="305"/>
        <v>0</v>
      </c>
      <c r="O3249" s="1">
        <f t="shared" si="306"/>
        <v>0</v>
      </c>
      <c r="P3249">
        <f>SUMIFS('vCluster (Imported)'!$G:$G,'vCluster (Imported)'!$A:$A,K3249)</f>
        <v>0</v>
      </c>
      <c r="Q3249">
        <f t="shared" si="307"/>
        <v>0</v>
      </c>
    </row>
    <row r="3250" spans="1:17" x14ac:dyDescent="0.3">
      <c r="A3250">
        <f t="shared" si="302"/>
        <v>3250</v>
      </c>
      <c r="B3250" t="str">
        <f>IF(HLOOKUP("Memory",'vInfo (Imported)'!$1:$5000,A3250,FALSE)&gt;0,HLOOKUP("Memory",'vInfo (Imported)'!$1:$5000,A3250,FALSE),"")</f>
        <v/>
      </c>
      <c r="C3250" t="str">
        <f>IF(HLOOKUP("CPUs",'vInfo (Imported)'!$1:$5000,A3250,FALSE)&gt;0,
HLOOKUP("CPUs",'vInfo (Imported)'!$1:$5000,A3250,FALSE),
"")</f>
        <v/>
      </c>
      <c r="D3250" t="str">
        <f>IF(HLOOKUP($D$1,'vInfo (Imported)'!$1:$5000,A3250,FALSE)&gt;0,
HLOOKUP($D$1,'vInfo (Imported)'!$1:$5000,A3250,FALSE),
"")</f>
        <v/>
      </c>
      <c r="E3250" t="str">
        <f>IF(HLOOKUP("Category",'vInfo (Imported)'!$1:$5000,A3250,FALSE)&gt;0,
HLOOKUP("Category",'vInfo (Imported)'!$1:$5000,A3250,FALSE),
"")</f>
        <v/>
      </c>
      <c r="F3250" t="str">
        <f>IF(HLOOKUP("OS according to the configuration file",'vInfo (Imported)'!$1:$5000,A3250,FALSE)&gt;0,
HLOOKUP("OS according to the configuration file",'vInfo (Imported)'!$1:$5000,A3250,FALSE),
"")</f>
        <v/>
      </c>
      <c r="G3250" s="1" t="str">
        <f>IF(HLOOKUP("Cluster",'vInfo (Imported)'!$1:$5000,A3250,FALSE)&gt;0,
HLOOKUP("Cluster",'vInfo (Imported)'!$1:$5000,A3250,FALSE),
"")</f>
        <v/>
      </c>
      <c r="K3250" s="28">
        <f>'vCluster (Imported)'!A3250</f>
        <v>0</v>
      </c>
      <c r="L3250">
        <f t="shared" si="303"/>
        <v>0</v>
      </c>
      <c r="M3250">
        <f t="shared" si="304"/>
        <v>0</v>
      </c>
      <c r="N3250">
        <f t="shared" si="305"/>
        <v>0</v>
      </c>
      <c r="O3250" s="1">
        <f t="shared" si="306"/>
        <v>0</v>
      </c>
      <c r="P3250">
        <f>SUMIFS('vCluster (Imported)'!$G:$G,'vCluster (Imported)'!$A:$A,K3250)</f>
        <v>0</v>
      </c>
      <c r="Q3250">
        <f t="shared" si="307"/>
        <v>0</v>
      </c>
    </row>
    <row r="3251" spans="1:17" x14ac:dyDescent="0.3">
      <c r="A3251">
        <f t="shared" si="302"/>
        <v>3251</v>
      </c>
      <c r="B3251" t="str">
        <f>IF(HLOOKUP("Memory",'vInfo (Imported)'!$1:$5000,A3251,FALSE)&gt;0,HLOOKUP("Memory",'vInfo (Imported)'!$1:$5000,A3251,FALSE),"")</f>
        <v/>
      </c>
      <c r="C3251" t="str">
        <f>IF(HLOOKUP("CPUs",'vInfo (Imported)'!$1:$5000,A3251,FALSE)&gt;0,
HLOOKUP("CPUs",'vInfo (Imported)'!$1:$5000,A3251,FALSE),
"")</f>
        <v/>
      </c>
      <c r="D3251" t="str">
        <f>IF(HLOOKUP($D$1,'vInfo (Imported)'!$1:$5000,A3251,FALSE)&gt;0,
HLOOKUP($D$1,'vInfo (Imported)'!$1:$5000,A3251,FALSE),
"")</f>
        <v/>
      </c>
      <c r="E3251" t="str">
        <f>IF(HLOOKUP("Category",'vInfo (Imported)'!$1:$5000,A3251,FALSE)&gt;0,
HLOOKUP("Category",'vInfo (Imported)'!$1:$5000,A3251,FALSE),
"")</f>
        <v/>
      </c>
      <c r="F3251" t="str">
        <f>IF(HLOOKUP("OS according to the configuration file",'vInfo (Imported)'!$1:$5000,A3251,FALSE)&gt;0,
HLOOKUP("OS according to the configuration file",'vInfo (Imported)'!$1:$5000,A3251,FALSE),
"")</f>
        <v/>
      </c>
      <c r="G3251" s="1" t="str">
        <f>IF(HLOOKUP("Cluster",'vInfo (Imported)'!$1:$5000,A3251,FALSE)&gt;0,
HLOOKUP("Cluster",'vInfo (Imported)'!$1:$5000,A3251,FALSE),
"")</f>
        <v/>
      </c>
      <c r="K3251" s="28">
        <f>'vCluster (Imported)'!A3251</f>
        <v>0</v>
      </c>
      <c r="L3251">
        <f t="shared" si="303"/>
        <v>0</v>
      </c>
      <c r="M3251">
        <f t="shared" si="304"/>
        <v>0</v>
      </c>
      <c r="N3251">
        <f t="shared" si="305"/>
        <v>0</v>
      </c>
      <c r="O3251" s="1">
        <f t="shared" si="306"/>
        <v>0</v>
      </c>
      <c r="P3251">
        <f>SUMIFS('vCluster (Imported)'!$G:$G,'vCluster (Imported)'!$A:$A,K3251)</f>
        <v>0</v>
      </c>
      <c r="Q3251">
        <f t="shared" si="307"/>
        <v>0</v>
      </c>
    </row>
    <row r="3252" spans="1:17" x14ac:dyDescent="0.3">
      <c r="A3252">
        <f t="shared" si="302"/>
        <v>3252</v>
      </c>
      <c r="B3252" t="str">
        <f>IF(HLOOKUP("Memory",'vInfo (Imported)'!$1:$5000,A3252,FALSE)&gt;0,HLOOKUP("Memory",'vInfo (Imported)'!$1:$5000,A3252,FALSE),"")</f>
        <v/>
      </c>
      <c r="C3252" t="str">
        <f>IF(HLOOKUP("CPUs",'vInfo (Imported)'!$1:$5000,A3252,FALSE)&gt;0,
HLOOKUP("CPUs",'vInfo (Imported)'!$1:$5000,A3252,FALSE),
"")</f>
        <v/>
      </c>
      <c r="D3252" t="str">
        <f>IF(HLOOKUP($D$1,'vInfo (Imported)'!$1:$5000,A3252,FALSE)&gt;0,
HLOOKUP($D$1,'vInfo (Imported)'!$1:$5000,A3252,FALSE),
"")</f>
        <v/>
      </c>
      <c r="E3252" t="str">
        <f>IF(HLOOKUP("Category",'vInfo (Imported)'!$1:$5000,A3252,FALSE)&gt;0,
HLOOKUP("Category",'vInfo (Imported)'!$1:$5000,A3252,FALSE),
"")</f>
        <v/>
      </c>
      <c r="F3252" t="str">
        <f>IF(HLOOKUP("OS according to the configuration file",'vInfo (Imported)'!$1:$5000,A3252,FALSE)&gt;0,
HLOOKUP("OS according to the configuration file",'vInfo (Imported)'!$1:$5000,A3252,FALSE),
"")</f>
        <v/>
      </c>
      <c r="G3252" s="1" t="str">
        <f>IF(HLOOKUP("Cluster",'vInfo (Imported)'!$1:$5000,A3252,FALSE)&gt;0,
HLOOKUP("Cluster",'vInfo (Imported)'!$1:$5000,A3252,FALSE),
"")</f>
        <v/>
      </c>
      <c r="K3252" s="28">
        <f>'vCluster (Imported)'!A3252</f>
        <v>0</v>
      </c>
      <c r="L3252">
        <f t="shared" si="303"/>
        <v>0</v>
      </c>
      <c r="M3252">
        <f t="shared" si="304"/>
        <v>0</v>
      </c>
      <c r="N3252">
        <f t="shared" si="305"/>
        <v>0</v>
      </c>
      <c r="O3252" s="1">
        <f t="shared" si="306"/>
        <v>0</v>
      </c>
      <c r="P3252">
        <f>SUMIFS('vCluster (Imported)'!$G:$G,'vCluster (Imported)'!$A:$A,K3252)</f>
        <v>0</v>
      </c>
      <c r="Q3252">
        <f t="shared" si="307"/>
        <v>0</v>
      </c>
    </row>
    <row r="3253" spans="1:17" x14ac:dyDescent="0.3">
      <c r="A3253">
        <f t="shared" si="302"/>
        <v>3253</v>
      </c>
      <c r="B3253" t="str">
        <f>IF(HLOOKUP("Memory",'vInfo (Imported)'!$1:$5000,A3253,FALSE)&gt;0,HLOOKUP("Memory",'vInfo (Imported)'!$1:$5000,A3253,FALSE),"")</f>
        <v/>
      </c>
      <c r="C3253" t="str">
        <f>IF(HLOOKUP("CPUs",'vInfo (Imported)'!$1:$5000,A3253,FALSE)&gt;0,
HLOOKUP("CPUs",'vInfo (Imported)'!$1:$5000,A3253,FALSE),
"")</f>
        <v/>
      </c>
      <c r="D3253" t="str">
        <f>IF(HLOOKUP($D$1,'vInfo (Imported)'!$1:$5000,A3253,FALSE)&gt;0,
HLOOKUP($D$1,'vInfo (Imported)'!$1:$5000,A3253,FALSE),
"")</f>
        <v/>
      </c>
      <c r="E3253" t="str">
        <f>IF(HLOOKUP("Category",'vInfo (Imported)'!$1:$5000,A3253,FALSE)&gt;0,
HLOOKUP("Category",'vInfo (Imported)'!$1:$5000,A3253,FALSE),
"")</f>
        <v/>
      </c>
      <c r="F3253" t="str">
        <f>IF(HLOOKUP("OS according to the configuration file",'vInfo (Imported)'!$1:$5000,A3253,FALSE)&gt;0,
HLOOKUP("OS according to the configuration file",'vInfo (Imported)'!$1:$5000,A3253,FALSE),
"")</f>
        <v/>
      </c>
      <c r="G3253" s="1" t="str">
        <f>IF(HLOOKUP("Cluster",'vInfo (Imported)'!$1:$5000,A3253,FALSE)&gt;0,
HLOOKUP("Cluster",'vInfo (Imported)'!$1:$5000,A3253,FALSE),
"")</f>
        <v/>
      </c>
      <c r="K3253" s="28">
        <f>'vCluster (Imported)'!A3253</f>
        <v>0</v>
      </c>
      <c r="L3253">
        <f t="shared" si="303"/>
        <v>0</v>
      </c>
      <c r="M3253">
        <f t="shared" si="304"/>
        <v>0</v>
      </c>
      <c r="N3253">
        <f t="shared" si="305"/>
        <v>0</v>
      </c>
      <c r="O3253" s="1">
        <f t="shared" si="306"/>
        <v>0</v>
      </c>
      <c r="P3253">
        <f>SUMIFS('vCluster (Imported)'!$G:$G,'vCluster (Imported)'!$A:$A,K3253)</f>
        <v>0</v>
      </c>
      <c r="Q3253">
        <f t="shared" si="307"/>
        <v>0</v>
      </c>
    </row>
    <row r="3254" spans="1:17" x14ac:dyDescent="0.3">
      <c r="A3254">
        <f t="shared" si="302"/>
        <v>3254</v>
      </c>
      <c r="B3254" t="str">
        <f>IF(HLOOKUP("Memory",'vInfo (Imported)'!$1:$5000,A3254,FALSE)&gt;0,HLOOKUP("Memory",'vInfo (Imported)'!$1:$5000,A3254,FALSE),"")</f>
        <v/>
      </c>
      <c r="C3254" t="str">
        <f>IF(HLOOKUP("CPUs",'vInfo (Imported)'!$1:$5000,A3254,FALSE)&gt;0,
HLOOKUP("CPUs",'vInfo (Imported)'!$1:$5000,A3254,FALSE),
"")</f>
        <v/>
      </c>
      <c r="D3254" t="str">
        <f>IF(HLOOKUP($D$1,'vInfo (Imported)'!$1:$5000,A3254,FALSE)&gt;0,
HLOOKUP($D$1,'vInfo (Imported)'!$1:$5000,A3254,FALSE),
"")</f>
        <v/>
      </c>
      <c r="E3254" t="str">
        <f>IF(HLOOKUP("Category",'vInfo (Imported)'!$1:$5000,A3254,FALSE)&gt;0,
HLOOKUP("Category",'vInfo (Imported)'!$1:$5000,A3254,FALSE),
"")</f>
        <v/>
      </c>
      <c r="F3254" t="str">
        <f>IF(HLOOKUP("OS according to the configuration file",'vInfo (Imported)'!$1:$5000,A3254,FALSE)&gt;0,
HLOOKUP("OS according to the configuration file",'vInfo (Imported)'!$1:$5000,A3254,FALSE),
"")</f>
        <v/>
      </c>
      <c r="G3254" s="1" t="str">
        <f>IF(HLOOKUP("Cluster",'vInfo (Imported)'!$1:$5000,A3254,FALSE)&gt;0,
HLOOKUP("Cluster",'vInfo (Imported)'!$1:$5000,A3254,FALSE),
"")</f>
        <v/>
      </c>
      <c r="K3254" s="28">
        <f>'vCluster (Imported)'!A3254</f>
        <v>0</v>
      </c>
      <c r="L3254">
        <f t="shared" si="303"/>
        <v>0</v>
      </c>
      <c r="M3254">
        <f t="shared" si="304"/>
        <v>0</v>
      </c>
      <c r="N3254">
        <f t="shared" si="305"/>
        <v>0</v>
      </c>
      <c r="O3254" s="1">
        <f t="shared" si="306"/>
        <v>0</v>
      </c>
      <c r="P3254">
        <f>SUMIFS('vCluster (Imported)'!$G:$G,'vCluster (Imported)'!$A:$A,K3254)</f>
        <v>0</v>
      </c>
      <c r="Q3254">
        <f t="shared" si="307"/>
        <v>0</v>
      </c>
    </row>
    <row r="3255" spans="1:17" x14ac:dyDescent="0.3">
      <c r="A3255">
        <f t="shared" si="302"/>
        <v>3255</v>
      </c>
      <c r="B3255" t="str">
        <f>IF(HLOOKUP("Memory",'vInfo (Imported)'!$1:$5000,A3255,FALSE)&gt;0,HLOOKUP("Memory",'vInfo (Imported)'!$1:$5000,A3255,FALSE),"")</f>
        <v/>
      </c>
      <c r="C3255" t="str">
        <f>IF(HLOOKUP("CPUs",'vInfo (Imported)'!$1:$5000,A3255,FALSE)&gt;0,
HLOOKUP("CPUs",'vInfo (Imported)'!$1:$5000,A3255,FALSE),
"")</f>
        <v/>
      </c>
      <c r="D3255" t="str">
        <f>IF(HLOOKUP($D$1,'vInfo (Imported)'!$1:$5000,A3255,FALSE)&gt;0,
HLOOKUP($D$1,'vInfo (Imported)'!$1:$5000,A3255,FALSE),
"")</f>
        <v/>
      </c>
      <c r="E3255" t="str">
        <f>IF(HLOOKUP("Category",'vInfo (Imported)'!$1:$5000,A3255,FALSE)&gt;0,
HLOOKUP("Category",'vInfo (Imported)'!$1:$5000,A3255,FALSE),
"")</f>
        <v/>
      </c>
      <c r="F3255" t="str">
        <f>IF(HLOOKUP("OS according to the configuration file",'vInfo (Imported)'!$1:$5000,A3255,FALSE)&gt;0,
HLOOKUP("OS according to the configuration file",'vInfo (Imported)'!$1:$5000,A3255,FALSE),
"")</f>
        <v/>
      </c>
      <c r="G3255" s="1" t="str">
        <f>IF(HLOOKUP("Cluster",'vInfo (Imported)'!$1:$5000,A3255,FALSE)&gt;0,
HLOOKUP("Cluster",'vInfo (Imported)'!$1:$5000,A3255,FALSE),
"")</f>
        <v/>
      </c>
      <c r="K3255" s="28">
        <f>'vCluster (Imported)'!A3255</f>
        <v>0</v>
      </c>
      <c r="L3255">
        <f t="shared" si="303"/>
        <v>0</v>
      </c>
      <c r="M3255">
        <f t="shared" si="304"/>
        <v>0</v>
      </c>
      <c r="N3255">
        <f t="shared" si="305"/>
        <v>0</v>
      </c>
      <c r="O3255" s="1">
        <f t="shared" si="306"/>
        <v>0</v>
      </c>
      <c r="P3255">
        <f>SUMIFS('vCluster (Imported)'!$G:$G,'vCluster (Imported)'!$A:$A,K3255)</f>
        <v>0</v>
      </c>
      <c r="Q3255">
        <f t="shared" si="307"/>
        <v>0</v>
      </c>
    </row>
    <row r="3256" spans="1:17" x14ac:dyDescent="0.3">
      <c r="A3256">
        <f t="shared" si="302"/>
        <v>3256</v>
      </c>
      <c r="B3256" t="str">
        <f>IF(HLOOKUP("Memory",'vInfo (Imported)'!$1:$5000,A3256,FALSE)&gt;0,HLOOKUP("Memory",'vInfo (Imported)'!$1:$5000,A3256,FALSE),"")</f>
        <v/>
      </c>
      <c r="C3256" t="str">
        <f>IF(HLOOKUP("CPUs",'vInfo (Imported)'!$1:$5000,A3256,FALSE)&gt;0,
HLOOKUP("CPUs",'vInfo (Imported)'!$1:$5000,A3256,FALSE),
"")</f>
        <v/>
      </c>
      <c r="D3256" t="str">
        <f>IF(HLOOKUP($D$1,'vInfo (Imported)'!$1:$5000,A3256,FALSE)&gt;0,
HLOOKUP($D$1,'vInfo (Imported)'!$1:$5000,A3256,FALSE),
"")</f>
        <v/>
      </c>
      <c r="E3256" t="str">
        <f>IF(HLOOKUP("Category",'vInfo (Imported)'!$1:$5000,A3256,FALSE)&gt;0,
HLOOKUP("Category",'vInfo (Imported)'!$1:$5000,A3256,FALSE),
"")</f>
        <v/>
      </c>
      <c r="F3256" t="str">
        <f>IF(HLOOKUP("OS according to the configuration file",'vInfo (Imported)'!$1:$5000,A3256,FALSE)&gt;0,
HLOOKUP("OS according to the configuration file",'vInfo (Imported)'!$1:$5000,A3256,FALSE),
"")</f>
        <v/>
      </c>
      <c r="G3256" s="1" t="str">
        <f>IF(HLOOKUP("Cluster",'vInfo (Imported)'!$1:$5000,A3256,FALSE)&gt;0,
HLOOKUP("Cluster",'vInfo (Imported)'!$1:$5000,A3256,FALSE),
"")</f>
        <v/>
      </c>
      <c r="K3256" s="28">
        <f>'vCluster (Imported)'!A3256</f>
        <v>0</v>
      </c>
      <c r="L3256">
        <f t="shared" si="303"/>
        <v>0</v>
      </c>
      <c r="M3256">
        <f t="shared" si="304"/>
        <v>0</v>
      </c>
      <c r="N3256">
        <f t="shared" si="305"/>
        <v>0</v>
      </c>
      <c r="O3256" s="1">
        <f t="shared" si="306"/>
        <v>0</v>
      </c>
      <c r="P3256">
        <f>SUMIFS('vCluster (Imported)'!$G:$G,'vCluster (Imported)'!$A:$A,K3256)</f>
        <v>0</v>
      </c>
      <c r="Q3256">
        <f t="shared" si="307"/>
        <v>0</v>
      </c>
    </row>
    <row r="3257" spans="1:17" x14ac:dyDescent="0.3">
      <c r="A3257">
        <f t="shared" si="302"/>
        <v>3257</v>
      </c>
      <c r="B3257" t="str">
        <f>IF(HLOOKUP("Memory",'vInfo (Imported)'!$1:$5000,A3257,FALSE)&gt;0,HLOOKUP("Memory",'vInfo (Imported)'!$1:$5000,A3257,FALSE),"")</f>
        <v/>
      </c>
      <c r="C3257" t="str">
        <f>IF(HLOOKUP("CPUs",'vInfo (Imported)'!$1:$5000,A3257,FALSE)&gt;0,
HLOOKUP("CPUs",'vInfo (Imported)'!$1:$5000,A3257,FALSE),
"")</f>
        <v/>
      </c>
      <c r="D3257" t="str">
        <f>IF(HLOOKUP($D$1,'vInfo (Imported)'!$1:$5000,A3257,FALSE)&gt;0,
HLOOKUP($D$1,'vInfo (Imported)'!$1:$5000,A3257,FALSE),
"")</f>
        <v/>
      </c>
      <c r="E3257" t="str">
        <f>IF(HLOOKUP("Category",'vInfo (Imported)'!$1:$5000,A3257,FALSE)&gt;0,
HLOOKUP("Category",'vInfo (Imported)'!$1:$5000,A3257,FALSE),
"")</f>
        <v/>
      </c>
      <c r="F3257" t="str">
        <f>IF(HLOOKUP("OS according to the configuration file",'vInfo (Imported)'!$1:$5000,A3257,FALSE)&gt;0,
HLOOKUP("OS according to the configuration file",'vInfo (Imported)'!$1:$5000,A3257,FALSE),
"")</f>
        <v/>
      </c>
      <c r="G3257" s="1" t="str">
        <f>IF(HLOOKUP("Cluster",'vInfo (Imported)'!$1:$5000,A3257,FALSE)&gt;0,
HLOOKUP("Cluster",'vInfo (Imported)'!$1:$5000,A3257,FALSE),
"")</f>
        <v/>
      </c>
      <c r="K3257" s="28">
        <f>'vCluster (Imported)'!A3257</f>
        <v>0</v>
      </c>
      <c r="L3257">
        <f t="shared" si="303"/>
        <v>0</v>
      </c>
      <c r="M3257">
        <f t="shared" si="304"/>
        <v>0</v>
      </c>
      <c r="N3257">
        <f t="shared" si="305"/>
        <v>0</v>
      </c>
      <c r="O3257" s="1">
        <f t="shared" si="306"/>
        <v>0</v>
      </c>
      <c r="P3257">
        <f>SUMIFS('vCluster (Imported)'!$G:$G,'vCluster (Imported)'!$A:$A,K3257)</f>
        <v>0</v>
      </c>
      <c r="Q3257">
        <f t="shared" si="307"/>
        <v>0</v>
      </c>
    </row>
    <row r="3258" spans="1:17" x14ac:dyDescent="0.3">
      <c r="A3258">
        <f t="shared" si="302"/>
        <v>3258</v>
      </c>
      <c r="B3258" t="str">
        <f>IF(HLOOKUP("Memory",'vInfo (Imported)'!$1:$5000,A3258,FALSE)&gt;0,HLOOKUP("Memory",'vInfo (Imported)'!$1:$5000,A3258,FALSE),"")</f>
        <v/>
      </c>
      <c r="C3258" t="str">
        <f>IF(HLOOKUP("CPUs",'vInfo (Imported)'!$1:$5000,A3258,FALSE)&gt;0,
HLOOKUP("CPUs",'vInfo (Imported)'!$1:$5000,A3258,FALSE),
"")</f>
        <v/>
      </c>
      <c r="D3258" t="str">
        <f>IF(HLOOKUP($D$1,'vInfo (Imported)'!$1:$5000,A3258,FALSE)&gt;0,
HLOOKUP($D$1,'vInfo (Imported)'!$1:$5000,A3258,FALSE),
"")</f>
        <v/>
      </c>
      <c r="E3258" t="str">
        <f>IF(HLOOKUP("Category",'vInfo (Imported)'!$1:$5000,A3258,FALSE)&gt;0,
HLOOKUP("Category",'vInfo (Imported)'!$1:$5000,A3258,FALSE),
"")</f>
        <v/>
      </c>
      <c r="F3258" t="str">
        <f>IF(HLOOKUP("OS according to the configuration file",'vInfo (Imported)'!$1:$5000,A3258,FALSE)&gt;0,
HLOOKUP("OS according to the configuration file",'vInfo (Imported)'!$1:$5000,A3258,FALSE),
"")</f>
        <v/>
      </c>
      <c r="G3258" s="1" t="str">
        <f>IF(HLOOKUP("Cluster",'vInfo (Imported)'!$1:$5000,A3258,FALSE)&gt;0,
HLOOKUP("Cluster",'vInfo (Imported)'!$1:$5000,A3258,FALSE),
"")</f>
        <v/>
      </c>
      <c r="K3258" s="28">
        <f>'vCluster (Imported)'!A3258</f>
        <v>0</v>
      </c>
      <c r="L3258">
        <f t="shared" si="303"/>
        <v>0</v>
      </c>
      <c r="M3258">
        <f t="shared" si="304"/>
        <v>0</v>
      </c>
      <c r="N3258">
        <f t="shared" si="305"/>
        <v>0</v>
      </c>
      <c r="O3258" s="1">
        <f t="shared" si="306"/>
        <v>0</v>
      </c>
      <c r="P3258">
        <f>SUMIFS('vCluster (Imported)'!$G:$G,'vCluster (Imported)'!$A:$A,K3258)</f>
        <v>0</v>
      </c>
      <c r="Q3258">
        <f t="shared" si="307"/>
        <v>0</v>
      </c>
    </row>
    <row r="3259" spans="1:17" x14ac:dyDescent="0.3">
      <c r="A3259">
        <f t="shared" si="302"/>
        <v>3259</v>
      </c>
      <c r="B3259" t="str">
        <f>IF(HLOOKUP("Memory",'vInfo (Imported)'!$1:$5000,A3259,FALSE)&gt;0,HLOOKUP("Memory",'vInfo (Imported)'!$1:$5000,A3259,FALSE),"")</f>
        <v/>
      </c>
      <c r="C3259" t="str">
        <f>IF(HLOOKUP("CPUs",'vInfo (Imported)'!$1:$5000,A3259,FALSE)&gt;0,
HLOOKUP("CPUs",'vInfo (Imported)'!$1:$5000,A3259,FALSE),
"")</f>
        <v/>
      </c>
      <c r="D3259" t="str">
        <f>IF(HLOOKUP($D$1,'vInfo (Imported)'!$1:$5000,A3259,FALSE)&gt;0,
HLOOKUP($D$1,'vInfo (Imported)'!$1:$5000,A3259,FALSE),
"")</f>
        <v/>
      </c>
      <c r="E3259" t="str">
        <f>IF(HLOOKUP("Category",'vInfo (Imported)'!$1:$5000,A3259,FALSE)&gt;0,
HLOOKUP("Category",'vInfo (Imported)'!$1:$5000,A3259,FALSE),
"")</f>
        <v/>
      </c>
      <c r="F3259" t="str">
        <f>IF(HLOOKUP("OS according to the configuration file",'vInfo (Imported)'!$1:$5000,A3259,FALSE)&gt;0,
HLOOKUP("OS according to the configuration file",'vInfo (Imported)'!$1:$5000,A3259,FALSE),
"")</f>
        <v/>
      </c>
      <c r="G3259" s="1" t="str">
        <f>IF(HLOOKUP("Cluster",'vInfo (Imported)'!$1:$5000,A3259,FALSE)&gt;0,
HLOOKUP("Cluster",'vInfo (Imported)'!$1:$5000,A3259,FALSE),
"")</f>
        <v/>
      </c>
      <c r="K3259" s="28">
        <f>'vCluster (Imported)'!A3259</f>
        <v>0</v>
      </c>
      <c r="L3259">
        <f t="shared" si="303"/>
        <v>0</v>
      </c>
      <c r="M3259">
        <f t="shared" si="304"/>
        <v>0</v>
      </c>
      <c r="N3259">
        <f t="shared" si="305"/>
        <v>0</v>
      </c>
      <c r="O3259" s="1">
        <f t="shared" si="306"/>
        <v>0</v>
      </c>
      <c r="P3259">
        <f>SUMIFS('vCluster (Imported)'!$G:$G,'vCluster (Imported)'!$A:$A,K3259)</f>
        <v>0</v>
      </c>
      <c r="Q3259">
        <f t="shared" si="307"/>
        <v>0</v>
      </c>
    </row>
    <row r="3260" spans="1:17" x14ac:dyDescent="0.3">
      <c r="A3260">
        <f t="shared" si="302"/>
        <v>3260</v>
      </c>
      <c r="B3260" t="str">
        <f>IF(HLOOKUP("Memory",'vInfo (Imported)'!$1:$5000,A3260,FALSE)&gt;0,HLOOKUP("Memory",'vInfo (Imported)'!$1:$5000,A3260,FALSE),"")</f>
        <v/>
      </c>
      <c r="C3260" t="str">
        <f>IF(HLOOKUP("CPUs",'vInfo (Imported)'!$1:$5000,A3260,FALSE)&gt;0,
HLOOKUP("CPUs",'vInfo (Imported)'!$1:$5000,A3260,FALSE),
"")</f>
        <v/>
      </c>
      <c r="D3260" t="str">
        <f>IF(HLOOKUP($D$1,'vInfo (Imported)'!$1:$5000,A3260,FALSE)&gt;0,
HLOOKUP($D$1,'vInfo (Imported)'!$1:$5000,A3260,FALSE),
"")</f>
        <v/>
      </c>
      <c r="E3260" t="str">
        <f>IF(HLOOKUP("Category",'vInfo (Imported)'!$1:$5000,A3260,FALSE)&gt;0,
HLOOKUP("Category",'vInfo (Imported)'!$1:$5000,A3260,FALSE),
"")</f>
        <v/>
      </c>
      <c r="F3260" t="str">
        <f>IF(HLOOKUP("OS according to the configuration file",'vInfo (Imported)'!$1:$5000,A3260,FALSE)&gt;0,
HLOOKUP("OS according to the configuration file",'vInfo (Imported)'!$1:$5000,A3260,FALSE),
"")</f>
        <v/>
      </c>
      <c r="G3260" s="1" t="str">
        <f>IF(HLOOKUP("Cluster",'vInfo (Imported)'!$1:$5000,A3260,FALSE)&gt;0,
HLOOKUP("Cluster",'vInfo (Imported)'!$1:$5000,A3260,FALSE),
"")</f>
        <v/>
      </c>
      <c r="K3260" s="28">
        <f>'vCluster (Imported)'!A3260</f>
        <v>0</v>
      </c>
      <c r="L3260">
        <f t="shared" si="303"/>
        <v>0</v>
      </c>
      <c r="M3260">
        <f t="shared" si="304"/>
        <v>0</v>
      </c>
      <c r="N3260">
        <f t="shared" si="305"/>
        <v>0</v>
      </c>
      <c r="O3260" s="1">
        <f t="shared" si="306"/>
        <v>0</v>
      </c>
      <c r="P3260">
        <f>SUMIFS('vCluster (Imported)'!$G:$G,'vCluster (Imported)'!$A:$A,K3260)</f>
        <v>0</v>
      </c>
      <c r="Q3260">
        <f t="shared" si="307"/>
        <v>0</v>
      </c>
    </row>
    <row r="3261" spans="1:17" x14ac:dyDescent="0.3">
      <c r="A3261">
        <f t="shared" si="302"/>
        <v>3261</v>
      </c>
      <c r="B3261" t="str">
        <f>IF(HLOOKUP("Memory",'vInfo (Imported)'!$1:$5000,A3261,FALSE)&gt;0,HLOOKUP("Memory",'vInfo (Imported)'!$1:$5000,A3261,FALSE),"")</f>
        <v/>
      </c>
      <c r="C3261" t="str">
        <f>IF(HLOOKUP("CPUs",'vInfo (Imported)'!$1:$5000,A3261,FALSE)&gt;0,
HLOOKUP("CPUs",'vInfo (Imported)'!$1:$5000,A3261,FALSE),
"")</f>
        <v/>
      </c>
      <c r="D3261" t="str">
        <f>IF(HLOOKUP($D$1,'vInfo (Imported)'!$1:$5000,A3261,FALSE)&gt;0,
HLOOKUP($D$1,'vInfo (Imported)'!$1:$5000,A3261,FALSE),
"")</f>
        <v/>
      </c>
      <c r="E3261" t="str">
        <f>IF(HLOOKUP("Category",'vInfo (Imported)'!$1:$5000,A3261,FALSE)&gt;0,
HLOOKUP("Category",'vInfo (Imported)'!$1:$5000,A3261,FALSE),
"")</f>
        <v/>
      </c>
      <c r="F3261" t="str">
        <f>IF(HLOOKUP("OS according to the configuration file",'vInfo (Imported)'!$1:$5000,A3261,FALSE)&gt;0,
HLOOKUP("OS according to the configuration file",'vInfo (Imported)'!$1:$5000,A3261,FALSE),
"")</f>
        <v/>
      </c>
      <c r="G3261" s="1" t="str">
        <f>IF(HLOOKUP("Cluster",'vInfo (Imported)'!$1:$5000,A3261,FALSE)&gt;0,
HLOOKUP("Cluster",'vInfo (Imported)'!$1:$5000,A3261,FALSE),
"")</f>
        <v/>
      </c>
      <c r="K3261" s="28">
        <f>'vCluster (Imported)'!A3261</f>
        <v>0</v>
      </c>
      <c r="L3261">
        <f t="shared" si="303"/>
        <v>0</v>
      </c>
      <c r="M3261">
        <f t="shared" si="304"/>
        <v>0</v>
      </c>
      <c r="N3261">
        <f t="shared" si="305"/>
        <v>0</v>
      </c>
      <c r="O3261" s="1">
        <f t="shared" si="306"/>
        <v>0</v>
      </c>
      <c r="P3261">
        <f>SUMIFS('vCluster (Imported)'!$G:$G,'vCluster (Imported)'!$A:$A,K3261)</f>
        <v>0</v>
      </c>
      <c r="Q3261">
        <f t="shared" si="307"/>
        <v>0</v>
      </c>
    </row>
    <row r="3262" spans="1:17" x14ac:dyDescent="0.3">
      <c r="A3262">
        <f t="shared" si="302"/>
        <v>3262</v>
      </c>
      <c r="B3262" t="str">
        <f>IF(HLOOKUP("Memory",'vInfo (Imported)'!$1:$5000,A3262,FALSE)&gt;0,HLOOKUP("Memory",'vInfo (Imported)'!$1:$5000,A3262,FALSE),"")</f>
        <v/>
      </c>
      <c r="C3262" t="str">
        <f>IF(HLOOKUP("CPUs",'vInfo (Imported)'!$1:$5000,A3262,FALSE)&gt;0,
HLOOKUP("CPUs",'vInfo (Imported)'!$1:$5000,A3262,FALSE),
"")</f>
        <v/>
      </c>
      <c r="D3262" t="str">
        <f>IF(HLOOKUP($D$1,'vInfo (Imported)'!$1:$5000,A3262,FALSE)&gt;0,
HLOOKUP($D$1,'vInfo (Imported)'!$1:$5000,A3262,FALSE),
"")</f>
        <v/>
      </c>
      <c r="E3262" t="str">
        <f>IF(HLOOKUP("Category",'vInfo (Imported)'!$1:$5000,A3262,FALSE)&gt;0,
HLOOKUP("Category",'vInfo (Imported)'!$1:$5000,A3262,FALSE),
"")</f>
        <v/>
      </c>
      <c r="F3262" t="str">
        <f>IF(HLOOKUP("OS according to the configuration file",'vInfo (Imported)'!$1:$5000,A3262,FALSE)&gt;0,
HLOOKUP("OS according to the configuration file",'vInfo (Imported)'!$1:$5000,A3262,FALSE),
"")</f>
        <v/>
      </c>
      <c r="G3262" s="1" t="str">
        <f>IF(HLOOKUP("Cluster",'vInfo (Imported)'!$1:$5000,A3262,FALSE)&gt;0,
HLOOKUP("Cluster",'vInfo (Imported)'!$1:$5000,A3262,FALSE),
"")</f>
        <v/>
      </c>
      <c r="K3262" s="28">
        <f>'vCluster (Imported)'!A3262</f>
        <v>0</v>
      </c>
      <c r="L3262">
        <f t="shared" si="303"/>
        <v>0</v>
      </c>
      <c r="M3262">
        <f t="shared" si="304"/>
        <v>0</v>
      </c>
      <c r="N3262">
        <f t="shared" si="305"/>
        <v>0</v>
      </c>
      <c r="O3262" s="1">
        <f t="shared" si="306"/>
        <v>0</v>
      </c>
      <c r="P3262">
        <f>SUMIFS('vCluster (Imported)'!$G:$G,'vCluster (Imported)'!$A:$A,K3262)</f>
        <v>0</v>
      </c>
      <c r="Q3262">
        <f t="shared" si="307"/>
        <v>0</v>
      </c>
    </row>
    <row r="3263" spans="1:17" x14ac:dyDescent="0.3">
      <c r="A3263">
        <f t="shared" si="302"/>
        <v>3263</v>
      </c>
      <c r="B3263" t="str">
        <f>IF(HLOOKUP("Memory",'vInfo (Imported)'!$1:$5000,A3263,FALSE)&gt;0,HLOOKUP("Memory",'vInfo (Imported)'!$1:$5000,A3263,FALSE),"")</f>
        <v/>
      </c>
      <c r="C3263" t="str">
        <f>IF(HLOOKUP("CPUs",'vInfo (Imported)'!$1:$5000,A3263,FALSE)&gt;0,
HLOOKUP("CPUs",'vInfo (Imported)'!$1:$5000,A3263,FALSE),
"")</f>
        <v/>
      </c>
      <c r="D3263" t="str">
        <f>IF(HLOOKUP($D$1,'vInfo (Imported)'!$1:$5000,A3263,FALSE)&gt;0,
HLOOKUP($D$1,'vInfo (Imported)'!$1:$5000,A3263,FALSE),
"")</f>
        <v/>
      </c>
      <c r="E3263" t="str">
        <f>IF(HLOOKUP("Category",'vInfo (Imported)'!$1:$5000,A3263,FALSE)&gt;0,
HLOOKUP("Category",'vInfo (Imported)'!$1:$5000,A3263,FALSE),
"")</f>
        <v/>
      </c>
      <c r="F3263" t="str">
        <f>IF(HLOOKUP("OS according to the configuration file",'vInfo (Imported)'!$1:$5000,A3263,FALSE)&gt;0,
HLOOKUP("OS according to the configuration file",'vInfo (Imported)'!$1:$5000,A3263,FALSE),
"")</f>
        <v/>
      </c>
      <c r="G3263" s="1" t="str">
        <f>IF(HLOOKUP("Cluster",'vInfo (Imported)'!$1:$5000,A3263,FALSE)&gt;0,
HLOOKUP("Cluster",'vInfo (Imported)'!$1:$5000,A3263,FALSE),
"")</f>
        <v/>
      </c>
      <c r="K3263" s="28">
        <f>'vCluster (Imported)'!A3263</f>
        <v>0</v>
      </c>
      <c r="L3263">
        <f t="shared" si="303"/>
        <v>0</v>
      </c>
      <c r="M3263">
        <f t="shared" si="304"/>
        <v>0</v>
      </c>
      <c r="N3263">
        <f t="shared" si="305"/>
        <v>0</v>
      </c>
      <c r="O3263" s="1">
        <f t="shared" si="306"/>
        <v>0</v>
      </c>
      <c r="P3263">
        <f>SUMIFS('vCluster (Imported)'!$G:$G,'vCluster (Imported)'!$A:$A,K3263)</f>
        <v>0</v>
      </c>
      <c r="Q3263">
        <f t="shared" si="307"/>
        <v>0</v>
      </c>
    </row>
    <row r="3264" spans="1:17" x14ac:dyDescent="0.3">
      <c r="A3264">
        <f t="shared" si="302"/>
        <v>3264</v>
      </c>
      <c r="B3264" t="str">
        <f>IF(HLOOKUP("Memory",'vInfo (Imported)'!$1:$5000,A3264,FALSE)&gt;0,HLOOKUP("Memory",'vInfo (Imported)'!$1:$5000,A3264,FALSE),"")</f>
        <v/>
      </c>
      <c r="C3264" t="str">
        <f>IF(HLOOKUP("CPUs",'vInfo (Imported)'!$1:$5000,A3264,FALSE)&gt;0,
HLOOKUP("CPUs",'vInfo (Imported)'!$1:$5000,A3264,FALSE),
"")</f>
        <v/>
      </c>
      <c r="D3264" t="str">
        <f>IF(HLOOKUP($D$1,'vInfo (Imported)'!$1:$5000,A3264,FALSE)&gt;0,
HLOOKUP($D$1,'vInfo (Imported)'!$1:$5000,A3264,FALSE),
"")</f>
        <v/>
      </c>
      <c r="E3264" t="str">
        <f>IF(HLOOKUP("Category",'vInfo (Imported)'!$1:$5000,A3264,FALSE)&gt;0,
HLOOKUP("Category",'vInfo (Imported)'!$1:$5000,A3264,FALSE),
"")</f>
        <v/>
      </c>
      <c r="F3264" t="str">
        <f>IF(HLOOKUP("OS according to the configuration file",'vInfo (Imported)'!$1:$5000,A3264,FALSE)&gt;0,
HLOOKUP("OS according to the configuration file",'vInfo (Imported)'!$1:$5000,A3264,FALSE),
"")</f>
        <v/>
      </c>
      <c r="G3264" s="1" t="str">
        <f>IF(HLOOKUP("Cluster",'vInfo (Imported)'!$1:$5000,A3264,FALSE)&gt;0,
HLOOKUP("Cluster",'vInfo (Imported)'!$1:$5000,A3264,FALSE),
"")</f>
        <v/>
      </c>
      <c r="K3264" s="28">
        <f>'vCluster (Imported)'!A3264</f>
        <v>0</v>
      </c>
      <c r="L3264">
        <f t="shared" si="303"/>
        <v>0</v>
      </c>
      <c r="M3264">
        <f t="shared" si="304"/>
        <v>0</v>
      </c>
      <c r="N3264">
        <f t="shared" si="305"/>
        <v>0</v>
      </c>
      <c r="O3264" s="1">
        <f t="shared" si="306"/>
        <v>0</v>
      </c>
      <c r="P3264">
        <f>SUMIFS('vCluster (Imported)'!$G:$G,'vCluster (Imported)'!$A:$A,K3264)</f>
        <v>0</v>
      </c>
      <c r="Q3264">
        <f t="shared" si="307"/>
        <v>0</v>
      </c>
    </row>
    <row r="3265" spans="1:17" x14ac:dyDescent="0.3">
      <c r="A3265">
        <f t="shared" si="302"/>
        <v>3265</v>
      </c>
      <c r="B3265" t="str">
        <f>IF(HLOOKUP("Memory",'vInfo (Imported)'!$1:$5000,A3265,FALSE)&gt;0,HLOOKUP("Memory",'vInfo (Imported)'!$1:$5000,A3265,FALSE),"")</f>
        <v/>
      </c>
      <c r="C3265" t="str">
        <f>IF(HLOOKUP("CPUs",'vInfo (Imported)'!$1:$5000,A3265,FALSE)&gt;0,
HLOOKUP("CPUs",'vInfo (Imported)'!$1:$5000,A3265,FALSE),
"")</f>
        <v/>
      </c>
      <c r="D3265" t="str">
        <f>IF(HLOOKUP($D$1,'vInfo (Imported)'!$1:$5000,A3265,FALSE)&gt;0,
HLOOKUP($D$1,'vInfo (Imported)'!$1:$5000,A3265,FALSE),
"")</f>
        <v/>
      </c>
      <c r="E3265" t="str">
        <f>IF(HLOOKUP("Category",'vInfo (Imported)'!$1:$5000,A3265,FALSE)&gt;0,
HLOOKUP("Category",'vInfo (Imported)'!$1:$5000,A3265,FALSE),
"")</f>
        <v/>
      </c>
      <c r="F3265" t="str">
        <f>IF(HLOOKUP("OS according to the configuration file",'vInfo (Imported)'!$1:$5000,A3265,FALSE)&gt;0,
HLOOKUP("OS according to the configuration file",'vInfo (Imported)'!$1:$5000,A3265,FALSE),
"")</f>
        <v/>
      </c>
      <c r="G3265" s="1" t="str">
        <f>IF(HLOOKUP("Cluster",'vInfo (Imported)'!$1:$5000,A3265,FALSE)&gt;0,
HLOOKUP("Cluster",'vInfo (Imported)'!$1:$5000,A3265,FALSE),
"")</f>
        <v/>
      </c>
      <c r="K3265" s="28">
        <f>'vCluster (Imported)'!A3265</f>
        <v>0</v>
      </c>
      <c r="L3265">
        <f t="shared" si="303"/>
        <v>0</v>
      </c>
      <c r="M3265">
        <f t="shared" si="304"/>
        <v>0</v>
      </c>
      <c r="N3265">
        <f t="shared" si="305"/>
        <v>0</v>
      </c>
      <c r="O3265" s="1">
        <f t="shared" si="306"/>
        <v>0</v>
      </c>
      <c r="P3265">
        <f>SUMIFS('vCluster (Imported)'!$G:$G,'vCluster (Imported)'!$A:$A,K3265)</f>
        <v>0</v>
      </c>
      <c r="Q3265">
        <f t="shared" si="307"/>
        <v>0</v>
      </c>
    </row>
    <row r="3266" spans="1:17" x14ac:dyDescent="0.3">
      <c r="A3266">
        <f t="shared" ref="A3266:A3329" si="308">A3265+1</f>
        <v>3266</v>
      </c>
      <c r="B3266" t="str">
        <f>IF(HLOOKUP("Memory",'vInfo (Imported)'!$1:$5000,A3266,FALSE)&gt;0,HLOOKUP("Memory",'vInfo (Imported)'!$1:$5000,A3266,FALSE),"")</f>
        <v/>
      </c>
      <c r="C3266" t="str">
        <f>IF(HLOOKUP("CPUs",'vInfo (Imported)'!$1:$5000,A3266,FALSE)&gt;0,
HLOOKUP("CPUs",'vInfo (Imported)'!$1:$5000,A3266,FALSE),
"")</f>
        <v/>
      </c>
      <c r="D3266" t="str">
        <f>IF(HLOOKUP($D$1,'vInfo (Imported)'!$1:$5000,A3266,FALSE)&gt;0,
HLOOKUP($D$1,'vInfo (Imported)'!$1:$5000,A3266,FALSE),
"")</f>
        <v/>
      </c>
      <c r="E3266" t="str">
        <f>IF(HLOOKUP("Category",'vInfo (Imported)'!$1:$5000,A3266,FALSE)&gt;0,
HLOOKUP("Category",'vInfo (Imported)'!$1:$5000,A3266,FALSE),
"")</f>
        <v/>
      </c>
      <c r="F3266" t="str">
        <f>IF(HLOOKUP("OS according to the configuration file",'vInfo (Imported)'!$1:$5000,A3266,FALSE)&gt;0,
HLOOKUP("OS according to the configuration file",'vInfo (Imported)'!$1:$5000,A3266,FALSE),
"")</f>
        <v/>
      </c>
      <c r="G3266" s="1" t="str">
        <f>IF(HLOOKUP("Cluster",'vInfo (Imported)'!$1:$5000,A3266,FALSE)&gt;0,
HLOOKUP("Cluster",'vInfo (Imported)'!$1:$5000,A3266,FALSE),
"")</f>
        <v/>
      </c>
      <c r="K3266" s="28">
        <f>'vCluster (Imported)'!A3266</f>
        <v>0</v>
      </c>
      <c r="L3266">
        <f t="shared" ref="L3266:L3329" si="309">COUNTIFS(G:G,K3266,$E:$E,$L$1)</f>
        <v>0</v>
      </c>
      <c r="M3266">
        <f t="shared" ref="M3266:M3329" si="310">COUNTIFS(G:G,K3266,$E:$E,$M$1)</f>
        <v>0</v>
      </c>
      <c r="N3266">
        <f t="shared" ref="N3266:N3329" si="311">COUNTIFS(G:G,K3266,$E:$E,$N$1)</f>
        <v>0</v>
      </c>
      <c r="O3266" s="1">
        <f t="shared" ref="O3266:O3329" si="312">COUNTIFS(G:G,K3266,$E:$E,$O$1)</f>
        <v>0</v>
      </c>
      <c r="P3266">
        <f>SUMIFS('vCluster (Imported)'!$G:$G,'vCluster (Imported)'!$A:$A,K3266)</f>
        <v>0</v>
      </c>
      <c r="Q3266">
        <f t="shared" ref="Q3266:Q3329" si="313">IF(L3266&gt;0,P3266,0)</f>
        <v>0</v>
      </c>
    </row>
    <row r="3267" spans="1:17" x14ac:dyDescent="0.3">
      <c r="A3267">
        <f t="shared" si="308"/>
        <v>3267</v>
      </c>
      <c r="B3267" t="str">
        <f>IF(HLOOKUP("Memory",'vInfo (Imported)'!$1:$5000,A3267,FALSE)&gt;0,HLOOKUP("Memory",'vInfo (Imported)'!$1:$5000,A3267,FALSE),"")</f>
        <v/>
      </c>
      <c r="C3267" t="str">
        <f>IF(HLOOKUP("CPUs",'vInfo (Imported)'!$1:$5000,A3267,FALSE)&gt;0,
HLOOKUP("CPUs",'vInfo (Imported)'!$1:$5000,A3267,FALSE),
"")</f>
        <v/>
      </c>
      <c r="D3267" t="str">
        <f>IF(HLOOKUP($D$1,'vInfo (Imported)'!$1:$5000,A3267,FALSE)&gt;0,
HLOOKUP($D$1,'vInfo (Imported)'!$1:$5000,A3267,FALSE),
"")</f>
        <v/>
      </c>
      <c r="E3267" t="str">
        <f>IF(HLOOKUP("Category",'vInfo (Imported)'!$1:$5000,A3267,FALSE)&gt;0,
HLOOKUP("Category",'vInfo (Imported)'!$1:$5000,A3267,FALSE),
"")</f>
        <v/>
      </c>
      <c r="F3267" t="str">
        <f>IF(HLOOKUP("OS according to the configuration file",'vInfo (Imported)'!$1:$5000,A3267,FALSE)&gt;0,
HLOOKUP("OS according to the configuration file",'vInfo (Imported)'!$1:$5000,A3267,FALSE),
"")</f>
        <v/>
      </c>
      <c r="G3267" s="1" t="str">
        <f>IF(HLOOKUP("Cluster",'vInfo (Imported)'!$1:$5000,A3267,FALSE)&gt;0,
HLOOKUP("Cluster",'vInfo (Imported)'!$1:$5000,A3267,FALSE),
"")</f>
        <v/>
      </c>
      <c r="K3267" s="28">
        <f>'vCluster (Imported)'!A3267</f>
        <v>0</v>
      </c>
      <c r="L3267">
        <f t="shared" si="309"/>
        <v>0</v>
      </c>
      <c r="M3267">
        <f t="shared" si="310"/>
        <v>0</v>
      </c>
      <c r="N3267">
        <f t="shared" si="311"/>
        <v>0</v>
      </c>
      <c r="O3267" s="1">
        <f t="shared" si="312"/>
        <v>0</v>
      </c>
      <c r="P3267">
        <f>SUMIFS('vCluster (Imported)'!$G:$G,'vCluster (Imported)'!$A:$A,K3267)</f>
        <v>0</v>
      </c>
      <c r="Q3267">
        <f t="shared" si="313"/>
        <v>0</v>
      </c>
    </row>
    <row r="3268" spans="1:17" x14ac:dyDescent="0.3">
      <c r="A3268">
        <f t="shared" si="308"/>
        <v>3268</v>
      </c>
      <c r="B3268" t="str">
        <f>IF(HLOOKUP("Memory",'vInfo (Imported)'!$1:$5000,A3268,FALSE)&gt;0,HLOOKUP("Memory",'vInfo (Imported)'!$1:$5000,A3268,FALSE),"")</f>
        <v/>
      </c>
      <c r="C3268" t="str">
        <f>IF(HLOOKUP("CPUs",'vInfo (Imported)'!$1:$5000,A3268,FALSE)&gt;0,
HLOOKUP("CPUs",'vInfo (Imported)'!$1:$5000,A3268,FALSE),
"")</f>
        <v/>
      </c>
      <c r="D3268" t="str">
        <f>IF(HLOOKUP($D$1,'vInfo (Imported)'!$1:$5000,A3268,FALSE)&gt;0,
HLOOKUP($D$1,'vInfo (Imported)'!$1:$5000,A3268,FALSE),
"")</f>
        <v/>
      </c>
      <c r="E3268" t="str">
        <f>IF(HLOOKUP("Category",'vInfo (Imported)'!$1:$5000,A3268,FALSE)&gt;0,
HLOOKUP("Category",'vInfo (Imported)'!$1:$5000,A3268,FALSE),
"")</f>
        <v/>
      </c>
      <c r="F3268" t="str">
        <f>IF(HLOOKUP("OS according to the configuration file",'vInfo (Imported)'!$1:$5000,A3268,FALSE)&gt;0,
HLOOKUP("OS according to the configuration file",'vInfo (Imported)'!$1:$5000,A3268,FALSE),
"")</f>
        <v/>
      </c>
      <c r="G3268" s="1" t="str">
        <f>IF(HLOOKUP("Cluster",'vInfo (Imported)'!$1:$5000,A3268,FALSE)&gt;0,
HLOOKUP("Cluster",'vInfo (Imported)'!$1:$5000,A3268,FALSE),
"")</f>
        <v/>
      </c>
      <c r="K3268" s="28">
        <f>'vCluster (Imported)'!A3268</f>
        <v>0</v>
      </c>
      <c r="L3268">
        <f t="shared" si="309"/>
        <v>0</v>
      </c>
      <c r="M3268">
        <f t="shared" si="310"/>
        <v>0</v>
      </c>
      <c r="N3268">
        <f t="shared" si="311"/>
        <v>0</v>
      </c>
      <c r="O3268" s="1">
        <f t="shared" si="312"/>
        <v>0</v>
      </c>
      <c r="P3268">
        <f>SUMIFS('vCluster (Imported)'!$G:$G,'vCluster (Imported)'!$A:$A,K3268)</f>
        <v>0</v>
      </c>
      <c r="Q3268">
        <f t="shared" si="313"/>
        <v>0</v>
      </c>
    </row>
    <row r="3269" spans="1:17" x14ac:dyDescent="0.3">
      <c r="A3269">
        <f t="shared" si="308"/>
        <v>3269</v>
      </c>
      <c r="B3269" t="str">
        <f>IF(HLOOKUP("Memory",'vInfo (Imported)'!$1:$5000,A3269,FALSE)&gt;0,HLOOKUP("Memory",'vInfo (Imported)'!$1:$5000,A3269,FALSE),"")</f>
        <v/>
      </c>
      <c r="C3269" t="str">
        <f>IF(HLOOKUP("CPUs",'vInfo (Imported)'!$1:$5000,A3269,FALSE)&gt;0,
HLOOKUP("CPUs",'vInfo (Imported)'!$1:$5000,A3269,FALSE),
"")</f>
        <v/>
      </c>
      <c r="D3269" t="str">
        <f>IF(HLOOKUP($D$1,'vInfo (Imported)'!$1:$5000,A3269,FALSE)&gt;0,
HLOOKUP($D$1,'vInfo (Imported)'!$1:$5000,A3269,FALSE),
"")</f>
        <v/>
      </c>
      <c r="E3269" t="str">
        <f>IF(HLOOKUP("Category",'vInfo (Imported)'!$1:$5000,A3269,FALSE)&gt;0,
HLOOKUP("Category",'vInfo (Imported)'!$1:$5000,A3269,FALSE),
"")</f>
        <v/>
      </c>
      <c r="F3269" t="str">
        <f>IF(HLOOKUP("OS according to the configuration file",'vInfo (Imported)'!$1:$5000,A3269,FALSE)&gt;0,
HLOOKUP("OS according to the configuration file",'vInfo (Imported)'!$1:$5000,A3269,FALSE),
"")</f>
        <v/>
      </c>
      <c r="G3269" s="1" t="str">
        <f>IF(HLOOKUP("Cluster",'vInfo (Imported)'!$1:$5000,A3269,FALSE)&gt;0,
HLOOKUP("Cluster",'vInfo (Imported)'!$1:$5000,A3269,FALSE),
"")</f>
        <v/>
      </c>
      <c r="K3269" s="28">
        <f>'vCluster (Imported)'!A3269</f>
        <v>0</v>
      </c>
      <c r="L3269">
        <f t="shared" si="309"/>
        <v>0</v>
      </c>
      <c r="M3269">
        <f t="shared" si="310"/>
        <v>0</v>
      </c>
      <c r="N3269">
        <f t="shared" si="311"/>
        <v>0</v>
      </c>
      <c r="O3269" s="1">
        <f t="shared" si="312"/>
        <v>0</v>
      </c>
      <c r="P3269">
        <f>SUMIFS('vCluster (Imported)'!$G:$G,'vCluster (Imported)'!$A:$A,K3269)</f>
        <v>0</v>
      </c>
      <c r="Q3269">
        <f t="shared" si="313"/>
        <v>0</v>
      </c>
    </row>
    <row r="3270" spans="1:17" x14ac:dyDescent="0.3">
      <c r="A3270">
        <f t="shared" si="308"/>
        <v>3270</v>
      </c>
      <c r="B3270" t="str">
        <f>IF(HLOOKUP("Memory",'vInfo (Imported)'!$1:$5000,A3270,FALSE)&gt;0,HLOOKUP("Memory",'vInfo (Imported)'!$1:$5000,A3270,FALSE),"")</f>
        <v/>
      </c>
      <c r="C3270" t="str">
        <f>IF(HLOOKUP("CPUs",'vInfo (Imported)'!$1:$5000,A3270,FALSE)&gt;0,
HLOOKUP("CPUs",'vInfo (Imported)'!$1:$5000,A3270,FALSE),
"")</f>
        <v/>
      </c>
      <c r="D3270" t="str">
        <f>IF(HLOOKUP($D$1,'vInfo (Imported)'!$1:$5000,A3270,FALSE)&gt;0,
HLOOKUP($D$1,'vInfo (Imported)'!$1:$5000,A3270,FALSE),
"")</f>
        <v/>
      </c>
      <c r="E3270" t="str">
        <f>IF(HLOOKUP("Category",'vInfo (Imported)'!$1:$5000,A3270,FALSE)&gt;0,
HLOOKUP("Category",'vInfo (Imported)'!$1:$5000,A3270,FALSE),
"")</f>
        <v/>
      </c>
      <c r="F3270" t="str">
        <f>IF(HLOOKUP("OS according to the configuration file",'vInfo (Imported)'!$1:$5000,A3270,FALSE)&gt;0,
HLOOKUP("OS according to the configuration file",'vInfo (Imported)'!$1:$5000,A3270,FALSE),
"")</f>
        <v/>
      </c>
      <c r="G3270" s="1" t="str">
        <f>IF(HLOOKUP("Cluster",'vInfo (Imported)'!$1:$5000,A3270,FALSE)&gt;0,
HLOOKUP("Cluster",'vInfo (Imported)'!$1:$5000,A3270,FALSE),
"")</f>
        <v/>
      </c>
      <c r="K3270" s="28">
        <f>'vCluster (Imported)'!A3270</f>
        <v>0</v>
      </c>
      <c r="L3270">
        <f t="shared" si="309"/>
        <v>0</v>
      </c>
      <c r="M3270">
        <f t="shared" si="310"/>
        <v>0</v>
      </c>
      <c r="N3270">
        <f t="shared" si="311"/>
        <v>0</v>
      </c>
      <c r="O3270" s="1">
        <f t="shared" si="312"/>
        <v>0</v>
      </c>
      <c r="P3270">
        <f>SUMIFS('vCluster (Imported)'!$G:$G,'vCluster (Imported)'!$A:$A,K3270)</f>
        <v>0</v>
      </c>
      <c r="Q3270">
        <f t="shared" si="313"/>
        <v>0</v>
      </c>
    </row>
    <row r="3271" spans="1:17" x14ac:dyDescent="0.3">
      <c r="A3271">
        <f t="shared" si="308"/>
        <v>3271</v>
      </c>
      <c r="B3271" t="str">
        <f>IF(HLOOKUP("Memory",'vInfo (Imported)'!$1:$5000,A3271,FALSE)&gt;0,HLOOKUP("Memory",'vInfo (Imported)'!$1:$5000,A3271,FALSE),"")</f>
        <v/>
      </c>
      <c r="C3271" t="str">
        <f>IF(HLOOKUP("CPUs",'vInfo (Imported)'!$1:$5000,A3271,FALSE)&gt;0,
HLOOKUP("CPUs",'vInfo (Imported)'!$1:$5000,A3271,FALSE),
"")</f>
        <v/>
      </c>
      <c r="D3271" t="str">
        <f>IF(HLOOKUP($D$1,'vInfo (Imported)'!$1:$5000,A3271,FALSE)&gt;0,
HLOOKUP($D$1,'vInfo (Imported)'!$1:$5000,A3271,FALSE),
"")</f>
        <v/>
      </c>
      <c r="E3271" t="str">
        <f>IF(HLOOKUP("Category",'vInfo (Imported)'!$1:$5000,A3271,FALSE)&gt;0,
HLOOKUP("Category",'vInfo (Imported)'!$1:$5000,A3271,FALSE),
"")</f>
        <v/>
      </c>
      <c r="F3271" t="str">
        <f>IF(HLOOKUP("OS according to the configuration file",'vInfo (Imported)'!$1:$5000,A3271,FALSE)&gt;0,
HLOOKUP("OS according to the configuration file",'vInfo (Imported)'!$1:$5000,A3271,FALSE),
"")</f>
        <v/>
      </c>
      <c r="G3271" s="1" t="str">
        <f>IF(HLOOKUP("Cluster",'vInfo (Imported)'!$1:$5000,A3271,FALSE)&gt;0,
HLOOKUP("Cluster",'vInfo (Imported)'!$1:$5000,A3271,FALSE),
"")</f>
        <v/>
      </c>
      <c r="K3271" s="28">
        <f>'vCluster (Imported)'!A3271</f>
        <v>0</v>
      </c>
      <c r="L3271">
        <f t="shared" si="309"/>
        <v>0</v>
      </c>
      <c r="M3271">
        <f t="shared" si="310"/>
        <v>0</v>
      </c>
      <c r="N3271">
        <f t="shared" si="311"/>
        <v>0</v>
      </c>
      <c r="O3271" s="1">
        <f t="shared" si="312"/>
        <v>0</v>
      </c>
      <c r="P3271">
        <f>SUMIFS('vCluster (Imported)'!$G:$G,'vCluster (Imported)'!$A:$A,K3271)</f>
        <v>0</v>
      </c>
      <c r="Q3271">
        <f t="shared" si="313"/>
        <v>0</v>
      </c>
    </row>
    <row r="3272" spans="1:17" x14ac:dyDescent="0.3">
      <c r="A3272">
        <f t="shared" si="308"/>
        <v>3272</v>
      </c>
      <c r="B3272" t="str">
        <f>IF(HLOOKUP("Memory",'vInfo (Imported)'!$1:$5000,A3272,FALSE)&gt;0,HLOOKUP("Memory",'vInfo (Imported)'!$1:$5000,A3272,FALSE),"")</f>
        <v/>
      </c>
      <c r="C3272" t="str">
        <f>IF(HLOOKUP("CPUs",'vInfo (Imported)'!$1:$5000,A3272,FALSE)&gt;0,
HLOOKUP("CPUs",'vInfo (Imported)'!$1:$5000,A3272,FALSE),
"")</f>
        <v/>
      </c>
      <c r="D3272" t="str">
        <f>IF(HLOOKUP($D$1,'vInfo (Imported)'!$1:$5000,A3272,FALSE)&gt;0,
HLOOKUP($D$1,'vInfo (Imported)'!$1:$5000,A3272,FALSE),
"")</f>
        <v/>
      </c>
      <c r="E3272" t="str">
        <f>IF(HLOOKUP("Category",'vInfo (Imported)'!$1:$5000,A3272,FALSE)&gt;0,
HLOOKUP("Category",'vInfo (Imported)'!$1:$5000,A3272,FALSE),
"")</f>
        <v/>
      </c>
      <c r="F3272" t="str">
        <f>IF(HLOOKUP("OS according to the configuration file",'vInfo (Imported)'!$1:$5000,A3272,FALSE)&gt;0,
HLOOKUP("OS according to the configuration file",'vInfo (Imported)'!$1:$5000,A3272,FALSE),
"")</f>
        <v/>
      </c>
      <c r="G3272" s="1" t="str">
        <f>IF(HLOOKUP("Cluster",'vInfo (Imported)'!$1:$5000,A3272,FALSE)&gt;0,
HLOOKUP("Cluster",'vInfo (Imported)'!$1:$5000,A3272,FALSE),
"")</f>
        <v/>
      </c>
      <c r="K3272" s="28">
        <f>'vCluster (Imported)'!A3272</f>
        <v>0</v>
      </c>
      <c r="L3272">
        <f t="shared" si="309"/>
        <v>0</v>
      </c>
      <c r="M3272">
        <f t="shared" si="310"/>
        <v>0</v>
      </c>
      <c r="N3272">
        <f t="shared" si="311"/>
        <v>0</v>
      </c>
      <c r="O3272" s="1">
        <f t="shared" si="312"/>
        <v>0</v>
      </c>
      <c r="P3272">
        <f>SUMIFS('vCluster (Imported)'!$G:$G,'vCluster (Imported)'!$A:$A,K3272)</f>
        <v>0</v>
      </c>
      <c r="Q3272">
        <f t="shared" si="313"/>
        <v>0</v>
      </c>
    </row>
    <row r="3273" spans="1:17" x14ac:dyDescent="0.3">
      <c r="A3273">
        <f t="shared" si="308"/>
        <v>3273</v>
      </c>
      <c r="B3273" t="str">
        <f>IF(HLOOKUP("Memory",'vInfo (Imported)'!$1:$5000,A3273,FALSE)&gt;0,HLOOKUP("Memory",'vInfo (Imported)'!$1:$5000,A3273,FALSE),"")</f>
        <v/>
      </c>
      <c r="C3273" t="str">
        <f>IF(HLOOKUP("CPUs",'vInfo (Imported)'!$1:$5000,A3273,FALSE)&gt;0,
HLOOKUP("CPUs",'vInfo (Imported)'!$1:$5000,A3273,FALSE),
"")</f>
        <v/>
      </c>
      <c r="D3273" t="str">
        <f>IF(HLOOKUP($D$1,'vInfo (Imported)'!$1:$5000,A3273,FALSE)&gt;0,
HLOOKUP($D$1,'vInfo (Imported)'!$1:$5000,A3273,FALSE),
"")</f>
        <v/>
      </c>
      <c r="E3273" t="str">
        <f>IF(HLOOKUP("Category",'vInfo (Imported)'!$1:$5000,A3273,FALSE)&gt;0,
HLOOKUP("Category",'vInfo (Imported)'!$1:$5000,A3273,FALSE),
"")</f>
        <v/>
      </c>
      <c r="F3273" t="str">
        <f>IF(HLOOKUP("OS according to the configuration file",'vInfo (Imported)'!$1:$5000,A3273,FALSE)&gt;0,
HLOOKUP("OS according to the configuration file",'vInfo (Imported)'!$1:$5000,A3273,FALSE),
"")</f>
        <v/>
      </c>
      <c r="G3273" s="1" t="str">
        <f>IF(HLOOKUP("Cluster",'vInfo (Imported)'!$1:$5000,A3273,FALSE)&gt;0,
HLOOKUP("Cluster",'vInfo (Imported)'!$1:$5000,A3273,FALSE),
"")</f>
        <v/>
      </c>
      <c r="K3273" s="28">
        <f>'vCluster (Imported)'!A3273</f>
        <v>0</v>
      </c>
      <c r="L3273">
        <f t="shared" si="309"/>
        <v>0</v>
      </c>
      <c r="M3273">
        <f t="shared" si="310"/>
        <v>0</v>
      </c>
      <c r="N3273">
        <f t="shared" si="311"/>
        <v>0</v>
      </c>
      <c r="O3273" s="1">
        <f t="shared" si="312"/>
        <v>0</v>
      </c>
      <c r="P3273">
        <f>SUMIFS('vCluster (Imported)'!$G:$G,'vCluster (Imported)'!$A:$A,K3273)</f>
        <v>0</v>
      </c>
      <c r="Q3273">
        <f t="shared" si="313"/>
        <v>0</v>
      </c>
    </row>
    <row r="3274" spans="1:17" x14ac:dyDescent="0.3">
      <c r="A3274">
        <f t="shared" si="308"/>
        <v>3274</v>
      </c>
      <c r="B3274" t="str">
        <f>IF(HLOOKUP("Memory",'vInfo (Imported)'!$1:$5000,A3274,FALSE)&gt;0,HLOOKUP("Memory",'vInfo (Imported)'!$1:$5000,A3274,FALSE),"")</f>
        <v/>
      </c>
      <c r="C3274" t="str">
        <f>IF(HLOOKUP("CPUs",'vInfo (Imported)'!$1:$5000,A3274,FALSE)&gt;0,
HLOOKUP("CPUs",'vInfo (Imported)'!$1:$5000,A3274,FALSE),
"")</f>
        <v/>
      </c>
      <c r="D3274" t="str">
        <f>IF(HLOOKUP($D$1,'vInfo (Imported)'!$1:$5000,A3274,FALSE)&gt;0,
HLOOKUP($D$1,'vInfo (Imported)'!$1:$5000,A3274,FALSE),
"")</f>
        <v/>
      </c>
      <c r="E3274" t="str">
        <f>IF(HLOOKUP("Category",'vInfo (Imported)'!$1:$5000,A3274,FALSE)&gt;0,
HLOOKUP("Category",'vInfo (Imported)'!$1:$5000,A3274,FALSE),
"")</f>
        <v/>
      </c>
      <c r="F3274" t="str">
        <f>IF(HLOOKUP("OS according to the configuration file",'vInfo (Imported)'!$1:$5000,A3274,FALSE)&gt;0,
HLOOKUP("OS according to the configuration file",'vInfo (Imported)'!$1:$5000,A3274,FALSE),
"")</f>
        <v/>
      </c>
      <c r="G3274" s="1" t="str">
        <f>IF(HLOOKUP("Cluster",'vInfo (Imported)'!$1:$5000,A3274,FALSE)&gt;0,
HLOOKUP("Cluster",'vInfo (Imported)'!$1:$5000,A3274,FALSE),
"")</f>
        <v/>
      </c>
      <c r="K3274" s="28">
        <f>'vCluster (Imported)'!A3274</f>
        <v>0</v>
      </c>
      <c r="L3274">
        <f t="shared" si="309"/>
        <v>0</v>
      </c>
      <c r="M3274">
        <f t="shared" si="310"/>
        <v>0</v>
      </c>
      <c r="N3274">
        <f t="shared" si="311"/>
        <v>0</v>
      </c>
      <c r="O3274" s="1">
        <f t="shared" si="312"/>
        <v>0</v>
      </c>
      <c r="P3274">
        <f>SUMIFS('vCluster (Imported)'!$G:$G,'vCluster (Imported)'!$A:$A,K3274)</f>
        <v>0</v>
      </c>
      <c r="Q3274">
        <f t="shared" si="313"/>
        <v>0</v>
      </c>
    </row>
    <row r="3275" spans="1:17" x14ac:dyDescent="0.3">
      <c r="A3275">
        <f t="shared" si="308"/>
        <v>3275</v>
      </c>
      <c r="B3275" t="str">
        <f>IF(HLOOKUP("Memory",'vInfo (Imported)'!$1:$5000,A3275,FALSE)&gt;0,HLOOKUP("Memory",'vInfo (Imported)'!$1:$5000,A3275,FALSE),"")</f>
        <v/>
      </c>
      <c r="C3275" t="str">
        <f>IF(HLOOKUP("CPUs",'vInfo (Imported)'!$1:$5000,A3275,FALSE)&gt;0,
HLOOKUP("CPUs",'vInfo (Imported)'!$1:$5000,A3275,FALSE),
"")</f>
        <v/>
      </c>
      <c r="D3275" t="str">
        <f>IF(HLOOKUP($D$1,'vInfo (Imported)'!$1:$5000,A3275,FALSE)&gt;0,
HLOOKUP($D$1,'vInfo (Imported)'!$1:$5000,A3275,FALSE),
"")</f>
        <v/>
      </c>
      <c r="E3275" t="str">
        <f>IF(HLOOKUP("Category",'vInfo (Imported)'!$1:$5000,A3275,FALSE)&gt;0,
HLOOKUP("Category",'vInfo (Imported)'!$1:$5000,A3275,FALSE),
"")</f>
        <v/>
      </c>
      <c r="F3275" t="str">
        <f>IF(HLOOKUP("OS according to the configuration file",'vInfo (Imported)'!$1:$5000,A3275,FALSE)&gt;0,
HLOOKUP("OS according to the configuration file",'vInfo (Imported)'!$1:$5000,A3275,FALSE),
"")</f>
        <v/>
      </c>
      <c r="G3275" s="1" t="str">
        <f>IF(HLOOKUP("Cluster",'vInfo (Imported)'!$1:$5000,A3275,FALSE)&gt;0,
HLOOKUP("Cluster",'vInfo (Imported)'!$1:$5000,A3275,FALSE),
"")</f>
        <v/>
      </c>
      <c r="K3275" s="28">
        <f>'vCluster (Imported)'!A3275</f>
        <v>0</v>
      </c>
      <c r="L3275">
        <f t="shared" si="309"/>
        <v>0</v>
      </c>
      <c r="M3275">
        <f t="shared" si="310"/>
        <v>0</v>
      </c>
      <c r="N3275">
        <f t="shared" si="311"/>
        <v>0</v>
      </c>
      <c r="O3275" s="1">
        <f t="shared" si="312"/>
        <v>0</v>
      </c>
      <c r="P3275">
        <f>SUMIFS('vCluster (Imported)'!$G:$G,'vCluster (Imported)'!$A:$A,K3275)</f>
        <v>0</v>
      </c>
      <c r="Q3275">
        <f t="shared" si="313"/>
        <v>0</v>
      </c>
    </row>
    <row r="3276" spans="1:17" x14ac:dyDescent="0.3">
      <c r="A3276">
        <f t="shared" si="308"/>
        <v>3276</v>
      </c>
      <c r="B3276" t="str">
        <f>IF(HLOOKUP("Memory",'vInfo (Imported)'!$1:$5000,A3276,FALSE)&gt;0,HLOOKUP("Memory",'vInfo (Imported)'!$1:$5000,A3276,FALSE),"")</f>
        <v/>
      </c>
      <c r="C3276" t="str">
        <f>IF(HLOOKUP("CPUs",'vInfo (Imported)'!$1:$5000,A3276,FALSE)&gt;0,
HLOOKUP("CPUs",'vInfo (Imported)'!$1:$5000,A3276,FALSE),
"")</f>
        <v/>
      </c>
      <c r="D3276" t="str">
        <f>IF(HLOOKUP($D$1,'vInfo (Imported)'!$1:$5000,A3276,FALSE)&gt;0,
HLOOKUP($D$1,'vInfo (Imported)'!$1:$5000,A3276,FALSE),
"")</f>
        <v/>
      </c>
      <c r="E3276" t="str">
        <f>IF(HLOOKUP("Category",'vInfo (Imported)'!$1:$5000,A3276,FALSE)&gt;0,
HLOOKUP("Category",'vInfo (Imported)'!$1:$5000,A3276,FALSE),
"")</f>
        <v/>
      </c>
      <c r="F3276" t="str">
        <f>IF(HLOOKUP("OS according to the configuration file",'vInfo (Imported)'!$1:$5000,A3276,FALSE)&gt;0,
HLOOKUP("OS according to the configuration file",'vInfo (Imported)'!$1:$5000,A3276,FALSE),
"")</f>
        <v/>
      </c>
      <c r="G3276" s="1" t="str">
        <f>IF(HLOOKUP("Cluster",'vInfo (Imported)'!$1:$5000,A3276,FALSE)&gt;0,
HLOOKUP("Cluster",'vInfo (Imported)'!$1:$5000,A3276,FALSE),
"")</f>
        <v/>
      </c>
      <c r="K3276" s="28">
        <f>'vCluster (Imported)'!A3276</f>
        <v>0</v>
      </c>
      <c r="L3276">
        <f t="shared" si="309"/>
        <v>0</v>
      </c>
      <c r="M3276">
        <f t="shared" si="310"/>
        <v>0</v>
      </c>
      <c r="N3276">
        <f t="shared" si="311"/>
        <v>0</v>
      </c>
      <c r="O3276" s="1">
        <f t="shared" si="312"/>
        <v>0</v>
      </c>
      <c r="P3276">
        <f>SUMIFS('vCluster (Imported)'!$G:$G,'vCluster (Imported)'!$A:$A,K3276)</f>
        <v>0</v>
      </c>
      <c r="Q3276">
        <f t="shared" si="313"/>
        <v>0</v>
      </c>
    </row>
    <row r="3277" spans="1:17" x14ac:dyDescent="0.3">
      <c r="A3277">
        <f t="shared" si="308"/>
        <v>3277</v>
      </c>
      <c r="B3277" t="str">
        <f>IF(HLOOKUP("Memory",'vInfo (Imported)'!$1:$5000,A3277,FALSE)&gt;0,HLOOKUP("Memory",'vInfo (Imported)'!$1:$5000,A3277,FALSE),"")</f>
        <v/>
      </c>
      <c r="C3277" t="str">
        <f>IF(HLOOKUP("CPUs",'vInfo (Imported)'!$1:$5000,A3277,FALSE)&gt;0,
HLOOKUP("CPUs",'vInfo (Imported)'!$1:$5000,A3277,FALSE),
"")</f>
        <v/>
      </c>
      <c r="D3277" t="str">
        <f>IF(HLOOKUP($D$1,'vInfo (Imported)'!$1:$5000,A3277,FALSE)&gt;0,
HLOOKUP($D$1,'vInfo (Imported)'!$1:$5000,A3277,FALSE),
"")</f>
        <v/>
      </c>
      <c r="E3277" t="str">
        <f>IF(HLOOKUP("Category",'vInfo (Imported)'!$1:$5000,A3277,FALSE)&gt;0,
HLOOKUP("Category",'vInfo (Imported)'!$1:$5000,A3277,FALSE),
"")</f>
        <v/>
      </c>
      <c r="F3277" t="str">
        <f>IF(HLOOKUP("OS according to the configuration file",'vInfo (Imported)'!$1:$5000,A3277,FALSE)&gt;0,
HLOOKUP("OS according to the configuration file",'vInfo (Imported)'!$1:$5000,A3277,FALSE),
"")</f>
        <v/>
      </c>
      <c r="G3277" s="1" t="str">
        <f>IF(HLOOKUP("Cluster",'vInfo (Imported)'!$1:$5000,A3277,FALSE)&gt;0,
HLOOKUP("Cluster",'vInfo (Imported)'!$1:$5000,A3277,FALSE),
"")</f>
        <v/>
      </c>
      <c r="K3277" s="28">
        <f>'vCluster (Imported)'!A3277</f>
        <v>0</v>
      </c>
      <c r="L3277">
        <f t="shared" si="309"/>
        <v>0</v>
      </c>
      <c r="M3277">
        <f t="shared" si="310"/>
        <v>0</v>
      </c>
      <c r="N3277">
        <f t="shared" si="311"/>
        <v>0</v>
      </c>
      <c r="O3277" s="1">
        <f t="shared" si="312"/>
        <v>0</v>
      </c>
      <c r="P3277">
        <f>SUMIFS('vCluster (Imported)'!$G:$G,'vCluster (Imported)'!$A:$A,K3277)</f>
        <v>0</v>
      </c>
      <c r="Q3277">
        <f t="shared" si="313"/>
        <v>0</v>
      </c>
    </row>
    <row r="3278" spans="1:17" x14ac:dyDescent="0.3">
      <c r="A3278">
        <f t="shared" si="308"/>
        <v>3278</v>
      </c>
      <c r="B3278" t="str">
        <f>IF(HLOOKUP("Memory",'vInfo (Imported)'!$1:$5000,A3278,FALSE)&gt;0,HLOOKUP("Memory",'vInfo (Imported)'!$1:$5000,A3278,FALSE),"")</f>
        <v/>
      </c>
      <c r="C3278" t="str">
        <f>IF(HLOOKUP("CPUs",'vInfo (Imported)'!$1:$5000,A3278,FALSE)&gt;0,
HLOOKUP("CPUs",'vInfo (Imported)'!$1:$5000,A3278,FALSE),
"")</f>
        <v/>
      </c>
      <c r="D3278" t="str">
        <f>IF(HLOOKUP($D$1,'vInfo (Imported)'!$1:$5000,A3278,FALSE)&gt;0,
HLOOKUP($D$1,'vInfo (Imported)'!$1:$5000,A3278,FALSE),
"")</f>
        <v/>
      </c>
      <c r="E3278" t="str">
        <f>IF(HLOOKUP("Category",'vInfo (Imported)'!$1:$5000,A3278,FALSE)&gt;0,
HLOOKUP("Category",'vInfo (Imported)'!$1:$5000,A3278,FALSE),
"")</f>
        <v/>
      </c>
      <c r="F3278" t="str">
        <f>IF(HLOOKUP("OS according to the configuration file",'vInfo (Imported)'!$1:$5000,A3278,FALSE)&gt;0,
HLOOKUP("OS according to the configuration file",'vInfo (Imported)'!$1:$5000,A3278,FALSE),
"")</f>
        <v/>
      </c>
      <c r="G3278" s="1" t="str">
        <f>IF(HLOOKUP("Cluster",'vInfo (Imported)'!$1:$5000,A3278,FALSE)&gt;0,
HLOOKUP("Cluster",'vInfo (Imported)'!$1:$5000,A3278,FALSE),
"")</f>
        <v/>
      </c>
      <c r="K3278" s="28">
        <f>'vCluster (Imported)'!A3278</f>
        <v>0</v>
      </c>
      <c r="L3278">
        <f t="shared" si="309"/>
        <v>0</v>
      </c>
      <c r="M3278">
        <f t="shared" si="310"/>
        <v>0</v>
      </c>
      <c r="N3278">
        <f t="shared" si="311"/>
        <v>0</v>
      </c>
      <c r="O3278" s="1">
        <f t="shared" si="312"/>
        <v>0</v>
      </c>
      <c r="P3278">
        <f>SUMIFS('vCluster (Imported)'!$G:$G,'vCluster (Imported)'!$A:$A,K3278)</f>
        <v>0</v>
      </c>
      <c r="Q3278">
        <f t="shared" si="313"/>
        <v>0</v>
      </c>
    </row>
    <row r="3279" spans="1:17" x14ac:dyDescent="0.3">
      <c r="A3279">
        <f t="shared" si="308"/>
        <v>3279</v>
      </c>
      <c r="B3279" t="str">
        <f>IF(HLOOKUP("Memory",'vInfo (Imported)'!$1:$5000,A3279,FALSE)&gt;0,HLOOKUP("Memory",'vInfo (Imported)'!$1:$5000,A3279,FALSE),"")</f>
        <v/>
      </c>
      <c r="C3279" t="str">
        <f>IF(HLOOKUP("CPUs",'vInfo (Imported)'!$1:$5000,A3279,FALSE)&gt;0,
HLOOKUP("CPUs",'vInfo (Imported)'!$1:$5000,A3279,FALSE),
"")</f>
        <v/>
      </c>
      <c r="D3279" t="str">
        <f>IF(HLOOKUP($D$1,'vInfo (Imported)'!$1:$5000,A3279,FALSE)&gt;0,
HLOOKUP($D$1,'vInfo (Imported)'!$1:$5000,A3279,FALSE),
"")</f>
        <v/>
      </c>
      <c r="E3279" t="str">
        <f>IF(HLOOKUP("Category",'vInfo (Imported)'!$1:$5000,A3279,FALSE)&gt;0,
HLOOKUP("Category",'vInfo (Imported)'!$1:$5000,A3279,FALSE),
"")</f>
        <v/>
      </c>
      <c r="F3279" t="str">
        <f>IF(HLOOKUP("OS according to the configuration file",'vInfo (Imported)'!$1:$5000,A3279,FALSE)&gt;0,
HLOOKUP("OS according to the configuration file",'vInfo (Imported)'!$1:$5000,A3279,FALSE),
"")</f>
        <v/>
      </c>
      <c r="G3279" s="1" t="str">
        <f>IF(HLOOKUP("Cluster",'vInfo (Imported)'!$1:$5000,A3279,FALSE)&gt;0,
HLOOKUP("Cluster",'vInfo (Imported)'!$1:$5000,A3279,FALSE),
"")</f>
        <v/>
      </c>
      <c r="K3279" s="28">
        <f>'vCluster (Imported)'!A3279</f>
        <v>0</v>
      </c>
      <c r="L3279">
        <f t="shared" si="309"/>
        <v>0</v>
      </c>
      <c r="M3279">
        <f t="shared" si="310"/>
        <v>0</v>
      </c>
      <c r="N3279">
        <f t="shared" si="311"/>
        <v>0</v>
      </c>
      <c r="O3279" s="1">
        <f t="shared" si="312"/>
        <v>0</v>
      </c>
      <c r="P3279">
        <f>SUMIFS('vCluster (Imported)'!$G:$G,'vCluster (Imported)'!$A:$A,K3279)</f>
        <v>0</v>
      </c>
      <c r="Q3279">
        <f t="shared" si="313"/>
        <v>0</v>
      </c>
    </row>
    <row r="3280" spans="1:17" x14ac:dyDescent="0.3">
      <c r="A3280">
        <f t="shared" si="308"/>
        <v>3280</v>
      </c>
      <c r="B3280" t="str">
        <f>IF(HLOOKUP("Memory",'vInfo (Imported)'!$1:$5000,A3280,FALSE)&gt;0,HLOOKUP("Memory",'vInfo (Imported)'!$1:$5000,A3280,FALSE),"")</f>
        <v/>
      </c>
      <c r="C3280" t="str">
        <f>IF(HLOOKUP("CPUs",'vInfo (Imported)'!$1:$5000,A3280,FALSE)&gt;0,
HLOOKUP("CPUs",'vInfo (Imported)'!$1:$5000,A3280,FALSE),
"")</f>
        <v/>
      </c>
      <c r="D3280" t="str">
        <f>IF(HLOOKUP($D$1,'vInfo (Imported)'!$1:$5000,A3280,FALSE)&gt;0,
HLOOKUP($D$1,'vInfo (Imported)'!$1:$5000,A3280,FALSE),
"")</f>
        <v/>
      </c>
      <c r="E3280" t="str">
        <f>IF(HLOOKUP("Category",'vInfo (Imported)'!$1:$5000,A3280,FALSE)&gt;0,
HLOOKUP("Category",'vInfo (Imported)'!$1:$5000,A3280,FALSE),
"")</f>
        <v/>
      </c>
      <c r="F3280" t="str">
        <f>IF(HLOOKUP("OS according to the configuration file",'vInfo (Imported)'!$1:$5000,A3280,FALSE)&gt;0,
HLOOKUP("OS according to the configuration file",'vInfo (Imported)'!$1:$5000,A3280,FALSE),
"")</f>
        <v/>
      </c>
      <c r="G3280" s="1" t="str">
        <f>IF(HLOOKUP("Cluster",'vInfo (Imported)'!$1:$5000,A3280,FALSE)&gt;0,
HLOOKUP("Cluster",'vInfo (Imported)'!$1:$5000,A3280,FALSE),
"")</f>
        <v/>
      </c>
      <c r="K3280" s="28">
        <f>'vCluster (Imported)'!A3280</f>
        <v>0</v>
      </c>
      <c r="L3280">
        <f t="shared" si="309"/>
        <v>0</v>
      </c>
      <c r="M3280">
        <f t="shared" si="310"/>
        <v>0</v>
      </c>
      <c r="N3280">
        <f t="shared" si="311"/>
        <v>0</v>
      </c>
      <c r="O3280" s="1">
        <f t="shared" si="312"/>
        <v>0</v>
      </c>
      <c r="P3280">
        <f>SUMIFS('vCluster (Imported)'!$G:$G,'vCluster (Imported)'!$A:$A,K3280)</f>
        <v>0</v>
      </c>
      <c r="Q3280">
        <f t="shared" si="313"/>
        <v>0</v>
      </c>
    </row>
    <row r="3281" spans="1:17" x14ac:dyDescent="0.3">
      <c r="A3281">
        <f t="shared" si="308"/>
        <v>3281</v>
      </c>
      <c r="B3281" t="str">
        <f>IF(HLOOKUP("Memory",'vInfo (Imported)'!$1:$5000,A3281,FALSE)&gt;0,HLOOKUP("Memory",'vInfo (Imported)'!$1:$5000,A3281,FALSE),"")</f>
        <v/>
      </c>
      <c r="C3281" t="str">
        <f>IF(HLOOKUP("CPUs",'vInfo (Imported)'!$1:$5000,A3281,FALSE)&gt;0,
HLOOKUP("CPUs",'vInfo (Imported)'!$1:$5000,A3281,FALSE),
"")</f>
        <v/>
      </c>
      <c r="D3281" t="str">
        <f>IF(HLOOKUP($D$1,'vInfo (Imported)'!$1:$5000,A3281,FALSE)&gt;0,
HLOOKUP($D$1,'vInfo (Imported)'!$1:$5000,A3281,FALSE),
"")</f>
        <v/>
      </c>
      <c r="E3281" t="str">
        <f>IF(HLOOKUP("Category",'vInfo (Imported)'!$1:$5000,A3281,FALSE)&gt;0,
HLOOKUP("Category",'vInfo (Imported)'!$1:$5000,A3281,FALSE),
"")</f>
        <v/>
      </c>
      <c r="F3281" t="str">
        <f>IF(HLOOKUP("OS according to the configuration file",'vInfo (Imported)'!$1:$5000,A3281,FALSE)&gt;0,
HLOOKUP("OS according to the configuration file",'vInfo (Imported)'!$1:$5000,A3281,FALSE),
"")</f>
        <v/>
      </c>
      <c r="G3281" s="1" t="str">
        <f>IF(HLOOKUP("Cluster",'vInfo (Imported)'!$1:$5000,A3281,FALSE)&gt;0,
HLOOKUP("Cluster",'vInfo (Imported)'!$1:$5000,A3281,FALSE),
"")</f>
        <v/>
      </c>
      <c r="K3281" s="28">
        <f>'vCluster (Imported)'!A3281</f>
        <v>0</v>
      </c>
      <c r="L3281">
        <f t="shared" si="309"/>
        <v>0</v>
      </c>
      <c r="M3281">
        <f t="shared" si="310"/>
        <v>0</v>
      </c>
      <c r="N3281">
        <f t="shared" si="311"/>
        <v>0</v>
      </c>
      <c r="O3281" s="1">
        <f t="shared" si="312"/>
        <v>0</v>
      </c>
      <c r="P3281">
        <f>SUMIFS('vCluster (Imported)'!$G:$G,'vCluster (Imported)'!$A:$A,K3281)</f>
        <v>0</v>
      </c>
      <c r="Q3281">
        <f t="shared" si="313"/>
        <v>0</v>
      </c>
    </row>
    <row r="3282" spans="1:17" x14ac:dyDescent="0.3">
      <c r="A3282">
        <f t="shared" si="308"/>
        <v>3282</v>
      </c>
      <c r="B3282" t="str">
        <f>IF(HLOOKUP("Memory",'vInfo (Imported)'!$1:$5000,A3282,FALSE)&gt;0,HLOOKUP("Memory",'vInfo (Imported)'!$1:$5000,A3282,FALSE),"")</f>
        <v/>
      </c>
      <c r="C3282" t="str">
        <f>IF(HLOOKUP("CPUs",'vInfo (Imported)'!$1:$5000,A3282,FALSE)&gt;0,
HLOOKUP("CPUs",'vInfo (Imported)'!$1:$5000,A3282,FALSE),
"")</f>
        <v/>
      </c>
      <c r="D3282" t="str">
        <f>IF(HLOOKUP($D$1,'vInfo (Imported)'!$1:$5000,A3282,FALSE)&gt;0,
HLOOKUP($D$1,'vInfo (Imported)'!$1:$5000,A3282,FALSE),
"")</f>
        <v/>
      </c>
      <c r="E3282" t="str">
        <f>IF(HLOOKUP("Category",'vInfo (Imported)'!$1:$5000,A3282,FALSE)&gt;0,
HLOOKUP("Category",'vInfo (Imported)'!$1:$5000,A3282,FALSE),
"")</f>
        <v/>
      </c>
      <c r="F3282" t="str">
        <f>IF(HLOOKUP("OS according to the configuration file",'vInfo (Imported)'!$1:$5000,A3282,FALSE)&gt;0,
HLOOKUP("OS according to the configuration file",'vInfo (Imported)'!$1:$5000,A3282,FALSE),
"")</f>
        <v/>
      </c>
      <c r="G3282" s="1" t="str">
        <f>IF(HLOOKUP("Cluster",'vInfo (Imported)'!$1:$5000,A3282,FALSE)&gt;0,
HLOOKUP("Cluster",'vInfo (Imported)'!$1:$5000,A3282,FALSE),
"")</f>
        <v/>
      </c>
      <c r="K3282" s="28">
        <f>'vCluster (Imported)'!A3282</f>
        <v>0</v>
      </c>
      <c r="L3282">
        <f t="shared" si="309"/>
        <v>0</v>
      </c>
      <c r="M3282">
        <f t="shared" si="310"/>
        <v>0</v>
      </c>
      <c r="N3282">
        <f t="shared" si="311"/>
        <v>0</v>
      </c>
      <c r="O3282" s="1">
        <f t="shared" si="312"/>
        <v>0</v>
      </c>
      <c r="P3282">
        <f>SUMIFS('vCluster (Imported)'!$G:$G,'vCluster (Imported)'!$A:$A,K3282)</f>
        <v>0</v>
      </c>
      <c r="Q3282">
        <f t="shared" si="313"/>
        <v>0</v>
      </c>
    </row>
    <row r="3283" spans="1:17" x14ac:dyDescent="0.3">
      <c r="A3283">
        <f t="shared" si="308"/>
        <v>3283</v>
      </c>
      <c r="B3283" t="str">
        <f>IF(HLOOKUP("Memory",'vInfo (Imported)'!$1:$5000,A3283,FALSE)&gt;0,HLOOKUP("Memory",'vInfo (Imported)'!$1:$5000,A3283,FALSE),"")</f>
        <v/>
      </c>
      <c r="C3283" t="str">
        <f>IF(HLOOKUP("CPUs",'vInfo (Imported)'!$1:$5000,A3283,FALSE)&gt;0,
HLOOKUP("CPUs",'vInfo (Imported)'!$1:$5000,A3283,FALSE),
"")</f>
        <v/>
      </c>
      <c r="D3283" t="str">
        <f>IF(HLOOKUP($D$1,'vInfo (Imported)'!$1:$5000,A3283,FALSE)&gt;0,
HLOOKUP($D$1,'vInfo (Imported)'!$1:$5000,A3283,FALSE),
"")</f>
        <v/>
      </c>
      <c r="E3283" t="str">
        <f>IF(HLOOKUP("Category",'vInfo (Imported)'!$1:$5000,A3283,FALSE)&gt;0,
HLOOKUP("Category",'vInfo (Imported)'!$1:$5000,A3283,FALSE),
"")</f>
        <v/>
      </c>
      <c r="F3283" t="str">
        <f>IF(HLOOKUP("OS according to the configuration file",'vInfo (Imported)'!$1:$5000,A3283,FALSE)&gt;0,
HLOOKUP("OS according to the configuration file",'vInfo (Imported)'!$1:$5000,A3283,FALSE),
"")</f>
        <v/>
      </c>
      <c r="G3283" s="1" t="str">
        <f>IF(HLOOKUP("Cluster",'vInfo (Imported)'!$1:$5000,A3283,FALSE)&gt;0,
HLOOKUP("Cluster",'vInfo (Imported)'!$1:$5000,A3283,FALSE),
"")</f>
        <v/>
      </c>
      <c r="K3283" s="28">
        <f>'vCluster (Imported)'!A3283</f>
        <v>0</v>
      </c>
      <c r="L3283">
        <f t="shared" si="309"/>
        <v>0</v>
      </c>
      <c r="M3283">
        <f t="shared" si="310"/>
        <v>0</v>
      </c>
      <c r="N3283">
        <f t="shared" si="311"/>
        <v>0</v>
      </c>
      <c r="O3283" s="1">
        <f t="shared" si="312"/>
        <v>0</v>
      </c>
      <c r="P3283">
        <f>SUMIFS('vCluster (Imported)'!$G:$G,'vCluster (Imported)'!$A:$A,K3283)</f>
        <v>0</v>
      </c>
      <c r="Q3283">
        <f t="shared" si="313"/>
        <v>0</v>
      </c>
    </row>
    <row r="3284" spans="1:17" x14ac:dyDescent="0.3">
      <c r="A3284">
        <f t="shared" si="308"/>
        <v>3284</v>
      </c>
      <c r="B3284" t="str">
        <f>IF(HLOOKUP("Memory",'vInfo (Imported)'!$1:$5000,A3284,FALSE)&gt;0,HLOOKUP("Memory",'vInfo (Imported)'!$1:$5000,A3284,FALSE),"")</f>
        <v/>
      </c>
      <c r="C3284" t="str">
        <f>IF(HLOOKUP("CPUs",'vInfo (Imported)'!$1:$5000,A3284,FALSE)&gt;0,
HLOOKUP("CPUs",'vInfo (Imported)'!$1:$5000,A3284,FALSE),
"")</f>
        <v/>
      </c>
      <c r="D3284" t="str">
        <f>IF(HLOOKUP($D$1,'vInfo (Imported)'!$1:$5000,A3284,FALSE)&gt;0,
HLOOKUP($D$1,'vInfo (Imported)'!$1:$5000,A3284,FALSE),
"")</f>
        <v/>
      </c>
      <c r="E3284" t="str">
        <f>IF(HLOOKUP("Category",'vInfo (Imported)'!$1:$5000,A3284,FALSE)&gt;0,
HLOOKUP("Category",'vInfo (Imported)'!$1:$5000,A3284,FALSE),
"")</f>
        <v/>
      </c>
      <c r="F3284" t="str">
        <f>IF(HLOOKUP("OS according to the configuration file",'vInfo (Imported)'!$1:$5000,A3284,FALSE)&gt;0,
HLOOKUP("OS according to the configuration file",'vInfo (Imported)'!$1:$5000,A3284,FALSE),
"")</f>
        <v/>
      </c>
      <c r="G3284" s="1" t="str">
        <f>IF(HLOOKUP("Cluster",'vInfo (Imported)'!$1:$5000,A3284,FALSE)&gt;0,
HLOOKUP("Cluster",'vInfo (Imported)'!$1:$5000,A3284,FALSE),
"")</f>
        <v/>
      </c>
      <c r="K3284" s="28">
        <f>'vCluster (Imported)'!A3284</f>
        <v>0</v>
      </c>
      <c r="L3284">
        <f t="shared" si="309"/>
        <v>0</v>
      </c>
      <c r="M3284">
        <f t="shared" si="310"/>
        <v>0</v>
      </c>
      <c r="N3284">
        <f t="shared" si="311"/>
        <v>0</v>
      </c>
      <c r="O3284" s="1">
        <f t="shared" si="312"/>
        <v>0</v>
      </c>
      <c r="P3284">
        <f>SUMIFS('vCluster (Imported)'!$G:$G,'vCluster (Imported)'!$A:$A,K3284)</f>
        <v>0</v>
      </c>
      <c r="Q3284">
        <f t="shared" si="313"/>
        <v>0</v>
      </c>
    </row>
    <row r="3285" spans="1:17" x14ac:dyDescent="0.3">
      <c r="A3285">
        <f t="shared" si="308"/>
        <v>3285</v>
      </c>
      <c r="B3285" t="str">
        <f>IF(HLOOKUP("Memory",'vInfo (Imported)'!$1:$5000,A3285,FALSE)&gt;0,HLOOKUP("Memory",'vInfo (Imported)'!$1:$5000,A3285,FALSE),"")</f>
        <v/>
      </c>
      <c r="C3285" t="str">
        <f>IF(HLOOKUP("CPUs",'vInfo (Imported)'!$1:$5000,A3285,FALSE)&gt;0,
HLOOKUP("CPUs",'vInfo (Imported)'!$1:$5000,A3285,FALSE),
"")</f>
        <v/>
      </c>
      <c r="D3285" t="str">
        <f>IF(HLOOKUP($D$1,'vInfo (Imported)'!$1:$5000,A3285,FALSE)&gt;0,
HLOOKUP($D$1,'vInfo (Imported)'!$1:$5000,A3285,FALSE),
"")</f>
        <v/>
      </c>
      <c r="E3285" t="str">
        <f>IF(HLOOKUP("Category",'vInfo (Imported)'!$1:$5000,A3285,FALSE)&gt;0,
HLOOKUP("Category",'vInfo (Imported)'!$1:$5000,A3285,FALSE),
"")</f>
        <v/>
      </c>
      <c r="F3285" t="str">
        <f>IF(HLOOKUP("OS according to the configuration file",'vInfo (Imported)'!$1:$5000,A3285,FALSE)&gt;0,
HLOOKUP("OS according to the configuration file",'vInfo (Imported)'!$1:$5000,A3285,FALSE),
"")</f>
        <v/>
      </c>
      <c r="G3285" s="1" t="str">
        <f>IF(HLOOKUP("Cluster",'vInfo (Imported)'!$1:$5000,A3285,FALSE)&gt;0,
HLOOKUP("Cluster",'vInfo (Imported)'!$1:$5000,A3285,FALSE),
"")</f>
        <v/>
      </c>
      <c r="K3285" s="28">
        <f>'vCluster (Imported)'!A3285</f>
        <v>0</v>
      </c>
      <c r="L3285">
        <f t="shared" si="309"/>
        <v>0</v>
      </c>
      <c r="M3285">
        <f t="shared" si="310"/>
        <v>0</v>
      </c>
      <c r="N3285">
        <f t="shared" si="311"/>
        <v>0</v>
      </c>
      <c r="O3285" s="1">
        <f t="shared" si="312"/>
        <v>0</v>
      </c>
      <c r="P3285">
        <f>SUMIFS('vCluster (Imported)'!$G:$G,'vCluster (Imported)'!$A:$A,K3285)</f>
        <v>0</v>
      </c>
      <c r="Q3285">
        <f t="shared" si="313"/>
        <v>0</v>
      </c>
    </row>
    <row r="3286" spans="1:17" x14ac:dyDescent="0.3">
      <c r="A3286">
        <f t="shared" si="308"/>
        <v>3286</v>
      </c>
      <c r="B3286" t="str">
        <f>IF(HLOOKUP("Memory",'vInfo (Imported)'!$1:$5000,A3286,FALSE)&gt;0,HLOOKUP("Memory",'vInfo (Imported)'!$1:$5000,A3286,FALSE),"")</f>
        <v/>
      </c>
      <c r="C3286" t="str">
        <f>IF(HLOOKUP("CPUs",'vInfo (Imported)'!$1:$5000,A3286,FALSE)&gt;0,
HLOOKUP("CPUs",'vInfo (Imported)'!$1:$5000,A3286,FALSE),
"")</f>
        <v/>
      </c>
      <c r="D3286" t="str">
        <f>IF(HLOOKUP($D$1,'vInfo (Imported)'!$1:$5000,A3286,FALSE)&gt;0,
HLOOKUP($D$1,'vInfo (Imported)'!$1:$5000,A3286,FALSE),
"")</f>
        <v/>
      </c>
      <c r="E3286" t="str">
        <f>IF(HLOOKUP("Category",'vInfo (Imported)'!$1:$5000,A3286,FALSE)&gt;0,
HLOOKUP("Category",'vInfo (Imported)'!$1:$5000,A3286,FALSE),
"")</f>
        <v/>
      </c>
      <c r="F3286" t="str">
        <f>IF(HLOOKUP("OS according to the configuration file",'vInfo (Imported)'!$1:$5000,A3286,FALSE)&gt;0,
HLOOKUP("OS according to the configuration file",'vInfo (Imported)'!$1:$5000,A3286,FALSE),
"")</f>
        <v/>
      </c>
      <c r="G3286" s="1" t="str">
        <f>IF(HLOOKUP("Cluster",'vInfo (Imported)'!$1:$5000,A3286,FALSE)&gt;0,
HLOOKUP("Cluster",'vInfo (Imported)'!$1:$5000,A3286,FALSE),
"")</f>
        <v/>
      </c>
      <c r="K3286" s="28">
        <f>'vCluster (Imported)'!A3286</f>
        <v>0</v>
      </c>
      <c r="L3286">
        <f t="shared" si="309"/>
        <v>0</v>
      </c>
      <c r="M3286">
        <f t="shared" si="310"/>
        <v>0</v>
      </c>
      <c r="N3286">
        <f t="shared" si="311"/>
        <v>0</v>
      </c>
      <c r="O3286" s="1">
        <f t="shared" si="312"/>
        <v>0</v>
      </c>
      <c r="P3286">
        <f>SUMIFS('vCluster (Imported)'!$G:$G,'vCluster (Imported)'!$A:$A,K3286)</f>
        <v>0</v>
      </c>
      <c r="Q3286">
        <f t="shared" si="313"/>
        <v>0</v>
      </c>
    </row>
    <row r="3287" spans="1:17" x14ac:dyDescent="0.3">
      <c r="A3287">
        <f t="shared" si="308"/>
        <v>3287</v>
      </c>
      <c r="B3287" t="str">
        <f>IF(HLOOKUP("Memory",'vInfo (Imported)'!$1:$5000,A3287,FALSE)&gt;0,HLOOKUP("Memory",'vInfo (Imported)'!$1:$5000,A3287,FALSE),"")</f>
        <v/>
      </c>
      <c r="C3287" t="str">
        <f>IF(HLOOKUP("CPUs",'vInfo (Imported)'!$1:$5000,A3287,FALSE)&gt;0,
HLOOKUP("CPUs",'vInfo (Imported)'!$1:$5000,A3287,FALSE),
"")</f>
        <v/>
      </c>
      <c r="D3287" t="str">
        <f>IF(HLOOKUP($D$1,'vInfo (Imported)'!$1:$5000,A3287,FALSE)&gt;0,
HLOOKUP($D$1,'vInfo (Imported)'!$1:$5000,A3287,FALSE),
"")</f>
        <v/>
      </c>
      <c r="E3287" t="str">
        <f>IF(HLOOKUP("Category",'vInfo (Imported)'!$1:$5000,A3287,FALSE)&gt;0,
HLOOKUP("Category",'vInfo (Imported)'!$1:$5000,A3287,FALSE),
"")</f>
        <v/>
      </c>
      <c r="F3287" t="str">
        <f>IF(HLOOKUP("OS according to the configuration file",'vInfo (Imported)'!$1:$5000,A3287,FALSE)&gt;0,
HLOOKUP("OS according to the configuration file",'vInfo (Imported)'!$1:$5000,A3287,FALSE),
"")</f>
        <v/>
      </c>
      <c r="G3287" s="1" t="str">
        <f>IF(HLOOKUP("Cluster",'vInfo (Imported)'!$1:$5000,A3287,FALSE)&gt;0,
HLOOKUP("Cluster",'vInfo (Imported)'!$1:$5000,A3287,FALSE),
"")</f>
        <v/>
      </c>
      <c r="K3287" s="28">
        <f>'vCluster (Imported)'!A3287</f>
        <v>0</v>
      </c>
      <c r="L3287">
        <f t="shared" si="309"/>
        <v>0</v>
      </c>
      <c r="M3287">
        <f t="shared" si="310"/>
        <v>0</v>
      </c>
      <c r="N3287">
        <f t="shared" si="311"/>
        <v>0</v>
      </c>
      <c r="O3287" s="1">
        <f t="shared" si="312"/>
        <v>0</v>
      </c>
      <c r="P3287">
        <f>SUMIFS('vCluster (Imported)'!$G:$G,'vCluster (Imported)'!$A:$A,K3287)</f>
        <v>0</v>
      </c>
      <c r="Q3287">
        <f t="shared" si="313"/>
        <v>0</v>
      </c>
    </row>
    <row r="3288" spans="1:17" x14ac:dyDescent="0.3">
      <c r="A3288">
        <f t="shared" si="308"/>
        <v>3288</v>
      </c>
      <c r="B3288" t="str">
        <f>IF(HLOOKUP("Memory",'vInfo (Imported)'!$1:$5000,A3288,FALSE)&gt;0,HLOOKUP("Memory",'vInfo (Imported)'!$1:$5000,A3288,FALSE),"")</f>
        <v/>
      </c>
      <c r="C3288" t="str">
        <f>IF(HLOOKUP("CPUs",'vInfo (Imported)'!$1:$5000,A3288,FALSE)&gt;0,
HLOOKUP("CPUs",'vInfo (Imported)'!$1:$5000,A3288,FALSE),
"")</f>
        <v/>
      </c>
      <c r="D3288" t="str">
        <f>IF(HLOOKUP($D$1,'vInfo (Imported)'!$1:$5000,A3288,FALSE)&gt;0,
HLOOKUP($D$1,'vInfo (Imported)'!$1:$5000,A3288,FALSE),
"")</f>
        <v/>
      </c>
      <c r="E3288" t="str">
        <f>IF(HLOOKUP("Category",'vInfo (Imported)'!$1:$5000,A3288,FALSE)&gt;0,
HLOOKUP("Category",'vInfo (Imported)'!$1:$5000,A3288,FALSE),
"")</f>
        <v/>
      </c>
      <c r="F3288" t="str">
        <f>IF(HLOOKUP("OS according to the configuration file",'vInfo (Imported)'!$1:$5000,A3288,FALSE)&gt;0,
HLOOKUP("OS according to the configuration file",'vInfo (Imported)'!$1:$5000,A3288,FALSE),
"")</f>
        <v/>
      </c>
      <c r="G3288" s="1" t="str">
        <f>IF(HLOOKUP("Cluster",'vInfo (Imported)'!$1:$5000,A3288,FALSE)&gt;0,
HLOOKUP("Cluster",'vInfo (Imported)'!$1:$5000,A3288,FALSE),
"")</f>
        <v/>
      </c>
      <c r="K3288" s="28">
        <f>'vCluster (Imported)'!A3288</f>
        <v>0</v>
      </c>
      <c r="L3288">
        <f t="shared" si="309"/>
        <v>0</v>
      </c>
      <c r="M3288">
        <f t="shared" si="310"/>
        <v>0</v>
      </c>
      <c r="N3288">
        <f t="shared" si="311"/>
        <v>0</v>
      </c>
      <c r="O3288" s="1">
        <f t="shared" si="312"/>
        <v>0</v>
      </c>
      <c r="P3288">
        <f>SUMIFS('vCluster (Imported)'!$G:$G,'vCluster (Imported)'!$A:$A,K3288)</f>
        <v>0</v>
      </c>
      <c r="Q3288">
        <f t="shared" si="313"/>
        <v>0</v>
      </c>
    </row>
    <row r="3289" spans="1:17" x14ac:dyDescent="0.3">
      <c r="A3289">
        <f t="shared" si="308"/>
        <v>3289</v>
      </c>
      <c r="B3289" t="str">
        <f>IF(HLOOKUP("Memory",'vInfo (Imported)'!$1:$5000,A3289,FALSE)&gt;0,HLOOKUP("Memory",'vInfo (Imported)'!$1:$5000,A3289,FALSE),"")</f>
        <v/>
      </c>
      <c r="C3289" t="str">
        <f>IF(HLOOKUP("CPUs",'vInfo (Imported)'!$1:$5000,A3289,FALSE)&gt;0,
HLOOKUP("CPUs",'vInfo (Imported)'!$1:$5000,A3289,FALSE),
"")</f>
        <v/>
      </c>
      <c r="D3289" t="str">
        <f>IF(HLOOKUP($D$1,'vInfo (Imported)'!$1:$5000,A3289,FALSE)&gt;0,
HLOOKUP($D$1,'vInfo (Imported)'!$1:$5000,A3289,FALSE),
"")</f>
        <v/>
      </c>
      <c r="E3289" t="str">
        <f>IF(HLOOKUP("Category",'vInfo (Imported)'!$1:$5000,A3289,FALSE)&gt;0,
HLOOKUP("Category",'vInfo (Imported)'!$1:$5000,A3289,FALSE),
"")</f>
        <v/>
      </c>
      <c r="F3289" t="str">
        <f>IF(HLOOKUP("OS according to the configuration file",'vInfo (Imported)'!$1:$5000,A3289,FALSE)&gt;0,
HLOOKUP("OS according to the configuration file",'vInfo (Imported)'!$1:$5000,A3289,FALSE),
"")</f>
        <v/>
      </c>
      <c r="G3289" s="1" t="str">
        <f>IF(HLOOKUP("Cluster",'vInfo (Imported)'!$1:$5000,A3289,FALSE)&gt;0,
HLOOKUP("Cluster",'vInfo (Imported)'!$1:$5000,A3289,FALSE),
"")</f>
        <v/>
      </c>
      <c r="K3289" s="28">
        <f>'vCluster (Imported)'!A3289</f>
        <v>0</v>
      </c>
      <c r="L3289">
        <f t="shared" si="309"/>
        <v>0</v>
      </c>
      <c r="M3289">
        <f t="shared" si="310"/>
        <v>0</v>
      </c>
      <c r="N3289">
        <f t="shared" si="311"/>
        <v>0</v>
      </c>
      <c r="O3289" s="1">
        <f t="shared" si="312"/>
        <v>0</v>
      </c>
      <c r="P3289">
        <f>SUMIFS('vCluster (Imported)'!$G:$G,'vCluster (Imported)'!$A:$A,K3289)</f>
        <v>0</v>
      </c>
      <c r="Q3289">
        <f t="shared" si="313"/>
        <v>0</v>
      </c>
    </row>
    <row r="3290" spans="1:17" x14ac:dyDescent="0.3">
      <c r="A3290">
        <f t="shared" si="308"/>
        <v>3290</v>
      </c>
      <c r="B3290" t="str">
        <f>IF(HLOOKUP("Memory",'vInfo (Imported)'!$1:$5000,A3290,FALSE)&gt;0,HLOOKUP("Memory",'vInfo (Imported)'!$1:$5000,A3290,FALSE),"")</f>
        <v/>
      </c>
      <c r="C3290" t="str">
        <f>IF(HLOOKUP("CPUs",'vInfo (Imported)'!$1:$5000,A3290,FALSE)&gt;0,
HLOOKUP("CPUs",'vInfo (Imported)'!$1:$5000,A3290,FALSE),
"")</f>
        <v/>
      </c>
      <c r="D3290" t="str">
        <f>IF(HLOOKUP($D$1,'vInfo (Imported)'!$1:$5000,A3290,FALSE)&gt;0,
HLOOKUP($D$1,'vInfo (Imported)'!$1:$5000,A3290,FALSE),
"")</f>
        <v/>
      </c>
      <c r="E3290" t="str">
        <f>IF(HLOOKUP("Category",'vInfo (Imported)'!$1:$5000,A3290,FALSE)&gt;0,
HLOOKUP("Category",'vInfo (Imported)'!$1:$5000,A3290,FALSE),
"")</f>
        <v/>
      </c>
      <c r="F3290" t="str">
        <f>IF(HLOOKUP("OS according to the configuration file",'vInfo (Imported)'!$1:$5000,A3290,FALSE)&gt;0,
HLOOKUP("OS according to the configuration file",'vInfo (Imported)'!$1:$5000,A3290,FALSE),
"")</f>
        <v/>
      </c>
      <c r="G3290" s="1" t="str">
        <f>IF(HLOOKUP("Cluster",'vInfo (Imported)'!$1:$5000,A3290,FALSE)&gt;0,
HLOOKUP("Cluster",'vInfo (Imported)'!$1:$5000,A3290,FALSE),
"")</f>
        <v/>
      </c>
      <c r="K3290" s="28">
        <f>'vCluster (Imported)'!A3290</f>
        <v>0</v>
      </c>
      <c r="L3290">
        <f t="shared" si="309"/>
        <v>0</v>
      </c>
      <c r="M3290">
        <f t="shared" si="310"/>
        <v>0</v>
      </c>
      <c r="N3290">
        <f t="shared" si="311"/>
        <v>0</v>
      </c>
      <c r="O3290" s="1">
        <f t="shared" si="312"/>
        <v>0</v>
      </c>
      <c r="P3290">
        <f>SUMIFS('vCluster (Imported)'!$G:$G,'vCluster (Imported)'!$A:$A,K3290)</f>
        <v>0</v>
      </c>
      <c r="Q3290">
        <f t="shared" si="313"/>
        <v>0</v>
      </c>
    </row>
    <row r="3291" spans="1:17" x14ac:dyDescent="0.3">
      <c r="A3291">
        <f t="shared" si="308"/>
        <v>3291</v>
      </c>
      <c r="B3291" t="str">
        <f>IF(HLOOKUP("Memory",'vInfo (Imported)'!$1:$5000,A3291,FALSE)&gt;0,HLOOKUP("Memory",'vInfo (Imported)'!$1:$5000,A3291,FALSE),"")</f>
        <v/>
      </c>
      <c r="C3291" t="str">
        <f>IF(HLOOKUP("CPUs",'vInfo (Imported)'!$1:$5000,A3291,FALSE)&gt;0,
HLOOKUP("CPUs",'vInfo (Imported)'!$1:$5000,A3291,FALSE),
"")</f>
        <v/>
      </c>
      <c r="D3291" t="str">
        <f>IF(HLOOKUP($D$1,'vInfo (Imported)'!$1:$5000,A3291,FALSE)&gt;0,
HLOOKUP($D$1,'vInfo (Imported)'!$1:$5000,A3291,FALSE),
"")</f>
        <v/>
      </c>
      <c r="E3291" t="str">
        <f>IF(HLOOKUP("Category",'vInfo (Imported)'!$1:$5000,A3291,FALSE)&gt;0,
HLOOKUP("Category",'vInfo (Imported)'!$1:$5000,A3291,FALSE),
"")</f>
        <v/>
      </c>
      <c r="F3291" t="str">
        <f>IF(HLOOKUP("OS according to the configuration file",'vInfo (Imported)'!$1:$5000,A3291,FALSE)&gt;0,
HLOOKUP("OS according to the configuration file",'vInfo (Imported)'!$1:$5000,A3291,FALSE),
"")</f>
        <v/>
      </c>
      <c r="G3291" s="1" t="str">
        <f>IF(HLOOKUP("Cluster",'vInfo (Imported)'!$1:$5000,A3291,FALSE)&gt;0,
HLOOKUP("Cluster",'vInfo (Imported)'!$1:$5000,A3291,FALSE),
"")</f>
        <v/>
      </c>
      <c r="K3291" s="28">
        <f>'vCluster (Imported)'!A3291</f>
        <v>0</v>
      </c>
      <c r="L3291">
        <f t="shared" si="309"/>
        <v>0</v>
      </c>
      <c r="M3291">
        <f t="shared" si="310"/>
        <v>0</v>
      </c>
      <c r="N3291">
        <f t="shared" si="311"/>
        <v>0</v>
      </c>
      <c r="O3291" s="1">
        <f t="shared" si="312"/>
        <v>0</v>
      </c>
      <c r="P3291">
        <f>SUMIFS('vCluster (Imported)'!$G:$G,'vCluster (Imported)'!$A:$A,K3291)</f>
        <v>0</v>
      </c>
      <c r="Q3291">
        <f t="shared" si="313"/>
        <v>0</v>
      </c>
    </row>
    <row r="3292" spans="1:17" x14ac:dyDescent="0.3">
      <c r="A3292">
        <f t="shared" si="308"/>
        <v>3292</v>
      </c>
      <c r="B3292" t="str">
        <f>IF(HLOOKUP("Memory",'vInfo (Imported)'!$1:$5000,A3292,FALSE)&gt;0,HLOOKUP("Memory",'vInfo (Imported)'!$1:$5000,A3292,FALSE),"")</f>
        <v/>
      </c>
      <c r="C3292" t="str">
        <f>IF(HLOOKUP("CPUs",'vInfo (Imported)'!$1:$5000,A3292,FALSE)&gt;0,
HLOOKUP("CPUs",'vInfo (Imported)'!$1:$5000,A3292,FALSE),
"")</f>
        <v/>
      </c>
      <c r="D3292" t="str">
        <f>IF(HLOOKUP($D$1,'vInfo (Imported)'!$1:$5000,A3292,FALSE)&gt;0,
HLOOKUP($D$1,'vInfo (Imported)'!$1:$5000,A3292,FALSE),
"")</f>
        <v/>
      </c>
      <c r="E3292" t="str">
        <f>IF(HLOOKUP("Category",'vInfo (Imported)'!$1:$5000,A3292,FALSE)&gt;0,
HLOOKUP("Category",'vInfo (Imported)'!$1:$5000,A3292,FALSE),
"")</f>
        <v/>
      </c>
      <c r="F3292" t="str">
        <f>IF(HLOOKUP("OS according to the configuration file",'vInfo (Imported)'!$1:$5000,A3292,FALSE)&gt;0,
HLOOKUP("OS according to the configuration file",'vInfo (Imported)'!$1:$5000,A3292,FALSE),
"")</f>
        <v/>
      </c>
      <c r="G3292" s="1" t="str">
        <f>IF(HLOOKUP("Cluster",'vInfo (Imported)'!$1:$5000,A3292,FALSE)&gt;0,
HLOOKUP("Cluster",'vInfo (Imported)'!$1:$5000,A3292,FALSE),
"")</f>
        <v/>
      </c>
      <c r="K3292" s="28">
        <f>'vCluster (Imported)'!A3292</f>
        <v>0</v>
      </c>
      <c r="L3292">
        <f t="shared" si="309"/>
        <v>0</v>
      </c>
      <c r="M3292">
        <f t="shared" si="310"/>
        <v>0</v>
      </c>
      <c r="N3292">
        <f t="shared" si="311"/>
        <v>0</v>
      </c>
      <c r="O3292" s="1">
        <f t="shared" si="312"/>
        <v>0</v>
      </c>
      <c r="P3292">
        <f>SUMIFS('vCluster (Imported)'!$G:$G,'vCluster (Imported)'!$A:$A,K3292)</f>
        <v>0</v>
      </c>
      <c r="Q3292">
        <f t="shared" si="313"/>
        <v>0</v>
      </c>
    </row>
    <row r="3293" spans="1:17" x14ac:dyDescent="0.3">
      <c r="A3293">
        <f t="shared" si="308"/>
        <v>3293</v>
      </c>
      <c r="B3293" t="str">
        <f>IF(HLOOKUP("Memory",'vInfo (Imported)'!$1:$5000,A3293,FALSE)&gt;0,HLOOKUP("Memory",'vInfo (Imported)'!$1:$5000,A3293,FALSE),"")</f>
        <v/>
      </c>
      <c r="C3293" t="str">
        <f>IF(HLOOKUP("CPUs",'vInfo (Imported)'!$1:$5000,A3293,FALSE)&gt;0,
HLOOKUP("CPUs",'vInfo (Imported)'!$1:$5000,A3293,FALSE),
"")</f>
        <v/>
      </c>
      <c r="D3293" t="str">
        <f>IF(HLOOKUP($D$1,'vInfo (Imported)'!$1:$5000,A3293,FALSE)&gt;0,
HLOOKUP($D$1,'vInfo (Imported)'!$1:$5000,A3293,FALSE),
"")</f>
        <v/>
      </c>
      <c r="E3293" t="str">
        <f>IF(HLOOKUP("Category",'vInfo (Imported)'!$1:$5000,A3293,FALSE)&gt;0,
HLOOKUP("Category",'vInfo (Imported)'!$1:$5000,A3293,FALSE),
"")</f>
        <v/>
      </c>
      <c r="F3293" t="str">
        <f>IF(HLOOKUP("OS according to the configuration file",'vInfo (Imported)'!$1:$5000,A3293,FALSE)&gt;0,
HLOOKUP("OS according to the configuration file",'vInfo (Imported)'!$1:$5000,A3293,FALSE),
"")</f>
        <v/>
      </c>
      <c r="G3293" s="1" t="str">
        <f>IF(HLOOKUP("Cluster",'vInfo (Imported)'!$1:$5000,A3293,FALSE)&gt;0,
HLOOKUP("Cluster",'vInfo (Imported)'!$1:$5000,A3293,FALSE),
"")</f>
        <v/>
      </c>
      <c r="K3293" s="28">
        <f>'vCluster (Imported)'!A3293</f>
        <v>0</v>
      </c>
      <c r="L3293">
        <f t="shared" si="309"/>
        <v>0</v>
      </c>
      <c r="M3293">
        <f t="shared" si="310"/>
        <v>0</v>
      </c>
      <c r="N3293">
        <f t="shared" si="311"/>
        <v>0</v>
      </c>
      <c r="O3293" s="1">
        <f t="shared" si="312"/>
        <v>0</v>
      </c>
      <c r="P3293">
        <f>SUMIFS('vCluster (Imported)'!$G:$G,'vCluster (Imported)'!$A:$A,K3293)</f>
        <v>0</v>
      </c>
      <c r="Q3293">
        <f t="shared" si="313"/>
        <v>0</v>
      </c>
    </row>
    <row r="3294" spans="1:17" x14ac:dyDescent="0.3">
      <c r="A3294">
        <f t="shared" si="308"/>
        <v>3294</v>
      </c>
      <c r="B3294" t="str">
        <f>IF(HLOOKUP("Memory",'vInfo (Imported)'!$1:$5000,A3294,FALSE)&gt;0,HLOOKUP("Memory",'vInfo (Imported)'!$1:$5000,A3294,FALSE),"")</f>
        <v/>
      </c>
      <c r="C3294" t="str">
        <f>IF(HLOOKUP("CPUs",'vInfo (Imported)'!$1:$5000,A3294,FALSE)&gt;0,
HLOOKUP("CPUs",'vInfo (Imported)'!$1:$5000,A3294,FALSE),
"")</f>
        <v/>
      </c>
      <c r="D3294" t="str">
        <f>IF(HLOOKUP($D$1,'vInfo (Imported)'!$1:$5000,A3294,FALSE)&gt;0,
HLOOKUP($D$1,'vInfo (Imported)'!$1:$5000,A3294,FALSE),
"")</f>
        <v/>
      </c>
      <c r="E3294" t="str">
        <f>IF(HLOOKUP("Category",'vInfo (Imported)'!$1:$5000,A3294,FALSE)&gt;0,
HLOOKUP("Category",'vInfo (Imported)'!$1:$5000,A3294,FALSE),
"")</f>
        <v/>
      </c>
      <c r="F3294" t="str">
        <f>IF(HLOOKUP("OS according to the configuration file",'vInfo (Imported)'!$1:$5000,A3294,FALSE)&gt;0,
HLOOKUP("OS according to the configuration file",'vInfo (Imported)'!$1:$5000,A3294,FALSE),
"")</f>
        <v/>
      </c>
      <c r="G3294" s="1" t="str">
        <f>IF(HLOOKUP("Cluster",'vInfo (Imported)'!$1:$5000,A3294,FALSE)&gt;0,
HLOOKUP("Cluster",'vInfo (Imported)'!$1:$5000,A3294,FALSE),
"")</f>
        <v/>
      </c>
      <c r="K3294" s="28">
        <f>'vCluster (Imported)'!A3294</f>
        <v>0</v>
      </c>
      <c r="L3294">
        <f t="shared" si="309"/>
        <v>0</v>
      </c>
      <c r="M3294">
        <f t="shared" si="310"/>
        <v>0</v>
      </c>
      <c r="N3294">
        <f t="shared" si="311"/>
        <v>0</v>
      </c>
      <c r="O3294" s="1">
        <f t="shared" si="312"/>
        <v>0</v>
      </c>
      <c r="P3294">
        <f>SUMIFS('vCluster (Imported)'!$G:$G,'vCluster (Imported)'!$A:$A,K3294)</f>
        <v>0</v>
      </c>
      <c r="Q3294">
        <f t="shared" si="313"/>
        <v>0</v>
      </c>
    </row>
    <row r="3295" spans="1:17" x14ac:dyDescent="0.3">
      <c r="A3295">
        <f t="shared" si="308"/>
        <v>3295</v>
      </c>
      <c r="B3295" t="str">
        <f>IF(HLOOKUP("Memory",'vInfo (Imported)'!$1:$5000,A3295,FALSE)&gt;0,HLOOKUP("Memory",'vInfo (Imported)'!$1:$5000,A3295,FALSE),"")</f>
        <v/>
      </c>
      <c r="C3295" t="str">
        <f>IF(HLOOKUP("CPUs",'vInfo (Imported)'!$1:$5000,A3295,FALSE)&gt;0,
HLOOKUP("CPUs",'vInfo (Imported)'!$1:$5000,A3295,FALSE),
"")</f>
        <v/>
      </c>
      <c r="D3295" t="str">
        <f>IF(HLOOKUP($D$1,'vInfo (Imported)'!$1:$5000,A3295,FALSE)&gt;0,
HLOOKUP($D$1,'vInfo (Imported)'!$1:$5000,A3295,FALSE),
"")</f>
        <v/>
      </c>
      <c r="E3295" t="str">
        <f>IF(HLOOKUP("Category",'vInfo (Imported)'!$1:$5000,A3295,FALSE)&gt;0,
HLOOKUP("Category",'vInfo (Imported)'!$1:$5000,A3295,FALSE),
"")</f>
        <v/>
      </c>
      <c r="F3295" t="str">
        <f>IF(HLOOKUP("OS according to the configuration file",'vInfo (Imported)'!$1:$5000,A3295,FALSE)&gt;0,
HLOOKUP("OS according to the configuration file",'vInfo (Imported)'!$1:$5000,A3295,FALSE),
"")</f>
        <v/>
      </c>
      <c r="G3295" s="1" t="str">
        <f>IF(HLOOKUP("Cluster",'vInfo (Imported)'!$1:$5000,A3295,FALSE)&gt;0,
HLOOKUP("Cluster",'vInfo (Imported)'!$1:$5000,A3295,FALSE),
"")</f>
        <v/>
      </c>
      <c r="K3295" s="28">
        <f>'vCluster (Imported)'!A3295</f>
        <v>0</v>
      </c>
      <c r="L3295">
        <f t="shared" si="309"/>
        <v>0</v>
      </c>
      <c r="M3295">
        <f t="shared" si="310"/>
        <v>0</v>
      </c>
      <c r="N3295">
        <f t="shared" si="311"/>
        <v>0</v>
      </c>
      <c r="O3295" s="1">
        <f t="shared" si="312"/>
        <v>0</v>
      </c>
      <c r="P3295">
        <f>SUMIFS('vCluster (Imported)'!$G:$G,'vCluster (Imported)'!$A:$A,K3295)</f>
        <v>0</v>
      </c>
      <c r="Q3295">
        <f t="shared" si="313"/>
        <v>0</v>
      </c>
    </row>
    <row r="3296" spans="1:17" x14ac:dyDescent="0.3">
      <c r="A3296">
        <f t="shared" si="308"/>
        <v>3296</v>
      </c>
      <c r="B3296" t="str">
        <f>IF(HLOOKUP("Memory",'vInfo (Imported)'!$1:$5000,A3296,FALSE)&gt;0,HLOOKUP("Memory",'vInfo (Imported)'!$1:$5000,A3296,FALSE),"")</f>
        <v/>
      </c>
      <c r="C3296" t="str">
        <f>IF(HLOOKUP("CPUs",'vInfo (Imported)'!$1:$5000,A3296,FALSE)&gt;0,
HLOOKUP("CPUs",'vInfo (Imported)'!$1:$5000,A3296,FALSE),
"")</f>
        <v/>
      </c>
      <c r="D3296" t="str">
        <f>IF(HLOOKUP($D$1,'vInfo (Imported)'!$1:$5000,A3296,FALSE)&gt;0,
HLOOKUP($D$1,'vInfo (Imported)'!$1:$5000,A3296,FALSE),
"")</f>
        <v/>
      </c>
      <c r="E3296" t="str">
        <f>IF(HLOOKUP("Category",'vInfo (Imported)'!$1:$5000,A3296,FALSE)&gt;0,
HLOOKUP("Category",'vInfo (Imported)'!$1:$5000,A3296,FALSE),
"")</f>
        <v/>
      </c>
      <c r="F3296" t="str">
        <f>IF(HLOOKUP("OS according to the configuration file",'vInfo (Imported)'!$1:$5000,A3296,FALSE)&gt;0,
HLOOKUP("OS according to the configuration file",'vInfo (Imported)'!$1:$5000,A3296,FALSE),
"")</f>
        <v/>
      </c>
      <c r="G3296" s="1" t="str">
        <f>IF(HLOOKUP("Cluster",'vInfo (Imported)'!$1:$5000,A3296,FALSE)&gt;0,
HLOOKUP("Cluster",'vInfo (Imported)'!$1:$5000,A3296,FALSE),
"")</f>
        <v/>
      </c>
      <c r="K3296" s="28">
        <f>'vCluster (Imported)'!A3296</f>
        <v>0</v>
      </c>
      <c r="L3296">
        <f t="shared" si="309"/>
        <v>0</v>
      </c>
      <c r="M3296">
        <f t="shared" si="310"/>
        <v>0</v>
      </c>
      <c r="N3296">
        <f t="shared" si="311"/>
        <v>0</v>
      </c>
      <c r="O3296" s="1">
        <f t="shared" si="312"/>
        <v>0</v>
      </c>
      <c r="P3296">
        <f>SUMIFS('vCluster (Imported)'!$G:$G,'vCluster (Imported)'!$A:$A,K3296)</f>
        <v>0</v>
      </c>
      <c r="Q3296">
        <f t="shared" si="313"/>
        <v>0</v>
      </c>
    </row>
    <row r="3297" spans="1:17" x14ac:dyDescent="0.3">
      <c r="A3297">
        <f t="shared" si="308"/>
        <v>3297</v>
      </c>
      <c r="B3297" t="str">
        <f>IF(HLOOKUP("Memory",'vInfo (Imported)'!$1:$5000,A3297,FALSE)&gt;0,HLOOKUP("Memory",'vInfo (Imported)'!$1:$5000,A3297,FALSE),"")</f>
        <v/>
      </c>
      <c r="C3297" t="str">
        <f>IF(HLOOKUP("CPUs",'vInfo (Imported)'!$1:$5000,A3297,FALSE)&gt;0,
HLOOKUP("CPUs",'vInfo (Imported)'!$1:$5000,A3297,FALSE),
"")</f>
        <v/>
      </c>
      <c r="D3297" t="str">
        <f>IF(HLOOKUP($D$1,'vInfo (Imported)'!$1:$5000,A3297,FALSE)&gt;0,
HLOOKUP($D$1,'vInfo (Imported)'!$1:$5000,A3297,FALSE),
"")</f>
        <v/>
      </c>
      <c r="E3297" t="str">
        <f>IF(HLOOKUP("Category",'vInfo (Imported)'!$1:$5000,A3297,FALSE)&gt;0,
HLOOKUP("Category",'vInfo (Imported)'!$1:$5000,A3297,FALSE),
"")</f>
        <v/>
      </c>
      <c r="F3297" t="str">
        <f>IF(HLOOKUP("OS according to the configuration file",'vInfo (Imported)'!$1:$5000,A3297,FALSE)&gt;0,
HLOOKUP("OS according to the configuration file",'vInfo (Imported)'!$1:$5000,A3297,FALSE),
"")</f>
        <v/>
      </c>
      <c r="G3297" s="1" t="str">
        <f>IF(HLOOKUP("Cluster",'vInfo (Imported)'!$1:$5000,A3297,FALSE)&gt;0,
HLOOKUP("Cluster",'vInfo (Imported)'!$1:$5000,A3297,FALSE),
"")</f>
        <v/>
      </c>
      <c r="K3297" s="28">
        <f>'vCluster (Imported)'!A3297</f>
        <v>0</v>
      </c>
      <c r="L3297">
        <f t="shared" si="309"/>
        <v>0</v>
      </c>
      <c r="M3297">
        <f t="shared" si="310"/>
        <v>0</v>
      </c>
      <c r="N3297">
        <f t="shared" si="311"/>
        <v>0</v>
      </c>
      <c r="O3297" s="1">
        <f t="shared" si="312"/>
        <v>0</v>
      </c>
      <c r="P3297">
        <f>SUMIFS('vCluster (Imported)'!$G:$G,'vCluster (Imported)'!$A:$A,K3297)</f>
        <v>0</v>
      </c>
      <c r="Q3297">
        <f t="shared" si="313"/>
        <v>0</v>
      </c>
    </row>
    <row r="3298" spans="1:17" x14ac:dyDescent="0.3">
      <c r="A3298">
        <f t="shared" si="308"/>
        <v>3298</v>
      </c>
      <c r="B3298" t="str">
        <f>IF(HLOOKUP("Memory",'vInfo (Imported)'!$1:$5000,A3298,FALSE)&gt;0,HLOOKUP("Memory",'vInfo (Imported)'!$1:$5000,A3298,FALSE),"")</f>
        <v/>
      </c>
      <c r="C3298" t="str">
        <f>IF(HLOOKUP("CPUs",'vInfo (Imported)'!$1:$5000,A3298,FALSE)&gt;0,
HLOOKUP("CPUs",'vInfo (Imported)'!$1:$5000,A3298,FALSE),
"")</f>
        <v/>
      </c>
      <c r="D3298" t="str">
        <f>IF(HLOOKUP($D$1,'vInfo (Imported)'!$1:$5000,A3298,FALSE)&gt;0,
HLOOKUP($D$1,'vInfo (Imported)'!$1:$5000,A3298,FALSE),
"")</f>
        <v/>
      </c>
      <c r="E3298" t="str">
        <f>IF(HLOOKUP("Category",'vInfo (Imported)'!$1:$5000,A3298,FALSE)&gt;0,
HLOOKUP("Category",'vInfo (Imported)'!$1:$5000,A3298,FALSE),
"")</f>
        <v/>
      </c>
      <c r="F3298" t="str">
        <f>IF(HLOOKUP("OS according to the configuration file",'vInfo (Imported)'!$1:$5000,A3298,FALSE)&gt;0,
HLOOKUP("OS according to the configuration file",'vInfo (Imported)'!$1:$5000,A3298,FALSE),
"")</f>
        <v/>
      </c>
      <c r="G3298" s="1" t="str">
        <f>IF(HLOOKUP("Cluster",'vInfo (Imported)'!$1:$5000,A3298,FALSE)&gt;0,
HLOOKUP("Cluster",'vInfo (Imported)'!$1:$5000,A3298,FALSE),
"")</f>
        <v/>
      </c>
      <c r="K3298" s="28">
        <f>'vCluster (Imported)'!A3298</f>
        <v>0</v>
      </c>
      <c r="L3298">
        <f t="shared" si="309"/>
        <v>0</v>
      </c>
      <c r="M3298">
        <f t="shared" si="310"/>
        <v>0</v>
      </c>
      <c r="N3298">
        <f t="shared" si="311"/>
        <v>0</v>
      </c>
      <c r="O3298" s="1">
        <f t="shared" si="312"/>
        <v>0</v>
      </c>
      <c r="P3298">
        <f>SUMIFS('vCluster (Imported)'!$G:$G,'vCluster (Imported)'!$A:$A,K3298)</f>
        <v>0</v>
      </c>
      <c r="Q3298">
        <f t="shared" si="313"/>
        <v>0</v>
      </c>
    </row>
    <row r="3299" spans="1:17" x14ac:dyDescent="0.3">
      <c r="A3299">
        <f t="shared" si="308"/>
        <v>3299</v>
      </c>
      <c r="B3299" t="str">
        <f>IF(HLOOKUP("Memory",'vInfo (Imported)'!$1:$5000,A3299,FALSE)&gt;0,HLOOKUP("Memory",'vInfo (Imported)'!$1:$5000,A3299,FALSE),"")</f>
        <v/>
      </c>
      <c r="C3299" t="str">
        <f>IF(HLOOKUP("CPUs",'vInfo (Imported)'!$1:$5000,A3299,FALSE)&gt;0,
HLOOKUP("CPUs",'vInfo (Imported)'!$1:$5000,A3299,FALSE),
"")</f>
        <v/>
      </c>
      <c r="D3299" t="str">
        <f>IF(HLOOKUP($D$1,'vInfo (Imported)'!$1:$5000,A3299,FALSE)&gt;0,
HLOOKUP($D$1,'vInfo (Imported)'!$1:$5000,A3299,FALSE),
"")</f>
        <v/>
      </c>
      <c r="E3299" t="str">
        <f>IF(HLOOKUP("Category",'vInfo (Imported)'!$1:$5000,A3299,FALSE)&gt;0,
HLOOKUP("Category",'vInfo (Imported)'!$1:$5000,A3299,FALSE),
"")</f>
        <v/>
      </c>
      <c r="F3299" t="str">
        <f>IF(HLOOKUP("OS according to the configuration file",'vInfo (Imported)'!$1:$5000,A3299,FALSE)&gt;0,
HLOOKUP("OS according to the configuration file",'vInfo (Imported)'!$1:$5000,A3299,FALSE),
"")</f>
        <v/>
      </c>
      <c r="G3299" s="1" t="str">
        <f>IF(HLOOKUP("Cluster",'vInfo (Imported)'!$1:$5000,A3299,FALSE)&gt;0,
HLOOKUP("Cluster",'vInfo (Imported)'!$1:$5000,A3299,FALSE),
"")</f>
        <v/>
      </c>
      <c r="K3299" s="28">
        <f>'vCluster (Imported)'!A3299</f>
        <v>0</v>
      </c>
      <c r="L3299">
        <f t="shared" si="309"/>
        <v>0</v>
      </c>
      <c r="M3299">
        <f t="shared" si="310"/>
        <v>0</v>
      </c>
      <c r="N3299">
        <f t="shared" si="311"/>
        <v>0</v>
      </c>
      <c r="O3299" s="1">
        <f t="shared" si="312"/>
        <v>0</v>
      </c>
      <c r="P3299">
        <f>SUMIFS('vCluster (Imported)'!$G:$G,'vCluster (Imported)'!$A:$A,K3299)</f>
        <v>0</v>
      </c>
      <c r="Q3299">
        <f t="shared" si="313"/>
        <v>0</v>
      </c>
    </row>
    <row r="3300" spans="1:17" x14ac:dyDescent="0.3">
      <c r="A3300">
        <f t="shared" si="308"/>
        <v>3300</v>
      </c>
      <c r="B3300" t="str">
        <f>IF(HLOOKUP("Memory",'vInfo (Imported)'!$1:$5000,A3300,FALSE)&gt;0,HLOOKUP("Memory",'vInfo (Imported)'!$1:$5000,A3300,FALSE),"")</f>
        <v/>
      </c>
      <c r="C3300" t="str">
        <f>IF(HLOOKUP("CPUs",'vInfo (Imported)'!$1:$5000,A3300,FALSE)&gt;0,
HLOOKUP("CPUs",'vInfo (Imported)'!$1:$5000,A3300,FALSE),
"")</f>
        <v/>
      </c>
      <c r="D3300" t="str">
        <f>IF(HLOOKUP($D$1,'vInfo (Imported)'!$1:$5000,A3300,FALSE)&gt;0,
HLOOKUP($D$1,'vInfo (Imported)'!$1:$5000,A3300,FALSE),
"")</f>
        <v/>
      </c>
      <c r="E3300" t="str">
        <f>IF(HLOOKUP("Category",'vInfo (Imported)'!$1:$5000,A3300,FALSE)&gt;0,
HLOOKUP("Category",'vInfo (Imported)'!$1:$5000,A3300,FALSE),
"")</f>
        <v/>
      </c>
      <c r="F3300" t="str">
        <f>IF(HLOOKUP("OS according to the configuration file",'vInfo (Imported)'!$1:$5000,A3300,FALSE)&gt;0,
HLOOKUP("OS according to the configuration file",'vInfo (Imported)'!$1:$5000,A3300,FALSE),
"")</f>
        <v/>
      </c>
      <c r="G3300" s="1" t="str">
        <f>IF(HLOOKUP("Cluster",'vInfo (Imported)'!$1:$5000,A3300,FALSE)&gt;0,
HLOOKUP("Cluster",'vInfo (Imported)'!$1:$5000,A3300,FALSE),
"")</f>
        <v/>
      </c>
      <c r="K3300" s="28">
        <f>'vCluster (Imported)'!A3300</f>
        <v>0</v>
      </c>
      <c r="L3300">
        <f t="shared" si="309"/>
        <v>0</v>
      </c>
      <c r="M3300">
        <f t="shared" si="310"/>
        <v>0</v>
      </c>
      <c r="N3300">
        <f t="shared" si="311"/>
        <v>0</v>
      </c>
      <c r="O3300" s="1">
        <f t="shared" si="312"/>
        <v>0</v>
      </c>
      <c r="P3300">
        <f>SUMIFS('vCluster (Imported)'!$G:$G,'vCluster (Imported)'!$A:$A,K3300)</f>
        <v>0</v>
      </c>
      <c r="Q3300">
        <f t="shared" si="313"/>
        <v>0</v>
      </c>
    </row>
    <row r="3301" spans="1:17" x14ac:dyDescent="0.3">
      <c r="A3301">
        <f t="shared" si="308"/>
        <v>3301</v>
      </c>
      <c r="B3301" t="str">
        <f>IF(HLOOKUP("Memory",'vInfo (Imported)'!$1:$5000,A3301,FALSE)&gt;0,HLOOKUP("Memory",'vInfo (Imported)'!$1:$5000,A3301,FALSE),"")</f>
        <v/>
      </c>
      <c r="C3301" t="str">
        <f>IF(HLOOKUP("CPUs",'vInfo (Imported)'!$1:$5000,A3301,FALSE)&gt;0,
HLOOKUP("CPUs",'vInfo (Imported)'!$1:$5000,A3301,FALSE),
"")</f>
        <v/>
      </c>
      <c r="D3301" t="str">
        <f>IF(HLOOKUP($D$1,'vInfo (Imported)'!$1:$5000,A3301,FALSE)&gt;0,
HLOOKUP($D$1,'vInfo (Imported)'!$1:$5000,A3301,FALSE),
"")</f>
        <v/>
      </c>
      <c r="E3301" t="str">
        <f>IF(HLOOKUP("Category",'vInfo (Imported)'!$1:$5000,A3301,FALSE)&gt;0,
HLOOKUP("Category",'vInfo (Imported)'!$1:$5000,A3301,FALSE),
"")</f>
        <v/>
      </c>
      <c r="F3301" t="str">
        <f>IF(HLOOKUP("OS according to the configuration file",'vInfo (Imported)'!$1:$5000,A3301,FALSE)&gt;0,
HLOOKUP("OS according to the configuration file",'vInfo (Imported)'!$1:$5000,A3301,FALSE),
"")</f>
        <v/>
      </c>
      <c r="G3301" s="1" t="str">
        <f>IF(HLOOKUP("Cluster",'vInfo (Imported)'!$1:$5000,A3301,FALSE)&gt;0,
HLOOKUP("Cluster",'vInfo (Imported)'!$1:$5000,A3301,FALSE),
"")</f>
        <v/>
      </c>
      <c r="K3301" s="28">
        <f>'vCluster (Imported)'!A3301</f>
        <v>0</v>
      </c>
      <c r="L3301">
        <f t="shared" si="309"/>
        <v>0</v>
      </c>
      <c r="M3301">
        <f t="shared" si="310"/>
        <v>0</v>
      </c>
      <c r="N3301">
        <f t="shared" si="311"/>
        <v>0</v>
      </c>
      <c r="O3301" s="1">
        <f t="shared" si="312"/>
        <v>0</v>
      </c>
      <c r="P3301">
        <f>SUMIFS('vCluster (Imported)'!$G:$G,'vCluster (Imported)'!$A:$A,K3301)</f>
        <v>0</v>
      </c>
      <c r="Q3301">
        <f t="shared" si="313"/>
        <v>0</v>
      </c>
    </row>
    <row r="3302" spans="1:17" x14ac:dyDescent="0.3">
      <c r="A3302">
        <f t="shared" si="308"/>
        <v>3302</v>
      </c>
      <c r="B3302" t="str">
        <f>IF(HLOOKUP("Memory",'vInfo (Imported)'!$1:$5000,A3302,FALSE)&gt;0,HLOOKUP("Memory",'vInfo (Imported)'!$1:$5000,A3302,FALSE),"")</f>
        <v/>
      </c>
      <c r="C3302" t="str">
        <f>IF(HLOOKUP("CPUs",'vInfo (Imported)'!$1:$5000,A3302,FALSE)&gt;0,
HLOOKUP("CPUs",'vInfo (Imported)'!$1:$5000,A3302,FALSE),
"")</f>
        <v/>
      </c>
      <c r="D3302" t="str">
        <f>IF(HLOOKUP($D$1,'vInfo (Imported)'!$1:$5000,A3302,FALSE)&gt;0,
HLOOKUP($D$1,'vInfo (Imported)'!$1:$5000,A3302,FALSE),
"")</f>
        <v/>
      </c>
      <c r="E3302" t="str">
        <f>IF(HLOOKUP("Category",'vInfo (Imported)'!$1:$5000,A3302,FALSE)&gt;0,
HLOOKUP("Category",'vInfo (Imported)'!$1:$5000,A3302,FALSE),
"")</f>
        <v/>
      </c>
      <c r="F3302" t="str">
        <f>IF(HLOOKUP("OS according to the configuration file",'vInfo (Imported)'!$1:$5000,A3302,FALSE)&gt;0,
HLOOKUP("OS according to the configuration file",'vInfo (Imported)'!$1:$5000,A3302,FALSE),
"")</f>
        <v/>
      </c>
      <c r="G3302" s="1" t="str">
        <f>IF(HLOOKUP("Cluster",'vInfo (Imported)'!$1:$5000,A3302,FALSE)&gt;0,
HLOOKUP("Cluster",'vInfo (Imported)'!$1:$5000,A3302,FALSE),
"")</f>
        <v/>
      </c>
      <c r="K3302" s="28">
        <f>'vCluster (Imported)'!A3302</f>
        <v>0</v>
      </c>
      <c r="L3302">
        <f t="shared" si="309"/>
        <v>0</v>
      </c>
      <c r="M3302">
        <f t="shared" si="310"/>
        <v>0</v>
      </c>
      <c r="N3302">
        <f t="shared" si="311"/>
        <v>0</v>
      </c>
      <c r="O3302" s="1">
        <f t="shared" si="312"/>
        <v>0</v>
      </c>
      <c r="P3302">
        <f>SUMIFS('vCluster (Imported)'!$G:$G,'vCluster (Imported)'!$A:$A,K3302)</f>
        <v>0</v>
      </c>
      <c r="Q3302">
        <f t="shared" si="313"/>
        <v>0</v>
      </c>
    </row>
    <row r="3303" spans="1:17" x14ac:dyDescent="0.3">
      <c r="A3303">
        <f t="shared" si="308"/>
        <v>3303</v>
      </c>
      <c r="B3303" t="str">
        <f>IF(HLOOKUP("Memory",'vInfo (Imported)'!$1:$5000,A3303,FALSE)&gt;0,HLOOKUP("Memory",'vInfo (Imported)'!$1:$5000,A3303,FALSE),"")</f>
        <v/>
      </c>
      <c r="C3303" t="str">
        <f>IF(HLOOKUP("CPUs",'vInfo (Imported)'!$1:$5000,A3303,FALSE)&gt;0,
HLOOKUP("CPUs",'vInfo (Imported)'!$1:$5000,A3303,FALSE),
"")</f>
        <v/>
      </c>
      <c r="D3303" t="str">
        <f>IF(HLOOKUP($D$1,'vInfo (Imported)'!$1:$5000,A3303,FALSE)&gt;0,
HLOOKUP($D$1,'vInfo (Imported)'!$1:$5000,A3303,FALSE),
"")</f>
        <v/>
      </c>
      <c r="E3303" t="str">
        <f>IF(HLOOKUP("Category",'vInfo (Imported)'!$1:$5000,A3303,FALSE)&gt;0,
HLOOKUP("Category",'vInfo (Imported)'!$1:$5000,A3303,FALSE),
"")</f>
        <v/>
      </c>
      <c r="F3303" t="str">
        <f>IF(HLOOKUP("OS according to the configuration file",'vInfo (Imported)'!$1:$5000,A3303,FALSE)&gt;0,
HLOOKUP("OS according to the configuration file",'vInfo (Imported)'!$1:$5000,A3303,FALSE),
"")</f>
        <v/>
      </c>
      <c r="G3303" s="1" t="str">
        <f>IF(HLOOKUP("Cluster",'vInfo (Imported)'!$1:$5000,A3303,FALSE)&gt;0,
HLOOKUP("Cluster",'vInfo (Imported)'!$1:$5000,A3303,FALSE),
"")</f>
        <v/>
      </c>
      <c r="K3303" s="28">
        <f>'vCluster (Imported)'!A3303</f>
        <v>0</v>
      </c>
      <c r="L3303">
        <f t="shared" si="309"/>
        <v>0</v>
      </c>
      <c r="M3303">
        <f t="shared" si="310"/>
        <v>0</v>
      </c>
      <c r="N3303">
        <f t="shared" si="311"/>
        <v>0</v>
      </c>
      <c r="O3303" s="1">
        <f t="shared" si="312"/>
        <v>0</v>
      </c>
      <c r="P3303">
        <f>SUMIFS('vCluster (Imported)'!$G:$G,'vCluster (Imported)'!$A:$A,K3303)</f>
        <v>0</v>
      </c>
      <c r="Q3303">
        <f t="shared" si="313"/>
        <v>0</v>
      </c>
    </row>
    <row r="3304" spans="1:17" x14ac:dyDescent="0.3">
      <c r="A3304">
        <f t="shared" si="308"/>
        <v>3304</v>
      </c>
      <c r="B3304" t="str">
        <f>IF(HLOOKUP("Memory",'vInfo (Imported)'!$1:$5000,A3304,FALSE)&gt;0,HLOOKUP("Memory",'vInfo (Imported)'!$1:$5000,A3304,FALSE),"")</f>
        <v/>
      </c>
      <c r="C3304" t="str">
        <f>IF(HLOOKUP("CPUs",'vInfo (Imported)'!$1:$5000,A3304,FALSE)&gt;0,
HLOOKUP("CPUs",'vInfo (Imported)'!$1:$5000,A3304,FALSE),
"")</f>
        <v/>
      </c>
      <c r="D3304" t="str">
        <f>IF(HLOOKUP($D$1,'vInfo (Imported)'!$1:$5000,A3304,FALSE)&gt;0,
HLOOKUP($D$1,'vInfo (Imported)'!$1:$5000,A3304,FALSE),
"")</f>
        <v/>
      </c>
      <c r="E3304" t="str">
        <f>IF(HLOOKUP("Category",'vInfo (Imported)'!$1:$5000,A3304,FALSE)&gt;0,
HLOOKUP("Category",'vInfo (Imported)'!$1:$5000,A3304,FALSE),
"")</f>
        <v/>
      </c>
      <c r="F3304" t="str">
        <f>IF(HLOOKUP("OS according to the configuration file",'vInfo (Imported)'!$1:$5000,A3304,FALSE)&gt;0,
HLOOKUP("OS according to the configuration file",'vInfo (Imported)'!$1:$5000,A3304,FALSE),
"")</f>
        <v/>
      </c>
      <c r="G3304" s="1" t="str">
        <f>IF(HLOOKUP("Cluster",'vInfo (Imported)'!$1:$5000,A3304,FALSE)&gt;0,
HLOOKUP("Cluster",'vInfo (Imported)'!$1:$5000,A3304,FALSE),
"")</f>
        <v/>
      </c>
      <c r="K3304" s="28">
        <f>'vCluster (Imported)'!A3304</f>
        <v>0</v>
      </c>
      <c r="L3304">
        <f t="shared" si="309"/>
        <v>0</v>
      </c>
      <c r="M3304">
        <f t="shared" si="310"/>
        <v>0</v>
      </c>
      <c r="N3304">
        <f t="shared" si="311"/>
        <v>0</v>
      </c>
      <c r="O3304" s="1">
        <f t="shared" si="312"/>
        <v>0</v>
      </c>
      <c r="P3304">
        <f>SUMIFS('vCluster (Imported)'!$G:$G,'vCluster (Imported)'!$A:$A,K3304)</f>
        <v>0</v>
      </c>
      <c r="Q3304">
        <f t="shared" si="313"/>
        <v>0</v>
      </c>
    </row>
    <row r="3305" spans="1:17" x14ac:dyDescent="0.3">
      <c r="A3305">
        <f t="shared" si="308"/>
        <v>3305</v>
      </c>
      <c r="B3305" t="str">
        <f>IF(HLOOKUP("Memory",'vInfo (Imported)'!$1:$5000,A3305,FALSE)&gt;0,HLOOKUP("Memory",'vInfo (Imported)'!$1:$5000,A3305,FALSE),"")</f>
        <v/>
      </c>
      <c r="C3305" t="str">
        <f>IF(HLOOKUP("CPUs",'vInfo (Imported)'!$1:$5000,A3305,FALSE)&gt;0,
HLOOKUP("CPUs",'vInfo (Imported)'!$1:$5000,A3305,FALSE),
"")</f>
        <v/>
      </c>
      <c r="D3305" t="str">
        <f>IF(HLOOKUP($D$1,'vInfo (Imported)'!$1:$5000,A3305,FALSE)&gt;0,
HLOOKUP($D$1,'vInfo (Imported)'!$1:$5000,A3305,FALSE),
"")</f>
        <v/>
      </c>
      <c r="E3305" t="str">
        <f>IF(HLOOKUP("Category",'vInfo (Imported)'!$1:$5000,A3305,FALSE)&gt;0,
HLOOKUP("Category",'vInfo (Imported)'!$1:$5000,A3305,FALSE),
"")</f>
        <v/>
      </c>
      <c r="F3305" t="str">
        <f>IF(HLOOKUP("OS according to the configuration file",'vInfo (Imported)'!$1:$5000,A3305,FALSE)&gt;0,
HLOOKUP("OS according to the configuration file",'vInfo (Imported)'!$1:$5000,A3305,FALSE),
"")</f>
        <v/>
      </c>
      <c r="G3305" s="1" t="str">
        <f>IF(HLOOKUP("Cluster",'vInfo (Imported)'!$1:$5000,A3305,FALSE)&gt;0,
HLOOKUP("Cluster",'vInfo (Imported)'!$1:$5000,A3305,FALSE),
"")</f>
        <v/>
      </c>
      <c r="K3305" s="28">
        <f>'vCluster (Imported)'!A3305</f>
        <v>0</v>
      </c>
      <c r="L3305">
        <f t="shared" si="309"/>
        <v>0</v>
      </c>
      <c r="M3305">
        <f t="shared" si="310"/>
        <v>0</v>
      </c>
      <c r="N3305">
        <f t="shared" si="311"/>
        <v>0</v>
      </c>
      <c r="O3305" s="1">
        <f t="shared" si="312"/>
        <v>0</v>
      </c>
      <c r="P3305">
        <f>SUMIFS('vCluster (Imported)'!$G:$G,'vCluster (Imported)'!$A:$A,K3305)</f>
        <v>0</v>
      </c>
      <c r="Q3305">
        <f t="shared" si="313"/>
        <v>0</v>
      </c>
    </row>
    <row r="3306" spans="1:17" x14ac:dyDescent="0.3">
      <c r="A3306">
        <f t="shared" si="308"/>
        <v>3306</v>
      </c>
      <c r="B3306" t="str">
        <f>IF(HLOOKUP("Memory",'vInfo (Imported)'!$1:$5000,A3306,FALSE)&gt;0,HLOOKUP("Memory",'vInfo (Imported)'!$1:$5000,A3306,FALSE),"")</f>
        <v/>
      </c>
      <c r="C3306" t="str">
        <f>IF(HLOOKUP("CPUs",'vInfo (Imported)'!$1:$5000,A3306,FALSE)&gt;0,
HLOOKUP("CPUs",'vInfo (Imported)'!$1:$5000,A3306,FALSE),
"")</f>
        <v/>
      </c>
      <c r="D3306" t="str">
        <f>IF(HLOOKUP($D$1,'vInfo (Imported)'!$1:$5000,A3306,FALSE)&gt;0,
HLOOKUP($D$1,'vInfo (Imported)'!$1:$5000,A3306,FALSE),
"")</f>
        <v/>
      </c>
      <c r="E3306" t="str">
        <f>IF(HLOOKUP("Category",'vInfo (Imported)'!$1:$5000,A3306,FALSE)&gt;0,
HLOOKUP("Category",'vInfo (Imported)'!$1:$5000,A3306,FALSE),
"")</f>
        <v/>
      </c>
      <c r="F3306" t="str">
        <f>IF(HLOOKUP("OS according to the configuration file",'vInfo (Imported)'!$1:$5000,A3306,FALSE)&gt;0,
HLOOKUP("OS according to the configuration file",'vInfo (Imported)'!$1:$5000,A3306,FALSE),
"")</f>
        <v/>
      </c>
      <c r="G3306" s="1" t="str">
        <f>IF(HLOOKUP("Cluster",'vInfo (Imported)'!$1:$5000,A3306,FALSE)&gt;0,
HLOOKUP("Cluster",'vInfo (Imported)'!$1:$5000,A3306,FALSE),
"")</f>
        <v/>
      </c>
      <c r="K3306" s="28">
        <f>'vCluster (Imported)'!A3306</f>
        <v>0</v>
      </c>
      <c r="L3306">
        <f t="shared" si="309"/>
        <v>0</v>
      </c>
      <c r="M3306">
        <f t="shared" si="310"/>
        <v>0</v>
      </c>
      <c r="N3306">
        <f t="shared" si="311"/>
        <v>0</v>
      </c>
      <c r="O3306" s="1">
        <f t="shared" si="312"/>
        <v>0</v>
      </c>
      <c r="P3306">
        <f>SUMIFS('vCluster (Imported)'!$G:$G,'vCluster (Imported)'!$A:$A,K3306)</f>
        <v>0</v>
      </c>
      <c r="Q3306">
        <f t="shared" si="313"/>
        <v>0</v>
      </c>
    </row>
    <row r="3307" spans="1:17" x14ac:dyDescent="0.3">
      <c r="A3307">
        <f t="shared" si="308"/>
        <v>3307</v>
      </c>
      <c r="B3307" t="str">
        <f>IF(HLOOKUP("Memory",'vInfo (Imported)'!$1:$5000,A3307,FALSE)&gt;0,HLOOKUP("Memory",'vInfo (Imported)'!$1:$5000,A3307,FALSE),"")</f>
        <v/>
      </c>
      <c r="C3307" t="str">
        <f>IF(HLOOKUP("CPUs",'vInfo (Imported)'!$1:$5000,A3307,FALSE)&gt;0,
HLOOKUP("CPUs",'vInfo (Imported)'!$1:$5000,A3307,FALSE),
"")</f>
        <v/>
      </c>
      <c r="D3307" t="str">
        <f>IF(HLOOKUP($D$1,'vInfo (Imported)'!$1:$5000,A3307,FALSE)&gt;0,
HLOOKUP($D$1,'vInfo (Imported)'!$1:$5000,A3307,FALSE),
"")</f>
        <v/>
      </c>
      <c r="E3307" t="str">
        <f>IF(HLOOKUP("Category",'vInfo (Imported)'!$1:$5000,A3307,FALSE)&gt;0,
HLOOKUP("Category",'vInfo (Imported)'!$1:$5000,A3307,FALSE),
"")</f>
        <v/>
      </c>
      <c r="F3307" t="str">
        <f>IF(HLOOKUP("OS according to the configuration file",'vInfo (Imported)'!$1:$5000,A3307,FALSE)&gt;0,
HLOOKUP("OS according to the configuration file",'vInfo (Imported)'!$1:$5000,A3307,FALSE),
"")</f>
        <v/>
      </c>
      <c r="G3307" s="1" t="str">
        <f>IF(HLOOKUP("Cluster",'vInfo (Imported)'!$1:$5000,A3307,FALSE)&gt;0,
HLOOKUP("Cluster",'vInfo (Imported)'!$1:$5000,A3307,FALSE),
"")</f>
        <v/>
      </c>
      <c r="K3307" s="28">
        <f>'vCluster (Imported)'!A3307</f>
        <v>0</v>
      </c>
      <c r="L3307">
        <f t="shared" si="309"/>
        <v>0</v>
      </c>
      <c r="M3307">
        <f t="shared" si="310"/>
        <v>0</v>
      </c>
      <c r="N3307">
        <f t="shared" si="311"/>
        <v>0</v>
      </c>
      <c r="O3307" s="1">
        <f t="shared" si="312"/>
        <v>0</v>
      </c>
      <c r="P3307">
        <f>SUMIFS('vCluster (Imported)'!$G:$G,'vCluster (Imported)'!$A:$A,K3307)</f>
        <v>0</v>
      </c>
      <c r="Q3307">
        <f t="shared" si="313"/>
        <v>0</v>
      </c>
    </row>
    <row r="3308" spans="1:17" x14ac:dyDescent="0.3">
      <c r="A3308">
        <f t="shared" si="308"/>
        <v>3308</v>
      </c>
      <c r="B3308" t="str">
        <f>IF(HLOOKUP("Memory",'vInfo (Imported)'!$1:$5000,A3308,FALSE)&gt;0,HLOOKUP("Memory",'vInfo (Imported)'!$1:$5000,A3308,FALSE),"")</f>
        <v/>
      </c>
      <c r="C3308" t="str">
        <f>IF(HLOOKUP("CPUs",'vInfo (Imported)'!$1:$5000,A3308,FALSE)&gt;0,
HLOOKUP("CPUs",'vInfo (Imported)'!$1:$5000,A3308,FALSE),
"")</f>
        <v/>
      </c>
      <c r="D3308" t="str">
        <f>IF(HLOOKUP($D$1,'vInfo (Imported)'!$1:$5000,A3308,FALSE)&gt;0,
HLOOKUP($D$1,'vInfo (Imported)'!$1:$5000,A3308,FALSE),
"")</f>
        <v/>
      </c>
      <c r="E3308" t="str">
        <f>IF(HLOOKUP("Category",'vInfo (Imported)'!$1:$5000,A3308,FALSE)&gt;0,
HLOOKUP("Category",'vInfo (Imported)'!$1:$5000,A3308,FALSE),
"")</f>
        <v/>
      </c>
      <c r="F3308" t="str">
        <f>IF(HLOOKUP("OS according to the configuration file",'vInfo (Imported)'!$1:$5000,A3308,FALSE)&gt;0,
HLOOKUP("OS according to the configuration file",'vInfo (Imported)'!$1:$5000,A3308,FALSE),
"")</f>
        <v/>
      </c>
      <c r="G3308" s="1" t="str">
        <f>IF(HLOOKUP("Cluster",'vInfo (Imported)'!$1:$5000,A3308,FALSE)&gt;0,
HLOOKUP("Cluster",'vInfo (Imported)'!$1:$5000,A3308,FALSE),
"")</f>
        <v/>
      </c>
      <c r="K3308" s="28">
        <f>'vCluster (Imported)'!A3308</f>
        <v>0</v>
      </c>
      <c r="L3308">
        <f t="shared" si="309"/>
        <v>0</v>
      </c>
      <c r="M3308">
        <f t="shared" si="310"/>
        <v>0</v>
      </c>
      <c r="N3308">
        <f t="shared" si="311"/>
        <v>0</v>
      </c>
      <c r="O3308" s="1">
        <f t="shared" si="312"/>
        <v>0</v>
      </c>
      <c r="P3308">
        <f>SUMIFS('vCluster (Imported)'!$G:$G,'vCluster (Imported)'!$A:$A,K3308)</f>
        <v>0</v>
      </c>
      <c r="Q3308">
        <f t="shared" si="313"/>
        <v>0</v>
      </c>
    </row>
    <row r="3309" spans="1:17" x14ac:dyDescent="0.3">
      <c r="A3309">
        <f t="shared" si="308"/>
        <v>3309</v>
      </c>
      <c r="B3309" t="str">
        <f>IF(HLOOKUP("Memory",'vInfo (Imported)'!$1:$5000,A3309,FALSE)&gt;0,HLOOKUP("Memory",'vInfo (Imported)'!$1:$5000,A3309,FALSE),"")</f>
        <v/>
      </c>
      <c r="C3309" t="str">
        <f>IF(HLOOKUP("CPUs",'vInfo (Imported)'!$1:$5000,A3309,FALSE)&gt;0,
HLOOKUP("CPUs",'vInfo (Imported)'!$1:$5000,A3309,FALSE),
"")</f>
        <v/>
      </c>
      <c r="D3309" t="str">
        <f>IF(HLOOKUP($D$1,'vInfo (Imported)'!$1:$5000,A3309,FALSE)&gt;0,
HLOOKUP($D$1,'vInfo (Imported)'!$1:$5000,A3309,FALSE),
"")</f>
        <v/>
      </c>
      <c r="E3309" t="str">
        <f>IF(HLOOKUP("Category",'vInfo (Imported)'!$1:$5000,A3309,FALSE)&gt;0,
HLOOKUP("Category",'vInfo (Imported)'!$1:$5000,A3309,FALSE),
"")</f>
        <v/>
      </c>
      <c r="F3309" t="str">
        <f>IF(HLOOKUP("OS according to the configuration file",'vInfo (Imported)'!$1:$5000,A3309,FALSE)&gt;0,
HLOOKUP("OS according to the configuration file",'vInfo (Imported)'!$1:$5000,A3309,FALSE),
"")</f>
        <v/>
      </c>
      <c r="G3309" s="1" t="str">
        <f>IF(HLOOKUP("Cluster",'vInfo (Imported)'!$1:$5000,A3309,FALSE)&gt;0,
HLOOKUP("Cluster",'vInfo (Imported)'!$1:$5000,A3309,FALSE),
"")</f>
        <v/>
      </c>
      <c r="K3309" s="28">
        <f>'vCluster (Imported)'!A3309</f>
        <v>0</v>
      </c>
      <c r="L3309">
        <f t="shared" si="309"/>
        <v>0</v>
      </c>
      <c r="M3309">
        <f t="shared" si="310"/>
        <v>0</v>
      </c>
      <c r="N3309">
        <f t="shared" si="311"/>
        <v>0</v>
      </c>
      <c r="O3309" s="1">
        <f t="shared" si="312"/>
        <v>0</v>
      </c>
      <c r="P3309">
        <f>SUMIFS('vCluster (Imported)'!$G:$G,'vCluster (Imported)'!$A:$A,K3309)</f>
        <v>0</v>
      </c>
      <c r="Q3309">
        <f t="shared" si="313"/>
        <v>0</v>
      </c>
    </row>
    <row r="3310" spans="1:17" x14ac:dyDescent="0.3">
      <c r="A3310">
        <f t="shared" si="308"/>
        <v>3310</v>
      </c>
      <c r="B3310" t="str">
        <f>IF(HLOOKUP("Memory",'vInfo (Imported)'!$1:$5000,A3310,FALSE)&gt;0,HLOOKUP("Memory",'vInfo (Imported)'!$1:$5000,A3310,FALSE),"")</f>
        <v/>
      </c>
      <c r="C3310" t="str">
        <f>IF(HLOOKUP("CPUs",'vInfo (Imported)'!$1:$5000,A3310,FALSE)&gt;0,
HLOOKUP("CPUs",'vInfo (Imported)'!$1:$5000,A3310,FALSE),
"")</f>
        <v/>
      </c>
      <c r="D3310" t="str">
        <f>IF(HLOOKUP($D$1,'vInfo (Imported)'!$1:$5000,A3310,FALSE)&gt;0,
HLOOKUP($D$1,'vInfo (Imported)'!$1:$5000,A3310,FALSE),
"")</f>
        <v/>
      </c>
      <c r="E3310" t="str">
        <f>IF(HLOOKUP("Category",'vInfo (Imported)'!$1:$5000,A3310,FALSE)&gt;0,
HLOOKUP("Category",'vInfo (Imported)'!$1:$5000,A3310,FALSE),
"")</f>
        <v/>
      </c>
      <c r="F3310" t="str">
        <f>IF(HLOOKUP("OS according to the configuration file",'vInfo (Imported)'!$1:$5000,A3310,FALSE)&gt;0,
HLOOKUP("OS according to the configuration file",'vInfo (Imported)'!$1:$5000,A3310,FALSE),
"")</f>
        <v/>
      </c>
      <c r="G3310" s="1" t="str">
        <f>IF(HLOOKUP("Cluster",'vInfo (Imported)'!$1:$5000,A3310,FALSE)&gt;0,
HLOOKUP("Cluster",'vInfo (Imported)'!$1:$5000,A3310,FALSE),
"")</f>
        <v/>
      </c>
      <c r="K3310" s="28">
        <f>'vCluster (Imported)'!A3310</f>
        <v>0</v>
      </c>
      <c r="L3310">
        <f t="shared" si="309"/>
        <v>0</v>
      </c>
      <c r="M3310">
        <f t="shared" si="310"/>
        <v>0</v>
      </c>
      <c r="N3310">
        <f t="shared" si="311"/>
        <v>0</v>
      </c>
      <c r="O3310" s="1">
        <f t="shared" si="312"/>
        <v>0</v>
      </c>
      <c r="P3310">
        <f>SUMIFS('vCluster (Imported)'!$G:$G,'vCluster (Imported)'!$A:$A,K3310)</f>
        <v>0</v>
      </c>
      <c r="Q3310">
        <f t="shared" si="313"/>
        <v>0</v>
      </c>
    </row>
    <row r="3311" spans="1:17" x14ac:dyDescent="0.3">
      <c r="A3311">
        <f t="shared" si="308"/>
        <v>3311</v>
      </c>
      <c r="B3311" t="str">
        <f>IF(HLOOKUP("Memory",'vInfo (Imported)'!$1:$5000,A3311,FALSE)&gt;0,HLOOKUP("Memory",'vInfo (Imported)'!$1:$5000,A3311,FALSE),"")</f>
        <v/>
      </c>
      <c r="C3311" t="str">
        <f>IF(HLOOKUP("CPUs",'vInfo (Imported)'!$1:$5000,A3311,FALSE)&gt;0,
HLOOKUP("CPUs",'vInfo (Imported)'!$1:$5000,A3311,FALSE),
"")</f>
        <v/>
      </c>
      <c r="D3311" t="str">
        <f>IF(HLOOKUP($D$1,'vInfo (Imported)'!$1:$5000,A3311,FALSE)&gt;0,
HLOOKUP($D$1,'vInfo (Imported)'!$1:$5000,A3311,FALSE),
"")</f>
        <v/>
      </c>
      <c r="E3311" t="str">
        <f>IF(HLOOKUP("Category",'vInfo (Imported)'!$1:$5000,A3311,FALSE)&gt;0,
HLOOKUP("Category",'vInfo (Imported)'!$1:$5000,A3311,FALSE),
"")</f>
        <v/>
      </c>
      <c r="F3311" t="str">
        <f>IF(HLOOKUP("OS according to the configuration file",'vInfo (Imported)'!$1:$5000,A3311,FALSE)&gt;0,
HLOOKUP("OS according to the configuration file",'vInfo (Imported)'!$1:$5000,A3311,FALSE),
"")</f>
        <v/>
      </c>
      <c r="G3311" s="1" t="str">
        <f>IF(HLOOKUP("Cluster",'vInfo (Imported)'!$1:$5000,A3311,FALSE)&gt;0,
HLOOKUP("Cluster",'vInfo (Imported)'!$1:$5000,A3311,FALSE),
"")</f>
        <v/>
      </c>
      <c r="K3311" s="28">
        <f>'vCluster (Imported)'!A3311</f>
        <v>0</v>
      </c>
      <c r="L3311">
        <f t="shared" si="309"/>
        <v>0</v>
      </c>
      <c r="M3311">
        <f t="shared" si="310"/>
        <v>0</v>
      </c>
      <c r="N3311">
        <f t="shared" si="311"/>
        <v>0</v>
      </c>
      <c r="O3311" s="1">
        <f t="shared" si="312"/>
        <v>0</v>
      </c>
      <c r="P3311">
        <f>SUMIFS('vCluster (Imported)'!$G:$G,'vCluster (Imported)'!$A:$A,K3311)</f>
        <v>0</v>
      </c>
      <c r="Q3311">
        <f t="shared" si="313"/>
        <v>0</v>
      </c>
    </row>
    <row r="3312" spans="1:17" x14ac:dyDescent="0.3">
      <c r="A3312">
        <f t="shared" si="308"/>
        <v>3312</v>
      </c>
      <c r="B3312" t="str">
        <f>IF(HLOOKUP("Memory",'vInfo (Imported)'!$1:$5000,A3312,FALSE)&gt;0,HLOOKUP("Memory",'vInfo (Imported)'!$1:$5000,A3312,FALSE),"")</f>
        <v/>
      </c>
      <c r="C3312" t="str">
        <f>IF(HLOOKUP("CPUs",'vInfo (Imported)'!$1:$5000,A3312,FALSE)&gt;0,
HLOOKUP("CPUs",'vInfo (Imported)'!$1:$5000,A3312,FALSE),
"")</f>
        <v/>
      </c>
      <c r="D3312" t="str">
        <f>IF(HLOOKUP($D$1,'vInfo (Imported)'!$1:$5000,A3312,FALSE)&gt;0,
HLOOKUP($D$1,'vInfo (Imported)'!$1:$5000,A3312,FALSE),
"")</f>
        <v/>
      </c>
      <c r="E3312" t="str">
        <f>IF(HLOOKUP("Category",'vInfo (Imported)'!$1:$5000,A3312,FALSE)&gt;0,
HLOOKUP("Category",'vInfo (Imported)'!$1:$5000,A3312,FALSE),
"")</f>
        <v/>
      </c>
      <c r="F3312" t="str">
        <f>IF(HLOOKUP("OS according to the configuration file",'vInfo (Imported)'!$1:$5000,A3312,FALSE)&gt;0,
HLOOKUP("OS according to the configuration file",'vInfo (Imported)'!$1:$5000,A3312,FALSE),
"")</f>
        <v/>
      </c>
      <c r="G3312" s="1" t="str">
        <f>IF(HLOOKUP("Cluster",'vInfo (Imported)'!$1:$5000,A3312,FALSE)&gt;0,
HLOOKUP("Cluster",'vInfo (Imported)'!$1:$5000,A3312,FALSE),
"")</f>
        <v/>
      </c>
      <c r="K3312" s="28">
        <f>'vCluster (Imported)'!A3312</f>
        <v>0</v>
      </c>
      <c r="L3312">
        <f t="shared" si="309"/>
        <v>0</v>
      </c>
      <c r="M3312">
        <f t="shared" si="310"/>
        <v>0</v>
      </c>
      <c r="N3312">
        <f t="shared" si="311"/>
        <v>0</v>
      </c>
      <c r="O3312" s="1">
        <f t="shared" si="312"/>
        <v>0</v>
      </c>
      <c r="P3312">
        <f>SUMIFS('vCluster (Imported)'!$G:$G,'vCluster (Imported)'!$A:$A,K3312)</f>
        <v>0</v>
      </c>
      <c r="Q3312">
        <f t="shared" si="313"/>
        <v>0</v>
      </c>
    </row>
    <row r="3313" spans="1:17" x14ac:dyDescent="0.3">
      <c r="A3313">
        <f t="shared" si="308"/>
        <v>3313</v>
      </c>
      <c r="B3313" t="str">
        <f>IF(HLOOKUP("Memory",'vInfo (Imported)'!$1:$5000,A3313,FALSE)&gt;0,HLOOKUP("Memory",'vInfo (Imported)'!$1:$5000,A3313,FALSE),"")</f>
        <v/>
      </c>
      <c r="C3313" t="str">
        <f>IF(HLOOKUP("CPUs",'vInfo (Imported)'!$1:$5000,A3313,FALSE)&gt;0,
HLOOKUP("CPUs",'vInfo (Imported)'!$1:$5000,A3313,FALSE),
"")</f>
        <v/>
      </c>
      <c r="D3313" t="str">
        <f>IF(HLOOKUP($D$1,'vInfo (Imported)'!$1:$5000,A3313,FALSE)&gt;0,
HLOOKUP($D$1,'vInfo (Imported)'!$1:$5000,A3313,FALSE),
"")</f>
        <v/>
      </c>
      <c r="E3313" t="str">
        <f>IF(HLOOKUP("Category",'vInfo (Imported)'!$1:$5000,A3313,FALSE)&gt;0,
HLOOKUP("Category",'vInfo (Imported)'!$1:$5000,A3313,FALSE),
"")</f>
        <v/>
      </c>
      <c r="F3313" t="str">
        <f>IF(HLOOKUP("OS according to the configuration file",'vInfo (Imported)'!$1:$5000,A3313,FALSE)&gt;0,
HLOOKUP("OS according to the configuration file",'vInfo (Imported)'!$1:$5000,A3313,FALSE),
"")</f>
        <v/>
      </c>
      <c r="G3313" s="1" t="str">
        <f>IF(HLOOKUP("Cluster",'vInfo (Imported)'!$1:$5000,A3313,FALSE)&gt;0,
HLOOKUP("Cluster",'vInfo (Imported)'!$1:$5000,A3313,FALSE),
"")</f>
        <v/>
      </c>
      <c r="K3313" s="28">
        <f>'vCluster (Imported)'!A3313</f>
        <v>0</v>
      </c>
      <c r="L3313">
        <f t="shared" si="309"/>
        <v>0</v>
      </c>
      <c r="M3313">
        <f t="shared" si="310"/>
        <v>0</v>
      </c>
      <c r="N3313">
        <f t="shared" si="311"/>
        <v>0</v>
      </c>
      <c r="O3313" s="1">
        <f t="shared" si="312"/>
        <v>0</v>
      </c>
      <c r="P3313">
        <f>SUMIFS('vCluster (Imported)'!$G:$G,'vCluster (Imported)'!$A:$A,K3313)</f>
        <v>0</v>
      </c>
      <c r="Q3313">
        <f t="shared" si="313"/>
        <v>0</v>
      </c>
    </row>
    <row r="3314" spans="1:17" x14ac:dyDescent="0.3">
      <c r="A3314">
        <f t="shared" si="308"/>
        <v>3314</v>
      </c>
      <c r="B3314" t="str">
        <f>IF(HLOOKUP("Memory",'vInfo (Imported)'!$1:$5000,A3314,FALSE)&gt;0,HLOOKUP("Memory",'vInfo (Imported)'!$1:$5000,A3314,FALSE),"")</f>
        <v/>
      </c>
      <c r="C3314" t="str">
        <f>IF(HLOOKUP("CPUs",'vInfo (Imported)'!$1:$5000,A3314,FALSE)&gt;0,
HLOOKUP("CPUs",'vInfo (Imported)'!$1:$5000,A3314,FALSE),
"")</f>
        <v/>
      </c>
      <c r="D3314" t="str">
        <f>IF(HLOOKUP($D$1,'vInfo (Imported)'!$1:$5000,A3314,FALSE)&gt;0,
HLOOKUP($D$1,'vInfo (Imported)'!$1:$5000,A3314,FALSE),
"")</f>
        <v/>
      </c>
      <c r="E3314" t="str">
        <f>IF(HLOOKUP("Category",'vInfo (Imported)'!$1:$5000,A3314,FALSE)&gt;0,
HLOOKUP("Category",'vInfo (Imported)'!$1:$5000,A3314,FALSE),
"")</f>
        <v/>
      </c>
      <c r="F3314" t="str">
        <f>IF(HLOOKUP("OS according to the configuration file",'vInfo (Imported)'!$1:$5000,A3314,FALSE)&gt;0,
HLOOKUP("OS according to the configuration file",'vInfo (Imported)'!$1:$5000,A3314,FALSE),
"")</f>
        <v/>
      </c>
      <c r="G3314" s="1" t="str">
        <f>IF(HLOOKUP("Cluster",'vInfo (Imported)'!$1:$5000,A3314,FALSE)&gt;0,
HLOOKUP("Cluster",'vInfo (Imported)'!$1:$5000,A3314,FALSE),
"")</f>
        <v/>
      </c>
      <c r="K3314" s="28">
        <f>'vCluster (Imported)'!A3314</f>
        <v>0</v>
      </c>
      <c r="L3314">
        <f t="shared" si="309"/>
        <v>0</v>
      </c>
      <c r="M3314">
        <f t="shared" si="310"/>
        <v>0</v>
      </c>
      <c r="N3314">
        <f t="shared" si="311"/>
        <v>0</v>
      </c>
      <c r="O3314" s="1">
        <f t="shared" si="312"/>
        <v>0</v>
      </c>
      <c r="P3314">
        <f>SUMIFS('vCluster (Imported)'!$G:$G,'vCluster (Imported)'!$A:$A,K3314)</f>
        <v>0</v>
      </c>
      <c r="Q3314">
        <f t="shared" si="313"/>
        <v>0</v>
      </c>
    </row>
    <row r="3315" spans="1:17" x14ac:dyDescent="0.3">
      <c r="A3315">
        <f t="shared" si="308"/>
        <v>3315</v>
      </c>
      <c r="B3315" t="str">
        <f>IF(HLOOKUP("Memory",'vInfo (Imported)'!$1:$5000,A3315,FALSE)&gt;0,HLOOKUP("Memory",'vInfo (Imported)'!$1:$5000,A3315,FALSE),"")</f>
        <v/>
      </c>
      <c r="C3315" t="str">
        <f>IF(HLOOKUP("CPUs",'vInfo (Imported)'!$1:$5000,A3315,FALSE)&gt;0,
HLOOKUP("CPUs",'vInfo (Imported)'!$1:$5000,A3315,FALSE),
"")</f>
        <v/>
      </c>
      <c r="D3315" t="str">
        <f>IF(HLOOKUP($D$1,'vInfo (Imported)'!$1:$5000,A3315,FALSE)&gt;0,
HLOOKUP($D$1,'vInfo (Imported)'!$1:$5000,A3315,FALSE),
"")</f>
        <v/>
      </c>
      <c r="E3315" t="str">
        <f>IF(HLOOKUP("Category",'vInfo (Imported)'!$1:$5000,A3315,FALSE)&gt;0,
HLOOKUP("Category",'vInfo (Imported)'!$1:$5000,A3315,FALSE),
"")</f>
        <v/>
      </c>
      <c r="F3315" t="str">
        <f>IF(HLOOKUP("OS according to the configuration file",'vInfo (Imported)'!$1:$5000,A3315,FALSE)&gt;0,
HLOOKUP("OS according to the configuration file",'vInfo (Imported)'!$1:$5000,A3315,FALSE),
"")</f>
        <v/>
      </c>
      <c r="G3315" s="1" t="str">
        <f>IF(HLOOKUP("Cluster",'vInfo (Imported)'!$1:$5000,A3315,FALSE)&gt;0,
HLOOKUP("Cluster",'vInfo (Imported)'!$1:$5000,A3315,FALSE),
"")</f>
        <v/>
      </c>
      <c r="K3315" s="28">
        <f>'vCluster (Imported)'!A3315</f>
        <v>0</v>
      </c>
      <c r="L3315">
        <f t="shared" si="309"/>
        <v>0</v>
      </c>
      <c r="M3315">
        <f t="shared" si="310"/>
        <v>0</v>
      </c>
      <c r="N3315">
        <f t="shared" si="311"/>
        <v>0</v>
      </c>
      <c r="O3315" s="1">
        <f t="shared" si="312"/>
        <v>0</v>
      </c>
      <c r="P3315">
        <f>SUMIFS('vCluster (Imported)'!$G:$G,'vCluster (Imported)'!$A:$A,K3315)</f>
        <v>0</v>
      </c>
      <c r="Q3315">
        <f t="shared" si="313"/>
        <v>0</v>
      </c>
    </row>
    <row r="3316" spans="1:17" x14ac:dyDescent="0.3">
      <c r="A3316">
        <f t="shared" si="308"/>
        <v>3316</v>
      </c>
      <c r="B3316" t="str">
        <f>IF(HLOOKUP("Memory",'vInfo (Imported)'!$1:$5000,A3316,FALSE)&gt;0,HLOOKUP("Memory",'vInfo (Imported)'!$1:$5000,A3316,FALSE),"")</f>
        <v/>
      </c>
      <c r="C3316" t="str">
        <f>IF(HLOOKUP("CPUs",'vInfo (Imported)'!$1:$5000,A3316,FALSE)&gt;0,
HLOOKUP("CPUs",'vInfo (Imported)'!$1:$5000,A3316,FALSE),
"")</f>
        <v/>
      </c>
      <c r="D3316" t="str">
        <f>IF(HLOOKUP($D$1,'vInfo (Imported)'!$1:$5000,A3316,FALSE)&gt;0,
HLOOKUP($D$1,'vInfo (Imported)'!$1:$5000,A3316,FALSE),
"")</f>
        <v/>
      </c>
      <c r="E3316" t="str">
        <f>IF(HLOOKUP("Category",'vInfo (Imported)'!$1:$5000,A3316,FALSE)&gt;0,
HLOOKUP("Category",'vInfo (Imported)'!$1:$5000,A3316,FALSE),
"")</f>
        <v/>
      </c>
      <c r="F3316" t="str">
        <f>IF(HLOOKUP("OS according to the configuration file",'vInfo (Imported)'!$1:$5000,A3316,FALSE)&gt;0,
HLOOKUP("OS according to the configuration file",'vInfo (Imported)'!$1:$5000,A3316,FALSE),
"")</f>
        <v/>
      </c>
      <c r="G3316" s="1" t="str">
        <f>IF(HLOOKUP("Cluster",'vInfo (Imported)'!$1:$5000,A3316,FALSE)&gt;0,
HLOOKUP("Cluster",'vInfo (Imported)'!$1:$5000,A3316,FALSE),
"")</f>
        <v/>
      </c>
      <c r="K3316" s="28">
        <f>'vCluster (Imported)'!A3316</f>
        <v>0</v>
      </c>
      <c r="L3316">
        <f t="shared" si="309"/>
        <v>0</v>
      </c>
      <c r="M3316">
        <f t="shared" si="310"/>
        <v>0</v>
      </c>
      <c r="N3316">
        <f t="shared" si="311"/>
        <v>0</v>
      </c>
      <c r="O3316" s="1">
        <f t="shared" si="312"/>
        <v>0</v>
      </c>
      <c r="P3316">
        <f>SUMIFS('vCluster (Imported)'!$G:$G,'vCluster (Imported)'!$A:$A,K3316)</f>
        <v>0</v>
      </c>
      <c r="Q3316">
        <f t="shared" si="313"/>
        <v>0</v>
      </c>
    </row>
    <row r="3317" spans="1:17" x14ac:dyDescent="0.3">
      <c r="A3317">
        <f t="shared" si="308"/>
        <v>3317</v>
      </c>
      <c r="B3317" t="str">
        <f>IF(HLOOKUP("Memory",'vInfo (Imported)'!$1:$5000,A3317,FALSE)&gt;0,HLOOKUP("Memory",'vInfo (Imported)'!$1:$5000,A3317,FALSE),"")</f>
        <v/>
      </c>
      <c r="C3317" t="str">
        <f>IF(HLOOKUP("CPUs",'vInfo (Imported)'!$1:$5000,A3317,FALSE)&gt;0,
HLOOKUP("CPUs",'vInfo (Imported)'!$1:$5000,A3317,FALSE),
"")</f>
        <v/>
      </c>
      <c r="D3317" t="str">
        <f>IF(HLOOKUP($D$1,'vInfo (Imported)'!$1:$5000,A3317,FALSE)&gt;0,
HLOOKUP($D$1,'vInfo (Imported)'!$1:$5000,A3317,FALSE),
"")</f>
        <v/>
      </c>
      <c r="E3317" t="str">
        <f>IF(HLOOKUP("Category",'vInfo (Imported)'!$1:$5000,A3317,FALSE)&gt;0,
HLOOKUP("Category",'vInfo (Imported)'!$1:$5000,A3317,FALSE),
"")</f>
        <v/>
      </c>
      <c r="F3317" t="str">
        <f>IF(HLOOKUP("OS according to the configuration file",'vInfo (Imported)'!$1:$5000,A3317,FALSE)&gt;0,
HLOOKUP("OS according to the configuration file",'vInfo (Imported)'!$1:$5000,A3317,FALSE),
"")</f>
        <v/>
      </c>
      <c r="G3317" s="1" t="str">
        <f>IF(HLOOKUP("Cluster",'vInfo (Imported)'!$1:$5000,A3317,FALSE)&gt;0,
HLOOKUP("Cluster",'vInfo (Imported)'!$1:$5000,A3317,FALSE),
"")</f>
        <v/>
      </c>
      <c r="K3317" s="28">
        <f>'vCluster (Imported)'!A3317</f>
        <v>0</v>
      </c>
      <c r="L3317">
        <f t="shared" si="309"/>
        <v>0</v>
      </c>
      <c r="M3317">
        <f t="shared" si="310"/>
        <v>0</v>
      </c>
      <c r="N3317">
        <f t="shared" si="311"/>
        <v>0</v>
      </c>
      <c r="O3317" s="1">
        <f t="shared" si="312"/>
        <v>0</v>
      </c>
      <c r="P3317">
        <f>SUMIFS('vCluster (Imported)'!$G:$G,'vCluster (Imported)'!$A:$A,K3317)</f>
        <v>0</v>
      </c>
      <c r="Q3317">
        <f t="shared" si="313"/>
        <v>0</v>
      </c>
    </row>
    <row r="3318" spans="1:17" x14ac:dyDescent="0.3">
      <c r="A3318">
        <f t="shared" si="308"/>
        <v>3318</v>
      </c>
      <c r="B3318" t="str">
        <f>IF(HLOOKUP("Memory",'vInfo (Imported)'!$1:$5000,A3318,FALSE)&gt;0,HLOOKUP("Memory",'vInfo (Imported)'!$1:$5000,A3318,FALSE),"")</f>
        <v/>
      </c>
      <c r="C3318" t="str">
        <f>IF(HLOOKUP("CPUs",'vInfo (Imported)'!$1:$5000,A3318,FALSE)&gt;0,
HLOOKUP("CPUs",'vInfo (Imported)'!$1:$5000,A3318,FALSE),
"")</f>
        <v/>
      </c>
      <c r="D3318" t="str">
        <f>IF(HLOOKUP($D$1,'vInfo (Imported)'!$1:$5000,A3318,FALSE)&gt;0,
HLOOKUP($D$1,'vInfo (Imported)'!$1:$5000,A3318,FALSE),
"")</f>
        <v/>
      </c>
      <c r="E3318" t="str">
        <f>IF(HLOOKUP("Category",'vInfo (Imported)'!$1:$5000,A3318,FALSE)&gt;0,
HLOOKUP("Category",'vInfo (Imported)'!$1:$5000,A3318,FALSE),
"")</f>
        <v/>
      </c>
      <c r="F3318" t="str">
        <f>IF(HLOOKUP("OS according to the configuration file",'vInfo (Imported)'!$1:$5000,A3318,FALSE)&gt;0,
HLOOKUP("OS according to the configuration file",'vInfo (Imported)'!$1:$5000,A3318,FALSE),
"")</f>
        <v/>
      </c>
      <c r="G3318" s="1" t="str">
        <f>IF(HLOOKUP("Cluster",'vInfo (Imported)'!$1:$5000,A3318,FALSE)&gt;0,
HLOOKUP("Cluster",'vInfo (Imported)'!$1:$5000,A3318,FALSE),
"")</f>
        <v/>
      </c>
      <c r="K3318" s="28">
        <f>'vCluster (Imported)'!A3318</f>
        <v>0</v>
      </c>
      <c r="L3318">
        <f t="shared" si="309"/>
        <v>0</v>
      </c>
      <c r="M3318">
        <f t="shared" si="310"/>
        <v>0</v>
      </c>
      <c r="N3318">
        <f t="shared" si="311"/>
        <v>0</v>
      </c>
      <c r="O3318" s="1">
        <f t="shared" si="312"/>
        <v>0</v>
      </c>
      <c r="P3318">
        <f>SUMIFS('vCluster (Imported)'!$G:$G,'vCluster (Imported)'!$A:$A,K3318)</f>
        <v>0</v>
      </c>
      <c r="Q3318">
        <f t="shared" si="313"/>
        <v>0</v>
      </c>
    </row>
    <row r="3319" spans="1:17" x14ac:dyDescent="0.3">
      <c r="A3319">
        <f t="shared" si="308"/>
        <v>3319</v>
      </c>
      <c r="B3319" t="str">
        <f>IF(HLOOKUP("Memory",'vInfo (Imported)'!$1:$5000,A3319,FALSE)&gt;0,HLOOKUP("Memory",'vInfo (Imported)'!$1:$5000,A3319,FALSE),"")</f>
        <v/>
      </c>
      <c r="C3319" t="str">
        <f>IF(HLOOKUP("CPUs",'vInfo (Imported)'!$1:$5000,A3319,FALSE)&gt;0,
HLOOKUP("CPUs",'vInfo (Imported)'!$1:$5000,A3319,FALSE),
"")</f>
        <v/>
      </c>
      <c r="D3319" t="str">
        <f>IF(HLOOKUP($D$1,'vInfo (Imported)'!$1:$5000,A3319,FALSE)&gt;0,
HLOOKUP($D$1,'vInfo (Imported)'!$1:$5000,A3319,FALSE),
"")</f>
        <v/>
      </c>
      <c r="E3319" t="str">
        <f>IF(HLOOKUP("Category",'vInfo (Imported)'!$1:$5000,A3319,FALSE)&gt;0,
HLOOKUP("Category",'vInfo (Imported)'!$1:$5000,A3319,FALSE),
"")</f>
        <v/>
      </c>
      <c r="F3319" t="str">
        <f>IF(HLOOKUP("OS according to the configuration file",'vInfo (Imported)'!$1:$5000,A3319,FALSE)&gt;0,
HLOOKUP("OS according to the configuration file",'vInfo (Imported)'!$1:$5000,A3319,FALSE),
"")</f>
        <v/>
      </c>
      <c r="G3319" s="1" t="str">
        <f>IF(HLOOKUP("Cluster",'vInfo (Imported)'!$1:$5000,A3319,FALSE)&gt;0,
HLOOKUP("Cluster",'vInfo (Imported)'!$1:$5000,A3319,FALSE),
"")</f>
        <v/>
      </c>
      <c r="K3319" s="28">
        <f>'vCluster (Imported)'!A3319</f>
        <v>0</v>
      </c>
      <c r="L3319">
        <f t="shared" si="309"/>
        <v>0</v>
      </c>
      <c r="M3319">
        <f t="shared" si="310"/>
        <v>0</v>
      </c>
      <c r="N3319">
        <f t="shared" si="311"/>
        <v>0</v>
      </c>
      <c r="O3319" s="1">
        <f t="shared" si="312"/>
        <v>0</v>
      </c>
      <c r="P3319">
        <f>SUMIFS('vCluster (Imported)'!$G:$G,'vCluster (Imported)'!$A:$A,K3319)</f>
        <v>0</v>
      </c>
      <c r="Q3319">
        <f t="shared" si="313"/>
        <v>0</v>
      </c>
    </row>
    <row r="3320" spans="1:17" x14ac:dyDescent="0.3">
      <c r="A3320">
        <f t="shared" si="308"/>
        <v>3320</v>
      </c>
      <c r="B3320" t="str">
        <f>IF(HLOOKUP("Memory",'vInfo (Imported)'!$1:$5000,A3320,FALSE)&gt;0,HLOOKUP("Memory",'vInfo (Imported)'!$1:$5000,A3320,FALSE),"")</f>
        <v/>
      </c>
      <c r="C3320" t="str">
        <f>IF(HLOOKUP("CPUs",'vInfo (Imported)'!$1:$5000,A3320,FALSE)&gt;0,
HLOOKUP("CPUs",'vInfo (Imported)'!$1:$5000,A3320,FALSE),
"")</f>
        <v/>
      </c>
      <c r="D3320" t="str">
        <f>IF(HLOOKUP($D$1,'vInfo (Imported)'!$1:$5000,A3320,FALSE)&gt;0,
HLOOKUP($D$1,'vInfo (Imported)'!$1:$5000,A3320,FALSE),
"")</f>
        <v/>
      </c>
      <c r="E3320" t="str">
        <f>IF(HLOOKUP("Category",'vInfo (Imported)'!$1:$5000,A3320,FALSE)&gt;0,
HLOOKUP("Category",'vInfo (Imported)'!$1:$5000,A3320,FALSE),
"")</f>
        <v/>
      </c>
      <c r="F3320" t="str">
        <f>IF(HLOOKUP("OS according to the configuration file",'vInfo (Imported)'!$1:$5000,A3320,FALSE)&gt;0,
HLOOKUP("OS according to the configuration file",'vInfo (Imported)'!$1:$5000,A3320,FALSE),
"")</f>
        <v/>
      </c>
      <c r="G3320" s="1" t="str">
        <f>IF(HLOOKUP("Cluster",'vInfo (Imported)'!$1:$5000,A3320,FALSE)&gt;0,
HLOOKUP("Cluster",'vInfo (Imported)'!$1:$5000,A3320,FALSE),
"")</f>
        <v/>
      </c>
      <c r="K3320" s="28">
        <f>'vCluster (Imported)'!A3320</f>
        <v>0</v>
      </c>
      <c r="L3320">
        <f t="shared" si="309"/>
        <v>0</v>
      </c>
      <c r="M3320">
        <f t="shared" si="310"/>
        <v>0</v>
      </c>
      <c r="N3320">
        <f t="shared" si="311"/>
        <v>0</v>
      </c>
      <c r="O3320" s="1">
        <f t="shared" si="312"/>
        <v>0</v>
      </c>
      <c r="P3320">
        <f>SUMIFS('vCluster (Imported)'!$G:$G,'vCluster (Imported)'!$A:$A,K3320)</f>
        <v>0</v>
      </c>
      <c r="Q3320">
        <f t="shared" si="313"/>
        <v>0</v>
      </c>
    </row>
    <row r="3321" spans="1:17" x14ac:dyDescent="0.3">
      <c r="A3321">
        <f t="shared" si="308"/>
        <v>3321</v>
      </c>
      <c r="B3321" t="str">
        <f>IF(HLOOKUP("Memory",'vInfo (Imported)'!$1:$5000,A3321,FALSE)&gt;0,HLOOKUP("Memory",'vInfo (Imported)'!$1:$5000,A3321,FALSE),"")</f>
        <v/>
      </c>
      <c r="C3321" t="str">
        <f>IF(HLOOKUP("CPUs",'vInfo (Imported)'!$1:$5000,A3321,FALSE)&gt;0,
HLOOKUP("CPUs",'vInfo (Imported)'!$1:$5000,A3321,FALSE),
"")</f>
        <v/>
      </c>
      <c r="D3321" t="str">
        <f>IF(HLOOKUP($D$1,'vInfo (Imported)'!$1:$5000,A3321,FALSE)&gt;0,
HLOOKUP($D$1,'vInfo (Imported)'!$1:$5000,A3321,FALSE),
"")</f>
        <v/>
      </c>
      <c r="E3321" t="str">
        <f>IF(HLOOKUP("Category",'vInfo (Imported)'!$1:$5000,A3321,FALSE)&gt;0,
HLOOKUP("Category",'vInfo (Imported)'!$1:$5000,A3321,FALSE),
"")</f>
        <v/>
      </c>
      <c r="F3321" t="str">
        <f>IF(HLOOKUP("OS according to the configuration file",'vInfo (Imported)'!$1:$5000,A3321,FALSE)&gt;0,
HLOOKUP("OS according to the configuration file",'vInfo (Imported)'!$1:$5000,A3321,FALSE),
"")</f>
        <v/>
      </c>
      <c r="G3321" s="1" t="str">
        <f>IF(HLOOKUP("Cluster",'vInfo (Imported)'!$1:$5000,A3321,FALSE)&gt;0,
HLOOKUP("Cluster",'vInfo (Imported)'!$1:$5000,A3321,FALSE),
"")</f>
        <v/>
      </c>
      <c r="K3321" s="28">
        <f>'vCluster (Imported)'!A3321</f>
        <v>0</v>
      </c>
      <c r="L3321">
        <f t="shared" si="309"/>
        <v>0</v>
      </c>
      <c r="M3321">
        <f t="shared" si="310"/>
        <v>0</v>
      </c>
      <c r="N3321">
        <f t="shared" si="311"/>
        <v>0</v>
      </c>
      <c r="O3321" s="1">
        <f t="shared" si="312"/>
        <v>0</v>
      </c>
      <c r="P3321">
        <f>SUMIFS('vCluster (Imported)'!$G:$G,'vCluster (Imported)'!$A:$A,K3321)</f>
        <v>0</v>
      </c>
      <c r="Q3321">
        <f t="shared" si="313"/>
        <v>0</v>
      </c>
    </row>
    <row r="3322" spans="1:17" x14ac:dyDescent="0.3">
      <c r="A3322">
        <f t="shared" si="308"/>
        <v>3322</v>
      </c>
      <c r="B3322" t="str">
        <f>IF(HLOOKUP("Memory",'vInfo (Imported)'!$1:$5000,A3322,FALSE)&gt;0,HLOOKUP("Memory",'vInfo (Imported)'!$1:$5000,A3322,FALSE),"")</f>
        <v/>
      </c>
      <c r="C3322" t="str">
        <f>IF(HLOOKUP("CPUs",'vInfo (Imported)'!$1:$5000,A3322,FALSE)&gt;0,
HLOOKUP("CPUs",'vInfo (Imported)'!$1:$5000,A3322,FALSE),
"")</f>
        <v/>
      </c>
      <c r="D3322" t="str">
        <f>IF(HLOOKUP($D$1,'vInfo (Imported)'!$1:$5000,A3322,FALSE)&gt;0,
HLOOKUP($D$1,'vInfo (Imported)'!$1:$5000,A3322,FALSE),
"")</f>
        <v/>
      </c>
      <c r="E3322" t="str">
        <f>IF(HLOOKUP("Category",'vInfo (Imported)'!$1:$5000,A3322,FALSE)&gt;0,
HLOOKUP("Category",'vInfo (Imported)'!$1:$5000,A3322,FALSE),
"")</f>
        <v/>
      </c>
      <c r="F3322" t="str">
        <f>IF(HLOOKUP("OS according to the configuration file",'vInfo (Imported)'!$1:$5000,A3322,FALSE)&gt;0,
HLOOKUP("OS according to the configuration file",'vInfo (Imported)'!$1:$5000,A3322,FALSE),
"")</f>
        <v/>
      </c>
      <c r="G3322" s="1" t="str">
        <f>IF(HLOOKUP("Cluster",'vInfo (Imported)'!$1:$5000,A3322,FALSE)&gt;0,
HLOOKUP("Cluster",'vInfo (Imported)'!$1:$5000,A3322,FALSE),
"")</f>
        <v/>
      </c>
      <c r="K3322" s="28">
        <f>'vCluster (Imported)'!A3322</f>
        <v>0</v>
      </c>
      <c r="L3322">
        <f t="shared" si="309"/>
        <v>0</v>
      </c>
      <c r="M3322">
        <f t="shared" si="310"/>
        <v>0</v>
      </c>
      <c r="N3322">
        <f t="shared" si="311"/>
        <v>0</v>
      </c>
      <c r="O3322" s="1">
        <f t="shared" si="312"/>
        <v>0</v>
      </c>
      <c r="P3322">
        <f>SUMIFS('vCluster (Imported)'!$G:$G,'vCluster (Imported)'!$A:$A,K3322)</f>
        <v>0</v>
      </c>
      <c r="Q3322">
        <f t="shared" si="313"/>
        <v>0</v>
      </c>
    </row>
    <row r="3323" spans="1:17" x14ac:dyDescent="0.3">
      <c r="A3323">
        <f t="shared" si="308"/>
        <v>3323</v>
      </c>
      <c r="B3323" t="str">
        <f>IF(HLOOKUP("Memory",'vInfo (Imported)'!$1:$5000,A3323,FALSE)&gt;0,HLOOKUP("Memory",'vInfo (Imported)'!$1:$5000,A3323,FALSE),"")</f>
        <v/>
      </c>
      <c r="C3323" t="str">
        <f>IF(HLOOKUP("CPUs",'vInfo (Imported)'!$1:$5000,A3323,FALSE)&gt;0,
HLOOKUP("CPUs",'vInfo (Imported)'!$1:$5000,A3323,FALSE),
"")</f>
        <v/>
      </c>
      <c r="D3323" t="str">
        <f>IF(HLOOKUP($D$1,'vInfo (Imported)'!$1:$5000,A3323,FALSE)&gt;0,
HLOOKUP($D$1,'vInfo (Imported)'!$1:$5000,A3323,FALSE),
"")</f>
        <v/>
      </c>
      <c r="E3323" t="str">
        <f>IF(HLOOKUP("Category",'vInfo (Imported)'!$1:$5000,A3323,FALSE)&gt;0,
HLOOKUP("Category",'vInfo (Imported)'!$1:$5000,A3323,FALSE),
"")</f>
        <v/>
      </c>
      <c r="F3323" t="str">
        <f>IF(HLOOKUP("OS according to the configuration file",'vInfo (Imported)'!$1:$5000,A3323,FALSE)&gt;0,
HLOOKUP("OS according to the configuration file",'vInfo (Imported)'!$1:$5000,A3323,FALSE),
"")</f>
        <v/>
      </c>
      <c r="G3323" s="1" t="str">
        <f>IF(HLOOKUP("Cluster",'vInfo (Imported)'!$1:$5000,A3323,FALSE)&gt;0,
HLOOKUP("Cluster",'vInfo (Imported)'!$1:$5000,A3323,FALSE),
"")</f>
        <v/>
      </c>
      <c r="K3323" s="28">
        <f>'vCluster (Imported)'!A3323</f>
        <v>0</v>
      </c>
      <c r="L3323">
        <f t="shared" si="309"/>
        <v>0</v>
      </c>
      <c r="M3323">
        <f t="shared" si="310"/>
        <v>0</v>
      </c>
      <c r="N3323">
        <f t="shared" si="311"/>
        <v>0</v>
      </c>
      <c r="O3323" s="1">
        <f t="shared" si="312"/>
        <v>0</v>
      </c>
      <c r="P3323">
        <f>SUMIFS('vCluster (Imported)'!$G:$G,'vCluster (Imported)'!$A:$A,K3323)</f>
        <v>0</v>
      </c>
      <c r="Q3323">
        <f t="shared" si="313"/>
        <v>0</v>
      </c>
    </row>
    <row r="3324" spans="1:17" x14ac:dyDescent="0.3">
      <c r="A3324">
        <f t="shared" si="308"/>
        <v>3324</v>
      </c>
      <c r="B3324" t="str">
        <f>IF(HLOOKUP("Memory",'vInfo (Imported)'!$1:$5000,A3324,FALSE)&gt;0,HLOOKUP("Memory",'vInfo (Imported)'!$1:$5000,A3324,FALSE),"")</f>
        <v/>
      </c>
      <c r="C3324" t="str">
        <f>IF(HLOOKUP("CPUs",'vInfo (Imported)'!$1:$5000,A3324,FALSE)&gt;0,
HLOOKUP("CPUs",'vInfo (Imported)'!$1:$5000,A3324,FALSE),
"")</f>
        <v/>
      </c>
      <c r="D3324" t="str">
        <f>IF(HLOOKUP($D$1,'vInfo (Imported)'!$1:$5000,A3324,FALSE)&gt;0,
HLOOKUP($D$1,'vInfo (Imported)'!$1:$5000,A3324,FALSE),
"")</f>
        <v/>
      </c>
      <c r="E3324" t="str">
        <f>IF(HLOOKUP("Category",'vInfo (Imported)'!$1:$5000,A3324,FALSE)&gt;0,
HLOOKUP("Category",'vInfo (Imported)'!$1:$5000,A3324,FALSE),
"")</f>
        <v/>
      </c>
      <c r="F3324" t="str">
        <f>IF(HLOOKUP("OS according to the configuration file",'vInfo (Imported)'!$1:$5000,A3324,FALSE)&gt;0,
HLOOKUP("OS according to the configuration file",'vInfo (Imported)'!$1:$5000,A3324,FALSE),
"")</f>
        <v/>
      </c>
      <c r="G3324" s="1" t="str">
        <f>IF(HLOOKUP("Cluster",'vInfo (Imported)'!$1:$5000,A3324,FALSE)&gt;0,
HLOOKUP("Cluster",'vInfo (Imported)'!$1:$5000,A3324,FALSE),
"")</f>
        <v/>
      </c>
      <c r="K3324" s="28">
        <f>'vCluster (Imported)'!A3324</f>
        <v>0</v>
      </c>
      <c r="L3324">
        <f t="shared" si="309"/>
        <v>0</v>
      </c>
      <c r="M3324">
        <f t="shared" si="310"/>
        <v>0</v>
      </c>
      <c r="N3324">
        <f t="shared" si="311"/>
        <v>0</v>
      </c>
      <c r="O3324" s="1">
        <f t="shared" si="312"/>
        <v>0</v>
      </c>
      <c r="P3324">
        <f>SUMIFS('vCluster (Imported)'!$G:$G,'vCluster (Imported)'!$A:$A,K3324)</f>
        <v>0</v>
      </c>
      <c r="Q3324">
        <f t="shared" si="313"/>
        <v>0</v>
      </c>
    </row>
    <row r="3325" spans="1:17" x14ac:dyDescent="0.3">
      <c r="A3325">
        <f t="shared" si="308"/>
        <v>3325</v>
      </c>
      <c r="B3325" t="str">
        <f>IF(HLOOKUP("Memory",'vInfo (Imported)'!$1:$5000,A3325,FALSE)&gt;0,HLOOKUP("Memory",'vInfo (Imported)'!$1:$5000,A3325,FALSE),"")</f>
        <v/>
      </c>
      <c r="C3325" t="str">
        <f>IF(HLOOKUP("CPUs",'vInfo (Imported)'!$1:$5000,A3325,FALSE)&gt;0,
HLOOKUP("CPUs",'vInfo (Imported)'!$1:$5000,A3325,FALSE),
"")</f>
        <v/>
      </c>
      <c r="D3325" t="str">
        <f>IF(HLOOKUP($D$1,'vInfo (Imported)'!$1:$5000,A3325,FALSE)&gt;0,
HLOOKUP($D$1,'vInfo (Imported)'!$1:$5000,A3325,FALSE),
"")</f>
        <v/>
      </c>
      <c r="E3325" t="str">
        <f>IF(HLOOKUP("Category",'vInfo (Imported)'!$1:$5000,A3325,FALSE)&gt;0,
HLOOKUP("Category",'vInfo (Imported)'!$1:$5000,A3325,FALSE),
"")</f>
        <v/>
      </c>
      <c r="F3325" t="str">
        <f>IF(HLOOKUP("OS according to the configuration file",'vInfo (Imported)'!$1:$5000,A3325,FALSE)&gt;0,
HLOOKUP("OS according to the configuration file",'vInfo (Imported)'!$1:$5000,A3325,FALSE),
"")</f>
        <v/>
      </c>
      <c r="G3325" s="1" t="str">
        <f>IF(HLOOKUP("Cluster",'vInfo (Imported)'!$1:$5000,A3325,FALSE)&gt;0,
HLOOKUP("Cluster",'vInfo (Imported)'!$1:$5000,A3325,FALSE),
"")</f>
        <v/>
      </c>
      <c r="K3325" s="28">
        <f>'vCluster (Imported)'!A3325</f>
        <v>0</v>
      </c>
      <c r="L3325">
        <f t="shared" si="309"/>
        <v>0</v>
      </c>
      <c r="M3325">
        <f t="shared" si="310"/>
        <v>0</v>
      </c>
      <c r="N3325">
        <f t="shared" si="311"/>
        <v>0</v>
      </c>
      <c r="O3325" s="1">
        <f t="shared" si="312"/>
        <v>0</v>
      </c>
      <c r="P3325">
        <f>SUMIFS('vCluster (Imported)'!$G:$G,'vCluster (Imported)'!$A:$A,K3325)</f>
        <v>0</v>
      </c>
      <c r="Q3325">
        <f t="shared" si="313"/>
        <v>0</v>
      </c>
    </row>
    <row r="3326" spans="1:17" x14ac:dyDescent="0.3">
      <c r="A3326">
        <f t="shared" si="308"/>
        <v>3326</v>
      </c>
      <c r="B3326" t="str">
        <f>IF(HLOOKUP("Memory",'vInfo (Imported)'!$1:$5000,A3326,FALSE)&gt;0,HLOOKUP("Memory",'vInfo (Imported)'!$1:$5000,A3326,FALSE),"")</f>
        <v/>
      </c>
      <c r="C3326" t="str">
        <f>IF(HLOOKUP("CPUs",'vInfo (Imported)'!$1:$5000,A3326,FALSE)&gt;0,
HLOOKUP("CPUs",'vInfo (Imported)'!$1:$5000,A3326,FALSE),
"")</f>
        <v/>
      </c>
      <c r="D3326" t="str">
        <f>IF(HLOOKUP($D$1,'vInfo (Imported)'!$1:$5000,A3326,FALSE)&gt;0,
HLOOKUP($D$1,'vInfo (Imported)'!$1:$5000,A3326,FALSE),
"")</f>
        <v/>
      </c>
      <c r="E3326" t="str">
        <f>IF(HLOOKUP("Category",'vInfo (Imported)'!$1:$5000,A3326,FALSE)&gt;0,
HLOOKUP("Category",'vInfo (Imported)'!$1:$5000,A3326,FALSE),
"")</f>
        <v/>
      </c>
      <c r="F3326" t="str">
        <f>IF(HLOOKUP("OS according to the configuration file",'vInfo (Imported)'!$1:$5000,A3326,FALSE)&gt;0,
HLOOKUP("OS according to the configuration file",'vInfo (Imported)'!$1:$5000,A3326,FALSE),
"")</f>
        <v/>
      </c>
      <c r="G3326" s="1" t="str">
        <f>IF(HLOOKUP("Cluster",'vInfo (Imported)'!$1:$5000,A3326,FALSE)&gt;0,
HLOOKUP("Cluster",'vInfo (Imported)'!$1:$5000,A3326,FALSE),
"")</f>
        <v/>
      </c>
      <c r="K3326" s="28">
        <f>'vCluster (Imported)'!A3326</f>
        <v>0</v>
      </c>
      <c r="L3326">
        <f t="shared" si="309"/>
        <v>0</v>
      </c>
      <c r="M3326">
        <f t="shared" si="310"/>
        <v>0</v>
      </c>
      <c r="N3326">
        <f t="shared" si="311"/>
        <v>0</v>
      </c>
      <c r="O3326" s="1">
        <f t="shared" si="312"/>
        <v>0</v>
      </c>
      <c r="P3326">
        <f>SUMIFS('vCluster (Imported)'!$G:$G,'vCluster (Imported)'!$A:$A,K3326)</f>
        <v>0</v>
      </c>
      <c r="Q3326">
        <f t="shared" si="313"/>
        <v>0</v>
      </c>
    </row>
    <row r="3327" spans="1:17" x14ac:dyDescent="0.3">
      <c r="A3327">
        <f t="shared" si="308"/>
        <v>3327</v>
      </c>
      <c r="B3327" t="str">
        <f>IF(HLOOKUP("Memory",'vInfo (Imported)'!$1:$5000,A3327,FALSE)&gt;0,HLOOKUP("Memory",'vInfo (Imported)'!$1:$5000,A3327,FALSE),"")</f>
        <v/>
      </c>
      <c r="C3327" t="str">
        <f>IF(HLOOKUP("CPUs",'vInfo (Imported)'!$1:$5000,A3327,FALSE)&gt;0,
HLOOKUP("CPUs",'vInfo (Imported)'!$1:$5000,A3327,FALSE),
"")</f>
        <v/>
      </c>
      <c r="D3327" t="str">
        <f>IF(HLOOKUP($D$1,'vInfo (Imported)'!$1:$5000,A3327,FALSE)&gt;0,
HLOOKUP($D$1,'vInfo (Imported)'!$1:$5000,A3327,FALSE),
"")</f>
        <v/>
      </c>
      <c r="E3327" t="str">
        <f>IF(HLOOKUP("Category",'vInfo (Imported)'!$1:$5000,A3327,FALSE)&gt;0,
HLOOKUP("Category",'vInfo (Imported)'!$1:$5000,A3327,FALSE),
"")</f>
        <v/>
      </c>
      <c r="F3327" t="str">
        <f>IF(HLOOKUP("OS according to the configuration file",'vInfo (Imported)'!$1:$5000,A3327,FALSE)&gt;0,
HLOOKUP("OS according to the configuration file",'vInfo (Imported)'!$1:$5000,A3327,FALSE),
"")</f>
        <v/>
      </c>
      <c r="G3327" s="1" t="str">
        <f>IF(HLOOKUP("Cluster",'vInfo (Imported)'!$1:$5000,A3327,FALSE)&gt;0,
HLOOKUP("Cluster",'vInfo (Imported)'!$1:$5000,A3327,FALSE),
"")</f>
        <v/>
      </c>
      <c r="K3327" s="28">
        <f>'vCluster (Imported)'!A3327</f>
        <v>0</v>
      </c>
      <c r="L3327">
        <f t="shared" si="309"/>
        <v>0</v>
      </c>
      <c r="M3327">
        <f t="shared" si="310"/>
        <v>0</v>
      </c>
      <c r="N3327">
        <f t="shared" si="311"/>
        <v>0</v>
      </c>
      <c r="O3327" s="1">
        <f t="shared" si="312"/>
        <v>0</v>
      </c>
      <c r="P3327">
        <f>SUMIFS('vCluster (Imported)'!$G:$G,'vCluster (Imported)'!$A:$A,K3327)</f>
        <v>0</v>
      </c>
      <c r="Q3327">
        <f t="shared" si="313"/>
        <v>0</v>
      </c>
    </row>
    <row r="3328" spans="1:17" x14ac:dyDescent="0.3">
      <c r="A3328">
        <f t="shared" si="308"/>
        <v>3328</v>
      </c>
      <c r="B3328" t="str">
        <f>IF(HLOOKUP("Memory",'vInfo (Imported)'!$1:$5000,A3328,FALSE)&gt;0,HLOOKUP("Memory",'vInfo (Imported)'!$1:$5000,A3328,FALSE),"")</f>
        <v/>
      </c>
      <c r="C3328" t="str">
        <f>IF(HLOOKUP("CPUs",'vInfo (Imported)'!$1:$5000,A3328,FALSE)&gt;0,
HLOOKUP("CPUs",'vInfo (Imported)'!$1:$5000,A3328,FALSE),
"")</f>
        <v/>
      </c>
      <c r="D3328" t="str">
        <f>IF(HLOOKUP($D$1,'vInfo (Imported)'!$1:$5000,A3328,FALSE)&gt;0,
HLOOKUP($D$1,'vInfo (Imported)'!$1:$5000,A3328,FALSE),
"")</f>
        <v/>
      </c>
      <c r="E3328" t="str">
        <f>IF(HLOOKUP("Category",'vInfo (Imported)'!$1:$5000,A3328,FALSE)&gt;0,
HLOOKUP("Category",'vInfo (Imported)'!$1:$5000,A3328,FALSE),
"")</f>
        <v/>
      </c>
      <c r="F3328" t="str">
        <f>IF(HLOOKUP("OS according to the configuration file",'vInfo (Imported)'!$1:$5000,A3328,FALSE)&gt;0,
HLOOKUP("OS according to the configuration file",'vInfo (Imported)'!$1:$5000,A3328,FALSE),
"")</f>
        <v/>
      </c>
      <c r="G3328" s="1" t="str">
        <f>IF(HLOOKUP("Cluster",'vInfo (Imported)'!$1:$5000,A3328,FALSE)&gt;0,
HLOOKUP("Cluster",'vInfo (Imported)'!$1:$5000,A3328,FALSE),
"")</f>
        <v/>
      </c>
      <c r="K3328" s="28">
        <f>'vCluster (Imported)'!A3328</f>
        <v>0</v>
      </c>
      <c r="L3328">
        <f t="shared" si="309"/>
        <v>0</v>
      </c>
      <c r="M3328">
        <f t="shared" si="310"/>
        <v>0</v>
      </c>
      <c r="N3328">
        <f t="shared" si="311"/>
        <v>0</v>
      </c>
      <c r="O3328" s="1">
        <f t="shared" si="312"/>
        <v>0</v>
      </c>
      <c r="P3328">
        <f>SUMIFS('vCluster (Imported)'!$G:$G,'vCluster (Imported)'!$A:$A,K3328)</f>
        <v>0</v>
      </c>
      <c r="Q3328">
        <f t="shared" si="313"/>
        <v>0</v>
      </c>
    </row>
    <row r="3329" spans="1:17" x14ac:dyDescent="0.3">
      <c r="A3329">
        <f t="shared" si="308"/>
        <v>3329</v>
      </c>
      <c r="B3329" t="str">
        <f>IF(HLOOKUP("Memory",'vInfo (Imported)'!$1:$5000,A3329,FALSE)&gt;0,HLOOKUP("Memory",'vInfo (Imported)'!$1:$5000,A3329,FALSE),"")</f>
        <v/>
      </c>
      <c r="C3329" t="str">
        <f>IF(HLOOKUP("CPUs",'vInfo (Imported)'!$1:$5000,A3329,FALSE)&gt;0,
HLOOKUP("CPUs",'vInfo (Imported)'!$1:$5000,A3329,FALSE),
"")</f>
        <v/>
      </c>
      <c r="D3329" t="str">
        <f>IF(HLOOKUP($D$1,'vInfo (Imported)'!$1:$5000,A3329,FALSE)&gt;0,
HLOOKUP($D$1,'vInfo (Imported)'!$1:$5000,A3329,FALSE),
"")</f>
        <v/>
      </c>
      <c r="E3329" t="str">
        <f>IF(HLOOKUP("Category",'vInfo (Imported)'!$1:$5000,A3329,FALSE)&gt;0,
HLOOKUP("Category",'vInfo (Imported)'!$1:$5000,A3329,FALSE),
"")</f>
        <v/>
      </c>
      <c r="F3329" t="str">
        <f>IF(HLOOKUP("OS according to the configuration file",'vInfo (Imported)'!$1:$5000,A3329,FALSE)&gt;0,
HLOOKUP("OS according to the configuration file",'vInfo (Imported)'!$1:$5000,A3329,FALSE),
"")</f>
        <v/>
      </c>
      <c r="G3329" s="1" t="str">
        <f>IF(HLOOKUP("Cluster",'vInfo (Imported)'!$1:$5000,A3329,FALSE)&gt;0,
HLOOKUP("Cluster",'vInfo (Imported)'!$1:$5000,A3329,FALSE),
"")</f>
        <v/>
      </c>
      <c r="K3329" s="28">
        <f>'vCluster (Imported)'!A3329</f>
        <v>0</v>
      </c>
      <c r="L3329">
        <f t="shared" si="309"/>
        <v>0</v>
      </c>
      <c r="M3329">
        <f t="shared" si="310"/>
        <v>0</v>
      </c>
      <c r="N3329">
        <f t="shared" si="311"/>
        <v>0</v>
      </c>
      <c r="O3329" s="1">
        <f t="shared" si="312"/>
        <v>0</v>
      </c>
      <c r="P3329">
        <f>SUMIFS('vCluster (Imported)'!$G:$G,'vCluster (Imported)'!$A:$A,K3329)</f>
        <v>0</v>
      </c>
      <c r="Q3329">
        <f t="shared" si="313"/>
        <v>0</v>
      </c>
    </row>
    <row r="3330" spans="1:17" x14ac:dyDescent="0.3">
      <c r="A3330">
        <f t="shared" ref="A3330:A3393" si="314">A3329+1</f>
        <v>3330</v>
      </c>
      <c r="B3330" t="str">
        <f>IF(HLOOKUP("Memory",'vInfo (Imported)'!$1:$5000,A3330,FALSE)&gt;0,HLOOKUP("Memory",'vInfo (Imported)'!$1:$5000,A3330,FALSE),"")</f>
        <v/>
      </c>
      <c r="C3330" t="str">
        <f>IF(HLOOKUP("CPUs",'vInfo (Imported)'!$1:$5000,A3330,FALSE)&gt;0,
HLOOKUP("CPUs",'vInfo (Imported)'!$1:$5000,A3330,FALSE),
"")</f>
        <v/>
      </c>
      <c r="D3330" t="str">
        <f>IF(HLOOKUP($D$1,'vInfo (Imported)'!$1:$5000,A3330,FALSE)&gt;0,
HLOOKUP($D$1,'vInfo (Imported)'!$1:$5000,A3330,FALSE),
"")</f>
        <v/>
      </c>
      <c r="E3330" t="str">
        <f>IF(HLOOKUP("Category",'vInfo (Imported)'!$1:$5000,A3330,FALSE)&gt;0,
HLOOKUP("Category",'vInfo (Imported)'!$1:$5000,A3330,FALSE),
"")</f>
        <v/>
      </c>
      <c r="F3330" t="str">
        <f>IF(HLOOKUP("OS according to the configuration file",'vInfo (Imported)'!$1:$5000,A3330,FALSE)&gt;0,
HLOOKUP("OS according to the configuration file",'vInfo (Imported)'!$1:$5000,A3330,FALSE),
"")</f>
        <v/>
      </c>
      <c r="G3330" s="1" t="str">
        <f>IF(HLOOKUP("Cluster",'vInfo (Imported)'!$1:$5000,A3330,FALSE)&gt;0,
HLOOKUP("Cluster",'vInfo (Imported)'!$1:$5000,A3330,FALSE),
"")</f>
        <v/>
      </c>
      <c r="K3330" s="28">
        <f>'vCluster (Imported)'!A3330</f>
        <v>0</v>
      </c>
      <c r="L3330">
        <f t="shared" ref="L3330:L3393" si="315">COUNTIFS(G:G,K3330,$E:$E,$L$1)</f>
        <v>0</v>
      </c>
      <c r="M3330">
        <f t="shared" ref="M3330:M3393" si="316">COUNTIFS(G:G,K3330,$E:$E,$M$1)</f>
        <v>0</v>
      </c>
      <c r="N3330">
        <f t="shared" ref="N3330:N3393" si="317">COUNTIFS(G:G,K3330,$E:$E,$N$1)</f>
        <v>0</v>
      </c>
      <c r="O3330" s="1">
        <f t="shared" ref="O3330:O3393" si="318">COUNTIFS(G:G,K3330,$E:$E,$O$1)</f>
        <v>0</v>
      </c>
      <c r="P3330">
        <f>SUMIFS('vCluster (Imported)'!$G:$G,'vCluster (Imported)'!$A:$A,K3330)</f>
        <v>0</v>
      </c>
      <c r="Q3330">
        <f t="shared" ref="Q3330:Q3393" si="319">IF(L3330&gt;0,P3330,0)</f>
        <v>0</v>
      </c>
    </row>
    <row r="3331" spans="1:17" x14ac:dyDescent="0.3">
      <c r="A3331">
        <f t="shared" si="314"/>
        <v>3331</v>
      </c>
      <c r="B3331" t="str">
        <f>IF(HLOOKUP("Memory",'vInfo (Imported)'!$1:$5000,A3331,FALSE)&gt;0,HLOOKUP("Memory",'vInfo (Imported)'!$1:$5000,A3331,FALSE),"")</f>
        <v/>
      </c>
      <c r="C3331" t="str">
        <f>IF(HLOOKUP("CPUs",'vInfo (Imported)'!$1:$5000,A3331,FALSE)&gt;0,
HLOOKUP("CPUs",'vInfo (Imported)'!$1:$5000,A3331,FALSE),
"")</f>
        <v/>
      </c>
      <c r="D3331" t="str">
        <f>IF(HLOOKUP($D$1,'vInfo (Imported)'!$1:$5000,A3331,FALSE)&gt;0,
HLOOKUP($D$1,'vInfo (Imported)'!$1:$5000,A3331,FALSE),
"")</f>
        <v/>
      </c>
      <c r="E3331" t="str">
        <f>IF(HLOOKUP("Category",'vInfo (Imported)'!$1:$5000,A3331,FALSE)&gt;0,
HLOOKUP("Category",'vInfo (Imported)'!$1:$5000,A3331,FALSE),
"")</f>
        <v/>
      </c>
      <c r="F3331" t="str">
        <f>IF(HLOOKUP("OS according to the configuration file",'vInfo (Imported)'!$1:$5000,A3331,FALSE)&gt;0,
HLOOKUP("OS according to the configuration file",'vInfo (Imported)'!$1:$5000,A3331,FALSE),
"")</f>
        <v/>
      </c>
      <c r="G3331" s="1" t="str">
        <f>IF(HLOOKUP("Cluster",'vInfo (Imported)'!$1:$5000,A3331,FALSE)&gt;0,
HLOOKUP("Cluster",'vInfo (Imported)'!$1:$5000,A3331,FALSE),
"")</f>
        <v/>
      </c>
      <c r="K3331" s="28">
        <f>'vCluster (Imported)'!A3331</f>
        <v>0</v>
      </c>
      <c r="L3331">
        <f t="shared" si="315"/>
        <v>0</v>
      </c>
      <c r="M3331">
        <f t="shared" si="316"/>
        <v>0</v>
      </c>
      <c r="N3331">
        <f t="shared" si="317"/>
        <v>0</v>
      </c>
      <c r="O3331" s="1">
        <f t="shared" si="318"/>
        <v>0</v>
      </c>
      <c r="P3331">
        <f>SUMIFS('vCluster (Imported)'!$G:$G,'vCluster (Imported)'!$A:$A,K3331)</f>
        <v>0</v>
      </c>
      <c r="Q3331">
        <f t="shared" si="319"/>
        <v>0</v>
      </c>
    </row>
    <row r="3332" spans="1:17" x14ac:dyDescent="0.3">
      <c r="A3332">
        <f t="shared" si="314"/>
        <v>3332</v>
      </c>
      <c r="B3332" t="str">
        <f>IF(HLOOKUP("Memory",'vInfo (Imported)'!$1:$5000,A3332,FALSE)&gt;0,HLOOKUP("Memory",'vInfo (Imported)'!$1:$5000,A3332,FALSE),"")</f>
        <v/>
      </c>
      <c r="C3332" t="str">
        <f>IF(HLOOKUP("CPUs",'vInfo (Imported)'!$1:$5000,A3332,FALSE)&gt;0,
HLOOKUP("CPUs",'vInfo (Imported)'!$1:$5000,A3332,FALSE),
"")</f>
        <v/>
      </c>
      <c r="D3332" t="str">
        <f>IF(HLOOKUP($D$1,'vInfo (Imported)'!$1:$5000,A3332,FALSE)&gt;0,
HLOOKUP($D$1,'vInfo (Imported)'!$1:$5000,A3332,FALSE),
"")</f>
        <v/>
      </c>
      <c r="E3332" t="str">
        <f>IF(HLOOKUP("Category",'vInfo (Imported)'!$1:$5000,A3332,FALSE)&gt;0,
HLOOKUP("Category",'vInfo (Imported)'!$1:$5000,A3332,FALSE),
"")</f>
        <v/>
      </c>
      <c r="F3332" t="str">
        <f>IF(HLOOKUP("OS according to the configuration file",'vInfo (Imported)'!$1:$5000,A3332,FALSE)&gt;0,
HLOOKUP("OS according to the configuration file",'vInfo (Imported)'!$1:$5000,A3332,FALSE),
"")</f>
        <v/>
      </c>
      <c r="G3332" s="1" t="str">
        <f>IF(HLOOKUP("Cluster",'vInfo (Imported)'!$1:$5000,A3332,FALSE)&gt;0,
HLOOKUP("Cluster",'vInfo (Imported)'!$1:$5000,A3332,FALSE),
"")</f>
        <v/>
      </c>
      <c r="K3332" s="28">
        <f>'vCluster (Imported)'!A3332</f>
        <v>0</v>
      </c>
      <c r="L3332">
        <f t="shared" si="315"/>
        <v>0</v>
      </c>
      <c r="M3332">
        <f t="shared" si="316"/>
        <v>0</v>
      </c>
      <c r="N3332">
        <f t="shared" si="317"/>
        <v>0</v>
      </c>
      <c r="O3332" s="1">
        <f t="shared" si="318"/>
        <v>0</v>
      </c>
      <c r="P3332">
        <f>SUMIFS('vCluster (Imported)'!$G:$G,'vCluster (Imported)'!$A:$A,K3332)</f>
        <v>0</v>
      </c>
      <c r="Q3332">
        <f t="shared" si="319"/>
        <v>0</v>
      </c>
    </row>
    <row r="3333" spans="1:17" x14ac:dyDescent="0.3">
      <c r="A3333">
        <f t="shared" si="314"/>
        <v>3333</v>
      </c>
      <c r="B3333" t="str">
        <f>IF(HLOOKUP("Memory",'vInfo (Imported)'!$1:$5000,A3333,FALSE)&gt;0,HLOOKUP("Memory",'vInfo (Imported)'!$1:$5000,A3333,FALSE),"")</f>
        <v/>
      </c>
      <c r="C3333" t="str">
        <f>IF(HLOOKUP("CPUs",'vInfo (Imported)'!$1:$5000,A3333,FALSE)&gt;0,
HLOOKUP("CPUs",'vInfo (Imported)'!$1:$5000,A3333,FALSE),
"")</f>
        <v/>
      </c>
      <c r="D3333" t="str">
        <f>IF(HLOOKUP($D$1,'vInfo (Imported)'!$1:$5000,A3333,FALSE)&gt;0,
HLOOKUP($D$1,'vInfo (Imported)'!$1:$5000,A3333,FALSE),
"")</f>
        <v/>
      </c>
      <c r="E3333" t="str">
        <f>IF(HLOOKUP("Category",'vInfo (Imported)'!$1:$5000,A3333,FALSE)&gt;0,
HLOOKUP("Category",'vInfo (Imported)'!$1:$5000,A3333,FALSE),
"")</f>
        <v/>
      </c>
      <c r="F3333" t="str">
        <f>IF(HLOOKUP("OS according to the configuration file",'vInfo (Imported)'!$1:$5000,A3333,FALSE)&gt;0,
HLOOKUP("OS according to the configuration file",'vInfo (Imported)'!$1:$5000,A3333,FALSE),
"")</f>
        <v/>
      </c>
      <c r="G3333" s="1" t="str">
        <f>IF(HLOOKUP("Cluster",'vInfo (Imported)'!$1:$5000,A3333,FALSE)&gt;0,
HLOOKUP("Cluster",'vInfo (Imported)'!$1:$5000,A3333,FALSE),
"")</f>
        <v/>
      </c>
      <c r="K3333" s="28">
        <f>'vCluster (Imported)'!A3333</f>
        <v>0</v>
      </c>
      <c r="L3333">
        <f t="shared" si="315"/>
        <v>0</v>
      </c>
      <c r="M3333">
        <f t="shared" si="316"/>
        <v>0</v>
      </c>
      <c r="N3333">
        <f t="shared" si="317"/>
        <v>0</v>
      </c>
      <c r="O3333" s="1">
        <f t="shared" si="318"/>
        <v>0</v>
      </c>
      <c r="P3333">
        <f>SUMIFS('vCluster (Imported)'!$G:$G,'vCluster (Imported)'!$A:$A,K3333)</f>
        <v>0</v>
      </c>
      <c r="Q3333">
        <f t="shared" si="319"/>
        <v>0</v>
      </c>
    </row>
    <row r="3334" spans="1:17" x14ac:dyDescent="0.3">
      <c r="A3334">
        <f t="shared" si="314"/>
        <v>3334</v>
      </c>
      <c r="B3334" t="str">
        <f>IF(HLOOKUP("Memory",'vInfo (Imported)'!$1:$5000,A3334,FALSE)&gt;0,HLOOKUP("Memory",'vInfo (Imported)'!$1:$5000,A3334,FALSE),"")</f>
        <v/>
      </c>
      <c r="C3334" t="str">
        <f>IF(HLOOKUP("CPUs",'vInfo (Imported)'!$1:$5000,A3334,FALSE)&gt;0,
HLOOKUP("CPUs",'vInfo (Imported)'!$1:$5000,A3334,FALSE),
"")</f>
        <v/>
      </c>
      <c r="D3334" t="str">
        <f>IF(HLOOKUP($D$1,'vInfo (Imported)'!$1:$5000,A3334,FALSE)&gt;0,
HLOOKUP($D$1,'vInfo (Imported)'!$1:$5000,A3334,FALSE),
"")</f>
        <v/>
      </c>
      <c r="E3334" t="str">
        <f>IF(HLOOKUP("Category",'vInfo (Imported)'!$1:$5000,A3334,FALSE)&gt;0,
HLOOKUP("Category",'vInfo (Imported)'!$1:$5000,A3334,FALSE),
"")</f>
        <v/>
      </c>
      <c r="F3334" t="str">
        <f>IF(HLOOKUP("OS according to the configuration file",'vInfo (Imported)'!$1:$5000,A3334,FALSE)&gt;0,
HLOOKUP("OS according to the configuration file",'vInfo (Imported)'!$1:$5000,A3334,FALSE),
"")</f>
        <v/>
      </c>
      <c r="G3334" s="1" t="str">
        <f>IF(HLOOKUP("Cluster",'vInfo (Imported)'!$1:$5000,A3334,FALSE)&gt;0,
HLOOKUP("Cluster",'vInfo (Imported)'!$1:$5000,A3334,FALSE),
"")</f>
        <v/>
      </c>
      <c r="K3334" s="28">
        <f>'vCluster (Imported)'!A3334</f>
        <v>0</v>
      </c>
      <c r="L3334">
        <f t="shared" si="315"/>
        <v>0</v>
      </c>
      <c r="M3334">
        <f t="shared" si="316"/>
        <v>0</v>
      </c>
      <c r="N3334">
        <f t="shared" si="317"/>
        <v>0</v>
      </c>
      <c r="O3334" s="1">
        <f t="shared" si="318"/>
        <v>0</v>
      </c>
      <c r="P3334">
        <f>SUMIFS('vCluster (Imported)'!$G:$G,'vCluster (Imported)'!$A:$A,K3334)</f>
        <v>0</v>
      </c>
      <c r="Q3334">
        <f t="shared" si="319"/>
        <v>0</v>
      </c>
    </row>
    <row r="3335" spans="1:17" x14ac:dyDescent="0.3">
      <c r="A3335">
        <f t="shared" si="314"/>
        <v>3335</v>
      </c>
      <c r="B3335" t="str">
        <f>IF(HLOOKUP("Memory",'vInfo (Imported)'!$1:$5000,A3335,FALSE)&gt;0,HLOOKUP("Memory",'vInfo (Imported)'!$1:$5000,A3335,FALSE),"")</f>
        <v/>
      </c>
      <c r="C3335" t="str">
        <f>IF(HLOOKUP("CPUs",'vInfo (Imported)'!$1:$5000,A3335,FALSE)&gt;0,
HLOOKUP("CPUs",'vInfo (Imported)'!$1:$5000,A3335,FALSE),
"")</f>
        <v/>
      </c>
      <c r="D3335" t="str">
        <f>IF(HLOOKUP($D$1,'vInfo (Imported)'!$1:$5000,A3335,FALSE)&gt;0,
HLOOKUP($D$1,'vInfo (Imported)'!$1:$5000,A3335,FALSE),
"")</f>
        <v/>
      </c>
      <c r="E3335" t="str">
        <f>IF(HLOOKUP("Category",'vInfo (Imported)'!$1:$5000,A3335,FALSE)&gt;0,
HLOOKUP("Category",'vInfo (Imported)'!$1:$5000,A3335,FALSE),
"")</f>
        <v/>
      </c>
      <c r="F3335" t="str">
        <f>IF(HLOOKUP("OS according to the configuration file",'vInfo (Imported)'!$1:$5000,A3335,FALSE)&gt;0,
HLOOKUP("OS according to the configuration file",'vInfo (Imported)'!$1:$5000,A3335,FALSE),
"")</f>
        <v/>
      </c>
      <c r="G3335" s="1" t="str">
        <f>IF(HLOOKUP("Cluster",'vInfo (Imported)'!$1:$5000,A3335,FALSE)&gt;0,
HLOOKUP("Cluster",'vInfo (Imported)'!$1:$5000,A3335,FALSE),
"")</f>
        <v/>
      </c>
      <c r="K3335" s="28">
        <f>'vCluster (Imported)'!A3335</f>
        <v>0</v>
      </c>
      <c r="L3335">
        <f t="shared" si="315"/>
        <v>0</v>
      </c>
      <c r="M3335">
        <f t="shared" si="316"/>
        <v>0</v>
      </c>
      <c r="N3335">
        <f t="shared" si="317"/>
        <v>0</v>
      </c>
      <c r="O3335" s="1">
        <f t="shared" si="318"/>
        <v>0</v>
      </c>
      <c r="P3335">
        <f>SUMIFS('vCluster (Imported)'!$G:$G,'vCluster (Imported)'!$A:$A,K3335)</f>
        <v>0</v>
      </c>
      <c r="Q3335">
        <f t="shared" si="319"/>
        <v>0</v>
      </c>
    </row>
    <row r="3336" spans="1:17" x14ac:dyDescent="0.3">
      <c r="A3336">
        <f t="shared" si="314"/>
        <v>3336</v>
      </c>
      <c r="B3336" t="str">
        <f>IF(HLOOKUP("Memory",'vInfo (Imported)'!$1:$5000,A3336,FALSE)&gt;0,HLOOKUP("Memory",'vInfo (Imported)'!$1:$5000,A3336,FALSE),"")</f>
        <v/>
      </c>
      <c r="C3336" t="str">
        <f>IF(HLOOKUP("CPUs",'vInfo (Imported)'!$1:$5000,A3336,FALSE)&gt;0,
HLOOKUP("CPUs",'vInfo (Imported)'!$1:$5000,A3336,FALSE),
"")</f>
        <v/>
      </c>
      <c r="D3336" t="str">
        <f>IF(HLOOKUP($D$1,'vInfo (Imported)'!$1:$5000,A3336,FALSE)&gt;0,
HLOOKUP($D$1,'vInfo (Imported)'!$1:$5000,A3336,FALSE),
"")</f>
        <v/>
      </c>
      <c r="E3336" t="str">
        <f>IF(HLOOKUP("Category",'vInfo (Imported)'!$1:$5000,A3336,FALSE)&gt;0,
HLOOKUP("Category",'vInfo (Imported)'!$1:$5000,A3336,FALSE),
"")</f>
        <v/>
      </c>
      <c r="F3336" t="str">
        <f>IF(HLOOKUP("OS according to the configuration file",'vInfo (Imported)'!$1:$5000,A3336,FALSE)&gt;0,
HLOOKUP("OS according to the configuration file",'vInfo (Imported)'!$1:$5000,A3336,FALSE),
"")</f>
        <v/>
      </c>
      <c r="G3336" s="1" t="str">
        <f>IF(HLOOKUP("Cluster",'vInfo (Imported)'!$1:$5000,A3336,FALSE)&gt;0,
HLOOKUP("Cluster",'vInfo (Imported)'!$1:$5000,A3336,FALSE),
"")</f>
        <v/>
      </c>
      <c r="K3336" s="28">
        <f>'vCluster (Imported)'!A3336</f>
        <v>0</v>
      </c>
      <c r="L3336">
        <f t="shared" si="315"/>
        <v>0</v>
      </c>
      <c r="M3336">
        <f t="shared" si="316"/>
        <v>0</v>
      </c>
      <c r="N3336">
        <f t="shared" si="317"/>
        <v>0</v>
      </c>
      <c r="O3336" s="1">
        <f t="shared" si="318"/>
        <v>0</v>
      </c>
      <c r="P3336">
        <f>SUMIFS('vCluster (Imported)'!$G:$G,'vCluster (Imported)'!$A:$A,K3336)</f>
        <v>0</v>
      </c>
      <c r="Q3336">
        <f t="shared" si="319"/>
        <v>0</v>
      </c>
    </row>
    <row r="3337" spans="1:17" x14ac:dyDescent="0.3">
      <c r="A3337">
        <f t="shared" si="314"/>
        <v>3337</v>
      </c>
      <c r="B3337" t="str">
        <f>IF(HLOOKUP("Memory",'vInfo (Imported)'!$1:$5000,A3337,FALSE)&gt;0,HLOOKUP("Memory",'vInfo (Imported)'!$1:$5000,A3337,FALSE),"")</f>
        <v/>
      </c>
      <c r="C3337" t="str">
        <f>IF(HLOOKUP("CPUs",'vInfo (Imported)'!$1:$5000,A3337,FALSE)&gt;0,
HLOOKUP("CPUs",'vInfo (Imported)'!$1:$5000,A3337,FALSE),
"")</f>
        <v/>
      </c>
      <c r="D3337" t="str">
        <f>IF(HLOOKUP($D$1,'vInfo (Imported)'!$1:$5000,A3337,FALSE)&gt;0,
HLOOKUP($D$1,'vInfo (Imported)'!$1:$5000,A3337,FALSE),
"")</f>
        <v/>
      </c>
      <c r="E3337" t="str">
        <f>IF(HLOOKUP("Category",'vInfo (Imported)'!$1:$5000,A3337,FALSE)&gt;0,
HLOOKUP("Category",'vInfo (Imported)'!$1:$5000,A3337,FALSE),
"")</f>
        <v/>
      </c>
      <c r="F3337" t="str">
        <f>IF(HLOOKUP("OS according to the configuration file",'vInfo (Imported)'!$1:$5000,A3337,FALSE)&gt;0,
HLOOKUP("OS according to the configuration file",'vInfo (Imported)'!$1:$5000,A3337,FALSE),
"")</f>
        <v/>
      </c>
      <c r="G3337" s="1" t="str">
        <f>IF(HLOOKUP("Cluster",'vInfo (Imported)'!$1:$5000,A3337,FALSE)&gt;0,
HLOOKUP("Cluster",'vInfo (Imported)'!$1:$5000,A3337,FALSE),
"")</f>
        <v/>
      </c>
      <c r="K3337" s="28">
        <f>'vCluster (Imported)'!A3337</f>
        <v>0</v>
      </c>
      <c r="L3337">
        <f t="shared" si="315"/>
        <v>0</v>
      </c>
      <c r="M3337">
        <f t="shared" si="316"/>
        <v>0</v>
      </c>
      <c r="N3337">
        <f t="shared" si="317"/>
        <v>0</v>
      </c>
      <c r="O3337" s="1">
        <f t="shared" si="318"/>
        <v>0</v>
      </c>
      <c r="P3337">
        <f>SUMIFS('vCluster (Imported)'!$G:$G,'vCluster (Imported)'!$A:$A,K3337)</f>
        <v>0</v>
      </c>
      <c r="Q3337">
        <f t="shared" si="319"/>
        <v>0</v>
      </c>
    </row>
    <row r="3338" spans="1:17" x14ac:dyDescent="0.3">
      <c r="A3338">
        <f t="shared" si="314"/>
        <v>3338</v>
      </c>
      <c r="B3338" t="str">
        <f>IF(HLOOKUP("Memory",'vInfo (Imported)'!$1:$5000,A3338,FALSE)&gt;0,HLOOKUP("Memory",'vInfo (Imported)'!$1:$5000,A3338,FALSE),"")</f>
        <v/>
      </c>
      <c r="C3338" t="str">
        <f>IF(HLOOKUP("CPUs",'vInfo (Imported)'!$1:$5000,A3338,FALSE)&gt;0,
HLOOKUP("CPUs",'vInfo (Imported)'!$1:$5000,A3338,FALSE),
"")</f>
        <v/>
      </c>
      <c r="D3338" t="str">
        <f>IF(HLOOKUP($D$1,'vInfo (Imported)'!$1:$5000,A3338,FALSE)&gt;0,
HLOOKUP($D$1,'vInfo (Imported)'!$1:$5000,A3338,FALSE),
"")</f>
        <v/>
      </c>
      <c r="E3338" t="str">
        <f>IF(HLOOKUP("Category",'vInfo (Imported)'!$1:$5000,A3338,FALSE)&gt;0,
HLOOKUP("Category",'vInfo (Imported)'!$1:$5000,A3338,FALSE),
"")</f>
        <v/>
      </c>
      <c r="F3338" t="str">
        <f>IF(HLOOKUP("OS according to the configuration file",'vInfo (Imported)'!$1:$5000,A3338,FALSE)&gt;0,
HLOOKUP("OS according to the configuration file",'vInfo (Imported)'!$1:$5000,A3338,FALSE),
"")</f>
        <v/>
      </c>
      <c r="G3338" s="1" t="str">
        <f>IF(HLOOKUP("Cluster",'vInfo (Imported)'!$1:$5000,A3338,FALSE)&gt;0,
HLOOKUP("Cluster",'vInfo (Imported)'!$1:$5000,A3338,FALSE),
"")</f>
        <v/>
      </c>
      <c r="K3338" s="28">
        <f>'vCluster (Imported)'!A3338</f>
        <v>0</v>
      </c>
      <c r="L3338">
        <f t="shared" si="315"/>
        <v>0</v>
      </c>
      <c r="M3338">
        <f t="shared" si="316"/>
        <v>0</v>
      </c>
      <c r="N3338">
        <f t="shared" si="317"/>
        <v>0</v>
      </c>
      <c r="O3338" s="1">
        <f t="shared" si="318"/>
        <v>0</v>
      </c>
      <c r="P3338">
        <f>SUMIFS('vCluster (Imported)'!$G:$G,'vCluster (Imported)'!$A:$A,K3338)</f>
        <v>0</v>
      </c>
      <c r="Q3338">
        <f t="shared" si="319"/>
        <v>0</v>
      </c>
    </row>
    <row r="3339" spans="1:17" x14ac:dyDescent="0.3">
      <c r="A3339">
        <f t="shared" si="314"/>
        <v>3339</v>
      </c>
      <c r="B3339" t="str">
        <f>IF(HLOOKUP("Memory",'vInfo (Imported)'!$1:$5000,A3339,FALSE)&gt;0,HLOOKUP("Memory",'vInfo (Imported)'!$1:$5000,A3339,FALSE),"")</f>
        <v/>
      </c>
      <c r="C3339" t="str">
        <f>IF(HLOOKUP("CPUs",'vInfo (Imported)'!$1:$5000,A3339,FALSE)&gt;0,
HLOOKUP("CPUs",'vInfo (Imported)'!$1:$5000,A3339,FALSE),
"")</f>
        <v/>
      </c>
      <c r="D3339" t="str">
        <f>IF(HLOOKUP($D$1,'vInfo (Imported)'!$1:$5000,A3339,FALSE)&gt;0,
HLOOKUP($D$1,'vInfo (Imported)'!$1:$5000,A3339,FALSE),
"")</f>
        <v/>
      </c>
      <c r="E3339" t="str">
        <f>IF(HLOOKUP("Category",'vInfo (Imported)'!$1:$5000,A3339,FALSE)&gt;0,
HLOOKUP("Category",'vInfo (Imported)'!$1:$5000,A3339,FALSE),
"")</f>
        <v/>
      </c>
      <c r="F3339" t="str">
        <f>IF(HLOOKUP("OS according to the configuration file",'vInfo (Imported)'!$1:$5000,A3339,FALSE)&gt;0,
HLOOKUP("OS according to the configuration file",'vInfo (Imported)'!$1:$5000,A3339,FALSE),
"")</f>
        <v/>
      </c>
      <c r="G3339" s="1" t="str">
        <f>IF(HLOOKUP("Cluster",'vInfo (Imported)'!$1:$5000,A3339,FALSE)&gt;0,
HLOOKUP("Cluster",'vInfo (Imported)'!$1:$5000,A3339,FALSE),
"")</f>
        <v/>
      </c>
      <c r="K3339" s="28">
        <f>'vCluster (Imported)'!A3339</f>
        <v>0</v>
      </c>
      <c r="L3339">
        <f t="shared" si="315"/>
        <v>0</v>
      </c>
      <c r="M3339">
        <f t="shared" si="316"/>
        <v>0</v>
      </c>
      <c r="N3339">
        <f t="shared" si="317"/>
        <v>0</v>
      </c>
      <c r="O3339" s="1">
        <f t="shared" si="318"/>
        <v>0</v>
      </c>
      <c r="P3339">
        <f>SUMIFS('vCluster (Imported)'!$G:$G,'vCluster (Imported)'!$A:$A,K3339)</f>
        <v>0</v>
      </c>
      <c r="Q3339">
        <f t="shared" si="319"/>
        <v>0</v>
      </c>
    </row>
    <row r="3340" spans="1:17" x14ac:dyDescent="0.3">
      <c r="A3340">
        <f t="shared" si="314"/>
        <v>3340</v>
      </c>
      <c r="B3340" t="str">
        <f>IF(HLOOKUP("Memory",'vInfo (Imported)'!$1:$5000,A3340,FALSE)&gt;0,HLOOKUP("Memory",'vInfo (Imported)'!$1:$5000,A3340,FALSE),"")</f>
        <v/>
      </c>
      <c r="C3340" t="str">
        <f>IF(HLOOKUP("CPUs",'vInfo (Imported)'!$1:$5000,A3340,FALSE)&gt;0,
HLOOKUP("CPUs",'vInfo (Imported)'!$1:$5000,A3340,FALSE),
"")</f>
        <v/>
      </c>
      <c r="D3340" t="str">
        <f>IF(HLOOKUP($D$1,'vInfo (Imported)'!$1:$5000,A3340,FALSE)&gt;0,
HLOOKUP($D$1,'vInfo (Imported)'!$1:$5000,A3340,FALSE),
"")</f>
        <v/>
      </c>
      <c r="E3340" t="str">
        <f>IF(HLOOKUP("Category",'vInfo (Imported)'!$1:$5000,A3340,FALSE)&gt;0,
HLOOKUP("Category",'vInfo (Imported)'!$1:$5000,A3340,FALSE),
"")</f>
        <v/>
      </c>
      <c r="F3340" t="str">
        <f>IF(HLOOKUP("OS according to the configuration file",'vInfo (Imported)'!$1:$5000,A3340,FALSE)&gt;0,
HLOOKUP("OS according to the configuration file",'vInfo (Imported)'!$1:$5000,A3340,FALSE),
"")</f>
        <v/>
      </c>
      <c r="G3340" s="1" t="str">
        <f>IF(HLOOKUP("Cluster",'vInfo (Imported)'!$1:$5000,A3340,FALSE)&gt;0,
HLOOKUP("Cluster",'vInfo (Imported)'!$1:$5000,A3340,FALSE),
"")</f>
        <v/>
      </c>
      <c r="K3340" s="28">
        <f>'vCluster (Imported)'!A3340</f>
        <v>0</v>
      </c>
      <c r="L3340">
        <f t="shared" si="315"/>
        <v>0</v>
      </c>
      <c r="M3340">
        <f t="shared" si="316"/>
        <v>0</v>
      </c>
      <c r="N3340">
        <f t="shared" si="317"/>
        <v>0</v>
      </c>
      <c r="O3340" s="1">
        <f t="shared" si="318"/>
        <v>0</v>
      </c>
      <c r="P3340">
        <f>SUMIFS('vCluster (Imported)'!$G:$G,'vCluster (Imported)'!$A:$A,K3340)</f>
        <v>0</v>
      </c>
      <c r="Q3340">
        <f t="shared" si="319"/>
        <v>0</v>
      </c>
    </row>
    <row r="3341" spans="1:17" x14ac:dyDescent="0.3">
      <c r="A3341">
        <f t="shared" si="314"/>
        <v>3341</v>
      </c>
      <c r="B3341" t="str">
        <f>IF(HLOOKUP("Memory",'vInfo (Imported)'!$1:$5000,A3341,FALSE)&gt;0,HLOOKUP("Memory",'vInfo (Imported)'!$1:$5000,A3341,FALSE),"")</f>
        <v/>
      </c>
      <c r="C3341" t="str">
        <f>IF(HLOOKUP("CPUs",'vInfo (Imported)'!$1:$5000,A3341,FALSE)&gt;0,
HLOOKUP("CPUs",'vInfo (Imported)'!$1:$5000,A3341,FALSE),
"")</f>
        <v/>
      </c>
      <c r="D3341" t="str">
        <f>IF(HLOOKUP($D$1,'vInfo (Imported)'!$1:$5000,A3341,FALSE)&gt;0,
HLOOKUP($D$1,'vInfo (Imported)'!$1:$5000,A3341,FALSE),
"")</f>
        <v/>
      </c>
      <c r="E3341" t="str">
        <f>IF(HLOOKUP("Category",'vInfo (Imported)'!$1:$5000,A3341,FALSE)&gt;0,
HLOOKUP("Category",'vInfo (Imported)'!$1:$5000,A3341,FALSE),
"")</f>
        <v/>
      </c>
      <c r="F3341" t="str">
        <f>IF(HLOOKUP("OS according to the configuration file",'vInfo (Imported)'!$1:$5000,A3341,FALSE)&gt;0,
HLOOKUP("OS according to the configuration file",'vInfo (Imported)'!$1:$5000,A3341,FALSE),
"")</f>
        <v/>
      </c>
      <c r="G3341" s="1" t="str">
        <f>IF(HLOOKUP("Cluster",'vInfo (Imported)'!$1:$5000,A3341,FALSE)&gt;0,
HLOOKUP("Cluster",'vInfo (Imported)'!$1:$5000,A3341,FALSE),
"")</f>
        <v/>
      </c>
      <c r="K3341" s="28">
        <f>'vCluster (Imported)'!A3341</f>
        <v>0</v>
      </c>
      <c r="L3341">
        <f t="shared" si="315"/>
        <v>0</v>
      </c>
      <c r="M3341">
        <f t="shared" si="316"/>
        <v>0</v>
      </c>
      <c r="N3341">
        <f t="shared" si="317"/>
        <v>0</v>
      </c>
      <c r="O3341" s="1">
        <f t="shared" si="318"/>
        <v>0</v>
      </c>
      <c r="P3341">
        <f>SUMIFS('vCluster (Imported)'!$G:$G,'vCluster (Imported)'!$A:$A,K3341)</f>
        <v>0</v>
      </c>
      <c r="Q3341">
        <f t="shared" si="319"/>
        <v>0</v>
      </c>
    </row>
    <row r="3342" spans="1:17" x14ac:dyDescent="0.3">
      <c r="A3342">
        <f t="shared" si="314"/>
        <v>3342</v>
      </c>
      <c r="B3342" t="str">
        <f>IF(HLOOKUP("Memory",'vInfo (Imported)'!$1:$5000,A3342,FALSE)&gt;0,HLOOKUP("Memory",'vInfo (Imported)'!$1:$5000,A3342,FALSE),"")</f>
        <v/>
      </c>
      <c r="C3342" t="str">
        <f>IF(HLOOKUP("CPUs",'vInfo (Imported)'!$1:$5000,A3342,FALSE)&gt;0,
HLOOKUP("CPUs",'vInfo (Imported)'!$1:$5000,A3342,FALSE),
"")</f>
        <v/>
      </c>
      <c r="D3342" t="str">
        <f>IF(HLOOKUP($D$1,'vInfo (Imported)'!$1:$5000,A3342,FALSE)&gt;0,
HLOOKUP($D$1,'vInfo (Imported)'!$1:$5000,A3342,FALSE),
"")</f>
        <v/>
      </c>
      <c r="E3342" t="str">
        <f>IF(HLOOKUP("Category",'vInfo (Imported)'!$1:$5000,A3342,FALSE)&gt;0,
HLOOKUP("Category",'vInfo (Imported)'!$1:$5000,A3342,FALSE),
"")</f>
        <v/>
      </c>
      <c r="F3342" t="str">
        <f>IF(HLOOKUP("OS according to the configuration file",'vInfo (Imported)'!$1:$5000,A3342,FALSE)&gt;0,
HLOOKUP("OS according to the configuration file",'vInfo (Imported)'!$1:$5000,A3342,FALSE),
"")</f>
        <v/>
      </c>
      <c r="G3342" s="1" t="str">
        <f>IF(HLOOKUP("Cluster",'vInfo (Imported)'!$1:$5000,A3342,FALSE)&gt;0,
HLOOKUP("Cluster",'vInfo (Imported)'!$1:$5000,A3342,FALSE),
"")</f>
        <v/>
      </c>
      <c r="K3342" s="28">
        <f>'vCluster (Imported)'!A3342</f>
        <v>0</v>
      </c>
      <c r="L3342">
        <f t="shared" si="315"/>
        <v>0</v>
      </c>
      <c r="M3342">
        <f t="shared" si="316"/>
        <v>0</v>
      </c>
      <c r="N3342">
        <f t="shared" si="317"/>
        <v>0</v>
      </c>
      <c r="O3342" s="1">
        <f t="shared" si="318"/>
        <v>0</v>
      </c>
      <c r="P3342">
        <f>SUMIFS('vCluster (Imported)'!$G:$G,'vCluster (Imported)'!$A:$A,K3342)</f>
        <v>0</v>
      </c>
      <c r="Q3342">
        <f t="shared" si="319"/>
        <v>0</v>
      </c>
    </row>
    <row r="3343" spans="1:17" x14ac:dyDescent="0.3">
      <c r="A3343">
        <f t="shared" si="314"/>
        <v>3343</v>
      </c>
      <c r="B3343" t="str">
        <f>IF(HLOOKUP("Memory",'vInfo (Imported)'!$1:$5000,A3343,FALSE)&gt;0,HLOOKUP("Memory",'vInfo (Imported)'!$1:$5000,A3343,FALSE),"")</f>
        <v/>
      </c>
      <c r="C3343" t="str">
        <f>IF(HLOOKUP("CPUs",'vInfo (Imported)'!$1:$5000,A3343,FALSE)&gt;0,
HLOOKUP("CPUs",'vInfo (Imported)'!$1:$5000,A3343,FALSE),
"")</f>
        <v/>
      </c>
      <c r="D3343" t="str">
        <f>IF(HLOOKUP($D$1,'vInfo (Imported)'!$1:$5000,A3343,FALSE)&gt;0,
HLOOKUP($D$1,'vInfo (Imported)'!$1:$5000,A3343,FALSE),
"")</f>
        <v/>
      </c>
      <c r="E3343" t="str">
        <f>IF(HLOOKUP("Category",'vInfo (Imported)'!$1:$5000,A3343,FALSE)&gt;0,
HLOOKUP("Category",'vInfo (Imported)'!$1:$5000,A3343,FALSE),
"")</f>
        <v/>
      </c>
      <c r="F3343" t="str">
        <f>IF(HLOOKUP("OS according to the configuration file",'vInfo (Imported)'!$1:$5000,A3343,FALSE)&gt;0,
HLOOKUP("OS according to the configuration file",'vInfo (Imported)'!$1:$5000,A3343,FALSE),
"")</f>
        <v/>
      </c>
      <c r="G3343" s="1" t="str">
        <f>IF(HLOOKUP("Cluster",'vInfo (Imported)'!$1:$5000,A3343,FALSE)&gt;0,
HLOOKUP("Cluster",'vInfo (Imported)'!$1:$5000,A3343,FALSE),
"")</f>
        <v/>
      </c>
      <c r="K3343" s="28">
        <f>'vCluster (Imported)'!A3343</f>
        <v>0</v>
      </c>
      <c r="L3343">
        <f t="shared" si="315"/>
        <v>0</v>
      </c>
      <c r="M3343">
        <f t="shared" si="316"/>
        <v>0</v>
      </c>
      <c r="N3343">
        <f t="shared" si="317"/>
        <v>0</v>
      </c>
      <c r="O3343" s="1">
        <f t="shared" si="318"/>
        <v>0</v>
      </c>
      <c r="P3343">
        <f>SUMIFS('vCluster (Imported)'!$G:$G,'vCluster (Imported)'!$A:$A,K3343)</f>
        <v>0</v>
      </c>
      <c r="Q3343">
        <f t="shared" si="319"/>
        <v>0</v>
      </c>
    </row>
    <row r="3344" spans="1:17" x14ac:dyDescent="0.3">
      <c r="A3344">
        <f t="shared" si="314"/>
        <v>3344</v>
      </c>
      <c r="B3344" t="str">
        <f>IF(HLOOKUP("Memory",'vInfo (Imported)'!$1:$5000,A3344,FALSE)&gt;0,HLOOKUP("Memory",'vInfo (Imported)'!$1:$5000,A3344,FALSE),"")</f>
        <v/>
      </c>
      <c r="C3344" t="str">
        <f>IF(HLOOKUP("CPUs",'vInfo (Imported)'!$1:$5000,A3344,FALSE)&gt;0,
HLOOKUP("CPUs",'vInfo (Imported)'!$1:$5000,A3344,FALSE),
"")</f>
        <v/>
      </c>
      <c r="D3344" t="str">
        <f>IF(HLOOKUP($D$1,'vInfo (Imported)'!$1:$5000,A3344,FALSE)&gt;0,
HLOOKUP($D$1,'vInfo (Imported)'!$1:$5000,A3344,FALSE),
"")</f>
        <v/>
      </c>
      <c r="E3344" t="str">
        <f>IF(HLOOKUP("Category",'vInfo (Imported)'!$1:$5000,A3344,FALSE)&gt;0,
HLOOKUP("Category",'vInfo (Imported)'!$1:$5000,A3344,FALSE),
"")</f>
        <v/>
      </c>
      <c r="F3344" t="str">
        <f>IF(HLOOKUP("OS according to the configuration file",'vInfo (Imported)'!$1:$5000,A3344,FALSE)&gt;0,
HLOOKUP("OS according to the configuration file",'vInfo (Imported)'!$1:$5000,A3344,FALSE),
"")</f>
        <v/>
      </c>
      <c r="G3344" s="1" t="str">
        <f>IF(HLOOKUP("Cluster",'vInfo (Imported)'!$1:$5000,A3344,FALSE)&gt;0,
HLOOKUP("Cluster",'vInfo (Imported)'!$1:$5000,A3344,FALSE),
"")</f>
        <v/>
      </c>
      <c r="K3344" s="28">
        <f>'vCluster (Imported)'!A3344</f>
        <v>0</v>
      </c>
      <c r="L3344">
        <f t="shared" si="315"/>
        <v>0</v>
      </c>
      <c r="M3344">
        <f t="shared" si="316"/>
        <v>0</v>
      </c>
      <c r="N3344">
        <f t="shared" si="317"/>
        <v>0</v>
      </c>
      <c r="O3344" s="1">
        <f t="shared" si="318"/>
        <v>0</v>
      </c>
      <c r="P3344">
        <f>SUMIFS('vCluster (Imported)'!$G:$G,'vCluster (Imported)'!$A:$A,K3344)</f>
        <v>0</v>
      </c>
      <c r="Q3344">
        <f t="shared" si="319"/>
        <v>0</v>
      </c>
    </row>
    <row r="3345" spans="1:17" x14ac:dyDescent="0.3">
      <c r="A3345">
        <f t="shared" si="314"/>
        <v>3345</v>
      </c>
      <c r="B3345" t="str">
        <f>IF(HLOOKUP("Memory",'vInfo (Imported)'!$1:$5000,A3345,FALSE)&gt;0,HLOOKUP("Memory",'vInfo (Imported)'!$1:$5000,A3345,FALSE),"")</f>
        <v/>
      </c>
      <c r="C3345" t="str">
        <f>IF(HLOOKUP("CPUs",'vInfo (Imported)'!$1:$5000,A3345,FALSE)&gt;0,
HLOOKUP("CPUs",'vInfo (Imported)'!$1:$5000,A3345,FALSE),
"")</f>
        <v/>
      </c>
      <c r="D3345" t="str">
        <f>IF(HLOOKUP($D$1,'vInfo (Imported)'!$1:$5000,A3345,FALSE)&gt;0,
HLOOKUP($D$1,'vInfo (Imported)'!$1:$5000,A3345,FALSE),
"")</f>
        <v/>
      </c>
      <c r="E3345" t="str">
        <f>IF(HLOOKUP("Category",'vInfo (Imported)'!$1:$5000,A3345,FALSE)&gt;0,
HLOOKUP("Category",'vInfo (Imported)'!$1:$5000,A3345,FALSE),
"")</f>
        <v/>
      </c>
      <c r="F3345" t="str">
        <f>IF(HLOOKUP("OS according to the configuration file",'vInfo (Imported)'!$1:$5000,A3345,FALSE)&gt;0,
HLOOKUP("OS according to the configuration file",'vInfo (Imported)'!$1:$5000,A3345,FALSE),
"")</f>
        <v/>
      </c>
      <c r="G3345" s="1" t="str">
        <f>IF(HLOOKUP("Cluster",'vInfo (Imported)'!$1:$5000,A3345,FALSE)&gt;0,
HLOOKUP("Cluster",'vInfo (Imported)'!$1:$5000,A3345,FALSE),
"")</f>
        <v/>
      </c>
      <c r="K3345" s="28">
        <f>'vCluster (Imported)'!A3345</f>
        <v>0</v>
      </c>
      <c r="L3345">
        <f t="shared" si="315"/>
        <v>0</v>
      </c>
      <c r="M3345">
        <f t="shared" si="316"/>
        <v>0</v>
      </c>
      <c r="N3345">
        <f t="shared" si="317"/>
        <v>0</v>
      </c>
      <c r="O3345" s="1">
        <f t="shared" si="318"/>
        <v>0</v>
      </c>
      <c r="P3345">
        <f>SUMIFS('vCluster (Imported)'!$G:$G,'vCluster (Imported)'!$A:$A,K3345)</f>
        <v>0</v>
      </c>
      <c r="Q3345">
        <f t="shared" si="319"/>
        <v>0</v>
      </c>
    </row>
    <row r="3346" spans="1:17" x14ac:dyDescent="0.3">
      <c r="A3346">
        <f t="shared" si="314"/>
        <v>3346</v>
      </c>
      <c r="B3346" t="str">
        <f>IF(HLOOKUP("Memory",'vInfo (Imported)'!$1:$5000,A3346,FALSE)&gt;0,HLOOKUP("Memory",'vInfo (Imported)'!$1:$5000,A3346,FALSE),"")</f>
        <v/>
      </c>
      <c r="C3346" t="str">
        <f>IF(HLOOKUP("CPUs",'vInfo (Imported)'!$1:$5000,A3346,FALSE)&gt;0,
HLOOKUP("CPUs",'vInfo (Imported)'!$1:$5000,A3346,FALSE),
"")</f>
        <v/>
      </c>
      <c r="D3346" t="str">
        <f>IF(HLOOKUP($D$1,'vInfo (Imported)'!$1:$5000,A3346,FALSE)&gt;0,
HLOOKUP($D$1,'vInfo (Imported)'!$1:$5000,A3346,FALSE),
"")</f>
        <v/>
      </c>
      <c r="E3346" t="str">
        <f>IF(HLOOKUP("Category",'vInfo (Imported)'!$1:$5000,A3346,FALSE)&gt;0,
HLOOKUP("Category",'vInfo (Imported)'!$1:$5000,A3346,FALSE),
"")</f>
        <v/>
      </c>
      <c r="F3346" t="str">
        <f>IF(HLOOKUP("OS according to the configuration file",'vInfo (Imported)'!$1:$5000,A3346,FALSE)&gt;0,
HLOOKUP("OS according to the configuration file",'vInfo (Imported)'!$1:$5000,A3346,FALSE),
"")</f>
        <v/>
      </c>
      <c r="G3346" s="1" t="str">
        <f>IF(HLOOKUP("Cluster",'vInfo (Imported)'!$1:$5000,A3346,FALSE)&gt;0,
HLOOKUP("Cluster",'vInfo (Imported)'!$1:$5000,A3346,FALSE),
"")</f>
        <v/>
      </c>
      <c r="K3346" s="28">
        <f>'vCluster (Imported)'!A3346</f>
        <v>0</v>
      </c>
      <c r="L3346">
        <f t="shared" si="315"/>
        <v>0</v>
      </c>
      <c r="M3346">
        <f t="shared" si="316"/>
        <v>0</v>
      </c>
      <c r="N3346">
        <f t="shared" si="317"/>
        <v>0</v>
      </c>
      <c r="O3346" s="1">
        <f t="shared" si="318"/>
        <v>0</v>
      </c>
      <c r="P3346">
        <f>SUMIFS('vCluster (Imported)'!$G:$G,'vCluster (Imported)'!$A:$A,K3346)</f>
        <v>0</v>
      </c>
      <c r="Q3346">
        <f t="shared" si="319"/>
        <v>0</v>
      </c>
    </row>
    <row r="3347" spans="1:17" x14ac:dyDescent="0.3">
      <c r="A3347">
        <f t="shared" si="314"/>
        <v>3347</v>
      </c>
      <c r="B3347" t="str">
        <f>IF(HLOOKUP("Memory",'vInfo (Imported)'!$1:$5000,A3347,FALSE)&gt;0,HLOOKUP("Memory",'vInfo (Imported)'!$1:$5000,A3347,FALSE),"")</f>
        <v/>
      </c>
      <c r="C3347" t="str">
        <f>IF(HLOOKUP("CPUs",'vInfo (Imported)'!$1:$5000,A3347,FALSE)&gt;0,
HLOOKUP("CPUs",'vInfo (Imported)'!$1:$5000,A3347,FALSE),
"")</f>
        <v/>
      </c>
      <c r="D3347" t="str">
        <f>IF(HLOOKUP($D$1,'vInfo (Imported)'!$1:$5000,A3347,FALSE)&gt;0,
HLOOKUP($D$1,'vInfo (Imported)'!$1:$5000,A3347,FALSE),
"")</f>
        <v/>
      </c>
      <c r="E3347" t="str">
        <f>IF(HLOOKUP("Category",'vInfo (Imported)'!$1:$5000,A3347,FALSE)&gt;0,
HLOOKUP("Category",'vInfo (Imported)'!$1:$5000,A3347,FALSE),
"")</f>
        <v/>
      </c>
      <c r="F3347" t="str">
        <f>IF(HLOOKUP("OS according to the configuration file",'vInfo (Imported)'!$1:$5000,A3347,FALSE)&gt;0,
HLOOKUP("OS according to the configuration file",'vInfo (Imported)'!$1:$5000,A3347,FALSE),
"")</f>
        <v/>
      </c>
      <c r="G3347" s="1" t="str">
        <f>IF(HLOOKUP("Cluster",'vInfo (Imported)'!$1:$5000,A3347,FALSE)&gt;0,
HLOOKUP("Cluster",'vInfo (Imported)'!$1:$5000,A3347,FALSE),
"")</f>
        <v/>
      </c>
      <c r="K3347" s="28">
        <f>'vCluster (Imported)'!A3347</f>
        <v>0</v>
      </c>
      <c r="L3347">
        <f t="shared" si="315"/>
        <v>0</v>
      </c>
      <c r="M3347">
        <f t="shared" si="316"/>
        <v>0</v>
      </c>
      <c r="N3347">
        <f t="shared" si="317"/>
        <v>0</v>
      </c>
      <c r="O3347" s="1">
        <f t="shared" si="318"/>
        <v>0</v>
      </c>
      <c r="P3347">
        <f>SUMIFS('vCluster (Imported)'!$G:$G,'vCluster (Imported)'!$A:$A,K3347)</f>
        <v>0</v>
      </c>
      <c r="Q3347">
        <f t="shared" si="319"/>
        <v>0</v>
      </c>
    </row>
    <row r="3348" spans="1:17" x14ac:dyDescent="0.3">
      <c r="A3348">
        <f t="shared" si="314"/>
        <v>3348</v>
      </c>
      <c r="B3348" t="str">
        <f>IF(HLOOKUP("Memory",'vInfo (Imported)'!$1:$5000,A3348,FALSE)&gt;0,HLOOKUP("Memory",'vInfo (Imported)'!$1:$5000,A3348,FALSE),"")</f>
        <v/>
      </c>
      <c r="C3348" t="str">
        <f>IF(HLOOKUP("CPUs",'vInfo (Imported)'!$1:$5000,A3348,FALSE)&gt;0,
HLOOKUP("CPUs",'vInfo (Imported)'!$1:$5000,A3348,FALSE),
"")</f>
        <v/>
      </c>
      <c r="D3348" t="str">
        <f>IF(HLOOKUP($D$1,'vInfo (Imported)'!$1:$5000,A3348,FALSE)&gt;0,
HLOOKUP($D$1,'vInfo (Imported)'!$1:$5000,A3348,FALSE),
"")</f>
        <v/>
      </c>
      <c r="E3348" t="str">
        <f>IF(HLOOKUP("Category",'vInfo (Imported)'!$1:$5000,A3348,FALSE)&gt;0,
HLOOKUP("Category",'vInfo (Imported)'!$1:$5000,A3348,FALSE),
"")</f>
        <v/>
      </c>
      <c r="F3348" t="str">
        <f>IF(HLOOKUP("OS according to the configuration file",'vInfo (Imported)'!$1:$5000,A3348,FALSE)&gt;0,
HLOOKUP("OS according to the configuration file",'vInfo (Imported)'!$1:$5000,A3348,FALSE),
"")</f>
        <v/>
      </c>
      <c r="G3348" s="1" t="str">
        <f>IF(HLOOKUP("Cluster",'vInfo (Imported)'!$1:$5000,A3348,FALSE)&gt;0,
HLOOKUP("Cluster",'vInfo (Imported)'!$1:$5000,A3348,FALSE),
"")</f>
        <v/>
      </c>
      <c r="K3348" s="28">
        <f>'vCluster (Imported)'!A3348</f>
        <v>0</v>
      </c>
      <c r="L3348">
        <f t="shared" si="315"/>
        <v>0</v>
      </c>
      <c r="M3348">
        <f t="shared" si="316"/>
        <v>0</v>
      </c>
      <c r="N3348">
        <f t="shared" si="317"/>
        <v>0</v>
      </c>
      <c r="O3348" s="1">
        <f t="shared" si="318"/>
        <v>0</v>
      </c>
      <c r="P3348">
        <f>SUMIFS('vCluster (Imported)'!$G:$G,'vCluster (Imported)'!$A:$A,K3348)</f>
        <v>0</v>
      </c>
      <c r="Q3348">
        <f t="shared" si="319"/>
        <v>0</v>
      </c>
    </row>
    <row r="3349" spans="1:17" x14ac:dyDescent="0.3">
      <c r="A3349">
        <f t="shared" si="314"/>
        <v>3349</v>
      </c>
      <c r="B3349" t="str">
        <f>IF(HLOOKUP("Memory",'vInfo (Imported)'!$1:$5000,A3349,FALSE)&gt;0,HLOOKUP("Memory",'vInfo (Imported)'!$1:$5000,A3349,FALSE),"")</f>
        <v/>
      </c>
      <c r="C3349" t="str">
        <f>IF(HLOOKUP("CPUs",'vInfo (Imported)'!$1:$5000,A3349,FALSE)&gt;0,
HLOOKUP("CPUs",'vInfo (Imported)'!$1:$5000,A3349,FALSE),
"")</f>
        <v/>
      </c>
      <c r="D3349" t="str">
        <f>IF(HLOOKUP($D$1,'vInfo (Imported)'!$1:$5000,A3349,FALSE)&gt;0,
HLOOKUP($D$1,'vInfo (Imported)'!$1:$5000,A3349,FALSE),
"")</f>
        <v/>
      </c>
      <c r="E3349" t="str">
        <f>IF(HLOOKUP("Category",'vInfo (Imported)'!$1:$5000,A3349,FALSE)&gt;0,
HLOOKUP("Category",'vInfo (Imported)'!$1:$5000,A3349,FALSE),
"")</f>
        <v/>
      </c>
      <c r="F3349" t="str">
        <f>IF(HLOOKUP("OS according to the configuration file",'vInfo (Imported)'!$1:$5000,A3349,FALSE)&gt;0,
HLOOKUP("OS according to the configuration file",'vInfo (Imported)'!$1:$5000,A3349,FALSE),
"")</f>
        <v/>
      </c>
      <c r="G3349" s="1" t="str">
        <f>IF(HLOOKUP("Cluster",'vInfo (Imported)'!$1:$5000,A3349,FALSE)&gt;0,
HLOOKUP("Cluster",'vInfo (Imported)'!$1:$5000,A3349,FALSE),
"")</f>
        <v/>
      </c>
      <c r="K3349" s="28">
        <f>'vCluster (Imported)'!A3349</f>
        <v>0</v>
      </c>
      <c r="L3349">
        <f t="shared" si="315"/>
        <v>0</v>
      </c>
      <c r="M3349">
        <f t="shared" si="316"/>
        <v>0</v>
      </c>
      <c r="N3349">
        <f t="shared" si="317"/>
        <v>0</v>
      </c>
      <c r="O3349" s="1">
        <f t="shared" si="318"/>
        <v>0</v>
      </c>
      <c r="P3349">
        <f>SUMIFS('vCluster (Imported)'!$G:$G,'vCluster (Imported)'!$A:$A,K3349)</f>
        <v>0</v>
      </c>
      <c r="Q3349">
        <f t="shared" si="319"/>
        <v>0</v>
      </c>
    </row>
    <row r="3350" spans="1:17" x14ac:dyDescent="0.3">
      <c r="A3350">
        <f t="shared" si="314"/>
        <v>3350</v>
      </c>
      <c r="B3350" t="str">
        <f>IF(HLOOKUP("Memory",'vInfo (Imported)'!$1:$5000,A3350,FALSE)&gt;0,HLOOKUP("Memory",'vInfo (Imported)'!$1:$5000,A3350,FALSE),"")</f>
        <v/>
      </c>
      <c r="C3350" t="str">
        <f>IF(HLOOKUP("CPUs",'vInfo (Imported)'!$1:$5000,A3350,FALSE)&gt;0,
HLOOKUP("CPUs",'vInfo (Imported)'!$1:$5000,A3350,FALSE),
"")</f>
        <v/>
      </c>
      <c r="D3350" t="str">
        <f>IF(HLOOKUP($D$1,'vInfo (Imported)'!$1:$5000,A3350,FALSE)&gt;0,
HLOOKUP($D$1,'vInfo (Imported)'!$1:$5000,A3350,FALSE),
"")</f>
        <v/>
      </c>
      <c r="E3350" t="str">
        <f>IF(HLOOKUP("Category",'vInfo (Imported)'!$1:$5000,A3350,FALSE)&gt;0,
HLOOKUP("Category",'vInfo (Imported)'!$1:$5000,A3350,FALSE),
"")</f>
        <v/>
      </c>
      <c r="F3350" t="str">
        <f>IF(HLOOKUP("OS according to the configuration file",'vInfo (Imported)'!$1:$5000,A3350,FALSE)&gt;0,
HLOOKUP("OS according to the configuration file",'vInfo (Imported)'!$1:$5000,A3350,FALSE),
"")</f>
        <v/>
      </c>
      <c r="G3350" s="1" t="str">
        <f>IF(HLOOKUP("Cluster",'vInfo (Imported)'!$1:$5000,A3350,FALSE)&gt;0,
HLOOKUP("Cluster",'vInfo (Imported)'!$1:$5000,A3350,FALSE),
"")</f>
        <v/>
      </c>
      <c r="K3350" s="28">
        <f>'vCluster (Imported)'!A3350</f>
        <v>0</v>
      </c>
      <c r="L3350">
        <f t="shared" si="315"/>
        <v>0</v>
      </c>
      <c r="M3350">
        <f t="shared" si="316"/>
        <v>0</v>
      </c>
      <c r="N3350">
        <f t="shared" si="317"/>
        <v>0</v>
      </c>
      <c r="O3350" s="1">
        <f t="shared" si="318"/>
        <v>0</v>
      </c>
      <c r="P3350">
        <f>SUMIFS('vCluster (Imported)'!$G:$G,'vCluster (Imported)'!$A:$A,K3350)</f>
        <v>0</v>
      </c>
      <c r="Q3350">
        <f t="shared" si="319"/>
        <v>0</v>
      </c>
    </row>
    <row r="3351" spans="1:17" x14ac:dyDescent="0.3">
      <c r="A3351">
        <f t="shared" si="314"/>
        <v>3351</v>
      </c>
      <c r="B3351" t="str">
        <f>IF(HLOOKUP("Memory",'vInfo (Imported)'!$1:$5000,A3351,FALSE)&gt;0,HLOOKUP("Memory",'vInfo (Imported)'!$1:$5000,A3351,FALSE),"")</f>
        <v/>
      </c>
      <c r="C3351" t="str">
        <f>IF(HLOOKUP("CPUs",'vInfo (Imported)'!$1:$5000,A3351,FALSE)&gt;0,
HLOOKUP("CPUs",'vInfo (Imported)'!$1:$5000,A3351,FALSE),
"")</f>
        <v/>
      </c>
      <c r="D3351" t="str">
        <f>IF(HLOOKUP($D$1,'vInfo (Imported)'!$1:$5000,A3351,FALSE)&gt;0,
HLOOKUP($D$1,'vInfo (Imported)'!$1:$5000,A3351,FALSE),
"")</f>
        <v/>
      </c>
      <c r="E3351" t="str">
        <f>IF(HLOOKUP("Category",'vInfo (Imported)'!$1:$5000,A3351,FALSE)&gt;0,
HLOOKUP("Category",'vInfo (Imported)'!$1:$5000,A3351,FALSE),
"")</f>
        <v/>
      </c>
      <c r="F3351" t="str">
        <f>IF(HLOOKUP("OS according to the configuration file",'vInfo (Imported)'!$1:$5000,A3351,FALSE)&gt;0,
HLOOKUP("OS according to the configuration file",'vInfo (Imported)'!$1:$5000,A3351,FALSE),
"")</f>
        <v/>
      </c>
      <c r="G3351" s="1" t="str">
        <f>IF(HLOOKUP("Cluster",'vInfo (Imported)'!$1:$5000,A3351,FALSE)&gt;0,
HLOOKUP("Cluster",'vInfo (Imported)'!$1:$5000,A3351,FALSE),
"")</f>
        <v/>
      </c>
      <c r="K3351" s="28">
        <f>'vCluster (Imported)'!A3351</f>
        <v>0</v>
      </c>
      <c r="L3351">
        <f t="shared" si="315"/>
        <v>0</v>
      </c>
      <c r="M3351">
        <f t="shared" si="316"/>
        <v>0</v>
      </c>
      <c r="N3351">
        <f t="shared" si="317"/>
        <v>0</v>
      </c>
      <c r="O3351" s="1">
        <f t="shared" si="318"/>
        <v>0</v>
      </c>
      <c r="P3351">
        <f>SUMIFS('vCluster (Imported)'!$G:$G,'vCluster (Imported)'!$A:$A,K3351)</f>
        <v>0</v>
      </c>
      <c r="Q3351">
        <f t="shared" si="319"/>
        <v>0</v>
      </c>
    </row>
    <row r="3352" spans="1:17" x14ac:dyDescent="0.3">
      <c r="A3352">
        <f t="shared" si="314"/>
        <v>3352</v>
      </c>
      <c r="B3352" t="str">
        <f>IF(HLOOKUP("Memory",'vInfo (Imported)'!$1:$5000,A3352,FALSE)&gt;0,HLOOKUP("Memory",'vInfo (Imported)'!$1:$5000,A3352,FALSE),"")</f>
        <v/>
      </c>
      <c r="C3352" t="str">
        <f>IF(HLOOKUP("CPUs",'vInfo (Imported)'!$1:$5000,A3352,FALSE)&gt;0,
HLOOKUP("CPUs",'vInfo (Imported)'!$1:$5000,A3352,FALSE),
"")</f>
        <v/>
      </c>
      <c r="D3352" t="str">
        <f>IF(HLOOKUP($D$1,'vInfo (Imported)'!$1:$5000,A3352,FALSE)&gt;0,
HLOOKUP($D$1,'vInfo (Imported)'!$1:$5000,A3352,FALSE),
"")</f>
        <v/>
      </c>
      <c r="E3352" t="str">
        <f>IF(HLOOKUP("Category",'vInfo (Imported)'!$1:$5000,A3352,FALSE)&gt;0,
HLOOKUP("Category",'vInfo (Imported)'!$1:$5000,A3352,FALSE),
"")</f>
        <v/>
      </c>
      <c r="F3352" t="str">
        <f>IF(HLOOKUP("OS according to the configuration file",'vInfo (Imported)'!$1:$5000,A3352,FALSE)&gt;0,
HLOOKUP("OS according to the configuration file",'vInfo (Imported)'!$1:$5000,A3352,FALSE),
"")</f>
        <v/>
      </c>
      <c r="G3352" s="1" t="str">
        <f>IF(HLOOKUP("Cluster",'vInfo (Imported)'!$1:$5000,A3352,FALSE)&gt;0,
HLOOKUP("Cluster",'vInfo (Imported)'!$1:$5000,A3352,FALSE),
"")</f>
        <v/>
      </c>
      <c r="K3352" s="28">
        <f>'vCluster (Imported)'!A3352</f>
        <v>0</v>
      </c>
      <c r="L3352">
        <f t="shared" si="315"/>
        <v>0</v>
      </c>
      <c r="M3352">
        <f t="shared" si="316"/>
        <v>0</v>
      </c>
      <c r="N3352">
        <f t="shared" si="317"/>
        <v>0</v>
      </c>
      <c r="O3352" s="1">
        <f t="shared" si="318"/>
        <v>0</v>
      </c>
      <c r="P3352">
        <f>SUMIFS('vCluster (Imported)'!$G:$G,'vCluster (Imported)'!$A:$A,K3352)</f>
        <v>0</v>
      </c>
      <c r="Q3352">
        <f t="shared" si="319"/>
        <v>0</v>
      </c>
    </row>
    <row r="3353" spans="1:17" x14ac:dyDescent="0.3">
      <c r="A3353">
        <f t="shared" si="314"/>
        <v>3353</v>
      </c>
      <c r="B3353" t="str">
        <f>IF(HLOOKUP("Memory",'vInfo (Imported)'!$1:$5000,A3353,FALSE)&gt;0,HLOOKUP("Memory",'vInfo (Imported)'!$1:$5000,A3353,FALSE),"")</f>
        <v/>
      </c>
      <c r="C3353" t="str">
        <f>IF(HLOOKUP("CPUs",'vInfo (Imported)'!$1:$5000,A3353,FALSE)&gt;0,
HLOOKUP("CPUs",'vInfo (Imported)'!$1:$5000,A3353,FALSE),
"")</f>
        <v/>
      </c>
      <c r="D3353" t="str">
        <f>IF(HLOOKUP($D$1,'vInfo (Imported)'!$1:$5000,A3353,FALSE)&gt;0,
HLOOKUP($D$1,'vInfo (Imported)'!$1:$5000,A3353,FALSE),
"")</f>
        <v/>
      </c>
      <c r="E3353" t="str">
        <f>IF(HLOOKUP("Category",'vInfo (Imported)'!$1:$5000,A3353,FALSE)&gt;0,
HLOOKUP("Category",'vInfo (Imported)'!$1:$5000,A3353,FALSE),
"")</f>
        <v/>
      </c>
      <c r="F3353" t="str">
        <f>IF(HLOOKUP("OS according to the configuration file",'vInfo (Imported)'!$1:$5000,A3353,FALSE)&gt;0,
HLOOKUP("OS according to the configuration file",'vInfo (Imported)'!$1:$5000,A3353,FALSE),
"")</f>
        <v/>
      </c>
      <c r="G3353" s="1" t="str">
        <f>IF(HLOOKUP("Cluster",'vInfo (Imported)'!$1:$5000,A3353,FALSE)&gt;0,
HLOOKUP("Cluster",'vInfo (Imported)'!$1:$5000,A3353,FALSE),
"")</f>
        <v/>
      </c>
      <c r="K3353" s="28">
        <f>'vCluster (Imported)'!A3353</f>
        <v>0</v>
      </c>
      <c r="L3353">
        <f t="shared" si="315"/>
        <v>0</v>
      </c>
      <c r="M3353">
        <f t="shared" si="316"/>
        <v>0</v>
      </c>
      <c r="N3353">
        <f t="shared" si="317"/>
        <v>0</v>
      </c>
      <c r="O3353" s="1">
        <f t="shared" si="318"/>
        <v>0</v>
      </c>
      <c r="P3353">
        <f>SUMIFS('vCluster (Imported)'!$G:$G,'vCluster (Imported)'!$A:$A,K3353)</f>
        <v>0</v>
      </c>
      <c r="Q3353">
        <f t="shared" si="319"/>
        <v>0</v>
      </c>
    </row>
    <row r="3354" spans="1:17" x14ac:dyDescent="0.3">
      <c r="A3354">
        <f t="shared" si="314"/>
        <v>3354</v>
      </c>
      <c r="B3354" t="str">
        <f>IF(HLOOKUP("Memory",'vInfo (Imported)'!$1:$5000,A3354,FALSE)&gt;0,HLOOKUP("Memory",'vInfo (Imported)'!$1:$5000,A3354,FALSE),"")</f>
        <v/>
      </c>
      <c r="C3354" t="str">
        <f>IF(HLOOKUP("CPUs",'vInfo (Imported)'!$1:$5000,A3354,FALSE)&gt;0,
HLOOKUP("CPUs",'vInfo (Imported)'!$1:$5000,A3354,FALSE),
"")</f>
        <v/>
      </c>
      <c r="D3354" t="str">
        <f>IF(HLOOKUP($D$1,'vInfo (Imported)'!$1:$5000,A3354,FALSE)&gt;0,
HLOOKUP($D$1,'vInfo (Imported)'!$1:$5000,A3354,FALSE),
"")</f>
        <v/>
      </c>
      <c r="E3354" t="str">
        <f>IF(HLOOKUP("Category",'vInfo (Imported)'!$1:$5000,A3354,FALSE)&gt;0,
HLOOKUP("Category",'vInfo (Imported)'!$1:$5000,A3354,FALSE),
"")</f>
        <v/>
      </c>
      <c r="F3354" t="str">
        <f>IF(HLOOKUP("OS according to the configuration file",'vInfo (Imported)'!$1:$5000,A3354,FALSE)&gt;0,
HLOOKUP("OS according to the configuration file",'vInfo (Imported)'!$1:$5000,A3354,FALSE),
"")</f>
        <v/>
      </c>
      <c r="G3354" s="1" t="str">
        <f>IF(HLOOKUP("Cluster",'vInfo (Imported)'!$1:$5000,A3354,FALSE)&gt;0,
HLOOKUP("Cluster",'vInfo (Imported)'!$1:$5000,A3354,FALSE),
"")</f>
        <v/>
      </c>
      <c r="K3354" s="28">
        <f>'vCluster (Imported)'!A3354</f>
        <v>0</v>
      </c>
      <c r="L3354">
        <f t="shared" si="315"/>
        <v>0</v>
      </c>
      <c r="M3354">
        <f t="shared" si="316"/>
        <v>0</v>
      </c>
      <c r="N3354">
        <f t="shared" si="317"/>
        <v>0</v>
      </c>
      <c r="O3354" s="1">
        <f t="shared" si="318"/>
        <v>0</v>
      </c>
      <c r="P3354">
        <f>SUMIFS('vCluster (Imported)'!$G:$G,'vCluster (Imported)'!$A:$A,K3354)</f>
        <v>0</v>
      </c>
      <c r="Q3354">
        <f t="shared" si="319"/>
        <v>0</v>
      </c>
    </row>
    <row r="3355" spans="1:17" x14ac:dyDescent="0.3">
      <c r="A3355">
        <f t="shared" si="314"/>
        <v>3355</v>
      </c>
      <c r="B3355" t="str">
        <f>IF(HLOOKUP("Memory",'vInfo (Imported)'!$1:$5000,A3355,FALSE)&gt;0,HLOOKUP("Memory",'vInfo (Imported)'!$1:$5000,A3355,FALSE),"")</f>
        <v/>
      </c>
      <c r="C3355" t="str">
        <f>IF(HLOOKUP("CPUs",'vInfo (Imported)'!$1:$5000,A3355,FALSE)&gt;0,
HLOOKUP("CPUs",'vInfo (Imported)'!$1:$5000,A3355,FALSE),
"")</f>
        <v/>
      </c>
      <c r="D3355" t="str">
        <f>IF(HLOOKUP($D$1,'vInfo (Imported)'!$1:$5000,A3355,FALSE)&gt;0,
HLOOKUP($D$1,'vInfo (Imported)'!$1:$5000,A3355,FALSE),
"")</f>
        <v/>
      </c>
      <c r="E3355" t="str">
        <f>IF(HLOOKUP("Category",'vInfo (Imported)'!$1:$5000,A3355,FALSE)&gt;0,
HLOOKUP("Category",'vInfo (Imported)'!$1:$5000,A3355,FALSE),
"")</f>
        <v/>
      </c>
      <c r="F3355" t="str">
        <f>IF(HLOOKUP("OS according to the configuration file",'vInfo (Imported)'!$1:$5000,A3355,FALSE)&gt;0,
HLOOKUP("OS according to the configuration file",'vInfo (Imported)'!$1:$5000,A3355,FALSE),
"")</f>
        <v/>
      </c>
      <c r="G3355" s="1" t="str">
        <f>IF(HLOOKUP("Cluster",'vInfo (Imported)'!$1:$5000,A3355,FALSE)&gt;0,
HLOOKUP("Cluster",'vInfo (Imported)'!$1:$5000,A3355,FALSE),
"")</f>
        <v/>
      </c>
      <c r="K3355" s="28">
        <f>'vCluster (Imported)'!A3355</f>
        <v>0</v>
      </c>
      <c r="L3355">
        <f t="shared" si="315"/>
        <v>0</v>
      </c>
      <c r="M3355">
        <f t="shared" si="316"/>
        <v>0</v>
      </c>
      <c r="N3355">
        <f t="shared" si="317"/>
        <v>0</v>
      </c>
      <c r="O3355" s="1">
        <f t="shared" si="318"/>
        <v>0</v>
      </c>
      <c r="P3355">
        <f>SUMIFS('vCluster (Imported)'!$G:$G,'vCluster (Imported)'!$A:$A,K3355)</f>
        <v>0</v>
      </c>
      <c r="Q3355">
        <f t="shared" si="319"/>
        <v>0</v>
      </c>
    </row>
    <row r="3356" spans="1:17" x14ac:dyDescent="0.3">
      <c r="A3356">
        <f t="shared" si="314"/>
        <v>3356</v>
      </c>
      <c r="B3356" t="str">
        <f>IF(HLOOKUP("Memory",'vInfo (Imported)'!$1:$5000,A3356,FALSE)&gt;0,HLOOKUP("Memory",'vInfo (Imported)'!$1:$5000,A3356,FALSE),"")</f>
        <v/>
      </c>
      <c r="C3356" t="str">
        <f>IF(HLOOKUP("CPUs",'vInfo (Imported)'!$1:$5000,A3356,FALSE)&gt;0,
HLOOKUP("CPUs",'vInfo (Imported)'!$1:$5000,A3356,FALSE),
"")</f>
        <v/>
      </c>
      <c r="D3356" t="str">
        <f>IF(HLOOKUP($D$1,'vInfo (Imported)'!$1:$5000,A3356,FALSE)&gt;0,
HLOOKUP($D$1,'vInfo (Imported)'!$1:$5000,A3356,FALSE),
"")</f>
        <v/>
      </c>
      <c r="E3356" t="str">
        <f>IF(HLOOKUP("Category",'vInfo (Imported)'!$1:$5000,A3356,FALSE)&gt;0,
HLOOKUP("Category",'vInfo (Imported)'!$1:$5000,A3356,FALSE),
"")</f>
        <v/>
      </c>
      <c r="F3356" t="str">
        <f>IF(HLOOKUP("OS according to the configuration file",'vInfo (Imported)'!$1:$5000,A3356,FALSE)&gt;0,
HLOOKUP("OS according to the configuration file",'vInfo (Imported)'!$1:$5000,A3356,FALSE),
"")</f>
        <v/>
      </c>
      <c r="G3356" s="1" t="str">
        <f>IF(HLOOKUP("Cluster",'vInfo (Imported)'!$1:$5000,A3356,FALSE)&gt;0,
HLOOKUP("Cluster",'vInfo (Imported)'!$1:$5000,A3356,FALSE),
"")</f>
        <v/>
      </c>
      <c r="K3356" s="28">
        <f>'vCluster (Imported)'!A3356</f>
        <v>0</v>
      </c>
      <c r="L3356">
        <f t="shared" si="315"/>
        <v>0</v>
      </c>
      <c r="M3356">
        <f t="shared" si="316"/>
        <v>0</v>
      </c>
      <c r="N3356">
        <f t="shared" si="317"/>
        <v>0</v>
      </c>
      <c r="O3356" s="1">
        <f t="shared" si="318"/>
        <v>0</v>
      </c>
      <c r="P3356">
        <f>SUMIFS('vCluster (Imported)'!$G:$G,'vCluster (Imported)'!$A:$A,K3356)</f>
        <v>0</v>
      </c>
      <c r="Q3356">
        <f t="shared" si="319"/>
        <v>0</v>
      </c>
    </row>
    <row r="3357" spans="1:17" x14ac:dyDescent="0.3">
      <c r="A3357">
        <f t="shared" si="314"/>
        <v>3357</v>
      </c>
      <c r="B3357" t="str">
        <f>IF(HLOOKUP("Memory",'vInfo (Imported)'!$1:$5000,A3357,FALSE)&gt;0,HLOOKUP("Memory",'vInfo (Imported)'!$1:$5000,A3357,FALSE),"")</f>
        <v/>
      </c>
      <c r="C3357" t="str">
        <f>IF(HLOOKUP("CPUs",'vInfo (Imported)'!$1:$5000,A3357,FALSE)&gt;0,
HLOOKUP("CPUs",'vInfo (Imported)'!$1:$5000,A3357,FALSE),
"")</f>
        <v/>
      </c>
      <c r="D3357" t="str">
        <f>IF(HLOOKUP($D$1,'vInfo (Imported)'!$1:$5000,A3357,FALSE)&gt;0,
HLOOKUP($D$1,'vInfo (Imported)'!$1:$5000,A3357,FALSE),
"")</f>
        <v/>
      </c>
      <c r="E3357" t="str">
        <f>IF(HLOOKUP("Category",'vInfo (Imported)'!$1:$5000,A3357,FALSE)&gt;0,
HLOOKUP("Category",'vInfo (Imported)'!$1:$5000,A3357,FALSE),
"")</f>
        <v/>
      </c>
      <c r="F3357" t="str">
        <f>IF(HLOOKUP("OS according to the configuration file",'vInfo (Imported)'!$1:$5000,A3357,FALSE)&gt;0,
HLOOKUP("OS according to the configuration file",'vInfo (Imported)'!$1:$5000,A3357,FALSE),
"")</f>
        <v/>
      </c>
      <c r="G3357" s="1" t="str">
        <f>IF(HLOOKUP("Cluster",'vInfo (Imported)'!$1:$5000,A3357,FALSE)&gt;0,
HLOOKUP("Cluster",'vInfo (Imported)'!$1:$5000,A3357,FALSE),
"")</f>
        <v/>
      </c>
      <c r="K3357" s="28">
        <f>'vCluster (Imported)'!A3357</f>
        <v>0</v>
      </c>
      <c r="L3357">
        <f t="shared" si="315"/>
        <v>0</v>
      </c>
      <c r="M3357">
        <f t="shared" si="316"/>
        <v>0</v>
      </c>
      <c r="N3357">
        <f t="shared" si="317"/>
        <v>0</v>
      </c>
      <c r="O3357" s="1">
        <f t="shared" si="318"/>
        <v>0</v>
      </c>
      <c r="P3357">
        <f>SUMIFS('vCluster (Imported)'!$G:$G,'vCluster (Imported)'!$A:$A,K3357)</f>
        <v>0</v>
      </c>
      <c r="Q3357">
        <f t="shared" si="319"/>
        <v>0</v>
      </c>
    </row>
    <row r="3358" spans="1:17" x14ac:dyDescent="0.3">
      <c r="A3358">
        <f t="shared" si="314"/>
        <v>3358</v>
      </c>
      <c r="B3358" t="str">
        <f>IF(HLOOKUP("Memory",'vInfo (Imported)'!$1:$5000,A3358,FALSE)&gt;0,HLOOKUP("Memory",'vInfo (Imported)'!$1:$5000,A3358,FALSE),"")</f>
        <v/>
      </c>
      <c r="C3358" t="str">
        <f>IF(HLOOKUP("CPUs",'vInfo (Imported)'!$1:$5000,A3358,FALSE)&gt;0,
HLOOKUP("CPUs",'vInfo (Imported)'!$1:$5000,A3358,FALSE),
"")</f>
        <v/>
      </c>
      <c r="D3358" t="str">
        <f>IF(HLOOKUP($D$1,'vInfo (Imported)'!$1:$5000,A3358,FALSE)&gt;0,
HLOOKUP($D$1,'vInfo (Imported)'!$1:$5000,A3358,FALSE),
"")</f>
        <v/>
      </c>
      <c r="E3358" t="str">
        <f>IF(HLOOKUP("Category",'vInfo (Imported)'!$1:$5000,A3358,FALSE)&gt;0,
HLOOKUP("Category",'vInfo (Imported)'!$1:$5000,A3358,FALSE),
"")</f>
        <v/>
      </c>
      <c r="F3358" t="str">
        <f>IF(HLOOKUP("OS according to the configuration file",'vInfo (Imported)'!$1:$5000,A3358,FALSE)&gt;0,
HLOOKUP("OS according to the configuration file",'vInfo (Imported)'!$1:$5000,A3358,FALSE),
"")</f>
        <v/>
      </c>
      <c r="G3358" s="1" t="str">
        <f>IF(HLOOKUP("Cluster",'vInfo (Imported)'!$1:$5000,A3358,FALSE)&gt;0,
HLOOKUP("Cluster",'vInfo (Imported)'!$1:$5000,A3358,FALSE),
"")</f>
        <v/>
      </c>
      <c r="K3358" s="28">
        <f>'vCluster (Imported)'!A3358</f>
        <v>0</v>
      </c>
      <c r="L3358">
        <f t="shared" si="315"/>
        <v>0</v>
      </c>
      <c r="M3358">
        <f t="shared" si="316"/>
        <v>0</v>
      </c>
      <c r="N3358">
        <f t="shared" si="317"/>
        <v>0</v>
      </c>
      <c r="O3358" s="1">
        <f t="shared" si="318"/>
        <v>0</v>
      </c>
      <c r="P3358">
        <f>SUMIFS('vCluster (Imported)'!$G:$G,'vCluster (Imported)'!$A:$A,K3358)</f>
        <v>0</v>
      </c>
      <c r="Q3358">
        <f t="shared" si="319"/>
        <v>0</v>
      </c>
    </row>
    <row r="3359" spans="1:17" x14ac:dyDescent="0.3">
      <c r="A3359">
        <f t="shared" si="314"/>
        <v>3359</v>
      </c>
      <c r="B3359" t="str">
        <f>IF(HLOOKUP("Memory",'vInfo (Imported)'!$1:$5000,A3359,FALSE)&gt;0,HLOOKUP("Memory",'vInfo (Imported)'!$1:$5000,A3359,FALSE),"")</f>
        <v/>
      </c>
      <c r="C3359" t="str">
        <f>IF(HLOOKUP("CPUs",'vInfo (Imported)'!$1:$5000,A3359,FALSE)&gt;0,
HLOOKUP("CPUs",'vInfo (Imported)'!$1:$5000,A3359,FALSE),
"")</f>
        <v/>
      </c>
      <c r="D3359" t="str">
        <f>IF(HLOOKUP($D$1,'vInfo (Imported)'!$1:$5000,A3359,FALSE)&gt;0,
HLOOKUP($D$1,'vInfo (Imported)'!$1:$5000,A3359,FALSE),
"")</f>
        <v/>
      </c>
      <c r="E3359" t="str">
        <f>IF(HLOOKUP("Category",'vInfo (Imported)'!$1:$5000,A3359,FALSE)&gt;0,
HLOOKUP("Category",'vInfo (Imported)'!$1:$5000,A3359,FALSE),
"")</f>
        <v/>
      </c>
      <c r="F3359" t="str">
        <f>IF(HLOOKUP("OS according to the configuration file",'vInfo (Imported)'!$1:$5000,A3359,FALSE)&gt;0,
HLOOKUP("OS according to the configuration file",'vInfo (Imported)'!$1:$5000,A3359,FALSE),
"")</f>
        <v/>
      </c>
      <c r="G3359" s="1" t="str">
        <f>IF(HLOOKUP("Cluster",'vInfo (Imported)'!$1:$5000,A3359,FALSE)&gt;0,
HLOOKUP("Cluster",'vInfo (Imported)'!$1:$5000,A3359,FALSE),
"")</f>
        <v/>
      </c>
      <c r="K3359" s="28">
        <f>'vCluster (Imported)'!A3359</f>
        <v>0</v>
      </c>
      <c r="L3359">
        <f t="shared" si="315"/>
        <v>0</v>
      </c>
      <c r="M3359">
        <f t="shared" si="316"/>
        <v>0</v>
      </c>
      <c r="N3359">
        <f t="shared" si="317"/>
        <v>0</v>
      </c>
      <c r="O3359" s="1">
        <f t="shared" si="318"/>
        <v>0</v>
      </c>
      <c r="P3359">
        <f>SUMIFS('vCluster (Imported)'!$G:$G,'vCluster (Imported)'!$A:$A,K3359)</f>
        <v>0</v>
      </c>
      <c r="Q3359">
        <f t="shared" si="319"/>
        <v>0</v>
      </c>
    </row>
    <row r="3360" spans="1:17" x14ac:dyDescent="0.3">
      <c r="A3360">
        <f t="shared" si="314"/>
        <v>3360</v>
      </c>
      <c r="B3360" t="str">
        <f>IF(HLOOKUP("Memory",'vInfo (Imported)'!$1:$5000,A3360,FALSE)&gt;0,HLOOKUP("Memory",'vInfo (Imported)'!$1:$5000,A3360,FALSE),"")</f>
        <v/>
      </c>
      <c r="C3360" t="str">
        <f>IF(HLOOKUP("CPUs",'vInfo (Imported)'!$1:$5000,A3360,FALSE)&gt;0,
HLOOKUP("CPUs",'vInfo (Imported)'!$1:$5000,A3360,FALSE),
"")</f>
        <v/>
      </c>
      <c r="D3360" t="str">
        <f>IF(HLOOKUP($D$1,'vInfo (Imported)'!$1:$5000,A3360,FALSE)&gt;0,
HLOOKUP($D$1,'vInfo (Imported)'!$1:$5000,A3360,FALSE),
"")</f>
        <v/>
      </c>
      <c r="E3360" t="str">
        <f>IF(HLOOKUP("Category",'vInfo (Imported)'!$1:$5000,A3360,FALSE)&gt;0,
HLOOKUP("Category",'vInfo (Imported)'!$1:$5000,A3360,FALSE),
"")</f>
        <v/>
      </c>
      <c r="F3360" t="str">
        <f>IF(HLOOKUP("OS according to the configuration file",'vInfo (Imported)'!$1:$5000,A3360,FALSE)&gt;0,
HLOOKUP("OS according to the configuration file",'vInfo (Imported)'!$1:$5000,A3360,FALSE),
"")</f>
        <v/>
      </c>
      <c r="G3360" s="1" t="str">
        <f>IF(HLOOKUP("Cluster",'vInfo (Imported)'!$1:$5000,A3360,FALSE)&gt;0,
HLOOKUP("Cluster",'vInfo (Imported)'!$1:$5000,A3360,FALSE),
"")</f>
        <v/>
      </c>
      <c r="K3360" s="28">
        <f>'vCluster (Imported)'!A3360</f>
        <v>0</v>
      </c>
      <c r="L3360">
        <f t="shared" si="315"/>
        <v>0</v>
      </c>
      <c r="M3360">
        <f t="shared" si="316"/>
        <v>0</v>
      </c>
      <c r="N3360">
        <f t="shared" si="317"/>
        <v>0</v>
      </c>
      <c r="O3360" s="1">
        <f t="shared" si="318"/>
        <v>0</v>
      </c>
      <c r="P3360">
        <f>SUMIFS('vCluster (Imported)'!$G:$G,'vCluster (Imported)'!$A:$A,K3360)</f>
        <v>0</v>
      </c>
      <c r="Q3360">
        <f t="shared" si="319"/>
        <v>0</v>
      </c>
    </row>
    <row r="3361" spans="1:17" x14ac:dyDescent="0.3">
      <c r="A3361">
        <f t="shared" si="314"/>
        <v>3361</v>
      </c>
      <c r="B3361" t="str">
        <f>IF(HLOOKUP("Memory",'vInfo (Imported)'!$1:$5000,A3361,FALSE)&gt;0,HLOOKUP("Memory",'vInfo (Imported)'!$1:$5000,A3361,FALSE),"")</f>
        <v/>
      </c>
      <c r="C3361" t="str">
        <f>IF(HLOOKUP("CPUs",'vInfo (Imported)'!$1:$5000,A3361,FALSE)&gt;0,
HLOOKUP("CPUs",'vInfo (Imported)'!$1:$5000,A3361,FALSE),
"")</f>
        <v/>
      </c>
      <c r="D3361" t="str">
        <f>IF(HLOOKUP($D$1,'vInfo (Imported)'!$1:$5000,A3361,FALSE)&gt;0,
HLOOKUP($D$1,'vInfo (Imported)'!$1:$5000,A3361,FALSE),
"")</f>
        <v/>
      </c>
      <c r="E3361" t="str">
        <f>IF(HLOOKUP("Category",'vInfo (Imported)'!$1:$5000,A3361,FALSE)&gt;0,
HLOOKUP("Category",'vInfo (Imported)'!$1:$5000,A3361,FALSE),
"")</f>
        <v/>
      </c>
      <c r="F3361" t="str">
        <f>IF(HLOOKUP("OS according to the configuration file",'vInfo (Imported)'!$1:$5000,A3361,FALSE)&gt;0,
HLOOKUP("OS according to the configuration file",'vInfo (Imported)'!$1:$5000,A3361,FALSE),
"")</f>
        <v/>
      </c>
      <c r="G3361" s="1" t="str">
        <f>IF(HLOOKUP("Cluster",'vInfo (Imported)'!$1:$5000,A3361,FALSE)&gt;0,
HLOOKUP("Cluster",'vInfo (Imported)'!$1:$5000,A3361,FALSE),
"")</f>
        <v/>
      </c>
      <c r="K3361" s="28">
        <f>'vCluster (Imported)'!A3361</f>
        <v>0</v>
      </c>
      <c r="L3361">
        <f t="shared" si="315"/>
        <v>0</v>
      </c>
      <c r="M3361">
        <f t="shared" si="316"/>
        <v>0</v>
      </c>
      <c r="N3361">
        <f t="shared" si="317"/>
        <v>0</v>
      </c>
      <c r="O3361" s="1">
        <f t="shared" si="318"/>
        <v>0</v>
      </c>
      <c r="P3361">
        <f>SUMIFS('vCluster (Imported)'!$G:$G,'vCluster (Imported)'!$A:$A,K3361)</f>
        <v>0</v>
      </c>
      <c r="Q3361">
        <f t="shared" si="319"/>
        <v>0</v>
      </c>
    </row>
    <row r="3362" spans="1:17" x14ac:dyDescent="0.3">
      <c r="A3362">
        <f t="shared" si="314"/>
        <v>3362</v>
      </c>
      <c r="B3362" t="str">
        <f>IF(HLOOKUP("Memory",'vInfo (Imported)'!$1:$5000,A3362,FALSE)&gt;0,HLOOKUP("Memory",'vInfo (Imported)'!$1:$5000,A3362,FALSE),"")</f>
        <v/>
      </c>
      <c r="C3362" t="str">
        <f>IF(HLOOKUP("CPUs",'vInfo (Imported)'!$1:$5000,A3362,FALSE)&gt;0,
HLOOKUP("CPUs",'vInfo (Imported)'!$1:$5000,A3362,FALSE),
"")</f>
        <v/>
      </c>
      <c r="D3362" t="str">
        <f>IF(HLOOKUP($D$1,'vInfo (Imported)'!$1:$5000,A3362,FALSE)&gt;0,
HLOOKUP($D$1,'vInfo (Imported)'!$1:$5000,A3362,FALSE),
"")</f>
        <v/>
      </c>
      <c r="E3362" t="str">
        <f>IF(HLOOKUP("Category",'vInfo (Imported)'!$1:$5000,A3362,FALSE)&gt;0,
HLOOKUP("Category",'vInfo (Imported)'!$1:$5000,A3362,FALSE),
"")</f>
        <v/>
      </c>
      <c r="F3362" t="str">
        <f>IF(HLOOKUP("OS according to the configuration file",'vInfo (Imported)'!$1:$5000,A3362,FALSE)&gt;0,
HLOOKUP("OS according to the configuration file",'vInfo (Imported)'!$1:$5000,A3362,FALSE),
"")</f>
        <v/>
      </c>
      <c r="G3362" s="1" t="str">
        <f>IF(HLOOKUP("Cluster",'vInfo (Imported)'!$1:$5000,A3362,FALSE)&gt;0,
HLOOKUP("Cluster",'vInfo (Imported)'!$1:$5000,A3362,FALSE),
"")</f>
        <v/>
      </c>
      <c r="K3362" s="28">
        <f>'vCluster (Imported)'!A3362</f>
        <v>0</v>
      </c>
      <c r="L3362">
        <f t="shared" si="315"/>
        <v>0</v>
      </c>
      <c r="M3362">
        <f t="shared" si="316"/>
        <v>0</v>
      </c>
      <c r="N3362">
        <f t="shared" si="317"/>
        <v>0</v>
      </c>
      <c r="O3362" s="1">
        <f t="shared" si="318"/>
        <v>0</v>
      </c>
      <c r="P3362">
        <f>SUMIFS('vCluster (Imported)'!$G:$G,'vCluster (Imported)'!$A:$A,K3362)</f>
        <v>0</v>
      </c>
      <c r="Q3362">
        <f t="shared" si="319"/>
        <v>0</v>
      </c>
    </row>
    <row r="3363" spans="1:17" x14ac:dyDescent="0.3">
      <c r="A3363">
        <f t="shared" si="314"/>
        <v>3363</v>
      </c>
      <c r="B3363" t="str">
        <f>IF(HLOOKUP("Memory",'vInfo (Imported)'!$1:$5000,A3363,FALSE)&gt;0,HLOOKUP("Memory",'vInfo (Imported)'!$1:$5000,A3363,FALSE),"")</f>
        <v/>
      </c>
      <c r="C3363" t="str">
        <f>IF(HLOOKUP("CPUs",'vInfo (Imported)'!$1:$5000,A3363,FALSE)&gt;0,
HLOOKUP("CPUs",'vInfo (Imported)'!$1:$5000,A3363,FALSE),
"")</f>
        <v/>
      </c>
      <c r="D3363" t="str">
        <f>IF(HLOOKUP($D$1,'vInfo (Imported)'!$1:$5000,A3363,FALSE)&gt;0,
HLOOKUP($D$1,'vInfo (Imported)'!$1:$5000,A3363,FALSE),
"")</f>
        <v/>
      </c>
      <c r="E3363" t="str">
        <f>IF(HLOOKUP("Category",'vInfo (Imported)'!$1:$5000,A3363,FALSE)&gt;0,
HLOOKUP("Category",'vInfo (Imported)'!$1:$5000,A3363,FALSE),
"")</f>
        <v/>
      </c>
      <c r="F3363" t="str">
        <f>IF(HLOOKUP("OS according to the configuration file",'vInfo (Imported)'!$1:$5000,A3363,FALSE)&gt;0,
HLOOKUP("OS according to the configuration file",'vInfo (Imported)'!$1:$5000,A3363,FALSE),
"")</f>
        <v/>
      </c>
      <c r="G3363" s="1" t="str">
        <f>IF(HLOOKUP("Cluster",'vInfo (Imported)'!$1:$5000,A3363,FALSE)&gt;0,
HLOOKUP("Cluster",'vInfo (Imported)'!$1:$5000,A3363,FALSE),
"")</f>
        <v/>
      </c>
      <c r="K3363" s="28">
        <f>'vCluster (Imported)'!A3363</f>
        <v>0</v>
      </c>
      <c r="L3363">
        <f t="shared" si="315"/>
        <v>0</v>
      </c>
      <c r="M3363">
        <f t="shared" si="316"/>
        <v>0</v>
      </c>
      <c r="N3363">
        <f t="shared" si="317"/>
        <v>0</v>
      </c>
      <c r="O3363" s="1">
        <f t="shared" si="318"/>
        <v>0</v>
      </c>
      <c r="P3363">
        <f>SUMIFS('vCluster (Imported)'!$G:$G,'vCluster (Imported)'!$A:$A,K3363)</f>
        <v>0</v>
      </c>
      <c r="Q3363">
        <f t="shared" si="319"/>
        <v>0</v>
      </c>
    </row>
    <row r="3364" spans="1:17" x14ac:dyDescent="0.3">
      <c r="A3364">
        <f t="shared" si="314"/>
        <v>3364</v>
      </c>
      <c r="B3364" t="str">
        <f>IF(HLOOKUP("Memory",'vInfo (Imported)'!$1:$5000,A3364,FALSE)&gt;0,HLOOKUP("Memory",'vInfo (Imported)'!$1:$5000,A3364,FALSE),"")</f>
        <v/>
      </c>
      <c r="C3364" t="str">
        <f>IF(HLOOKUP("CPUs",'vInfo (Imported)'!$1:$5000,A3364,FALSE)&gt;0,
HLOOKUP("CPUs",'vInfo (Imported)'!$1:$5000,A3364,FALSE),
"")</f>
        <v/>
      </c>
      <c r="D3364" t="str">
        <f>IF(HLOOKUP($D$1,'vInfo (Imported)'!$1:$5000,A3364,FALSE)&gt;0,
HLOOKUP($D$1,'vInfo (Imported)'!$1:$5000,A3364,FALSE),
"")</f>
        <v/>
      </c>
      <c r="E3364" t="str">
        <f>IF(HLOOKUP("Category",'vInfo (Imported)'!$1:$5000,A3364,FALSE)&gt;0,
HLOOKUP("Category",'vInfo (Imported)'!$1:$5000,A3364,FALSE),
"")</f>
        <v/>
      </c>
      <c r="F3364" t="str">
        <f>IF(HLOOKUP("OS according to the configuration file",'vInfo (Imported)'!$1:$5000,A3364,FALSE)&gt;0,
HLOOKUP("OS according to the configuration file",'vInfo (Imported)'!$1:$5000,A3364,FALSE),
"")</f>
        <v/>
      </c>
      <c r="G3364" s="1" t="str">
        <f>IF(HLOOKUP("Cluster",'vInfo (Imported)'!$1:$5000,A3364,FALSE)&gt;0,
HLOOKUP("Cluster",'vInfo (Imported)'!$1:$5000,A3364,FALSE),
"")</f>
        <v/>
      </c>
      <c r="K3364" s="28">
        <f>'vCluster (Imported)'!A3364</f>
        <v>0</v>
      </c>
      <c r="L3364">
        <f t="shared" si="315"/>
        <v>0</v>
      </c>
      <c r="M3364">
        <f t="shared" si="316"/>
        <v>0</v>
      </c>
      <c r="N3364">
        <f t="shared" si="317"/>
        <v>0</v>
      </c>
      <c r="O3364" s="1">
        <f t="shared" si="318"/>
        <v>0</v>
      </c>
      <c r="P3364">
        <f>SUMIFS('vCluster (Imported)'!$G:$G,'vCluster (Imported)'!$A:$A,K3364)</f>
        <v>0</v>
      </c>
      <c r="Q3364">
        <f t="shared" si="319"/>
        <v>0</v>
      </c>
    </row>
    <row r="3365" spans="1:17" x14ac:dyDescent="0.3">
      <c r="A3365">
        <f t="shared" si="314"/>
        <v>3365</v>
      </c>
      <c r="B3365" t="str">
        <f>IF(HLOOKUP("Memory",'vInfo (Imported)'!$1:$5000,A3365,FALSE)&gt;0,HLOOKUP("Memory",'vInfo (Imported)'!$1:$5000,A3365,FALSE),"")</f>
        <v/>
      </c>
      <c r="C3365" t="str">
        <f>IF(HLOOKUP("CPUs",'vInfo (Imported)'!$1:$5000,A3365,FALSE)&gt;0,
HLOOKUP("CPUs",'vInfo (Imported)'!$1:$5000,A3365,FALSE),
"")</f>
        <v/>
      </c>
      <c r="D3365" t="str">
        <f>IF(HLOOKUP($D$1,'vInfo (Imported)'!$1:$5000,A3365,FALSE)&gt;0,
HLOOKUP($D$1,'vInfo (Imported)'!$1:$5000,A3365,FALSE),
"")</f>
        <v/>
      </c>
      <c r="E3365" t="str">
        <f>IF(HLOOKUP("Category",'vInfo (Imported)'!$1:$5000,A3365,FALSE)&gt;0,
HLOOKUP("Category",'vInfo (Imported)'!$1:$5000,A3365,FALSE),
"")</f>
        <v/>
      </c>
      <c r="F3365" t="str">
        <f>IF(HLOOKUP("OS according to the configuration file",'vInfo (Imported)'!$1:$5000,A3365,FALSE)&gt;0,
HLOOKUP("OS according to the configuration file",'vInfo (Imported)'!$1:$5000,A3365,FALSE),
"")</f>
        <v/>
      </c>
      <c r="G3365" s="1" t="str">
        <f>IF(HLOOKUP("Cluster",'vInfo (Imported)'!$1:$5000,A3365,FALSE)&gt;0,
HLOOKUP("Cluster",'vInfo (Imported)'!$1:$5000,A3365,FALSE),
"")</f>
        <v/>
      </c>
      <c r="K3365" s="28">
        <f>'vCluster (Imported)'!A3365</f>
        <v>0</v>
      </c>
      <c r="L3365">
        <f t="shared" si="315"/>
        <v>0</v>
      </c>
      <c r="M3365">
        <f t="shared" si="316"/>
        <v>0</v>
      </c>
      <c r="N3365">
        <f t="shared" si="317"/>
        <v>0</v>
      </c>
      <c r="O3365" s="1">
        <f t="shared" si="318"/>
        <v>0</v>
      </c>
      <c r="P3365">
        <f>SUMIFS('vCluster (Imported)'!$G:$G,'vCluster (Imported)'!$A:$A,K3365)</f>
        <v>0</v>
      </c>
      <c r="Q3365">
        <f t="shared" si="319"/>
        <v>0</v>
      </c>
    </row>
    <row r="3366" spans="1:17" x14ac:dyDescent="0.3">
      <c r="A3366">
        <f t="shared" si="314"/>
        <v>3366</v>
      </c>
      <c r="B3366" t="str">
        <f>IF(HLOOKUP("Memory",'vInfo (Imported)'!$1:$5000,A3366,FALSE)&gt;0,HLOOKUP("Memory",'vInfo (Imported)'!$1:$5000,A3366,FALSE),"")</f>
        <v/>
      </c>
      <c r="C3366" t="str">
        <f>IF(HLOOKUP("CPUs",'vInfo (Imported)'!$1:$5000,A3366,FALSE)&gt;0,
HLOOKUP("CPUs",'vInfo (Imported)'!$1:$5000,A3366,FALSE),
"")</f>
        <v/>
      </c>
      <c r="D3366" t="str">
        <f>IF(HLOOKUP($D$1,'vInfo (Imported)'!$1:$5000,A3366,FALSE)&gt;0,
HLOOKUP($D$1,'vInfo (Imported)'!$1:$5000,A3366,FALSE),
"")</f>
        <v/>
      </c>
      <c r="E3366" t="str">
        <f>IF(HLOOKUP("Category",'vInfo (Imported)'!$1:$5000,A3366,FALSE)&gt;0,
HLOOKUP("Category",'vInfo (Imported)'!$1:$5000,A3366,FALSE),
"")</f>
        <v/>
      </c>
      <c r="F3366" t="str">
        <f>IF(HLOOKUP("OS according to the configuration file",'vInfo (Imported)'!$1:$5000,A3366,FALSE)&gt;0,
HLOOKUP("OS according to the configuration file",'vInfo (Imported)'!$1:$5000,A3366,FALSE),
"")</f>
        <v/>
      </c>
      <c r="G3366" s="1" t="str">
        <f>IF(HLOOKUP("Cluster",'vInfo (Imported)'!$1:$5000,A3366,FALSE)&gt;0,
HLOOKUP("Cluster",'vInfo (Imported)'!$1:$5000,A3366,FALSE),
"")</f>
        <v/>
      </c>
      <c r="K3366" s="28">
        <f>'vCluster (Imported)'!A3366</f>
        <v>0</v>
      </c>
      <c r="L3366">
        <f t="shared" si="315"/>
        <v>0</v>
      </c>
      <c r="M3366">
        <f t="shared" si="316"/>
        <v>0</v>
      </c>
      <c r="N3366">
        <f t="shared" si="317"/>
        <v>0</v>
      </c>
      <c r="O3366" s="1">
        <f t="shared" si="318"/>
        <v>0</v>
      </c>
      <c r="P3366">
        <f>SUMIFS('vCluster (Imported)'!$G:$G,'vCluster (Imported)'!$A:$A,K3366)</f>
        <v>0</v>
      </c>
      <c r="Q3366">
        <f t="shared" si="319"/>
        <v>0</v>
      </c>
    </row>
    <row r="3367" spans="1:17" x14ac:dyDescent="0.3">
      <c r="A3367">
        <f t="shared" si="314"/>
        <v>3367</v>
      </c>
      <c r="B3367" t="str">
        <f>IF(HLOOKUP("Memory",'vInfo (Imported)'!$1:$5000,A3367,FALSE)&gt;0,HLOOKUP("Memory",'vInfo (Imported)'!$1:$5000,A3367,FALSE),"")</f>
        <v/>
      </c>
      <c r="C3367" t="str">
        <f>IF(HLOOKUP("CPUs",'vInfo (Imported)'!$1:$5000,A3367,FALSE)&gt;0,
HLOOKUP("CPUs",'vInfo (Imported)'!$1:$5000,A3367,FALSE),
"")</f>
        <v/>
      </c>
      <c r="D3367" t="str">
        <f>IF(HLOOKUP($D$1,'vInfo (Imported)'!$1:$5000,A3367,FALSE)&gt;0,
HLOOKUP($D$1,'vInfo (Imported)'!$1:$5000,A3367,FALSE),
"")</f>
        <v/>
      </c>
      <c r="E3367" t="str">
        <f>IF(HLOOKUP("Category",'vInfo (Imported)'!$1:$5000,A3367,FALSE)&gt;0,
HLOOKUP("Category",'vInfo (Imported)'!$1:$5000,A3367,FALSE),
"")</f>
        <v/>
      </c>
      <c r="F3367" t="str">
        <f>IF(HLOOKUP("OS according to the configuration file",'vInfo (Imported)'!$1:$5000,A3367,FALSE)&gt;0,
HLOOKUP("OS according to the configuration file",'vInfo (Imported)'!$1:$5000,A3367,FALSE),
"")</f>
        <v/>
      </c>
      <c r="G3367" s="1" t="str">
        <f>IF(HLOOKUP("Cluster",'vInfo (Imported)'!$1:$5000,A3367,FALSE)&gt;0,
HLOOKUP("Cluster",'vInfo (Imported)'!$1:$5000,A3367,FALSE),
"")</f>
        <v/>
      </c>
      <c r="K3367" s="28">
        <f>'vCluster (Imported)'!A3367</f>
        <v>0</v>
      </c>
      <c r="L3367">
        <f t="shared" si="315"/>
        <v>0</v>
      </c>
      <c r="M3367">
        <f t="shared" si="316"/>
        <v>0</v>
      </c>
      <c r="N3367">
        <f t="shared" si="317"/>
        <v>0</v>
      </c>
      <c r="O3367" s="1">
        <f t="shared" si="318"/>
        <v>0</v>
      </c>
      <c r="P3367">
        <f>SUMIFS('vCluster (Imported)'!$G:$G,'vCluster (Imported)'!$A:$A,K3367)</f>
        <v>0</v>
      </c>
      <c r="Q3367">
        <f t="shared" si="319"/>
        <v>0</v>
      </c>
    </row>
    <row r="3368" spans="1:17" x14ac:dyDescent="0.3">
      <c r="A3368">
        <f t="shared" si="314"/>
        <v>3368</v>
      </c>
      <c r="B3368" t="str">
        <f>IF(HLOOKUP("Memory",'vInfo (Imported)'!$1:$5000,A3368,FALSE)&gt;0,HLOOKUP("Memory",'vInfo (Imported)'!$1:$5000,A3368,FALSE),"")</f>
        <v/>
      </c>
      <c r="C3368" t="str">
        <f>IF(HLOOKUP("CPUs",'vInfo (Imported)'!$1:$5000,A3368,FALSE)&gt;0,
HLOOKUP("CPUs",'vInfo (Imported)'!$1:$5000,A3368,FALSE),
"")</f>
        <v/>
      </c>
      <c r="D3368" t="str">
        <f>IF(HLOOKUP($D$1,'vInfo (Imported)'!$1:$5000,A3368,FALSE)&gt;0,
HLOOKUP($D$1,'vInfo (Imported)'!$1:$5000,A3368,FALSE),
"")</f>
        <v/>
      </c>
      <c r="E3368" t="str">
        <f>IF(HLOOKUP("Category",'vInfo (Imported)'!$1:$5000,A3368,FALSE)&gt;0,
HLOOKUP("Category",'vInfo (Imported)'!$1:$5000,A3368,FALSE),
"")</f>
        <v/>
      </c>
      <c r="F3368" t="str">
        <f>IF(HLOOKUP("OS according to the configuration file",'vInfo (Imported)'!$1:$5000,A3368,FALSE)&gt;0,
HLOOKUP("OS according to the configuration file",'vInfo (Imported)'!$1:$5000,A3368,FALSE),
"")</f>
        <v/>
      </c>
      <c r="G3368" s="1" t="str">
        <f>IF(HLOOKUP("Cluster",'vInfo (Imported)'!$1:$5000,A3368,FALSE)&gt;0,
HLOOKUP("Cluster",'vInfo (Imported)'!$1:$5000,A3368,FALSE),
"")</f>
        <v/>
      </c>
      <c r="K3368" s="28">
        <f>'vCluster (Imported)'!A3368</f>
        <v>0</v>
      </c>
      <c r="L3368">
        <f t="shared" si="315"/>
        <v>0</v>
      </c>
      <c r="M3368">
        <f t="shared" si="316"/>
        <v>0</v>
      </c>
      <c r="N3368">
        <f t="shared" si="317"/>
        <v>0</v>
      </c>
      <c r="O3368" s="1">
        <f t="shared" si="318"/>
        <v>0</v>
      </c>
      <c r="P3368">
        <f>SUMIFS('vCluster (Imported)'!$G:$G,'vCluster (Imported)'!$A:$A,K3368)</f>
        <v>0</v>
      </c>
      <c r="Q3368">
        <f t="shared" si="319"/>
        <v>0</v>
      </c>
    </row>
    <row r="3369" spans="1:17" x14ac:dyDescent="0.3">
      <c r="A3369">
        <f t="shared" si="314"/>
        <v>3369</v>
      </c>
      <c r="B3369" t="str">
        <f>IF(HLOOKUP("Memory",'vInfo (Imported)'!$1:$5000,A3369,FALSE)&gt;0,HLOOKUP("Memory",'vInfo (Imported)'!$1:$5000,A3369,FALSE),"")</f>
        <v/>
      </c>
      <c r="C3369" t="str">
        <f>IF(HLOOKUP("CPUs",'vInfo (Imported)'!$1:$5000,A3369,FALSE)&gt;0,
HLOOKUP("CPUs",'vInfo (Imported)'!$1:$5000,A3369,FALSE),
"")</f>
        <v/>
      </c>
      <c r="D3369" t="str">
        <f>IF(HLOOKUP($D$1,'vInfo (Imported)'!$1:$5000,A3369,FALSE)&gt;0,
HLOOKUP($D$1,'vInfo (Imported)'!$1:$5000,A3369,FALSE),
"")</f>
        <v/>
      </c>
      <c r="E3369" t="str">
        <f>IF(HLOOKUP("Category",'vInfo (Imported)'!$1:$5000,A3369,FALSE)&gt;0,
HLOOKUP("Category",'vInfo (Imported)'!$1:$5000,A3369,FALSE),
"")</f>
        <v/>
      </c>
      <c r="F3369" t="str">
        <f>IF(HLOOKUP("OS according to the configuration file",'vInfo (Imported)'!$1:$5000,A3369,FALSE)&gt;0,
HLOOKUP("OS according to the configuration file",'vInfo (Imported)'!$1:$5000,A3369,FALSE),
"")</f>
        <v/>
      </c>
      <c r="G3369" s="1" t="str">
        <f>IF(HLOOKUP("Cluster",'vInfo (Imported)'!$1:$5000,A3369,FALSE)&gt;0,
HLOOKUP("Cluster",'vInfo (Imported)'!$1:$5000,A3369,FALSE),
"")</f>
        <v/>
      </c>
      <c r="K3369" s="28">
        <f>'vCluster (Imported)'!A3369</f>
        <v>0</v>
      </c>
      <c r="L3369">
        <f t="shared" si="315"/>
        <v>0</v>
      </c>
      <c r="M3369">
        <f t="shared" si="316"/>
        <v>0</v>
      </c>
      <c r="N3369">
        <f t="shared" si="317"/>
        <v>0</v>
      </c>
      <c r="O3369" s="1">
        <f t="shared" si="318"/>
        <v>0</v>
      </c>
      <c r="P3369">
        <f>SUMIFS('vCluster (Imported)'!$G:$G,'vCluster (Imported)'!$A:$A,K3369)</f>
        <v>0</v>
      </c>
      <c r="Q3369">
        <f t="shared" si="319"/>
        <v>0</v>
      </c>
    </row>
    <row r="3370" spans="1:17" x14ac:dyDescent="0.3">
      <c r="A3370">
        <f t="shared" si="314"/>
        <v>3370</v>
      </c>
      <c r="B3370" t="str">
        <f>IF(HLOOKUP("Memory",'vInfo (Imported)'!$1:$5000,A3370,FALSE)&gt;0,HLOOKUP("Memory",'vInfo (Imported)'!$1:$5000,A3370,FALSE),"")</f>
        <v/>
      </c>
      <c r="C3370" t="str">
        <f>IF(HLOOKUP("CPUs",'vInfo (Imported)'!$1:$5000,A3370,FALSE)&gt;0,
HLOOKUP("CPUs",'vInfo (Imported)'!$1:$5000,A3370,FALSE),
"")</f>
        <v/>
      </c>
      <c r="D3370" t="str">
        <f>IF(HLOOKUP($D$1,'vInfo (Imported)'!$1:$5000,A3370,FALSE)&gt;0,
HLOOKUP($D$1,'vInfo (Imported)'!$1:$5000,A3370,FALSE),
"")</f>
        <v/>
      </c>
      <c r="E3370" t="str">
        <f>IF(HLOOKUP("Category",'vInfo (Imported)'!$1:$5000,A3370,FALSE)&gt;0,
HLOOKUP("Category",'vInfo (Imported)'!$1:$5000,A3370,FALSE),
"")</f>
        <v/>
      </c>
      <c r="F3370" t="str">
        <f>IF(HLOOKUP("OS according to the configuration file",'vInfo (Imported)'!$1:$5000,A3370,FALSE)&gt;0,
HLOOKUP("OS according to the configuration file",'vInfo (Imported)'!$1:$5000,A3370,FALSE),
"")</f>
        <v/>
      </c>
      <c r="G3370" s="1" t="str">
        <f>IF(HLOOKUP("Cluster",'vInfo (Imported)'!$1:$5000,A3370,FALSE)&gt;0,
HLOOKUP("Cluster",'vInfo (Imported)'!$1:$5000,A3370,FALSE),
"")</f>
        <v/>
      </c>
      <c r="K3370" s="28">
        <f>'vCluster (Imported)'!A3370</f>
        <v>0</v>
      </c>
      <c r="L3370">
        <f t="shared" si="315"/>
        <v>0</v>
      </c>
      <c r="M3370">
        <f t="shared" si="316"/>
        <v>0</v>
      </c>
      <c r="N3370">
        <f t="shared" si="317"/>
        <v>0</v>
      </c>
      <c r="O3370" s="1">
        <f t="shared" si="318"/>
        <v>0</v>
      </c>
      <c r="P3370">
        <f>SUMIFS('vCluster (Imported)'!$G:$G,'vCluster (Imported)'!$A:$A,K3370)</f>
        <v>0</v>
      </c>
      <c r="Q3370">
        <f t="shared" si="319"/>
        <v>0</v>
      </c>
    </row>
    <row r="3371" spans="1:17" x14ac:dyDescent="0.3">
      <c r="A3371">
        <f t="shared" si="314"/>
        <v>3371</v>
      </c>
      <c r="B3371" t="str">
        <f>IF(HLOOKUP("Memory",'vInfo (Imported)'!$1:$5000,A3371,FALSE)&gt;0,HLOOKUP("Memory",'vInfo (Imported)'!$1:$5000,A3371,FALSE),"")</f>
        <v/>
      </c>
      <c r="C3371" t="str">
        <f>IF(HLOOKUP("CPUs",'vInfo (Imported)'!$1:$5000,A3371,FALSE)&gt;0,
HLOOKUP("CPUs",'vInfo (Imported)'!$1:$5000,A3371,FALSE),
"")</f>
        <v/>
      </c>
      <c r="D3371" t="str">
        <f>IF(HLOOKUP($D$1,'vInfo (Imported)'!$1:$5000,A3371,FALSE)&gt;0,
HLOOKUP($D$1,'vInfo (Imported)'!$1:$5000,A3371,FALSE),
"")</f>
        <v/>
      </c>
      <c r="E3371" t="str">
        <f>IF(HLOOKUP("Category",'vInfo (Imported)'!$1:$5000,A3371,FALSE)&gt;0,
HLOOKUP("Category",'vInfo (Imported)'!$1:$5000,A3371,FALSE),
"")</f>
        <v/>
      </c>
      <c r="F3371" t="str">
        <f>IF(HLOOKUP("OS according to the configuration file",'vInfo (Imported)'!$1:$5000,A3371,FALSE)&gt;0,
HLOOKUP("OS according to the configuration file",'vInfo (Imported)'!$1:$5000,A3371,FALSE),
"")</f>
        <v/>
      </c>
      <c r="G3371" s="1" t="str">
        <f>IF(HLOOKUP("Cluster",'vInfo (Imported)'!$1:$5000,A3371,FALSE)&gt;0,
HLOOKUP("Cluster",'vInfo (Imported)'!$1:$5000,A3371,FALSE),
"")</f>
        <v/>
      </c>
      <c r="K3371" s="28">
        <f>'vCluster (Imported)'!A3371</f>
        <v>0</v>
      </c>
      <c r="L3371">
        <f t="shared" si="315"/>
        <v>0</v>
      </c>
      <c r="M3371">
        <f t="shared" si="316"/>
        <v>0</v>
      </c>
      <c r="N3371">
        <f t="shared" si="317"/>
        <v>0</v>
      </c>
      <c r="O3371" s="1">
        <f t="shared" si="318"/>
        <v>0</v>
      </c>
      <c r="P3371">
        <f>SUMIFS('vCluster (Imported)'!$G:$G,'vCluster (Imported)'!$A:$A,K3371)</f>
        <v>0</v>
      </c>
      <c r="Q3371">
        <f t="shared" si="319"/>
        <v>0</v>
      </c>
    </row>
    <row r="3372" spans="1:17" x14ac:dyDescent="0.3">
      <c r="A3372">
        <f t="shared" si="314"/>
        <v>3372</v>
      </c>
      <c r="B3372" t="str">
        <f>IF(HLOOKUP("Memory",'vInfo (Imported)'!$1:$5000,A3372,FALSE)&gt;0,HLOOKUP("Memory",'vInfo (Imported)'!$1:$5000,A3372,FALSE),"")</f>
        <v/>
      </c>
      <c r="C3372" t="str">
        <f>IF(HLOOKUP("CPUs",'vInfo (Imported)'!$1:$5000,A3372,FALSE)&gt;0,
HLOOKUP("CPUs",'vInfo (Imported)'!$1:$5000,A3372,FALSE),
"")</f>
        <v/>
      </c>
      <c r="D3372" t="str">
        <f>IF(HLOOKUP($D$1,'vInfo (Imported)'!$1:$5000,A3372,FALSE)&gt;0,
HLOOKUP($D$1,'vInfo (Imported)'!$1:$5000,A3372,FALSE),
"")</f>
        <v/>
      </c>
      <c r="E3372" t="str">
        <f>IF(HLOOKUP("Category",'vInfo (Imported)'!$1:$5000,A3372,FALSE)&gt;0,
HLOOKUP("Category",'vInfo (Imported)'!$1:$5000,A3372,FALSE),
"")</f>
        <v/>
      </c>
      <c r="F3372" t="str">
        <f>IF(HLOOKUP("OS according to the configuration file",'vInfo (Imported)'!$1:$5000,A3372,FALSE)&gt;0,
HLOOKUP("OS according to the configuration file",'vInfo (Imported)'!$1:$5000,A3372,FALSE),
"")</f>
        <v/>
      </c>
      <c r="G3372" s="1" t="str">
        <f>IF(HLOOKUP("Cluster",'vInfo (Imported)'!$1:$5000,A3372,FALSE)&gt;0,
HLOOKUP("Cluster",'vInfo (Imported)'!$1:$5000,A3372,FALSE),
"")</f>
        <v/>
      </c>
      <c r="K3372" s="28">
        <f>'vCluster (Imported)'!A3372</f>
        <v>0</v>
      </c>
      <c r="L3372">
        <f t="shared" si="315"/>
        <v>0</v>
      </c>
      <c r="M3372">
        <f t="shared" si="316"/>
        <v>0</v>
      </c>
      <c r="N3372">
        <f t="shared" si="317"/>
        <v>0</v>
      </c>
      <c r="O3372" s="1">
        <f t="shared" si="318"/>
        <v>0</v>
      </c>
      <c r="P3372">
        <f>SUMIFS('vCluster (Imported)'!$G:$G,'vCluster (Imported)'!$A:$A,K3372)</f>
        <v>0</v>
      </c>
      <c r="Q3372">
        <f t="shared" si="319"/>
        <v>0</v>
      </c>
    </row>
    <row r="3373" spans="1:17" x14ac:dyDescent="0.3">
      <c r="A3373">
        <f t="shared" si="314"/>
        <v>3373</v>
      </c>
      <c r="B3373" t="str">
        <f>IF(HLOOKUP("Memory",'vInfo (Imported)'!$1:$5000,A3373,FALSE)&gt;0,HLOOKUP("Memory",'vInfo (Imported)'!$1:$5000,A3373,FALSE),"")</f>
        <v/>
      </c>
      <c r="C3373" t="str">
        <f>IF(HLOOKUP("CPUs",'vInfo (Imported)'!$1:$5000,A3373,FALSE)&gt;0,
HLOOKUP("CPUs",'vInfo (Imported)'!$1:$5000,A3373,FALSE),
"")</f>
        <v/>
      </c>
      <c r="D3373" t="str">
        <f>IF(HLOOKUP($D$1,'vInfo (Imported)'!$1:$5000,A3373,FALSE)&gt;0,
HLOOKUP($D$1,'vInfo (Imported)'!$1:$5000,A3373,FALSE),
"")</f>
        <v/>
      </c>
      <c r="E3373" t="str">
        <f>IF(HLOOKUP("Category",'vInfo (Imported)'!$1:$5000,A3373,FALSE)&gt;0,
HLOOKUP("Category",'vInfo (Imported)'!$1:$5000,A3373,FALSE),
"")</f>
        <v/>
      </c>
      <c r="F3373" t="str">
        <f>IF(HLOOKUP("OS according to the configuration file",'vInfo (Imported)'!$1:$5000,A3373,FALSE)&gt;0,
HLOOKUP("OS according to the configuration file",'vInfo (Imported)'!$1:$5000,A3373,FALSE),
"")</f>
        <v/>
      </c>
      <c r="G3373" s="1" t="str">
        <f>IF(HLOOKUP("Cluster",'vInfo (Imported)'!$1:$5000,A3373,FALSE)&gt;0,
HLOOKUP("Cluster",'vInfo (Imported)'!$1:$5000,A3373,FALSE),
"")</f>
        <v/>
      </c>
      <c r="K3373" s="28">
        <f>'vCluster (Imported)'!A3373</f>
        <v>0</v>
      </c>
      <c r="L3373">
        <f t="shared" si="315"/>
        <v>0</v>
      </c>
      <c r="M3373">
        <f t="shared" si="316"/>
        <v>0</v>
      </c>
      <c r="N3373">
        <f t="shared" si="317"/>
        <v>0</v>
      </c>
      <c r="O3373" s="1">
        <f t="shared" si="318"/>
        <v>0</v>
      </c>
      <c r="P3373">
        <f>SUMIFS('vCluster (Imported)'!$G:$G,'vCluster (Imported)'!$A:$A,K3373)</f>
        <v>0</v>
      </c>
      <c r="Q3373">
        <f t="shared" si="319"/>
        <v>0</v>
      </c>
    </row>
    <row r="3374" spans="1:17" x14ac:dyDescent="0.3">
      <c r="A3374">
        <f t="shared" si="314"/>
        <v>3374</v>
      </c>
      <c r="B3374" t="str">
        <f>IF(HLOOKUP("Memory",'vInfo (Imported)'!$1:$5000,A3374,FALSE)&gt;0,HLOOKUP("Memory",'vInfo (Imported)'!$1:$5000,A3374,FALSE),"")</f>
        <v/>
      </c>
      <c r="C3374" t="str">
        <f>IF(HLOOKUP("CPUs",'vInfo (Imported)'!$1:$5000,A3374,FALSE)&gt;0,
HLOOKUP("CPUs",'vInfo (Imported)'!$1:$5000,A3374,FALSE),
"")</f>
        <v/>
      </c>
      <c r="D3374" t="str">
        <f>IF(HLOOKUP($D$1,'vInfo (Imported)'!$1:$5000,A3374,FALSE)&gt;0,
HLOOKUP($D$1,'vInfo (Imported)'!$1:$5000,A3374,FALSE),
"")</f>
        <v/>
      </c>
      <c r="E3374" t="str">
        <f>IF(HLOOKUP("Category",'vInfo (Imported)'!$1:$5000,A3374,FALSE)&gt;0,
HLOOKUP("Category",'vInfo (Imported)'!$1:$5000,A3374,FALSE),
"")</f>
        <v/>
      </c>
      <c r="F3374" t="str">
        <f>IF(HLOOKUP("OS according to the configuration file",'vInfo (Imported)'!$1:$5000,A3374,FALSE)&gt;0,
HLOOKUP("OS according to the configuration file",'vInfo (Imported)'!$1:$5000,A3374,FALSE),
"")</f>
        <v/>
      </c>
      <c r="G3374" s="1" t="str">
        <f>IF(HLOOKUP("Cluster",'vInfo (Imported)'!$1:$5000,A3374,FALSE)&gt;0,
HLOOKUP("Cluster",'vInfo (Imported)'!$1:$5000,A3374,FALSE),
"")</f>
        <v/>
      </c>
      <c r="K3374" s="28">
        <f>'vCluster (Imported)'!A3374</f>
        <v>0</v>
      </c>
      <c r="L3374">
        <f t="shared" si="315"/>
        <v>0</v>
      </c>
      <c r="M3374">
        <f t="shared" si="316"/>
        <v>0</v>
      </c>
      <c r="N3374">
        <f t="shared" si="317"/>
        <v>0</v>
      </c>
      <c r="O3374" s="1">
        <f t="shared" si="318"/>
        <v>0</v>
      </c>
      <c r="P3374">
        <f>SUMIFS('vCluster (Imported)'!$G:$G,'vCluster (Imported)'!$A:$A,K3374)</f>
        <v>0</v>
      </c>
      <c r="Q3374">
        <f t="shared" si="319"/>
        <v>0</v>
      </c>
    </row>
    <row r="3375" spans="1:17" x14ac:dyDescent="0.3">
      <c r="A3375">
        <f t="shared" si="314"/>
        <v>3375</v>
      </c>
      <c r="B3375" t="str">
        <f>IF(HLOOKUP("Memory",'vInfo (Imported)'!$1:$5000,A3375,FALSE)&gt;0,HLOOKUP("Memory",'vInfo (Imported)'!$1:$5000,A3375,FALSE),"")</f>
        <v/>
      </c>
      <c r="C3375" t="str">
        <f>IF(HLOOKUP("CPUs",'vInfo (Imported)'!$1:$5000,A3375,FALSE)&gt;0,
HLOOKUP("CPUs",'vInfo (Imported)'!$1:$5000,A3375,FALSE),
"")</f>
        <v/>
      </c>
      <c r="D3375" t="str">
        <f>IF(HLOOKUP($D$1,'vInfo (Imported)'!$1:$5000,A3375,FALSE)&gt;0,
HLOOKUP($D$1,'vInfo (Imported)'!$1:$5000,A3375,FALSE),
"")</f>
        <v/>
      </c>
      <c r="E3375" t="str">
        <f>IF(HLOOKUP("Category",'vInfo (Imported)'!$1:$5000,A3375,FALSE)&gt;0,
HLOOKUP("Category",'vInfo (Imported)'!$1:$5000,A3375,FALSE),
"")</f>
        <v/>
      </c>
      <c r="F3375" t="str">
        <f>IF(HLOOKUP("OS according to the configuration file",'vInfo (Imported)'!$1:$5000,A3375,FALSE)&gt;0,
HLOOKUP("OS according to the configuration file",'vInfo (Imported)'!$1:$5000,A3375,FALSE),
"")</f>
        <v/>
      </c>
      <c r="G3375" s="1" t="str">
        <f>IF(HLOOKUP("Cluster",'vInfo (Imported)'!$1:$5000,A3375,FALSE)&gt;0,
HLOOKUP("Cluster",'vInfo (Imported)'!$1:$5000,A3375,FALSE),
"")</f>
        <v/>
      </c>
      <c r="K3375" s="28">
        <f>'vCluster (Imported)'!A3375</f>
        <v>0</v>
      </c>
      <c r="L3375">
        <f t="shared" si="315"/>
        <v>0</v>
      </c>
      <c r="M3375">
        <f t="shared" si="316"/>
        <v>0</v>
      </c>
      <c r="N3375">
        <f t="shared" si="317"/>
        <v>0</v>
      </c>
      <c r="O3375" s="1">
        <f t="shared" si="318"/>
        <v>0</v>
      </c>
      <c r="P3375">
        <f>SUMIFS('vCluster (Imported)'!$G:$G,'vCluster (Imported)'!$A:$A,K3375)</f>
        <v>0</v>
      </c>
      <c r="Q3375">
        <f t="shared" si="319"/>
        <v>0</v>
      </c>
    </row>
    <row r="3376" spans="1:17" x14ac:dyDescent="0.3">
      <c r="A3376">
        <f t="shared" si="314"/>
        <v>3376</v>
      </c>
      <c r="B3376" t="str">
        <f>IF(HLOOKUP("Memory",'vInfo (Imported)'!$1:$5000,A3376,FALSE)&gt;0,HLOOKUP("Memory",'vInfo (Imported)'!$1:$5000,A3376,FALSE),"")</f>
        <v/>
      </c>
      <c r="C3376" t="str">
        <f>IF(HLOOKUP("CPUs",'vInfo (Imported)'!$1:$5000,A3376,FALSE)&gt;0,
HLOOKUP("CPUs",'vInfo (Imported)'!$1:$5000,A3376,FALSE),
"")</f>
        <v/>
      </c>
      <c r="D3376" t="str">
        <f>IF(HLOOKUP($D$1,'vInfo (Imported)'!$1:$5000,A3376,FALSE)&gt;0,
HLOOKUP($D$1,'vInfo (Imported)'!$1:$5000,A3376,FALSE),
"")</f>
        <v/>
      </c>
      <c r="E3376" t="str">
        <f>IF(HLOOKUP("Category",'vInfo (Imported)'!$1:$5000,A3376,FALSE)&gt;0,
HLOOKUP("Category",'vInfo (Imported)'!$1:$5000,A3376,FALSE),
"")</f>
        <v/>
      </c>
      <c r="F3376" t="str">
        <f>IF(HLOOKUP("OS according to the configuration file",'vInfo (Imported)'!$1:$5000,A3376,FALSE)&gt;0,
HLOOKUP("OS according to the configuration file",'vInfo (Imported)'!$1:$5000,A3376,FALSE),
"")</f>
        <v/>
      </c>
      <c r="G3376" s="1" t="str">
        <f>IF(HLOOKUP("Cluster",'vInfo (Imported)'!$1:$5000,A3376,FALSE)&gt;0,
HLOOKUP("Cluster",'vInfo (Imported)'!$1:$5000,A3376,FALSE),
"")</f>
        <v/>
      </c>
      <c r="K3376" s="28">
        <f>'vCluster (Imported)'!A3376</f>
        <v>0</v>
      </c>
      <c r="L3376">
        <f t="shared" si="315"/>
        <v>0</v>
      </c>
      <c r="M3376">
        <f t="shared" si="316"/>
        <v>0</v>
      </c>
      <c r="N3376">
        <f t="shared" si="317"/>
        <v>0</v>
      </c>
      <c r="O3376" s="1">
        <f t="shared" si="318"/>
        <v>0</v>
      </c>
      <c r="P3376">
        <f>SUMIFS('vCluster (Imported)'!$G:$G,'vCluster (Imported)'!$A:$A,K3376)</f>
        <v>0</v>
      </c>
      <c r="Q3376">
        <f t="shared" si="319"/>
        <v>0</v>
      </c>
    </row>
    <row r="3377" spans="1:17" x14ac:dyDescent="0.3">
      <c r="A3377">
        <f t="shared" si="314"/>
        <v>3377</v>
      </c>
      <c r="B3377" t="str">
        <f>IF(HLOOKUP("Memory",'vInfo (Imported)'!$1:$5000,A3377,FALSE)&gt;0,HLOOKUP("Memory",'vInfo (Imported)'!$1:$5000,A3377,FALSE),"")</f>
        <v/>
      </c>
      <c r="C3377" t="str">
        <f>IF(HLOOKUP("CPUs",'vInfo (Imported)'!$1:$5000,A3377,FALSE)&gt;0,
HLOOKUP("CPUs",'vInfo (Imported)'!$1:$5000,A3377,FALSE),
"")</f>
        <v/>
      </c>
      <c r="D3377" t="str">
        <f>IF(HLOOKUP($D$1,'vInfo (Imported)'!$1:$5000,A3377,FALSE)&gt;0,
HLOOKUP($D$1,'vInfo (Imported)'!$1:$5000,A3377,FALSE),
"")</f>
        <v/>
      </c>
      <c r="E3377" t="str">
        <f>IF(HLOOKUP("Category",'vInfo (Imported)'!$1:$5000,A3377,FALSE)&gt;0,
HLOOKUP("Category",'vInfo (Imported)'!$1:$5000,A3377,FALSE),
"")</f>
        <v/>
      </c>
      <c r="F3377" t="str">
        <f>IF(HLOOKUP("OS according to the configuration file",'vInfo (Imported)'!$1:$5000,A3377,FALSE)&gt;0,
HLOOKUP("OS according to the configuration file",'vInfo (Imported)'!$1:$5000,A3377,FALSE),
"")</f>
        <v/>
      </c>
      <c r="G3377" s="1" t="str">
        <f>IF(HLOOKUP("Cluster",'vInfo (Imported)'!$1:$5000,A3377,FALSE)&gt;0,
HLOOKUP("Cluster",'vInfo (Imported)'!$1:$5000,A3377,FALSE),
"")</f>
        <v/>
      </c>
      <c r="K3377" s="28">
        <f>'vCluster (Imported)'!A3377</f>
        <v>0</v>
      </c>
      <c r="L3377">
        <f t="shared" si="315"/>
        <v>0</v>
      </c>
      <c r="M3377">
        <f t="shared" si="316"/>
        <v>0</v>
      </c>
      <c r="N3377">
        <f t="shared" si="317"/>
        <v>0</v>
      </c>
      <c r="O3377" s="1">
        <f t="shared" si="318"/>
        <v>0</v>
      </c>
      <c r="P3377">
        <f>SUMIFS('vCluster (Imported)'!$G:$G,'vCluster (Imported)'!$A:$A,K3377)</f>
        <v>0</v>
      </c>
      <c r="Q3377">
        <f t="shared" si="319"/>
        <v>0</v>
      </c>
    </row>
    <row r="3378" spans="1:17" x14ac:dyDescent="0.3">
      <c r="A3378">
        <f t="shared" si="314"/>
        <v>3378</v>
      </c>
      <c r="B3378" t="str">
        <f>IF(HLOOKUP("Memory",'vInfo (Imported)'!$1:$5000,A3378,FALSE)&gt;0,HLOOKUP("Memory",'vInfo (Imported)'!$1:$5000,A3378,FALSE),"")</f>
        <v/>
      </c>
      <c r="C3378" t="str">
        <f>IF(HLOOKUP("CPUs",'vInfo (Imported)'!$1:$5000,A3378,FALSE)&gt;0,
HLOOKUP("CPUs",'vInfo (Imported)'!$1:$5000,A3378,FALSE),
"")</f>
        <v/>
      </c>
      <c r="D3378" t="str">
        <f>IF(HLOOKUP($D$1,'vInfo (Imported)'!$1:$5000,A3378,FALSE)&gt;0,
HLOOKUP($D$1,'vInfo (Imported)'!$1:$5000,A3378,FALSE),
"")</f>
        <v/>
      </c>
      <c r="E3378" t="str">
        <f>IF(HLOOKUP("Category",'vInfo (Imported)'!$1:$5000,A3378,FALSE)&gt;0,
HLOOKUP("Category",'vInfo (Imported)'!$1:$5000,A3378,FALSE),
"")</f>
        <v/>
      </c>
      <c r="F3378" t="str">
        <f>IF(HLOOKUP("OS according to the configuration file",'vInfo (Imported)'!$1:$5000,A3378,FALSE)&gt;0,
HLOOKUP("OS according to the configuration file",'vInfo (Imported)'!$1:$5000,A3378,FALSE),
"")</f>
        <v/>
      </c>
      <c r="G3378" s="1" t="str">
        <f>IF(HLOOKUP("Cluster",'vInfo (Imported)'!$1:$5000,A3378,FALSE)&gt;0,
HLOOKUP("Cluster",'vInfo (Imported)'!$1:$5000,A3378,FALSE),
"")</f>
        <v/>
      </c>
      <c r="K3378" s="28">
        <f>'vCluster (Imported)'!A3378</f>
        <v>0</v>
      </c>
      <c r="L3378">
        <f t="shared" si="315"/>
        <v>0</v>
      </c>
      <c r="M3378">
        <f t="shared" si="316"/>
        <v>0</v>
      </c>
      <c r="N3378">
        <f t="shared" si="317"/>
        <v>0</v>
      </c>
      <c r="O3378" s="1">
        <f t="shared" si="318"/>
        <v>0</v>
      </c>
      <c r="P3378">
        <f>SUMIFS('vCluster (Imported)'!$G:$G,'vCluster (Imported)'!$A:$A,K3378)</f>
        <v>0</v>
      </c>
      <c r="Q3378">
        <f t="shared" si="319"/>
        <v>0</v>
      </c>
    </row>
    <row r="3379" spans="1:17" x14ac:dyDescent="0.3">
      <c r="A3379">
        <f t="shared" si="314"/>
        <v>3379</v>
      </c>
      <c r="B3379" t="str">
        <f>IF(HLOOKUP("Memory",'vInfo (Imported)'!$1:$5000,A3379,FALSE)&gt;0,HLOOKUP("Memory",'vInfo (Imported)'!$1:$5000,A3379,FALSE),"")</f>
        <v/>
      </c>
      <c r="C3379" t="str">
        <f>IF(HLOOKUP("CPUs",'vInfo (Imported)'!$1:$5000,A3379,FALSE)&gt;0,
HLOOKUP("CPUs",'vInfo (Imported)'!$1:$5000,A3379,FALSE),
"")</f>
        <v/>
      </c>
      <c r="D3379" t="str">
        <f>IF(HLOOKUP($D$1,'vInfo (Imported)'!$1:$5000,A3379,FALSE)&gt;0,
HLOOKUP($D$1,'vInfo (Imported)'!$1:$5000,A3379,FALSE),
"")</f>
        <v/>
      </c>
      <c r="E3379" t="str">
        <f>IF(HLOOKUP("Category",'vInfo (Imported)'!$1:$5000,A3379,FALSE)&gt;0,
HLOOKUP("Category",'vInfo (Imported)'!$1:$5000,A3379,FALSE),
"")</f>
        <v/>
      </c>
      <c r="F3379" t="str">
        <f>IF(HLOOKUP("OS according to the configuration file",'vInfo (Imported)'!$1:$5000,A3379,FALSE)&gt;0,
HLOOKUP("OS according to the configuration file",'vInfo (Imported)'!$1:$5000,A3379,FALSE),
"")</f>
        <v/>
      </c>
      <c r="G3379" s="1" t="str">
        <f>IF(HLOOKUP("Cluster",'vInfo (Imported)'!$1:$5000,A3379,FALSE)&gt;0,
HLOOKUP("Cluster",'vInfo (Imported)'!$1:$5000,A3379,FALSE),
"")</f>
        <v/>
      </c>
      <c r="K3379" s="28">
        <f>'vCluster (Imported)'!A3379</f>
        <v>0</v>
      </c>
      <c r="L3379">
        <f t="shared" si="315"/>
        <v>0</v>
      </c>
      <c r="M3379">
        <f t="shared" si="316"/>
        <v>0</v>
      </c>
      <c r="N3379">
        <f t="shared" si="317"/>
        <v>0</v>
      </c>
      <c r="O3379" s="1">
        <f t="shared" si="318"/>
        <v>0</v>
      </c>
      <c r="P3379">
        <f>SUMIFS('vCluster (Imported)'!$G:$G,'vCluster (Imported)'!$A:$A,K3379)</f>
        <v>0</v>
      </c>
      <c r="Q3379">
        <f t="shared" si="319"/>
        <v>0</v>
      </c>
    </row>
    <row r="3380" spans="1:17" x14ac:dyDescent="0.3">
      <c r="A3380">
        <f t="shared" si="314"/>
        <v>3380</v>
      </c>
      <c r="B3380" t="str">
        <f>IF(HLOOKUP("Memory",'vInfo (Imported)'!$1:$5000,A3380,FALSE)&gt;0,HLOOKUP("Memory",'vInfo (Imported)'!$1:$5000,A3380,FALSE),"")</f>
        <v/>
      </c>
      <c r="C3380" t="str">
        <f>IF(HLOOKUP("CPUs",'vInfo (Imported)'!$1:$5000,A3380,FALSE)&gt;0,
HLOOKUP("CPUs",'vInfo (Imported)'!$1:$5000,A3380,FALSE),
"")</f>
        <v/>
      </c>
      <c r="D3380" t="str">
        <f>IF(HLOOKUP($D$1,'vInfo (Imported)'!$1:$5000,A3380,FALSE)&gt;0,
HLOOKUP($D$1,'vInfo (Imported)'!$1:$5000,A3380,FALSE),
"")</f>
        <v/>
      </c>
      <c r="E3380" t="str">
        <f>IF(HLOOKUP("Category",'vInfo (Imported)'!$1:$5000,A3380,FALSE)&gt;0,
HLOOKUP("Category",'vInfo (Imported)'!$1:$5000,A3380,FALSE),
"")</f>
        <v/>
      </c>
      <c r="F3380" t="str">
        <f>IF(HLOOKUP("OS according to the configuration file",'vInfo (Imported)'!$1:$5000,A3380,FALSE)&gt;0,
HLOOKUP("OS according to the configuration file",'vInfo (Imported)'!$1:$5000,A3380,FALSE),
"")</f>
        <v/>
      </c>
      <c r="G3380" s="1" t="str">
        <f>IF(HLOOKUP("Cluster",'vInfo (Imported)'!$1:$5000,A3380,FALSE)&gt;0,
HLOOKUP("Cluster",'vInfo (Imported)'!$1:$5000,A3380,FALSE),
"")</f>
        <v/>
      </c>
      <c r="K3380" s="28">
        <f>'vCluster (Imported)'!A3380</f>
        <v>0</v>
      </c>
      <c r="L3380">
        <f t="shared" si="315"/>
        <v>0</v>
      </c>
      <c r="M3380">
        <f t="shared" si="316"/>
        <v>0</v>
      </c>
      <c r="N3380">
        <f t="shared" si="317"/>
        <v>0</v>
      </c>
      <c r="O3380" s="1">
        <f t="shared" si="318"/>
        <v>0</v>
      </c>
      <c r="P3380">
        <f>SUMIFS('vCluster (Imported)'!$G:$G,'vCluster (Imported)'!$A:$A,K3380)</f>
        <v>0</v>
      </c>
      <c r="Q3380">
        <f t="shared" si="319"/>
        <v>0</v>
      </c>
    </row>
    <row r="3381" spans="1:17" x14ac:dyDescent="0.3">
      <c r="A3381">
        <f t="shared" si="314"/>
        <v>3381</v>
      </c>
      <c r="B3381" t="str">
        <f>IF(HLOOKUP("Memory",'vInfo (Imported)'!$1:$5000,A3381,FALSE)&gt;0,HLOOKUP("Memory",'vInfo (Imported)'!$1:$5000,A3381,FALSE),"")</f>
        <v/>
      </c>
      <c r="C3381" t="str">
        <f>IF(HLOOKUP("CPUs",'vInfo (Imported)'!$1:$5000,A3381,FALSE)&gt;0,
HLOOKUP("CPUs",'vInfo (Imported)'!$1:$5000,A3381,FALSE),
"")</f>
        <v/>
      </c>
      <c r="D3381" t="str">
        <f>IF(HLOOKUP($D$1,'vInfo (Imported)'!$1:$5000,A3381,FALSE)&gt;0,
HLOOKUP($D$1,'vInfo (Imported)'!$1:$5000,A3381,FALSE),
"")</f>
        <v/>
      </c>
      <c r="E3381" t="str">
        <f>IF(HLOOKUP("Category",'vInfo (Imported)'!$1:$5000,A3381,FALSE)&gt;0,
HLOOKUP("Category",'vInfo (Imported)'!$1:$5000,A3381,FALSE),
"")</f>
        <v/>
      </c>
      <c r="F3381" t="str">
        <f>IF(HLOOKUP("OS according to the configuration file",'vInfo (Imported)'!$1:$5000,A3381,FALSE)&gt;0,
HLOOKUP("OS according to the configuration file",'vInfo (Imported)'!$1:$5000,A3381,FALSE),
"")</f>
        <v/>
      </c>
      <c r="G3381" s="1" t="str">
        <f>IF(HLOOKUP("Cluster",'vInfo (Imported)'!$1:$5000,A3381,FALSE)&gt;0,
HLOOKUP("Cluster",'vInfo (Imported)'!$1:$5000,A3381,FALSE),
"")</f>
        <v/>
      </c>
      <c r="K3381" s="28">
        <f>'vCluster (Imported)'!A3381</f>
        <v>0</v>
      </c>
      <c r="L3381">
        <f t="shared" si="315"/>
        <v>0</v>
      </c>
      <c r="M3381">
        <f t="shared" si="316"/>
        <v>0</v>
      </c>
      <c r="N3381">
        <f t="shared" si="317"/>
        <v>0</v>
      </c>
      <c r="O3381" s="1">
        <f t="shared" si="318"/>
        <v>0</v>
      </c>
      <c r="P3381">
        <f>SUMIFS('vCluster (Imported)'!$G:$G,'vCluster (Imported)'!$A:$A,K3381)</f>
        <v>0</v>
      </c>
      <c r="Q3381">
        <f t="shared" si="319"/>
        <v>0</v>
      </c>
    </row>
    <row r="3382" spans="1:17" x14ac:dyDescent="0.3">
      <c r="A3382">
        <f t="shared" si="314"/>
        <v>3382</v>
      </c>
      <c r="B3382" t="str">
        <f>IF(HLOOKUP("Memory",'vInfo (Imported)'!$1:$5000,A3382,FALSE)&gt;0,HLOOKUP("Memory",'vInfo (Imported)'!$1:$5000,A3382,FALSE),"")</f>
        <v/>
      </c>
      <c r="C3382" t="str">
        <f>IF(HLOOKUP("CPUs",'vInfo (Imported)'!$1:$5000,A3382,FALSE)&gt;0,
HLOOKUP("CPUs",'vInfo (Imported)'!$1:$5000,A3382,FALSE),
"")</f>
        <v/>
      </c>
      <c r="D3382" t="str">
        <f>IF(HLOOKUP($D$1,'vInfo (Imported)'!$1:$5000,A3382,FALSE)&gt;0,
HLOOKUP($D$1,'vInfo (Imported)'!$1:$5000,A3382,FALSE),
"")</f>
        <v/>
      </c>
      <c r="E3382" t="str">
        <f>IF(HLOOKUP("Category",'vInfo (Imported)'!$1:$5000,A3382,FALSE)&gt;0,
HLOOKUP("Category",'vInfo (Imported)'!$1:$5000,A3382,FALSE),
"")</f>
        <v/>
      </c>
      <c r="F3382" t="str">
        <f>IF(HLOOKUP("OS according to the configuration file",'vInfo (Imported)'!$1:$5000,A3382,FALSE)&gt;0,
HLOOKUP("OS according to the configuration file",'vInfo (Imported)'!$1:$5000,A3382,FALSE),
"")</f>
        <v/>
      </c>
      <c r="G3382" s="1" t="str">
        <f>IF(HLOOKUP("Cluster",'vInfo (Imported)'!$1:$5000,A3382,FALSE)&gt;0,
HLOOKUP("Cluster",'vInfo (Imported)'!$1:$5000,A3382,FALSE),
"")</f>
        <v/>
      </c>
      <c r="K3382" s="28">
        <f>'vCluster (Imported)'!A3382</f>
        <v>0</v>
      </c>
      <c r="L3382">
        <f t="shared" si="315"/>
        <v>0</v>
      </c>
      <c r="M3382">
        <f t="shared" si="316"/>
        <v>0</v>
      </c>
      <c r="N3382">
        <f t="shared" si="317"/>
        <v>0</v>
      </c>
      <c r="O3382" s="1">
        <f t="shared" si="318"/>
        <v>0</v>
      </c>
      <c r="P3382">
        <f>SUMIFS('vCluster (Imported)'!$G:$G,'vCluster (Imported)'!$A:$A,K3382)</f>
        <v>0</v>
      </c>
      <c r="Q3382">
        <f t="shared" si="319"/>
        <v>0</v>
      </c>
    </row>
    <row r="3383" spans="1:17" x14ac:dyDescent="0.3">
      <c r="A3383">
        <f t="shared" si="314"/>
        <v>3383</v>
      </c>
      <c r="B3383" t="str">
        <f>IF(HLOOKUP("Memory",'vInfo (Imported)'!$1:$5000,A3383,FALSE)&gt;0,HLOOKUP("Memory",'vInfo (Imported)'!$1:$5000,A3383,FALSE),"")</f>
        <v/>
      </c>
      <c r="C3383" t="str">
        <f>IF(HLOOKUP("CPUs",'vInfo (Imported)'!$1:$5000,A3383,FALSE)&gt;0,
HLOOKUP("CPUs",'vInfo (Imported)'!$1:$5000,A3383,FALSE),
"")</f>
        <v/>
      </c>
      <c r="D3383" t="str">
        <f>IF(HLOOKUP($D$1,'vInfo (Imported)'!$1:$5000,A3383,FALSE)&gt;0,
HLOOKUP($D$1,'vInfo (Imported)'!$1:$5000,A3383,FALSE),
"")</f>
        <v/>
      </c>
      <c r="E3383" t="str">
        <f>IF(HLOOKUP("Category",'vInfo (Imported)'!$1:$5000,A3383,FALSE)&gt;0,
HLOOKUP("Category",'vInfo (Imported)'!$1:$5000,A3383,FALSE),
"")</f>
        <v/>
      </c>
      <c r="F3383" t="str">
        <f>IF(HLOOKUP("OS according to the configuration file",'vInfo (Imported)'!$1:$5000,A3383,FALSE)&gt;0,
HLOOKUP("OS according to the configuration file",'vInfo (Imported)'!$1:$5000,A3383,FALSE),
"")</f>
        <v/>
      </c>
      <c r="G3383" s="1" t="str">
        <f>IF(HLOOKUP("Cluster",'vInfo (Imported)'!$1:$5000,A3383,FALSE)&gt;0,
HLOOKUP("Cluster",'vInfo (Imported)'!$1:$5000,A3383,FALSE),
"")</f>
        <v/>
      </c>
      <c r="K3383" s="28">
        <f>'vCluster (Imported)'!A3383</f>
        <v>0</v>
      </c>
      <c r="L3383">
        <f t="shared" si="315"/>
        <v>0</v>
      </c>
      <c r="M3383">
        <f t="shared" si="316"/>
        <v>0</v>
      </c>
      <c r="N3383">
        <f t="shared" si="317"/>
        <v>0</v>
      </c>
      <c r="O3383" s="1">
        <f t="shared" si="318"/>
        <v>0</v>
      </c>
      <c r="P3383">
        <f>SUMIFS('vCluster (Imported)'!$G:$G,'vCluster (Imported)'!$A:$A,K3383)</f>
        <v>0</v>
      </c>
      <c r="Q3383">
        <f t="shared" si="319"/>
        <v>0</v>
      </c>
    </row>
    <row r="3384" spans="1:17" x14ac:dyDescent="0.3">
      <c r="A3384">
        <f t="shared" si="314"/>
        <v>3384</v>
      </c>
      <c r="B3384" t="str">
        <f>IF(HLOOKUP("Memory",'vInfo (Imported)'!$1:$5000,A3384,FALSE)&gt;0,HLOOKUP("Memory",'vInfo (Imported)'!$1:$5000,A3384,FALSE),"")</f>
        <v/>
      </c>
      <c r="C3384" t="str">
        <f>IF(HLOOKUP("CPUs",'vInfo (Imported)'!$1:$5000,A3384,FALSE)&gt;0,
HLOOKUP("CPUs",'vInfo (Imported)'!$1:$5000,A3384,FALSE),
"")</f>
        <v/>
      </c>
      <c r="D3384" t="str">
        <f>IF(HLOOKUP($D$1,'vInfo (Imported)'!$1:$5000,A3384,FALSE)&gt;0,
HLOOKUP($D$1,'vInfo (Imported)'!$1:$5000,A3384,FALSE),
"")</f>
        <v/>
      </c>
      <c r="E3384" t="str">
        <f>IF(HLOOKUP("Category",'vInfo (Imported)'!$1:$5000,A3384,FALSE)&gt;0,
HLOOKUP("Category",'vInfo (Imported)'!$1:$5000,A3384,FALSE),
"")</f>
        <v/>
      </c>
      <c r="F3384" t="str">
        <f>IF(HLOOKUP("OS according to the configuration file",'vInfo (Imported)'!$1:$5000,A3384,FALSE)&gt;0,
HLOOKUP("OS according to the configuration file",'vInfo (Imported)'!$1:$5000,A3384,FALSE),
"")</f>
        <v/>
      </c>
      <c r="G3384" s="1" t="str">
        <f>IF(HLOOKUP("Cluster",'vInfo (Imported)'!$1:$5000,A3384,FALSE)&gt;0,
HLOOKUP("Cluster",'vInfo (Imported)'!$1:$5000,A3384,FALSE),
"")</f>
        <v/>
      </c>
      <c r="K3384" s="28">
        <f>'vCluster (Imported)'!A3384</f>
        <v>0</v>
      </c>
      <c r="L3384">
        <f t="shared" si="315"/>
        <v>0</v>
      </c>
      <c r="M3384">
        <f t="shared" si="316"/>
        <v>0</v>
      </c>
      <c r="N3384">
        <f t="shared" si="317"/>
        <v>0</v>
      </c>
      <c r="O3384" s="1">
        <f t="shared" si="318"/>
        <v>0</v>
      </c>
      <c r="P3384">
        <f>SUMIFS('vCluster (Imported)'!$G:$G,'vCluster (Imported)'!$A:$A,K3384)</f>
        <v>0</v>
      </c>
      <c r="Q3384">
        <f t="shared" si="319"/>
        <v>0</v>
      </c>
    </row>
    <row r="3385" spans="1:17" x14ac:dyDescent="0.3">
      <c r="A3385">
        <f t="shared" si="314"/>
        <v>3385</v>
      </c>
      <c r="B3385" t="str">
        <f>IF(HLOOKUP("Memory",'vInfo (Imported)'!$1:$5000,A3385,FALSE)&gt;0,HLOOKUP("Memory",'vInfo (Imported)'!$1:$5000,A3385,FALSE),"")</f>
        <v/>
      </c>
      <c r="C3385" t="str">
        <f>IF(HLOOKUP("CPUs",'vInfo (Imported)'!$1:$5000,A3385,FALSE)&gt;0,
HLOOKUP("CPUs",'vInfo (Imported)'!$1:$5000,A3385,FALSE),
"")</f>
        <v/>
      </c>
      <c r="D3385" t="str">
        <f>IF(HLOOKUP($D$1,'vInfo (Imported)'!$1:$5000,A3385,FALSE)&gt;0,
HLOOKUP($D$1,'vInfo (Imported)'!$1:$5000,A3385,FALSE),
"")</f>
        <v/>
      </c>
      <c r="E3385" t="str">
        <f>IF(HLOOKUP("Category",'vInfo (Imported)'!$1:$5000,A3385,FALSE)&gt;0,
HLOOKUP("Category",'vInfo (Imported)'!$1:$5000,A3385,FALSE),
"")</f>
        <v/>
      </c>
      <c r="F3385" t="str">
        <f>IF(HLOOKUP("OS according to the configuration file",'vInfo (Imported)'!$1:$5000,A3385,FALSE)&gt;0,
HLOOKUP("OS according to the configuration file",'vInfo (Imported)'!$1:$5000,A3385,FALSE),
"")</f>
        <v/>
      </c>
      <c r="G3385" s="1" t="str">
        <f>IF(HLOOKUP("Cluster",'vInfo (Imported)'!$1:$5000,A3385,FALSE)&gt;0,
HLOOKUP("Cluster",'vInfo (Imported)'!$1:$5000,A3385,FALSE),
"")</f>
        <v/>
      </c>
      <c r="K3385" s="28">
        <f>'vCluster (Imported)'!A3385</f>
        <v>0</v>
      </c>
      <c r="L3385">
        <f t="shared" si="315"/>
        <v>0</v>
      </c>
      <c r="M3385">
        <f t="shared" si="316"/>
        <v>0</v>
      </c>
      <c r="N3385">
        <f t="shared" si="317"/>
        <v>0</v>
      </c>
      <c r="O3385" s="1">
        <f t="shared" si="318"/>
        <v>0</v>
      </c>
      <c r="P3385">
        <f>SUMIFS('vCluster (Imported)'!$G:$G,'vCluster (Imported)'!$A:$A,K3385)</f>
        <v>0</v>
      </c>
      <c r="Q3385">
        <f t="shared" si="319"/>
        <v>0</v>
      </c>
    </row>
    <row r="3386" spans="1:17" x14ac:dyDescent="0.3">
      <c r="A3386">
        <f t="shared" si="314"/>
        <v>3386</v>
      </c>
      <c r="B3386" t="str">
        <f>IF(HLOOKUP("Memory",'vInfo (Imported)'!$1:$5000,A3386,FALSE)&gt;0,HLOOKUP("Memory",'vInfo (Imported)'!$1:$5000,A3386,FALSE),"")</f>
        <v/>
      </c>
      <c r="C3386" t="str">
        <f>IF(HLOOKUP("CPUs",'vInfo (Imported)'!$1:$5000,A3386,FALSE)&gt;0,
HLOOKUP("CPUs",'vInfo (Imported)'!$1:$5000,A3386,FALSE),
"")</f>
        <v/>
      </c>
      <c r="D3386" t="str">
        <f>IF(HLOOKUP($D$1,'vInfo (Imported)'!$1:$5000,A3386,FALSE)&gt;0,
HLOOKUP($D$1,'vInfo (Imported)'!$1:$5000,A3386,FALSE),
"")</f>
        <v/>
      </c>
      <c r="E3386" t="str">
        <f>IF(HLOOKUP("Category",'vInfo (Imported)'!$1:$5000,A3386,FALSE)&gt;0,
HLOOKUP("Category",'vInfo (Imported)'!$1:$5000,A3386,FALSE),
"")</f>
        <v/>
      </c>
      <c r="F3386" t="str">
        <f>IF(HLOOKUP("OS according to the configuration file",'vInfo (Imported)'!$1:$5000,A3386,FALSE)&gt;0,
HLOOKUP("OS according to the configuration file",'vInfo (Imported)'!$1:$5000,A3386,FALSE),
"")</f>
        <v/>
      </c>
      <c r="G3386" s="1" t="str">
        <f>IF(HLOOKUP("Cluster",'vInfo (Imported)'!$1:$5000,A3386,FALSE)&gt;0,
HLOOKUP("Cluster",'vInfo (Imported)'!$1:$5000,A3386,FALSE),
"")</f>
        <v/>
      </c>
      <c r="K3386" s="28">
        <f>'vCluster (Imported)'!A3386</f>
        <v>0</v>
      </c>
      <c r="L3386">
        <f t="shared" si="315"/>
        <v>0</v>
      </c>
      <c r="M3386">
        <f t="shared" si="316"/>
        <v>0</v>
      </c>
      <c r="N3386">
        <f t="shared" si="317"/>
        <v>0</v>
      </c>
      <c r="O3386" s="1">
        <f t="shared" si="318"/>
        <v>0</v>
      </c>
      <c r="P3386">
        <f>SUMIFS('vCluster (Imported)'!$G:$G,'vCluster (Imported)'!$A:$A,K3386)</f>
        <v>0</v>
      </c>
      <c r="Q3386">
        <f t="shared" si="319"/>
        <v>0</v>
      </c>
    </row>
    <row r="3387" spans="1:17" x14ac:dyDescent="0.3">
      <c r="A3387">
        <f t="shared" si="314"/>
        <v>3387</v>
      </c>
      <c r="B3387" t="str">
        <f>IF(HLOOKUP("Memory",'vInfo (Imported)'!$1:$5000,A3387,FALSE)&gt;0,HLOOKUP("Memory",'vInfo (Imported)'!$1:$5000,A3387,FALSE),"")</f>
        <v/>
      </c>
      <c r="C3387" t="str">
        <f>IF(HLOOKUP("CPUs",'vInfo (Imported)'!$1:$5000,A3387,FALSE)&gt;0,
HLOOKUP("CPUs",'vInfo (Imported)'!$1:$5000,A3387,FALSE),
"")</f>
        <v/>
      </c>
      <c r="D3387" t="str">
        <f>IF(HLOOKUP($D$1,'vInfo (Imported)'!$1:$5000,A3387,FALSE)&gt;0,
HLOOKUP($D$1,'vInfo (Imported)'!$1:$5000,A3387,FALSE),
"")</f>
        <v/>
      </c>
      <c r="E3387" t="str">
        <f>IF(HLOOKUP("Category",'vInfo (Imported)'!$1:$5000,A3387,FALSE)&gt;0,
HLOOKUP("Category",'vInfo (Imported)'!$1:$5000,A3387,FALSE),
"")</f>
        <v/>
      </c>
      <c r="F3387" t="str">
        <f>IF(HLOOKUP("OS according to the configuration file",'vInfo (Imported)'!$1:$5000,A3387,FALSE)&gt;0,
HLOOKUP("OS according to the configuration file",'vInfo (Imported)'!$1:$5000,A3387,FALSE),
"")</f>
        <v/>
      </c>
      <c r="G3387" s="1" t="str">
        <f>IF(HLOOKUP("Cluster",'vInfo (Imported)'!$1:$5000,A3387,FALSE)&gt;0,
HLOOKUP("Cluster",'vInfo (Imported)'!$1:$5000,A3387,FALSE),
"")</f>
        <v/>
      </c>
      <c r="K3387" s="28">
        <f>'vCluster (Imported)'!A3387</f>
        <v>0</v>
      </c>
      <c r="L3387">
        <f t="shared" si="315"/>
        <v>0</v>
      </c>
      <c r="M3387">
        <f t="shared" si="316"/>
        <v>0</v>
      </c>
      <c r="N3387">
        <f t="shared" si="317"/>
        <v>0</v>
      </c>
      <c r="O3387" s="1">
        <f t="shared" si="318"/>
        <v>0</v>
      </c>
      <c r="P3387">
        <f>SUMIFS('vCluster (Imported)'!$G:$G,'vCluster (Imported)'!$A:$A,K3387)</f>
        <v>0</v>
      </c>
      <c r="Q3387">
        <f t="shared" si="319"/>
        <v>0</v>
      </c>
    </row>
    <row r="3388" spans="1:17" x14ac:dyDescent="0.3">
      <c r="A3388">
        <f t="shared" si="314"/>
        <v>3388</v>
      </c>
      <c r="B3388" t="str">
        <f>IF(HLOOKUP("Memory",'vInfo (Imported)'!$1:$5000,A3388,FALSE)&gt;0,HLOOKUP("Memory",'vInfo (Imported)'!$1:$5000,A3388,FALSE),"")</f>
        <v/>
      </c>
      <c r="C3388" t="str">
        <f>IF(HLOOKUP("CPUs",'vInfo (Imported)'!$1:$5000,A3388,FALSE)&gt;0,
HLOOKUP("CPUs",'vInfo (Imported)'!$1:$5000,A3388,FALSE),
"")</f>
        <v/>
      </c>
      <c r="D3388" t="str">
        <f>IF(HLOOKUP($D$1,'vInfo (Imported)'!$1:$5000,A3388,FALSE)&gt;0,
HLOOKUP($D$1,'vInfo (Imported)'!$1:$5000,A3388,FALSE),
"")</f>
        <v/>
      </c>
      <c r="E3388" t="str">
        <f>IF(HLOOKUP("Category",'vInfo (Imported)'!$1:$5000,A3388,FALSE)&gt;0,
HLOOKUP("Category",'vInfo (Imported)'!$1:$5000,A3388,FALSE),
"")</f>
        <v/>
      </c>
      <c r="F3388" t="str">
        <f>IF(HLOOKUP("OS according to the configuration file",'vInfo (Imported)'!$1:$5000,A3388,FALSE)&gt;0,
HLOOKUP("OS according to the configuration file",'vInfo (Imported)'!$1:$5000,A3388,FALSE),
"")</f>
        <v/>
      </c>
      <c r="G3388" s="1" t="str">
        <f>IF(HLOOKUP("Cluster",'vInfo (Imported)'!$1:$5000,A3388,FALSE)&gt;0,
HLOOKUP("Cluster",'vInfo (Imported)'!$1:$5000,A3388,FALSE),
"")</f>
        <v/>
      </c>
      <c r="K3388" s="28">
        <f>'vCluster (Imported)'!A3388</f>
        <v>0</v>
      </c>
      <c r="L3388">
        <f t="shared" si="315"/>
        <v>0</v>
      </c>
      <c r="M3388">
        <f t="shared" si="316"/>
        <v>0</v>
      </c>
      <c r="N3388">
        <f t="shared" si="317"/>
        <v>0</v>
      </c>
      <c r="O3388" s="1">
        <f t="shared" si="318"/>
        <v>0</v>
      </c>
      <c r="P3388">
        <f>SUMIFS('vCluster (Imported)'!$G:$G,'vCluster (Imported)'!$A:$A,K3388)</f>
        <v>0</v>
      </c>
      <c r="Q3388">
        <f t="shared" si="319"/>
        <v>0</v>
      </c>
    </row>
    <row r="3389" spans="1:17" x14ac:dyDescent="0.3">
      <c r="A3389">
        <f t="shared" si="314"/>
        <v>3389</v>
      </c>
      <c r="B3389" t="str">
        <f>IF(HLOOKUP("Memory",'vInfo (Imported)'!$1:$5000,A3389,FALSE)&gt;0,HLOOKUP("Memory",'vInfo (Imported)'!$1:$5000,A3389,FALSE),"")</f>
        <v/>
      </c>
      <c r="C3389" t="str">
        <f>IF(HLOOKUP("CPUs",'vInfo (Imported)'!$1:$5000,A3389,FALSE)&gt;0,
HLOOKUP("CPUs",'vInfo (Imported)'!$1:$5000,A3389,FALSE),
"")</f>
        <v/>
      </c>
      <c r="D3389" t="str">
        <f>IF(HLOOKUP($D$1,'vInfo (Imported)'!$1:$5000,A3389,FALSE)&gt;0,
HLOOKUP($D$1,'vInfo (Imported)'!$1:$5000,A3389,FALSE),
"")</f>
        <v/>
      </c>
      <c r="E3389" t="str">
        <f>IF(HLOOKUP("Category",'vInfo (Imported)'!$1:$5000,A3389,FALSE)&gt;0,
HLOOKUP("Category",'vInfo (Imported)'!$1:$5000,A3389,FALSE),
"")</f>
        <v/>
      </c>
      <c r="F3389" t="str">
        <f>IF(HLOOKUP("OS according to the configuration file",'vInfo (Imported)'!$1:$5000,A3389,FALSE)&gt;0,
HLOOKUP("OS according to the configuration file",'vInfo (Imported)'!$1:$5000,A3389,FALSE),
"")</f>
        <v/>
      </c>
      <c r="G3389" s="1" t="str">
        <f>IF(HLOOKUP("Cluster",'vInfo (Imported)'!$1:$5000,A3389,FALSE)&gt;0,
HLOOKUP("Cluster",'vInfo (Imported)'!$1:$5000,A3389,FALSE),
"")</f>
        <v/>
      </c>
      <c r="K3389" s="28">
        <f>'vCluster (Imported)'!A3389</f>
        <v>0</v>
      </c>
      <c r="L3389">
        <f t="shared" si="315"/>
        <v>0</v>
      </c>
      <c r="M3389">
        <f t="shared" si="316"/>
        <v>0</v>
      </c>
      <c r="N3389">
        <f t="shared" si="317"/>
        <v>0</v>
      </c>
      <c r="O3389" s="1">
        <f t="shared" si="318"/>
        <v>0</v>
      </c>
      <c r="P3389">
        <f>SUMIFS('vCluster (Imported)'!$G:$G,'vCluster (Imported)'!$A:$A,K3389)</f>
        <v>0</v>
      </c>
      <c r="Q3389">
        <f t="shared" si="319"/>
        <v>0</v>
      </c>
    </row>
    <row r="3390" spans="1:17" x14ac:dyDescent="0.3">
      <c r="A3390">
        <f t="shared" si="314"/>
        <v>3390</v>
      </c>
      <c r="B3390" t="str">
        <f>IF(HLOOKUP("Memory",'vInfo (Imported)'!$1:$5000,A3390,FALSE)&gt;0,HLOOKUP("Memory",'vInfo (Imported)'!$1:$5000,A3390,FALSE),"")</f>
        <v/>
      </c>
      <c r="C3390" t="str">
        <f>IF(HLOOKUP("CPUs",'vInfo (Imported)'!$1:$5000,A3390,FALSE)&gt;0,
HLOOKUP("CPUs",'vInfo (Imported)'!$1:$5000,A3390,FALSE),
"")</f>
        <v/>
      </c>
      <c r="D3390" t="str">
        <f>IF(HLOOKUP($D$1,'vInfo (Imported)'!$1:$5000,A3390,FALSE)&gt;0,
HLOOKUP($D$1,'vInfo (Imported)'!$1:$5000,A3390,FALSE),
"")</f>
        <v/>
      </c>
      <c r="E3390" t="str">
        <f>IF(HLOOKUP("Category",'vInfo (Imported)'!$1:$5000,A3390,FALSE)&gt;0,
HLOOKUP("Category",'vInfo (Imported)'!$1:$5000,A3390,FALSE),
"")</f>
        <v/>
      </c>
      <c r="F3390" t="str">
        <f>IF(HLOOKUP("OS according to the configuration file",'vInfo (Imported)'!$1:$5000,A3390,FALSE)&gt;0,
HLOOKUP("OS according to the configuration file",'vInfo (Imported)'!$1:$5000,A3390,FALSE),
"")</f>
        <v/>
      </c>
      <c r="G3390" s="1" t="str">
        <f>IF(HLOOKUP("Cluster",'vInfo (Imported)'!$1:$5000,A3390,FALSE)&gt;0,
HLOOKUP("Cluster",'vInfo (Imported)'!$1:$5000,A3390,FALSE),
"")</f>
        <v/>
      </c>
      <c r="K3390" s="28">
        <f>'vCluster (Imported)'!A3390</f>
        <v>0</v>
      </c>
      <c r="L3390">
        <f t="shared" si="315"/>
        <v>0</v>
      </c>
      <c r="M3390">
        <f t="shared" si="316"/>
        <v>0</v>
      </c>
      <c r="N3390">
        <f t="shared" si="317"/>
        <v>0</v>
      </c>
      <c r="O3390" s="1">
        <f t="shared" si="318"/>
        <v>0</v>
      </c>
      <c r="P3390">
        <f>SUMIFS('vCluster (Imported)'!$G:$G,'vCluster (Imported)'!$A:$A,K3390)</f>
        <v>0</v>
      </c>
      <c r="Q3390">
        <f t="shared" si="319"/>
        <v>0</v>
      </c>
    </row>
    <row r="3391" spans="1:17" x14ac:dyDescent="0.3">
      <c r="A3391">
        <f t="shared" si="314"/>
        <v>3391</v>
      </c>
      <c r="B3391" t="str">
        <f>IF(HLOOKUP("Memory",'vInfo (Imported)'!$1:$5000,A3391,FALSE)&gt;0,HLOOKUP("Memory",'vInfo (Imported)'!$1:$5000,A3391,FALSE),"")</f>
        <v/>
      </c>
      <c r="C3391" t="str">
        <f>IF(HLOOKUP("CPUs",'vInfo (Imported)'!$1:$5000,A3391,FALSE)&gt;0,
HLOOKUP("CPUs",'vInfo (Imported)'!$1:$5000,A3391,FALSE),
"")</f>
        <v/>
      </c>
      <c r="D3391" t="str">
        <f>IF(HLOOKUP($D$1,'vInfo (Imported)'!$1:$5000,A3391,FALSE)&gt;0,
HLOOKUP($D$1,'vInfo (Imported)'!$1:$5000,A3391,FALSE),
"")</f>
        <v/>
      </c>
      <c r="E3391" t="str">
        <f>IF(HLOOKUP("Category",'vInfo (Imported)'!$1:$5000,A3391,FALSE)&gt;0,
HLOOKUP("Category",'vInfo (Imported)'!$1:$5000,A3391,FALSE),
"")</f>
        <v/>
      </c>
      <c r="F3391" t="str">
        <f>IF(HLOOKUP("OS according to the configuration file",'vInfo (Imported)'!$1:$5000,A3391,FALSE)&gt;0,
HLOOKUP("OS according to the configuration file",'vInfo (Imported)'!$1:$5000,A3391,FALSE),
"")</f>
        <v/>
      </c>
      <c r="G3391" s="1" t="str">
        <f>IF(HLOOKUP("Cluster",'vInfo (Imported)'!$1:$5000,A3391,FALSE)&gt;0,
HLOOKUP("Cluster",'vInfo (Imported)'!$1:$5000,A3391,FALSE),
"")</f>
        <v/>
      </c>
      <c r="K3391" s="28">
        <f>'vCluster (Imported)'!A3391</f>
        <v>0</v>
      </c>
      <c r="L3391">
        <f t="shared" si="315"/>
        <v>0</v>
      </c>
      <c r="M3391">
        <f t="shared" si="316"/>
        <v>0</v>
      </c>
      <c r="N3391">
        <f t="shared" si="317"/>
        <v>0</v>
      </c>
      <c r="O3391" s="1">
        <f t="shared" si="318"/>
        <v>0</v>
      </c>
      <c r="P3391">
        <f>SUMIFS('vCluster (Imported)'!$G:$G,'vCluster (Imported)'!$A:$A,K3391)</f>
        <v>0</v>
      </c>
      <c r="Q3391">
        <f t="shared" si="319"/>
        <v>0</v>
      </c>
    </row>
    <row r="3392" spans="1:17" x14ac:dyDescent="0.3">
      <c r="A3392">
        <f t="shared" si="314"/>
        <v>3392</v>
      </c>
      <c r="B3392" t="str">
        <f>IF(HLOOKUP("Memory",'vInfo (Imported)'!$1:$5000,A3392,FALSE)&gt;0,HLOOKUP("Memory",'vInfo (Imported)'!$1:$5000,A3392,FALSE),"")</f>
        <v/>
      </c>
      <c r="C3392" t="str">
        <f>IF(HLOOKUP("CPUs",'vInfo (Imported)'!$1:$5000,A3392,FALSE)&gt;0,
HLOOKUP("CPUs",'vInfo (Imported)'!$1:$5000,A3392,FALSE),
"")</f>
        <v/>
      </c>
      <c r="D3392" t="str">
        <f>IF(HLOOKUP($D$1,'vInfo (Imported)'!$1:$5000,A3392,FALSE)&gt;0,
HLOOKUP($D$1,'vInfo (Imported)'!$1:$5000,A3392,FALSE),
"")</f>
        <v/>
      </c>
      <c r="E3392" t="str">
        <f>IF(HLOOKUP("Category",'vInfo (Imported)'!$1:$5000,A3392,FALSE)&gt;0,
HLOOKUP("Category",'vInfo (Imported)'!$1:$5000,A3392,FALSE),
"")</f>
        <v/>
      </c>
      <c r="F3392" t="str">
        <f>IF(HLOOKUP("OS according to the configuration file",'vInfo (Imported)'!$1:$5000,A3392,FALSE)&gt;0,
HLOOKUP("OS according to the configuration file",'vInfo (Imported)'!$1:$5000,A3392,FALSE),
"")</f>
        <v/>
      </c>
      <c r="G3392" s="1" t="str">
        <f>IF(HLOOKUP("Cluster",'vInfo (Imported)'!$1:$5000,A3392,FALSE)&gt;0,
HLOOKUP("Cluster",'vInfo (Imported)'!$1:$5000,A3392,FALSE),
"")</f>
        <v/>
      </c>
      <c r="K3392" s="28">
        <f>'vCluster (Imported)'!A3392</f>
        <v>0</v>
      </c>
      <c r="L3392">
        <f t="shared" si="315"/>
        <v>0</v>
      </c>
      <c r="M3392">
        <f t="shared" si="316"/>
        <v>0</v>
      </c>
      <c r="N3392">
        <f t="shared" si="317"/>
        <v>0</v>
      </c>
      <c r="O3392" s="1">
        <f t="shared" si="318"/>
        <v>0</v>
      </c>
      <c r="P3392">
        <f>SUMIFS('vCluster (Imported)'!$G:$G,'vCluster (Imported)'!$A:$A,K3392)</f>
        <v>0</v>
      </c>
      <c r="Q3392">
        <f t="shared" si="319"/>
        <v>0</v>
      </c>
    </row>
    <row r="3393" spans="1:17" x14ac:dyDescent="0.3">
      <c r="A3393">
        <f t="shared" si="314"/>
        <v>3393</v>
      </c>
      <c r="B3393" t="str">
        <f>IF(HLOOKUP("Memory",'vInfo (Imported)'!$1:$5000,A3393,FALSE)&gt;0,HLOOKUP("Memory",'vInfo (Imported)'!$1:$5000,A3393,FALSE),"")</f>
        <v/>
      </c>
      <c r="C3393" t="str">
        <f>IF(HLOOKUP("CPUs",'vInfo (Imported)'!$1:$5000,A3393,FALSE)&gt;0,
HLOOKUP("CPUs",'vInfo (Imported)'!$1:$5000,A3393,FALSE),
"")</f>
        <v/>
      </c>
      <c r="D3393" t="str">
        <f>IF(HLOOKUP($D$1,'vInfo (Imported)'!$1:$5000,A3393,FALSE)&gt;0,
HLOOKUP($D$1,'vInfo (Imported)'!$1:$5000,A3393,FALSE),
"")</f>
        <v/>
      </c>
      <c r="E3393" t="str">
        <f>IF(HLOOKUP("Category",'vInfo (Imported)'!$1:$5000,A3393,FALSE)&gt;0,
HLOOKUP("Category",'vInfo (Imported)'!$1:$5000,A3393,FALSE),
"")</f>
        <v/>
      </c>
      <c r="F3393" t="str">
        <f>IF(HLOOKUP("OS according to the configuration file",'vInfo (Imported)'!$1:$5000,A3393,FALSE)&gt;0,
HLOOKUP("OS according to the configuration file",'vInfo (Imported)'!$1:$5000,A3393,FALSE),
"")</f>
        <v/>
      </c>
      <c r="G3393" s="1" t="str">
        <f>IF(HLOOKUP("Cluster",'vInfo (Imported)'!$1:$5000,A3393,FALSE)&gt;0,
HLOOKUP("Cluster",'vInfo (Imported)'!$1:$5000,A3393,FALSE),
"")</f>
        <v/>
      </c>
      <c r="K3393" s="28">
        <f>'vCluster (Imported)'!A3393</f>
        <v>0</v>
      </c>
      <c r="L3393">
        <f t="shared" si="315"/>
        <v>0</v>
      </c>
      <c r="M3393">
        <f t="shared" si="316"/>
        <v>0</v>
      </c>
      <c r="N3393">
        <f t="shared" si="317"/>
        <v>0</v>
      </c>
      <c r="O3393" s="1">
        <f t="shared" si="318"/>
        <v>0</v>
      </c>
      <c r="P3393">
        <f>SUMIFS('vCluster (Imported)'!$G:$G,'vCluster (Imported)'!$A:$A,K3393)</f>
        <v>0</v>
      </c>
      <c r="Q3393">
        <f t="shared" si="319"/>
        <v>0</v>
      </c>
    </row>
    <row r="3394" spans="1:17" x14ac:dyDescent="0.3">
      <c r="A3394">
        <f t="shared" ref="A3394:A3457" si="320">A3393+1</f>
        <v>3394</v>
      </c>
      <c r="B3394" t="str">
        <f>IF(HLOOKUP("Memory",'vInfo (Imported)'!$1:$5000,A3394,FALSE)&gt;0,HLOOKUP("Memory",'vInfo (Imported)'!$1:$5000,A3394,FALSE),"")</f>
        <v/>
      </c>
      <c r="C3394" t="str">
        <f>IF(HLOOKUP("CPUs",'vInfo (Imported)'!$1:$5000,A3394,FALSE)&gt;0,
HLOOKUP("CPUs",'vInfo (Imported)'!$1:$5000,A3394,FALSE),
"")</f>
        <v/>
      </c>
      <c r="D3394" t="str">
        <f>IF(HLOOKUP($D$1,'vInfo (Imported)'!$1:$5000,A3394,FALSE)&gt;0,
HLOOKUP($D$1,'vInfo (Imported)'!$1:$5000,A3394,FALSE),
"")</f>
        <v/>
      </c>
      <c r="E3394" t="str">
        <f>IF(HLOOKUP("Category",'vInfo (Imported)'!$1:$5000,A3394,FALSE)&gt;0,
HLOOKUP("Category",'vInfo (Imported)'!$1:$5000,A3394,FALSE),
"")</f>
        <v/>
      </c>
      <c r="F3394" t="str">
        <f>IF(HLOOKUP("OS according to the configuration file",'vInfo (Imported)'!$1:$5000,A3394,FALSE)&gt;0,
HLOOKUP("OS according to the configuration file",'vInfo (Imported)'!$1:$5000,A3394,FALSE),
"")</f>
        <v/>
      </c>
      <c r="G3394" s="1" t="str">
        <f>IF(HLOOKUP("Cluster",'vInfo (Imported)'!$1:$5000,A3394,FALSE)&gt;0,
HLOOKUP("Cluster",'vInfo (Imported)'!$1:$5000,A3394,FALSE),
"")</f>
        <v/>
      </c>
      <c r="K3394" s="28">
        <f>'vCluster (Imported)'!A3394</f>
        <v>0</v>
      </c>
      <c r="L3394">
        <f t="shared" ref="L3394:L3457" si="321">COUNTIFS(G:G,K3394,$E:$E,$L$1)</f>
        <v>0</v>
      </c>
      <c r="M3394">
        <f t="shared" ref="M3394:M3457" si="322">COUNTIFS(G:G,K3394,$E:$E,$M$1)</f>
        <v>0</v>
      </c>
      <c r="N3394">
        <f t="shared" ref="N3394:N3457" si="323">COUNTIFS(G:G,K3394,$E:$E,$N$1)</f>
        <v>0</v>
      </c>
      <c r="O3394" s="1">
        <f t="shared" ref="O3394:O3457" si="324">COUNTIFS(G:G,K3394,$E:$E,$O$1)</f>
        <v>0</v>
      </c>
      <c r="P3394">
        <f>SUMIFS('vCluster (Imported)'!$G:$G,'vCluster (Imported)'!$A:$A,K3394)</f>
        <v>0</v>
      </c>
      <c r="Q3394">
        <f t="shared" ref="Q3394:Q3457" si="325">IF(L3394&gt;0,P3394,0)</f>
        <v>0</v>
      </c>
    </row>
    <row r="3395" spans="1:17" x14ac:dyDescent="0.3">
      <c r="A3395">
        <f t="shared" si="320"/>
        <v>3395</v>
      </c>
      <c r="B3395" t="str">
        <f>IF(HLOOKUP("Memory",'vInfo (Imported)'!$1:$5000,A3395,FALSE)&gt;0,HLOOKUP("Memory",'vInfo (Imported)'!$1:$5000,A3395,FALSE),"")</f>
        <v/>
      </c>
      <c r="C3395" t="str">
        <f>IF(HLOOKUP("CPUs",'vInfo (Imported)'!$1:$5000,A3395,FALSE)&gt;0,
HLOOKUP("CPUs",'vInfo (Imported)'!$1:$5000,A3395,FALSE),
"")</f>
        <v/>
      </c>
      <c r="D3395" t="str">
        <f>IF(HLOOKUP($D$1,'vInfo (Imported)'!$1:$5000,A3395,FALSE)&gt;0,
HLOOKUP($D$1,'vInfo (Imported)'!$1:$5000,A3395,FALSE),
"")</f>
        <v/>
      </c>
      <c r="E3395" t="str">
        <f>IF(HLOOKUP("Category",'vInfo (Imported)'!$1:$5000,A3395,FALSE)&gt;0,
HLOOKUP("Category",'vInfo (Imported)'!$1:$5000,A3395,FALSE),
"")</f>
        <v/>
      </c>
      <c r="F3395" t="str">
        <f>IF(HLOOKUP("OS according to the configuration file",'vInfo (Imported)'!$1:$5000,A3395,FALSE)&gt;0,
HLOOKUP("OS according to the configuration file",'vInfo (Imported)'!$1:$5000,A3395,FALSE),
"")</f>
        <v/>
      </c>
      <c r="G3395" s="1" t="str">
        <f>IF(HLOOKUP("Cluster",'vInfo (Imported)'!$1:$5000,A3395,FALSE)&gt;0,
HLOOKUP("Cluster",'vInfo (Imported)'!$1:$5000,A3395,FALSE),
"")</f>
        <v/>
      </c>
      <c r="K3395" s="28">
        <f>'vCluster (Imported)'!A3395</f>
        <v>0</v>
      </c>
      <c r="L3395">
        <f t="shared" si="321"/>
        <v>0</v>
      </c>
      <c r="M3395">
        <f t="shared" si="322"/>
        <v>0</v>
      </c>
      <c r="N3395">
        <f t="shared" si="323"/>
        <v>0</v>
      </c>
      <c r="O3395" s="1">
        <f t="shared" si="324"/>
        <v>0</v>
      </c>
      <c r="P3395">
        <f>SUMIFS('vCluster (Imported)'!$G:$G,'vCluster (Imported)'!$A:$A,K3395)</f>
        <v>0</v>
      </c>
      <c r="Q3395">
        <f t="shared" si="325"/>
        <v>0</v>
      </c>
    </row>
    <row r="3396" spans="1:17" x14ac:dyDescent="0.3">
      <c r="A3396">
        <f t="shared" si="320"/>
        <v>3396</v>
      </c>
      <c r="B3396" t="str">
        <f>IF(HLOOKUP("Memory",'vInfo (Imported)'!$1:$5000,A3396,FALSE)&gt;0,HLOOKUP("Memory",'vInfo (Imported)'!$1:$5000,A3396,FALSE),"")</f>
        <v/>
      </c>
      <c r="C3396" t="str">
        <f>IF(HLOOKUP("CPUs",'vInfo (Imported)'!$1:$5000,A3396,FALSE)&gt;0,
HLOOKUP("CPUs",'vInfo (Imported)'!$1:$5000,A3396,FALSE),
"")</f>
        <v/>
      </c>
      <c r="D3396" t="str">
        <f>IF(HLOOKUP($D$1,'vInfo (Imported)'!$1:$5000,A3396,FALSE)&gt;0,
HLOOKUP($D$1,'vInfo (Imported)'!$1:$5000,A3396,FALSE),
"")</f>
        <v/>
      </c>
      <c r="E3396" t="str">
        <f>IF(HLOOKUP("Category",'vInfo (Imported)'!$1:$5000,A3396,FALSE)&gt;0,
HLOOKUP("Category",'vInfo (Imported)'!$1:$5000,A3396,FALSE),
"")</f>
        <v/>
      </c>
      <c r="F3396" t="str">
        <f>IF(HLOOKUP("OS according to the configuration file",'vInfo (Imported)'!$1:$5000,A3396,FALSE)&gt;0,
HLOOKUP("OS according to the configuration file",'vInfo (Imported)'!$1:$5000,A3396,FALSE),
"")</f>
        <v/>
      </c>
      <c r="G3396" s="1" t="str">
        <f>IF(HLOOKUP("Cluster",'vInfo (Imported)'!$1:$5000,A3396,FALSE)&gt;0,
HLOOKUP("Cluster",'vInfo (Imported)'!$1:$5000,A3396,FALSE),
"")</f>
        <v/>
      </c>
      <c r="K3396" s="28">
        <f>'vCluster (Imported)'!A3396</f>
        <v>0</v>
      </c>
      <c r="L3396">
        <f t="shared" si="321"/>
        <v>0</v>
      </c>
      <c r="M3396">
        <f t="shared" si="322"/>
        <v>0</v>
      </c>
      <c r="N3396">
        <f t="shared" si="323"/>
        <v>0</v>
      </c>
      <c r="O3396" s="1">
        <f t="shared" si="324"/>
        <v>0</v>
      </c>
      <c r="P3396">
        <f>SUMIFS('vCluster (Imported)'!$G:$G,'vCluster (Imported)'!$A:$A,K3396)</f>
        <v>0</v>
      </c>
      <c r="Q3396">
        <f t="shared" si="325"/>
        <v>0</v>
      </c>
    </row>
    <row r="3397" spans="1:17" x14ac:dyDescent="0.3">
      <c r="A3397">
        <f t="shared" si="320"/>
        <v>3397</v>
      </c>
      <c r="B3397" t="str">
        <f>IF(HLOOKUP("Memory",'vInfo (Imported)'!$1:$5000,A3397,FALSE)&gt;0,HLOOKUP("Memory",'vInfo (Imported)'!$1:$5000,A3397,FALSE),"")</f>
        <v/>
      </c>
      <c r="C3397" t="str">
        <f>IF(HLOOKUP("CPUs",'vInfo (Imported)'!$1:$5000,A3397,FALSE)&gt;0,
HLOOKUP("CPUs",'vInfo (Imported)'!$1:$5000,A3397,FALSE),
"")</f>
        <v/>
      </c>
      <c r="D3397" t="str">
        <f>IF(HLOOKUP($D$1,'vInfo (Imported)'!$1:$5000,A3397,FALSE)&gt;0,
HLOOKUP($D$1,'vInfo (Imported)'!$1:$5000,A3397,FALSE),
"")</f>
        <v/>
      </c>
      <c r="E3397" t="str">
        <f>IF(HLOOKUP("Category",'vInfo (Imported)'!$1:$5000,A3397,FALSE)&gt;0,
HLOOKUP("Category",'vInfo (Imported)'!$1:$5000,A3397,FALSE),
"")</f>
        <v/>
      </c>
      <c r="F3397" t="str">
        <f>IF(HLOOKUP("OS according to the configuration file",'vInfo (Imported)'!$1:$5000,A3397,FALSE)&gt;0,
HLOOKUP("OS according to the configuration file",'vInfo (Imported)'!$1:$5000,A3397,FALSE),
"")</f>
        <v/>
      </c>
      <c r="G3397" s="1" t="str">
        <f>IF(HLOOKUP("Cluster",'vInfo (Imported)'!$1:$5000,A3397,FALSE)&gt;0,
HLOOKUP("Cluster",'vInfo (Imported)'!$1:$5000,A3397,FALSE),
"")</f>
        <v/>
      </c>
      <c r="K3397" s="28">
        <f>'vCluster (Imported)'!A3397</f>
        <v>0</v>
      </c>
      <c r="L3397">
        <f t="shared" si="321"/>
        <v>0</v>
      </c>
      <c r="M3397">
        <f t="shared" si="322"/>
        <v>0</v>
      </c>
      <c r="N3397">
        <f t="shared" si="323"/>
        <v>0</v>
      </c>
      <c r="O3397" s="1">
        <f t="shared" si="324"/>
        <v>0</v>
      </c>
      <c r="P3397">
        <f>SUMIFS('vCluster (Imported)'!$G:$G,'vCluster (Imported)'!$A:$A,K3397)</f>
        <v>0</v>
      </c>
      <c r="Q3397">
        <f t="shared" si="325"/>
        <v>0</v>
      </c>
    </row>
    <row r="3398" spans="1:17" x14ac:dyDescent="0.3">
      <c r="A3398">
        <f t="shared" si="320"/>
        <v>3398</v>
      </c>
      <c r="B3398" t="str">
        <f>IF(HLOOKUP("Memory",'vInfo (Imported)'!$1:$5000,A3398,FALSE)&gt;0,HLOOKUP("Memory",'vInfo (Imported)'!$1:$5000,A3398,FALSE),"")</f>
        <v/>
      </c>
      <c r="C3398" t="str">
        <f>IF(HLOOKUP("CPUs",'vInfo (Imported)'!$1:$5000,A3398,FALSE)&gt;0,
HLOOKUP("CPUs",'vInfo (Imported)'!$1:$5000,A3398,FALSE),
"")</f>
        <v/>
      </c>
      <c r="D3398" t="str">
        <f>IF(HLOOKUP($D$1,'vInfo (Imported)'!$1:$5000,A3398,FALSE)&gt;0,
HLOOKUP($D$1,'vInfo (Imported)'!$1:$5000,A3398,FALSE),
"")</f>
        <v/>
      </c>
      <c r="E3398" t="str">
        <f>IF(HLOOKUP("Category",'vInfo (Imported)'!$1:$5000,A3398,FALSE)&gt;0,
HLOOKUP("Category",'vInfo (Imported)'!$1:$5000,A3398,FALSE),
"")</f>
        <v/>
      </c>
      <c r="F3398" t="str">
        <f>IF(HLOOKUP("OS according to the configuration file",'vInfo (Imported)'!$1:$5000,A3398,FALSE)&gt;0,
HLOOKUP("OS according to the configuration file",'vInfo (Imported)'!$1:$5000,A3398,FALSE),
"")</f>
        <v/>
      </c>
      <c r="G3398" s="1" t="str">
        <f>IF(HLOOKUP("Cluster",'vInfo (Imported)'!$1:$5000,A3398,FALSE)&gt;0,
HLOOKUP("Cluster",'vInfo (Imported)'!$1:$5000,A3398,FALSE),
"")</f>
        <v/>
      </c>
      <c r="K3398" s="28">
        <f>'vCluster (Imported)'!A3398</f>
        <v>0</v>
      </c>
      <c r="L3398">
        <f t="shared" si="321"/>
        <v>0</v>
      </c>
      <c r="M3398">
        <f t="shared" si="322"/>
        <v>0</v>
      </c>
      <c r="N3398">
        <f t="shared" si="323"/>
        <v>0</v>
      </c>
      <c r="O3398" s="1">
        <f t="shared" si="324"/>
        <v>0</v>
      </c>
      <c r="P3398">
        <f>SUMIFS('vCluster (Imported)'!$G:$G,'vCluster (Imported)'!$A:$A,K3398)</f>
        <v>0</v>
      </c>
      <c r="Q3398">
        <f t="shared" si="325"/>
        <v>0</v>
      </c>
    </row>
    <row r="3399" spans="1:17" x14ac:dyDescent="0.3">
      <c r="A3399">
        <f t="shared" si="320"/>
        <v>3399</v>
      </c>
      <c r="B3399" t="str">
        <f>IF(HLOOKUP("Memory",'vInfo (Imported)'!$1:$5000,A3399,FALSE)&gt;0,HLOOKUP("Memory",'vInfo (Imported)'!$1:$5000,A3399,FALSE),"")</f>
        <v/>
      </c>
      <c r="C3399" t="str">
        <f>IF(HLOOKUP("CPUs",'vInfo (Imported)'!$1:$5000,A3399,FALSE)&gt;0,
HLOOKUP("CPUs",'vInfo (Imported)'!$1:$5000,A3399,FALSE),
"")</f>
        <v/>
      </c>
      <c r="D3399" t="str">
        <f>IF(HLOOKUP($D$1,'vInfo (Imported)'!$1:$5000,A3399,FALSE)&gt;0,
HLOOKUP($D$1,'vInfo (Imported)'!$1:$5000,A3399,FALSE),
"")</f>
        <v/>
      </c>
      <c r="E3399" t="str">
        <f>IF(HLOOKUP("Category",'vInfo (Imported)'!$1:$5000,A3399,FALSE)&gt;0,
HLOOKUP("Category",'vInfo (Imported)'!$1:$5000,A3399,FALSE),
"")</f>
        <v/>
      </c>
      <c r="F3399" t="str">
        <f>IF(HLOOKUP("OS according to the configuration file",'vInfo (Imported)'!$1:$5000,A3399,FALSE)&gt;0,
HLOOKUP("OS according to the configuration file",'vInfo (Imported)'!$1:$5000,A3399,FALSE),
"")</f>
        <v/>
      </c>
      <c r="G3399" s="1" t="str">
        <f>IF(HLOOKUP("Cluster",'vInfo (Imported)'!$1:$5000,A3399,FALSE)&gt;0,
HLOOKUP("Cluster",'vInfo (Imported)'!$1:$5000,A3399,FALSE),
"")</f>
        <v/>
      </c>
      <c r="K3399" s="28">
        <f>'vCluster (Imported)'!A3399</f>
        <v>0</v>
      </c>
      <c r="L3399">
        <f t="shared" si="321"/>
        <v>0</v>
      </c>
      <c r="M3399">
        <f t="shared" si="322"/>
        <v>0</v>
      </c>
      <c r="N3399">
        <f t="shared" si="323"/>
        <v>0</v>
      </c>
      <c r="O3399" s="1">
        <f t="shared" si="324"/>
        <v>0</v>
      </c>
      <c r="P3399">
        <f>SUMIFS('vCluster (Imported)'!$G:$G,'vCluster (Imported)'!$A:$A,K3399)</f>
        <v>0</v>
      </c>
      <c r="Q3399">
        <f t="shared" si="325"/>
        <v>0</v>
      </c>
    </row>
    <row r="3400" spans="1:17" x14ac:dyDescent="0.3">
      <c r="A3400">
        <f t="shared" si="320"/>
        <v>3400</v>
      </c>
      <c r="B3400" t="str">
        <f>IF(HLOOKUP("Memory",'vInfo (Imported)'!$1:$5000,A3400,FALSE)&gt;0,HLOOKUP("Memory",'vInfo (Imported)'!$1:$5000,A3400,FALSE),"")</f>
        <v/>
      </c>
      <c r="C3400" t="str">
        <f>IF(HLOOKUP("CPUs",'vInfo (Imported)'!$1:$5000,A3400,FALSE)&gt;0,
HLOOKUP("CPUs",'vInfo (Imported)'!$1:$5000,A3400,FALSE),
"")</f>
        <v/>
      </c>
      <c r="D3400" t="str">
        <f>IF(HLOOKUP($D$1,'vInfo (Imported)'!$1:$5000,A3400,FALSE)&gt;0,
HLOOKUP($D$1,'vInfo (Imported)'!$1:$5000,A3400,FALSE),
"")</f>
        <v/>
      </c>
      <c r="E3400" t="str">
        <f>IF(HLOOKUP("Category",'vInfo (Imported)'!$1:$5000,A3400,FALSE)&gt;0,
HLOOKUP("Category",'vInfo (Imported)'!$1:$5000,A3400,FALSE),
"")</f>
        <v/>
      </c>
      <c r="F3400" t="str">
        <f>IF(HLOOKUP("OS according to the configuration file",'vInfo (Imported)'!$1:$5000,A3400,FALSE)&gt;0,
HLOOKUP("OS according to the configuration file",'vInfo (Imported)'!$1:$5000,A3400,FALSE),
"")</f>
        <v/>
      </c>
      <c r="G3400" s="1" t="str">
        <f>IF(HLOOKUP("Cluster",'vInfo (Imported)'!$1:$5000,A3400,FALSE)&gt;0,
HLOOKUP("Cluster",'vInfo (Imported)'!$1:$5000,A3400,FALSE),
"")</f>
        <v/>
      </c>
      <c r="K3400" s="28">
        <f>'vCluster (Imported)'!A3400</f>
        <v>0</v>
      </c>
      <c r="L3400">
        <f t="shared" si="321"/>
        <v>0</v>
      </c>
      <c r="M3400">
        <f t="shared" si="322"/>
        <v>0</v>
      </c>
      <c r="N3400">
        <f t="shared" si="323"/>
        <v>0</v>
      </c>
      <c r="O3400" s="1">
        <f t="shared" si="324"/>
        <v>0</v>
      </c>
      <c r="P3400">
        <f>SUMIFS('vCluster (Imported)'!$G:$G,'vCluster (Imported)'!$A:$A,K3400)</f>
        <v>0</v>
      </c>
      <c r="Q3400">
        <f t="shared" si="325"/>
        <v>0</v>
      </c>
    </row>
    <row r="3401" spans="1:17" x14ac:dyDescent="0.3">
      <c r="A3401">
        <f t="shared" si="320"/>
        <v>3401</v>
      </c>
      <c r="B3401" t="str">
        <f>IF(HLOOKUP("Memory",'vInfo (Imported)'!$1:$5000,A3401,FALSE)&gt;0,HLOOKUP("Memory",'vInfo (Imported)'!$1:$5000,A3401,FALSE),"")</f>
        <v/>
      </c>
      <c r="C3401" t="str">
        <f>IF(HLOOKUP("CPUs",'vInfo (Imported)'!$1:$5000,A3401,FALSE)&gt;0,
HLOOKUP("CPUs",'vInfo (Imported)'!$1:$5000,A3401,FALSE),
"")</f>
        <v/>
      </c>
      <c r="D3401" t="str">
        <f>IF(HLOOKUP($D$1,'vInfo (Imported)'!$1:$5000,A3401,FALSE)&gt;0,
HLOOKUP($D$1,'vInfo (Imported)'!$1:$5000,A3401,FALSE),
"")</f>
        <v/>
      </c>
      <c r="E3401" t="str">
        <f>IF(HLOOKUP("Category",'vInfo (Imported)'!$1:$5000,A3401,FALSE)&gt;0,
HLOOKUP("Category",'vInfo (Imported)'!$1:$5000,A3401,FALSE),
"")</f>
        <v/>
      </c>
      <c r="F3401" t="str">
        <f>IF(HLOOKUP("OS according to the configuration file",'vInfo (Imported)'!$1:$5000,A3401,FALSE)&gt;0,
HLOOKUP("OS according to the configuration file",'vInfo (Imported)'!$1:$5000,A3401,FALSE),
"")</f>
        <v/>
      </c>
      <c r="G3401" s="1" t="str">
        <f>IF(HLOOKUP("Cluster",'vInfo (Imported)'!$1:$5000,A3401,FALSE)&gt;0,
HLOOKUP("Cluster",'vInfo (Imported)'!$1:$5000,A3401,FALSE),
"")</f>
        <v/>
      </c>
      <c r="K3401" s="28">
        <f>'vCluster (Imported)'!A3401</f>
        <v>0</v>
      </c>
      <c r="L3401">
        <f t="shared" si="321"/>
        <v>0</v>
      </c>
      <c r="M3401">
        <f t="shared" si="322"/>
        <v>0</v>
      </c>
      <c r="N3401">
        <f t="shared" si="323"/>
        <v>0</v>
      </c>
      <c r="O3401" s="1">
        <f t="shared" si="324"/>
        <v>0</v>
      </c>
      <c r="P3401">
        <f>SUMIFS('vCluster (Imported)'!$G:$G,'vCluster (Imported)'!$A:$A,K3401)</f>
        <v>0</v>
      </c>
      <c r="Q3401">
        <f t="shared" si="325"/>
        <v>0</v>
      </c>
    </row>
    <row r="3402" spans="1:17" x14ac:dyDescent="0.3">
      <c r="A3402">
        <f t="shared" si="320"/>
        <v>3402</v>
      </c>
      <c r="B3402" t="str">
        <f>IF(HLOOKUP("Memory",'vInfo (Imported)'!$1:$5000,A3402,FALSE)&gt;0,HLOOKUP("Memory",'vInfo (Imported)'!$1:$5000,A3402,FALSE),"")</f>
        <v/>
      </c>
      <c r="C3402" t="str">
        <f>IF(HLOOKUP("CPUs",'vInfo (Imported)'!$1:$5000,A3402,FALSE)&gt;0,
HLOOKUP("CPUs",'vInfo (Imported)'!$1:$5000,A3402,FALSE),
"")</f>
        <v/>
      </c>
      <c r="D3402" t="str">
        <f>IF(HLOOKUP($D$1,'vInfo (Imported)'!$1:$5000,A3402,FALSE)&gt;0,
HLOOKUP($D$1,'vInfo (Imported)'!$1:$5000,A3402,FALSE),
"")</f>
        <v/>
      </c>
      <c r="E3402" t="str">
        <f>IF(HLOOKUP("Category",'vInfo (Imported)'!$1:$5000,A3402,FALSE)&gt;0,
HLOOKUP("Category",'vInfo (Imported)'!$1:$5000,A3402,FALSE),
"")</f>
        <v/>
      </c>
      <c r="F3402" t="str">
        <f>IF(HLOOKUP("OS according to the configuration file",'vInfo (Imported)'!$1:$5000,A3402,FALSE)&gt;0,
HLOOKUP("OS according to the configuration file",'vInfo (Imported)'!$1:$5000,A3402,FALSE),
"")</f>
        <v/>
      </c>
      <c r="G3402" s="1" t="str">
        <f>IF(HLOOKUP("Cluster",'vInfo (Imported)'!$1:$5000,A3402,FALSE)&gt;0,
HLOOKUP("Cluster",'vInfo (Imported)'!$1:$5000,A3402,FALSE),
"")</f>
        <v/>
      </c>
      <c r="K3402" s="28">
        <f>'vCluster (Imported)'!A3402</f>
        <v>0</v>
      </c>
      <c r="L3402">
        <f t="shared" si="321"/>
        <v>0</v>
      </c>
      <c r="M3402">
        <f t="shared" si="322"/>
        <v>0</v>
      </c>
      <c r="N3402">
        <f t="shared" si="323"/>
        <v>0</v>
      </c>
      <c r="O3402" s="1">
        <f t="shared" si="324"/>
        <v>0</v>
      </c>
      <c r="P3402">
        <f>SUMIFS('vCluster (Imported)'!$G:$G,'vCluster (Imported)'!$A:$A,K3402)</f>
        <v>0</v>
      </c>
      <c r="Q3402">
        <f t="shared" si="325"/>
        <v>0</v>
      </c>
    </row>
    <row r="3403" spans="1:17" x14ac:dyDescent="0.3">
      <c r="A3403">
        <f t="shared" si="320"/>
        <v>3403</v>
      </c>
      <c r="B3403" t="str">
        <f>IF(HLOOKUP("Memory",'vInfo (Imported)'!$1:$5000,A3403,FALSE)&gt;0,HLOOKUP("Memory",'vInfo (Imported)'!$1:$5000,A3403,FALSE),"")</f>
        <v/>
      </c>
      <c r="C3403" t="str">
        <f>IF(HLOOKUP("CPUs",'vInfo (Imported)'!$1:$5000,A3403,FALSE)&gt;0,
HLOOKUP("CPUs",'vInfo (Imported)'!$1:$5000,A3403,FALSE),
"")</f>
        <v/>
      </c>
      <c r="D3403" t="str">
        <f>IF(HLOOKUP($D$1,'vInfo (Imported)'!$1:$5000,A3403,FALSE)&gt;0,
HLOOKUP($D$1,'vInfo (Imported)'!$1:$5000,A3403,FALSE),
"")</f>
        <v/>
      </c>
      <c r="E3403" t="str">
        <f>IF(HLOOKUP("Category",'vInfo (Imported)'!$1:$5000,A3403,FALSE)&gt;0,
HLOOKUP("Category",'vInfo (Imported)'!$1:$5000,A3403,FALSE),
"")</f>
        <v/>
      </c>
      <c r="F3403" t="str">
        <f>IF(HLOOKUP("OS according to the configuration file",'vInfo (Imported)'!$1:$5000,A3403,FALSE)&gt;0,
HLOOKUP("OS according to the configuration file",'vInfo (Imported)'!$1:$5000,A3403,FALSE),
"")</f>
        <v/>
      </c>
      <c r="G3403" s="1" t="str">
        <f>IF(HLOOKUP("Cluster",'vInfo (Imported)'!$1:$5000,A3403,FALSE)&gt;0,
HLOOKUP("Cluster",'vInfo (Imported)'!$1:$5000,A3403,FALSE),
"")</f>
        <v/>
      </c>
      <c r="K3403" s="28">
        <f>'vCluster (Imported)'!A3403</f>
        <v>0</v>
      </c>
      <c r="L3403">
        <f t="shared" si="321"/>
        <v>0</v>
      </c>
      <c r="M3403">
        <f t="shared" si="322"/>
        <v>0</v>
      </c>
      <c r="N3403">
        <f t="shared" si="323"/>
        <v>0</v>
      </c>
      <c r="O3403" s="1">
        <f t="shared" si="324"/>
        <v>0</v>
      </c>
      <c r="P3403">
        <f>SUMIFS('vCluster (Imported)'!$G:$G,'vCluster (Imported)'!$A:$A,K3403)</f>
        <v>0</v>
      </c>
      <c r="Q3403">
        <f t="shared" si="325"/>
        <v>0</v>
      </c>
    </row>
    <row r="3404" spans="1:17" x14ac:dyDescent="0.3">
      <c r="A3404">
        <f t="shared" si="320"/>
        <v>3404</v>
      </c>
      <c r="B3404" t="str">
        <f>IF(HLOOKUP("Memory",'vInfo (Imported)'!$1:$5000,A3404,FALSE)&gt;0,HLOOKUP("Memory",'vInfo (Imported)'!$1:$5000,A3404,FALSE),"")</f>
        <v/>
      </c>
      <c r="C3404" t="str">
        <f>IF(HLOOKUP("CPUs",'vInfo (Imported)'!$1:$5000,A3404,FALSE)&gt;0,
HLOOKUP("CPUs",'vInfo (Imported)'!$1:$5000,A3404,FALSE),
"")</f>
        <v/>
      </c>
      <c r="D3404" t="str">
        <f>IF(HLOOKUP($D$1,'vInfo (Imported)'!$1:$5000,A3404,FALSE)&gt;0,
HLOOKUP($D$1,'vInfo (Imported)'!$1:$5000,A3404,FALSE),
"")</f>
        <v/>
      </c>
      <c r="E3404" t="str">
        <f>IF(HLOOKUP("Category",'vInfo (Imported)'!$1:$5000,A3404,FALSE)&gt;0,
HLOOKUP("Category",'vInfo (Imported)'!$1:$5000,A3404,FALSE),
"")</f>
        <v/>
      </c>
      <c r="F3404" t="str">
        <f>IF(HLOOKUP("OS according to the configuration file",'vInfo (Imported)'!$1:$5000,A3404,FALSE)&gt;0,
HLOOKUP("OS according to the configuration file",'vInfo (Imported)'!$1:$5000,A3404,FALSE),
"")</f>
        <v/>
      </c>
      <c r="G3404" s="1" t="str">
        <f>IF(HLOOKUP("Cluster",'vInfo (Imported)'!$1:$5000,A3404,FALSE)&gt;0,
HLOOKUP("Cluster",'vInfo (Imported)'!$1:$5000,A3404,FALSE),
"")</f>
        <v/>
      </c>
      <c r="K3404" s="28">
        <f>'vCluster (Imported)'!A3404</f>
        <v>0</v>
      </c>
      <c r="L3404">
        <f t="shared" si="321"/>
        <v>0</v>
      </c>
      <c r="M3404">
        <f t="shared" si="322"/>
        <v>0</v>
      </c>
      <c r="N3404">
        <f t="shared" si="323"/>
        <v>0</v>
      </c>
      <c r="O3404" s="1">
        <f t="shared" si="324"/>
        <v>0</v>
      </c>
      <c r="P3404">
        <f>SUMIFS('vCluster (Imported)'!$G:$G,'vCluster (Imported)'!$A:$A,K3404)</f>
        <v>0</v>
      </c>
      <c r="Q3404">
        <f t="shared" si="325"/>
        <v>0</v>
      </c>
    </row>
    <row r="3405" spans="1:17" x14ac:dyDescent="0.3">
      <c r="A3405">
        <f t="shared" si="320"/>
        <v>3405</v>
      </c>
      <c r="B3405" t="str">
        <f>IF(HLOOKUP("Memory",'vInfo (Imported)'!$1:$5000,A3405,FALSE)&gt;0,HLOOKUP("Memory",'vInfo (Imported)'!$1:$5000,A3405,FALSE),"")</f>
        <v/>
      </c>
      <c r="C3405" t="str">
        <f>IF(HLOOKUP("CPUs",'vInfo (Imported)'!$1:$5000,A3405,FALSE)&gt;0,
HLOOKUP("CPUs",'vInfo (Imported)'!$1:$5000,A3405,FALSE),
"")</f>
        <v/>
      </c>
      <c r="D3405" t="str">
        <f>IF(HLOOKUP($D$1,'vInfo (Imported)'!$1:$5000,A3405,FALSE)&gt;0,
HLOOKUP($D$1,'vInfo (Imported)'!$1:$5000,A3405,FALSE),
"")</f>
        <v/>
      </c>
      <c r="E3405" t="str">
        <f>IF(HLOOKUP("Category",'vInfo (Imported)'!$1:$5000,A3405,FALSE)&gt;0,
HLOOKUP("Category",'vInfo (Imported)'!$1:$5000,A3405,FALSE),
"")</f>
        <v/>
      </c>
      <c r="F3405" t="str">
        <f>IF(HLOOKUP("OS according to the configuration file",'vInfo (Imported)'!$1:$5000,A3405,FALSE)&gt;0,
HLOOKUP("OS according to the configuration file",'vInfo (Imported)'!$1:$5000,A3405,FALSE),
"")</f>
        <v/>
      </c>
      <c r="G3405" s="1" t="str">
        <f>IF(HLOOKUP("Cluster",'vInfo (Imported)'!$1:$5000,A3405,FALSE)&gt;0,
HLOOKUP("Cluster",'vInfo (Imported)'!$1:$5000,A3405,FALSE),
"")</f>
        <v/>
      </c>
      <c r="K3405" s="28">
        <f>'vCluster (Imported)'!A3405</f>
        <v>0</v>
      </c>
      <c r="L3405">
        <f t="shared" si="321"/>
        <v>0</v>
      </c>
      <c r="M3405">
        <f t="shared" si="322"/>
        <v>0</v>
      </c>
      <c r="N3405">
        <f t="shared" si="323"/>
        <v>0</v>
      </c>
      <c r="O3405" s="1">
        <f t="shared" si="324"/>
        <v>0</v>
      </c>
      <c r="P3405">
        <f>SUMIFS('vCluster (Imported)'!$G:$G,'vCluster (Imported)'!$A:$A,K3405)</f>
        <v>0</v>
      </c>
      <c r="Q3405">
        <f t="shared" si="325"/>
        <v>0</v>
      </c>
    </row>
    <row r="3406" spans="1:17" x14ac:dyDescent="0.3">
      <c r="A3406">
        <f t="shared" si="320"/>
        <v>3406</v>
      </c>
      <c r="B3406" t="str">
        <f>IF(HLOOKUP("Memory",'vInfo (Imported)'!$1:$5000,A3406,FALSE)&gt;0,HLOOKUP("Memory",'vInfo (Imported)'!$1:$5000,A3406,FALSE),"")</f>
        <v/>
      </c>
      <c r="C3406" t="str">
        <f>IF(HLOOKUP("CPUs",'vInfo (Imported)'!$1:$5000,A3406,FALSE)&gt;0,
HLOOKUP("CPUs",'vInfo (Imported)'!$1:$5000,A3406,FALSE),
"")</f>
        <v/>
      </c>
      <c r="D3406" t="str">
        <f>IF(HLOOKUP($D$1,'vInfo (Imported)'!$1:$5000,A3406,FALSE)&gt;0,
HLOOKUP($D$1,'vInfo (Imported)'!$1:$5000,A3406,FALSE),
"")</f>
        <v/>
      </c>
      <c r="E3406" t="str">
        <f>IF(HLOOKUP("Category",'vInfo (Imported)'!$1:$5000,A3406,FALSE)&gt;0,
HLOOKUP("Category",'vInfo (Imported)'!$1:$5000,A3406,FALSE),
"")</f>
        <v/>
      </c>
      <c r="F3406" t="str">
        <f>IF(HLOOKUP("OS according to the configuration file",'vInfo (Imported)'!$1:$5000,A3406,FALSE)&gt;0,
HLOOKUP("OS according to the configuration file",'vInfo (Imported)'!$1:$5000,A3406,FALSE),
"")</f>
        <v/>
      </c>
      <c r="G3406" s="1" t="str">
        <f>IF(HLOOKUP("Cluster",'vInfo (Imported)'!$1:$5000,A3406,FALSE)&gt;0,
HLOOKUP("Cluster",'vInfo (Imported)'!$1:$5000,A3406,FALSE),
"")</f>
        <v/>
      </c>
      <c r="K3406" s="28">
        <f>'vCluster (Imported)'!A3406</f>
        <v>0</v>
      </c>
      <c r="L3406">
        <f t="shared" si="321"/>
        <v>0</v>
      </c>
      <c r="M3406">
        <f t="shared" si="322"/>
        <v>0</v>
      </c>
      <c r="N3406">
        <f t="shared" si="323"/>
        <v>0</v>
      </c>
      <c r="O3406" s="1">
        <f t="shared" si="324"/>
        <v>0</v>
      </c>
      <c r="P3406">
        <f>SUMIFS('vCluster (Imported)'!$G:$G,'vCluster (Imported)'!$A:$A,K3406)</f>
        <v>0</v>
      </c>
      <c r="Q3406">
        <f t="shared" si="325"/>
        <v>0</v>
      </c>
    </row>
    <row r="3407" spans="1:17" x14ac:dyDescent="0.3">
      <c r="A3407">
        <f t="shared" si="320"/>
        <v>3407</v>
      </c>
      <c r="B3407" t="str">
        <f>IF(HLOOKUP("Memory",'vInfo (Imported)'!$1:$5000,A3407,FALSE)&gt;0,HLOOKUP("Memory",'vInfo (Imported)'!$1:$5000,A3407,FALSE),"")</f>
        <v/>
      </c>
      <c r="C3407" t="str">
        <f>IF(HLOOKUP("CPUs",'vInfo (Imported)'!$1:$5000,A3407,FALSE)&gt;0,
HLOOKUP("CPUs",'vInfo (Imported)'!$1:$5000,A3407,FALSE),
"")</f>
        <v/>
      </c>
      <c r="D3407" t="str">
        <f>IF(HLOOKUP($D$1,'vInfo (Imported)'!$1:$5000,A3407,FALSE)&gt;0,
HLOOKUP($D$1,'vInfo (Imported)'!$1:$5000,A3407,FALSE),
"")</f>
        <v/>
      </c>
      <c r="E3407" t="str">
        <f>IF(HLOOKUP("Category",'vInfo (Imported)'!$1:$5000,A3407,FALSE)&gt;0,
HLOOKUP("Category",'vInfo (Imported)'!$1:$5000,A3407,FALSE),
"")</f>
        <v/>
      </c>
      <c r="F3407" t="str">
        <f>IF(HLOOKUP("OS according to the configuration file",'vInfo (Imported)'!$1:$5000,A3407,FALSE)&gt;0,
HLOOKUP("OS according to the configuration file",'vInfo (Imported)'!$1:$5000,A3407,FALSE),
"")</f>
        <v/>
      </c>
      <c r="G3407" s="1" t="str">
        <f>IF(HLOOKUP("Cluster",'vInfo (Imported)'!$1:$5000,A3407,FALSE)&gt;0,
HLOOKUP("Cluster",'vInfo (Imported)'!$1:$5000,A3407,FALSE),
"")</f>
        <v/>
      </c>
      <c r="K3407" s="28">
        <f>'vCluster (Imported)'!A3407</f>
        <v>0</v>
      </c>
      <c r="L3407">
        <f t="shared" si="321"/>
        <v>0</v>
      </c>
      <c r="M3407">
        <f t="shared" si="322"/>
        <v>0</v>
      </c>
      <c r="N3407">
        <f t="shared" si="323"/>
        <v>0</v>
      </c>
      <c r="O3407" s="1">
        <f t="shared" si="324"/>
        <v>0</v>
      </c>
      <c r="P3407">
        <f>SUMIFS('vCluster (Imported)'!$G:$G,'vCluster (Imported)'!$A:$A,K3407)</f>
        <v>0</v>
      </c>
      <c r="Q3407">
        <f t="shared" si="325"/>
        <v>0</v>
      </c>
    </row>
    <row r="3408" spans="1:17" x14ac:dyDescent="0.3">
      <c r="A3408">
        <f t="shared" si="320"/>
        <v>3408</v>
      </c>
      <c r="B3408" t="str">
        <f>IF(HLOOKUP("Memory",'vInfo (Imported)'!$1:$5000,A3408,FALSE)&gt;0,HLOOKUP("Memory",'vInfo (Imported)'!$1:$5000,A3408,FALSE),"")</f>
        <v/>
      </c>
      <c r="C3408" t="str">
        <f>IF(HLOOKUP("CPUs",'vInfo (Imported)'!$1:$5000,A3408,FALSE)&gt;0,
HLOOKUP("CPUs",'vInfo (Imported)'!$1:$5000,A3408,FALSE),
"")</f>
        <v/>
      </c>
      <c r="D3408" t="str">
        <f>IF(HLOOKUP($D$1,'vInfo (Imported)'!$1:$5000,A3408,FALSE)&gt;0,
HLOOKUP($D$1,'vInfo (Imported)'!$1:$5000,A3408,FALSE),
"")</f>
        <v/>
      </c>
      <c r="E3408" t="str">
        <f>IF(HLOOKUP("Category",'vInfo (Imported)'!$1:$5000,A3408,FALSE)&gt;0,
HLOOKUP("Category",'vInfo (Imported)'!$1:$5000,A3408,FALSE),
"")</f>
        <v/>
      </c>
      <c r="F3408" t="str">
        <f>IF(HLOOKUP("OS according to the configuration file",'vInfo (Imported)'!$1:$5000,A3408,FALSE)&gt;0,
HLOOKUP("OS according to the configuration file",'vInfo (Imported)'!$1:$5000,A3408,FALSE),
"")</f>
        <v/>
      </c>
      <c r="G3408" s="1" t="str">
        <f>IF(HLOOKUP("Cluster",'vInfo (Imported)'!$1:$5000,A3408,FALSE)&gt;0,
HLOOKUP("Cluster",'vInfo (Imported)'!$1:$5000,A3408,FALSE),
"")</f>
        <v/>
      </c>
      <c r="K3408" s="28">
        <f>'vCluster (Imported)'!A3408</f>
        <v>0</v>
      </c>
      <c r="L3408">
        <f t="shared" si="321"/>
        <v>0</v>
      </c>
      <c r="M3408">
        <f t="shared" si="322"/>
        <v>0</v>
      </c>
      <c r="N3408">
        <f t="shared" si="323"/>
        <v>0</v>
      </c>
      <c r="O3408" s="1">
        <f t="shared" si="324"/>
        <v>0</v>
      </c>
      <c r="P3408">
        <f>SUMIFS('vCluster (Imported)'!$G:$G,'vCluster (Imported)'!$A:$A,K3408)</f>
        <v>0</v>
      </c>
      <c r="Q3408">
        <f t="shared" si="325"/>
        <v>0</v>
      </c>
    </row>
    <row r="3409" spans="1:17" x14ac:dyDescent="0.3">
      <c r="A3409">
        <f t="shared" si="320"/>
        <v>3409</v>
      </c>
      <c r="B3409" t="str">
        <f>IF(HLOOKUP("Memory",'vInfo (Imported)'!$1:$5000,A3409,FALSE)&gt;0,HLOOKUP("Memory",'vInfo (Imported)'!$1:$5000,A3409,FALSE),"")</f>
        <v/>
      </c>
      <c r="C3409" t="str">
        <f>IF(HLOOKUP("CPUs",'vInfo (Imported)'!$1:$5000,A3409,FALSE)&gt;0,
HLOOKUP("CPUs",'vInfo (Imported)'!$1:$5000,A3409,FALSE),
"")</f>
        <v/>
      </c>
      <c r="D3409" t="str">
        <f>IF(HLOOKUP($D$1,'vInfo (Imported)'!$1:$5000,A3409,FALSE)&gt;0,
HLOOKUP($D$1,'vInfo (Imported)'!$1:$5000,A3409,FALSE),
"")</f>
        <v/>
      </c>
      <c r="E3409" t="str">
        <f>IF(HLOOKUP("Category",'vInfo (Imported)'!$1:$5000,A3409,FALSE)&gt;0,
HLOOKUP("Category",'vInfo (Imported)'!$1:$5000,A3409,FALSE),
"")</f>
        <v/>
      </c>
      <c r="F3409" t="str">
        <f>IF(HLOOKUP("OS according to the configuration file",'vInfo (Imported)'!$1:$5000,A3409,FALSE)&gt;0,
HLOOKUP("OS according to the configuration file",'vInfo (Imported)'!$1:$5000,A3409,FALSE),
"")</f>
        <v/>
      </c>
      <c r="G3409" s="1" t="str">
        <f>IF(HLOOKUP("Cluster",'vInfo (Imported)'!$1:$5000,A3409,FALSE)&gt;0,
HLOOKUP("Cluster",'vInfo (Imported)'!$1:$5000,A3409,FALSE),
"")</f>
        <v/>
      </c>
      <c r="K3409" s="28">
        <f>'vCluster (Imported)'!A3409</f>
        <v>0</v>
      </c>
      <c r="L3409">
        <f t="shared" si="321"/>
        <v>0</v>
      </c>
      <c r="M3409">
        <f t="shared" si="322"/>
        <v>0</v>
      </c>
      <c r="N3409">
        <f t="shared" si="323"/>
        <v>0</v>
      </c>
      <c r="O3409" s="1">
        <f t="shared" si="324"/>
        <v>0</v>
      </c>
      <c r="P3409">
        <f>SUMIFS('vCluster (Imported)'!$G:$G,'vCluster (Imported)'!$A:$A,K3409)</f>
        <v>0</v>
      </c>
      <c r="Q3409">
        <f t="shared" si="325"/>
        <v>0</v>
      </c>
    </row>
    <row r="3410" spans="1:17" x14ac:dyDescent="0.3">
      <c r="A3410">
        <f t="shared" si="320"/>
        <v>3410</v>
      </c>
      <c r="B3410" t="str">
        <f>IF(HLOOKUP("Memory",'vInfo (Imported)'!$1:$5000,A3410,FALSE)&gt;0,HLOOKUP("Memory",'vInfo (Imported)'!$1:$5000,A3410,FALSE),"")</f>
        <v/>
      </c>
      <c r="C3410" t="str">
        <f>IF(HLOOKUP("CPUs",'vInfo (Imported)'!$1:$5000,A3410,FALSE)&gt;0,
HLOOKUP("CPUs",'vInfo (Imported)'!$1:$5000,A3410,FALSE),
"")</f>
        <v/>
      </c>
      <c r="D3410" t="str">
        <f>IF(HLOOKUP($D$1,'vInfo (Imported)'!$1:$5000,A3410,FALSE)&gt;0,
HLOOKUP($D$1,'vInfo (Imported)'!$1:$5000,A3410,FALSE),
"")</f>
        <v/>
      </c>
      <c r="E3410" t="str">
        <f>IF(HLOOKUP("Category",'vInfo (Imported)'!$1:$5000,A3410,FALSE)&gt;0,
HLOOKUP("Category",'vInfo (Imported)'!$1:$5000,A3410,FALSE),
"")</f>
        <v/>
      </c>
      <c r="F3410" t="str">
        <f>IF(HLOOKUP("OS according to the configuration file",'vInfo (Imported)'!$1:$5000,A3410,FALSE)&gt;0,
HLOOKUP("OS according to the configuration file",'vInfo (Imported)'!$1:$5000,A3410,FALSE),
"")</f>
        <v/>
      </c>
      <c r="G3410" s="1" t="str">
        <f>IF(HLOOKUP("Cluster",'vInfo (Imported)'!$1:$5000,A3410,FALSE)&gt;0,
HLOOKUP("Cluster",'vInfo (Imported)'!$1:$5000,A3410,FALSE),
"")</f>
        <v/>
      </c>
      <c r="K3410" s="28">
        <f>'vCluster (Imported)'!A3410</f>
        <v>0</v>
      </c>
      <c r="L3410">
        <f t="shared" si="321"/>
        <v>0</v>
      </c>
      <c r="M3410">
        <f t="shared" si="322"/>
        <v>0</v>
      </c>
      <c r="N3410">
        <f t="shared" si="323"/>
        <v>0</v>
      </c>
      <c r="O3410" s="1">
        <f t="shared" si="324"/>
        <v>0</v>
      </c>
      <c r="P3410">
        <f>SUMIFS('vCluster (Imported)'!$G:$G,'vCluster (Imported)'!$A:$A,K3410)</f>
        <v>0</v>
      </c>
      <c r="Q3410">
        <f t="shared" si="325"/>
        <v>0</v>
      </c>
    </row>
    <row r="3411" spans="1:17" x14ac:dyDescent="0.3">
      <c r="A3411">
        <f t="shared" si="320"/>
        <v>3411</v>
      </c>
      <c r="B3411" t="str">
        <f>IF(HLOOKUP("Memory",'vInfo (Imported)'!$1:$5000,A3411,FALSE)&gt;0,HLOOKUP("Memory",'vInfo (Imported)'!$1:$5000,A3411,FALSE),"")</f>
        <v/>
      </c>
      <c r="C3411" t="str">
        <f>IF(HLOOKUP("CPUs",'vInfo (Imported)'!$1:$5000,A3411,FALSE)&gt;0,
HLOOKUP("CPUs",'vInfo (Imported)'!$1:$5000,A3411,FALSE),
"")</f>
        <v/>
      </c>
      <c r="D3411" t="str">
        <f>IF(HLOOKUP($D$1,'vInfo (Imported)'!$1:$5000,A3411,FALSE)&gt;0,
HLOOKUP($D$1,'vInfo (Imported)'!$1:$5000,A3411,FALSE),
"")</f>
        <v/>
      </c>
      <c r="E3411" t="str">
        <f>IF(HLOOKUP("Category",'vInfo (Imported)'!$1:$5000,A3411,FALSE)&gt;0,
HLOOKUP("Category",'vInfo (Imported)'!$1:$5000,A3411,FALSE),
"")</f>
        <v/>
      </c>
      <c r="F3411" t="str">
        <f>IF(HLOOKUP("OS according to the configuration file",'vInfo (Imported)'!$1:$5000,A3411,FALSE)&gt;0,
HLOOKUP("OS according to the configuration file",'vInfo (Imported)'!$1:$5000,A3411,FALSE),
"")</f>
        <v/>
      </c>
      <c r="G3411" s="1" t="str">
        <f>IF(HLOOKUP("Cluster",'vInfo (Imported)'!$1:$5000,A3411,FALSE)&gt;0,
HLOOKUP("Cluster",'vInfo (Imported)'!$1:$5000,A3411,FALSE),
"")</f>
        <v/>
      </c>
      <c r="K3411" s="28">
        <f>'vCluster (Imported)'!A3411</f>
        <v>0</v>
      </c>
      <c r="L3411">
        <f t="shared" si="321"/>
        <v>0</v>
      </c>
      <c r="M3411">
        <f t="shared" si="322"/>
        <v>0</v>
      </c>
      <c r="N3411">
        <f t="shared" si="323"/>
        <v>0</v>
      </c>
      <c r="O3411" s="1">
        <f t="shared" si="324"/>
        <v>0</v>
      </c>
      <c r="P3411">
        <f>SUMIFS('vCluster (Imported)'!$G:$G,'vCluster (Imported)'!$A:$A,K3411)</f>
        <v>0</v>
      </c>
      <c r="Q3411">
        <f t="shared" si="325"/>
        <v>0</v>
      </c>
    </row>
    <row r="3412" spans="1:17" x14ac:dyDescent="0.3">
      <c r="A3412">
        <f t="shared" si="320"/>
        <v>3412</v>
      </c>
      <c r="B3412" t="str">
        <f>IF(HLOOKUP("Memory",'vInfo (Imported)'!$1:$5000,A3412,FALSE)&gt;0,HLOOKUP("Memory",'vInfo (Imported)'!$1:$5000,A3412,FALSE),"")</f>
        <v/>
      </c>
      <c r="C3412" t="str">
        <f>IF(HLOOKUP("CPUs",'vInfo (Imported)'!$1:$5000,A3412,FALSE)&gt;0,
HLOOKUP("CPUs",'vInfo (Imported)'!$1:$5000,A3412,FALSE),
"")</f>
        <v/>
      </c>
      <c r="D3412" t="str">
        <f>IF(HLOOKUP($D$1,'vInfo (Imported)'!$1:$5000,A3412,FALSE)&gt;0,
HLOOKUP($D$1,'vInfo (Imported)'!$1:$5000,A3412,FALSE),
"")</f>
        <v/>
      </c>
      <c r="E3412" t="str">
        <f>IF(HLOOKUP("Category",'vInfo (Imported)'!$1:$5000,A3412,FALSE)&gt;0,
HLOOKUP("Category",'vInfo (Imported)'!$1:$5000,A3412,FALSE),
"")</f>
        <v/>
      </c>
      <c r="F3412" t="str">
        <f>IF(HLOOKUP("OS according to the configuration file",'vInfo (Imported)'!$1:$5000,A3412,FALSE)&gt;0,
HLOOKUP("OS according to the configuration file",'vInfo (Imported)'!$1:$5000,A3412,FALSE),
"")</f>
        <v/>
      </c>
      <c r="G3412" s="1" t="str">
        <f>IF(HLOOKUP("Cluster",'vInfo (Imported)'!$1:$5000,A3412,FALSE)&gt;0,
HLOOKUP("Cluster",'vInfo (Imported)'!$1:$5000,A3412,FALSE),
"")</f>
        <v/>
      </c>
      <c r="K3412" s="28">
        <f>'vCluster (Imported)'!A3412</f>
        <v>0</v>
      </c>
      <c r="L3412">
        <f t="shared" si="321"/>
        <v>0</v>
      </c>
      <c r="M3412">
        <f t="shared" si="322"/>
        <v>0</v>
      </c>
      <c r="N3412">
        <f t="shared" si="323"/>
        <v>0</v>
      </c>
      <c r="O3412" s="1">
        <f t="shared" si="324"/>
        <v>0</v>
      </c>
      <c r="P3412">
        <f>SUMIFS('vCluster (Imported)'!$G:$G,'vCluster (Imported)'!$A:$A,K3412)</f>
        <v>0</v>
      </c>
      <c r="Q3412">
        <f t="shared" si="325"/>
        <v>0</v>
      </c>
    </row>
    <row r="3413" spans="1:17" x14ac:dyDescent="0.3">
      <c r="A3413">
        <f t="shared" si="320"/>
        <v>3413</v>
      </c>
      <c r="B3413" t="str">
        <f>IF(HLOOKUP("Memory",'vInfo (Imported)'!$1:$5000,A3413,FALSE)&gt;0,HLOOKUP("Memory",'vInfo (Imported)'!$1:$5000,A3413,FALSE),"")</f>
        <v/>
      </c>
      <c r="C3413" t="str">
        <f>IF(HLOOKUP("CPUs",'vInfo (Imported)'!$1:$5000,A3413,FALSE)&gt;0,
HLOOKUP("CPUs",'vInfo (Imported)'!$1:$5000,A3413,FALSE),
"")</f>
        <v/>
      </c>
      <c r="D3413" t="str">
        <f>IF(HLOOKUP($D$1,'vInfo (Imported)'!$1:$5000,A3413,FALSE)&gt;0,
HLOOKUP($D$1,'vInfo (Imported)'!$1:$5000,A3413,FALSE),
"")</f>
        <v/>
      </c>
      <c r="E3413" t="str">
        <f>IF(HLOOKUP("Category",'vInfo (Imported)'!$1:$5000,A3413,FALSE)&gt;0,
HLOOKUP("Category",'vInfo (Imported)'!$1:$5000,A3413,FALSE),
"")</f>
        <v/>
      </c>
      <c r="F3413" t="str">
        <f>IF(HLOOKUP("OS according to the configuration file",'vInfo (Imported)'!$1:$5000,A3413,FALSE)&gt;0,
HLOOKUP("OS according to the configuration file",'vInfo (Imported)'!$1:$5000,A3413,FALSE),
"")</f>
        <v/>
      </c>
      <c r="G3413" s="1" t="str">
        <f>IF(HLOOKUP("Cluster",'vInfo (Imported)'!$1:$5000,A3413,FALSE)&gt;0,
HLOOKUP("Cluster",'vInfo (Imported)'!$1:$5000,A3413,FALSE),
"")</f>
        <v/>
      </c>
      <c r="K3413" s="28">
        <f>'vCluster (Imported)'!A3413</f>
        <v>0</v>
      </c>
      <c r="L3413">
        <f t="shared" si="321"/>
        <v>0</v>
      </c>
      <c r="M3413">
        <f t="shared" si="322"/>
        <v>0</v>
      </c>
      <c r="N3413">
        <f t="shared" si="323"/>
        <v>0</v>
      </c>
      <c r="O3413" s="1">
        <f t="shared" si="324"/>
        <v>0</v>
      </c>
      <c r="P3413">
        <f>SUMIFS('vCluster (Imported)'!$G:$G,'vCluster (Imported)'!$A:$A,K3413)</f>
        <v>0</v>
      </c>
      <c r="Q3413">
        <f t="shared" si="325"/>
        <v>0</v>
      </c>
    </row>
    <row r="3414" spans="1:17" x14ac:dyDescent="0.3">
      <c r="A3414">
        <f t="shared" si="320"/>
        <v>3414</v>
      </c>
      <c r="B3414" t="str">
        <f>IF(HLOOKUP("Memory",'vInfo (Imported)'!$1:$5000,A3414,FALSE)&gt;0,HLOOKUP("Memory",'vInfo (Imported)'!$1:$5000,A3414,FALSE),"")</f>
        <v/>
      </c>
      <c r="C3414" t="str">
        <f>IF(HLOOKUP("CPUs",'vInfo (Imported)'!$1:$5000,A3414,FALSE)&gt;0,
HLOOKUP("CPUs",'vInfo (Imported)'!$1:$5000,A3414,FALSE),
"")</f>
        <v/>
      </c>
      <c r="D3414" t="str">
        <f>IF(HLOOKUP($D$1,'vInfo (Imported)'!$1:$5000,A3414,FALSE)&gt;0,
HLOOKUP($D$1,'vInfo (Imported)'!$1:$5000,A3414,FALSE),
"")</f>
        <v/>
      </c>
      <c r="E3414" t="str">
        <f>IF(HLOOKUP("Category",'vInfo (Imported)'!$1:$5000,A3414,FALSE)&gt;0,
HLOOKUP("Category",'vInfo (Imported)'!$1:$5000,A3414,FALSE),
"")</f>
        <v/>
      </c>
      <c r="F3414" t="str">
        <f>IF(HLOOKUP("OS according to the configuration file",'vInfo (Imported)'!$1:$5000,A3414,FALSE)&gt;0,
HLOOKUP("OS according to the configuration file",'vInfo (Imported)'!$1:$5000,A3414,FALSE),
"")</f>
        <v/>
      </c>
      <c r="G3414" s="1" t="str">
        <f>IF(HLOOKUP("Cluster",'vInfo (Imported)'!$1:$5000,A3414,FALSE)&gt;0,
HLOOKUP("Cluster",'vInfo (Imported)'!$1:$5000,A3414,FALSE),
"")</f>
        <v/>
      </c>
      <c r="K3414" s="28">
        <f>'vCluster (Imported)'!A3414</f>
        <v>0</v>
      </c>
      <c r="L3414">
        <f t="shared" si="321"/>
        <v>0</v>
      </c>
      <c r="M3414">
        <f t="shared" si="322"/>
        <v>0</v>
      </c>
      <c r="N3414">
        <f t="shared" si="323"/>
        <v>0</v>
      </c>
      <c r="O3414" s="1">
        <f t="shared" si="324"/>
        <v>0</v>
      </c>
      <c r="P3414">
        <f>SUMIFS('vCluster (Imported)'!$G:$G,'vCluster (Imported)'!$A:$A,K3414)</f>
        <v>0</v>
      </c>
      <c r="Q3414">
        <f t="shared" si="325"/>
        <v>0</v>
      </c>
    </row>
    <row r="3415" spans="1:17" x14ac:dyDescent="0.3">
      <c r="A3415">
        <f t="shared" si="320"/>
        <v>3415</v>
      </c>
      <c r="B3415" t="str">
        <f>IF(HLOOKUP("Memory",'vInfo (Imported)'!$1:$5000,A3415,FALSE)&gt;0,HLOOKUP("Memory",'vInfo (Imported)'!$1:$5000,A3415,FALSE),"")</f>
        <v/>
      </c>
      <c r="C3415" t="str">
        <f>IF(HLOOKUP("CPUs",'vInfo (Imported)'!$1:$5000,A3415,FALSE)&gt;0,
HLOOKUP("CPUs",'vInfo (Imported)'!$1:$5000,A3415,FALSE),
"")</f>
        <v/>
      </c>
      <c r="D3415" t="str">
        <f>IF(HLOOKUP($D$1,'vInfo (Imported)'!$1:$5000,A3415,FALSE)&gt;0,
HLOOKUP($D$1,'vInfo (Imported)'!$1:$5000,A3415,FALSE),
"")</f>
        <v/>
      </c>
      <c r="E3415" t="str">
        <f>IF(HLOOKUP("Category",'vInfo (Imported)'!$1:$5000,A3415,FALSE)&gt;0,
HLOOKUP("Category",'vInfo (Imported)'!$1:$5000,A3415,FALSE),
"")</f>
        <v/>
      </c>
      <c r="F3415" t="str">
        <f>IF(HLOOKUP("OS according to the configuration file",'vInfo (Imported)'!$1:$5000,A3415,FALSE)&gt;0,
HLOOKUP("OS according to the configuration file",'vInfo (Imported)'!$1:$5000,A3415,FALSE),
"")</f>
        <v/>
      </c>
      <c r="G3415" s="1" t="str">
        <f>IF(HLOOKUP("Cluster",'vInfo (Imported)'!$1:$5000,A3415,FALSE)&gt;0,
HLOOKUP("Cluster",'vInfo (Imported)'!$1:$5000,A3415,FALSE),
"")</f>
        <v/>
      </c>
      <c r="K3415" s="28">
        <f>'vCluster (Imported)'!A3415</f>
        <v>0</v>
      </c>
      <c r="L3415">
        <f t="shared" si="321"/>
        <v>0</v>
      </c>
      <c r="M3415">
        <f t="shared" si="322"/>
        <v>0</v>
      </c>
      <c r="N3415">
        <f t="shared" si="323"/>
        <v>0</v>
      </c>
      <c r="O3415" s="1">
        <f t="shared" si="324"/>
        <v>0</v>
      </c>
      <c r="P3415">
        <f>SUMIFS('vCluster (Imported)'!$G:$G,'vCluster (Imported)'!$A:$A,K3415)</f>
        <v>0</v>
      </c>
      <c r="Q3415">
        <f t="shared" si="325"/>
        <v>0</v>
      </c>
    </row>
    <row r="3416" spans="1:17" x14ac:dyDescent="0.3">
      <c r="A3416">
        <f t="shared" si="320"/>
        <v>3416</v>
      </c>
      <c r="B3416" t="str">
        <f>IF(HLOOKUP("Memory",'vInfo (Imported)'!$1:$5000,A3416,FALSE)&gt;0,HLOOKUP("Memory",'vInfo (Imported)'!$1:$5000,A3416,FALSE),"")</f>
        <v/>
      </c>
      <c r="C3416" t="str">
        <f>IF(HLOOKUP("CPUs",'vInfo (Imported)'!$1:$5000,A3416,FALSE)&gt;0,
HLOOKUP("CPUs",'vInfo (Imported)'!$1:$5000,A3416,FALSE),
"")</f>
        <v/>
      </c>
      <c r="D3416" t="str">
        <f>IF(HLOOKUP($D$1,'vInfo (Imported)'!$1:$5000,A3416,FALSE)&gt;0,
HLOOKUP($D$1,'vInfo (Imported)'!$1:$5000,A3416,FALSE),
"")</f>
        <v/>
      </c>
      <c r="E3416" t="str">
        <f>IF(HLOOKUP("Category",'vInfo (Imported)'!$1:$5000,A3416,FALSE)&gt;0,
HLOOKUP("Category",'vInfo (Imported)'!$1:$5000,A3416,FALSE),
"")</f>
        <v/>
      </c>
      <c r="F3416" t="str">
        <f>IF(HLOOKUP("OS according to the configuration file",'vInfo (Imported)'!$1:$5000,A3416,FALSE)&gt;0,
HLOOKUP("OS according to the configuration file",'vInfo (Imported)'!$1:$5000,A3416,FALSE),
"")</f>
        <v/>
      </c>
      <c r="G3416" s="1" t="str">
        <f>IF(HLOOKUP("Cluster",'vInfo (Imported)'!$1:$5000,A3416,FALSE)&gt;0,
HLOOKUP("Cluster",'vInfo (Imported)'!$1:$5000,A3416,FALSE),
"")</f>
        <v/>
      </c>
      <c r="K3416" s="28">
        <f>'vCluster (Imported)'!A3416</f>
        <v>0</v>
      </c>
      <c r="L3416">
        <f t="shared" si="321"/>
        <v>0</v>
      </c>
      <c r="M3416">
        <f t="shared" si="322"/>
        <v>0</v>
      </c>
      <c r="N3416">
        <f t="shared" si="323"/>
        <v>0</v>
      </c>
      <c r="O3416" s="1">
        <f t="shared" si="324"/>
        <v>0</v>
      </c>
      <c r="P3416">
        <f>SUMIFS('vCluster (Imported)'!$G:$G,'vCluster (Imported)'!$A:$A,K3416)</f>
        <v>0</v>
      </c>
      <c r="Q3416">
        <f t="shared" si="325"/>
        <v>0</v>
      </c>
    </row>
    <row r="3417" spans="1:17" x14ac:dyDescent="0.3">
      <c r="A3417">
        <f t="shared" si="320"/>
        <v>3417</v>
      </c>
      <c r="B3417" t="str">
        <f>IF(HLOOKUP("Memory",'vInfo (Imported)'!$1:$5000,A3417,FALSE)&gt;0,HLOOKUP("Memory",'vInfo (Imported)'!$1:$5000,A3417,FALSE),"")</f>
        <v/>
      </c>
      <c r="C3417" t="str">
        <f>IF(HLOOKUP("CPUs",'vInfo (Imported)'!$1:$5000,A3417,FALSE)&gt;0,
HLOOKUP("CPUs",'vInfo (Imported)'!$1:$5000,A3417,FALSE),
"")</f>
        <v/>
      </c>
      <c r="D3417" t="str">
        <f>IF(HLOOKUP($D$1,'vInfo (Imported)'!$1:$5000,A3417,FALSE)&gt;0,
HLOOKUP($D$1,'vInfo (Imported)'!$1:$5000,A3417,FALSE),
"")</f>
        <v/>
      </c>
      <c r="E3417" t="str">
        <f>IF(HLOOKUP("Category",'vInfo (Imported)'!$1:$5000,A3417,FALSE)&gt;0,
HLOOKUP("Category",'vInfo (Imported)'!$1:$5000,A3417,FALSE),
"")</f>
        <v/>
      </c>
      <c r="F3417" t="str">
        <f>IF(HLOOKUP("OS according to the configuration file",'vInfo (Imported)'!$1:$5000,A3417,FALSE)&gt;0,
HLOOKUP("OS according to the configuration file",'vInfo (Imported)'!$1:$5000,A3417,FALSE),
"")</f>
        <v/>
      </c>
      <c r="G3417" s="1" t="str">
        <f>IF(HLOOKUP("Cluster",'vInfo (Imported)'!$1:$5000,A3417,FALSE)&gt;0,
HLOOKUP("Cluster",'vInfo (Imported)'!$1:$5000,A3417,FALSE),
"")</f>
        <v/>
      </c>
      <c r="K3417" s="28">
        <f>'vCluster (Imported)'!A3417</f>
        <v>0</v>
      </c>
      <c r="L3417">
        <f t="shared" si="321"/>
        <v>0</v>
      </c>
      <c r="M3417">
        <f t="shared" si="322"/>
        <v>0</v>
      </c>
      <c r="N3417">
        <f t="shared" si="323"/>
        <v>0</v>
      </c>
      <c r="O3417" s="1">
        <f t="shared" si="324"/>
        <v>0</v>
      </c>
      <c r="P3417">
        <f>SUMIFS('vCluster (Imported)'!$G:$G,'vCluster (Imported)'!$A:$A,K3417)</f>
        <v>0</v>
      </c>
      <c r="Q3417">
        <f t="shared" si="325"/>
        <v>0</v>
      </c>
    </row>
    <row r="3418" spans="1:17" x14ac:dyDescent="0.3">
      <c r="A3418">
        <f t="shared" si="320"/>
        <v>3418</v>
      </c>
      <c r="B3418" t="str">
        <f>IF(HLOOKUP("Memory",'vInfo (Imported)'!$1:$5000,A3418,FALSE)&gt;0,HLOOKUP("Memory",'vInfo (Imported)'!$1:$5000,A3418,FALSE),"")</f>
        <v/>
      </c>
      <c r="C3418" t="str">
        <f>IF(HLOOKUP("CPUs",'vInfo (Imported)'!$1:$5000,A3418,FALSE)&gt;0,
HLOOKUP("CPUs",'vInfo (Imported)'!$1:$5000,A3418,FALSE),
"")</f>
        <v/>
      </c>
      <c r="D3418" t="str">
        <f>IF(HLOOKUP($D$1,'vInfo (Imported)'!$1:$5000,A3418,FALSE)&gt;0,
HLOOKUP($D$1,'vInfo (Imported)'!$1:$5000,A3418,FALSE),
"")</f>
        <v/>
      </c>
      <c r="E3418" t="str">
        <f>IF(HLOOKUP("Category",'vInfo (Imported)'!$1:$5000,A3418,FALSE)&gt;0,
HLOOKUP("Category",'vInfo (Imported)'!$1:$5000,A3418,FALSE),
"")</f>
        <v/>
      </c>
      <c r="F3418" t="str">
        <f>IF(HLOOKUP("OS according to the configuration file",'vInfo (Imported)'!$1:$5000,A3418,FALSE)&gt;0,
HLOOKUP("OS according to the configuration file",'vInfo (Imported)'!$1:$5000,A3418,FALSE),
"")</f>
        <v/>
      </c>
      <c r="G3418" s="1" t="str">
        <f>IF(HLOOKUP("Cluster",'vInfo (Imported)'!$1:$5000,A3418,FALSE)&gt;0,
HLOOKUP("Cluster",'vInfo (Imported)'!$1:$5000,A3418,FALSE),
"")</f>
        <v/>
      </c>
      <c r="K3418" s="28">
        <f>'vCluster (Imported)'!A3418</f>
        <v>0</v>
      </c>
      <c r="L3418">
        <f t="shared" si="321"/>
        <v>0</v>
      </c>
      <c r="M3418">
        <f t="shared" si="322"/>
        <v>0</v>
      </c>
      <c r="N3418">
        <f t="shared" si="323"/>
        <v>0</v>
      </c>
      <c r="O3418" s="1">
        <f t="shared" si="324"/>
        <v>0</v>
      </c>
      <c r="P3418">
        <f>SUMIFS('vCluster (Imported)'!$G:$G,'vCluster (Imported)'!$A:$A,K3418)</f>
        <v>0</v>
      </c>
      <c r="Q3418">
        <f t="shared" si="325"/>
        <v>0</v>
      </c>
    </row>
    <row r="3419" spans="1:17" x14ac:dyDescent="0.3">
      <c r="A3419">
        <f t="shared" si="320"/>
        <v>3419</v>
      </c>
      <c r="B3419" t="str">
        <f>IF(HLOOKUP("Memory",'vInfo (Imported)'!$1:$5000,A3419,FALSE)&gt;0,HLOOKUP("Memory",'vInfo (Imported)'!$1:$5000,A3419,FALSE),"")</f>
        <v/>
      </c>
      <c r="C3419" t="str">
        <f>IF(HLOOKUP("CPUs",'vInfo (Imported)'!$1:$5000,A3419,FALSE)&gt;0,
HLOOKUP("CPUs",'vInfo (Imported)'!$1:$5000,A3419,FALSE),
"")</f>
        <v/>
      </c>
      <c r="D3419" t="str">
        <f>IF(HLOOKUP($D$1,'vInfo (Imported)'!$1:$5000,A3419,FALSE)&gt;0,
HLOOKUP($D$1,'vInfo (Imported)'!$1:$5000,A3419,FALSE),
"")</f>
        <v/>
      </c>
      <c r="E3419" t="str">
        <f>IF(HLOOKUP("Category",'vInfo (Imported)'!$1:$5000,A3419,FALSE)&gt;0,
HLOOKUP("Category",'vInfo (Imported)'!$1:$5000,A3419,FALSE),
"")</f>
        <v/>
      </c>
      <c r="F3419" t="str">
        <f>IF(HLOOKUP("OS according to the configuration file",'vInfo (Imported)'!$1:$5000,A3419,FALSE)&gt;0,
HLOOKUP("OS according to the configuration file",'vInfo (Imported)'!$1:$5000,A3419,FALSE),
"")</f>
        <v/>
      </c>
      <c r="G3419" s="1" t="str">
        <f>IF(HLOOKUP("Cluster",'vInfo (Imported)'!$1:$5000,A3419,FALSE)&gt;0,
HLOOKUP("Cluster",'vInfo (Imported)'!$1:$5000,A3419,FALSE),
"")</f>
        <v/>
      </c>
      <c r="K3419" s="28">
        <f>'vCluster (Imported)'!A3419</f>
        <v>0</v>
      </c>
      <c r="L3419">
        <f t="shared" si="321"/>
        <v>0</v>
      </c>
      <c r="M3419">
        <f t="shared" si="322"/>
        <v>0</v>
      </c>
      <c r="N3419">
        <f t="shared" si="323"/>
        <v>0</v>
      </c>
      <c r="O3419" s="1">
        <f t="shared" si="324"/>
        <v>0</v>
      </c>
      <c r="P3419">
        <f>SUMIFS('vCluster (Imported)'!$G:$G,'vCluster (Imported)'!$A:$A,K3419)</f>
        <v>0</v>
      </c>
      <c r="Q3419">
        <f t="shared" si="325"/>
        <v>0</v>
      </c>
    </row>
    <row r="3420" spans="1:17" x14ac:dyDescent="0.3">
      <c r="A3420">
        <f t="shared" si="320"/>
        <v>3420</v>
      </c>
      <c r="B3420" t="str">
        <f>IF(HLOOKUP("Memory",'vInfo (Imported)'!$1:$5000,A3420,FALSE)&gt;0,HLOOKUP("Memory",'vInfo (Imported)'!$1:$5000,A3420,FALSE),"")</f>
        <v/>
      </c>
      <c r="C3420" t="str">
        <f>IF(HLOOKUP("CPUs",'vInfo (Imported)'!$1:$5000,A3420,FALSE)&gt;0,
HLOOKUP("CPUs",'vInfo (Imported)'!$1:$5000,A3420,FALSE),
"")</f>
        <v/>
      </c>
      <c r="D3420" t="str">
        <f>IF(HLOOKUP($D$1,'vInfo (Imported)'!$1:$5000,A3420,FALSE)&gt;0,
HLOOKUP($D$1,'vInfo (Imported)'!$1:$5000,A3420,FALSE),
"")</f>
        <v/>
      </c>
      <c r="E3420" t="str">
        <f>IF(HLOOKUP("Category",'vInfo (Imported)'!$1:$5000,A3420,FALSE)&gt;0,
HLOOKUP("Category",'vInfo (Imported)'!$1:$5000,A3420,FALSE),
"")</f>
        <v/>
      </c>
      <c r="F3420" t="str">
        <f>IF(HLOOKUP("OS according to the configuration file",'vInfo (Imported)'!$1:$5000,A3420,FALSE)&gt;0,
HLOOKUP("OS according to the configuration file",'vInfo (Imported)'!$1:$5000,A3420,FALSE),
"")</f>
        <v/>
      </c>
      <c r="G3420" s="1" t="str">
        <f>IF(HLOOKUP("Cluster",'vInfo (Imported)'!$1:$5000,A3420,FALSE)&gt;0,
HLOOKUP("Cluster",'vInfo (Imported)'!$1:$5000,A3420,FALSE),
"")</f>
        <v/>
      </c>
      <c r="K3420" s="28">
        <f>'vCluster (Imported)'!A3420</f>
        <v>0</v>
      </c>
      <c r="L3420">
        <f t="shared" si="321"/>
        <v>0</v>
      </c>
      <c r="M3420">
        <f t="shared" si="322"/>
        <v>0</v>
      </c>
      <c r="N3420">
        <f t="shared" si="323"/>
        <v>0</v>
      </c>
      <c r="O3420" s="1">
        <f t="shared" si="324"/>
        <v>0</v>
      </c>
      <c r="P3420">
        <f>SUMIFS('vCluster (Imported)'!$G:$G,'vCluster (Imported)'!$A:$A,K3420)</f>
        <v>0</v>
      </c>
      <c r="Q3420">
        <f t="shared" si="325"/>
        <v>0</v>
      </c>
    </row>
    <row r="3421" spans="1:17" x14ac:dyDescent="0.3">
      <c r="A3421">
        <f t="shared" si="320"/>
        <v>3421</v>
      </c>
      <c r="B3421" t="str">
        <f>IF(HLOOKUP("Memory",'vInfo (Imported)'!$1:$5000,A3421,FALSE)&gt;0,HLOOKUP("Memory",'vInfo (Imported)'!$1:$5000,A3421,FALSE),"")</f>
        <v/>
      </c>
      <c r="C3421" t="str">
        <f>IF(HLOOKUP("CPUs",'vInfo (Imported)'!$1:$5000,A3421,FALSE)&gt;0,
HLOOKUP("CPUs",'vInfo (Imported)'!$1:$5000,A3421,FALSE),
"")</f>
        <v/>
      </c>
      <c r="D3421" t="str">
        <f>IF(HLOOKUP($D$1,'vInfo (Imported)'!$1:$5000,A3421,FALSE)&gt;0,
HLOOKUP($D$1,'vInfo (Imported)'!$1:$5000,A3421,FALSE),
"")</f>
        <v/>
      </c>
      <c r="E3421" t="str">
        <f>IF(HLOOKUP("Category",'vInfo (Imported)'!$1:$5000,A3421,FALSE)&gt;0,
HLOOKUP("Category",'vInfo (Imported)'!$1:$5000,A3421,FALSE),
"")</f>
        <v/>
      </c>
      <c r="F3421" t="str">
        <f>IF(HLOOKUP("OS according to the configuration file",'vInfo (Imported)'!$1:$5000,A3421,FALSE)&gt;0,
HLOOKUP("OS according to the configuration file",'vInfo (Imported)'!$1:$5000,A3421,FALSE),
"")</f>
        <v/>
      </c>
      <c r="G3421" s="1" t="str">
        <f>IF(HLOOKUP("Cluster",'vInfo (Imported)'!$1:$5000,A3421,FALSE)&gt;0,
HLOOKUP("Cluster",'vInfo (Imported)'!$1:$5000,A3421,FALSE),
"")</f>
        <v/>
      </c>
      <c r="K3421" s="28">
        <f>'vCluster (Imported)'!A3421</f>
        <v>0</v>
      </c>
      <c r="L3421">
        <f t="shared" si="321"/>
        <v>0</v>
      </c>
      <c r="M3421">
        <f t="shared" si="322"/>
        <v>0</v>
      </c>
      <c r="N3421">
        <f t="shared" si="323"/>
        <v>0</v>
      </c>
      <c r="O3421" s="1">
        <f t="shared" si="324"/>
        <v>0</v>
      </c>
      <c r="P3421">
        <f>SUMIFS('vCluster (Imported)'!$G:$G,'vCluster (Imported)'!$A:$A,K3421)</f>
        <v>0</v>
      </c>
      <c r="Q3421">
        <f t="shared" si="325"/>
        <v>0</v>
      </c>
    </row>
    <row r="3422" spans="1:17" x14ac:dyDescent="0.3">
      <c r="A3422">
        <f t="shared" si="320"/>
        <v>3422</v>
      </c>
      <c r="B3422" t="str">
        <f>IF(HLOOKUP("Memory",'vInfo (Imported)'!$1:$5000,A3422,FALSE)&gt;0,HLOOKUP("Memory",'vInfo (Imported)'!$1:$5000,A3422,FALSE),"")</f>
        <v/>
      </c>
      <c r="C3422" t="str">
        <f>IF(HLOOKUP("CPUs",'vInfo (Imported)'!$1:$5000,A3422,FALSE)&gt;0,
HLOOKUP("CPUs",'vInfo (Imported)'!$1:$5000,A3422,FALSE),
"")</f>
        <v/>
      </c>
      <c r="D3422" t="str">
        <f>IF(HLOOKUP($D$1,'vInfo (Imported)'!$1:$5000,A3422,FALSE)&gt;0,
HLOOKUP($D$1,'vInfo (Imported)'!$1:$5000,A3422,FALSE),
"")</f>
        <v/>
      </c>
      <c r="E3422" t="str">
        <f>IF(HLOOKUP("Category",'vInfo (Imported)'!$1:$5000,A3422,FALSE)&gt;0,
HLOOKUP("Category",'vInfo (Imported)'!$1:$5000,A3422,FALSE),
"")</f>
        <v/>
      </c>
      <c r="F3422" t="str">
        <f>IF(HLOOKUP("OS according to the configuration file",'vInfo (Imported)'!$1:$5000,A3422,FALSE)&gt;0,
HLOOKUP("OS according to the configuration file",'vInfo (Imported)'!$1:$5000,A3422,FALSE),
"")</f>
        <v/>
      </c>
      <c r="G3422" s="1" t="str">
        <f>IF(HLOOKUP("Cluster",'vInfo (Imported)'!$1:$5000,A3422,FALSE)&gt;0,
HLOOKUP("Cluster",'vInfo (Imported)'!$1:$5000,A3422,FALSE),
"")</f>
        <v/>
      </c>
      <c r="K3422" s="28">
        <f>'vCluster (Imported)'!A3422</f>
        <v>0</v>
      </c>
      <c r="L3422">
        <f t="shared" si="321"/>
        <v>0</v>
      </c>
      <c r="M3422">
        <f t="shared" si="322"/>
        <v>0</v>
      </c>
      <c r="N3422">
        <f t="shared" si="323"/>
        <v>0</v>
      </c>
      <c r="O3422" s="1">
        <f t="shared" si="324"/>
        <v>0</v>
      </c>
      <c r="P3422">
        <f>SUMIFS('vCluster (Imported)'!$G:$G,'vCluster (Imported)'!$A:$A,K3422)</f>
        <v>0</v>
      </c>
      <c r="Q3422">
        <f t="shared" si="325"/>
        <v>0</v>
      </c>
    </row>
    <row r="3423" spans="1:17" x14ac:dyDescent="0.3">
      <c r="A3423">
        <f t="shared" si="320"/>
        <v>3423</v>
      </c>
      <c r="B3423" t="str">
        <f>IF(HLOOKUP("Memory",'vInfo (Imported)'!$1:$5000,A3423,FALSE)&gt;0,HLOOKUP("Memory",'vInfo (Imported)'!$1:$5000,A3423,FALSE),"")</f>
        <v/>
      </c>
      <c r="C3423" t="str">
        <f>IF(HLOOKUP("CPUs",'vInfo (Imported)'!$1:$5000,A3423,FALSE)&gt;0,
HLOOKUP("CPUs",'vInfo (Imported)'!$1:$5000,A3423,FALSE),
"")</f>
        <v/>
      </c>
      <c r="D3423" t="str">
        <f>IF(HLOOKUP($D$1,'vInfo (Imported)'!$1:$5000,A3423,FALSE)&gt;0,
HLOOKUP($D$1,'vInfo (Imported)'!$1:$5000,A3423,FALSE),
"")</f>
        <v/>
      </c>
      <c r="E3423" t="str">
        <f>IF(HLOOKUP("Category",'vInfo (Imported)'!$1:$5000,A3423,FALSE)&gt;0,
HLOOKUP("Category",'vInfo (Imported)'!$1:$5000,A3423,FALSE),
"")</f>
        <v/>
      </c>
      <c r="F3423" t="str">
        <f>IF(HLOOKUP("OS according to the configuration file",'vInfo (Imported)'!$1:$5000,A3423,FALSE)&gt;0,
HLOOKUP("OS according to the configuration file",'vInfo (Imported)'!$1:$5000,A3423,FALSE),
"")</f>
        <v/>
      </c>
      <c r="G3423" s="1" t="str">
        <f>IF(HLOOKUP("Cluster",'vInfo (Imported)'!$1:$5000,A3423,FALSE)&gt;0,
HLOOKUP("Cluster",'vInfo (Imported)'!$1:$5000,A3423,FALSE),
"")</f>
        <v/>
      </c>
      <c r="K3423" s="28">
        <f>'vCluster (Imported)'!A3423</f>
        <v>0</v>
      </c>
      <c r="L3423">
        <f t="shared" si="321"/>
        <v>0</v>
      </c>
      <c r="M3423">
        <f t="shared" si="322"/>
        <v>0</v>
      </c>
      <c r="N3423">
        <f t="shared" si="323"/>
        <v>0</v>
      </c>
      <c r="O3423" s="1">
        <f t="shared" si="324"/>
        <v>0</v>
      </c>
      <c r="P3423">
        <f>SUMIFS('vCluster (Imported)'!$G:$G,'vCluster (Imported)'!$A:$A,K3423)</f>
        <v>0</v>
      </c>
      <c r="Q3423">
        <f t="shared" si="325"/>
        <v>0</v>
      </c>
    </row>
    <row r="3424" spans="1:17" x14ac:dyDescent="0.3">
      <c r="A3424">
        <f t="shared" si="320"/>
        <v>3424</v>
      </c>
      <c r="B3424" t="str">
        <f>IF(HLOOKUP("Memory",'vInfo (Imported)'!$1:$5000,A3424,FALSE)&gt;0,HLOOKUP("Memory",'vInfo (Imported)'!$1:$5000,A3424,FALSE),"")</f>
        <v/>
      </c>
      <c r="C3424" t="str">
        <f>IF(HLOOKUP("CPUs",'vInfo (Imported)'!$1:$5000,A3424,FALSE)&gt;0,
HLOOKUP("CPUs",'vInfo (Imported)'!$1:$5000,A3424,FALSE),
"")</f>
        <v/>
      </c>
      <c r="D3424" t="str">
        <f>IF(HLOOKUP($D$1,'vInfo (Imported)'!$1:$5000,A3424,FALSE)&gt;0,
HLOOKUP($D$1,'vInfo (Imported)'!$1:$5000,A3424,FALSE),
"")</f>
        <v/>
      </c>
      <c r="E3424" t="str">
        <f>IF(HLOOKUP("Category",'vInfo (Imported)'!$1:$5000,A3424,FALSE)&gt;0,
HLOOKUP("Category",'vInfo (Imported)'!$1:$5000,A3424,FALSE),
"")</f>
        <v/>
      </c>
      <c r="F3424" t="str">
        <f>IF(HLOOKUP("OS according to the configuration file",'vInfo (Imported)'!$1:$5000,A3424,FALSE)&gt;0,
HLOOKUP("OS according to the configuration file",'vInfo (Imported)'!$1:$5000,A3424,FALSE),
"")</f>
        <v/>
      </c>
      <c r="G3424" s="1" t="str">
        <f>IF(HLOOKUP("Cluster",'vInfo (Imported)'!$1:$5000,A3424,FALSE)&gt;0,
HLOOKUP("Cluster",'vInfo (Imported)'!$1:$5000,A3424,FALSE),
"")</f>
        <v/>
      </c>
      <c r="K3424" s="28">
        <f>'vCluster (Imported)'!A3424</f>
        <v>0</v>
      </c>
      <c r="L3424">
        <f t="shared" si="321"/>
        <v>0</v>
      </c>
      <c r="M3424">
        <f t="shared" si="322"/>
        <v>0</v>
      </c>
      <c r="N3424">
        <f t="shared" si="323"/>
        <v>0</v>
      </c>
      <c r="O3424" s="1">
        <f t="shared" si="324"/>
        <v>0</v>
      </c>
      <c r="P3424">
        <f>SUMIFS('vCluster (Imported)'!$G:$G,'vCluster (Imported)'!$A:$A,K3424)</f>
        <v>0</v>
      </c>
      <c r="Q3424">
        <f t="shared" si="325"/>
        <v>0</v>
      </c>
    </row>
    <row r="3425" spans="1:17" x14ac:dyDescent="0.3">
      <c r="A3425">
        <f t="shared" si="320"/>
        <v>3425</v>
      </c>
      <c r="B3425" t="str">
        <f>IF(HLOOKUP("Memory",'vInfo (Imported)'!$1:$5000,A3425,FALSE)&gt;0,HLOOKUP("Memory",'vInfo (Imported)'!$1:$5000,A3425,FALSE),"")</f>
        <v/>
      </c>
      <c r="C3425" t="str">
        <f>IF(HLOOKUP("CPUs",'vInfo (Imported)'!$1:$5000,A3425,FALSE)&gt;0,
HLOOKUP("CPUs",'vInfo (Imported)'!$1:$5000,A3425,FALSE),
"")</f>
        <v/>
      </c>
      <c r="D3425" t="str">
        <f>IF(HLOOKUP($D$1,'vInfo (Imported)'!$1:$5000,A3425,FALSE)&gt;0,
HLOOKUP($D$1,'vInfo (Imported)'!$1:$5000,A3425,FALSE),
"")</f>
        <v/>
      </c>
      <c r="E3425" t="str">
        <f>IF(HLOOKUP("Category",'vInfo (Imported)'!$1:$5000,A3425,FALSE)&gt;0,
HLOOKUP("Category",'vInfo (Imported)'!$1:$5000,A3425,FALSE),
"")</f>
        <v/>
      </c>
      <c r="F3425" t="str">
        <f>IF(HLOOKUP("OS according to the configuration file",'vInfo (Imported)'!$1:$5000,A3425,FALSE)&gt;0,
HLOOKUP("OS according to the configuration file",'vInfo (Imported)'!$1:$5000,A3425,FALSE),
"")</f>
        <v/>
      </c>
      <c r="G3425" s="1" t="str">
        <f>IF(HLOOKUP("Cluster",'vInfo (Imported)'!$1:$5000,A3425,FALSE)&gt;0,
HLOOKUP("Cluster",'vInfo (Imported)'!$1:$5000,A3425,FALSE),
"")</f>
        <v/>
      </c>
      <c r="K3425" s="28">
        <f>'vCluster (Imported)'!A3425</f>
        <v>0</v>
      </c>
      <c r="L3425">
        <f t="shared" si="321"/>
        <v>0</v>
      </c>
      <c r="M3425">
        <f t="shared" si="322"/>
        <v>0</v>
      </c>
      <c r="N3425">
        <f t="shared" si="323"/>
        <v>0</v>
      </c>
      <c r="O3425" s="1">
        <f t="shared" si="324"/>
        <v>0</v>
      </c>
      <c r="P3425">
        <f>SUMIFS('vCluster (Imported)'!$G:$G,'vCluster (Imported)'!$A:$A,K3425)</f>
        <v>0</v>
      </c>
      <c r="Q3425">
        <f t="shared" si="325"/>
        <v>0</v>
      </c>
    </row>
    <row r="3426" spans="1:17" x14ac:dyDescent="0.3">
      <c r="A3426">
        <f t="shared" si="320"/>
        <v>3426</v>
      </c>
      <c r="B3426" t="str">
        <f>IF(HLOOKUP("Memory",'vInfo (Imported)'!$1:$5000,A3426,FALSE)&gt;0,HLOOKUP("Memory",'vInfo (Imported)'!$1:$5000,A3426,FALSE),"")</f>
        <v/>
      </c>
      <c r="C3426" t="str">
        <f>IF(HLOOKUP("CPUs",'vInfo (Imported)'!$1:$5000,A3426,FALSE)&gt;0,
HLOOKUP("CPUs",'vInfo (Imported)'!$1:$5000,A3426,FALSE),
"")</f>
        <v/>
      </c>
      <c r="D3426" t="str">
        <f>IF(HLOOKUP($D$1,'vInfo (Imported)'!$1:$5000,A3426,FALSE)&gt;0,
HLOOKUP($D$1,'vInfo (Imported)'!$1:$5000,A3426,FALSE),
"")</f>
        <v/>
      </c>
      <c r="E3426" t="str">
        <f>IF(HLOOKUP("Category",'vInfo (Imported)'!$1:$5000,A3426,FALSE)&gt;0,
HLOOKUP("Category",'vInfo (Imported)'!$1:$5000,A3426,FALSE),
"")</f>
        <v/>
      </c>
      <c r="F3426" t="str">
        <f>IF(HLOOKUP("OS according to the configuration file",'vInfo (Imported)'!$1:$5000,A3426,FALSE)&gt;0,
HLOOKUP("OS according to the configuration file",'vInfo (Imported)'!$1:$5000,A3426,FALSE),
"")</f>
        <v/>
      </c>
      <c r="G3426" s="1" t="str">
        <f>IF(HLOOKUP("Cluster",'vInfo (Imported)'!$1:$5000,A3426,FALSE)&gt;0,
HLOOKUP("Cluster",'vInfo (Imported)'!$1:$5000,A3426,FALSE),
"")</f>
        <v/>
      </c>
      <c r="K3426" s="28">
        <f>'vCluster (Imported)'!A3426</f>
        <v>0</v>
      </c>
      <c r="L3426">
        <f t="shared" si="321"/>
        <v>0</v>
      </c>
      <c r="M3426">
        <f t="shared" si="322"/>
        <v>0</v>
      </c>
      <c r="N3426">
        <f t="shared" si="323"/>
        <v>0</v>
      </c>
      <c r="O3426" s="1">
        <f t="shared" si="324"/>
        <v>0</v>
      </c>
      <c r="P3426">
        <f>SUMIFS('vCluster (Imported)'!$G:$G,'vCluster (Imported)'!$A:$A,K3426)</f>
        <v>0</v>
      </c>
      <c r="Q3426">
        <f t="shared" si="325"/>
        <v>0</v>
      </c>
    </row>
    <row r="3427" spans="1:17" x14ac:dyDescent="0.3">
      <c r="A3427">
        <f t="shared" si="320"/>
        <v>3427</v>
      </c>
      <c r="B3427" t="str">
        <f>IF(HLOOKUP("Memory",'vInfo (Imported)'!$1:$5000,A3427,FALSE)&gt;0,HLOOKUP("Memory",'vInfo (Imported)'!$1:$5000,A3427,FALSE),"")</f>
        <v/>
      </c>
      <c r="C3427" t="str">
        <f>IF(HLOOKUP("CPUs",'vInfo (Imported)'!$1:$5000,A3427,FALSE)&gt;0,
HLOOKUP("CPUs",'vInfo (Imported)'!$1:$5000,A3427,FALSE),
"")</f>
        <v/>
      </c>
      <c r="D3427" t="str">
        <f>IF(HLOOKUP($D$1,'vInfo (Imported)'!$1:$5000,A3427,FALSE)&gt;0,
HLOOKUP($D$1,'vInfo (Imported)'!$1:$5000,A3427,FALSE),
"")</f>
        <v/>
      </c>
      <c r="E3427" t="str">
        <f>IF(HLOOKUP("Category",'vInfo (Imported)'!$1:$5000,A3427,FALSE)&gt;0,
HLOOKUP("Category",'vInfo (Imported)'!$1:$5000,A3427,FALSE),
"")</f>
        <v/>
      </c>
      <c r="F3427" t="str">
        <f>IF(HLOOKUP("OS according to the configuration file",'vInfo (Imported)'!$1:$5000,A3427,FALSE)&gt;0,
HLOOKUP("OS according to the configuration file",'vInfo (Imported)'!$1:$5000,A3427,FALSE),
"")</f>
        <v/>
      </c>
      <c r="G3427" s="1" t="str">
        <f>IF(HLOOKUP("Cluster",'vInfo (Imported)'!$1:$5000,A3427,FALSE)&gt;0,
HLOOKUP("Cluster",'vInfo (Imported)'!$1:$5000,A3427,FALSE),
"")</f>
        <v/>
      </c>
      <c r="K3427" s="28">
        <f>'vCluster (Imported)'!A3427</f>
        <v>0</v>
      </c>
      <c r="L3427">
        <f t="shared" si="321"/>
        <v>0</v>
      </c>
      <c r="M3427">
        <f t="shared" si="322"/>
        <v>0</v>
      </c>
      <c r="N3427">
        <f t="shared" si="323"/>
        <v>0</v>
      </c>
      <c r="O3427" s="1">
        <f t="shared" si="324"/>
        <v>0</v>
      </c>
      <c r="P3427">
        <f>SUMIFS('vCluster (Imported)'!$G:$G,'vCluster (Imported)'!$A:$A,K3427)</f>
        <v>0</v>
      </c>
      <c r="Q3427">
        <f t="shared" si="325"/>
        <v>0</v>
      </c>
    </row>
    <row r="3428" spans="1:17" x14ac:dyDescent="0.3">
      <c r="A3428">
        <f t="shared" si="320"/>
        <v>3428</v>
      </c>
      <c r="B3428" t="str">
        <f>IF(HLOOKUP("Memory",'vInfo (Imported)'!$1:$5000,A3428,FALSE)&gt;0,HLOOKUP("Memory",'vInfo (Imported)'!$1:$5000,A3428,FALSE),"")</f>
        <v/>
      </c>
      <c r="C3428" t="str">
        <f>IF(HLOOKUP("CPUs",'vInfo (Imported)'!$1:$5000,A3428,FALSE)&gt;0,
HLOOKUP("CPUs",'vInfo (Imported)'!$1:$5000,A3428,FALSE),
"")</f>
        <v/>
      </c>
      <c r="D3428" t="str">
        <f>IF(HLOOKUP($D$1,'vInfo (Imported)'!$1:$5000,A3428,FALSE)&gt;0,
HLOOKUP($D$1,'vInfo (Imported)'!$1:$5000,A3428,FALSE),
"")</f>
        <v/>
      </c>
      <c r="E3428" t="str">
        <f>IF(HLOOKUP("Category",'vInfo (Imported)'!$1:$5000,A3428,FALSE)&gt;0,
HLOOKUP("Category",'vInfo (Imported)'!$1:$5000,A3428,FALSE),
"")</f>
        <v/>
      </c>
      <c r="F3428" t="str">
        <f>IF(HLOOKUP("OS according to the configuration file",'vInfo (Imported)'!$1:$5000,A3428,FALSE)&gt;0,
HLOOKUP("OS according to the configuration file",'vInfo (Imported)'!$1:$5000,A3428,FALSE),
"")</f>
        <v/>
      </c>
      <c r="G3428" s="1" t="str">
        <f>IF(HLOOKUP("Cluster",'vInfo (Imported)'!$1:$5000,A3428,FALSE)&gt;0,
HLOOKUP("Cluster",'vInfo (Imported)'!$1:$5000,A3428,FALSE),
"")</f>
        <v/>
      </c>
      <c r="K3428" s="28">
        <f>'vCluster (Imported)'!A3428</f>
        <v>0</v>
      </c>
      <c r="L3428">
        <f t="shared" si="321"/>
        <v>0</v>
      </c>
      <c r="M3428">
        <f t="shared" si="322"/>
        <v>0</v>
      </c>
      <c r="N3428">
        <f t="shared" si="323"/>
        <v>0</v>
      </c>
      <c r="O3428" s="1">
        <f t="shared" si="324"/>
        <v>0</v>
      </c>
      <c r="P3428">
        <f>SUMIFS('vCluster (Imported)'!$G:$G,'vCluster (Imported)'!$A:$A,K3428)</f>
        <v>0</v>
      </c>
      <c r="Q3428">
        <f t="shared" si="325"/>
        <v>0</v>
      </c>
    </row>
    <row r="3429" spans="1:17" x14ac:dyDescent="0.3">
      <c r="A3429">
        <f t="shared" si="320"/>
        <v>3429</v>
      </c>
      <c r="B3429" t="str">
        <f>IF(HLOOKUP("Memory",'vInfo (Imported)'!$1:$5000,A3429,FALSE)&gt;0,HLOOKUP("Memory",'vInfo (Imported)'!$1:$5000,A3429,FALSE),"")</f>
        <v/>
      </c>
      <c r="C3429" t="str">
        <f>IF(HLOOKUP("CPUs",'vInfo (Imported)'!$1:$5000,A3429,FALSE)&gt;0,
HLOOKUP("CPUs",'vInfo (Imported)'!$1:$5000,A3429,FALSE),
"")</f>
        <v/>
      </c>
      <c r="D3429" t="str">
        <f>IF(HLOOKUP($D$1,'vInfo (Imported)'!$1:$5000,A3429,FALSE)&gt;0,
HLOOKUP($D$1,'vInfo (Imported)'!$1:$5000,A3429,FALSE),
"")</f>
        <v/>
      </c>
      <c r="E3429" t="str">
        <f>IF(HLOOKUP("Category",'vInfo (Imported)'!$1:$5000,A3429,FALSE)&gt;0,
HLOOKUP("Category",'vInfo (Imported)'!$1:$5000,A3429,FALSE),
"")</f>
        <v/>
      </c>
      <c r="F3429" t="str">
        <f>IF(HLOOKUP("OS according to the configuration file",'vInfo (Imported)'!$1:$5000,A3429,FALSE)&gt;0,
HLOOKUP("OS according to the configuration file",'vInfo (Imported)'!$1:$5000,A3429,FALSE),
"")</f>
        <v/>
      </c>
      <c r="G3429" s="1" t="str">
        <f>IF(HLOOKUP("Cluster",'vInfo (Imported)'!$1:$5000,A3429,FALSE)&gt;0,
HLOOKUP("Cluster",'vInfo (Imported)'!$1:$5000,A3429,FALSE),
"")</f>
        <v/>
      </c>
      <c r="K3429" s="28">
        <f>'vCluster (Imported)'!A3429</f>
        <v>0</v>
      </c>
      <c r="L3429">
        <f t="shared" si="321"/>
        <v>0</v>
      </c>
      <c r="M3429">
        <f t="shared" si="322"/>
        <v>0</v>
      </c>
      <c r="N3429">
        <f t="shared" si="323"/>
        <v>0</v>
      </c>
      <c r="O3429" s="1">
        <f t="shared" si="324"/>
        <v>0</v>
      </c>
      <c r="P3429">
        <f>SUMIFS('vCluster (Imported)'!$G:$G,'vCluster (Imported)'!$A:$A,K3429)</f>
        <v>0</v>
      </c>
      <c r="Q3429">
        <f t="shared" si="325"/>
        <v>0</v>
      </c>
    </row>
    <row r="3430" spans="1:17" x14ac:dyDescent="0.3">
      <c r="A3430">
        <f t="shared" si="320"/>
        <v>3430</v>
      </c>
      <c r="B3430" t="str">
        <f>IF(HLOOKUP("Memory",'vInfo (Imported)'!$1:$5000,A3430,FALSE)&gt;0,HLOOKUP("Memory",'vInfo (Imported)'!$1:$5000,A3430,FALSE),"")</f>
        <v/>
      </c>
      <c r="C3430" t="str">
        <f>IF(HLOOKUP("CPUs",'vInfo (Imported)'!$1:$5000,A3430,FALSE)&gt;0,
HLOOKUP("CPUs",'vInfo (Imported)'!$1:$5000,A3430,FALSE),
"")</f>
        <v/>
      </c>
      <c r="D3430" t="str">
        <f>IF(HLOOKUP($D$1,'vInfo (Imported)'!$1:$5000,A3430,FALSE)&gt;0,
HLOOKUP($D$1,'vInfo (Imported)'!$1:$5000,A3430,FALSE),
"")</f>
        <v/>
      </c>
      <c r="E3430" t="str">
        <f>IF(HLOOKUP("Category",'vInfo (Imported)'!$1:$5000,A3430,FALSE)&gt;0,
HLOOKUP("Category",'vInfo (Imported)'!$1:$5000,A3430,FALSE),
"")</f>
        <v/>
      </c>
      <c r="F3430" t="str">
        <f>IF(HLOOKUP("OS according to the configuration file",'vInfo (Imported)'!$1:$5000,A3430,FALSE)&gt;0,
HLOOKUP("OS according to the configuration file",'vInfo (Imported)'!$1:$5000,A3430,FALSE),
"")</f>
        <v/>
      </c>
      <c r="G3430" s="1" t="str">
        <f>IF(HLOOKUP("Cluster",'vInfo (Imported)'!$1:$5000,A3430,FALSE)&gt;0,
HLOOKUP("Cluster",'vInfo (Imported)'!$1:$5000,A3430,FALSE),
"")</f>
        <v/>
      </c>
      <c r="K3430" s="28">
        <f>'vCluster (Imported)'!A3430</f>
        <v>0</v>
      </c>
      <c r="L3430">
        <f t="shared" si="321"/>
        <v>0</v>
      </c>
      <c r="M3430">
        <f t="shared" si="322"/>
        <v>0</v>
      </c>
      <c r="N3430">
        <f t="shared" si="323"/>
        <v>0</v>
      </c>
      <c r="O3430" s="1">
        <f t="shared" si="324"/>
        <v>0</v>
      </c>
      <c r="P3430">
        <f>SUMIFS('vCluster (Imported)'!$G:$G,'vCluster (Imported)'!$A:$A,K3430)</f>
        <v>0</v>
      </c>
      <c r="Q3430">
        <f t="shared" si="325"/>
        <v>0</v>
      </c>
    </row>
    <row r="3431" spans="1:17" x14ac:dyDescent="0.3">
      <c r="A3431">
        <f t="shared" si="320"/>
        <v>3431</v>
      </c>
      <c r="B3431" t="str">
        <f>IF(HLOOKUP("Memory",'vInfo (Imported)'!$1:$5000,A3431,FALSE)&gt;0,HLOOKUP("Memory",'vInfo (Imported)'!$1:$5000,A3431,FALSE),"")</f>
        <v/>
      </c>
      <c r="C3431" t="str">
        <f>IF(HLOOKUP("CPUs",'vInfo (Imported)'!$1:$5000,A3431,FALSE)&gt;0,
HLOOKUP("CPUs",'vInfo (Imported)'!$1:$5000,A3431,FALSE),
"")</f>
        <v/>
      </c>
      <c r="D3431" t="str">
        <f>IF(HLOOKUP($D$1,'vInfo (Imported)'!$1:$5000,A3431,FALSE)&gt;0,
HLOOKUP($D$1,'vInfo (Imported)'!$1:$5000,A3431,FALSE),
"")</f>
        <v/>
      </c>
      <c r="E3431" t="str">
        <f>IF(HLOOKUP("Category",'vInfo (Imported)'!$1:$5000,A3431,FALSE)&gt;0,
HLOOKUP("Category",'vInfo (Imported)'!$1:$5000,A3431,FALSE),
"")</f>
        <v/>
      </c>
      <c r="F3431" t="str">
        <f>IF(HLOOKUP("OS according to the configuration file",'vInfo (Imported)'!$1:$5000,A3431,FALSE)&gt;0,
HLOOKUP("OS according to the configuration file",'vInfo (Imported)'!$1:$5000,A3431,FALSE),
"")</f>
        <v/>
      </c>
      <c r="G3431" s="1" t="str">
        <f>IF(HLOOKUP("Cluster",'vInfo (Imported)'!$1:$5000,A3431,FALSE)&gt;0,
HLOOKUP("Cluster",'vInfo (Imported)'!$1:$5000,A3431,FALSE),
"")</f>
        <v/>
      </c>
      <c r="K3431" s="28">
        <f>'vCluster (Imported)'!A3431</f>
        <v>0</v>
      </c>
      <c r="L3431">
        <f t="shared" si="321"/>
        <v>0</v>
      </c>
      <c r="M3431">
        <f t="shared" si="322"/>
        <v>0</v>
      </c>
      <c r="N3431">
        <f t="shared" si="323"/>
        <v>0</v>
      </c>
      <c r="O3431" s="1">
        <f t="shared" si="324"/>
        <v>0</v>
      </c>
      <c r="P3431">
        <f>SUMIFS('vCluster (Imported)'!$G:$G,'vCluster (Imported)'!$A:$A,K3431)</f>
        <v>0</v>
      </c>
      <c r="Q3431">
        <f t="shared" si="325"/>
        <v>0</v>
      </c>
    </row>
    <row r="3432" spans="1:17" x14ac:dyDescent="0.3">
      <c r="A3432">
        <f t="shared" si="320"/>
        <v>3432</v>
      </c>
      <c r="B3432" t="str">
        <f>IF(HLOOKUP("Memory",'vInfo (Imported)'!$1:$5000,A3432,FALSE)&gt;0,HLOOKUP("Memory",'vInfo (Imported)'!$1:$5000,A3432,FALSE),"")</f>
        <v/>
      </c>
      <c r="C3432" t="str">
        <f>IF(HLOOKUP("CPUs",'vInfo (Imported)'!$1:$5000,A3432,FALSE)&gt;0,
HLOOKUP("CPUs",'vInfo (Imported)'!$1:$5000,A3432,FALSE),
"")</f>
        <v/>
      </c>
      <c r="D3432" t="str">
        <f>IF(HLOOKUP($D$1,'vInfo (Imported)'!$1:$5000,A3432,FALSE)&gt;0,
HLOOKUP($D$1,'vInfo (Imported)'!$1:$5000,A3432,FALSE),
"")</f>
        <v/>
      </c>
      <c r="E3432" t="str">
        <f>IF(HLOOKUP("Category",'vInfo (Imported)'!$1:$5000,A3432,FALSE)&gt;0,
HLOOKUP("Category",'vInfo (Imported)'!$1:$5000,A3432,FALSE),
"")</f>
        <v/>
      </c>
      <c r="F3432" t="str">
        <f>IF(HLOOKUP("OS according to the configuration file",'vInfo (Imported)'!$1:$5000,A3432,FALSE)&gt;0,
HLOOKUP("OS according to the configuration file",'vInfo (Imported)'!$1:$5000,A3432,FALSE),
"")</f>
        <v/>
      </c>
      <c r="G3432" s="1" t="str">
        <f>IF(HLOOKUP("Cluster",'vInfo (Imported)'!$1:$5000,A3432,FALSE)&gt;0,
HLOOKUP("Cluster",'vInfo (Imported)'!$1:$5000,A3432,FALSE),
"")</f>
        <v/>
      </c>
      <c r="K3432" s="28">
        <f>'vCluster (Imported)'!A3432</f>
        <v>0</v>
      </c>
      <c r="L3432">
        <f t="shared" si="321"/>
        <v>0</v>
      </c>
      <c r="M3432">
        <f t="shared" si="322"/>
        <v>0</v>
      </c>
      <c r="N3432">
        <f t="shared" si="323"/>
        <v>0</v>
      </c>
      <c r="O3432" s="1">
        <f t="shared" si="324"/>
        <v>0</v>
      </c>
      <c r="P3432">
        <f>SUMIFS('vCluster (Imported)'!$G:$G,'vCluster (Imported)'!$A:$A,K3432)</f>
        <v>0</v>
      </c>
      <c r="Q3432">
        <f t="shared" si="325"/>
        <v>0</v>
      </c>
    </row>
    <row r="3433" spans="1:17" x14ac:dyDescent="0.3">
      <c r="A3433">
        <f t="shared" si="320"/>
        <v>3433</v>
      </c>
      <c r="B3433" t="str">
        <f>IF(HLOOKUP("Memory",'vInfo (Imported)'!$1:$5000,A3433,FALSE)&gt;0,HLOOKUP("Memory",'vInfo (Imported)'!$1:$5000,A3433,FALSE),"")</f>
        <v/>
      </c>
      <c r="C3433" t="str">
        <f>IF(HLOOKUP("CPUs",'vInfo (Imported)'!$1:$5000,A3433,FALSE)&gt;0,
HLOOKUP("CPUs",'vInfo (Imported)'!$1:$5000,A3433,FALSE),
"")</f>
        <v/>
      </c>
      <c r="D3433" t="str">
        <f>IF(HLOOKUP($D$1,'vInfo (Imported)'!$1:$5000,A3433,FALSE)&gt;0,
HLOOKUP($D$1,'vInfo (Imported)'!$1:$5000,A3433,FALSE),
"")</f>
        <v/>
      </c>
      <c r="E3433" t="str">
        <f>IF(HLOOKUP("Category",'vInfo (Imported)'!$1:$5000,A3433,FALSE)&gt;0,
HLOOKUP("Category",'vInfo (Imported)'!$1:$5000,A3433,FALSE),
"")</f>
        <v/>
      </c>
      <c r="F3433" t="str">
        <f>IF(HLOOKUP("OS according to the configuration file",'vInfo (Imported)'!$1:$5000,A3433,FALSE)&gt;0,
HLOOKUP("OS according to the configuration file",'vInfo (Imported)'!$1:$5000,A3433,FALSE),
"")</f>
        <v/>
      </c>
      <c r="G3433" s="1" t="str">
        <f>IF(HLOOKUP("Cluster",'vInfo (Imported)'!$1:$5000,A3433,FALSE)&gt;0,
HLOOKUP("Cluster",'vInfo (Imported)'!$1:$5000,A3433,FALSE),
"")</f>
        <v/>
      </c>
      <c r="K3433" s="28">
        <f>'vCluster (Imported)'!A3433</f>
        <v>0</v>
      </c>
      <c r="L3433">
        <f t="shared" si="321"/>
        <v>0</v>
      </c>
      <c r="M3433">
        <f t="shared" si="322"/>
        <v>0</v>
      </c>
      <c r="N3433">
        <f t="shared" si="323"/>
        <v>0</v>
      </c>
      <c r="O3433" s="1">
        <f t="shared" si="324"/>
        <v>0</v>
      </c>
      <c r="P3433">
        <f>SUMIFS('vCluster (Imported)'!$G:$G,'vCluster (Imported)'!$A:$A,K3433)</f>
        <v>0</v>
      </c>
      <c r="Q3433">
        <f t="shared" si="325"/>
        <v>0</v>
      </c>
    </row>
    <row r="3434" spans="1:17" x14ac:dyDescent="0.3">
      <c r="A3434">
        <f t="shared" si="320"/>
        <v>3434</v>
      </c>
      <c r="B3434" t="str">
        <f>IF(HLOOKUP("Memory",'vInfo (Imported)'!$1:$5000,A3434,FALSE)&gt;0,HLOOKUP("Memory",'vInfo (Imported)'!$1:$5000,A3434,FALSE),"")</f>
        <v/>
      </c>
      <c r="C3434" t="str">
        <f>IF(HLOOKUP("CPUs",'vInfo (Imported)'!$1:$5000,A3434,FALSE)&gt;0,
HLOOKUP("CPUs",'vInfo (Imported)'!$1:$5000,A3434,FALSE),
"")</f>
        <v/>
      </c>
      <c r="D3434" t="str">
        <f>IF(HLOOKUP($D$1,'vInfo (Imported)'!$1:$5000,A3434,FALSE)&gt;0,
HLOOKUP($D$1,'vInfo (Imported)'!$1:$5000,A3434,FALSE),
"")</f>
        <v/>
      </c>
      <c r="E3434" t="str">
        <f>IF(HLOOKUP("Category",'vInfo (Imported)'!$1:$5000,A3434,FALSE)&gt;0,
HLOOKUP("Category",'vInfo (Imported)'!$1:$5000,A3434,FALSE),
"")</f>
        <v/>
      </c>
      <c r="F3434" t="str">
        <f>IF(HLOOKUP("OS according to the configuration file",'vInfo (Imported)'!$1:$5000,A3434,FALSE)&gt;0,
HLOOKUP("OS according to the configuration file",'vInfo (Imported)'!$1:$5000,A3434,FALSE),
"")</f>
        <v/>
      </c>
      <c r="G3434" s="1" t="str">
        <f>IF(HLOOKUP("Cluster",'vInfo (Imported)'!$1:$5000,A3434,FALSE)&gt;0,
HLOOKUP("Cluster",'vInfo (Imported)'!$1:$5000,A3434,FALSE),
"")</f>
        <v/>
      </c>
      <c r="K3434" s="28">
        <f>'vCluster (Imported)'!A3434</f>
        <v>0</v>
      </c>
      <c r="L3434">
        <f t="shared" si="321"/>
        <v>0</v>
      </c>
      <c r="M3434">
        <f t="shared" si="322"/>
        <v>0</v>
      </c>
      <c r="N3434">
        <f t="shared" si="323"/>
        <v>0</v>
      </c>
      <c r="O3434" s="1">
        <f t="shared" si="324"/>
        <v>0</v>
      </c>
      <c r="P3434">
        <f>SUMIFS('vCluster (Imported)'!$G:$G,'vCluster (Imported)'!$A:$A,K3434)</f>
        <v>0</v>
      </c>
      <c r="Q3434">
        <f t="shared" si="325"/>
        <v>0</v>
      </c>
    </row>
    <row r="3435" spans="1:17" x14ac:dyDescent="0.3">
      <c r="A3435">
        <f t="shared" si="320"/>
        <v>3435</v>
      </c>
      <c r="B3435" t="str">
        <f>IF(HLOOKUP("Memory",'vInfo (Imported)'!$1:$5000,A3435,FALSE)&gt;0,HLOOKUP("Memory",'vInfo (Imported)'!$1:$5000,A3435,FALSE),"")</f>
        <v/>
      </c>
      <c r="C3435" t="str">
        <f>IF(HLOOKUP("CPUs",'vInfo (Imported)'!$1:$5000,A3435,FALSE)&gt;0,
HLOOKUP("CPUs",'vInfo (Imported)'!$1:$5000,A3435,FALSE),
"")</f>
        <v/>
      </c>
      <c r="D3435" t="str">
        <f>IF(HLOOKUP($D$1,'vInfo (Imported)'!$1:$5000,A3435,FALSE)&gt;0,
HLOOKUP($D$1,'vInfo (Imported)'!$1:$5000,A3435,FALSE),
"")</f>
        <v/>
      </c>
      <c r="E3435" t="str">
        <f>IF(HLOOKUP("Category",'vInfo (Imported)'!$1:$5000,A3435,FALSE)&gt;0,
HLOOKUP("Category",'vInfo (Imported)'!$1:$5000,A3435,FALSE),
"")</f>
        <v/>
      </c>
      <c r="F3435" t="str">
        <f>IF(HLOOKUP("OS according to the configuration file",'vInfo (Imported)'!$1:$5000,A3435,FALSE)&gt;0,
HLOOKUP("OS according to the configuration file",'vInfo (Imported)'!$1:$5000,A3435,FALSE),
"")</f>
        <v/>
      </c>
      <c r="G3435" s="1" t="str">
        <f>IF(HLOOKUP("Cluster",'vInfo (Imported)'!$1:$5000,A3435,FALSE)&gt;0,
HLOOKUP("Cluster",'vInfo (Imported)'!$1:$5000,A3435,FALSE),
"")</f>
        <v/>
      </c>
      <c r="K3435" s="28">
        <f>'vCluster (Imported)'!A3435</f>
        <v>0</v>
      </c>
      <c r="L3435">
        <f t="shared" si="321"/>
        <v>0</v>
      </c>
      <c r="M3435">
        <f t="shared" si="322"/>
        <v>0</v>
      </c>
      <c r="N3435">
        <f t="shared" si="323"/>
        <v>0</v>
      </c>
      <c r="O3435" s="1">
        <f t="shared" si="324"/>
        <v>0</v>
      </c>
      <c r="P3435">
        <f>SUMIFS('vCluster (Imported)'!$G:$G,'vCluster (Imported)'!$A:$A,K3435)</f>
        <v>0</v>
      </c>
      <c r="Q3435">
        <f t="shared" si="325"/>
        <v>0</v>
      </c>
    </row>
    <row r="3436" spans="1:17" x14ac:dyDescent="0.3">
      <c r="A3436">
        <f t="shared" si="320"/>
        <v>3436</v>
      </c>
      <c r="B3436" t="str">
        <f>IF(HLOOKUP("Memory",'vInfo (Imported)'!$1:$5000,A3436,FALSE)&gt;0,HLOOKUP("Memory",'vInfo (Imported)'!$1:$5000,A3436,FALSE),"")</f>
        <v/>
      </c>
      <c r="C3436" t="str">
        <f>IF(HLOOKUP("CPUs",'vInfo (Imported)'!$1:$5000,A3436,FALSE)&gt;0,
HLOOKUP("CPUs",'vInfo (Imported)'!$1:$5000,A3436,FALSE),
"")</f>
        <v/>
      </c>
      <c r="D3436" t="str">
        <f>IF(HLOOKUP($D$1,'vInfo (Imported)'!$1:$5000,A3436,FALSE)&gt;0,
HLOOKUP($D$1,'vInfo (Imported)'!$1:$5000,A3436,FALSE),
"")</f>
        <v/>
      </c>
      <c r="E3436" t="str">
        <f>IF(HLOOKUP("Category",'vInfo (Imported)'!$1:$5000,A3436,FALSE)&gt;0,
HLOOKUP("Category",'vInfo (Imported)'!$1:$5000,A3436,FALSE),
"")</f>
        <v/>
      </c>
      <c r="F3436" t="str">
        <f>IF(HLOOKUP("OS according to the configuration file",'vInfo (Imported)'!$1:$5000,A3436,FALSE)&gt;0,
HLOOKUP("OS according to the configuration file",'vInfo (Imported)'!$1:$5000,A3436,FALSE),
"")</f>
        <v/>
      </c>
      <c r="G3436" s="1" t="str">
        <f>IF(HLOOKUP("Cluster",'vInfo (Imported)'!$1:$5000,A3436,FALSE)&gt;0,
HLOOKUP("Cluster",'vInfo (Imported)'!$1:$5000,A3436,FALSE),
"")</f>
        <v/>
      </c>
      <c r="K3436" s="28">
        <f>'vCluster (Imported)'!A3436</f>
        <v>0</v>
      </c>
      <c r="L3436">
        <f t="shared" si="321"/>
        <v>0</v>
      </c>
      <c r="M3436">
        <f t="shared" si="322"/>
        <v>0</v>
      </c>
      <c r="N3436">
        <f t="shared" si="323"/>
        <v>0</v>
      </c>
      <c r="O3436" s="1">
        <f t="shared" si="324"/>
        <v>0</v>
      </c>
      <c r="P3436">
        <f>SUMIFS('vCluster (Imported)'!$G:$G,'vCluster (Imported)'!$A:$A,K3436)</f>
        <v>0</v>
      </c>
      <c r="Q3436">
        <f t="shared" si="325"/>
        <v>0</v>
      </c>
    </row>
    <row r="3437" spans="1:17" x14ac:dyDescent="0.3">
      <c r="A3437">
        <f t="shared" si="320"/>
        <v>3437</v>
      </c>
      <c r="B3437" t="str">
        <f>IF(HLOOKUP("Memory",'vInfo (Imported)'!$1:$5000,A3437,FALSE)&gt;0,HLOOKUP("Memory",'vInfo (Imported)'!$1:$5000,A3437,FALSE),"")</f>
        <v/>
      </c>
      <c r="C3437" t="str">
        <f>IF(HLOOKUP("CPUs",'vInfo (Imported)'!$1:$5000,A3437,FALSE)&gt;0,
HLOOKUP("CPUs",'vInfo (Imported)'!$1:$5000,A3437,FALSE),
"")</f>
        <v/>
      </c>
      <c r="D3437" t="str">
        <f>IF(HLOOKUP($D$1,'vInfo (Imported)'!$1:$5000,A3437,FALSE)&gt;0,
HLOOKUP($D$1,'vInfo (Imported)'!$1:$5000,A3437,FALSE),
"")</f>
        <v/>
      </c>
      <c r="E3437" t="str">
        <f>IF(HLOOKUP("Category",'vInfo (Imported)'!$1:$5000,A3437,FALSE)&gt;0,
HLOOKUP("Category",'vInfo (Imported)'!$1:$5000,A3437,FALSE),
"")</f>
        <v/>
      </c>
      <c r="F3437" t="str">
        <f>IF(HLOOKUP("OS according to the configuration file",'vInfo (Imported)'!$1:$5000,A3437,FALSE)&gt;0,
HLOOKUP("OS according to the configuration file",'vInfo (Imported)'!$1:$5000,A3437,FALSE),
"")</f>
        <v/>
      </c>
      <c r="G3437" s="1" t="str">
        <f>IF(HLOOKUP("Cluster",'vInfo (Imported)'!$1:$5000,A3437,FALSE)&gt;0,
HLOOKUP("Cluster",'vInfo (Imported)'!$1:$5000,A3437,FALSE),
"")</f>
        <v/>
      </c>
      <c r="K3437" s="28">
        <f>'vCluster (Imported)'!A3437</f>
        <v>0</v>
      </c>
      <c r="L3437">
        <f t="shared" si="321"/>
        <v>0</v>
      </c>
      <c r="M3437">
        <f t="shared" si="322"/>
        <v>0</v>
      </c>
      <c r="N3437">
        <f t="shared" si="323"/>
        <v>0</v>
      </c>
      <c r="O3437" s="1">
        <f t="shared" si="324"/>
        <v>0</v>
      </c>
      <c r="P3437">
        <f>SUMIFS('vCluster (Imported)'!$G:$G,'vCluster (Imported)'!$A:$A,K3437)</f>
        <v>0</v>
      </c>
      <c r="Q3437">
        <f t="shared" si="325"/>
        <v>0</v>
      </c>
    </row>
    <row r="3438" spans="1:17" x14ac:dyDescent="0.3">
      <c r="A3438">
        <f t="shared" si="320"/>
        <v>3438</v>
      </c>
      <c r="B3438" t="str">
        <f>IF(HLOOKUP("Memory",'vInfo (Imported)'!$1:$5000,A3438,FALSE)&gt;0,HLOOKUP("Memory",'vInfo (Imported)'!$1:$5000,A3438,FALSE),"")</f>
        <v/>
      </c>
      <c r="C3438" t="str">
        <f>IF(HLOOKUP("CPUs",'vInfo (Imported)'!$1:$5000,A3438,FALSE)&gt;0,
HLOOKUP("CPUs",'vInfo (Imported)'!$1:$5000,A3438,FALSE),
"")</f>
        <v/>
      </c>
      <c r="D3438" t="str">
        <f>IF(HLOOKUP($D$1,'vInfo (Imported)'!$1:$5000,A3438,FALSE)&gt;0,
HLOOKUP($D$1,'vInfo (Imported)'!$1:$5000,A3438,FALSE),
"")</f>
        <v/>
      </c>
      <c r="E3438" t="str">
        <f>IF(HLOOKUP("Category",'vInfo (Imported)'!$1:$5000,A3438,FALSE)&gt;0,
HLOOKUP("Category",'vInfo (Imported)'!$1:$5000,A3438,FALSE),
"")</f>
        <v/>
      </c>
      <c r="F3438" t="str">
        <f>IF(HLOOKUP("OS according to the configuration file",'vInfo (Imported)'!$1:$5000,A3438,FALSE)&gt;0,
HLOOKUP("OS according to the configuration file",'vInfo (Imported)'!$1:$5000,A3438,FALSE),
"")</f>
        <v/>
      </c>
      <c r="G3438" s="1" t="str">
        <f>IF(HLOOKUP("Cluster",'vInfo (Imported)'!$1:$5000,A3438,FALSE)&gt;0,
HLOOKUP("Cluster",'vInfo (Imported)'!$1:$5000,A3438,FALSE),
"")</f>
        <v/>
      </c>
      <c r="K3438" s="28">
        <f>'vCluster (Imported)'!A3438</f>
        <v>0</v>
      </c>
      <c r="L3438">
        <f t="shared" si="321"/>
        <v>0</v>
      </c>
      <c r="M3438">
        <f t="shared" si="322"/>
        <v>0</v>
      </c>
      <c r="N3438">
        <f t="shared" si="323"/>
        <v>0</v>
      </c>
      <c r="O3438" s="1">
        <f t="shared" si="324"/>
        <v>0</v>
      </c>
      <c r="P3438">
        <f>SUMIFS('vCluster (Imported)'!$G:$G,'vCluster (Imported)'!$A:$A,K3438)</f>
        <v>0</v>
      </c>
      <c r="Q3438">
        <f t="shared" si="325"/>
        <v>0</v>
      </c>
    </row>
    <row r="3439" spans="1:17" x14ac:dyDescent="0.3">
      <c r="A3439">
        <f t="shared" si="320"/>
        <v>3439</v>
      </c>
      <c r="B3439" t="str">
        <f>IF(HLOOKUP("Memory",'vInfo (Imported)'!$1:$5000,A3439,FALSE)&gt;0,HLOOKUP("Memory",'vInfo (Imported)'!$1:$5000,A3439,FALSE),"")</f>
        <v/>
      </c>
      <c r="C3439" t="str">
        <f>IF(HLOOKUP("CPUs",'vInfo (Imported)'!$1:$5000,A3439,FALSE)&gt;0,
HLOOKUP("CPUs",'vInfo (Imported)'!$1:$5000,A3439,FALSE),
"")</f>
        <v/>
      </c>
      <c r="D3439" t="str">
        <f>IF(HLOOKUP($D$1,'vInfo (Imported)'!$1:$5000,A3439,FALSE)&gt;0,
HLOOKUP($D$1,'vInfo (Imported)'!$1:$5000,A3439,FALSE),
"")</f>
        <v/>
      </c>
      <c r="E3439" t="str">
        <f>IF(HLOOKUP("Category",'vInfo (Imported)'!$1:$5000,A3439,FALSE)&gt;0,
HLOOKUP("Category",'vInfo (Imported)'!$1:$5000,A3439,FALSE),
"")</f>
        <v/>
      </c>
      <c r="F3439" t="str">
        <f>IF(HLOOKUP("OS according to the configuration file",'vInfo (Imported)'!$1:$5000,A3439,FALSE)&gt;0,
HLOOKUP("OS according to the configuration file",'vInfo (Imported)'!$1:$5000,A3439,FALSE),
"")</f>
        <v/>
      </c>
      <c r="G3439" s="1" t="str">
        <f>IF(HLOOKUP("Cluster",'vInfo (Imported)'!$1:$5000,A3439,FALSE)&gt;0,
HLOOKUP("Cluster",'vInfo (Imported)'!$1:$5000,A3439,FALSE),
"")</f>
        <v/>
      </c>
      <c r="K3439" s="28">
        <f>'vCluster (Imported)'!A3439</f>
        <v>0</v>
      </c>
      <c r="L3439">
        <f t="shared" si="321"/>
        <v>0</v>
      </c>
      <c r="M3439">
        <f t="shared" si="322"/>
        <v>0</v>
      </c>
      <c r="N3439">
        <f t="shared" si="323"/>
        <v>0</v>
      </c>
      <c r="O3439" s="1">
        <f t="shared" si="324"/>
        <v>0</v>
      </c>
      <c r="P3439">
        <f>SUMIFS('vCluster (Imported)'!$G:$G,'vCluster (Imported)'!$A:$A,K3439)</f>
        <v>0</v>
      </c>
      <c r="Q3439">
        <f t="shared" si="325"/>
        <v>0</v>
      </c>
    </row>
    <row r="3440" spans="1:17" x14ac:dyDescent="0.3">
      <c r="A3440">
        <f t="shared" si="320"/>
        <v>3440</v>
      </c>
      <c r="B3440" t="str">
        <f>IF(HLOOKUP("Memory",'vInfo (Imported)'!$1:$5000,A3440,FALSE)&gt;0,HLOOKUP("Memory",'vInfo (Imported)'!$1:$5000,A3440,FALSE),"")</f>
        <v/>
      </c>
      <c r="C3440" t="str">
        <f>IF(HLOOKUP("CPUs",'vInfo (Imported)'!$1:$5000,A3440,FALSE)&gt;0,
HLOOKUP("CPUs",'vInfo (Imported)'!$1:$5000,A3440,FALSE),
"")</f>
        <v/>
      </c>
      <c r="D3440" t="str">
        <f>IF(HLOOKUP($D$1,'vInfo (Imported)'!$1:$5000,A3440,FALSE)&gt;0,
HLOOKUP($D$1,'vInfo (Imported)'!$1:$5000,A3440,FALSE),
"")</f>
        <v/>
      </c>
      <c r="E3440" t="str">
        <f>IF(HLOOKUP("Category",'vInfo (Imported)'!$1:$5000,A3440,FALSE)&gt;0,
HLOOKUP("Category",'vInfo (Imported)'!$1:$5000,A3440,FALSE),
"")</f>
        <v/>
      </c>
      <c r="F3440" t="str">
        <f>IF(HLOOKUP("OS according to the configuration file",'vInfo (Imported)'!$1:$5000,A3440,FALSE)&gt;0,
HLOOKUP("OS according to the configuration file",'vInfo (Imported)'!$1:$5000,A3440,FALSE),
"")</f>
        <v/>
      </c>
      <c r="G3440" s="1" t="str">
        <f>IF(HLOOKUP("Cluster",'vInfo (Imported)'!$1:$5000,A3440,FALSE)&gt;0,
HLOOKUP("Cluster",'vInfo (Imported)'!$1:$5000,A3440,FALSE),
"")</f>
        <v/>
      </c>
      <c r="K3440" s="28">
        <f>'vCluster (Imported)'!A3440</f>
        <v>0</v>
      </c>
      <c r="L3440">
        <f t="shared" si="321"/>
        <v>0</v>
      </c>
      <c r="M3440">
        <f t="shared" si="322"/>
        <v>0</v>
      </c>
      <c r="N3440">
        <f t="shared" si="323"/>
        <v>0</v>
      </c>
      <c r="O3440" s="1">
        <f t="shared" si="324"/>
        <v>0</v>
      </c>
      <c r="P3440">
        <f>SUMIFS('vCluster (Imported)'!$G:$G,'vCluster (Imported)'!$A:$A,K3440)</f>
        <v>0</v>
      </c>
      <c r="Q3440">
        <f t="shared" si="325"/>
        <v>0</v>
      </c>
    </row>
    <row r="3441" spans="1:17" x14ac:dyDescent="0.3">
      <c r="A3441">
        <f t="shared" si="320"/>
        <v>3441</v>
      </c>
      <c r="B3441" t="str">
        <f>IF(HLOOKUP("Memory",'vInfo (Imported)'!$1:$5000,A3441,FALSE)&gt;0,HLOOKUP("Memory",'vInfo (Imported)'!$1:$5000,A3441,FALSE),"")</f>
        <v/>
      </c>
      <c r="C3441" t="str">
        <f>IF(HLOOKUP("CPUs",'vInfo (Imported)'!$1:$5000,A3441,FALSE)&gt;0,
HLOOKUP("CPUs",'vInfo (Imported)'!$1:$5000,A3441,FALSE),
"")</f>
        <v/>
      </c>
      <c r="D3441" t="str">
        <f>IF(HLOOKUP($D$1,'vInfo (Imported)'!$1:$5000,A3441,FALSE)&gt;0,
HLOOKUP($D$1,'vInfo (Imported)'!$1:$5000,A3441,FALSE),
"")</f>
        <v/>
      </c>
      <c r="E3441" t="str">
        <f>IF(HLOOKUP("Category",'vInfo (Imported)'!$1:$5000,A3441,FALSE)&gt;0,
HLOOKUP("Category",'vInfo (Imported)'!$1:$5000,A3441,FALSE),
"")</f>
        <v/>
      </c>
      <c r="F3441" t="str">
        <f>IF(HLOOKUP("OS according to the configuration file",'vInfo (Imported)'!$1:$5000,A3441,FALSE)&gt;0,
HLOOKUP("OS according to the configuration file",'vInfo (Imported)'!$1:$5000,A3441,FALSE),
"")</f>
        <v/>
      </c>
      <c r="G3441" s="1" t="str">
        <f>IF(HLOOKUP("Cluster",'vInfo (Imported)'!$1:$5000,A3441,FALSE)&gt;0,
HLOOKUP("Cluster",'vInfo (Imported)'!$1:$5000,A3441,FALSE),
"")</f>
        <v/>
      </c>
      <c r="K3441" s="28">
        <f>'vCluster (Imported)'!A3441</f>
        <v>0</v>
      </c>
      <c r="L3441">
        <f t="shared" si="321"/>
        <v>0</v>
      </c>
      <c r="M3441">
        <f t="shared" si="322"/>
        <v>0</v>
      </c>
      <c r="N3441">
        <f t="shared" si="323"/>
        <v>0</v>
      </c>
      <c r="O3441" s="1">
        <f t="shared" si="324"/>
        <v>0</v>
      </c>
      <c r="P3441">
        <f>SUMIFS('vCluster (Imported)'!$G:$G,'vCluster (Imported)'!$A:$A,K3441)</f>
        <v>0</v>
      </c>
      <c r="Q3441">
        <f t="shared" si="325"/>
        <v>0</v>
      </c>
    </row>
    <row r="3442" spans="1:17" x14ac:dyDescent="0.3">
      <c r="A3442">
        <f t="shared" si="320"/>
        <v>3442</v>
      </c>
      <c r="B3442" t="str">
        <f>IF(HLOOKUP("Memory",'vInfo (Imported)'!$1:$5000,A3442,FALSE)&gt;0,HLOOKUP("Memory",'vInfo (Imported)'!$1:$5000,A3442,FALSE),"")</f>
        <v/>
      </c>
      <c r="C3442" t="str">
        <f>IF(HLOOKUP("CPUs",'vInfo (Imported)'!$1:$5000,A3442,FALSE)&gt;0,
HLOOKUP("CPUs",'vInfo (Imported)'!$1:$5000,A3442,FALSE),
"")</f>
        <v/>
      </c>
      <c r="D3442" t="str">
        <f>IF(HLOOKUP($D$1,'vInfo (Imported)'!$1:$5000,A3442,FALSE)&gt;0,
HLOOKUP($D$1,'vInfo (Imported)'!$1:$5000,A3442,FALSE),
"")</f>
        <v/>
      </c>
      <c r="E3442" t="str">
        <f>IF(HLOOKUP("Category",'vInfo (Imported)'!$1:$5000,A3442,FALSE)&gt;0,
HLOOKUP("Category",'vInfo (Imported)'!$1:$5000,A3442,FALSE),
"")</f>
        <v/>
      </c>
      <c r="F3442" t="str">
        <f>IF(HLOOKUP("OS according to the configuration file",'vInfo (Imported)'!$1:$5000,A3442,FALSE)&gt;0,
HLOOKUP("OS according to the configuration file",'vInfo (Imported)'!$1:$5000,A3442,FALSE),
"")</f>
        <v/>
      </c>
      <c r="G3442" s="1" t="str">
        <f>IF(HLOOKUP("Cluster",'vInfo (Imported)'!$1:$5000,A3442,FALSE)&gt;0,
HLOOKUP("Cluster",'vInfo (Imported)'!$1:$5000,A3442,FALSE),
"")</f>
        <v/>
      </c>
      <c r="K3442" s="28">
        <f>'vCluster (Imported)'!A3442</f>
        <v>0</v>
      </c>
      <c r="L3442">
        <f t="shared" si="321"/>
        <v>0</v>
      </c>
      <c r="M3442">
        <f t="shared" si="322"/>
        <v>0</v>
      </c>
      <c r="N3442">
        <f t="shared" si="323"/>
        <v>0</v>
      </c>
      <c r="O3442" s="1">
        <f t="shared" si="324"/>
        <v>0</v>
      </c>
      <c r="P3442">
        <f>SUMIFS('vCluster (Imported)'!$G:$G,'vCluster (Imported)'!$A:$A,K3442)</f>
        <v>0</v>
      </c>
      <c r="Q3442">
        <f t="shared" si="325"/>
        <v>0</v>
      </c>
    </row>
    <row r="3443" spans="1:17" x14ac:dyDescent="0.3">
      <c r="A3443">
        <f t="shared" si="320"/>
        <v>3443</v>
      </c>
      <c r="B3443" t="str">
        <f>IF(HLOOKUP("Memory",'vInfo (Imported)'!$1:$5000,A3443,FALSE)&gt;0,HLOOKUP("Memory",'vInfo (Imported)'!$1:$5000,A3443,FALSE),"")</f>
        <v/>
      </c>
      <c r="C3443" t="str">
        <f>IF(HLOOKUP("CPUs",'vInfo (Imported)'!$1:$5000,A3443,FALSE)&gt;0,
HLOOKUP("CPUs",'vInfo (Imported)'!$1:$5000,A3443,FALSE),
"")</f>
        <v/>
      </c>
      <c r="D3443" t="str">
        <f>IF(HLOOKUP($D$1,'vInfo (Imported)'!$1:$5000,A3443,FALSE)&gt;0,
HLOOKUP($D$1,'vInfo (Imported)'!$1:$5000,A3443,FALSE),
"")</f>
        <v/>
      </c>
      <c r="E3443" t="str">
        <f>IF(HLOOKUP("Category",'vInfo (Imported)'!$1:$5000,A3443,FALSE)&gt;0,
HLOOKUP("Category",'vInfo (Imported)'!$1:$5000,A3443,FALSE),
"")</f>
        <v/>
      </c>
      <c r="F3443" t="str">
        <f>IF(HLOOKUP("OS according to the configuration file",'vInfo (Imported)'!$1:$5000,A3443,FALSE)&gt;0,
HLOOKUP("OS according to the configuration file",'vInfo (Imported)'!$1:$5000,A3443,FALSE),
"")</f>
        <v/>
      </c>
      <c r="G3443" s="1" t="str">
        <f>IF(HLOOKUP("Cluster",'vInfo (Imported)'!$1:$5000,A3443,FALSE)&gt;0,
HLOOKUP("Cluster",'vInfo (Imported)'!$1:$5000,A3443,FALSE),
"")</f>
        <v/>
      </c>
      <c r="K3443" s="28">
        <f>'vCluster (Imported)'!A3443</f>
        <v>0</v>
      </c>
      <c r="L3443">
        <f t="shared" si="321"/>
        <v>0</v>
      </c>
      <c r="M3443">
        <f t="shared" si="322"/>
        <v>0</v>
      </c>
      <c r="N3443">
        <f t="shared" si="323"/>
        <v>0</v>
      </c>
      <c r="O3443" s="1">
        <f t="shared" si="324"/>
        <v>0</v>
      </c>
      <c r="P3443">
        <f>SUMIFS('vCluster (Imported)'!$G:$G,'vCluster (Imported)'!$A:$A,K3443)</f>
        <v>0</v>
      </c>
      <c r="Q3443">
        <f t="shared" si="325"/>
        <v>0</v>
      </c>
    </row>
    <row r="3444" spans="1:17" x14ac:dyDescent="0.3">
      <c r="A3444">
        <f t="shared" si="320"/>
        <v>3444</v>
      </c>
      <c r="B3444" t="str">
        <f>IF(HLOOKUP("Memory",'vInfo (Imported)'!$1:$5000,A3444,FALSE)&gt;0,HLOOKUP("Memory",'vInfo (Imported)'!$1:$5000,A3444,FALSE),"")</f>
        <v/>
      </c>
      <c r="C3444" t="str">
        <f>IF(HLOOKUP("CPUs",'vInfo (Imported)'!$1:$5000,A3444,FALSE)&gt;0,
HLOOKUP("CPUs",'vInfo (Imported)'!$1:$5000,A3444,FALSE),
"")</f>
        <v/>
      </c>
      <c r="D3444" t="str">
        <f>IF(HLOOKUP($D$1,'vInfo (Imported)'!$1:$5000,A3444,FALSE)&gt;0,
HLOOKUP($D$1,'vInfo (Imported)'!$1:$5000,A3444,FALSE),
"")</f>
        <v/>
      </c>
      <c r="E3444" t="str">
        <f>IF(HLOOKUP("Category",'vInfo (Imported)'!$1:$5000,A3444,FALSE)&gt;0,
HLOOKUP("Category",'vInfo (Imported)'!$1:$5000,A3444,FALSE),
"")</f>
        <v/>
      </c>
      <c r="F3444" t="str">
        <f>IF(HLOOKUP("OS according to the configuration file",'vInfo (Imported)'!$1:$5000,A3444,FALSE)&gt;0,
HLOOKUP("OS according to the configuration file",'vInfo (Imported)'!$1:$5000,A3444,FALSE),
"")</f>
        <v/>
      </c>
      <c r="G3444" s="1" t="str">
        <f>IF(HLOOKUP("Cluster",'vInfo (Imported)'!$1:$5000,A3444,FALSE)&gt;0,
HLOOKUP("Cluster",'vInfo (Imported)'!$1:$5000,A3444,FALSE),
"")</f>
        <v/>
      </c>
      <c r="K3444" s="28">
        <f>'vCluster (Imported)'!A3444</f>
        <v>0</v>
      </c>
      <c r="L3444">
        <f t="shared" si="321"/>
        <v>0</v>
      </c>
      <c r="M3444">
        <f t="shared" si="322"/>
        <v>0</v>
      </c>
      <c r="N3444">
        <f t="shared" si="323"/>
        <v>0</v>
      </c>
      <c r="O3444" s="1">
        <f t="shared" si="324"/>
        <v>0</v>
      </c>
      <c r="P3444">
        <f>SUMIFS('vCluster (Imported)'!$G:$G,'vCluster (Imported)'!$A:$A,K3444)</f>
        <v>0</v>
      </c>
      <c r="Q3444">
        <f t="shared" si="325"/>
        <v>0</v>
      </c>
    </row>
    <row r="3445" spans="1:17" x14ac:dyDescent="0.3">
      <c r="A3445">
        <f t="shared" si="320"/>
        <v>3445</v>
      </c>
      <c r="B3445" t="str">
        <f>IF(HLOOKUP("Memory",'vInfo (Imported)'!$1:$5000,A3445,FALSE)&gt;0,HLOOKUP("Memory",'vInfo (Imported)'!$1:$5000,A3445,FALSE),"")</f>
        <v/>
      </c>
      <c r="C3445" t="str">
        <f>IF(HLOOKUP("CPUs",'vInfo (Imported)'!$1:$5000,A3445,FALSE)&gt;0,
HLOOKUP("CPUs",'vInfo (Imported)'!$1:$5000,A3445,FALSE),
"")</f>
        <v/>
      </c>
      <c r="D3445" t="str">
        <f>IF(HLOOKUP($D$1,'vInfo (Imported)'!$1:$5000,A3445,FALSE)&gt;0,
HLOOKUP($D$1,'vInfo (Imported)'!$1:$5000,A3445,FALSE),
"")</f>
        <v/>
      </c>
      <c r="E3445" t="str">
        <f>IF(HLOOKUP("Category",'vInfo (Imported)'!$1:$5000,A3445,FALSE)&gt;0,
HLOOKUP("Category",'vInfo (Imported)'!$1:$5000,A3445,FALSE),
"")</f>
        <v/>
      </c>
      <c r="F3445" t="str">
        <f>IF(HLOOKUP("OS according to the configuration file",'vInfo (Imported)'!$1:$5000,A3445,FALSE)&gt;0,
HLOOKUP("OS according to the configuration file",'vInfo (Imported)'!$1:$5000,A3445,FALSE),
"")</f>
        <v/>
      </c>
      <c r="G3445" s="1" t="str">
        <f>IF(HLOOKUP("Cluster",'vInfo (Imported)'!$1:$5000,A3445,FALSE)&gt;0,
HLOOKUP("Cluster",'vInfo (Imported)'!$1:$5000,A3445,FALSE),
"")</f>
        <v/>
      </c>
      <c r="K3445" s="28">
        <f>'vCluster (Imported)'!A3445</f>
        <v>0</v>
      </c>
      <c r="L3445">
        <f t="shared" si="321"/>
        <v>0</v>
      </c>
      <c r="M3445">
        <f t="shared" si="322"/>
        <v>0</v>
      </c>
      <c r="N3445">
        <f t="shared" si="323"/>
        <v>0</v>
      </c>
      <c r="O3445" s="1">
        <f t="shared" si="324"/>
        <v>0</v>
      </c>
      <c r="P3445">
        <f>SUMIFS('vCluster (Imported)'!$G:$G,'vCluster (Imported)'!$A:$A,K3445)</f>
        <v>0</v>
      </c>
      <c r="Q3445">
        <f t="shared" si="325"/>
        <v>0</v>
      </c>
    </row>
    <row r="3446" spans="1:17" x14ac:dyDescent="0.3">
      <c r="A3446">
        <f t="shared" si="320"/>
        <v>3446</v>
      </c>
      <c r="B3446" t="str">
        <f>IF(HLOOKUP("Memory",'vInfo (Imported)'!$1:$5000,A3446,FALSE)&gt;0,HLOOKUP("Memory",'vInfo (Imported)'!$1:$5000,A3446,FALSE),"")</f>
        <v/>
      </c>
      <c r="C3446" t="str">
        <f>IF(HLOOKUP("CPUs",'vInfo (Imported)'!$1:$5000,A3446,FALSE)&gt;0,
HLOOKUP("CPUs",'vInfo (Imported)'!$1:$5000,A3446,FALSE),
"")</f>
        <v/>
      </c>
      <c r="D3446" t="str">
        <f>IF(HLOOKUP($D$1,'vInfo (Imported)'!$1:$5000,A3446,FALSE)&gt;0,
HLOOKUP($D$1,'vInfo (Imported)'!$1:$5000,A3446,FALSE),
"")</f>
        <v/>
      </c>
      <c r="E3446" t="str">
        <f>IF(HLOOKUP("Category",'vInfo (Imported)'!$1:$5000,A3446,FALSE)&gt;0,
HLOOKUP("Category",'vInfo (Imported)'!$1:$5000,A3446,FALSE),
"")</f>
        <v/>
      </c>
      <c r="F3446" t="str">
        <f>IF(HLOOKUP("OS according to the configuration file",'vInfo (Imported)'!$1:$5000,A3446,FALSE)&gt;0,
HLOOKUP("OS according to the configuration file",'vInfo (Imported)'!$1:$5000,A3446,FALSE),
"")</f>
        <v/>
      </c>
      <c r="G3446" s="1" t="str">
        <f>IF(HLOOKUP("Cluster",'vInfo (Imported)'!$1:$5000,A3446,FALSE)&gt;0,
HLOOKUP("Cluster",'vInfo (Imported)'!$1:$5000,A3446,FALSE),
"")</f>
        <v/>
      </c>
      <c r="K3446" s="28">
        <f>'vCluster (Imported)'!A3446</f>
        <v>0</v>
      </c>
      <c r="L3446">
        <f t="shared" si="321"/>
        <v>0</v>
      </c>
      <c r="M3446">
        <f t="shared" si="322"/>
        <v>0</v>
      </c>
      <c r="N3446">
        <f t="shared" si="323"/>
        <v>0</v>
      </c>
      <c r="O3446" s="1">
        <f t="shared" si="324"/>
        <v>0</v>
      </c>
      <c r="P3446">
        <f>SUMIFS('vCluster (Imported)'!$G:$G,'vCluster (Imported)'!$A:$A,K3446)</f>
        <v>0</v>
      </c>
      <c r="Q3446">
        <f t="shared" si="325"/>
        <v>0</v>
      </c>
    </row>
    <row r="3447" spans="1:17" x14ac:dyDescent="0.3">
      <c r="A3447">
        <f t="shared" si="320"/>
        <v>3447</v>
      </c>
      <c r="B3447" t="str">
        <f>IF(HLOOKUP("Memory",'vInfo (Imported)'!$1:$5000,A3447,FALSE)&gt;0,HLOOKUP("Memory",'vInfo (Imported)'!$1:$5000,A3447,FALSE),"")</f>
        <v/>
      </c>
      <c r="C3447" t="str">
        <f>IF(HLOOKUP("CPUs",'vInfo (Imported)'!$1:$5000,A3447,FALSE)&gt;0,
HLOOKUP("CPUs",'vInfo (Imported)'!$1:$5000,A3447,FALSE),
"")</f>
        <v/>
      </c>
      <c r="D3447" t="str">
        <f>IF(HLOOKUP($D$1,'vInfo (Imported)'!$1:$5000,A3447,FALSE)&gt;0,
HLOOKUP($D$1,'vInfo (Imported)'!$1:$5000,A3447,FALSE),
"")</f>
        <v/>
      </c>
      <c r="E3447" t="str">
        <f>IF(HLOOKUP("Category",'vInfo (Imported)'!$1:$5000,A3447,FALSE)&gt;0,
HLOOKUP("Category",'vInfo (Imported)'!$1:$5000,A3447,FALSE),
"")</f>
        <v/>
      </c>
      <c r="F3447" t="str">
        <f>IF(HLOOKUP("OS according to the configuration file",'vInfo (Imported)'!$1:$5000,A3447,FALSE)&gt;0,
HLOOKUP("OS according to the configuration file",'vInfo (Imported)'!$1:$5000,A3447,FALSE),
"")</f>
        <v/>
      </c>
      <c r="G3447" s="1" t="str">
        <f>IF(HLOOKUP("Cluster",'vInfo (Imported)'!$1:$5000,A3447,FALSE)&gt;0,
HLOOKUP("Cluster",'vInfo (Imported)'!$1:$5000,A3447,FALSE),
"")</f>
        <v/>
      </c>
      <c r="K3447" s="28">
        <f>'vCluster (Imported)'!A3447</f>
        <v>0</v>
      </c>
      <c r="L3447">
        <f t="shared" si="321"/>
        <v>0</v>
      </c>
      <c r="M3447">
        <f t="shared" si="322"/>
        <v>0</v>
      </c>
      <c r="N3447">
        <f t="shared" si="323"/>
        <v>0</v>
      </c>
      <c r="O3447" s="1">
        <f t="shared" si="324"/>
        <v>0</v>
      </c>
      <c r="P3447">
        <f>SUMIFS('vCluster (Imported)'!$G:$G,'vCluster (Imported)'!$A:$A,K3447)</f>
        <v>0</v>
      </c>
      <c r="Q3447">
        <f t="shared" si="325"/>
        <v>0</v>
      </c>
    </row>
    <row r="3448" spans="1:17" x14ac:dyDescent="0.3">
      <c r="A3448">
        <f t="shared" si="320"/>
        <v>3448</v>
      </c>
      <c r="B3448" t="str">
        <f>IF(HLOOKUP("Memory",'vInfo (Imported)'!$1:$5000,A3448,FALSE)&gt;0,HLOOKUP("Memory",'vInfo (Imported)'!$1:$5000,A3448,FALSE),"")</f>
        <v/>
      </c>
      <c r="C3448" t="str">
        <f>IF(HLOOKUP("CPUs",'vInfo (Imported)'!$1:$5000,A3448,FALSE)&gt;0,
HLOOKUP("CPUs",'vInfo (Imported)'!$1:$5000,A3448,FALSE),
"")</f>
        <v/>
      </c>
      <c r="D3448" t="str">
        <f>IF(HLOOKUP($D$1,'vInfo (Imported)'!$1:$5000,A3448,FALSE)&gt;0,
HLOOKUP($D$1,'vInfo (Imported)'!$1:$5000,A3448,FALSE),
"")</f>
        <v/>
      </c>
      <c r="E3448" t="str">
        <f>IF(HLOOKUP("Category",'vInfo (Imported)'!$1:$5000,A3448,FALSE)&gt;0,
HLOOKUP("Category",'vInfo (Imported)'!$1:$5000,A3448,FALSE),
"")</f>
        <v/>
      </c>
      <c r="F3448" t="str">
        <f>IF(HLOOKUP("OS according to the configuration file",'vInfo (Imported)'!$1:$5000,A3448,FALSE)&gt;0,
HLOOKUP("OS according to the configuration file",'vInfo (Imported)'!$1:$5000,A3448,FALSE),
"")</f>
        <v/>
      </c>
      <c r="G3448" s="1" t="str">
        <f>IF(HLOOKUP("Cluster",'vInfo (Imported)'!$1:$5000,A3448,FALSE)&gt;0,
HLOOKUP("Cluster",'vInfo (Imported)'!$1:$5000,A3448,FALSE),
"")</f>
        <v/>
      </c>
      <c r="K3448" s="28">
        <f>'vCluster (Imported)'!A3448</f>
        <v>0</v>
      </c>
      <c r="L3448">
        <f t="shared" si="321"/>
        <v>0</v>
      </c>
      <c r="M3448">
        <f t="shared" si="322"/>
        <v>0</v>
      </c>
      <c r="N3448">
        <f t="shared" si="323"/>
        <v>0</v>
      </c>
      <c r="O3448" s="1">
        <f t="shared" si="324"/>
        <v>0</v>
      </c>
      <c r="P3448">
        <f>SUMIFS('vCluster (Imported)'!$G:$G,'vCluster (Imported)'!$A:$A,K3448)</f>
        <v>0</v>
      </c>
      <c r="Q3448">
        <f t="shared" si="325"/>
        <v>0</v>
      </c>
    </row>
    <row r="3449" spans="1:17" x14ac:dyDescent="0.3">
      <c r="A3449">
        <f t="shared" si="320"/>
        <v>3449</v>
      </c>
      <c r="B3449" t="str">
        <f>IF(HLOOKUP("Memory",'vInfo (Imported)'!$1:$5000,A3449,FALSE)&gt;0,HLOOKUP("Memory",'vInfo (Imported)'!$1:$5000,A3449,FALSE),"")</f>
        <v/>
      </c>
      <c r="C3449" t="str">
        <f>IF(HLOOKUP("CPUs",'vInfo (Imported)'!$1:$5000,A3449,FALSE)&gt;0,
HLOOKUP("CPUs",'vInfo (Imported)'!$1:$5000,A3449,FALSE),
"")</f>
        <v/>
      </c>
      <c r="D3449" t="str">
        <f>IF(HLOOKUP($D$1,'vInfo (Imported)'!$1:$5000,A3449,FALSE)&gt;0,
HLOOKUP($D$1,'vInfo (Imported)'!$1:$5000,A3449,FALSE),
"")</f>
        <v/>
      </c>
      <c r="E3449" t="str">
        <f>IF(HLOOKUP("Category",'vInfo (Imported)'!$1:$5000,A3449,FALSE)&gt;0,
HLOOKUP("Category",'vInfo (Imported)'!$1:$5000,A3449,FALSE),
"")</f>
        <v/>
      </c>
      <c r="F3449" t="str">
        <f>IF(HLOOKUP("OS according to the configuration file",'vInfo (Imported)'!$1:$5000,A3449,FALSE)&gt;0,
HLOOKUP("OS according to the configuration file",'vInfo (Imported)'!$1:$5000,A3449,FALSE),
"")</f>
        <v/>
      </c>
      <c r="G3449" s="1" t="str">
        <f>IF(HLOOKUP("Cluster",'vInfo (Imported)'!$1:$5000,A3449,FALSE)&gt;0,
HLOOKUP("Cluster",'vInfo (Imported)'!$1:$5000,A3449,FALSE),
"")</f>
        <v/>
      </c>
      <c r="K3449" s="28">
        <f>'vCluster (Imported)'!A3449</f>
        <v>0</v>
      </c>
      <c r="L3449">
        <f t="shared" si="321"/>
        <v>0</v>
      </c>
      <c r="M3449">
        <f t="shared" si="322"/>
        <v>0</v>
      </c>
      <c r="N3449">
        <f t="shared" si="323"/>
        <v>0</v>
      </c>
      <c r="O3449" s="1">
        <f t="shared" si="324"/>
        <v>0</v>
      </c>
      <c r="P3449">
        <f>SUMIFS('vCluster (Imported)'!$G:$G,'vCluster (Imported)'!$A:$A,K3449)</f>
        <v>0</v>
      </c>
      <c r="Q3449">
        <f t="shared" si="325"/>
        <v>0</v>
      </c>
    </row>
    <row r="3450" spans="1:17" x14ac:dyDescent="0.3">
      <c r="A3450">
        <f t="shared" si="320"/>
        <v>3450</v>
      </c>
      <c r="B3450" t="str">
        <f>IF(HLOOKUP("Memory",'vInfo (Imported)'!$1:$5000,A3450,FALSE)&gt;0,HLOOKUP("Memory",'vInfo (Imported)'!$1:$5000,A3450,FALSE),"")</f>
        <v/>
      </c>
      <c r="C3450" t="str">
        <f>IF(HLOOKUP("CPUs",'vInfo (Imported)'!$1:$5000,A3450,FALSE)&gt;0,
HLOOKUP("CPUs",'vInfo (Imported)'!$1:$5000,A3450,FALSE),
"")</f>
        <v/>
      </c>
      <c r="D3450" t="str">
        <f>IF(HLOOKUP($D$1,'vInfo (Imported)'!$1:$5000,A3450,FALSE)&gt;0,
HLOOKUP($D$1,'vInfo (Imported)'!$1:$5000,A3450,FALSE),
"")</f>
        <v/>
      </c>
      <c r="E3450" t="str">
        <f>IF(HLOOKUP("Category",'vInfo (Imported)'!$1:$5000,A3450,FALSE)&gt;0,
HLOOKUP("Category",'vInfo (Imported)'!$1:$5000,A3450,FALSE),
"")</f>
        <v/>
      </c>
      <c r="F3450" t="str">
        <f>IF(HLOOKUP("OS according to the configuration file",'vInfo (Imported)'!$1:$5000,A3450,FALSE)&gt;0,
HLOOKUP("OS according to the configuration file",'vInfo (Imported)'!$1:$5000,A3450,FALSE),
"")</f>
        <v/>
      </c>
      <c r="G3450" s="1" t="str">
        <f>IF(HLOOKUP("Cluster",'vInfo (Imported)'!$1:$5000,A3450,FALSE)&gt;0,
HLOOKUP("Cluster",'vInfo (Imported)'!$1:$5000,A3450,FALSE),
"")</f>
        <v/>
      </c>
      <c r="K3450" s="28">
        <f>'vCluster (Imported)'!A3450</f>
        <v>0</v>
      </c>
      <c r="L3450">
        <f t="shared" si="321"/>
        <v>0</v>
      </c>
      <c r="M3450">
        <f t="shared" si="322"/>
        <v>0</v>
      </c>
      <c r="N3450">
        <f t="shared" si="323"/>
        <v>0</v>
      </c>
      <c r="O3450" s="1">
        <f t="shared" si="324"/>
        <v>0</v>
      </c>
      <c r="P3450">
        <f>SUMIFS('vCluster (Imported)'!$G:$G,'vCluster (Imported)'!$A:$A,K3450)</f>
        <v>0</v>
      </c>
      <c r="Q3450">
        <f t="shared" si="325"/>
        <v>0</v>
      </c>
    </row>
    <row r="3451" spans="1:17" x14ac:dyDescent="0.3">
      <c r="A3451">
        <f t="shared" si="320"/>
        <v>3451</v>
      </c>
      <c r="B3451" t="str">
        <f>IF(HLOOKUP("Memory",'vInfo (Imported)'!$1:$5000,A3451,FALSE)&gt;0,HLOOKUP("Memory",'vInfo (Imported)'!$1:$5000,A3451,FALSE),"")</f>
        <v/>
      </c>
      <c r="C3451" t="str">
        <f>IF(HLOOKUP("CPUs",'vInfo (Imported)'!$1:$5000,A3451,FALSE)&gt;0,
HLOOKUP("CPUs",'vInfo (Imported)'!$1:$5000,A3451,FALSE),
"")</f>
        <v/>
      </c>
      <c r="D3451" t="str">
        <f>IF(HLOOKUP($D$1,'vInfo (Imported)'!$1:$5000,A3451,FALSE)&gt;0,
HLOOKUP($D$1,'vInfo (Imported)'!$1:$5000,A3451,FALSE),
"")</f>
        <v/>
      </c>
      <c r="E3451" t="str">
        <f>IF(HLOOKUP("Category",'vInfo (Imported)'!$1:$5000,A3451,FALSE)&gt;0,
HLOOKUP("Category",'vInfo (Imported)'!$1:$5000,A3451,FALSE),
"")</f>
        <v/>
      </c>
      <c r="F3451" t="str">
        <f>IF(HLOOKUP("OS according to the configuration file",'vInfo (Imported)'!$1:$5000,A3451,FALSE)&gt;0,
HLOOKUP("OS according to the configuration file",'vInfo (Imported)'!$1:$5000,A3451,FALSE),
"")</f>
        <v/>
      </c>
      <c r="G3451" s="1" t="str">
        <f>IF(HLOOKUP("Cluster",'vInfo (Imported)'!$1:$5000,A3451,FALSE)&gt;0,
HLOOKUP("Cluster",'vInfo (Imported)'!$1:$5000,A3451,FALSE),
"")</f>
        <v/>
      </c>
      <c r="K3451" s="28">
        <f>'vCluster (Imported)'!A3451</f>
        <v>0</v>
      </c>
      <c r="L3451">
        <f t="shared" si="321"/>
        <v>0</v>
      </c>
      <c r="M3451">
        <f t="shared" si="322"/>
        <v>0</v>
      </c>
      <c r="N3451">
        <f t="shared" si="323"/>
        <v>0</v>
      </c>
      <c r="O3451" s="1">
        <f t="shared" si="324"/>
        <v>0</v>
      </c>
      <c r="P3451">
        <f>SUMIFS('vCluster (Imported)'!$G:$G,'vCluster (Imported)'!$A:$A,K3451)</f>
        <v>0</v>
      </c>
      <c r="Q3451">
        <f t="shared" si="325"/>
        <v>0</v>
      </c>
    </row>
    <row r="3452" spans="1:17" x14ac:dyDescent="0.3">
      <c r="A3452">
        <f t="shared" si="320"/>
        <v>3452</v>
      </c>
      <c r="B3452" t="str">
        <f>IF(HLOOKUP("Memory",'vInfo (Imported)'!$1:$5000,A3452,FALSE)&gt;0,HLOOKUP("Memory",'vInfo (Imported)'!$1:$5000,A3452,FALSE),"")</f>
        <v/>
      </c>
      <c r="C3452" t="str">
        <f>IF(HLOOKUP("CPUs",'vInfo (Imported)'!$1:$5000,A3452,FALSE)&gt;0,
HLOOKUP("CPUs",'vInfo (Imported)'!$1:$5000,A3452,FALSE),
"")</f>
        <v/>
      </c>
      <c r="D3452" t="str">
        <f>IF(HLOOKUP($D$1,'vInfo (Imported)'!$1:$5000,A3452,FALSE)&gt;0,
HLOOKUP($D$1,'vInfo (Imported)'!$1:$5000,A3452,FALSE),
"")</f>
        <v/>
      </c>
      <c r="E3452" t="str">
        <f>IF(HLOOKUP("Category",'vInfo (Imported)'!$1:$5000,A3452,FALSE)&gt;0,
HLOOKUP("Category",'vInfo (Imported)'!$1:$5000,A3452,FALSE),
"")</f>
        <v/>
      </c>
      <c r="F3452" t="str">
        <f>IF(HLOOKUP("OS according to the configuration file",'vInfo (Imported)'!$1:$5000,A3452,FALSE)&gt;0,
HLOOKUP("OS according to the configuration file",'vInfo (Imported)'!$1:$5000,A3452,FALSE),
"")</f>
        <v/>
      </c>
      <c r="G3452" s="1" t="str">
        <f>IF(HLOOKUP("Cluster",'vInfo (Imported)'!$1:$5000,A3452,FALSE)&gt;0,
HLOOKUP("Cluster",'vInfo (Imported)'!$1:$5000,A3452,FALSE),
"")</f>
        <v/>
      </c>
      <c r="K3452" s="28">
        <f>'vCluster (Imported)'!A3452</f>
        <v>0</v>
      </c>
      <c r="L3452">
        <f t="shared" si="321"/>
        <v>0</v>
      </c>
      <c r="M3452">
        <f t="shared" si="322"/>
        <v>0</v>
      </c>
      <c r="N3452">
        <f t="shared" si="323"/>
        <v>0</v>
      </c>
      <c r="O3452" s="1">
        <f t="shared" si="324"/>
        <v>0</v>
      </c>
      <c r="P3452">
        <f>SUMIFS('vCluster (Imported)'!$G:$G,'vCluster (Imported)'!$A:$A,K3452)</f>
        <v>0</v>
      </c>
      <c r="Q3452">
        <f t="shared" si="325"/>
        <v>0</v>
      </c>
    </row>
    <row r="3453" spans="1:17" x14ac:dyDescent="0.3">
      <c r="A3453">
        <f t="shared" si="320"/>
        <v>3453</v>
      </c>
      <c r="B3453" t="str">
        <f>IF(HLOOKUP("Memory",'vInfo (Imported)'!$1:$5000,A3453,FALSE)&gt;0,HLOOKUP("Memory",'vInfo (Imported)'!$1:$5000,A3453,FALSE),"")</f>
        <v/>
      </c>
      <c r="C3453" t="str">
        <f>IF(HLOOKUP("CPUs",'vInfo (Imported)'!$1:$5000,A3453,FALSE)&gt;0,
HLOOKUP("CPUs",'vInfo (Imported)'!$1:$5000,A3453,FALSE),
"")</f>
        <v/>
      </c>
      <c r="D3453" t="str">
        <f>IF(HLOOKUP($D$1,'vInfo (Imported)'!$1:$5000,A3453,FALSE)&gt;0,
HLOOKUP($D$1,'vInfo (Imported)'!$1:$5000,A3453,FALSE),
"")</f>
        <v/>
      </c>
      <c r="E3453" t="str">
        <f>IF(HLOOKUP("Category",'vInfo (Imported)'!$1:$5000,A3453,FALSE)&gt;0,
HLOOKUP("Category",'vInfo (Imported)'!$1:$5000,A3453,FALSE),
"")</f>
        <v/>
      </c>
      <c r="F3453" t="str">
        <f>IF(HLOOKUP("OS according to the configuration file",'vInfo (Imported)'!$1:$5000,A3453,FALSE)&gt;0,
HLOOKUP("OS according to the configuration file",'vInfo (Imported)'!$1:$5000,A3453,FALSE),
"")</f>
        <v/>
      </c>
      <c r="G3453" s="1" t="str">
        <f>IF(HLOOKUP("Cluster",'vInfo (Imported)'!$1:$5000,A3453,FALSE)&gt;0,
HLOOKUP("Cluster",'vInfo (Imported)'!$1:$5000,A3453,FALSE),
"")</f>
        <v/>
      </c>
      <c r="K3453" s="28">
        <f>'vCluster (Imported)'!A3453</f>
        <v>0</v>
      </c>
      <c r="L3453">
        <f t="shared" si="321"/>
        <v>0</v>
      </c>
      <c r="M3453">
        <f t="shared" si="322"/>
        <v>0</v>
      </c>
      <c r="N3453">
        <f t="shared" si="323"/>
        <v>0</v>
      </c>
      <c r="O3453" s="1">
        <f t="shared" si="324"/>
        <v>0</v>
      </c>
      <c r="P3453">
        <f>SUMIFS('vCluster (Imported)'!$G:$G,'vCluster (Imported)'!$A:$A,K3453)</f>
        <v>0</v>
      </c>
      <c r="Q3453">
        <f t="shared" si="325"/>
        <v>0</v>
      </c>
    </row>
    <row r="3454" spans="1:17" x14ac:dyDescent="0.3">
      <c r="A3454">
        <f t="shared" si="320"/>
        <v>3454</v>
      </c>
      <c r="B3454" t="str">
        <f>IF(HLOOKUP("Memory",'vInfo (Imported)'!$1:$5000,A3454,FALSE)&gt;0,HLOOKUP("Memory",'vInfo (Imported)'!$1:$5000,A3454,FALSE),"")</f>
        <v/>
      </c>
      <c r="C3454" t="str">
        <f>IF(HLOOKUP("CPUs",'vInfo (Imported)'!$1:$5000,A3454,FALSE)&gt;0,
HLOOKUP("CPUs",'vInfo (Imported)'!$1:$5000,A3454,FALSE),
"")</f>
        <v/>
      </c>
      <c r="D3454" t="str">
        <f>IF(HLOOKUP($D$1,'vInfo (Imported)'!$1:$5000,A3454,FALSE)&gt;0,
HLOOKUP($D$1,'vInfo (Imported)'!$1:$5000,A3454,FALSE),
"")</f>
        <v/>
      </c>
      <c r="E3454" t="str">
        <f>IF(HLOOKUP("Category",'vInfo (Imported)'!$1:$5000,A3454,FALSE)&gt;0,
HLOOKUP("Category",'vInfo (Imported)'!$1:$5000,A3454,FALSE),
"")</f>
        <v/>
      </c>
      <c r="F3454" t="str">
        <f>IF(HLOOKUP("OS according to the configuration file",'vInfo (Imported)'!$1:$5000,A3454,FALSE)&gt;0,
HLOOKUP("OS according to the configuration file",'vInfo (Imported)'!$1:$5000,A3454,FALSE),
"")</f>
        <v/>
      </c>
      <c r="G3454" s="1" t="str">
        <f>IF(HLOOKUP("Cluster",'vInfo (Imported)'!$1:$5000,A3454,FALSE)&gt;0,
HLOOKUP("Cluster",'vInfo (Imported)'!$1:$5000,A3454,FALSE),
"")</f>
        <v/>
      </c>
      <c r="K3454" s="28">
        <f>'vCluster (Imported)'!A3454</f>
        <v>0</v>
      </c>
      <c r="L3454">
        <f t="shared" si="321"/>
        <v>0</v>
      </c>
      <c r="M3454">
        <f t="shared" si="322"/>
        <v>0</v>
      </c>
      <c r="N3454">
        <f t="shared" si="323"/>
        <v>0</v>
      </c>
      <c r="O3454" s="1">
        <f t="shared" si="324"/>
        <v>0</v>
      </c>
      <c r="P3454">
        <f>SUMIFS('vCluster (Imported)'!$G:$G,'vCluster (Imported)'!$A:$A,K3454)</f>
        <v>0</v>
      </c>
      <c r="Q3454">
        <f t="shared" si="325"/>
        <v>0</v>
      </c>
    </row>
    <row r="3455" spans="1:17" x14ac:dyDescent="0.3">
      <c r="A3455">
        <f t="shared" si="320"/>
        <v>3455</v>
      </c>
      <c r="B3455" t="str">
        <f>IF(HLOOKUP("Memory",'vInfo (Imported)'!$1:$5000,A3455,FALSE)&gt;0,HLOOKUP("Memory",'vInfo (Imported)'!$1:$5000,A3455,FALSE),"")</f>
        <v/>
      </c>
      <c r="C3455" t="str">
        <f>IF(HLOOKUP("CPUs",'vInfo (Imported)'!$1:$5000,A3455,FALSE)&gt;0,
HLOOKUP("CPUs",'vInfo (Imported)'!$1:$5000,A3455,FALSE),
"")</f>
        <v/>
      </c>
      <c r="D3455" t="str">
        <f>IF(HLOOKUP($D$1,'vInfo (Imported)'!$1:$5000,A3455,FALSE)&gt;0,
HLOOKUP($D$1,'vInfo (Imported)'!$1:$5000,A3455,FALSE),
"")</f>
        <v/>
      </c>
      <c r="E3455" t="str">
        <f>IF(HLOOKUP("Category",'vInfo (Imported)'!$1:$5000,A3455,FALSE)&gt;0,
HLOOKUP("Category",'vInfo (Imported)'!$1:$5000,A3455,FALSE),
"")</f>
        <v/>
      </c>
      <c r="F3455" t="str">
        <f>IF(HLOOKUP("OS according to the configuration file",'vInfo (Imported)'!$1:$5000,A3455,FALSE)&gt;0,
HLOOKUP("OS according to the configuration file",'vInfo (Imported)'!$1:$5000,A3455,FALSE),
"")</f>
        <v/>
      </c>
      <c r="G3455" s="1" t="str">
        <f>IF(HLOOKUP("Cluster",'vInfo (Imported)'!$1:$5000,A3455,FALSE)&gt;0,
HLOOKUP("Cluster",'vInfo (Imported)'!$1:$5000,A3455,FALSE),
"")</f>
        <v/>
      </c>
      <c r="K3455" s="28">
        <f>'vCluster (Imported)'!A3455</f>
        <v>0</v>
      </c>
      <c r="L3455">
        <f t="shared" si="321"/>
        <v>0</v>
      </c>
      <c r="M3455">
        <f t="shared" si="322"/>
        <v>0</v>
      </c>
      <c r="N3455">
        <f t="shared" si="323"/>
        <v>0</v>
      </c>
      <c r="O3455" s="1">
        <f t="shared" si="324"/>
        <v>0</v>
      </c>
      <c r="P3455">
        <f>SUMIFS('vCluster (Imported)'!$G:$G,'vCluster (Imported)'!$A:$A,K3455)</f>
        <v>0</v>
      </c>
      <c r="Q3455">
        <f t="shared" si="325"/>
        <v>0</v>
      </c>
    </row>
    <row r="3456" spans="1:17" x14ac:dyDescent="0.3">
      <c r="A3456">
        <f t="shared" si="320"/>
        <v>3456</v>
      </c>
      <c r="B3456" t="str">
        <f>IF(HLOOKUP("Memory",'vInfo (Imported)'!$1:$5000,A3456,FALSE)&gt;0,HLOOKUP("Memory",'vInfo (Imported)'!$1:$5000,A3456,FALSE),"")</f>
        <v/>
      </c>
      <c r="C3456" t="str">
        <f>IF(HLOOKUP("CPUs",'vInfo (Imported)'!$1:$5000,A3456,FALSE)&gt;0,
HLOOKUP("CPUs",'vInfo (Imported)'!$1:$5000,A3456,FALSE),
"")</f>
        <v/>
      </c>
      <c r="D3456" t="str">
        <f>IF(HLOOKUP($D$1,'vInfo (Imported)'!$1:$5000,A3456,FALSE)&gt;0,
HLOOKUP($D$1,'vInfo (Imported)'!$1:$5000,A3456,FALSE),
"")</f>
        <v/>
      </c>
      <c r="E3456" t="str">
        <f>IF(HLOOKUP("Category",'vInfo (Imported)'!$1:$5000,A3456,FALSE)&gt;0,
HLOOKUP("Category",'vInfo (Imported)'!$1:$5000,A3456,FALSE),
"")</f>
        <v/>
      </c>
      <c r="F3456" t="str">
        <f>IF(HLOOKUP("OS according to the configuration file",'vInfo (Imported)'!$1:$5000,A3456,FALSE)&gt;0,
HLOOKUP("OS according to the configuration file",'vInfo (Imported)'!$1:$5000,A3456,FALSE),
"")</f>
        <v/>
      </c>
      <c r="G3456" s="1" t="str">
        <f>IF(HLOOKUP("Cluster",'vInfo (Imported)'!$1:$5000,A3456,FALSE)&gt;0,
HLOOKUP("Cluster",'vInfo (Imported)'!$1:$5000,A3456,FALSE),
"")</f>
        <v/>
      </c>
      <c r="K3456" s="28">
        <f>'vCluster (Imported)'!A3456</f>
        <v>0</v>
      </c>
      <c r="L3456">
        <f t="shared" si="321"/>
        <v>0</v>
      </c>
      <c r="M3456">
        <f t="shared" si="322"/>
        <v>0</v>
      </c>
      <c r="N3456">
        <f t="shared" si="323"/>
        <v>0</v>
      </c>
      <c r="O3456" s="1">
        <f t="shared" si="324"/>
        <v>0</v>
      </c>
      <c r="P3456">
        <f>SUMIFS('vCluster (Imported)'!$G:$G,'vCluster (Imported)'!$A:$A,K3456)</f>
        <v>0</v>
      </c>
      <c r="Q3456">
        <f t="shared" si="325"/>
        <v>0</v>
      </c>
    </row>
    <row r="3457" spans="1:17" x14ac:dyDescent="0.3">
      <c r="A3457">
        <f t="shared" si="320"/>
        <v>3457</v>
      </c>
      <c r="B3457" t="str">
        <f>IF(HLOOKUP("Memory",'vInfo (Imported)'!$1:$5000,A3457,FALSE)&gt;0,HLOOKUP("Memory",'vInfo (Imported)'!$1:$5000,A3457,FALSE),"")</f>
        <v/>
      </c>
      <c r="C3457" t="str">
        <f>IF(HLOOKUP("CPUs",'vInfo (Imported)'!$1:$5000,A3457,FALSE)&gt;0,
HLOOKUP("CPUs",'vInfo (Imported)'!$1:$5000,A3457,FALSE),
"")</f>
        <v/>
      </c>
      <c r="D3457" t="str">
        <f>IF(HLOOKUP($D$1,'vInfo (Imported)'!$1:$5000,A3457,FALSE)&gt;0,
HLOOKUP($D$1,'vInfo (Imported)'!$1:$5000,A3457,FALSE),
"")</f>
        <v/>
      </c>
      <c r="E3457" t="str">
        <f>IF(HLOOKUP("Category",'vInfo (Imported)'!$1:$5000,A3457,FALSE)&gt;0,
HLOOKUP("Category",'vInfo (Imported)'!$1:$5000,A3457,FALSE),
"")</f>
        <v/>
      </c>
      <c r="F3457" t="str">
        <f>IF(HLOOKUP("OS according to the configuration file",'vInfo (Imported)'!$1:$5000,A3457,FALSE)&gt;0,
HLOOKUP("OS according to the configuration file",'vInfo (Imported)'!$1:$5000,A3457,FALSE),
"")</f>
        <v/>
      </c>
      <c r="G3457" s="1" t="str">
        <f>IF(HLOOKUP("Cluster",'vInfo (Imported)'!$1:$5000,A3457,FALSE)&gt;0,
HLOOKUP("Cluster",'vInfo (Imported)'!$1:$5000,A3457,FALSE),
"")</f>
        <v/>
      </c>
      <c r="K3457" s="28">
        <f>'vCluster (Imported)'!A3457</f>
        <v>0</v>
      </c>
      <c r="L3457">
        <f t="shared" si="321"/>
        <v>0</v>
      </c>
      <c r="M3457">
        <f t="shared" si="322"/>
        <v>0</v>
      </c>
      <c r="N3457">
        <f t="shared" si="323"/>
        <v>0</v>
      </c>
      <c r="O3457" s="1">
        <f t="shared" si="324"/>
        <v>0</v>
      </c>
      <c r="P3457">
        <f>SUMIFS('vCluster (Imported)'!$G:$G,'vCluster (Imported)'!$A:$A,K3457)</f>
        <v>0</v>
      </c>
      <c r="Q3457">
        <f t="shared" si="325"/>
        <v>0</v>
      </c>
    </row>
    <row r="3458" spans="1:17" x14ac:dyDescent="0.3">
      <c r="A3458">
        <f t="shared" ref="A3458:A3521" si="326">A3457+1</f>
        <v>3458</v>
      </c>
      <c r="B3458" t="str">
        <f>IF(HLOOKUP("Memory",'vInfo (Imported)'!$1:$5000,A3458,FALSE)&gt;0,HLOOKUP("Memory",'vInfo (Imported)'!$1:$5000,A3458,FALSE),"")</f>
        <v/>
      </c>
      <c r="C3458" t="str">
        <f>IF(HLOOKUP("CPUs",'vInfo (Imported)'!$1:$5000,A3458,FALSE)&gt;0,
HLOOKUP("CPUs",'vInfo (Imported)'!$1:$5000,A3458,FALSE),
"")</f>
        <v/>
      </c>
      <c r="D3458" t="str">
        <f>IF(HLOOKUP($D$1,'vInfo (Imported)'!$1:$5000,A3458,FALSE)&gt;0,
HLOOKUP($D$1,'vInfo (Imported)'!$1:$5000,A3458,FALSE),
"")</f>
        <v/>
      </c>
      <c r="E3458" t="str">
        <f>IF(HLOOKUP("Category",'vInfo (Imported)'!$1:$5000,A3458,FALSE)&gt;0,
HLOOKUP("Category",'vInfo (Imported)'!$1:$5000,A3458,FALSE),
"")</f>
        <v/>
      </c>
      <c r="F3458" t="str">
        <f>IF(HLOOKUP("OS according to the configuration file",'vInfo (Imported)'!$1:$5000,A3458,FALSE)&gt;0,
HLOOKUP("OS according to the configuration file",'vInfo (Imported)'!$1:$5000,A3458,FALSE),
"")</f>
        <v/>
      </c>
      <c r="G3458" s="1" t="str">
        <f>IF(HLOOKUP("Cluster",'vInfo (Imported)'!$1:$5000,A3458,FALSE)&gt;0,
HLOOKUP("Cluster",'vInfo (Imported)'!$1:$5000,A3458,FALSE),
"")</f>
        <v/>
      </c>
      <c r="K3458" s="28">
        <f>'vCluster (Imported)'!A3458</f>
        <v>0</v>
      </c>
      <c r="L3458">
        <f t="shared" ref="L3458:L3521" si="327">COUNTIFS(G:G,K3458,$E:$E,$L$1)</f>
        <v>0</v>
      </c>
      <c r="M3458">
        <f t="shared" ref="M3458:M3521" si="328">COUNTIFS(G:G,K3458,$E:$E,$M$1)</f>
        <v>0</v>
      </c>
      <c r="N3458">
        <f t="shared" ref="N3458:N3521" si="329">COUNTIFS(G:G,K3458,$E:$E,$N$1)</f>
        <v>0</v>
      </c>
      <c r="O3458" s="1">
        <f t="shared" ref="O3458:O3521" si="330">COUNTIFS(G:G,K3458,$E:$E,$O$1)</f>
        <v>0</v>
      </c>
      <c r="P3458">
        <f>SUMIFS('vCluster (Imported)'!$G:$G,'vCluster (Imported)'!$A:$A,K3458)</f>
        <v>0</v>
      </c>
      <c r="Q3458">
        <f t="shared" ref="Q3458:Q3521" si="331">IF(L3458&gt;0,P3458,0)</f>
        <v>0</v>
      </c>
    </row>
    <row r="3459" spans="1:17" x14ac:dyDescent="0.3">
      <c r="A3459">
        <f t="shared" si="326"/>
        <v>3459</v>
      </c>
      <c r="B3459" t="str">
        <f>IF(HLOOKUP("Memory",'vInfo (Imported)'!$1:$5000,A3459,FALSE)&gt;0,HLOOKUP("Memory",'vInfo (Imported)'!$1:$5000,A3459,FALSE),"")</f>
        <v/>
      </c>
      <c r="C3459" t="str">
        <f>IF(HLOOKUP("CPUs",'vInfo (Imported)'!$1:$5000,A3459,FALSE)&gt;0,
HLOOKUP("CPUs",'vInfo (Imported)'!$1:$5000,A3459,FALSE),
"")</f>
        <v/>
      </c>
      <c r="D3459" t="str">
        <f>IF(HLOOKUP($D$1,'vInfo (Imported)'!$1:$5000,A3459,FALSE)&gt;0,
HLOOKUP($D$1,'vInfo (Imported)'!$1:$5000,A3459,FALSE),
"")</f>
        <v/>
      </c>
      <c r="E3459" t="str">
        <f>IF(HLOOKUP("Category",'vInfo (Imported)'!$1:$5000,A3459,FALSE)&gt;0,
HLOOKUP("Category",'vInfo (Imported)'!$1:$5000,A3459,FALSE),
"")</f>
        <v/>
      </c>
      <c r="F3459" t="str">
        <f>IF(HLOOKUP("OS according to the configuration file",'vInfo (Imported)'!$1:$5000,A3459,FALSE)&gt;0,
HLOOKUP("OS according to the configuration file",'vInfo (Imported)'!$1:$5000,A3459,FALSE),
"")</f>
        <v/>
      </c>
      <c r="G3459" s="1" t="str">
        <f>IF(HLOOKUP("Cluster",'vInfo (Imported)'!$1:$5000,A3459,FALSE)&gt;0,
HLOOKUP("Cluster",'vInfo (Imported)'!$1:$5000,A3459,FALSE),
"")</f>
        <v/>
      </c>
      <c r="K3459" s="28">
        <f>'vCluster (Imported)'!A3459</f>
        <v>0</v>
      </c>
      <c r="L3459">
        <f t="shared" si="327"/>
        <v>0</v>
      </c>
      <c r="M3459">
        <f t="shared" si="328"/>
        <v>0</v>
      </c>
      <c r="N3459">
        <f t="shared" si="329"/>
        <v>0</v>
      </c>
      <c r="O3459" s="1">
        <f t="shared" si="330"/>
        <v>0</v>
      </c>
      <c r="P3459">
        <f>SUMIFS('vCluster (Imported)'!$G:$G,'vCluster (Imported)'!$A:$A,K3459)</f>
        <v>0</v>
      </c>
      <c r="Q3459">
        <f t="shared" si="331"/>
        <v>0</v>
      </c>
    </row>
    <row r="3460" spans="1:17" x14ac:dyDescent="0.3">
      <c r="A3460">
        <f t="shared" si="326"/>
        <v>3460</v>
      </c>
      <c r="B3460" t="str">
        <f>IF(HLOOKUP("Memory",'vInfo (Imported)'!$1:$5000,A3460,FALSE)&gt;0,HLOOKUP("Memory",'vInfo (Imported)'!$1:$5000,A3460,FALSE),"")</f>
        <v/>
      </c>
      <c r="C3460" t="str">
        <f>IF(HLOOKUP("CPUs",'vInfo (Imported)'!$1:$5000,A3460,FALSE)&gt;0,
HLOOKUP("CPUs",'vInfo (Imported)'!$1:$5000,A3460,FALSE),
"")</f>
        <v/>
      </c>
      <c r="D3460" t="str">
        <f>IF(HLOOKUP($D$1,'vInfo (Imported)'!$1:$5000,A3460,FALSE)&gt;0,
HLOOKUP($D$1,'vInfo (Imported)'!$1:$5000,A3460,FALSE),
"")</f>
        <v/>
      </c>
      <c r="E3460" t="str">
        <f>IF(HLOOKUP("Category",'vInfo (Imported)'!$1:$5000,A3460,FALSE)&gt;0,
HLOOKUP("Category",'vInfo (Imported)'!$1:$5000,A3460,FALSE),
"")</f>
        <v/>
      </c>
      <c r="F3460" t="str">
        <f>IF(HLOOKUP("OS according to the configuration file",'vInfo (Imported)'!$1:$5000,A3460,FALSE)&gt;0,
HLOOKUP("OS according to the configuration file",'vInfo (Imported)'!$1:$5000,A3460,FALSE),
"")</f>
        <v/>
      </c>
      <c r="G3460" s="1" t="str">
        <f>IF(HLOOKUP("Cluster",'vInfo (Imported)'!$1:$5000,A3460,FALSE)&gt;0,
HLOOKUP("Cluster",'vInfo (Imported)'!$1:$5000,A3460,FALSE),
"")</f>
        <v/>
      </c>
      <c r="K3460" s="28">
        <f>'vCluster (Imported)'!A3460</f>
        <v>0</v>
      </c>
      <c r="L3460">
        <f t="shared" si="327"/>
        <v>0</v>
      </c>
      <c r="M3460">
        <f t="shared" si="328"/>
        <v>0</v>
      </c>
      <c r="N3460">
        <f t="shared" si="329"/>
        <v>0</v>
      </c>
      <c r="O3460" s="1">
        <f t="shared" si="330"/>
        <v>0</v>
      </c>
      <c r="P3460">
        <f>SUMIFS('vCluster (Imported)'!$G:$G,'vCluster (Imported)'!$A:$A,K3460)</f>
        <v>0</v>
      </c>
      <c r="Q3460">
        <f t="shared" si="331"/>
        <v>0</v>
      </c>
    </row>
    <row r="3461" spans="1:17" x14ac:dyDescent="0.3">
      <c r="A3461">
        <f t="shared" si="326"/>
        <v>3461</v>
      </c>
      <c r="B3461" t="str">
        <f>IF(HLOOKUP("Memory",'vInfo (Imported)'!$1:$5000,A3461,FALSE)&gt;0,HLOOKUP("Memory",'vInfo (Imported)'!$1:$5000,A3461,FALSE),"")</f>
        <v/>
      </c>
      <c r="C3461" t="str">
        <f>IF(HLOOKUP("CPUs",'vInfo (Imported)'!$1:$5000,A3461,FALSE)&gt;0,
HLOOKUP("CPUs",'vInfo (Imported)'!$1:$5000,A3461,FALSE),
"")</f>
        <v/>
      </c>
      <c r="D3461" t="str">
        <f>IF(HLOOKUP($D$1,'vInfo (Imported)'!$1:$5000,A3461,FALSE)&gt;0,
HLOOKUP($D$1,'vInfo (Imported)'!$1:$5000,A3461,FALSE),
"")</f>
        <v/>
      </c>
      <c r="E3461" t="str">
        <f>IF(HLOOKUP("Category",'vInfo (Imported)'!$1:$5000,A3461,FALSE)&gt;0,
HLOOKUP("Category",'vInfo (Imported)'!$1:$5000,A3461,FALSE),
"")</f>
        <v/>
      </c>
      <c r="F3461" t="str">
        <f>IF(HLOOKUP("OS according to the configuration file",'vInfo (Imported)'!$1:$5000,A3461,FALSE)&gt;0,
HLOOKUP("OS according to the configuration file",'vInfo (Imported)'!$1:$5000,A3461,FALSE),
"")</f>
        <v/>
      </c>
      <c r="G3461" s="1" t="str">
        <f>IF(HLOOKUP("Cluster",'vInfo (Imported)'!$1:$5000,A3461,FALSE)&gt;0,
HLOOKUP("Cluster",'vInfo (Imported)'!$1:$5000,A3461,FALSE),
"")</f>
        <v/>
      </c>
      <c r="K3461" s="28">
        <f>'vCluster (Imported)'!A3461</f>
        <v>0</v>
      </c>
      <c r="L3461">
        <f t="shared" si="327"/>
        <v>0</v>
      </c>
      <c r="M3461">
        <f t="shared" si="328"/>
        <v>0</v>
      </c>
      <c r="N3461">
        <f t="shared" si="329"/>
        <v>0</v>
      </c>
      <c r="O3461" s="1">
        <f t="shared" si="330"/>
        <v>0</v>
      </c>
      <c r="P3461">
        <f>SUMIFS('vCluster (Imported)'!$G:$G,'vCluster (Imported)'!$A:$A,K3461)</f>
        <v>0</v>
      </c>
      <c r="Q3461">
        <f t="shared" si="331"/>
        <v>0</v>
      </c>
    </row>
    <row r="3462" spans="1:17" x14ac:dyDescent="0.3">
      <c r="A3462">
        <f t="shared" si="326"/>
        <v>3462</v>
      </c>
      <c r="B3462" t="str">
        <f>IF(HLOOKUP("Memory",'vInfo (Imported)'!$1:$5000,A3462,FALSE)&gt;0,HLOOKUP("Memory",'vInfo (Imported)'!$1:$5000,A3462,FALSE),"")</f>
        <v/>
      </c>
      <c r="C3462" t="str">
        <f>IF(HLOOKUP("CPUs",'vInfo (Imported)'!$1:$5000,A3462,FALSE)&gt;0,
HLOOKUP("CPUs",'vInfo (Imported)'!$1:$5000,A3462,FALSE),
"")</f>
        <v/>
      </c>
      <c r="D3462" t="str">
        <f>IF(HLOOKUP($D$1,'vInfo (Imported)'!$1:$5000,A3462,FALSE)&gt;0,
HLOOKUP($D$1,'vInfo (Imported)'!$1:$5000,A3462,FALSE),
"")</f>
        <v/>
      </c>
      <c r="E3462" t="str">
        <f>IF(HLOOKUP("Category",'vInfo (Imported)'!$1:$5000,A3462,FALSE)&gt;0,
HLOOKUP("Category",'vInfo (Imported)'!$1:$5000,A3462,FALSE),
"")</f>
        <v/>
      </c>
      <c r="F3462" t="str">
        <f>IF(HLOOKUP("OS according to the configuration file",'vInfo (Imported)'!$1:$5000,A3462,FALSE)&gt;0,
HLOOKUP("OS according to the configuration file",'vInfo (Imported)'!$1:$5000,A3462,FALSE),
"")</f>
        <v/>
      </c>
      <c r="G3462" s="1" t="str">
        <f>IF(HLOOKUP("Cluster",'vInfo (Imported)'!$1:$5000,A3462,FALSE)&gt;0,
HLOOKUP("Cluster",'vInfo (Imported)'!$1:$5000,A3462,FALSE),
"")</f>
        <v/>
      </c>
      <c r="K3462" s="28">
        <f>'vCluster (Imported)'!A3462</f>
        <v>0</v>
      </c>
      <c r="L3462">
        <f t="shared" si="327"/>
        <v>0</v>
      </c>
      <c r="M3462">
        <f t="shared" si="328"/>
        <v>0</v>
      </c>
      <c r="N3462">
        <f t="shared" si="329"/>
        <v>0</v>
      </c>
      <c r="O3462" s="1">
        <f t="shared" si="330"/>
        <v>0</v>
      </c>
      <c r="P3462">
        <f>SUMIFS('vCluster (Imported)'!$G:$G,'vCluster (Imported)'!$A:$A,K3462)</f>
        <v>0</v>
      </c>
      <c r="Q3462">
        <f t="shared" si="331"/>
        <v>0</v>
      </c>
    </row>
    <row r="3463" spans="1:17" x14ac:dyDescent="0.3">
      <c r="A3463">
        <f t="shared" si="326"/>
        <v>3463</v>
      </c>
      <c r="B3463" t="str">
        <f>IF(HLOOKUP("Memory",'vInfo (Imported)'!$1:$5000,A3463,FALSE)&gt;0,HLOOKUP("Memory",'vInfo (Imported)'!$1:$5000,A3463,FALSE),"")</f>
        <v/>
      </c>
      <c r="C3463" t="str">
        <f>IF(HLOOKUP("CPUs",'vInfo (Imported)'!$1:$5000,A3463,FALSE)&gt;0,
HLOOKUP("CPUs",'vInfo (Imported)'!$1:$5000,A3463,FALSE),
"")</f>
        <v/>
      </c>
      <c r="D3463" t="str">
        <f>IF(HLOOKUP($D$1,'vInfo (Imported)'!$1:$5000,A3463,FALSE)&gt;0,
HLOOKUP($D$1,'vInfo (Imported)'!$1:$5000,A3463,FALSE),
"")</f>
        <v/>
      </c>
      <c r="E3463" t="str">
        <f>IF(HLOOKUP("Category",'vInfo (Imported)'!$1:$5000,A3463,FALSE)&gt;0,
HLOOKUP("Category",'vInfo (Imported)'!$1:$5000,A3463,FALSE),
"")</f>
        <v/>
      </c>
      <c r="F3463" t="str">
        <f>IF(HLOOKUP("OS according to the configuration file",'vInfo (Imported)'!$1:$5000,A3463,FALSE)&gt;0,
HLOOKUP("OS according to the configuration file",'vInfo (Imported)'!$1:$5000,A3463,FALSE),
"")</f>
        <v/>
      </c>
      <c r="G3463" s="1" t="str">
        <f>IF(HLOOKUP("Cluster",'vInfo (Imported)'!$1:$5000,A3463,FALSE)&gt;0,
HLOOKUP("Cluster",'vInfo (Imported)'!$1:$5000,A3463,FALSE),
"")</f>
        <v/>
      </c>
      <c r="K3463" s="28">
        <f>'vCluster (Imported)'!A3463</f>
        <v>0</v>
      </c>
      <c r="L3463">
        <f t="shared" si="327"/>
        <v>0</v>
      </c>
      <c r="M3463">
        <f t="shared" si="328"/>
        <v>0</v>
      </c>
      <c r="N3463">
        <f t="shared" si="329"/>
        <v>0</v>
      </c>
      <c r="O3463" s="1">
        <f t="shared" si="330"/>
        <v>0</v>
      </c>
      <c r="P3463">
        <f>SUMIFS('vCluster (Imported)'!$G:$G,'vCluster (Imported)'!$A:$A,K3463)</f>
        <v>0</v>
      </c>
      <c r="Q3463">
        <f t="shared" si="331"/>
        <v>0</v>
      </c>
    </row>
    <row r="3464" spans="1:17" x14ac:dyDescent="0.3">
      <c r="A3464">
        <f t="shared" si="326"/>
        <v>3464</v>
      </c>
      <c r="B3464" t="str">
        <f>IF(HLOOKUP("Memory",'vInfo (Imported)'!$1:$5000,A3464,FALSE)&gt;0,HLOOKUP("Memory",'vInfo (Imported)'!$1:$5000,A3464,FALSE),"")</f>
        <v/>
      </c>
      <c r="C3464" t="str">
        <f>IF(HLOOKUP("CPUs",'vInfo (Imported)'!$1:$5000,A3464,FALSE)&gt;0,
HLOOKUP("CPUs",'vInfo (Imported)'!$1:$5000,A3464,FALSE),
"")</f>
        <v/>
      </c>
      <c r="D3464" t="str">
        <f>IF(HLOOKUP($D$1,'vInfo (Imported)'!$1:$5000,A3464,FALSE)&gt;0,
HLOOKUP($D$1,'vInfo (Imported)'!$1:$5000,A3464,FALSE),
"")</f>
        <v/>
      </c>
      <c r="E3464" t="str">
        <f>IF(HLOOKUP("Category",'vInfo (Imported)'!$1:$5000,A3464,FALSE)&gt;0,
HLOOKUP("Category",'vInfo (Imported)'!$1:$5000,A3464,FALSE),
"")</f>
        <v/>
      </c>
      <c r="F3464" t="str">
        <f>IF(HLOOKUP("OS according to the configuration file",'vInfo (Imported)'!$1:$5000,A3464,FALSE)&gt;0,
HLOOKUP("OS according to the configuration file",'vInfo (Imported)'!$1:$5000,A3464,FALSE),
"")</f>
        <v/>
      </c>
      <c r="G3464" s="1" t="str">
        <f>IF(HLOOKUP("Cluster",'vInfo (Imported)'!$1:$5000,A3464,FALSE)&gt;0,
HLOOKUP("Cluster",'vInfo (Imported)'!$1:$5000,A3464,FALSE),
"")</f>
        <v/>
      </c>
      <c r="K3464" s="28">
        <f>'vCluster (Imported)'!A3464</f>
        <v>0</v>
      </c>
      <c r="L3464">
        <f t="shared" si="327"/>
        <v>0</v>
      </c>
      <c r="M3464">
        <f t="shared" si="328"/>
        <v>0</v>
      </c>
      <c r="N3464">
        <f t="shared" si="329"/>
        <v>0</v>
      </c>
      <c r="O3464" s="1">
        <f t="shared" si="330"/>
        <v>0</v>
      </c>
      <c r="P3464">
        <f>SUMIFS('vCluster (Imported)'!$G:$G,'vCluster (Imported)'!$A:$A,K3464)</f>
        <v>0</v>
      </c>
      <c r="Q3464">
        <f t="shared" si="331"/>
        <v>0</v>
      </c>
    </row>
    <row r="3465" spans="1:17" x14ac:dyDescent="0.3">
      <c r="A3465">
        <f t="shared" si="326"/>
        <v>3465</v>
      </c>
      <c r="B3465" t="str">
        <f>IF(HLOOKUP("Memory",'vInfo (Imported)'!$1:$5000,A3465,FALSE)&gt;0,HLOOKUP("Memory",'vInfo (Imported)'!$1:$5000,A3465,FALSE),"")</f>
        <v/>
      </c>
      <c r="C3465" t="str">
        <f>IF(HLOOKUP("CPUs",'vInfo (Imported)'!$1:$5000,A3465,FALSE)&gt;0,
HLOOKUP("CPUs",'vInfo (Imported)'!$1:$5000,A3465,FALSE),
"")</f>
        <v/>
      </c>
      <c r="D3465" t="str">
        <f>IF(HLOOKUP($D$1,'vInfo (Imported)'!$1:$5000,A3465,FALSE)&gt;0,
HLOOKUP($D$1,'vInfo (Imported)'!$1:$5000,A3465,FALSE),
"")</f>
        <v/>
      </c>
      <c r="E3465" t="str">
        <f>IF(HLOOKUP("Category",'vInfo (Imported)'!$1:$5000,A3465,FALSE)&gt;0,
HLOOKUP("Category",'vInfo (Imported)'!$1:$5000,A3465,FALSE),
"")</f>
        <v/>
      </c>
      <c r="F3465" t="str">
        <f>IF(HLOOKUP("OS according to the configuration file",'vInfo (Imported)'!$1:$5000,A3465,FALSE)&gt;0,
HLOOKUP("OS according to the configuration file",'vInfo (Imported)'!$1:$5000,A3465,FALSE),
"")</f>
        <v/>
      </c>
      <c r="G3465" s="1" t="str">
        <f>IF(HLOOKUP("Cluster",'vInfo (Imported)'!$1:$5000,A3465,FALSE)&gt;0,
HLOOKUP("Cluster",'vInfo (Imported)'!$1:$5000,A3465,FALSE),
"")</f>
        <v/>
      </c>
      <c r="K3465" s="28">
        <f>'vCluster (Imported)'!A3465</f>
        <v>0</v>
      </c>
      <c r="L3465">
        <f t="shared" si="327"/>
        <v>0</v>
      </c>
      <c r="M3465">
        <f t="shared" si="328"/>
        <v>0</v>
      </c>
      <c r="N3465">
        <f t="shared" si="329"/>
        <v>0</v>
      </c>
      <c r="O3465" s="1">
        <f t="shared" si="330"/>
        <v>0</v>
      </c>
      <c r="P3465">
        <f>SUMIFS('vCluster (Imported)'!$G:$G,'vCluster (Imported)'!$A:$A,K3465)</f>
        <v>0</v>
      </c>
      <c r="Q3465">
        <f t="shared" si="331"/>
        <v>0</v>
      </c>
    </row>
    <row r="3466" spans="1:17" x14ac:dyDescent="0.3">
      <c r="A3466">
        <f t="shared" si="326"/>
        <v>3466</v>
      </c>
      <c r="B3466" t="str">
        <f>IF(HLOOKUP("Memory",'vInfo (Imported)'!$1:$5000,A3466,FALSE)&gt;0,HLOOKUP("Memory",'vInfo (Imported)'!$1:$5000,A3466,FALSE),"")</f>
        <v/>
      </c>
      <c r="C3466" t="str">
        <f>IF(HLOOKUP("CPUs",'vInfo (Imported)'!$1:$5000,A3466,FALSE)&gt;0,
HLOOKUP("CPUs",'vInfo (Imported)'!$1:$5000,A3466,FALSE),
"")</f>
        <v/>
      </c>
      <c r="D3466" t="str">
        <f>IF(HLOOKUP($D$1,'vInfo (Imported)'!$1:$5000,A3466,FALSE)&gt;0,
HLOOKUP($D$1,'vInfo (Imported)'!$1:$5000,A3466,FALSE),
"")</f>
        <v/>
      </c>
      <c r="E3466" t="str">
        <f>IF(HLOOKUP("Category",'vInfo (Imported)'!$1:$5000,A3466,FALSE)&gt;0,
HLOOKUP("Category",'vInfo (Imported)'!$1:$5000,A3466,FALSE),
"")</f>
        <v/>
      </c>
      <c r="F3466" t="str">
        <f>IF(HLOOKUP("OS according to the configuration file",'vInfo (Imported)'!$1:$5000,A3466,FALSE)&gt;0,
HLOOKUP("OS according to the configuration file",'vInfo (Imported)'!$1:$5000,A3466,FALSE),
"")</f>
        <v/>
      </c>
      <c r="G3466" s="1" t="str">
        <f>IF(HLOOKUP("Cluster",'vInfo (Imported)'!$1:$5000,A3466,FALSE)&gt;0,
HLOOKUP("Cluster",'vInfo (Imported)'!$1:$5000,A3466,FALSE),
"")</f>
        <v/>
      </c>
      <c r="K3466" s="28">
        <f>'vCluster (Imported)'!A3466</f>
        <v>0</v>
      </c>
      <c r="L3466">
        <f t="shared" si="327"/>
        <v>0</v>
      </c>
      <c r="M3466">
        <f t="shared" si="328"/>
        <v>0</v>
      </c>
      <c r="N3466">
        <f t="shared" si="329"/>
        <v>0</v>
      </c>
      <c r="O3466" s="1">
        <f t="shared" si="330"/>
        <v>0</v>
      </c>
      <c r="P3466">
        <f>SUMIFS('vCluster (Imported)'!$G:$G,'vCluster (Imported)'!$A:$A,K3466)</f>
        <v>0</v>
      </c>
      <c r="Q3466">
        <f t="shared" si="331"/>
        <v>0</v>
      </c>
    </row>
    <row r="3467" spans="1:17" x14ac:dyDescent="0.3">
      <c r="A3467">
        <f t="shared" si="326"/>
        <v>3467</v>
      </c>
      <c r="B3467" t="str">
        <f>IF(HLOOKUP("Memory",'vInfo (Imported)'!$1:$5000,A3467,FALSE)&gt;0,HLOOKUP("Memory",'vInfo (Imported)'!$1:$5000,A3467,FALSE),"")</f>
        <v/>
      </c>
      <c r="C3467" t="str">
        <f>IF(HLOOKUP("CPUs",'vInfo (Imported)'!$1:$5000,A3467,FALSE)&gt;0,
HLOOKUP("CPUs",'vInfo (Imported)'!$1:$5000,A3467,FALSE),
"")</f>
        <v/>
      </c>
      <c r="D3467" t="str">
        <f>IF(HLOOKUP($D$1,'vInfo (Imported)'!$1:$5000,A3467,FALSE)&gt;0,
HLOOKUP($D$1,'vInfo (Imported)'!$1:$5000,A3467,FALSE),
"")</f>
        <v/>
      </c>
      <c r="E3467" t="str">
        <f>IF(HLOOKUP("Category",'vInfo (Imported)'!$1:$5000,A3467,FALSE)&gt;0,
HLOOKUP("Category",'vInfo (Imported)'!$1:$5000,A3467,FALSE),
"")</f>
        <v/>
      </c>
      <c r="F3467" t="str">
        <f>IF(HLOOKUP("OS according to the configuration file",'vInfo (Imported)'!$1:$5000,A3467,FALSE)&gt;0,
HLOOKUP("OS according to the configuration file",'vInfo (Imported)'!$1:$5000,A3467,FALSE),
"")</f>
        <v/>
      </c>
      <c r="G3467" s="1" t="str">
        <f>IF(HLOOKUP("Cluster",'vInfo (Imported)'!$1:$5000,A3467,FALSE)&gt;0,
HLOOKUP("Cluster",'vInfo (Imported)'!$1:$5000,A3467,FALSE),
"")</f>
        <v/>
      </c>
      <c r="K3467" s="28">
        <f>'vCluster (Imported)'!A3467</f>
        <v>0</v>
      </c>
      <c r="L3467">
        <f t="shared" si="327"/>
        <v>0</v>
      </c>
      <c r="M3467">
        <f t="shared" si="328"/>
        <v>0</v>
      </c>
      <c r="N3467">
        <f t="shared" si="329"/>
        <v>0</v>
      </c>
      <c r="O3467" s="1">
        <f t="shared" si="330"/>
        <v>0</v>
      </c>
      <c r="P3467">
        <f>SUMIFS('vCluster (Imported)'!$G:$G,'vCluster (Imported)'!$A:$A,K3467)</f>
        <v>0</v>
      </c>
      <c r="Q3467">
        <f t="shared" si="331"/>
        <v>0</v>
      </c>
    </row>
    <row r="3468" spans="1:17" x14ac:dyDescent="0.3">
      <c r="A3468">
        <f t="shared" si="326"/>
        <v>3468</v>
      </c>
      <c r="B3468" t="str">
        <f>IF(HLOOKUP("Memory",'vInfo (Imported)'!$1:$5000,A3468,FALSE)&gt;0,HLOOKUP("Memory",'vInfo (Imported)'!$1:$5000,A3468,FALSE),"")</f>
        <v/>
      </c>
      <c r="C3468" t="str">
        <f>IF(HLOOKUP("CPUs",'vInfo (Imported)'!$1:$5000,A3468,FALSE)&gt;0,
HLOOKUP("CPUs",'vInfo (Imported)'!$1:$5000,A3468,FALSE),
"")</f>
        <v/>
      </c>
      <c r="D3468" t="str">
        <f>IF(HLOOKUP($D$1,'vInfo (Imported)'!$1:$5000,A3468,FALSE)&gt;0,
HLOOKUP($D$1,'vInfo (Imported)'!$1:$5000,A3468,FALSE),
"")</f>
        <v/>
      </c>
      <c r="E3468" t="str">
        <f>IF(HLOOKUP("Category",'vInfo (Imported)'!$1:$5000,A3468,FALSE)&gt;0,
HLOOKUP("Category",'vInfo (Imported)'!$1:$5000,A3468,FALSE),
"")</f>
        <v/>
      </c>
      <c r="F3468" t="str">
        <f>IF(HLOOKUP("OS according to the configuration file",'vInfo (Imported)'!$1:$5000,A3468,FALSE)&gt;0,
HLOOKUP("OS according to the configuration file",'vInfo (Imported)'!$1:$5000,A3468,FALSE),
"")</f>
        <v/>
      </c>
      <c r="G3468" s="1" t="str">
        <f>IF(HLOOKUP("Cluster",'vInfo (Imported)'!$1:$5000,A3468,FALSE)&gt;0,
HLOOKUP("Cluster",'vInfo (Imported)'!$1:$5000,A3468,FALSE),
"")</f>
        <v/>
      </c>
      <c r="K3468" s="28">
        <f>'vCluster (Imported)'!A3468</f>
        <v>0</v>
      </c>
      <c r="L3468">
        <f t="shared" si="327"/>
        <v>0</v>
      </c>
      <c r="M3468">
        <f t="shared" si="328"/>
        <v>0</v>
      </c>
      <c r="N3468">
        <f t="shared" si="329"/>
        <v>0</v>
      </c>
      <c r="O3468" s="1">
        <f t="shared" si="330"/>
        <v>0</v>
      </c>
      <c r="P3468">
        <f>SUMIFS('vCluster (Imported)'!$G:$G,'vCluster (Imported)'!$A:$A,K3468)</f>
        <v>0</v>
      </c>
      <c r="Q3468">
        <f t="shared" si="331"/>
        <v>0</v>
      </c>
    </row>
    <row r="3469" spans="1:17" x14ac:dyDescent="0.3">
      <c r="A3469">
        <f t="shared" si="326"/>
        <v>3469</v>
      </c>
      <c r="B3469" t="str">
        <f>IF(HLOOKUP("Memory",'vInfo (Imported)'!$1:$5000,A3469,FALSE)&gt;0,HLOOKUP("Memory",'vInfo (Imported)'!$1:$5000,A3469,FALSE),"")</f>
        <v/>
      </c>
      <c r="C3469" t="str">
        <f>IF(HLOOKUP("CPUs",'vInfo (Imported)'!$1:$5000,A3469,FALSE)&gt;0,
HLOOKUP("CPUs",'vInfo (Imported)'!$1:$5000,A3469,FALSE),
"")</f>
        <v/>
      </c>
      <c r="D3469" t="str">
        <f>IF(HLOOKUP($D$1,'vInfo (Imported)'!$1:$5000,A3469,FALSE)&gt;0,
HLOOKUP($D$1,'vInfo (Imported)'!$1:$5000,A3469,FALSE),
"")</f>
        <v/>
      </c>
      <c r="E3469" t="str">
        <f>IF(HLOOKUP("Category",'vInfo (Imported)'!$1:$5000,A3469,FALSE)&gt;0,
HLOOKUP("Category",'vInfo (Imported)'!$1:$5000,A3469,FALSE),
"")</f>
        <v/>
      </c>
      <c r="F3469" t="str">
        <f>IF(HLOOKUP("OS according to the configuration file",'vInfo (Imported)'!$1:$5000,A3469,FALSE)&gt;0,
HLOOKUP("OS according to the configuration file",'vInfo (Imported)'!$1:$5000,A3469,FALSE),
"")</f>
        <v/>
      </c>
      <c r="G3469" s="1" t="str">
        <f>IF(HLOOKUP("Cluster",'vInfo (Imported)'!$1:$5000,A3469,FALSE)&gt;0,
HLOOKUP("Cluster",'vInfo (Imported)'!$1:$5000,A3469,FALSE),
"")</f>
        <v/>
      </c>
      <c r="K3469" s="28">
        <f>'vCluster (Imported)'!A3469</f>
        <v>0</v>
      </c>
      <c r="L3469">
        <f t="shared" si="327"/>
        <v>0</v>
      </c>
      <c r="M3469">
        <f t="shared" si="328"/>
        <v>0</v>
      </c>
      <c r="N3469">
        <f t="shared" si="329"/>
        <v>0</v>
      </c>
      <c r="O3469" s="1">
        <f t="shared" si="330"/>
        <v>0</v>
      </c>
      <c r="P3469">
        <f>SUMIFS('vCluster (Imported)'!$G:$G,'vCluster (Imported)'!$A:$A,K3469)</f>
        <v>0</v>
      </c>
      <c r="Q3469">
        <f t="shared" si="331"/>
        <v>0</v>
      </c>
    </row>
    <row r="3470" spans="1:17" x14ac:dyDescent="0.3">
      <c r="A3470">
        <f t="shared" si="326"/>
        <v>3470</v>
      </c>
      <c r="B3470" t="str">
        <f>IF(HLOOKUP("Memory",'vInfo (Imported)'!$1:$5000,A3470,FALSE)&gt;0,HLOOKUP("Memory",'vInfo (Imported)'!$1:$5000,A3470,FALSE),"")</f>
        <v/>
      </c>
      <c r="C3470" t="str">
        <f>IF(HLOOKUP("CPUs",'vInfo (Imported)'!$1:$5000,A3470,FALSE)&gt;0,
HLOOKUP("CPUs",'vInfo (Imported)'!$1:$5000,A3470,FALSE),
"")</f>
        <v/>
      </c>
      <c r="D3470" t="str">
        <f>IF(HLOOKUP($D$1,'vInfo (Imported)'!$1:$5000,A3470,FALSE)&gt;0,
HLOOKUP($D$1,'vInfo (Imported)'!$1:$5000,A3470,FALSE),
"")</f>
        <v/>
      </c>
      <c r="E3470" t="str">
        <f>IF(HLOOKUP("Category",'vInfo (Imported)'!$1:$5000,A3470,FALSE)&gt;0,
HLOOKUP("Category",'vInfo (Imported)'!$1:$5000,A3470,FALSE),
"")</f>
        <v/>
      </c>
      <c r="F3470" t="str">
        <f>IF(HLOOKUP("OS according to the configuration file",'vInfo (Imported)'!$1:$5000,A3470,FALSE)&gt;0,
HLOOKUP("OS according to the configuration file",'vInfo (Imported)'!$1:$5000,A3470,FALSE),
"")</f>
        <v/>
      </c>
      <c r="G3470" s="1" t="str">
        <f>IF(HLOOKUP("Cluster",'vInfo (Imported)'!$1:$5000,A3470,FALSE)&gt;0,
HLOOKUP("Cluster",'vInfo (Imported)'!$1:$5000,A3470,FALSE),
"")</f>
        <v/>
      </c>
      <c r="K3470" s="28">
        <f>'vCluster (Imported)'!A3470</f>
        <v>0</v>
      </c>
      <c r="L3470">
        <f t="shared" si="327"/>
        <v>0</v>
      </c>
      <c r="M3470">
        <f t="shared" si="328"/>
        <v>0</v>
      </c>
      <c r="N3470">
        <f t="shared" si="329"/>
        <v>0</v>
      </c>
      <c r="O3470" s="1">
        <f t="shared" si="330"/>
        <v>0</v>
      </c>
      <c r="P3470">
        <f>SUMIFS('vCluster (Imported)'!$G:$G,'vCluster (Imported)'!$A:$A,K3470)</f>
        <v>0</v>
      </c>
      <c r="Q3470">
        <f t="shared" si="331"/>
        <v>0</v>
      </c>
    </row>
    <row r="3471" spans="1:17" x14ac:dyDescent="0.3">
      <c r="A3471">
        <f t="shared" si="326"/>
        <v>3471</v>
      </c>
      <c r="B3471" t="str">
        <f>IF(HLOOKUP("Memory",'vInfo (Imported)'!$1:$5000,A3471,FALSE)&gt;0,HLOOKUP("Memory",'vInfo (Imported)'!$1:$5000,A3471,FALSE),"")</f>
        <v/>
      </c>
      <c r="C3471" t="str">
        <f>IF(HLOOKUP("CPUs",'vInfo (Imported)'!$1:$5000,A3471,FALSE)&gt;0,
HLOOKUP("CPUs",'vInfo (Imported)'!$1:$5000,A3471,FALSE),
"")</f>
        <v/>
      </c>
      <c r="D3471" t="str">
        <f>IF(HLOOKUP($D$1,'vInfo (Imported)'!$1:$5000,A3471,FALSE)&gt;0,
HLOOKUP($D$1,'vInfo (Imported)'!$1:$5000,A3471,FALSE),
"")</f>
        <v/>
      </c>
      <c r="E3471" t="str">
        <f>IF(HLOOKUP("Category",'vInfo (Imported)'!$1:$5000,A3471,FALSE)&gt;0,
HLOOKUP("Category",'vInfo (Imported)'!$1:$5000,A3471,FALSE),
"")</f>
        <v/>
      </c>
      <c r="F3471" t="str">
        <f>IF(HLOOKUP("OS according to the configuration file",'vInfo (Imported)'!$1:$5000,A3471,FALSE)&gt;0,
HLOOKUP("OS according to the configuration file",'vInfo (Imported)'!$1:$5000,A3471,FALSE),
"")</f>
        <v/>
      </c>
      <c r="G3471" s="1" t="str">
        <f>IF(HLOOKUP("Cluster",'vInfo (Imported)'!$1:$5000,A3471,FALSE)&gt;0,
HLOOKUP("Cluster",'vInfo (Imported)'!$1:$5000,A3471,FALSE),
"")</f>
        <v/>
      </c>
      <c r="K3471" s="28">
        <f>'vCluster (Imported)'!A3471</f>
        <v>0</v>
      </c>
      <c r="L3471">
        <f t="shared" si="327"/>
        <v>0</v>
      </c>
      <c r="M3471">
        <f t="shared" si="328"/>
        <v>0</v>
      </c>
      <c r="N3471">
        <f t="shared" si="329"/>
        <v>0</v>
      </c>
      <c r="O3471" s="1">
        <f t="shared" si="330"/>
        <v>0</v>
      </c>
      <c r="P3471">
        <f>SUMIFS('vCluster (Imported)'!$G:$G,'vCluster (Imported)'!$A:$A,K3471)</f>
        <v>0</v>
      </c>
      <c r="Q3471">
        <f t="shared" si="331"/>
        <v>0</v>
      </c>
    </row>
    <row r="3472" spans="1:17" x14ac:dyDescent="0.3">
      <c r="A3472">
        <f t="shared" si="326"/>
        <v>3472</v>
      </c>
      <c r="B3472" t="str">
        <f>IF(HLOOKUP("Memory",'vInfo (Imported)'!$1:$5000,A3472,FALSE)&gt;0,HLOOKUP("Memory",'vInfo (Imported)'!$1:$5000,A3472,FALSE),"")</f>
        <v/>
      </c>
      <c r="C3472" t="str">
        <f>IF(HLOOKUP("CPUs",'vInfo (Imported)'!$1:$5000,A3472,FALSE)&gt;0,
HLOOKUP("CPUs",'vInfo (Imported)'!$1:$5000,A3472,FALSE),
"")</f>
        <v/>
      </c>
      <c r="D3472" t="str">
        <f>IF(HLOOKUP($D$1,'vInfo (Imported)'!$1:$5000,A3472,FALSE)&gt;0,
HLOOKUP($D$1,'vInfo (Imported)'!$1:$5000,A3472,FALSE),
"")</f>
        <v/>
      </c>
      <c r="E3472" t="str">
        <f>IF(HLOOKUP("Category",'vInfo (Imported)'!$1:$5000,A3472,FALSE)&gt;0,
HLOOKUP("Category",'vInfo (Imported)'!$1:$5000,A3472,FALSE),
"")</f>
        <v/>
      </c>
      <c r="F3472" t="str">
        <f>IF(HLOOKUP("OS according to the configuration file",'vInfo (Imported)'!$1:$5000,A3472,FALSE)&gt;0,
HLOOKUP("OS according to the configuration file",'vInfo (Imported)'!$1:$5000,A3472,FALSE),
"")</f>
        <v/>
      </c>
      <c r="G3472" s="1" t="str">
        <f>IF(HLOOKUP("Cluster",'vInfo (Imported)'!$1:$5000,A3472,FALSE)&gt;0,
HLOOKUP("Cluster",'vInfo (Imported)'!$1:$5000,A3472,FALSE),
"")</f>
        <v/>
      </c>
      <c r="K3472" s="28">
        <f>'vCluster (Imported)'!A3472</f>
        <v>0</v>
      </c>
      <c r="L3472">
        <f t="shared" si="327"/>
        <v>0</v>
      </c>
      <c r="M3472">
        <f t="shared" si="328"/>
        <v>0</v>
      </c>
      <c r="N3472">
        <f t="shared" si="329"/>
        <v>0</v>
      </c>
      <c r="O3472" s="1">
        <f t="shared" si="330"/>
        <v>0</v>
      </c>
      <c r="P3472">
        <f>SUMIFS('vCluster (Imported)'!$G:$G,'vCluster (Imported)'!$A:$A,K3472)</f>
        <v>0</v>
      </c>
      <c r="Q3472">
        <f t="shared" si="331"/>
        <v>0</v>
      </c>
    </row>
    <row r="3473" spans="1:17" x14ac:dyDescent="0.3">
      <c r="A3473">
        <f t="shared" si="326"/>
        <v>3473</v>
      </c>
      <c r="B3473" t="str">
        <f>IF(HLOOKUP("Memory",'vInfo (Imported)'!$1:$5000,A3473,FALSE)&gt;0,HLOOKUP("Memory",'vInfo (Imported)'!$1:$5000,A3473,FALSE),"")</f>
        <v/>
      </c>
      <c r="C3473" t="str">
        <f>IF(HLOOKUP("CPUs",'vInfo (Imported)'!$1:$5000,A3473,FALSE)&gt;0,
HLOOKUP("CPUs",'vInfo (Imported)'!$1:$5000,A3473,FALSE),
"")</f>
        <v/>
      </c>
      <c r="D3473" t="str">
        <f>IF(HLOOKUP($D$1,'vInfo (Imported)'!$1:$5000,A3473,FALSE)&gt;0,
HLOOKUP($D$1,'vInfo (Imported)'!$1:$5000,A3473,FALSE),
"")</f>
        <v/>
      </c>
      <c r="E3473" t="str">
        <f>IF(HLOOKUP("Category",'vInfo (Imported)'!$1:$5000,A3473,FALSE)&gt;0,
HLOOKUP("Category",'vInfo (Imported)'!$1:$5000,A3473,FALSE),
"")</f>
        <v/>
      </c>
      <c r="F3473" t="str">
        <f>IF(HLOOKUP("OS according to the configuration file",'vInfo (Imported)'!$1:$5000,A3473,FALSE)&gt;0,
HLOOKUP("OS according to the configuration file",'vInfo (Imported)'!$1:$5000,A3473,FALSE),
"")</f>
        <v/>
      </c>
      <c r="G3473" s="1" t="str">
        <f>IF(HLOOKUP("Cluster",'vInfo (Imported)'!$1:$5000,A3473,FALSE)&gt;0,
HLOOKUP("Cluster",'vInfo (Imported)'!$1:$5000,A3473,FALSE),
"")</f>
        <v/>
      </c>
      <c r="K3473" s="28">
        <f>'vCluster (Imported)'!A3473</f>
        <v>0</v>
      </c>
      <c r="L3473">
        <f t="shared" si="327"/>
        <v>0</v>
      </c>
      <c r="M3473">
        <f t="shared" si="328"/>
        <v>0</v>
      </c>
      <c r="N3473">
        <f t="shared" si="329"/>
        <v>0</v>
      </c>
      <c r="O3473" s="1">
        <f t="shared" si="330"/>
        <v>0</v>
      </c>
      <c r="P3473">
        <f>SUMIFS('vCluster (Imported)'!$G:$G,'vCluster (Imported)'!$A:$A,K3473)</f>
        <v>0</v>
      </c>
      <c r="Q3473">
        <f t="shared" si="331"/>
        <v>0</v>
      </c>
    </row>
    <row r="3474" spans="1:17" x14ac:dyDescent="0.3">
      <c r="A3474">
        <f t="shared" si="326"/>
        <v>3474</v>
      </c>
      <c r="B3474" t="str">
        <f>IF(HLOOKUP("Memory",'vInfo (Imported)'!$1:$5000,A3474,FALSE)&gt;0,HLOOKUP("Memory",'vInfo (Imported)'!$1:$5000,A3474,FALSE),"")</f>
        <v/>
      </c>
      <c r="C3474" t="str">
        <f>IF(HLOOKUP("CPUs",'vInfo (Imported)'!$1:$5000,A3474,FALSE)&gt;0,
HLOOKUP("CPUs",'vInfo (Imported)'!$1:$5000,A3474,FALSE),
"")</f>
        <v/>
      </c>
      <c r="D3474" t="str">
        <f>IF(HLOOKUP($D$1,'vInfo (Imported)'!$1:$5000,A3474,FALSE)&gt;0,
HLOOKUP($D$1,'vInfo (Imported)'!$1:$5000,A3474,FALSE),
"")</f>
        <v/>
      </c>
      <c r="E3474" t="str">
        <f>IF(HLOOKUP("Category",'vInfo (Imported)'!$1:$5000,A3474,FALSE)&gt;0,
HLOOKUP("Category",'vInfo (Imported)'!$1:$5000,A3474,FALSE),
"")</f>
        <v/>
      </c>
      <c r="F3474" t="str">
        <f>IF(HLOOKUP("OS according to the configuration file",'vInfo (Imported)'!$1:$5000,A3474,FALSE)&gt;0,
HLOOKUP("OS according to the configuration file",'vInfo (Imported)'!$1:$5000,A3474,FALSE),
"")</f>
        <v/>
      </c>
      <c r="G3474" s="1" t="str">
        <f>IF(HLOOKUP("Cluster",'vInfo (Imported)'!$1:$5000,A3474,FALSE)&gt;0,
HLOOKUP("Cluster",'vInfo (Imported)'!$1:$5000,A3474,FALSE),
"")</f>
        <v/>
      </c>
      <c r="K3474" s="28">
        <f>'vCluster (Imported)'!A3474</f>
        <v>0</v>
      </c>
      <c r="L3474">
        <f t="shared" si="327"/>
        <v>0</v>
      </c>
      <c r="M3474">
        <f t="shared" si="328"/>
        <v>0</v>
      </c>
      <c r="N3474">
        <f t="shared" si="329"/>
        <v>0</v>
      </c>
      <c r="O3474" s="1">
        <f t="shared" si="330"/>
        <v>0</v>
      </c>
      <c r="P3474">
        <f>SUMIFS('vCluster (Imported)'!$G:$G,'vCluster (Imported)'!$A:$A,K3474)</f>
        <v>0</v>
      </c>
      <c r="Q3474">
        <f t="shared" si="331"/>
        <v>0</v>
      </c>
    </row>
    <row r="3475" spans="1:17" x14ac:dyDescent="0.3">
      <c r="A3475">
        <f t="shared" si="326"/>
        <v>3475</v>
      </c>
      <c r="B3475" t="str">
        <f>IF(HLOOKUP("Memory",'vInfo (Imported)'!$1:$5000,A3475,FALSE)&gt;0,HLOOKUP("Memory",'vInfo (Imported)'!$1:$5000,A3475,FALSE),"")</f>
        <v/>
      </c>
      <c r="C3475" t="str">
        <f>IF(HLOOKUP("CPUs",'vInfo (Imported)'!$1:$5000,A3475,FALSE)&gt;0,
HLOOKUP("CPUs",'vInfo (Imported)'!$1:$5000,A3475,FALSE),
"")</f>
        <v/>
      </c>
      <c r="D3475" t="str">
        <f>IF(HLOOKUP($D$1,'vInfo (Imported)'!$1:$5000,A3475,FALSE)&gt;0,
HLOOKUP($D$1,'vInfo (Imported)'!$1:$5000,A3475,FALSE),
"")</f>
        <v/>
      </c>
      <c r="E3475" t="str">
        <f>IF(HLOOKUP("Category",'vInfo (Imported)'!$1:$5000,A3475,FALSE)&gt;0,
HLOOKUP("Category",'vInfo (Imported)'!$1:$5000,A3475,FALSE),
"")</f>
        <v/>
      </c>
      <c r="F3475" t="str">
        <f>IF(HLOOKUP("OS according to the configuration file",'vInfo (Imported)'!$1:$5000,A3475,FALSE)&gt;0,
HLOOKUP("OS according to the configuration file",'vInfo (Imported)'!$1:$5000,A3475,FALSE),
"")</f>
        <v/>
      </c>
      <c r="G3475" s="1" t="str">
        <f>IF(HLOOKUP("Cluster",'vInfo (Imported)'!$1:$5000,A3475,FALSE)&gt;0,
HLOOKUP("Cluster",'vInfo (Imported)'!$1:$5000,A3475,FALSE),
"")</f>
        <v/>
      </c>
      <c r="K3475" s="28">
        <f>'vCluster (Imported)'!A3475</f>
        <v>0</v>
      </c>
      <c r="L3475">
        <f t="shared" si="327"/>
        <v>0</v>
      </c>
      <c r="M3475">
        <f t="shared" si="328"/>
        <v>0</v>
      </c>
      <c r="N3475">
        <f t="shared" si="329"/>
        <v>0</v>
      </c>
      <c r="O3475" s="1">
        <f t="shared" si="330"/>
        <v>0</v>
      </c>
      <c r="P3475">
        <f>SUMIFS('vCluster (Imported)'!$G:$G,'vCluster (Imported)'!$A:$A,K3475)</f>
        <v>0</v>
      </c>
      <c r="Q3475">
        <f t="shared" si="331"/>
        <v>0</v>
      </c>
    </row>
    <row r="3476" spans="1:17" x14ac:dyDescent="0.3">
      <c r="A3476">
        <f t="shared" si="326"/>
        <v>3476</v>
      </c>
      <c r="B3476" t="str">
        <f>IF(HLOOKUP("Memory",'vInfo (Imported)'!$1:$5000,A3476,FALSE)&gt;0,HLOOKUP("Memory",'vInfo (Imported)'!$1:$5000,A3476,FALSE),"")</f>
        <v/>
      </c>
      <c r="C3476" t="str">
        <f>IF(HLOOKUP("CPUs",'vInfo (Imported)'!$1:$5000,A3476,FALSE)&gt;0,
HLOOKUP("CPUs",'vInfo (Imported)'!$1:$5000,A3476,FALSE),
"")</f>
        <v/>
      </c>
      <c r="D3476" t="str">
        <f>IF(HLOOKUP($D$1,'vInfo (Imported)'!$1:$5000,A3476,FALSE)&gt;0,
HLOOKUP($D$1,'vInfo (Imported)'!$1:$5000,A3476,FALSE),
"")</f>
        <v/>
      </c>
      <c r="E3476" t="str">
        <f>IF(HLOOKUP("Category",'vInfo (Imported)'!$1:$5000,A3476,FALSE)&gt;0,
HLOOKUP("Category",'vInfo (Imported)'!$1:$5000,A3476,FALSE),
"")</f>
        <v/>
      </c>
      <c r="F3476" t="str">
        <f>IF(HLOOKUP("OS according to the configuration file",'vInfo (Imported)'!$1:$5000,A3476,FALSE)&gt;0,
HLOOKUP("OS according to the configuration file",'vInfo (Imported)'!$1:$5000,A3476,FALSE),
"")</f>
        <v/>
      </c>
      <c r="G3476" s="1" t="str">
        <f>IF(HLOOKUP("Cluster",'vInfo (Imported)'!$1:$5000,A3476,FALSE)&gt;0,
HLOOKUP("Cluster",'vInfo (Imported)'!$1:$5000,A3476,FALSE),
"")</f>
        <v/>
      </c>
      <c r="K3476" s="28">
        <f>'vCluster (Imported)'!A3476</f>
        <v>0</v>
      </c>
      <c r="L3476">
        <f t="shared" si="327"/>
        <v>0</v>
      </c>
      <c r="M3476">
        <f t="shared" si="328"/>
        <v>0</v>
      </c>
      <c r="N3476">
        <f t="shared" si="329"/>
        <v>0</v>
      </c>
      <c r="O3476" s="1">
        <f t="shared" si="330"/>
        <v>0</v>
      </c>
      <c r="P3476">
        <f>SUMIFS('vCluster (Imported)'!$G:$G,'vCluster (Imported)'!$A:$A,K3476)</f>
        <v>0</v>
      </c>
      <c r="Q3476">
        <f t="shared" si="331"/>
        <v>0</v>
      </c>
    </row>
    <row r="3477" spans="1:17" x14ac:dyDescent="0.3">
      <c r="A3477">
        <f t="shared" si="326"/>
        <v>3477</v>
      </c>
      <c r="B3477" t="str">
        <f>IF(HLOOKUP("Memory",'vInfo (Imported)'!$1:$5000,A3477,FALSE)&gt;0,HLOOKUP("Memory",'vInfo (Imported)'!$1:$5000,A3477,FALSE),"")</f>
        <v/>
      </c>
      <c r="C3477" t="str">
        <f>IF(HLOOKUP("CPUs",'vInfo (Imported)'!$1:$5000,A3477,FALSE)&gt;0,
HLOOKUP("CPUs",'vInfo (Imported)'!$1:$5000,A3477,FALSE),
"")</f>
        <v/>
      </c>
      <c r="D3477" t="str">
        <f>IF(HLOOKUP($D$1,'vInfo (Imported)'!$1:$5000,A3477,FALSE)&gt;0,
HLOOKUP($D$1,'vInfo (Imported)'!$1:$5000,A3477,FALSE),
"")</f>
        <v/>
      </c>
      <c r="E3477" t="str">
        <f>IF(HLOOKUP("Category",'vInfo (Imported)'!$1:$5000,A3477,FALSE)&gt;0,
HLOOKUP("Category",'vInfo (Imported)'!$1:$5000,A3477,FALSE),
"")</f>
        <v/>
      </c>
      <c r="F3477" t="str">
        <f>IF(HLOOKUP("OS according to the configuration file",'vInfo (Imported)'!$1:$5000,A3477,FALSE)&gt;0,
HLOOKUP("OS according to the configuration file",'vInfo (Imported)'!$1:$5000,A3477,FALSE),
"")</f>
        <v/>
      </c>
      <c r="G3477" s="1" t="str">
        <f>IF(HLOOKUP("Cluster",'vInfo (Imported)'!$1:$5000,A3477,FALSE)&gt;0,
HLOOKUP("Cluster",'vInfo (Imported)'!$1:$5000,A3477,FALSE),
"")</f>
        <v/>
      </c>
      <c r="K3477" s="28">
        <f>'vCluster (Imported)'!A3477</f>
        <v>0</v>
      </c>
      <c r="L3477">
        <f t="shared" si="327"/>
        <v>0</v>
      </c>
      <c r="M3477">
        <f t="shared" si="328"/>
        <v>0</v>
      </c>
      <c r="N3477">
        <f t="shared" si="329"/>
        <v>0</v>
      </c>
      <c r="O3477" s="1">
        <f t="shared" si="330"/>
        <v>0</v>
      </c>
      <c r="P3477">
        <f>SUMIFS('vCluster (Imported)'!$G:$G,'vCluster (Imported)'!$A:$A,K3477)</f>
        <v>0</v>
      </c>
      <c r="Q3477">
        <f t="shared" si="331"/>
        <v>0</v>
      </c>
    </row>
    <row r="3478" spans="1:17" x14ac:dyDescent="0.3">
      <c r="A3478">
        <f t="shared" si="326"/>
        <v>3478</v>
      </c>
      <c r="B3478" t="str">
        <f>IF(HLOOKUP("Memory",'vInfo (Imported)'!$1:$5000,A3478,FALSE)&gt;0,HLOOKUP("Memory",'vInfo (Imported)'!$1:$5000,A3478,FALSE),"")</f>
        <v/>
      </c>
      <c r="C3478" t="str">
        <f>IF(HLOOKUP("CPUs",'vInfo (Imported)'!$1:$5000,A3478,FALSE)&gt;0,
HLOOKUP("CPUs",'vInfo (Imported)'!$1:$5000,A3478,FALSE),
"")</f>
        <v/>
      </c>
      <c r="D3478" t="str">
        <f>IF(HLOOKUP($D$1,'vInfo (Imported)'!$1:$5000,A3478,FALSE)&gt;0,
HLOOKUP($D$1,'vInfo (Imported)'!$1:$5000,A3478,FALSE),
"")</f>
        <v/>
      </c>
      <c r="E3478" t="str">
        <f>IF(HLOOKUP("Category",'vInfo (Imported)'!$1:$5000,A3478,FALSE)&gt;0,
HLOOKUP("Category",'vInfo (Imported)'!$1:$5000,A3478,FALSE),
"")</f>
        <v/>
      </c>
      <c r="F3478" t="str">
        <f>IF(HLOOKUP("OS according to the configuration file",'vInfo (Imported)'!$1:$5000,A3478,FALSE)&gt;0,
HLOOKUP("OS according to the configuration file",'vInfo (Imported)'!$1:$5000,A3478,FALSE),
"")</f>
        <v/>
      </c>
      <c r="G3478" s="1" t="str">
        <f>IF(HLOOKUP("Cluster",'vInfo (Imported)'!$1:$5000,A3478,FALSE)&gt;0,
HLOOKUP("Cluster",'vInfo (Imported)'!$1:$5000,A3478,FALSE),
"")</f>
        <v/>
      </c>
      <c r="K3478" s="28">
        <f>'vCluster (Imported)'!A3478</f>
        <v>0</v>
      </c>
      <c r="L3478">
        <f t="shared" si="327"/>
        <v>0</v>
      </c>
      <c r="M3478">
        <f t="shared" si="328"/>
        <v>0</v>
      </c>
      <c r="N3478">
        <f t="shared" si="329"/>
        <v>0</v>
      </c>
      <c r="O3478" s="1">
        <f t="shared" si="330"/>
        <v>0</v>
      </c>
      <c r="P3478">
        <f>SUMIFS('vCluster (Imported)'!$G:$G,'vCluster (Imported)'!$A:$A,K3478)</f>
        <v>0</v>
      </c>
      <c r="Q3478">
        <f t="shared" si="331"/>
        <v>0</v>
      </c>
    </row>
    <row r="3479" spans="1:17" x14ac:dyDescent="0.3">
      <c r="A3479">
        <f t="shared" si="326"/>
        <v>3479</v>
      </c>
      <c r="B3479" t="str">
        <f>IF(HLOOKUP("Memory",'vInfo (Imported)'!$1:$5000,A3479,FALSE)&gt;0,HLOOKUP("Memory",'vInfo (Imported)'!$1:$5000,A3479,FALSE),"")</f>
        <v/>
      </c>
      <c r="C3479" t="str">
        <f>IF(HLOOKUP("CPUs",'vInfo (Imported)'!$1:$5000,A3479,FALSE)&gt;0,
HLOOKUP("CPUs",'vInfo (Imported)'!$1:$5000,A3479,FALSE),
"")</f>
        <v/>
      </c>
      <c r="D3479" t="str">
        <f>IF(HLOOKUP($D$1,'vInfo (Imported)'!$1:$5000,A3479,FALSE)&gt;0,
HLOOKUP($D$1,'vInfo (Imported)'!$1:$5000,A3479,FALSE),
"")</f>
        <v/>
      </c>
      <c r="E3479" t="str">
        <f>IF(HLOOKUP("Category",'vInfo (Imported)'!$1:$5000,A3479,FALSE)&gt;0,
HLOOKUP("Category",'vInfo (Imported)'!$1:$5000,A3479,FALSE),
"")</f>
        <v/>
      </c>
      <c r="F3479" t="str">
        <f>IF(HLOOKUP("OS according to the configuration file",'vInfo (Imported)'!$1:$5000,A3479,FALSE)&gt;0,
HLOOKUP("OS according to the configuration file",'vInfo (Imported)'!$1:$5000,A3479,FALSE),
"")</f>
        <v/>
      </c>
      <c r="G3479" s="1" t="str">
        <f>IF(HLOOKUP("Cluster",'vInfo (Imported)'!$1:$5000,A3479,FALSE)&gt;0,
HLOOKUP("Cluster",'vInfo (Imported)'!$1:$5000,A3479,FALSE),
"")</f>
        <v/>
      </c>
      <c r="K3479" s="28">
        <f>'vCluster (Imported)'!A3479</f>
        <v>0</v>
      </c>
      <c r="L3479">
        <f t="shared" si="327"/>
        <v>0</v>
      </c>
      <c r="M3479">
        <f t="shared" si="328"/>
        <v>0</v>
      </c>
      <c r="N3479">
        <f t="shared" si="329"/>
        <v>0</v>
      </c>
      <c r="O3479" s="1">
        <f t="shared" si="330"/>
        <v>0</v>
      </c>
      <c r="P3479">
        <f>SUMIFS('vCluster (Imported)'!$G:$G,'vCluster (Imported)'!$A:$A,K3479)</f>
        <v>0</v>
      </c>
      <c r="Q3479">
        <f t="shared" si="331"/>
        <v>0</v>
      </c>
    </row>
    <row r="3480" spans="1:17" x14ac:dyDescent="0.3">
      <c r="A3480">
        <f t="shared" si="326"/>
        <v>3480</v>
      </c>
      <c r="B3480" t="str">
        <f>IF(HLOOKUP("Memory",'vInfo (Imported)'!$1:$5000,A3480,FALSE)&gt;0,HLOOKUP("Memory",'vInfo (Imported)'!$1:$5000,A3480,FALSE),"")</f>
        <v/>
      </c>
      <c r="C3480" t="str">
        <f>IF(HLOOKUP("CPUs",'vInfo (Imported)'!$1:$5000,A3480,FALSE)&gt;0,
HLOOKUP("CPUs",'vInfo (Imported)'!$1:$5000,A3480,FALSE),
"")</f>
        <v/>
      </c>
      <c r="D3480" t="str">
        <f>IF(HLOOKUP($D$1,'vInfo (Imported)'!$1:$5000,A3480,FALSE)&gt;0,
HLOOKUP($D$1,'vInfo (Imported)'!$1:$5000,A3480,FALSE),
"")</f>
        <v/>
      </c>
      <c r="E3480" t="str">
        <f>IF(HLOOKUP("Category",'vInfo (Imported)'!$1:$5000,A3480,FALSE)&gt;0,
HLOOKUP("Category",'vInfo (Imported)'!$1:$5000,A3480,FALSE),
"")</f>
        <v/>
      </c>
      <c r="F3480" t="str">
        <f>IF(HLOOKUP("OS according to the configuration file",'vInfo (Imported)'!$1:$5000,A3480,FALSE)&gt;0,
HLOOKUP("OS according to the configuration file",'vInfo (Imported)'!$1:$5000,A3480,FALSE),
"")</f>
        <v/>
      </c>
      <c r="G3480" s="1" t="str">
        <f>IF(HLOOKUP("Cluster",'vInfo (Imported)'!$1:$5000,A3480,FALSE)&gt;0,
HLOOKUP("Cluster",'vInfo (Imported)'!$1:$5000,A3480,FALSE),
"")</f>
        <v/>
      </c>
      <c r="K3480" s="28">
        <f>'vCluster (Imported)'!A3480</f>
        <v>0</v>
      </c>
      <c r="L3480">
        <f t="shared" si="327"/>
        <v>0</v>
      </c>
      <c r="M3480">
        <f t="shared" si="328"/>
        <v>0</v>
      </c>
      <c r="N3480">
        <f t="shared" si="329"/>
        <v>0</v>
      </c>
      <c r="O3480" s="1">
        <f t="shared" si="330"/>
        <v>0</v>
      </c>
      <c r="P3480">
        <f>SUMIFS('vCluster (Imported)'!$G:$G,'vCluster (Imported)'!$A:$A,K3480)</f>
        <v>0</v>
      </c>
      <c r="Q3480">
        <f t="shared" si="331"/>
        <v>0</v>
      </c>
    </row>
    <row r="3481" spans="1:17" x14ac:dyDescent="0.3">
      <c r="A3481">
        <f t="shared" si="326"/>
        <v>3481</v>
      </c>
      <c r="B3481" t="str">
        <f>IF(HLOOKUP("Memory",'vInfo (Imported)'!$1:$5000,A3481,FALSE)&gt;0,HLOOKUP("Memory",'vInfo (Imported)'!$1:$5000,A3481,FALSE),"")</f>
        <v/>
      </c>
      <c r="C3481" t="str">
        <f>IF(HLOOKUP("CPUs",'vInfo (Imported)'!$1:$5000,A3481,FALSE)&gt;0,
HLOOKUP("CPUs",'vInfo (Imported)'!$1:$5000,A3481,FALSE),
"")</f>
        <v/>
      </c>
      <c r="D3481" t="str">
        <f>IF(HLOOKUP($D$1,'vInfo (Imported)'!$1:$5000,A3481,FALSE)&gt;0,
HLOOKUP($D$1,'vInfo (Imported)'!$1:$5000,A3481,FALSE),
"")</f>
        <v/>
      </c>
      <c r="E3481" t="str">
        <f>IF(HLOOKUP("Category",'vInfo (Imported)'!$1:$5000,A3481,FALSE)&gt;0,
HLOOKUP("Category",'vInfo (Imported)'!$1:$5000,A3481,FALSE),
"")</f>
        <v/>
      </c>
      <c r="F3481" t="str">
        <f>IF(HLOOKUP("OS according to the configuration file",'vInfo (Imported)'!$1:$5000,A3481,FALSE)&gt;0,
HLOOKUP("OS according to the configuration file",'vInfo (Imported)'!$1:$5000,A3481,FALSE),
"")</f>
        <v/>
      </c>
      <c r="G3481" s="1" t="str">
        <f>IF(HLOOKUP("Cluster",'vInfo (Imported)'!$1:$5000,A3481,FALSE)&gt;0,
HLOOKUP("Cluster",'vInfo (Imported)'!$1:$5000,A3481,FALSE),
"")</f>
        <v/>
      </c>
      <c r="K3481" s="28">
        <f>'vCluster (Imported)'!A3481</f>
        <v>0</v>
      </c>
      <c r="L3481">
        <f t="shared" si="327"/>
        <v>0</v>
      </c>
      <c r="M3481">
        <f t="shared" si="328"/>
        <v>0</v>
      </c>
      <c r="N3481">
        <f t="shared" si="329"/>
        <v>0</v>
      </c>
      <c r="O3481" s="1">
        <f t="shared" si="330"/>
        <v>0</v>
      </c>
      <c r="P3481">
        <f>SUMIFS('vCluster (Imported)'!$G:$G,'vCluster (Imported)'!$A:$A,K3481)</f>
        <v>0</v>
      </c>
      <c r="Q3481">
        <f t="shared" si="331"/>
        <v>0</v>
      </c>
    </row>
    <row r="3482" spans="1:17" x14ac:dyDescent="0.3">
      <c r="A3482">
        <f t="shared" si="326"/>
        <v>3482</v>
      </c>
      <c r="B3482" t="str">
        <f>IF(HLOOKUP("Memory",'vInfo (Imported)'!$1:$5000,A3482,FALSE)&gt;0,HLOOKUP("Memory",'vInfo (Imported)'!$1:$5000,A3482,FALSE),"")</f>
        <v/>
      </c>
      <c r="C3482" t="str">
        <f>IF(HLOOKUP("CPUs",'vInfo (Imported)'!$1:$5000,A3482,FALSE)&gt;0,
HLOOKUP("CPUs",'vInfo (Imported)'!$1:$5000,A3482,FALSE),
"")</f>
        <v/>
      </c>
      <c r="D3482" t="str">
        <f>IF(HLOOKUP($D$1,'vInfo (Imported)'!$1:$5000,A3482,FALSE)&gt;0,
HLOOKUP($D$1,'vInfo (Imported)'!$1:$5000,A3482,FALSE),
"")</f>
        <v/>
      </c>
      <c r="E3482" t="str">
        <f>IF(HLOOKUP("Category",'vInfo (Imported)'!$1:$5000,A3482,FALSE)&gt;0,
HLOOKUP("Category",'vInfo (Imported)'!$1:$5000,A3482,FALSE),
"")</f>
        <v/>
      </c>
      <c r="F3482" t="str">
        <f>IF(HLOOKUP("OS according to the configuration file",'vInfo (Imported)'!$1:$5000,A3482,FALSE)&gt;0,
HLOOKUP("OS according to the configuration file",'vInfo (Imported)'!$1:$5000,A3482,FALSE),
"")</f>
        <v/>
      </c>
      <c r="G3482" s="1" t="str">
        <f>IF(HLOOKUP("Cluster",'vInfo (Imported)'!$1:$5000,A3482,FALSE)&gt;0,
HLOOKUP("Cluster",'vInfo (Imported)'!$1:$5000,A3482,FALSE),
"")</f>
        <v/>
      </c>
      <c r="K3482" s="28">
        <f>'vCluster (Imported)'!A3482</f>
        <v>0</v>
      </c>
      <c r="L3482">
        <f t="shared" si="327"/>
        <v>0</v>
      </c>
      <c r="M3482">
        <f t="shared" si="328"/>
        <v>0</v>
      </c>
      <c r="N3482">
        <f t="shared" si="329"/>
        <v>0</v>
      </c>
      <c r="O3482" s="1">
        <f t="shared" si="330"/>
        <v>0</v>
      </c>
      <c r="P3482">
        <f>SUMIFS('vCluster (Imported)'!$G:$G,'vCluster (Imported)'!$A:$A,K3482)</f>
        <v>0</v>
      </c>
      <c r="Q3482">
        <f t="shared" si="331"/>
        <v>0</v>
      </c>
    </row>
    <row r="3483" spans="1:17" x14ac:dyDescent="0.3">
      <c r="A3483">
        <f t="shared" si="326"/>
        <v>3483</v>
      </c>
      <c r="B3483" t="str">
        <f>IF(HLOOKUP("Memory",'vInfo (Imported)'!$1:$5000,A3483,FALSE)&gt;0,HLOOKUP("Memory",'vInfo (Imported)'!$1:$5000,A3483,FALSE),"")</f>
        <v/>
      </c>
      <c r="C3483" t="str">
        <f>IF(HLOOKUP("CPUs",'vInfo (Imported)'!$1:$5000,A3483,FALSE)&gt;0,
HLOOKUP("CPUs",'vInfo (Imported)'!$1:$5000,A3483,FALSE),
"")</f>
        <v/>
      </c>
      <c r="D3483" t="str">
        <f>IF(HLOOKUP($D$1,'vInfo (Imported)'!$1:$5000,A3483,FALSE)&gt;0,
HLOOKUP($D$1,'vInfo (Imported)'!$1:$5000,A3483,FALSE),
"")</f>
        <v/>
      </c>
      <c r="E3483" t="str">
        <f>IF(HLOOKUP("Category",'vInfo (Imported)'!$1:$5000,A3483,FALSE)&gt;0,
HLOOKUP("Category",'vInfo (Imported)'!$1:$5000,A3483,FALSE),
"")</f>
        <v/>
      </c>
      <c r="F3483" t="str">
        <f>IF(HLOOKUP("OS according to the configuration file",'vInfo (Imported)'!$1:$5000,A3483,FALSE)&gt;0,
HLOOKUP("OS according to the configuration file",'vInfo (Imported)'!$1:$5000,A3483,FALSE),
"")</f>
        <v/>
      </c>
      <c r="G3483" s="1" t="str">
        <f>IF(HLOOKUP("Cluster",'vInfo (Imported)'!$1:$5000,A3483,FALSE)&gt;0,
HLOOKUP("Cluster",'vInfo (Imported)'!$1:$5000,A3483,FALSE),
"")</f>
        <v/>
      </c>
      <c r="K3483" s="28">
        <f>'vCluster (Imported)'!A3483</f>
        <v>0</v>
      </c>
      <c r="L3483">
        <f t="shared" si="327"/>
        <v>0</v>
      </c>
      <c r="M3483">
        <f t="shared" si="328"/>
        <v>0</v>
      </c>
      <c r="N3483">
        <f t="shared" si="329"/>
        <v>0</v>
      </c>
      <c r="O3483" s="1">
        <f t="shared" si="330"/>
        <v>0</v>
      </c>
      <c r="P3483">
        <f>SUMIFS('vCluster (Imported)'!$G:$G,'vCluster (Imported)'!$A:$A,K3483)</f>
        <v>0</v>
      </c>
      <c r="Q3483">
        <f t="shared" si="331"/>
        <v>0</v>
      </c>
    </row>
    <row r="3484" spans="1:17" x14ac:dyDescent="0.3">
      <c r="A3484">
        <f t="shared" si="326"/>
        <v>3484</v>
      </c>
      <c r="B3484" t="str">
        <f>IF(HLOOKUP("Memory",'vInfo (Imported)'!$1:$5000,A3484,FALSE)&gt;0,HLOOKUP("Memory",'vInfo (Imported)'!$1:$5000,A3484,FALSE),"")</f>
        <v/>
      </c>
      <c r="C3484" t="str">
        <f>IF(HLOOKUP("CPUs",'vInfo (Imported)'!$1:$5000,A3484,FALSE)&gt;0,
HLOOKUP("CPUs",'vInfo (Imported)'!$1:$5000,A3484,FALSE),
"")</f>
        <v/>
      </c>
      <c r="D3484" t="str">
        <f>IF(HLOOKUP($D$1,'vInfo (Imported)'!$1:$5000,A3484,FALSE)&gt;0,
HLOOKUP($D$1,'vInfo (Imported)'!$1:$5000,A3484,FALSE),
"")</f>
        <v/>
      </c>
      <c r="E3484" t="str">
        <f>IF(HLOOKUP("Category",'vInfo (Imported)'!$1:$5000,A3484,FALSE)&gt;0,
HLOOKUP("Category",'vInfo (Imported)'!$1:$5000,A3484,FALSE),
"")</f>
        <v/>
      </c>
      <c r="F3484" t="str">
        <f>IF(HLOOKUP("OS according to the configuration file",'vInfo (Imported)'!$1:$5000,A3484,FALSE)&gt;0,
HLOOKUP("OS according to the configuration file",'vInfo (Imported)'!$1:$5000,A3484,FALSE),
"")</f>
        <v/>
      </c>
      <c r="G3484" s="1" t="str">
        <f>IF(HLOOKUP("Cluster",'vInfo (Imported)'!$1:$5000,A3484,FALSE)&gt;0,
HLOOKUP("Cluster",'vInfo (Imported)'!$1:$5000,A3484,FALSE),
"")</f>
        <v/>
      </c>
      <c r="K3484" s="28">
        <f>'vCluster (Imported)'!A3484</f>
        <v>0</v>
      </c>
      <c r="L3484">
        <f t="shared" si="327"/>
        <v>0</v>
      </c>
      <c r="M3484">
        <f t="shared" si="328"/>
        <v>0</v>
      </c>
      <c r="N3484">
        <f t="shared" si="329"/>
        <v>0</v>
      </c>
      <c r="O3484" s="1">
        <f t="shared" si="330"/>
        <v>0</v>
      </c>
      <c r="P3484">
        <f>SUMIFS('vCluster (Imported)'!$G:$G,'vCluster (Imported)'!$A:$A,K3484)</f>
        <v>0</v>
      </c>
      <c r="Q3484">
        <f t="shared" si="331"/>
        <v>0</v>
      </c>
    </row>
    <row r="3485" spans="1:17" x14ac:dyDescent="0.3">
      <c r="A3485">
        <f t="shared" si="326"/>
        <v>3485</v>
      </c>
      <c r="B3485" t="str">
        <f>IF(HLOOKUP("Memory",'vInfo (Imported)'!$1:$5000,A3485,FALSE)&gt;0,HLOOKUP("Memory",'vInfo (Imported)'!$1:$5000,A3485,FALSE),"")</f>
        <v/>
      </c>
      <c r="C3485" t="str">
        <f>IF(HLOOKUP("CPUs",'vInfo (Imported)'!$1:$5000,A3485,FALSE)&gt;0,
HLOOKUP("CPUs",'vInfo (Imported)'!$1:$5000,A3485,FALSE),
"")</f>
        <v/>
      </c>
      <c r="D3485" t="str">
        <f>IF(HLOOKUP($D$1,'vInfo (Imported)'!$1:$5000,A3485,FALSE)&gt;0,
HLOOKUP($D$1,'vInfo (Imported)'!$1:$5000,A3485,FALSE),
"")</f>
        <v/>
      </c>
      <c r="E3485" t="str">
        <f>IF(HLOOKUP("Category",'vInfo (Imported)'!$1:$5000,A3485,FALSE)&gt;0,
HLOOKUP("Category",'vInfo (Imported)'!$1:$5000,A3485,FALSE),
"")</f>
        <v/>
      </c>
      <c r="F3485" t="str">
        <f>IF(HLOOKUP("OS according to the configuration file",'vInfo (Imported)'!$1:$5000,A3485,FALSE)&gt;0,
HLOOKUP("OS according to the configuration file",'vInfo (Imported)'!$1:$5000,A3485,FALSE),
"")</f>
        <v/>
      </c>
      <c r="G3485" s="1" t="str">
        <f>IF(HLOOKUP("Cluster",'vInfo (Imported)'!$1:$5000,A3485,FALSE)&gt;0,
HLOOKUP("Cluster",'vInfo (Imported)'!$1:$5000,A3485,FALSE),
"")</f>
        <v/>
      </c>
      <c r="K3485" s="28">
        <f>'vCluster (Imported)'!A3485</f>
        <v>0</v>
      </c>
      <c r="L3485">
        <f t="shared" si="327"/>
        <v>0</v>
      </c>
      <c r="M3485">
        <f t="shared" si="328"/>
        <v>0</v>
      </c>
      <c r="N3485">
        <f t="shared" si="329"/>
        <v>0</v>
      </c>
      <c r="O3485" s="1">
        <f t="shared" si="330"/>
        <v>0</v>
      </c>
      <c r="P3485">
        <f>SUMIFS('vCluster (Imported)'!$G:$G,'vCluster (Imported)'!$A:$A,K3485)</f>
        <v>0</v>
      </c>
      <c r="Q3485">
        <f t="shared" si="331"/>
        <v>0</v>
      </c>
    </row>
    <row r="3486" spans="1:17" x14ac:dyDescent="0.3">
      <c r="A3486">
        <f t="shared" si="326"/>
        <v>3486</v>
      </c>
      <c r="B3486" t="str">
        <f>IF(HLOOKUP("Memory",'vInfo (Imported)'!$1:$5000,A3486,FALSE)&gt;0,HLOOKUP("Memory",'vInfo (Imported)'!$1:$5000,A3486,FALSE),"")</f>
        <v/>
      </c>
      <c r="C3486" t="str">
        <f>IF(HLOOKUP("CPUs",'vInfo (Imported)'!$1:$5000,A3486,FALSE)&gt;0,
HLOOKUP("CPUs",'vInfo (Imported)'!$1:$5000,A3486,FALSE),
"")</f>
        <v/>
      </c>
      <c r="D3486" t="str">
        <f>IF(HLOOKUP($D$1,'vInfo (Imported)'!$1:$5000,A3486,FALSE)&gt;0,
HLOOKUP($D$1,'vInfo (Imported)'!$1:$5000,A3486,FALSE),
"")</f>
        <v/>
      </c>
      <c r="E3486" t="str">
        <f>IF(HLOOKUP("Category",'vInfo (Imported)'!$1:$5000,A3486,FALSE)&gt;0,
HLOOKUP("Category",'vInfo (Imported)'!$1:$5000,A3486,FALSE),
"")</f>
        <v/>
      </c>
      <c r="F3486" t="str">
        <f>IF(HLOOKUP("OS according to the configuration file",'vInfo (Imported)'!$1:$5000,A3486,FALSE)&gt;0,
HLOOKUP("OS according to the configuration file",'vInfo (Imported)'!$1:$5000,A3486,FALSE),
"")</f>
        <v/>
      </c>
      <c r="G3486" s="1" t="str">
        <f>IF(HLOOKUP("Cluster",'vInfo (Imported)'!$1:$5000,A3486,FALSE)&gt;0,
HLOOKUP("Cluster",'vInfo (Imported)'!$1:$5000,A3486,FALSE),
"")</f>
        <v/>
      </c>
      <c r="K3486" s="28">
        <f>'vCluster (Imported)'!A3486</f>
        <v>0</v>
      </c>
      <c r="L3486">
        <f t="shared" si="327"/>
        <v>0</v>
      </c>
      <c r="M3486">
        <f t="shared" si="328"/>
        <v>0</v>
      </c>
      <c r="N3486">
        <f t="shared" si="329"/>
        <v>0</v>
      </c>
      <c r="O3486" s="1">
        <f t="shared" si="330"/>
        <v>0</v>
      </c>
      <c r="P3486">
        <f>SUMIFS('vCluster (Imported)'!$G:$G,'vCluster (Imported)'!$A:$A,K3486)</f>
        <v>0</v>
      </c>
      <c r="Q3486">
        <f t="shared" si="331"/>
        <v>0</v>
      </c>
    </row>
    <row r="3487" spans="1:17" x14ac:dyDescent="0.3">
      <c r="A3487">
        <f t="shared" si="326"/>
        <v>3487</v>
      </c>
      <c r="B3487" t="str">
        <f>IF(HLOOKUP("Memory",'vInfo (Imported)'!$1:$5000,A3487,FALSE)&gt;0,HLOOKUP("Memory",'vInfo (Imported)'!$1:$5000,A3487,FALSE),"")</f>
        <v/>
      </c>
      <c r="C3487" t="str">
        <f>IF(HLOOKUP("CPUs",'vInfo (Imported)'!$1:$5000,A3487,FALSE)&gt;0,
HLOOKUP("CPUs",'vInfo (Imported)'!$1:$5000,A3487,FALSE),
"")</f>
        <v/>
      </c>
      <c r="D3487" t="str">
        <f>IF(HLOOKUP($D$1,'vInfo (Imported)'!$1:$5000,A3487,FALSE)&gt;0,
HLOOKUP($D$1,'vInfo (Imported)'!$1:$5000,A3487,FALSE),
"")</f>
        <v/>
      </c>
      <c r="E3487" t="str">
        <f>IF(HLOOKUP("Category",'vInfo (Imported)'!$1:$5000,A3487,FALSE)&gt;0,
HLOOKUP("Category",'vInfo (Imported)'!$1:$5000,A3487,FALSE),
"")</f>
        <v/>
      </c>
      <c r="F3487" t="str">
        <f>IF(HLOOKUP("OS according to the configuration file",'vInfo (Imported)'!$1:$5000,A3487,FALSE)&gt;0,
HLOOKUP("OS according to the configuration file",'vInfo (Imported)'!$1:$5000,A3487,FALSE),
"")</f>
        <v/>
      </c>
      <c r="G3487" s="1" t="str">
        <f>IF(HLOOKUP("Cluster",'vInfo (Imported)'!$1:$5000,A3487,FALSE)&gt;0,
HLOOKUP("Cluster",'vInfo (Imported)'!$1:$5000,A3487,FALSE),
"")</f>
        <v/>
      </c>
      <c r="K3487" s="28">
        <f>'vCluster (Imported)'!A3487</f>
        <v>0</v>
      </c>
      <c r="L3487">
        <f t="shared" si="327"/>
        <v>0</v>
      </c>
      <c r="M3487">
        <f t="shared" si="328"/>
        <v>0</v>
      </c>
      <c r="N3487">
        <f t="shared" si="329"/>
        <v>0</v>
      </c>
      <c r="O3487" s="1">
        <f t="shared" si="330"/>
        <v>0</v>
      </c>
      <c r="P3487">
        <f>SUMIFS('vCluster (Imported)'!$G:$G,'vCluster (Imported)'!$A:$A,K3487)</f>
        <v>0</v>
      </c>
      <c r="Q3487">
        <f t="shared" si="331"/>
        <v>0</v>
      </c>
    </row>
    <row r="3488" spans="1:17" x14ac:dyDescent="0.3">
      <c r="A3488">
        <f t="shared" si="326"/>
        <v>3488</v>
      </c>
      <c r="B3488" t="str">
        <f>IF(HLOOKUP("Memory",'vInfo (Imported)'!$1:$5000,A3488,FALSE)&gt;0,HLOOKUP("Memory",'vInfo (Imported)'!$1:$5000,A3488,FALSE),"")</f>
        <v/>
      </c>
      <c r="C3488" t="str">
        <f>IF(HLOOKUP("CPUs",'vInfo (Imported)'!$1:$5000,A3488,FALSE)&gt;0,
HLOOKUP("CPUs",'vInfo (Imported)'!$1:$5000,A3488,FALSE),
"")</f>
        <v/>
      </c>
      <c r="D3488" t="str">
        <f>IF(HLOOKUP($D$1,'vInfo (Imported)'!$1:$5000,A3488,FALSE)&gt;0,
HLOOKUP($D$1,'vInfo (Imported)'!$1:$5000,A3488,FALSE),
"")</f>
        <v/>
      </c>
      <c r="E3488" t="str">
        <f>IF(HLOOKUP("Category",'vInfo (Imported)'!$1:$5000,A3488,FALSE)&gt;0,
HLOOKUP("Category",'vInfo (Imported)'!$1:$5000,A3488,FALSE),
"")</f>
        <v/>
      </c>
      <c r="F3488" t="str">
        <f>IF(HLOOKUP("OS according to the configuration file",'vInfo (Imported)'!$1:$5000,A3488,FALSE)&gt;0,
HLOOKUP("OS according to the configuration file",'vInfo (Imported)'!$1:$5000,A3488,FALSE),
"")</f>
        <v/>
      </c>
      <c r="G3488" s="1" t="str">
        <f>IF(HLOOKUP("Cluster",'vInfo (Imported)'!$1:$5000,A3488,FALSE)&gt;0,
HLOOKUP("Cluster",'vInfo (Imported)'!$1:$5000,A3488,FALSE),
"")</f>
        <v/>
      </c>
      <c r="K3488" s="28">
        <f>'vCluster (Imported)'!A3488</f>
        <v>0</v>
      </c>
      <c r="L3488">
        <f t="shared" si="327"/>
        <v>0</v>
      </c>
      <c r="M3488">
        <f t="shared" si="328"/>
        <v>0</v>
      </c>
      <c r="N3488">
        <f t="shared" si="329"/>
        <v>0</v>
      </c>
      <c r="O3488" s="1">
        <f t="shared" si="330"/>
        <v>0</v>
      </c>
      <c r="P3488">
        <f>SUMIFS('vCluster (Imported)'!$G:$G,'vCluster (Imported)'!$A:$A,K3488)</f>
        <v>0</v>
      </c>
      <c r="Q3488">
        <f t="shared" si="331"/>
        <v>0</v>
      </c>
    </row>
    <row r="3489" spans="1:17" x14ac:dyDescent="0.3">
      <c r="A3489">
        <f t="shared" si="326"/>
        <v>3489</v>
      </c>
      <c r="B3489" t="str">
        <f>IF(HLOOKUP("Memory",'vInfo (Imported)'!$1:$5000,A3489,FALSE)&gt;0,HLOOKUP("Memory",'vInfo (Imported)'!$1:$5000,A3489,FALSE),"")</f>
        <v/>
      </c>
      <c r="C3489" t="str">
        <f>IF(HLOOKUP("CPUs",'vInfo (Imported)'!$1:$5000,A3489,FALSE)&gt;0,
HLOOKUP("CPUs",'vInfo (Imported)'!$1:$5000,A3489,FALSE),
"")</f>
        <v/>
      </c>
      <c r="D3489" t="str">
        <f>IF(HLOOKUP($D$1,'vInfo (Imported)'!$1:$5000,A3489,FALSE)&gt;0,
HLOOKUP($D$1,'vInfo (Imported)'!$1:$5000,A3489,FALSE),
"")</f>
        <v/>
      </c>
      <c r="E3489" t="str">
        <f>IF(HLOOKUP("Category",'vInfo (Imported)'!$1:$5000,A3489,FALSE)&gt;0,
HLOOKUP("Category",'vInfo (Imported)'!$1:$5000,A3489,FALSE),
"")</f>
        <v/>
      </c>
      <c r="F3489" t="str">
        <f>IF(HLOOKUP("OS according to the configuration file",'vInfo (Imported)'!$1:$5000,A3489,FALSE)&gt;0,
HLOOKUP("OS according to the configuration file",'vInfo (Imported)'!$1:$5000,A3489,FALSE),
"")</f>
        <v/>
      </c>
      <c r="G3489" s="1" t="str">
        <f>IF(HLOOKUP("Cluster",'vInfo (Imported)'!$1:$5000,A3489,FALSE)&gt;0,
HLOOKUP("Cluster",'vInfo (Imported)'!$1:$5000,A3489,FALSE),
"")</f>
        <v/>
      </c>
      <c r="K3489" s="28">
        <f>'vCluster (Imported)'!A3489</f>
        <v>0</v>
      </c>
      <c r="L3489">
        <f t="shared" si="327"/>
        <v>0</v>
      </c>
      <c r="M3489">
        <f t="shared" si="328"/>
        <v>0</v>
      </c>
      <c r="N3489">
        <f t="shared" si="329"/>
        <v>0</v>
      </c>
      <c r="O3489" s="1">
        <f t="shared" si="330"/>
        <v>0</v>
      </c>
      <c r="P3489">
        <f>SUMIFS('vCluster (Imported)'!$G:$G,'vCluster (Imported)'!$A:$A,K3489)</f>
        <v>0</v>
      </c>
      <c r="Q3489">
        <f t="shared" si="331"/>
        <v>0</v>
      </c>
    </row>
    <row r="3490" spans="1:17" x14ac:dyDescent="0.3">
      <c r="A3490">
        <f t="shared" si="326"/>
        <v>3490</v>
      </c>
      <c r="B3490" t="str">
        <f>IF(HLOOKUP("Memory",'vInfo (Imported)'!$1:$5000,A3490,FALSE)&gt;0,HLOOKUP("Memory",'vInfo (Imported)'!$1:$5000,A3490,FALSE),"")</f>
        <v/>
      </c>
      <c r="C3490" t="str">
        <f>IF(HLOOKUP("CPUs",'vInfo (Imported)'!$1:$5000,A3490,FALSE)&gt;0,
HLOOKUP("CPUs",'vInfo (Imported)'!$1:$5000,A3490,FALSE),
"")</f>
        <v/>
      </c>
      <c r="D3490" t="str">
        <f>IF(HLOOKUP($D$1,'vInfo (Imported)'!$1:$5000,A3490,FALSE)&gt;0,
HLOOKUP($D$1,'vInfo (Imported)'!$1:$5000,A3490,FALSE),
"")</f>
        <v/>
      </c>
      <c r="E3490" t="str">
        <f>IF(HLOOKUP("Category",'vInfo (Imported)'!$1:$5000,A3490,FALSE)&gt;0,
HLOOKUP("Category",'vInfo (Imported)'!$1:$5000,A3490,FALSE),
"")</f>
        <v/>
      </c>
      <c r="F3490" t="str">
        <f>IF(HLOOKUP("OS according to the configuration file",'vInfo (Imported)'!$1:$5000,A3490,FALSE)&gt;0,
HLOOKUP("OS according to the configuration file",'vInfo (Imported)'!$1:$5000,A3490,FALSE),
"")</f>
        <v/>
      </c>
      <c r="G3490" s="1" t="str">
        <f>IF(HLOOKUP("Cluster",'vInfo (Imported)'!$1:$5000,A3490,FALSE)&gt;0,
HLOOKUP("Cluster",'vInfo (Imported)'!$1:$5000,A3490,FALSE),
"")</f>
        <v/>
      </c>
      <c r="K3490" s="28">
        <f>'vCluster (Imported)'!A3490</f>
        <v>0</v>
      </c>
      <c r="L3490">
        <f t="shared" si="327"/>
        <v>0</v>
      </c>
      <c r="M3490">
        <f t="shared" si="328"/>
        <v>0</v>
      </c>
      <c r="N3490">
        <f t="shared" si="329"/>
        <v>0</v>
      </c>
      <c r="O3490" s="1">
        <f t="shared" si="330"/>
        <v>0</v>
      </c>
      <c r="P3490">
        <f>SUMIFS('vCluster (Imported)'!$G:$G,'vCluster (Imported)'!$A:$A,K3490)</f>
        <v>0</v>
      </c>
      <c r="Q3490">
        <f t="shared" si="331"/>
        <v>0</v>
      </c>
    </row>
    <row r="3491" spans="1:17" x14ac:dyDescent="0.3">
      <c r="A3491">
        <f t="shared" si="326"/>
        <v>3491</v>
      </c>
      <c r="B3491" t="str">
        <f>IF(HLOOKUP("Memory",'vInfo (Imported)'!$1:$5000,A3491,FALSE)&gt;0,HLOOKUP("Memory",'vInfo (Imported)'!$1:$5000,A3491,FALSE),"")</f>
        <v/>
      </c>
      <c r="C3491" t="str">
        <f>IF(HLOOKUP("CPUs",'vInfo (Imported)'!$1:$5000,A3491,FALSE)&gt;0,
HLOOKUP("CPUs",'vInfo (Imported)'!$1:$5000,A3491,FALSE),
"")</f>
        <v/>
      </c>
      <c r="D3491" t="str">
        <f>IF(HLOOKUP($D$1,'vInfo (Imported)'!$1:$5000,A3491,FALSE)&gt;0,
HLOOKUP($D$1,'vInfo (Imported)'!$1:$5000,A3491,FALSE),
"")</f>
        <v/>
      </c>
      <c r="E3491" t="str">
        <f>IF(HLOOKUP("Category",'vInfo (Imported)'!$1:$5000,A3491,FALSE)&gt;0,
HLOOKUP("Category",'vInfo (Imported)'!$1:$5000,A3491,FALSE),
"")</f>
        <v/>
      </c>
      <c r="F3491" t="str">
        <f>IF(HLOOKUP("OS according to the configuration file",'vInfo (Imported)'!$1:$5000,A3491,FALSE)&gt;0,
HLOOKUP("OS according to the configuration file",'vInfo (Imported)'!$1:$5000,A3491,FALSE),
"")</f>
        <v/>
      </c>
      <c r="G3491" s="1" t="str">
        <f>IF(HLOOKUP("Cluster",'vInfo (Imported)'!$1:$5000,A3491,FALSE)&gt;0,
HLOOKUP("Cluster",'vInfo (Imported)'!$1:$5000,A3491,FALSE),
"")</f>
        <v/>
      </c>
      <c r="K3491" s="28">
        <f>'vCluster (Imported)'!A3491</f>
        <v>0</v>
      </c>
      <c r="L3491">
        <f t="shared" si="327"/>
        <v>0</v>
      </c>
      <c r="M3491">
        <f t="shared" si="328"/>
        <v>0</v>
      </c>
      <c r="N3491">
        <f t="shared" si="329"/>
        <v>0</v>
      </c>
      <c r="O3491" s="1">
        <f t="shared" si="330"/>
        <v>0</v>
      </c>
      <c r="P3491">
        <f>SUMIFS('vCluster (Imported)'!$G:$G,'vCluster (Imported)'!$A:$A,K3491)</f>
        <v>0</v>
      </c>
      <c r="Q3491">
        <f t="shared" si="331"/>
        <v>0</v>
      </c>
    </row>
    <row r="3492" spans="1:17" x14ac:dyDescent="0.3">
      <c r="A3492">
        <f t="shared" si="326"/>
        <v>3492</v>
      </c>
      <c r="B3492" t="str">
        <f>IF(HLOOKUP("Memory",'vInfo (Imported)'!$1:$5000,A3492,FALSE)&gt;0,HLOOKUP("Memory",'vInfo (Imported)'!$1:$5000,A3492,FALSE),"")</f>
        <v/>
      </c>
      <c r="C3492" t="str">
        <f>IF(HLOOKUP("CPUs",'vInfo (Imported)'!$1:$5000,A3492,FALSE)&gt;0,
HLOOKUP("CPUs",'vInfo (Imported)'!$1:$5000,A3492,FALSE),
"")</f>
        <v/>
      </c>
      <c r="D3492" t="str">
        <f>IF(HLOOKUP($D$1,'vInfo (Imported)'!$1:$5000,A3492,FALSE)&gt;0,
HLOOKUP($D$1,'vInfo (Imported)'!$1:$5000,A3492,FALSE),
"")</f>
        <v/>
      </c>
      <c r="E3492" t="str">
        <f>IF(HLOOKUP("Category",'vInfo (Imported)'!$1:$5000,A3492,FALSE)&gt;0,
HLOOKUP("Category",'vInfo (Imported)'!$1:$5000,A3492,FALSE),
"")</f>
        <v/>
      </c>
      <c r="F3492" t="str">
        <f>IF(HLOOKUP("OS according to the configuration file",'vInfo (Imported)'!$1:$5000,A3492,FALSE)&gt;0,
HLOOKUP("OS according to the configuration file",'vInfo (Imported)'!$1:$5000,A3492,FALSE),
"")</f>
        <v/>
      </c>
      <c r="G3492" s="1" t="str">
        <f>IF(HLOOKUP("Cluster",'vInfo (Imported)'!$1:$5000,A3492,FALSE)&gt;0,
HLOOKUP("Cluster",'vInfo (Imported)'!$1:$5000,A3492,FALSE),
"")</f>
        <v/>
      </c>
      <c r="K3492" s="28">
        <f>'vCluster (Imported)'!A3492</f>
        <v>0</v>
      </c>
      <c r="L3492">
        <f t="shared" si="327"/>
        <v>0</v>
      </c>
      <c r="M3492">
        <f t="shared" si="328"/>
        <v>0</v>
      </c>
      <c r="N3492">
        <f t="shared" si="329"/>
        <v>0</v>
      </c>
      <c r="O3492" s="1">
        <f t="shared" si="330"/>
        <v>0</v>
      </c>
      <c r="P3492">
        <f>SUMIFS('vCluster (Imported)'!$G:$G,'vCluster (Imported)'!$A:$A,K3492)</f>
        <v>0</v>
      </c>
      <c r="Q3492">
        <f t="shared" si="331"/>
        <v>0</v>
      </c>
    </row>
    <row r="3493" spans="1:17" x14ac:dyDescent="0.3">
      <c r="A3493">
        <f t="shared" si="326"/>
        <v>3493</v>
      </c>
      <c r="B3493" t="str">
        <f>IF(HLOOKUP("Memory",'vInfo (Imported)'!$1:$5000,A3493,FALSE)&gt;0,HLOOKUP("Memory",'vInfo (Imported)'!$1:$5000,A3493,FALSE),"")</f>
        <v/>
      </c>
      <c r="C3493" t="str">
        <f>IF(HLOOKUP("CPUs",'vInfo (Imported)'!$1:$5000,A3493,FALSE)&gt;0,
HLOOKUP("CPUs",'vInfo (Imported)'!$1:$5000,A3493,FALSE),
"")</f>
        <v/>
      </c>
      <c r="D3493" t="str">
        <f>IF(HLOOKUP($D$1,'vInfo (Imported)'!$1:$5000,A3493,FALSE)&gt;0,
HLOOKUP($D$1,'vInfo (Imported)'!$1:$5000,A3493,FALSE),
"")</f>
        <v/>
      </c>
      <c r="E3493" t="str">
        <f>IF(HLOOKUP("Category",'vInfo (Imported)'!$1:$5000,A3493,FALSE)&gt;0,
HLOOKUP("Category",'vInfo (Imported)'!$1:$5000,A3493,FALSE),
"")</f>
        <v/>
      </c>
      <c r="F3493" t="str">
        <f>IF(HLOOKUP("OS according to the configuration file",'vInfo (Imported)'!$1:$5000,A3493,FALSE)&gt;0,
HLOOKUP("OS according to the configuration file",'vInfo (Imported)'!$1:$5000,A3493,FALSE),
"")</f>
        <v/>
      </c>
      <c r="G3493" s="1" t="str">
        <f>IF(HLOOKUP("Cluster",'vInfo (Imported)'!$1:$5000,A3493,FALSE)&gt;0,
HLOOKUP("Cluster",'vInfo (Imported)'!$1:$5000,A3493,FALSE),
"")</f>
        <v/>
      </c>
      <c r="K3493" s="28">
        <f>'vCluster (Imported)'!A3493</f>
        <v>0</v>
      </c>
      <c r="L3493">
        <f t="shared" si="327"/>
        <v>0</v>
      </c>
      <c r="M3493">
        <f t="shared" si="328"/>
        <v>0</v>
      </c>
      <c r="N3493">
        <f t="shared" si="329"/>
        <v>0</v>
      </c>
      <c r="O3493" s="1">
        <f t="shared" si="330"/>
        <v>0</v>
      </c>
      <c r="P3493">
        <f>SUMIFS('vCluster (Imported)'!$G:$G,'vCluster (Imported)'!$A:$A,K3493)</f>
        <v>0</v>
      </c>
      <c r="Q3493">
        <f t="shared" si="331"/>
        <v>0</v>
      </c>
    </row>
    <row r="3494" spans="1:17" x14ac:dyDescent="0.3">
      <c r="A3494">
        <f t="shared" si="326"/>
        <v>3494</v>
      </c>
      <c r="B3494" t="str">
        <f>IF(HLOOKUP("Memory",'vInfo (Imported)'!$1:$5000,A3494,FALSE)&gt;0,HLOOKUP("Memory",'vInfo (Imported)'!$1:$5000,A3494,FALSE),"")</f>
        <v/>
      </c>
      <c r="C3494" t="str">
        <f>IF(HLOOKUP("CPUs",'vInfo (Imported)'!$1:$5000,A3494,FALSE)&gt;0,
HLOOKUP("CPUs",'vInfo (Imported)'!$1:$5000,A3494,FALSE),
"")</f>
        <v/>
      </c>
      <c r="D3494" t="str">
        <f>IF(HLOOKUP($D$1,'vInfo (Imported)'!$1:$5000,A3494,FALSE)&gt;0,
HLOOKUP($D$1,'vInfo (Imported)'!$1:$5000,A3494,FALSE),
"")</f>
        <v/>
      </c>
      <c r="E3494" t="str">
        <f>IF(HLOOKUP("Category",'vInfo (Imported)'!$1:$5000,A3494,FALSE)&gt;0,
HLOOKUP("Category",'vInfo (Imported)'!$1:$5000,A3494,FALSE),
"")</f>
        <v/>
      </c>
      <c r="F3494" t="str">
        <f>IF(HLOOKUP("OS according to the configuration file",'vInfo (Imported)'!$1:$5000,A3494,FALSE)&gt;0,
HLOOKUP("OS according to the configuration file",'vInfo (Imported)'!$1:$5000,A3494,FALSE),
"")</f>
        <v/>
      </c>
      <c r="G3494" s="1" t="str">
        <f>IF(HLOOKUP("Cluster",'vInfo (Imported)'!$1:$5000,A3494,FALSE)&gt;0,
HLOOKUP("Cluster",'vInfo (Imported)'!$1:$5000,A3494,FALSE),
"")</f>
        <v/>
      </c>
      <c r="K3494" s="28">
        <f>'vCluster (Imported)'!A3494</f>
        <v>0</v>
      </c>
      <c r="L3494">
        <f t="shared" si="327"/>
        <v>0</v>
      </c>
      <c r="M3494">
        <f t="shared" si="328"/>
        <v>0</v>
      </c>
      <c r="N3494">
        <f t="shared" si="329"/>
        <v>0</v>
      </c>
      <c r="O3494" s="1">
        <f t="shared" si="330"/>
        <v>0</v>
      </c>
      <c r="P3494">
        <f>SUMIFS('vCluster (Imported)'!$G:$G,'vCluster (Imported)'!$A:$A,K3494)</f>
        <v>0</v>
      </c>
      <c r="Q3494">
        <f t="shared" si="331"/>
        <v>0</v>
      </c>
    </row>
    <row r="3495" spans="1:17" x14ac:dyDescent="0.3">
      <c r="A3495">
        <f t="shared" si="326"/>
        <v>3495</v>
      </c>
      <c r="B3495" t="str">
        <f>IF(HLOOKUP("Memory",'vInfo (Imported)'!$1:$5000,A3495,FALSE)&gt;0,HLOOKUP("Memory",'vInfo (Imported)'!$1:$5000,A3495,FALSE),"")</f>
        <v/>
      </c>
      <c r="C3495" t="str">
        <f>IF(HLOOKUP("CPUs",'vInfo (Imported)'!$1:$5000,A3495,FALSE)&gt;0,
HLOOKUP("CPUs",'vInfo (Imported)'!$1:$5000,A3495,FALSE),
"")</f>
        <v/>
      </c>
      <c r="D3495" t="str">
        <f>IF(HLOOKUP($D$1,'vInfo (Imported)'!$1:$5000,A3495,FALSE)&gt;0,
HLOOKUP($D$1,'vInfo (Imported)'!$1:$5000,A3495,FALSE),
"")</f>
        <v/>
      </c>
      <c r="E3495" t="str">
        <f>IF(HLOOKUP("Category",'vInfo (Imported)'!$1:$5000,A3495,FALSE)&gt;0,
HLOOKUP("Category",'vInfo (Imported)'!$1:$5000,A3495,FALSE),
"")</f>
        <v/>
      </c>
      <c r="F3495" t="str">
        <f>IF(HLOOKUP("OS according to the configuration file",'vInfo (Imported)'!$1:$5000,A3495,FALSE)&gt;0,
HLOOKUP("OS according to the configuration file",'vInfo (Imported)'!$1:$5000,A3495,FALSE),
"")</f>
        <v/>
      </c>
      <c r="G3495" s="1" t="str">
        <f>IF(HLOOKUP("Cluster",'vInfo (Imported)'!$1:$5000,A3495,FALSE)&gt;0,
HLOOKUP("Cluster",'vInfo (Imported)'!$1:$5000,A3495,FALSE),
"")</f>
        <v/>
      </c>
      <c r="K3495" s="28">
        <f>'vCluster (Imported)'!A3495</f>
        <v>0</v>
      </c>
      <c r="L3495">
        <f t="shared" si="327"/>
        <v>0</v>
      </c>
      <c r="M3495">
        <f t="shared" si="328"/>
        <v>0</v>
      </c>
      <c r="N3495">
        <f t="shared" si="329"/>
        <v>0</v>
      </c>
      <c r="O3495" s="1">
        <f t="shared" si="330"/>
        <v>0</v>
      </c>
      <c r="P3495">
        <f>SUMIFS('vCluster (Imported)'!$G:$G,'vCluster (Imported)'!$A:$A,K3495)</f>
        <v>0</v>
      </c>
      <c r="Q3495">
        <f t="shared" si="331"/>
        <v>0</v>
      </c>
    </row>
    <row r="3496" spans="1:17" x14ac:dyDescent="0.3">
      <c r="A3496">
        <f t="shared" si="326"/>
        <v>3496</v>
      </c>
      <c r="B3496" t="str">
        <f>IF(HLOOKUP("Memory",'vInfo (Imported)'!$1:$5000,A3496,FALSE)&gt;0,HLOOKUP("Memory",'vInfo (Imported)'!$1:$5000,A3496,FALSE),"")</f>
        <v/>
      </c>
      <c r="C3496" t="str">
        <f>IF(HLOOKUP("CPUs",'vInfo (Imported)'!$1:$5000,A3496,FALSE)&gt;0,
HLOOKUP("CPUs",'vInfo (Imported)'!$1:$5000,A3496,FALSE),
"")</f>
        <v/>
      </c>
      <c r="D3496" t="str">
        <f>IF(HLOOKUP($D$1,'vInfo (Imported)'!$1:$5000,A3496,FALSE)&gt;0,
HLOOKUP($D$1,'vInfo (Imported)'!$1:$5000,A3496,FALSE),
"")</f>
        <v/>
      </c>
      <c r="E3496" t="str">
        <f>IF(HLOOKUP("Category",'vInfo (Imported)'!$1:$5000,A3496,FALSE)&gt;0,
HLOOKUP("Category",'vInfo (Imported)'!$1:$5000,A3496,FALSE),
"")</f>
        <v/>
      </c>
      <c r="F3496" t="str">
        <f>IF(HLOOKUP("OS according to the configuration file",'vInfo (Imported)'!$1:$5000,A3496,FALSE)&gt;0,
HLOOKUP("OS according to the configuration file",'vInfo (Imported)'!$1:$5000,A3496,FALSE),
"")</f>
        <v/>
      </c>
      <c r="G3496" s="1" t="str">
        <f>IF(HLOOKUP("Cluster",'vInfo (Imported)'!$1:$5000,A3496,FALSE)&gt;0,
HLOOKUP("Cluster",'vInfo (Imported)'!$1:$5000,A3496,FALSE),
"")</f>
        <v/>
      </c>
      <c r="K3496" s="28">
        <f>'vCluster (Imported)'!A3496</f>
        <v>0</v>
      </c>
      <c r="L3496">
        <f t="shared" si="327"/>
        <v>0</v>
      </c>
      <c r="M3496">
        <f t="shared" si="328"/>
        <v>0</v>
      </c>
      <c r="N3496">
        <f t="shared" si="329"/>
        <v>0</v>
      </c>
      <c r="O3496" s="1">
        <f t="shared" si="330"/>
        <v>0</v>
      </c>
      <c r="P3496">
        <f>SUMIFS('vCluster (Imported)'!$G:$G,'vCluster (Imported)'!$A:$A,K3496)</f>
        <v>0</v>
      </c>
      <c r="Q3496">
        <f t="shared" si="331"/>
        <v>0</v>
      </c>
    </row>
    <row r="3497" spans="1:17" x14ac:dyDescent="0.3">
      <c r="A3497">
        <f t="shared" si="326"/>
        <v>3497</v>
      </c>
      <c r="B3497" t="str">
        <f>IF(HLOOKUP("Memory",'vInfo (Imported)'!$1:$5000,A3497,FALSE)&gt;0,HLOOKUP("Memory",'vInfo (Imported)'!$1:$5000,A3497,FALSE),"")</f>
        <v/>
      </c>
      <c r="C3497" t="str">
        <f>IF(HLOOKUP("CPUs",'vInfo (Imported)'!$1:$5000,A3497,FALSE)&gt;0,
HLOOKUP("CPUs",'vInfo (Imported)'!$1:$5000,A3497,FALSE),
"")</f>
        <v/>
      </c>
      <c r="D3497" t="str">
        <f>IF(HLOOKUP($D$1,'vInfo (Imported)'!$1:$5000,A3497,FALSE)&gt;0,
HLOOKUP($D$1,'vInfo (Imported)'!$1:$5000,A3497,FALSE),
"")</f>
        <v/>
      </c>
      <c r="E3497" t="str">
        <f>IF(HLOOKUP("Category",'vInfo (Imported)'!$1:$5000,A3497,FALSE)&gt;0,
HLOOKUP("Category",'vInfo (Imported)'!$1:$5000,A3497,FALSE),
"")</f>
        <v/>
      </c>
      <c r="F3497" t="str">
        <f>IF(HLOOKUP("OS according to the configuration file",'vInfo (Imported)'!$1:$5000,A3497,FALSE)&gt;0,
HLOOKUP("OS according to the configuration file",'vInfo (Imported)'!$1:$5000,A3497,FALSE),
"")</f>
        <v/>
      </c>
      <c r="G3497" s="1" t="str">
        <f>IF(HLOOKUP("Cluster",'vInfo (Imported)'!$1:$5000,A3497,FALSE)&gt;0,
HLOOKUP("Cluster",'vInfo (Imported)'!$1:$5000,A3497,FALSE),
"")</f>
        <v/>
      </c>
      <c r="K3497" s="28">
        <f>'vCluster (Imported)'!A3497</f>
        <v>0</v>
      </c>
      <c r="L3497">
        <f t="shared" si="327"/>
        <v>0</v>
      </c>
      <c r="M3497">
        <f t="shared" si="328"/>
        <v>0</v>
      </c>
      <c r="N3497">
        <f t="shared" si="329"/>
        <v>0</v>
      </c>
      <c r="O3497" s="1">
        <f t="shared" si="330"/>
        <v>0</v>
      </c>
      <c r="P3497">
        <f>SUMIFS('vCluster (Imported)'!$G:$G,'vCluster (Imported)'!$A:$A,K3497)</f>
        <v>0</v>
      </c>
      <c r="Q3497">
        <f t="shared" si="331"/>
        <v>0</v>
      </c>
    </row>
    <row r="3498" spans="1:17" x14ac:dyDescent="0.3">
      <c r="A3498">
        <f t="shared" si="326"/>
        <v>3498</v>
      </c>
      <c r="B3498" t="str">
        <f>IF(HLOOKUP("Memory",'vInfo (Imported)'!$1:$5000,A3498,FALSE)&gt;0,HLOOKUP("Memory",'vInfo (Imported)'!$1:$5000,A3498,FALSE),"")</f>
        <v/>
      </c>
      <c r="C3498" t="str">
        <f>IF(HLOOKUP("CPUs",'vInfo (Imported)'!$1:$5000,A3498,FALSE)&gt;0,
HLOOKUP("CPUs",'vInfo (Imported)'!$1:$5000,A3498,FALSE),
"")</f>
        <v/>
      </c>
      <c r="D3498" t="str">
        <f>IF(HLOOKUP($D$1,'vInfo (Imported)'!$1:$5000,A3498,FALSE)&gt;0,
HLOOKUP($D$1,'vInfo (Imported)'!$1:$5000,A3498,FALSE),
"")</f>
        <v/>
      </c>
      <c r="E3498" t="str">
        <f>IF(HLOOKUP("Category",'vInfo (Imported)'!$1:$5000,A3498,FALSE)&gt;0,
HLOOKUP("Category",'vInfo (Imported)'!$1:$5000,A3498,FALSE),
"")</f>
        <v/>
      </c>
      <c r="F3498" t="str">
        <f>IF(HLOOKUP("OS according to the configuration file",'vInfo (Imported)'!$1:$5000,A3498,FALSE)&gt;0,
HLOOKUP("OS according to the configuration file",'vInfo (Imported)'!$1:$5000,A3498,FALSE),
"")</f>
        <v/>
      </c>
      <c r="G3498" s="1" t="str">
        <f>IF(HLOOKUP("Cluster",'vInfo (Imported)'!$1:$5000,A3498,FALSE)&gt;0,
HLOOKUP("Cluster",'vInfo (Imported)'!$1:$5000,A3498,FALSE),
"")</f>
        <v/>
      </c>
      <c r="K3498" s="28">
        <f>'vCluster (Imported)'!A3498</f>
        <v>0</v>
      </c>
      <c r="L3498">
        <f t="shared" si="327"/>
        <v>0</v>
      </c>
      <c r="M3498">
        <f t="shared" si="328"/>
        <v>0</v>
      </c>
      <c r="N3498">
        <f t="shared" si="329"/>
        <v>0</v>
      </c>
      <c r="O3498" s="1">
        <f t="shared" si="330"/>
        <v>0</v>
      </c>
      <c r="P3498">
        <f>SUMIFS('vCluster (Imported)'!$G:$G,'vCluster (Imported)'!$A:$A,K3498)</f>
        <v>0</v>
      </c>
      <c r="Q3498">
        <f t="shared" si="331"/>
        <v>0</v>
      </c>
    </row>
    <row r="3499" spans="1:17" x14ac:dyDescent="0.3">
      <c r="A3499">
        <f t="shared" si="326"/>
        <v>3499</v>
      </c>
      <c r="B3499" t="str">
        <f>IF(HLOOKUP("Memory",'vInfo (Imported)'!$1:$5000,A3499,FALSE)&gt;0,HLOOKUP("Memory",'vInfo (Imported)'!$1:$5000,A3499,FALSE),"")</f>
        <v/>
      </c>
      <c r="C3499" t="str">
        <f>IF(HLOOKUP("CPUs",'vInfo (Imported)'!$1:$5000,A3499,FALSE)&gt;0,
HLOOKUP("CPUs",'vInfo (Imported)'!$1:$5000,A3499,FALSE),
"")</f>
        <v/>
      </c>
      <c r="D3499" t="str">
        <f>IF(HLOOKUP($D$1,'vInfo (Imported)'!$1:$5000,A3499,FALSE)&gt;0,
HLOOKUP($D$1,'vInfo (Imported)'!$1:$5000,A3499,FALSE),
"")</f>
        <v/>
      </c>
      <c r="E3499" t="str">
        <f>IF(HLOOKUP("Category",'vInfo (Imported)'!$1:$5000,A3499,FALSE)&gt;0,
HLOOKUP("Category",'vInfo (Imported)'!$1:$5000,A3499,FALSE),
"")</f>
        <v/>
      </c>
      <c r="F3499" t="str">
        <f>IF(HLOOKUP("OS according to the configuration file",'vInfo (Imported)'!$1:$5000,A3499,FALSE)&gt;0,
HLOOKUP("OS according to the configuration file",'vInfo (Imported)'!$1:$5000,A3499,FALSE),
"")</f>
        <v/>
      </c>
      <c r="G3499" s="1" t="str">
        <f>IF(HLOOKUP("Cluster",'vInfo (Imported)'!$1:$5000,A3499,FALSE)&gt;0,
HLOOKUP("Cluster",'vInfo (Imported)'!$1:$5000,A3499,FALSE),
"")</f>
        <v/>
      </c>
      <c r="K3499" s="28">
        <f>'vCluster (Imported)'!A3499</f>
        <v>0</v>
      </c>
      <c r="L3499">
        <f t="shared" si="327"/>
        <v>0</v>
      </c>
      <c r="M3499">
        <f t="shared" si="328"/>
        <v>0</v>
      </c>
      <c r="N3499">
        <f t="shared" si="329"/>
        <v>0</v>
      </c>
      <c r="O3499" s="1">
        <f t="shared" si="330"/>
        <v>0</v>
      </c>
      <c r="P3499">
        <f>SUMIFS('vCluster (Imported)'!$G:$G,'vCluster (Imported)'!$A:$A,K3499)</f>
        <v>0</v>
      </c>
      <c r="Q3499">
        <f t="shared" si="331"/>
        <v>0</v>
      </c>
    </row>
    <row r="3500" spans="1:17" x14ac:dyDescent="0.3">
      <c r="A3500">
        <f t="shared" si="326"/>
        <v>3500</v>
      </c>
      <c r="B3500" t="str">
        <f>IF(HLOOKUP("Memory",'vInfo (Imported)'!$1:$5000,A3500,FALSE)&gt;0,HLOOKUP("Memory",'vInfo (Imported)'!$1:$5000,A3500,FALSE),"")</f>
        <v/>
      </c>
      <c r="C3500" t="str">
        <f>IF(HLOOKUP("CPUs",'vInfo (Imported)'!$1:$5000,A3500,FALSE)&gt;0,
HLOOKUP("CPUs",'vInfo (Imported)'!$1:$5000,A3500,FALSE),
"")</f>
        <v/>
      </c>
      <c r="D3500" t="str">
        <f>IF(HLOOKUP($D$1,'vInfo (Imported)'!$1:$5000,A3500,FALSE)&gt;0,
HLOOKUP($D$1,'vInfo (Imported)'!$1:$5000,A3500,FALSE),
"")</f>
        <v/>
      </c>
      <c r="E3500" t="str">
        <f>IF(HLOOKUP("Category",'vInfo (Imported)'!$1:$5000,A3500,FALSE)&gt;0,
HLOOKUP("Category",'vInfo (Imported)'!$1:$5000,A3500,FALSE),
"")</f>
        <v/>
      </c>
      <c r="F3500" t="str">
        <f>IF(HLOOKUP("OS according to the configuration file",'vInfo (Imported)'!$1:$5000,A3500,FALSE)&gt;0,
HLOOKUP("OS according to the configuration file",'vInfo (Imported)'!$1:$5000,A3500,FALSE),
"")</f>
        <v/>
      </c>
      <c r="G3500" s="1" t="str">
        <f>IF(HLOOKUP("Cluster",'vInfo (Imported)'!$1:$5000,A3500,FALSE)&gt;0,
HLOOKUP("Cluster",'vInfo (Imported)'!$1:$5000,A3500,FALSE),
"")</f>
        <v/>
      </c>
      <c r="K3500" s="28">
        <f>'vCluster (Imported)'!A3500</f>
        <v>0</v>
      </c>
      <c r="L3500">
        <f t="shared" si="327"/>
        <v>0</v>
      </c>
      <c r="M3500">
        <f t="shared" si="328"/>
        <v>0</v>
      </c>
      <c r="N3500">
        <f t="shared" si="329"/>
        <v>0</v>
      </c>
      <c r="O3500" s="1">
        <f t="shared" si="330"/>
        <v>0</v>
      </c>
      <c r="P3500">
        <f>SUMIFS('vCluster (Imported)'!$G:$G,'vCluster (Imported)'!$A:$A,K3500)</f>
        <v>0</v>
      </c>
      <c r="Q3500">
        <f t="shared" si="331"/>
        <v>0</v>
      </c>
    </row>
    <row r="3501" spans="1:17" x14ac:dyDescent="0.3">
      <c r="A3501">
        <f t="shared" si="326"/>
        <v>3501</v>
      </c>
      <c r="B3501" t="str">
        <f>IF(HLOOKUP("Memory",'vInfo (Imported)'!$1:$5000,A3501,FALSE)&gt;0,HLOOKUP("Memory",'vInfo (Imported)'!$1:$5000,A3501,FALSE),"")</f>
        <v/>
      </c>
      <c r="C3501" t="str">
        <f>IF(HLOOKUP("CPUs",'vInfo (Imported)'!$1:$5000,A3501,FALSE)&gt;0,
HLOOKUP("CPUs",'vInfo (Imported)'!$1:$5000,A3501,FALSE),
"")</f>
        <v/>
      </c>
      <c r="D3501" t="str">
        <f>IF(HLOOKUP($D$1,'vInfo (Imported)'!$1:$5000,A3501,FALSE)&gt;0,
HLOOKUP($D$1,'vInfo (Imported)'!$1:$5000,A3501,FALSE),
"")</f>
        <v/>
      </c>
      <c r="E3501" t="str">
        <f>IF(HLOOKUP("Category",'vInfo (Imported)'!$1:$5000,A3501,FALSE)&gt;0,
HLOOKUP("Category",'vInfo (Imported)'!$1:$5000,A3501,FALSE),
"")</f>
        <v/>
      </c>
      <c r="F3501" t="str">
        <f>IF(HLOOKUP("OS according to the configuration file",'vInfo (Imported)'!$1:$5000,A3501,FALSE)&gt;0,
HLOOKUP("OS according to the configuration file",'vInfo (Imported)'!$1:$5000,A3501,FALSE),
"")</f>
        <v/>
      </c>
      <c r="G3501" s="1" t="str">
        <f>IF(HLOOKUP("Cluster",'vInfo (Imported)'!$1:$5000,A3501,FALSE)&gt;0,
HLOOKUP("Cluster",'vInfo (Imported)'!$1:$5000,A3501,FALSE),
"")</f>
        <v/>
      </c>
      <c r="K3501" s="28">
        <f>'vCluster (Imported)'!A3501</f>
        <v>0</v>
      </c>
      <c r="L3501">
        <f t="shared" si="327"/>
        <v>0</v>
      </c>
      <c r="M3501">
        <f t="shared" si="328"/>
        <v>0</v>
      </c>
      <c r="N3501">
        <f t="shared" si="329"/>
        <v>0</v>
      </c>
      <c r="O3501" s="1">
        <f t="shared" si="330"/>
        <v>0</v>
      </c>
      <c r="P3501">
        <f>SUMIFS('vCluster (Imported)'!$G:$G,'vCluster (Imported)'!$A:$A,K3501)</f>
        <v>0</v>
      </c>
      <c r="Q3501">
        <f t="shared" si="331"/>
        <v>0</v>
      </c>
    </row>
    <row r="3502" spans="1:17" x14ac:dyDescent="0.3">
      <c r="A3502">
        <f t="shared" si="326"/>
        <v>3502</v>
      </c>
      <c r="B3502" t="str">
        <f>IF(HLOOKUP("Memory",'vInfo (Imported)'!$1:$5000,A3502,FALSE)&gt;0,HLOOKUP("Memory",'vInfo (Imported)'!$1:$5000,A3502,FALSE),"")</f>
        <v/>
      </c>
      <c r="C3502" t="str">
        <f>IF(HLOOKUP("CPUs",'vInfo (Imported)'!$1:$5000,A3502,FALSE)&gt;0,
HLOOKUP("CPUs",'vInfo (Imported)'!$1:$5000,A3502,FALSE),
"")</f>
        <v/>
      </c>
      <c r="D3502" t="str">
        <f>IF(HLOOKUP($D$1,'vInfo (Imported)'!$1:$5000,A3502,FALSE)&gt;0,
HLOOKUP($D$1,'vInfo (Imported)'!$1:$5000,A3502,FALSE),
"")</f>
        <v/>
      </c>
      <c r="E3502" t="str">
        <f>IF(HLOOKUP("Category",'vInfo (Imported)'!$1:$5000,A3502,FALSE)&gt;0,
HLOOKUP("Category",'vInfo (Imported)'!$1:$5000,A3502,FALSE),
"")</f>
        <v/>
      </c>
      <c r="F3502" t="str">
        <f>IF(HLOOKUP("OS according to the configuration file",'vInfo (Imported)'!$1:$5000,A3502,FALSE)&gt;0,
HLOOKUP("OS according to the configuration file",'vInfo (Imported)'!$1:$5000,A3502,FALSE),
"")</f>
        <v/>
      </c>
      <c r="G3502" s="1" t="str">
        <f>IF(HLOOKUP("Cluster",'vInfo (Imported)'!$1:$5000,A3502,FALSE)&gt;0,
HLOOKUP("Cluster",'vInfo (Imported)'!$1:$5000,A3502,FALSE),
"")</f>
        <v/>
      </c>
      <c r="K3502" s="28">
        <f>'vCluster (Imported)'!A3502</f>
        <v>0</v>
      </c>
      <c r="L3502">
        <f t="shared" si="327"/>
        <v>0</v>
      </c>
      <c r="M3502">
        <f t="shared" si="328"/>
        <v>0</v>
      </c>
      <c r="N3502">
        <f t="shared" si="329"/>
        <v>0</v>
      </c>
      <c r="O3502" s="1">
        <f t="shared" si="330"/>
        <v>0</v>
      </c>
      <c r="P3502">
        <f>SUMIFS('vCluster (Imported)'!$G:$G,'vCluster (Imported)'!$A:$A,K3502)</f>
        <v>0</v>
      </c>
      <c r="Q3502">
        <f t="shared" si="331"/>
        <v>0</v>
      </c>
    </row>
    <row r="3503" spans="1:17" x14ac:dyDescent="0.3">
      <c r="A3503">
        <f t="shared" si="326"/>
        <v>3503</v>
      </c>
      <c r="B3503" t="str">
        <f>IF(HLOOKUP("Memory",'vInfo (Imported)'!$1:$5000,A3503,FALSE)&gt;0,HLOOKUP("Memory",'vInfo (Imported)'!$1:$5000,A3503,FALSE),"")</f>
        <v/>
      </c>
      <c r="C3503" t="str">
        <f>IF(HLOOKUP("CPUs",'vInfo (Imported)'!$1:$5000,A3503,FALSE)&gt;0,
HLOOKUP("CPUs",'vInfo (Imported)'!$1:$5000,A3503,FALSE),
"")</f>
        <v/>
      </c>
      <c r="D3503" t="str">
        <f>IF(HLOOKUP($D$1,'vInfo (Imported)'!$1:$5000,A3503,FALSE)&gt;0,
HLOOKUP($D$1,'vInfo (Imported)'!$1:$5000,A3503,FALSE),
"")</f>
        <v/>
      </c>
      <c r="E3503" t="str">
        <f>IF(HLOOKUP("Category",'vInfo (Imported)'!$1:$5000,A3503,FALSE)&gt;0,
HLOOKUP("Category",'vInfo (Imported)'!$1:$5000,A3503,FALSE),
"")</f>
        <v/>
      </c>
      <c r="F3503" t="str">
        <f>IF(HLOOKUP("OS according to the configuration file",'vInfo (Imported)'!$1:$5000,A3503,FALSE)&gt;0,
HLOOKUP("OS according to the configuration file",'vInfo (Imported)'!$1:$5000,A3503,FALSE),
"")</f>
        <v/>
      </c>
      <c r="G3503" s="1" t="str">
        <f>IF(HLOOKUP("Cluster",'vInfo (Imported)'!$1:$5000,A3503,FALSE)&gt;0,
HLOOKUP("Cluster",'vInfo (Imported)'!$1:$5000,A3503,FALSE),
"")</f>
        <v/>
      </c>
      <c r="K3503" s="28">
        <f>'vCluster (Imported)'!A3503</f>
        <v>0</v>
      </c>
      <c r="L3503">
        <f t="shared" si="327"/>
        <v>0</v>
      </c>
      <c r="M3503">
        <f t="shared" si="328"/>
        <v>0</v>
      </c>
      <c r="N3503">
        <f t="shared" si="329"/>
        <v>0</v>
      </c>
      <c r="O3503" s="1">
        <f t="shared" si="330"/>
        <v>0</v>
      </c>
      <c r="P3503">
        <f>SUMIFS('vCluster (Imported)'!$G:$G,'vCluster (Imported)'!$A:$A,K3503)</f>
        <v>0</v>
      </c>
      <c r="Q3503">
        <f t="shared" si="331"/>
        <v>0</v>
      </c>
    </row>
    <row r="3504" spans="1:17" x14ac:dyDescent="0.3">
      <c r="A3504">
        <f t="shared" si="326"/>
        <v>3504</v>
      </c>
      <c r="B3504" t="str">
        <f>IF(HLOOKUP("Memory",'vInfo (Imported)'!$1:$5000,A3504,FALSE)&gt;0,HLOOKUP("Memory",'vInfo (Imported)'!$1:$5000,A3504,FALSE),"")</f>
        <v/>
      </c>
      <c r="C3504" t="str">
        <f>IF(HLOOKUP("CPUs",'vInfo (Imported)'!$1:$5000,A3504,FALSE)&gt;0,
HLOOKUP("CPUs",'vInfo (Imported)'!$1:$5000,A3504,FALSE),
"")</f>
        <v/>
      </c>
      <c r="D3504" t="str">
        <f>IF(HLOOKUP($D$1,'vInfo (Imported)'!$1:$5000,A3504,FALSE)&gt;0,
HLOOKUP($D$1,'vInfo (Imported)'!$1:$5000,A3504,FALSE),
"")</f>
        <v/>
      </c>
      <c r="E3504" t="str">
        <f>IF(HLOOKUP("Category",'vInfo (Imported)'!$1:$5000,A3504,FALSE)&gt;0,
HLOOKUP("Category",'vInfo (Imported)'!$1:$5000,A3504,FALSE),
"")</f>
        <v/>
      </c>
      <c r="F3504" t="str">
        <f>IF(HLOOKUP("OS according to the configuration file",'vInfo (Imported)'!$1:$5000,A3504,FALSE)&gt;0,
HLOOKUP("OS according to the configuration file",'vInfo (Imported)'!$1:$5000,A3504,FALSE),
"")</f>
        <v/>
      </c>
      <c r="G3504" s="1" t="str">
        <f>IF(HLOOKUP("Cluster",'vInfo (Imported)'!$1:$5000,A3504,FALSE)&gt;0,
HLOOKUP("Cluster",'vInfo (Imported)'!$1:$5000,A3504,FALSE),
"")</f>
        <v/>
      </c>
      <c r="K3504" s="28">
        <f>'vCluster (Imported)'!A3504</f>
        <v>0</v>
      </c>
      <c r="L3504">
        <f t="shared" si="327"/>
        <v>0</v>
      </c>
      <c r="M3504">
        <f t="shared" si="328"/>
        <v>0</v>
      </c>
      <c r="N3504">
        <f t="shared" si="329"/>
        <v>0</v>
      </c>
      <c r="O3504" s="1">
        <f t="shared" si="330"/>
        <v>0</v>
      </c>
      <c r="P3504">
        <f>SUMIFS('vCluster (Imported)'!$G:$G,'vCluster (Imported)'!$A:$A,K3504)</f>
        <v>0</v>
      </c>
      <c r="Q3504">
        <f t="shared" si="331"/>
        <v>0</v>
      </c>
    </row>
    <row r="3505" spans="1:17" x14ac:dyDescent="0.3">
      <c r="A3505">
        <f t="shared" si="326"/>
        <v>3505</v>
      </c>
      <c r="B3505" t="str">
        <f>IF(HLOOKUP("Memory",'vInfo (Imported)'!$1:$5000,A3505,FALSE)&gt;0,HLOOKUP("Memory",'vInfo (Imported)'!$1:$5000,A3505,FALSE),"")</f>
        <v/>
      </c>
      <c r="C3505" t="str">
        <f>IF(HLOOKUP("CPUs",'vInfo (Imported)'!$1:$5000,A3505,FALSE)&gt;0,
HLOOKUP("CPUs",'vInfo (Imported)'!$1:$5000,A3505,FALSE),
"")</f>
        <v/>
      </c>
      <c r="D3505" t="str">
        <f>IF(HLOOKUP($D$1,'vInfo (Imported)'!$1:$5000,A3505,FALSE)&gt;0,
HLOOKUP($D$1,'vInfo (Imported)'!$1:$5000,A3505,FALSE),
"")</f>
        <v/>
      </c>
      <c r="E3505" t="str">
        <f>IF(HLOOKUP("Category",'vInfo (Imported)'!$1:$5000,A3505,FALSE)&gt;0,
HLOOKUP("Category",'vInfo (Imported)'!$1:$5000,A3505,FALSE),
"")</f>
        <v/>
      </c>
      <c r="F3505" t="str">
        <f>IF(HLOOKUP("OS according to the configuration file",'vInfo (Imported)'!$1:$5000,A3505,FALSE)&gt;0,
HLOOKUP("OS according to the configuration file",'vInfo (Imported)'!$1:$5000,A3505,FALSE),
"")</f>
        <v/>
      </c>
      <c r="G3505" s="1" t="str">
        <f>IF(HLOOKUP("Cluster",'vInfo (Imported)'!$1:$5000,A3505,FALSE)&gt;0,
HLOOKUP("Cluster",'vInfo (Imported)'!$1:$5000,A3505,FALSE),
"")</f>
        <v/>
      </c>
      <c r="K3505" s="28">
        <f>'vCluster (Imported)'!A3505</f>
        <v>0</v>
      </c>
      <c r="L3505">
        <f t="shared" si="327"/>
        <v>0</v>
      </c>
      <c r="M3505">
        <f t="shared" si="328"/>
        <v>0</v>
      </c>
      <c r="N3505">
        <f t="shared" si="329"/>
        <v>0</v>
      </c>
      <c r="O3505" s="1">
        <f t="shared" si="330"/>
        <v>0</v>
      </c>
      <c r="P3505">
        <f>SUMIFS('vCluster (Imported)'!$G:$G,'vCluster (Imported)'!$A:$A,K3505)</f>
        <v>0</v>
      </c>
      <c r="Q3505">
        <f t="shared" si="331"/>
        <v>0</v>
      </c>
    </row>
    <row r="3506" spans="1:17" x14ac:dyDescent="0.3">
      <c r="A3506">
        <f t="shared" si="326"/>
        <v>3506</v>
      </c>
      <c r="B3506" t="str">
        <f>IF(HLOOKUP("Memory",'vInfo (Imported)'!$1:$5000,A3506,FALSE)&gt;0,HLOOKUP("Memory",'vInfo (Imported)'!$1:$5000,A3506,FALSE),"")</f>
        <v/>
      </c>
      <c r="C3506" t="str">
        <f>IF(HLOOKUP("CPUs",'vInfo (Imported)'!$1:$5000,A3506,FALSE)&gt;0,
HLOOKUP("CPUs",'vInfo (Imported)'!$1:$5000,A3506,FALSE),
"")</f>
        <v/>
      </c>
      <c r="D3506" t="str">
        <f>IF(HLOOKUP($D$1,'vInfo (Imported)'!$1:$5000,A3506,FALSE)&gt;0,
HLOOKUP($D$1,'vInfo (Imported)'!$1:$5000,A3506,FALSE),
"")</f>
        <v/>
      </c>
      <c r="E3506" t="str">
        <f>IF(HLOOKUP("Category",'vInfo (Imported)'!$1:$5000,A3506,FALSE)&gt;0,
HLOOKUP("Category",'vInfo (Imported)'!$1:$5000,A3506,FALSE),
"")</f>
        <v/>
      </c>
      <c r="F3506" t="str">
        <f>IF(HLOOKUP("OS according to the configuration file",'vInfo (Imported)'!$1:$5000,A3506,FALSE)&gt;0,
HLOOKUP("OS according to the configuration file",'vInfo (Imported)'!$1:$5000,A3506,FALSE),
"")</f>
        <v/>
      </c>
      <c r="G3506" s="1" t="str">
        <f>IF(HLOOKUP("Cluster",'vInfo (Imported)'!$1:$5000,A3506,FALSE)&gt;0,
HLOOKUP("Cluster",'vInfo (Imported)'!$1:$5000,A3506,FALSE),
"")</f>
        <v/>
      </c>
      <c r="K3506" s="28">
        <f>'vCluster (Imported)'!A3506</f>
        <v>0</v>
      </c>
      <c r="L3506">
        <f t="shared" si="327"/>
        <v>0</v>
      </c>
      <c r="M3506">
        <f t="shared" si="328"/>
        <v>0</v>
      </c>
      <c r="N3506">
        <f t="shared" si="329"/>
        <v>0</v>
      </c>
      <c r="O3506" s="1">
        <f t="shared" si="330"/>
        <v>0</v>
      </c>
      <c r="P3506">
        <f>SUMIFS('vCluster (Imported)'!$G:$G,'vCluster (Imported)'!$A:$A,K3506)</f>
        <v>0</v>
      </c>
      <c r="Q3506">
        <f t="shared" si="331"/>
        <v>0</v>
      </c>
    </row>
    <row r="3507" spans="1:17" x14ac:dyDescent="0.3">
      <c r="A3507">
        <f t="shared" si="326"/>
        <v>3507</v>
      </c>
      <c r="B3507" t="str">
        <f>IF(HLOOKUP("Memory",'vInfo (Imported)'!$1:$5000,A3507,FALSE)&gt;0,HLOOKUP("Memory",'vInfo (Imported)'!$1:$5000,A3507,FALSE),"")</f>
        <v/>
      </c>
      <c r="C3507" t="str">
        <f>IF(HLOOKUP("CPUs",'vInfo (Imported)'!$1:$5000,A3507,FALSE)&gt;0,
HLOOKUP("CPUs",'vInfo (Imported)'!$1:$5000,A3507,FALSE),
"")</f>
        <v/>
      </c>
      <c r="D3507" t="str">
        <f>IF(HLOOKUP($D$1,'vInfo (Imported)'!$1:$5000,A3507,FALSE)&gt;0,
HLOOKUP($D$1,'vInfo (Imported)'!$1:$5000,A3507,FALSE),
"")</f>
        <v/>
      </c>
      <c r="E3507" t="str">
        <f>IF(HLOOKUP("Category",'vInfo (Imported)'!$1:$5000,A3507,FALSE)&gt;0,
HLOOKUP("Category",'vInfo (Imported)'!$1:$5000,A3507,FALSE),
"")</f>
        <v/>
      </c>
      <c r="F3507" t="str">
        <f>IF(HLOOKUP("OS according to the configuration file",'vInfo (Imported)'!$1:$5000,A3507,FALSE)&gt;0,
HLOOKUP("OS according to the configuration file",'vInfo (Imported)'!$1:$5000,A3507,FALSE),
"")</f>
        <v/>
      </c>
      <c r="G3507" s="1" t="str">
        <f>IF(HLOOKUP("Cluster",'vInfo (Imported)'!$1:$5000,A3507,FALSE)&gt;0,
HLOOKUP("Cluster",'vInfo (Imported)'!$1:$5000,A3507,FALSE),
"")</f>
        <v/>
      </c>
      <c r="K3507" s="28">
        <f>'vCluster (Imported)'!A3507</f>
        <v>0</v>
      </c>
      <c r="L3507">
        <f t="shared" si="327"/>
        <v>0</v>
      </c>
      <c r="M3507">
        <f t="shared" si="328"/>
        <v>0</v>
      </c>
      <c r="N3507">
        <f t="shared" si="329"/>
        <v>0</v>
      </c>
      <c r="O3507" s="1">
        <f t="shared" si="330"/>
        <v>0</v>
      </c>
      <c r="P3507">
        <f>SUMIFS('vCluster (Imported)'!$G:$G,'vCluster (Imported)'!$A:$A,K3507)</f>
        <v>0</v>
      </c>
      <c r="Q3507">
        <f t="shared" si="331"/>
        <v>0</v>
      </c>
    </row>
    <row r="3508" spans="1:17" x14ac:dyDescent="0.3">
      <c r="A3508">
        <f t="shared" si="326"/>
        <v>3508</v>
      </c>
      <c r="B3508" t="str">
        <f>IF(HLOOKUP("Memory",'vInfo (Imported)'!$1:$5000,A3508,FALSE)&gt;0,HLOOKUP("Memory",'vInfo (Imported)'!$1:$5000,A3508,FALSE),"")</f>
        <v/>
      </c>
      <c r="C3508" t="str">
        <f>IF(HLOOKUP("CPUs",'vInfo (Imported)'!$1:$5000,A3508,FALSE)&gt;0,
HLOOKUP("CPUs",'vInfo (Imported)'!$1:$5000,A3508,FALSE),
"")</f>
        <v/>
      </c>
      <c r="D3508" t="str">
        <f>IF(HLOOKUP($D$1,'vInfo (Imported)'!$1:$5000,A3508,FALSE)&gt;0,
HLOOKUP($D$1,'vInfo (Imported)'!$1:$5000,A3508,FALSE),
"")</f>
        <v/>
      </c>
      <c r="E3508" t="str">
        <f>IF(HLOOKUP("Category",'vInfo (Imported)'!$1:$5000,A3508,FALSE)&gt;0,
HLOOKUP("Category",'vInfo (Imported)'!$1:$5000,A3508,FALSE),
"")</f>
        <v/>
      </c>
      <c r="F3508" t="str">
        <f>IF(HLOOKUP("OS according to the configuration file",'vInfo (Imported)'!$1:$5000,A3508,FALSE)&gt;0,
HLOOKUP("OS according to the configuration file",'vInfo (Imported)'!$1:$5000,A3508,FALSE),
"")</f>
        <v/>
      </c>
      <c r="G3508" s="1" t="str">
        <f>IF(HLOOKUP("Cluster",'vInfo (Imported)'!$1:$5000,A3508,FALSE)&gt;0,
HLOOKUP("Cluster",'vInfo (Imported)'!$1:$5000,A3508,FALSE),
"")</f>
        <v/>
      </c>
      <c r="K3508" s="28">
        <f>'vCluster (Imported)'!A3508</f>
        <v>0</v>
      </c>
      <c r="L3508">
        <f t="shared" si="327"/>
        <v>0</v>
      </c>
      <c r="M3508">
        <f t="shared" si="328"/>
        <v>0</v>
      </c>
      <c r="N3508">
        <f t="shared" si="329"/>
        <v>0</v>
      </c>
      <c r="O3508" s="1">
        <f t="shared" si="330"/>
        <v>0</v>
      </c>
      <c r="P3508">
        <f>SUMIFS('vCluster (Imported)'!$G:$G,'vCluster (Imported)'!$A:$A,K3508)</f>
        <v>0</v>
      </c>
      <c r="Q3508">
        <f t="shared" si="331"/>
        <v>0</v>
      </c>
    </row>
    <row r="3509" spans="1:17" x14ac:dyDescent="0.3">
      <c r="A3509">
        <f t="shared" si="326"/>
        <v>3509</v>
      </c>
      <c r="B3509" t="str">
        <f>IF(HLOOKUP("Memory",'vInfo (Imported)'!$1:$5000,A3509,FALSE)&gt;0,HLOOKUP("Memory",'vInfo (Imported)'!$1:$5000,A3509,FALSE),"")</f>
        <v/>
      </c>
      <c r="C3509" t="str">
        <f>IF(HLOOKUP("CPUs",'vInfo (Imported)'!$1:$5000,A3509,FALSE)&gt;0,
HLOOKUP("CPUs",'vInfo (Imported)'!$1:$5000,A3509,FALSE),
"")</f>
        <v/>
      </c>
      <c r="D3509" t="str">
        <f>IF(HLOOKUP($D$1,'vInfo (Imported)'!$1:$5000,A3509,FALSE)&gt;0,
HLOOKUP($D$1,'vInfo (Imported)'!$1:$5000,A3509,FALSE),
"")</f>
        <v/>
      </c>
      <c r="E3509" t="str">
        <f>IF(HLOOKUP("Category",'vInfo (Imported)'!$1:$5000,A3509,FALSE)&gt;0,
HLOOKUP("Category",'vInfo (Imported)'!$1:$5000,A3509,FALSE),
"")</f>
        <v/>
      </c>
      <c r="F3509" t="str">
        <f>IF(HLOOKUP("OS according to the configuration file",'vInfo (Imported)'!$1:$5000,A3509,FALSE)&gt;0,
HLOOKUP("OS according to the configuration file",'vInfo (Imported)'!$1:$5000,A3509,FALSE),
"")</f>
        <v/>
      </c>
      <c r="G3509" s="1" t="str">
        <f>IF(HLOOKUP("Cluster",'vInfo (Imported)'!$1:$5000,A3509,FALSE)&gt;0,
HLOOKUP("Cluster",'vInfo (Imported)'!$1:$5000,A3509,FALSE),
"")</f>
        <v/>
      </c>
      <c r="K3509" s="28">
        <f>'vCluster (Imported)'!A3509</f>
        <v>0</v>
      </c>
      <c r="L3509">
        <f t="shared" si="327"/>
        <v>0</v>
      </c>
      <c r="M3509">
        <f t="shared" si="328"/>
        <v>0</v>
      </c>
      <c r="N3509">
        <f t="shared" si="329"/>
        <v>0</v>
      </c>
      <c r="O3509" s="1">
        <f t="shared" si="330"/>
        <v>0</v>
      </c>
      <c r="P3509">
        <f>SUMIFS('vCluster (Imported)'!$G:$G,'vCluster (Imported)'!$A:$A,K3509)</f>
        <v>0</v>
      </c>
      <c r="Q3509">
        <f t="shared" si="331"/>
        <v>0</v>
      </c>
    </row>
    <row r="3510" spans="1:17" x14ac:dyDescent="0.3">
      <c r="A3510">
        <f t="shared" si="326"/>
        <v>3510</v>
      </c>
      <c r="B3510" t="str">
        <f>IF(HLOOKUP("Memory",'vInfo (Imported)'!$1:$5000,A3510,FALSE)&gt;0,HLOOKUP("Memory",'vInfo (Imported)'!$1:$5000,A3510,FALSE),"")</f>
        <v/>
      </c>
      <c r="C3510" t="str">
        <f>IF(HLOOKUP("CPUs",'vInfo (Imported)'!$1:$5000,A3510,FALSE)&gt;0,
HLOOKUP("CPUs",'vInfo (Imported)'!$1:$5000,A3510,FALSE),
"")</f>
        <v/>
      </c>
      <c r="D3510" t="str">
        <f>IF(HLOOKUP($D$1,'vInfo (Imported)'!$1:$5000,A3510,FALSE)&gt;0,
HLOOKUP($D$1,'vInfo (Imported)'!$1:$5000,A3510,FALSE),
"")</f>
        <v/>
      </c>
      <c r="E3510" t="str">
        <f>IF(HLOOKUP("Category",'vInfo (Imported)'!$1:$5000,A3510,FALSE)&gt;0,
HLOOKUP("Category",'vInfo (Imported)'!$1:$5000,A3510,FALSE),
"")</f>
        <v/>
      </c>
      <c r="F3510" t="str">
        <f>IF(HLOOKUP("OS according to the configuration file",'vInfo (Imported)'!$1:$5000,A3510,FALSE)&gt;0,
HLOOKUP("OS according to the configuration file",'vInfo (Imported)'!$1:$5000,A3510,FALSE),
"")</f>
        <v/>
      </c>
      <c r="G3510" s="1" t="str">
        <f>IF(HLOOKUP("Cluster",'vInfo (Imported)'!$1:$5000,A3510,FALSE)&gt;0,
HLOOKUP("Cluster",'vInfo (Imported)'!$1:$5000,A3510,FALSE),
"")</f>
        <v/>
      </c>
      <c r="K3510" s="28">
        <f>'vCluster (Imported)'!A3510</f>
        <v>0</v>
      </c>
      <c r="L3510">
        <f t="shared" si="327"/>
        <v>0</v>
      </c>
      <c r="M3510">
        <f t="shared" si="328"/>
        <v>0</v>
      </c>
      <c r="N3510">
        <f t="shared" si="329"/>
        <v>0</v>
      </c>
      <c r="O3510" s="1">
        <f t="shared" si="330"/>
        <v>0</v>
      </c>
      <c r="P3510">
        <f>SUMIFS('vCluster (Imported)'!$G:$G,'vCluster (Imported)'!$A:$A,K3510)</f>
        <v>0</v>
      </c>
      <c r="Q3510">
        <f t="shared" si="331"/>
        <v>0</v>
      </c>
    </row>
    <row r="3511" spans="1:17" x14ac:dyDescent="0.3">
      <c r="A3511">
        <f t="shared" si="326"/>
        <v>3511</v>
      </c>
      <c r="B3511" t="str">
        <f>IF(HLOOKUP("Memory",'vInfo (Imported)'!$1:$5000,A3511,FALSE)&gt;0,HLOOKUP("Memory",'vInfo (Imported)'!$1:$5000,A3511,FALSE),"")</f>
        <v/>
      </c>
      <c r="C3511" t="str">
        <f>IF(HLOOKUP("CPUs",'vInfo (Imported)'!$1:$5000,A3511,FALSE)&gt;0,
HLOOKUP("CPUs",'vInfo (Imported)'!$1:$5000,A3511,FALSE),
"")</f>
        <v/>
      </c>
      <c r="D3511" t="str">
        <f>IF(HLOOKUP($D$1,'vInfo (Imported)'!$1:$5000,A3511,FALSE)&gt;0,
HLOOKUP($D$1,'vInfo (Imported)'!$1:$5000,A3511,FALSE),
"")</f>
        <v/>
      </c>
      <c r="E3511" t="str">
        <f>IF(HLOOKUP("Category",'vInfo (Imported)'!$1:$5000,A3511,FALSE)&gt;0,
HLOOKUP("Category",'vInfo (Imported)'!$1:$5000,A3511,FALSE),
"")</f>
        <v/>
      </c>
      <c r="F3511" t="str">
        <f>IF(HLOOKUP("OS according to the configuration file",'vInfo (Imported)'!$1:$5000,A3511,FALSE)&gt;0,
HLOOKUP("OS according to the configuration file",'vInfo (Imported)'!$1:$5000,A3511,FALSE),
"")</f>
        <v/>
      </c>
      <c r="G3511" s="1" t="str">
        <f>IF(HLOOKUP("Cluster",'vInfo (Imported)'!$1:$5000,A3511,FALSE)&gt;0,
HLOOKUP("Cluster",'vInfo (Imported)'!$1:$5000,A3511,FALSE),
"")</f>
        <v/>
      </c>
      <c r="K3511" s="28">
        <f>'vCluster (Imported)'!A3511</f>
        <v>0</v>
      </c>
      <c r="L3511">
        <f t="shared" si="327"/>
        <v>0</v>
      </c>
      <c r="M3511">
        <f t="shared" si="328"/>
        <v>0</v>
      </c>
      <c r="N3511">
        <f t="shared" si="329"/>
        <v>0</v>
      </c>
      <c r="O3511" s="1">
        <f t="shared" si="330"/>
        <v>0</v>
      </c>
      <c r="P3511">
        <f>SUMIFS('vCluster (Imported)'!$G:$G,'vCluster (Imported)'!$A:$A,K3511)</f>
        <v>0</v>
      </c>
      <c r="Q3511">
        <f t="shared" si="331"/>
        <v>0</v>
      </c>
    </row>
    <row r="3512" spans="1:17" x14ac:dyDescent="0.3">
      <c r="A3512">
        <f t="shared" si="326"/>
        <v>3512</v>
      </c>
      <c r="B3512" t="str">
        <f>IF(HLOOKUP("Memory",'vInfo (Imported)'!$1:$5000,A3512,FALSE)&gt;0,HLOOKUP("Memory",'vInfo (Imported)'!$1:$5000,A3512,FALSE),"")</f>
        <v/>
      </c>
      <c r="C3512" t="str">
        <f>IF(HLOOKUP("CPUs",'vInfo (Imported)'!$1:$5000,A3512,FALSE)&gt;0,
HLOOKUP("CPUs",'vInfo (Imported)'!$1:$5000,A3512,FALSE),
"")</f>
        <v/>
      </c>
      <c r="D3512" t="str">
        <f>IF(HLOOKUP($D$1,'vInfo (Imported)'!$1:$5000,A3512,FALSE)&gt;0,
HLOOKUP($D$1,'vInfo (Imported)'!$1:$5000,A3512,FALSE),
"")</f>
        <v/>
      </c>
      <c r="E3512" t="str">
        <f>IF(HLOOKUP("Category",'vInfo (Imported)'!$1:$5000,A3512,FALSE)&gt;0,
HLOOKUP("Category",'vInfo (Imported)'!$1:$5000,A3512,FALSE),
"")</f>
        <v/>
      </c>
      <c r="F3512" t="str">
        <f>IF(HLOOKUP("OS according to the configuration file",'vInfo (Imported)'!$1:$5000,A3512,FALSE)&gt;0,
HLOOKUP("OS according to the configuration file",'vInfo (Imported)'!$1:$5000,A3512,FALSE),
"")</f>
        <v/>
      </c>
      <c r="G3512" s="1" t="str">
        <f>IF(HLOOKUP("Cluster",'vInfo (Imported)'!$1:$5000,A3512,FALSE)&gt;0,
HLOOKUP("Cluster",'vInfo (Imported)'!$1:$5000,A3512,FALSE),
"")</f>
        <v/>
      </c>
      <c r="K3512" s="28">
        <f>'vCluster (Imported)'!A3512</f>
        <v>0</v>
      </c>
      <c r="L3512">
        <f t="shared" si="327"/>
        <v>0</v>
      </c>
      <c r="M3512">
        <f t="shared" si="328"/>
        <v>0</v>
      </c>
      <c r="N3512">
        <f t="shared" si="329"/>
        <v>0</v>
      </c>
      <c r="O3512" s="1">
        <f t="shared" si="330"/>
        <v>0</v>
      </c>
      <c r="P3512">
        <f>SUMIFS('vCluster (Imported)'!$G:$G,'vCluster (Imported)'!$A:$A,K3512)</f>
        <v>0</v>
      </c>
      <c r="Q3512">
        <f t="shared" si="331"/>
        <v>0</v>
      </c>
    </row>
    <row r="3513" spans="1:17" x14ac:dyDescent="0.3">
      <c r="A3513">
        <f t="shared" si="326"/>
        <v>3513</v>
      </c>
      <c r="B3513" t="str">
        <f>IF(HLOOKUP("Memory",'vInfo (Imported)'!$1:$5000,A3513,FALSE)&gt;0,HLOOKUP("Memory",'vInfo (Imported)'!$1:$5000,A3513,FALSE),"")</f>
        <v/>
      </c>
      <c r="C3513" t="str">
        <f>IF(HLOOKUP("CPUs",'vInfo (Imported)'!$1:$5000,A3513,FALSE)&gt;0,
HLOOKUP("CPUs",'vInfo (Imported)'!$1:$5000,A3513,FALSE),
"")</f>
        <v/>
      </c>
      <c r="D3513" t="str">
        <f>IF(HLOOKUP($D$1,'vInfo (Imported)'!$1:$5000,A3513,FALSE)&gt;0,
HLOOKUP($D$1,'vInfo (Imported)'!$1:$5000,A3513,FALSE),
"")</f>
        <v/>
      </c>
      <c r="E3513" t="str">
        <f>IF(HLOOKUP("Category",'vInfo (Imported)'!$1:$5000,A3513,FALSE)&gt;0,
HLOOKUP("Category",'vInfo (Imported)'!$1:$5000,A3513,FALSE),
"")</f>
        <v/>
      </c>
      <c r="F3513" t="str">
        <f>IF(HLOOKUP("OS according to the configuration file",'vInfo (Imported)'!$1:$5000,A3513,FALSE)&gt;0,
HLOOKUP("OS according to the configuration file",'vInfo (Imported)'!$1:$5000,A3513,FALSE),
"")</f>
        <v/>
      </c>
      <c r="G3513" s="1" t="str">
        <f>IF(HLOOKUP("Cluster",'vInfo (Imported)'!$1:$5000,A3513,FALSE)&gt;0,
HLOOKUP("Cluster",'vInfo (Imported)'!$1:$5000,A3513,FALSE),
"")</f>
        <v/>
      </c>
      <c r="K3513" s="28">
        <f>'vCluster (Imported)'!A3513</f>
        <v>0</v>
      </c>
      <c r="L3513">
        <f t="shared" si="327"/>
        <v>0</v>
      </c>
      <c r="M3513">
        <f t="shared" si="328"/>
        <v>0</v>
      </c>
      <c r="N3513">
        <f t="shared" si="329"/>
        <v>0</v>
      </c>
      <c r="O3513" s="1">
        <f t="shared" si="330"/>
        <v>0</v>
      </c>
      <c r="P3513">
        <f>SUMIFS('vCluster (Imported)'!$G:$G,'vCluster (Imported)'!$A:$A,K3513)</f>
        <v>0</v>
      </c>
      <c r="Q3513">
        <f t="shared" si="331"/>
        <v>0</v>
      </c>
    </row>
    <row r="3514" spans="1:17" x14ac:dyDescent="0.3">
      <c r="A3514">
        <f t="shared" si="326"/>
        <v>3514</v>
      </c>
      <c r="B3514" t="str">
        <f>IF(HLOOKUP("Memory",'vInfo (Imported)'!$1:$5000,A3514,FALSE)&gt;0,HLOOKUP("Memory",'vInfo (Imported)'!$1:$5000,A3514,FALSE),"")</f>
        <v/>
      </c>
      <c r="C3514" t="str">
        <f>IF(HLOOKUP("CPUs",'vInfo (Imported)'!$1:$5000,A3514,FALSE)&gt;0,
HLOOKUP("CPUs",'vInfo (Imported)'!$1:$5000,A3514,FALSE),
"")</f>
        <v/>
      </c>
      <c r="D3514" t="str">
        <f>IF(HLOOKUP($D$1,'vInfo (Imported)'!$1:$5000,A3514,FALSE)&gt;0,
HLOOKUP($D$1,'vInfo (Imported)'!$1:$5000,A3514,FALSE),
"")</f>
        <v/>
      </c>
      <c r="E3514" t="str">
        <f>IF(HLOOKUP("Category",'vInfo (Imported)'!$1:$5000,A3514,FALSE)&gt;0,
HLOOKUP("Category",'vInfo (Imported)'!$1:$5000,A3514,FALSE),
"")</f>
        <v/>
      </c>
      <c r="F3514" t="str">
        <f>IF(HLOOKUP("OS according to the configuration file",'vInfo (Imported)'!$1:$5000,A3514,FALSE)&gt;0,
HLOOKUP("OS according to the configuration file",'vInfo (Imported)'!$1:$5000,A3514,FALSE),
"")</f>
        <v/>
      </c>
      <c r="G3514" s="1" t="str">
        <f>IF(HLOOKUP("Cluster",'vInfo (Imported)'!$1:$5000,A3514,FALSE)&gt;0,
HLOOKUP("Cluster",'vInfo (Imported)'!$1:$5000,A3514,FALSE),
"")</f>
        <v/>
      </c>
      <c r="K3514" s="28">
        <f>'vCluster (Imported)'!A3514</f>
        <v>0</v>
      </c>
      <c r="L3514">
        <f t="shared" si="327"/>
        <v>0</v>
      </c>
      <c r="M3514">
        <f t="shared" si="328"/>
        <v>0</v>
      </c>
      <c r="N3514">
        <f t="shared" si="329"/>
        <v>0</v>
      </c>
      <c r="O3514" s="1">
        <f t="shared" si="330"/>
        <v>0</v>
      </c>
      <c r="P3514">
        <f>SUMIFS('vCluster (Imported)'!$G:$G,'vCluster (Imported)'!$A:$A,K3514)</f>
        <v>0</v>
      </c>
      <c r="Q3514">
        <f t="shared" si="331"/>
        <v>0</v>
      </c>
    </row>
    <row r="3515" spans="1:17" x14ac:dyDescent="0.3">
      <c r="A3515">
        <f t="shared" si="326"/>
        <v>3515</v>
      </c>
      <c r="B3515" t="str">
        <f>IF(HLOOKUP("Memory",'vInfo (Imported)'!$1:$5000,A3515,FALSE)&gt;0,HLOOKUP("Memory",'vInfo (Imported)'!$1:$5000,A3515,FALSE),"")</f>
        <v/>
      </c>
      <c r="C3515" t="str">
        <f>IF(HLOOKUP("CPUs",'vInfo (Imported)'!$1:$5000,A3515,FALSE)&gt;0,
HLOOKUP("CPUs",'vInfo (Imported)'!$1:$5000,A3515,FALSE),
"")</f>
        <v/>
      </c>
      <c r="D3515" t="str">
        <f>IF(HLOOKUP($D$1,'vInfo (Imported)'!$1:$5000,A3515,FALSE)&gt;0,
HLOOKUP($D$1,'vInfo (Imported)'!$1:$5000,A3515,FALSE),
"")</f>
        <v/>
      </c>
      <c r="E3515" t="str">
        <f>IF(HLOOKUP("Category",'vInfo (Imported)'!$1:$5000,A3515,FALSE)&gt;0,
HLOOKUP("Category",'vInfo (Imported)'!$1:$5000,A3515,FALSE),
"")</f>
        <v/>
      </c>
      <c r="F3515" t="str">
        <f>IF(HLOOKUP("OS according to the configuration file",'vInfo (Imported)'!$1:$5000,A3515,FALSE)&gt;0,
HLOOKUP("OS according to the configuration file",'vInfo (Imported)'!$1:$5000,A3515,FALSE),
"")</f>
        <v/>
      </c>
      <c r="G3515" s="1" t="str">
        <f>IF(HLOOKUP("Cluster",'vInfo (Imported)'!$1:$5000,A3515,FALSE)&gt;0,
HLOOKUP("Cluster",'vInfo (Imported)'!$1:$5000,A3515,FALSE),
"")</f>
        <v/>
      </c>
      <c r="K3515" s="28">
        <f>'vCluster (Imported)'!A3515</f>
        <v>0</v>
      </c>
      <c r="L3515">
        <f t="shared" si="327"/>
        <v>0</v>
      </c>
      <c r="M3515">
        <f t="shared" si="328"/>
        <v>0</v>
      </c>
      <c r="N3515">
        <f t="shared" si="329"/>
        <v>0</v>
      </c>
      <c r="O3515" s="1">
        <f t="shared" si="330"/>
        <v>0</v>
      </c>
      <c r="P3515">
        <f>SUMIFS('vCluster (Imported)'!$G:$G,'vCluster (Imported)'!$A:$A,K3515)</f>
        <v>0</v>
      </c>
      <c r="Q3515">
        <f t="shared" si="331"/>
        <v>0</v>
      </c>
    </row>
    <row r="3516" spans="1:17" x14ac:dyDescent="0.3">
      <c r="A3516">
        <f t="shared" si="326"/>
        <v>3516</v>
      </c>
      <c r="B3516" t="str">
        <f>IF(HLOOKUP("Memory",'vInfo (Imported)'!$1:$5000,A3516,FALSE)&gt;0,HLOOKUP("Memory",'vInfo (Imported)'!$1:$5000,A3516,FALSE),"")</f>
        <v/>
      </c>
      <c r="C3516" t="str">
        <f>IF(HLOOKUP("CPUs",'vInfo (Imported)'!$1:$5000,A3516,FALSE)&gt;0,
HLOOKUP("CPUs",'vInfo (Imported)'!$1:$5000,A3516,FALSE),
"")</f>
        <v/>
      </c>
      <c r="D3516" t="str">
        <f>IF(HLOOKUP($D$1,'vInfo (Imported)'!$1:$5000,A3516,FALSE)&gt;0,
HLOOKUP($D$1,'vInfo (Imported)'!$1:$5000,A3516,FALSE),
"")</f>
        <v/>
      </c>
      <c r="E3516" t="str">
        <f>IF(HLOOKUP("Category",'vInfo (Imported)'!$1:$5000,A3516,FALSE)&gt;0,
HLOOKUP("Category",'vInfo (Imported)'!$1:$5000,A3516,FALSE),
"")</f>
        <v/>
      </c>
      <c r="F3516" t="str">
        <f>IF(HLOOKUP("OS according to the configuration file",'vInfo (Imported)'!$1:$5000,A3516,FALSE)&gt;0,
HLOOKUP("OS according to the configuration file",'vInfo (Imported)'!$1:$5000,A3516,FALSE),
"")</f>
        <v/>
      </c>
      <c r="G3516" s="1" t="str">
        <f>IF(HLOOKUP("Cluster",'vInfo (Imported)'!$1:$5000,A3516,FALSE)&gt;0,
HLOOKUP("Cluster",'vInfo (Imported)'!$1:$5000,A3516,FALSE),
"")</f>
        <v/>
      </c>
      <c r="K3516" s="28">
        <f>'vCluster (Imported)'!A3516</f>
        <v>0</v>
      </c>
      <c r="L3516">
        <f t="shared" si="327"/>
        <v>0</v>
      </c>
      <c r="M3516">
        <f t="shared" si="328"/>
        <v>0</v>
      </c>
      <c r="N3516">
        <f t="shared" si="329"/>
        <v>0</v>
      </c>
      <c r="O3516" s="1">
        <f t="shared" si="330"/>
        <v>0</v>
      </c>
      <c r="P3516">
        <f>SUMIFS('vCluster (Imported)'!$G:$G,'vCluster (Imported)'!$A:$A,K3516)</f>
        <v>0</v>
      </c>
      <c r="Q3516">
        <f t="shared" si="331"/>
        <v>0</v>
      </c>
    </row>
    <row r="3517" spans="1:17" x14ac:dyDescent="0.3">
      <c r="A3517">
        <f t="shared" si="326"/>
        <v>3517</v>
      </c>
      <c r="B3517" t="str">
        <f>IF(HLOOKUP("Memory",'vInfo (Imported)'!$1:$5000,A3517,FALSE)&gt;0,HLOOKUP("Memory",'vInfo (Imported)'!$1:$5000,A3517,FALSE),"")</f>
        <v/>
      </c>
      <c r="C3517" t="str">
        <f>IF(HLOOKUP("CPUs",'vInfo (Imported)'!$1:$5000,A3517,FALSE)&gt;0,
HLOOKUP("CPUs",'vInfo (Imported)'!$1:$5000,A3517,FALSE),
"")</f>
        <v/>
      </c>
      <c r="D3517" t="str">
        <f>IF(HLOOKUP($D$1,'vInfo (Imported)'!$1:$5000,A3517,FALSE)&gt;0,
HLOOKUP($D$1,'vInfo (Imported)'!$1:$5000,A3517,FALSE),
"")</f>
        <v/>
      </c>
      <c r="E3517" t="str">
        <f>IF(HLOOKUP("Category",'vInfo (Imported)'!$1:$5000,A3517,FALSE)&gt;0,
HLOOKUP("Category",'vInfo (Imported)'!$1:$5000,A3517,FALSE),
"")</f>
        <v/>
      </c>
      <c r="F3517" t="str">
        <f>IF(HLOOKUP("OS according to the configuration file",'vInfo (Imported)'!$1:$5000,A3517,FALSE)&gt;0,
HLOOKUP("OS according to the configuration file",'vInfo (Imported)'!$1:$5000,A3517,FALSE),
"")</f>
        <v/>
      </c>
      <c r="G3517" s="1" t="str">
        <f>IF(HLOOKUP("Cluster",'vInfo (Imported)'!$1:$5000,A3517,FALSE)&gt;0,
HLOOKUP("Cluster",'vInfo (Imported)'!$1:$5000,A3517,FALSE),
"")</f>
        <v/>
      </c>
      <c r="K3517" s="28">
        <f>'vCluster (Imported)'!A3517</f>
        <v>0</v>
      </c>
      <c r="L3517">
        <f t="shared" si="327"/>
        <v>0</v>
      </c>
      <c r="M3517">
        <f t="shared" si="328"/>
        <v>0</v>
      </c>
      <c r="N3517">
        <f t="shared" si="329"/>
        <v>0</v>
      </c>
      <c r="O3517" s="1">
        <f t="shared" si="330"/>
        <v>0</v>
      </c>
      <c r="P3517">
        <f>SUMIFS('vCluster (Imported)'!$G:$G,'vCluster (Imported)'!$A:$A,K3517)</f>
        <v>0</v>
      </c>
      <c r="Q3517">
        <f t="shared" si="331"/>
        <v>0</v>
      </c>
    </row>
    <row r="3518" spans="1:17" x14ac:dyDescent="0.3">
      <c r="A3518">
        <f t="shared" si="326"/>
        <v>3518</v>
      </c>
      <c r="B3518" t="str">
        <f>IF(HLOOKUP("Memory",'vInfo (Imported)'!$1:$5000,A3518,FALSE)&gt;0,HLOOKUP("Memory",'vInfo (Imported)'!$1:$5000,A3518,FALSE),"")</f>
        <v/>
      </c>
      <c r="C3518" t="str">
        <f>IF(HLOOKUP("CPUs",'vInfo (Imported)'!$1:$5000,A3518,FALSE)&gt;0,
HLOOKUP("CPUs",'vInfo (Imported)'!$1:$5000,A3518,FALSE),
"")</f>
        <v/>
      </c>
      <c r="D3518" t="str">
        <f>IF(HLOOKUP($D$1,'vInfo (Imported)'!$1:$5000,A3518,FALSE)&gt;0,
HLOOKUP($D$1,'vInfo (Imported)'!$1:$5000,A3518,FALSE),
"")</f>
        <v/>
      </c>
      <c r="E3518" t="str">
        <f>IF(HLOOKUP("Category",'vInfo (Imported)'!$1:$5000,A3518,FALSE)&gt;0,
HLOOKUP("Category",'vInfo (Imported)'!$1:$5000,A3518,FALSE),
"")</f>
        <v/>
      </c>
      <c r="F3518" t="str">
        <f>IF(HLOOKUP("OS according to the configuration file",'vInfo (Imported)'!$1:$5000,A3518,FALSE)&gt;0,
HLOOKUP("OS according to the configuration file",'vInfo (Imported)'!$1:$5000,A3518,FALSE),
"")</f>
        <v/>
      </c>
      <c r="G3518" s="1" t="str">
        <f>IF(HLOOKUP("Cluster",'vInfo (Imported)'!$1:$5000,A3518,FALSE)&gt;0,
HLOOKUP("Cluster",'vInfo (Imported)'!$1:$5000,A3518,FALSE),
"")</f>
        <v/>
      </c>
      <c r="K3518" s="28">
        <f>'vCluster (Imported)'!A3518</f>
        <v>0</v>
      </c>
      <c r="L3518">
        <f t="shared" si="327"/>
        <v>0</v>
      </c>
      <c r="M3518">
        <f t="shared" si="328"/>
        <v>0</v>
      </c>
      <c r="N3518">
        <f t="shared" si="329"/>
        <v>0</v>
      </c>
      <c r="O3518" s="1">
        <f t="shared" si="330"/>
        <v>0</v>
      </c>
      <c r="P3518">
        <f>SUMIFS('vCluster (Imported)'!$G:$G,'vCluster (Imported)'!$A:$A,K3518)</f>
        <v>0</v>
      </c>
      <c r="Q3518">
        <f t="shared" si="331"/>
        <v>0</v>
      </c>
    </row>
    <row r="3519" spans="1:17" x14ac:dyDescent="0.3">
      <c r="A3519">
        <f t="shared" si="326"/>
        <v>3519</v>
      </c>
      <c r="B3519" t="str">
        <f>IF(HLOOKUP("Memory",'vInfo (Imported)'!$1:$5000,A3519,FALSE)&gt;0,HLOOKUP("Memory",'vInfo (Imported)'!$1:$5000,A3519,FALSE),"")</f>
        <v/>
      </c>
      <c r="C3519" t="str">
        <f>IF(HLOOKUP("CPUs",'vInfo (Imported)'!$1:$5000,A3519,FALSE)&gt;0,
HLOOKUP("CPUs",'vInfo (Imported)'!$1:$5000,A3519,FALSE),
"")</f>
        <v/>
      </c>
      <c r="D3519" t="str">
        <f>IF(HLOOKUP($D$1,'vInfo (Imported)'!$1:$5000,A3519,FALSE)&gt;0,
HLOOKUP($D$1,'vInfo (Imported)'!$1:$5000,A3519,FALSE),
"")</f>
        <v/>
      </c>
      <c r="E3519" t="str">
        <f>IF(HLOOKUP("Category",'vInfo (Imported)'!$1:$5000,A3519,FALSE)&gt;0,
HLOOKUP("Category",'vInfo (Imported)'!$1:$5000,A3519,FALSE),
"")</f>
        <v/>
      </c>
      <c r="F3519" t="str">
        <f>IF(HLOOKUP("OS according to the configuration file",'vInfo (Imported)'!$1:$5000,A3519,FALSE)&gt;0,
HLOOKUP("OS according to the configuration file",'vInfo (Imported)'!$1:$5000,A3519,FALSE),
"")</f>
        <v/>
      </c>
      <c r="G3519" s="1" t="str">
        <f>IF(HLOOKUP("Cluster",'vInfo (Imported)'!$1:$5000,A3519,FALSE)&gt;0,
HLOOKUP("Cluster",'vInfo (Imported)'!$1:$5000,A3519,FALSE),
"")</f>
        <v/>
      </c>
      <c r="K3519" s="28">
        <f>'vCluster (Imported)'!A3519</f>
        <v>0</v>
      </c>
      <c r="L3519">
        <f t="shared" si="327"/>
        <v>0</v>
      </c>
      <c r="M3519">
        <f t="shared" si="328"/>
        <v>0</v>
      </c>
      <c r="N3519">
        <f t="shared" si="329"/>
        <v>0</v>
      </c>
      <c r="O3519" s="1">
        <f t="shared" si="330"/>
        <v>0</v>
      </c>
      <c r="P3519">
        <f>SUMIFS('vCluster (Imported)'!$G:$G,'vCluster (Imported)'!$A:$A,K3519)</f>
        <v>0</v>
      </c>
      <c r="Q3519">
        <f t="shared" si="331"/>
        <v>0</v>
      </c>
    </row>
    <row r="3520" spans="1:17" x14ac:dyDescent="0.3">
      <c r="A3520">
        <f t="shared" si="326"/>
        <v>3520</v>
      </c>
      <c r="B3520" t="str">
        <f>IF(HLOOKUP("Memory",'vInfo (Imported)'!$1:$5000,A3520,FALSE)&gt;0,HLOOKUP("Memory",'vInfo (Imported)'!$1:$5000,A3520,FALSE),"")</f>
        <v/>
      </c>
      <c r="C3520" t="str">
        <f>IF(HLOOKUP("CPUs",'vInfo (Imported)'!$1:$5000,A3520,FALSE)&gt;0,
HLOOKUP("CPUs",'vInfo (Imported)'!$1:$5000,A3520,FALSE),
"")</f>
        <v/>
      </c>
      <c r="D3520" t="str">
        <f>IF(HLOOKUP($D$1,'vInfo (Imported)'!$1:$5000,A3520,FALSE)&gt;0,
HLOOKUP($D$1,'vInfo (Imported)'!$1:$5000,A3520,FALSE),
"")</f>
        <v/>
      </c>
      <c r="E3520" t="str">
        <f>IF(HLOOKUP("Category",'vInfo (Imported)'!$1:$5000,A3520,FALSE)&gt;0,
HLOOKUP("Category",'vInfo (Imported)'!$1:$5000,A3520,FALSE),
"")</f>
        <v/>
      </c>
      <c r="F3520" t="str">
        <f>IF(HLOOKUP("OS according to the configuration file",'vInfo (Imported)'!$1:$5000,A3520,FALSE)&gt;0,
HLOOKUP("OS according to the configuration file",'vInfo (Imported)'!$1:$5000,A3520,FALSE),
"")</f>
        <v/>
      </c>
      <c r="G3520" s="1" t="str">
        <f>IF(HLOOKUP("Cluster",'vInfo (Imported)'!$1:$5000,A3520,FALSE)&gt;0,
HLOOKUP("Cluster",'vInfo (Imported)'!$1:$5000,A3520,FALSE),
"")</f>
        <v/>
      </c>
      <c r="K3520" s="28">
        <f>'vCluster (Imported)'!A3520</f>
        <v>0</v>
      </c>
      <c r="L3520">
        <f t="shared" si="327"/>
        <v>0</v>
      </c>
      <c r="M3520">
        <f t="shared" si="328"/>
        <v>0</v>
      </c>
      <c r="N3520">
        <f t="shared" si="329"/>
        <v>0</v>
      </c>
      <c r="O3520" s="1">
        <f t="shared" si="330"/>
        <v>0</v>
      </c>
      <c r="P3520">
        <f>SUMIFS('vCluster (Imported)'!$G:$G,'vCluster (Imported)'!$A:$A,K3520)</f>
        <v>0</v>
      </c>
      <c r="Q3520">
        <f t="shared" si="331"/>
        <v>0</v>
      </c>
    </row>
    <row r="3521" spans="1:17" x14ac:dyDescent="0.3">
      <c r="A3521">
        <f t="shared" si="326"/>
        <v>3521</v>
      </c>
      <c r="B3521" t="str">
        <f>IF(HLOOKUP("Memory",'vInfo (Imported)'!$1:$5000,A3521,FALSE)&gt;0,HLOOKUP("Memory",'vInfo (Imported)'!$1:$5000,A3521,FALSE),"")</f>
        <v/>
      </c>
      <c r="C3521" t="str">
        <f>IF(HLOOKUP("CPUs",'vInfo (Imported)'!$1:$5000,A3521,FALSE)&gt;0,
HLOOKUP("CPUs",'vInfo (Imported)'!$1:$5000,A3521,FALSE),
"")</f>
        <v/>
      </c>
      <c r="D3521" t="str">
        <f>IF(HLOOKUP($D$1,'vInfo (Imported)'!$1:$5000,A3521,FALSE)&gt;0,
HLOOKUP($D$1,'vInfo (Imported)'!$1:$5000,A3521,FALSE),
"")</f>
        <v/>
      </c>
      <c r="E3521" t="str">
        <f>IF(HLOOKUP("Category",'vInfo (Imported)'!$1:$5000,A3521,FALSE)&gt;0,
HLOOKUP("Category",'vInfo (Imported)'!$1:$5000,A3521,FALSE),
"")</f>
        <v/>
      </c>
      <c r="F3521" t="str">
        <f>IF(HLOOKUP("OS according to the configuration file",'vInfo (Imported)'!$1:$5000,A3521,FALSE)&gt;0,
HLOOKUP("OS according to the configuration file",'vInfo (Imported)'!$1:$5000,A3521,FALSE),
"")</f>
        <v/>
      </c>
      <c r="G3521" s="1" t="str">
        <f>IF(HLOOKUP("Cluster",'vInfo (Imported)'!$1:$5000,A3521,FALSE)&gt;0,
HLOOKUP("Cluster",'vInfo (Imported)'!$1:$5000,A3521,FALSE),
"")</f>
        <v/>
      </c>
      <c r="K3521" s="28">
        <f>'vCluster (Imported)'!A3521</f>
        <v>0</v>
      </c>
      <c r="L3521">
        <f t="shared" si="327"/>
        <v>0</v>
      </c>
      <c r="M3521">
        <f t="shared" si="328"/>
        <v>0</v>
      </c>
      <c r="N3521">
        <f t="shared" si="329"/>
        <v>0</v>
      </c>
      <c r="O3521" s="1">
        <f t="shared" si="330"/>
        <v>0</v>
      </c>
      <c r="P3521">
        <f>SUMIFS('vCluster (Imported)'!$G:$G,'vCluster (Imported)'!$A:$A,K3521)</f>
        <v>0</v>
      </c>
      <c r="Q3521">
        <f t="shared" si="331"/>
        <v>0</v>
      </c>
    </row>
    <row r="3522" spans="1:17" x14ac:dyDescent="0.3">
      <c r="A3522">
        <f t="shared" ref="A3522:A3585" si="332">A3521+1</f>
        <v>3522</v>
      </c>
      <c r="B3522" t="str">
        <f>IF(HLOOKUP("Memory",'vInfo (Imported)'!$1:$5000,A3522,FALSE)&gt;0,HLOOKUP("Memory",'vInfo (Imported)'!$1:$5000,A3522,FALSE),"")</f>
        <v/>
      </c>
      <c r="C3522" t="str">
        <f>IF(HLOOKUP("CPUs",'vInfo (Imported)'!$1:$5000,A3522,FALSE)&gt;0,
HLOOKUP("CPUs",'vInfo (Imported)'!$1:$5000,A3522,FALSE),
"")</f>
        <v/>
      </c>
      <c r="D3522" t="str">
        <f>IF(HLOOKUP($D$1,'vInfo (Imported)'!$1:$5000,A3522,FALSE)&gt;0,
HLOOKUP($D$1,'vInfo (Imported)'!$1:$5000,A3522,FALSE),
"")</f>
        <v/>
      </c>
      <c r="E3522" t="str">
        <f>IF(HLOOKUP("Category",'vInfo (Imported)'!$1:$5000,A3522,FALSE)&gt;0,
HLOOKUP("Category",'vInfo (Imported)'!$1:$5000,A3522,FALSE),
"")</f>
        <v/>
      </c>
      <c r="F3522" t="str">
        <f>IF(HLOOKUP("OS according to the configuration file",'vInfo (Imported)'!$1:$5000,A3522,FALSE)&gt;0,
HLOOKUP("OS according to the configuration file",'vInfo (Imported)'!$1:$5000,A3522,FALSE),
"")</f>
        <v/>
      </c>
      <c r="G3522" s="1" t="str">
        <f>IF(HLOOKUP("Cluster",'vInfo (Imported)'!$1:$5000,A3522,FALSE)&gt;0,
HLOOKUP("Cluster",'vInfo (Imported)'!$1:$5000,A3522,FALSE),
"")</f>
        <v/>
      </c>
      <c r="K3522" s="28">
        <f>'vCluster (Imported)'!A3522</f>
        <v>0</v>
      </c>
      <c r="L3522">
        <f t="shared" ref="L3522:L3585" si="333">COUNTIFS(G:G,K3522,$E:$E,$L$1)</f>
        <v>0</v>
      </c>
      <c r="M3522">
        <f t="shared" ref="M3522:M3585" si="334">COUNTIFS(G:G,K3522,$E:$E,$M$1)</f>
        <v>0</v>
      </c>
      <c r="N3522">
        <f t="shared" ref="N3522:N3585" si="335">COUNTIFS(G:G,K3522,$E:$E,$N$1)</f>
        <v>0</v>
      </c>
      <c r="O3522" s="1">
        <f t="shared" ref="O3522:O3585" si="336">COUNTIFS(G:G,K3522,$E:$E,$O$1)</f>
        <v>0</v>
      </c>
      <c r="P3522">
        <f>SUMIFS('vCluster (Imported)'!$G:$G,'vCluster (Imported)'!$A:$A,K3522)</f>
        <v>0</v>
      </c>
      <c r="Q3522">
        <f t="shared" ref="Q3522:Q3585" si="337">IF(L3522&gt;0,P3522,0)</f>
        <v>0</v>
      </c>
    </row>
    <row r="3523" spans="1:17" x14ac:dyDescent="0.3">
      <c r="A3523">
        <f t="shared" si="332"/>
        <v>3523</v>
      </c>
      <c r="B3523" t="str">
        <f>IF(HLOOKUP("Memory",'vInfo (Imported)'!$1:$5000,A3523,FALSE)&gt;0,HLOOKUP("Memory",'vInfo (Imported)'!$1:$5000,A3523,FALSE),"")</f>
        <v/>
      </c>
      <c r="C3523" t="str">
        <f>IF(HLOOKUP("CPUs",'vInfo (Imported)'!$1:$5000,A3523,FALSE)&gt;0,
HLOOKUP("CPUs",'vInfo (Imported)'!$1:$5000,A3523,FALSE),
"")</f>
        <v/>
      </c>
      <c r="D3523" t="str">
        <f>IF(HLOOKUP($D$1,'vInfo (Imported)'!$1:$5000,A3523,FALSE)&gt;0,
HLOOKUP($D$1,'vInfo (Imported)'!$1:$5000,A3523,FALSE),
"")</f>
        <v/>
      </c>
      <c r="E3523" t="str">
        <f>IF(HLOOKUP("Category",'vInfo (Imported)'!$1:$5000,A3523,FALSE)&gt;0,
HLOOKUP("Category",'vInfo (Imported)'!$1:$5000,A3523,FALSE),
"")</f>
        <v/>
      </c>
      <c r="F3523" t="str">
        <f>IF(HLOOKUP("OS according to the configuration file",'vInfo (Imported)'!$1:$5000,A3523,FALSE)&gt;0,
HLOOKUP("OS according to the configuration file",'vInfo (Imported)'!$1:$5000,A3523,FALSE),
"")</f>
        <v/>
      </c>
      <c r="G3523" s="1" t="str">
        <f>IF(HLOOKUP("Cluster",'vInfo (Imported)'!$1:$5000,A3523,FALSE)&gt;0,
HLOOKUP("Cluster",'vInfo (Imported)'!$1:$5000,A3523,FALSE),
"")</f>
        <v/>
      </c>
      <c r="K3523" s="28">
        <f>'vCluster (Imported)'!A3523</f>
        <v>0</v>
      </c>
      <c r="L3523">
        <f t="shared" si="333"/>
        <v>0</v>
      </c>
      <c r="M3523">
        <f t="shared" si="334"/>
        <v>0</v>
      </c>
      <c r="N3523">
        <f t="shared" si="335"/>
        <v>0</v>
      </c>
      <c r="O3523" s="1">
        <f t="shared" si="336"/>
        <v>0</v>
      </c>
      <c r="P3523">
        <f>SUMIFS('vCluster (Imported)'!$G:$G,'vCluster (Imported)'!$A:$A,K3523)</f>
        <v>0</v>
      </c>
      <c r="Q3523">
        <f t="shared" si="337"/>
        <v>0</v>
      </c>
    </row>
    <row r="3524" spans="1:17" x14ac:dyDescent="0.3">
      <c r="A3524">
        <f t="shared" si="332"/>
        <v>3524</v>
      </c>
      <c r="B3524" t="str">
        <f>IF(HLOOKUP("Memory",'vInfo (Imported)'!$1:$5000,A3524,FALSE)&gt;0,HLOOKUP("Memory",'vInfo (Imported)'!$1:$5000,A3524,FALSE),"")</f>
        <v/>
      </c>
      <c r="C3524" t="str">
        <f>IF(HLOOKUP("CPUs",'vInfo (Imported)'!$1:$5000,A3524,FALSE)&gt;0,
HLOOKUP("CPUs",'vInfo (Imported)'!$1:$5000,A3524,FALSE),
"")</f>
        <v/>
      </c>
      <c r="D3524" t="str">
        <f>IF(HLOOKUP($D$1,'vInfo (Imported)'!$1:$5000,A3524,FALSE)&gt;0,
HLOOKUP($D$1,'vInfo (Imported)'!$1:$5000,A3524,FALSE),
"")</f>
        <v/>
      </c>
      <c r="E3524" t="str">
        <f>IF(HLOOKUP("Category",'vInfo (Imported)'!$1:$5000,A3524,FALSE)&gt;0,
HLOOKUP("Category",'vInfo (Imported)'!$1:$5000,A3524,FALSE),
"")</f>
        <v/>
      </c>
      <c r="F3524" t="str">
        <f>IF(HLOOKUP("OS according to the configuration file",'vInfo (Imported)'!$1:$5000,A3524,FALSE)&gt;0,
HLOOKUP("OS according to the configuration file",'vInfo (Imported)'!$1:$5000,A3524,FALSE),
"")</f>
        <v/>
      </c>
      <c r="G3524" s="1" t="str">
        <f>IF(HLOOKUP("Cluster",'vInfo (Imported)'!$1:$5000,A3524,FALSE)&gt;0,
HLOOKUP("Cluster",'vInfo (Imported)'!$1:$5000,A3524,FALSE),
"")</f>
        <v/>
      </c>
      <c r="K3524" s="28">
        <f>'vCluster (Imported)'!A3524</f>
        <v>0</v>
      </c>
      <c r="L3524">
        <f t="shared" si="333"/>
        <v>0</v>
      </c>
      <c r="M3524">
        <f t="shared" si="334"/>
        <v>0</v>
      </c>
      <c r="N3524">
        <f t="shared" si="335"/>
        <v>0</v>
      </c>
      <c r="O3524" s="1">
        <f t="shared" si="336"/>
        <v>0</v>
      </c>
      <c r="P3524">
        <f>SUMIFS('vCluster (Imported)'!$G:$G,'vCluster (Imported)'!$A:$A,K3524)</f>
        <v>0</v>
      </c>
      <c r="Q3524">
        <f t="shared" si="337"/>
        <v>0</v>
      </c>
    </row>
    <row r="3525" spans="1:17" x14ac:dyDescent="0.3">
      <c r="A3525">
        <f t="shared" si="332"/>
        <v>3525</v>
      </c>
      <c r="B3525" t="str">
        <f>IF(HLOOKUP("Memory",'vInfo (Imported)'!$1:$5000,A3525,FALSE)&gt;0,HLOOKUP("Memory",'vInfo (Imported)'!$1:$5000,A3525,FALSE),"")</f>
        <v/>
      </c>
      <c r="C3525" t="str">
        <f>IF(HLOOKUP("CPUs",'vInfo (Imported)'!$1:$5000,A3525,FALSE)&gt;0,
HLOOKUP("CPUs",'vInfo (Imported)'!$1:$5000,A3525,FALSE),
"")</f>
        <v/>
      </c>
      <c r="D3525" t="str">
        <f>IF(HLOOKUP($D$1,'vInfo (Imported)'!$1:$5000,A3525,FALSE)&gt;0,
HLOOKUP($D$1,'vInfo (Imported)'!$1:$5000,A3525,FALSE),
"")</f>
        <v/>
      </c>
      <c r="E3525" t="str">
        <f>IF(HLOOKUP("Category",'vInfo (Imported)'!$1:$5000,A3525,FALSE)&gt;0,
HLOOKUP("Category",'vInfo (Imported)'!$1:$5000,A3525,FALSE),
"")</f>
        <v/>
      </c>
      <c r="F3525" t="str">
        <f>IF(HLOOKUP("OS according to the configuration file",'vInfo (Imported)'!$1:$5000,A3525,FALSE)&gt;0,
HLOOKUP("OS according to the configuration file",'vInfo (Imported)'!$1:$5000,A3525,FALSE),
"")</f>
        <v/>
      </c>
      <c r="G3525" s="1" t="str">
        <f>IF(HLOOKUP("Cluster",'vInfo (Imported)'!$1:$5000,A3525,FALSE)&gt;0,
HLOOKUP("Cluster",'vInfo (Imported)'!$1:$5000,A3525,FALSE),
"")</f>
        <v/>
      </c>
      <c r="K3525" s="28">
        <f>'vCluster (Imported)'!A3525</f>
        <v>0</v>
      </c>
      <c r="L3525">
        <f t="shared" si="333"/>
        <v>0</v>
      </c>
      <c r="M3525">
        <f t="shared" si="334"/>
        <v>0</v>
      </c>
      <c r="N3525">
        <f t="shared" si="335"/>
        <v>0</v>
      </c>
      <c r="O3525" s="1">
        <f t="shared" si="336"/>
        <v>0</v>
      </c>
      <c r="P3525">
        <f>SUMIFS('vCluster (Imported)'!$G:$G,'vCluster (Imported)'!$A:$A,K3525)</f>
        <v>0</v>
      </c>
      <c r="Q3525">
        <f t="shared" si="337"/>
        <v>0</v>
      </c>
    </row>
    <row r="3526" spans="1:17" x14ac:dyDescent="0.3">
      <c r="A3526">
        <f t="shared" si="332"/>
        <v>3526</v>
      </c>
      <c r="B3526" t="str">
        <f>IF(HLOOKUP("Memory",'vInfo (Imported)'!$1:$5000,A3526,FALSE)&gt;0,HLOOKUP("Memory",'vInfo (Imported)'!$1:$5000,A3526,FALSE),"")</f>
        <v/>
      </c>
      <c r="C3526" t="str">
        <f>IF(HLOOKUP("CPUs",'vInfo (Imported)'!$1:$5000,A3526,FALSE)&gt;0,
HLOOKUP("CPUs",'vInfo (Imported)'!$1:$5000,A3526,FALSE),
"")</f>
        <v/>
      </c>
      <c r="D3526" t="str">
        <f>IF(HLOOKUP($D$1,'vInfo (Imported)'!$1:$5000,A3526,FALSE)&gt;0,
HLOOKUP($D$1,'vInfo (Imported)'!$1:$5000,A3526,FALSE),
"")</f>
        <v/>
      </c>
      <c r="E3526" t="str">
        <f>IF(HLOOKUP("Category",'vInfo (Imported)'!$1:$5000,A3526,FALSE)&gt;0,
HLOOKUP("Category",'vInfo (Imported)'!$1:$5000,A3526,FALSE),
"")</f>
        <v/>
      </c>
      <c r="F3526" t="str">
        <f>IF(HLOOKUP("OS according to the configuration file",'vInfo (Imported)'!$1:$5000,A3526,FALSE)&gt;0,
HLOOKUP("OS according to the configuration file",'vInfo (Imported)'!$1:$5000,A3526,FALSE),
"")</f>
        <v/>
      </c>
      <c r="G3526" s="1" t="str">
        <f>IF(HLOOKUP("Cluster",'vInfo (Imported)'!$1:$5000,A3526,FALSE)&gt;0,
HLOOKUP("Cluster",'vInfo (Imported)'!$1:$5000,A3526,FALSE),
"")</f>
        <v/>
      </c>
      <c r="K3526" s="28">
        <f>'vCluster (Imported)'!A3526</f>
        <v>0</v>
      </c>
      <c r="L3526">
        <f t="shared" si="333"/>
        <v>0</v>
      </c>
      <c r="M3526">
        <f t="shared" si="334"/>
        <v>0</v>
      </c>
      <c r="N3526">
        <f t="shared" si="335"/>
        <v>0</v>
      </c>
      <c r="O3526" s="1">
        <f t="shared" si="336"/>
        <v>0</v>
      </c>
      <c r="P3526">
        <f>SUMIFS('vCluster (Imported)'!$G:$G,'vCluster (Imported)'!$A:$A,K3526)</f>
        <v>0</v>
      </c>
      <c r="Q3526">
        <f t="shared" si="337"/>
        <v>0</v>
      </c>
    </row>
    <row r="3527" spans="1:17" x14ac:dyDescent="0.3">
      <c r="A3527">
        <f t="shared" si="332"/>
        <v>3527</v>
      </c>
      <c r="B3527" t="str">
        <f>IF(HLOOKUP("Memory",'vInfo (Imported)'!$1:$5000,A3527,FALSE)&gt;0,HLOOKUP("Memory",'vInfo (Imported)'!$1:$5000,A3527,FALSE),"")</f>
        <v/>
      </c>
      <c r="C3527" t="str">
        <f>IF(HLOOKUP("CPUs",'vInfo (Imported)'!$1:$5000,A3527,FALSE)&gt;0,
HLOOKUP("CPUs",'vInfo (Imported)'!$1:$5000,A3527,FALSE),
"")</f>
        <v/>
      </c>
      <c r="D3527" t="str">
        <f>IF(HLOOKUP($D$1,'vInfo (Imported)'!$1:$5000,A3527,FALSE)&gt;0,
HLOOKUP($D$1,'vInfo (Imported)'!$1:$5000,A3527,FALSE),
"")</f>
        <v/>
      </c>
      <c r="E3527" t="str">
        <f>IF(HLOOKUP("Category",'vInfo (Imported)'!$1:$5000,A3527,FALSE)&gt;0,
HLOOKUP("Category",'vInfo (Imported)'!$1:$5000,A3527,FALSE),
"")</f>
        <v/>
      </c>
      <c r="F3527" t="str">
        <f>IF(HLOOKUP("OS according to the configuration file",'vInfo (Imported)'!$1:$5000,A3527,FALSE)&gt;0,
HLOOKUP("OS according to the configuration file",'vInfo (Imported)'!$1:$5000,A3527,FALSE),
"")</f>
        <v/>
      </c>
      <c r="G3527" s="1" t="str">
        <f>IF(HLOOKUP("Cluster",'vInfo (Imported)'!$1:$5000,A3527,FALSE)&gt;0,
HLOOKUP("Cluster",'vInfo (Imported)'!$1:$5000,A3527,FALSE),
"")</f>
        <v/>
      </c>
      <c r="K3527" s="28">
        <f>'vCluster (Imported)'!A3527</f>
        <v>0</v>
      </c>
      <c r="L3527">
        <f t="shared" si="333"/>
        <v>0</v>
      </c>
      <c r="M3527">
        <f t="shared" si="334"/>
        <v>0</v>
      </c>
      <c r="N3527">
        <f t="shared" si="335"/>
        <v>0</v>
      </c>
      <c r="O3527" s="1">
        <f t="shared" si="336"/>
        <v>0</v>
      </c>
      <c r="P3527">
        <f>SUMIFS('vCluster (Imported)'!$G:$G,'vCluster (Imported)'!$A:$A,K3527)</f>
        <v>0</v>
      </c>
      <c r="Q3527">
        <f t="shared" si="337"/>
        <v>0</v>
      </c>
    </row>
    <row r="3528" spans="1:17" x14ac:dyDescent="0.3">
      <c r="A3528">
        <f t="shared" si="332"/>
        <v>3528</v>
      </c>
      <c r="B3528" t="str">
        <f>IF(HLOOKUP("Memory",'vInfo (Imported)'!$1:$5000,A3528,FALSE)&gt;0,HLOOKUP("Memory",'vInfo (Imported)'!$1:$5000,A3528,FALSE),"")</f>
        <v/>
      </c>
      <c r="C3528" t="str">
        <f>IF(HLOOKUP("CPUs",'vInfo (Imported)'!$1:$5000,A3528,FALSE)&gt;0,
HLOOKUP("CPUs",'vInfo (Imported)'!$1:$5000,A3528,FALSE),
"")</f>
        <v/>
      </c>
      <c r="D3528" t="str">
        <f>IF(HLOOKUP($D$1,'vInfo (Imported)'!$1:$5000,A3528,FALSE)&gt;0,
HLOOKUP($D$1,'vInfo (Imported)'!$1:$5000,A3528,FALSE),
"")</f>
        <v/>
      </c>
      <c r="E3528" t="str">
        <f>IF(HLOOKUP("Category",'vInfo (Imported)'!$1:$5000,A3528,FALSE)&gt;0,
HLOOKUP("Category",'vInfo (Imported)'!$1:$5000,A3528,FALSE),
"")</f>
        <v/>
      </c>
      <c r="F3528" t="str">
        <f>IF(HLOOKUP("OS according to the configuration file",'vInfo (Imported)'!$1:$5000,A3528,FALSE)&gt;0,
HLOOKUP("OS according to the configuration file",'vInfo (Imported)'!$1:$5000,A3528,FALSE),
"")</f>
        <v/>
      </c>
      <c r="G3528" s="1" t="str">
        <f>IF(HLOOKUP("Cluster",'vInfo (Imported)'!$1:$5000,A3528,FALSE)&gt;0,
HLOOKUP("Cluster",'vInfo (Imported)'!$1:$5000,A3528,FALSE),
"")</f>
        <v/>
      </c>
      <c r="K3528" s="28">
        <f>'vCluster (Imported)'!A3528</f>
        <v>0</v>
      </c>
      <c r="L3528">
        <f t="shared" si="333"/>
        <v>0</v>
      </c>
      <c r="M3528">
        <f t="shared" si="334"/>
        <v>0</v>
      </c>
      <c r="N3528">
        <f t="shared" si="335"/>
        <v>0</v>
      </c>
      <c r="O3528" s="1">
        <f t="shared" si="336"/>
        <v>0</v>
      </c>
      <c r="P3528">
        <f>SUMIFS('vCluster (Imported)'!$G:$G,'vCluster (Imported)'!$A:$A,K3528)</f>
        <v>0</v>
      </c>
      <c r="Q3528">
        <f t="shared" si="337"/>
        <v>0</v>
      </c>
    </row>
    <row r="3529" spans="1:17" x14ac:dyDescent="0.3">
      <c r="A3529">
        <f t="shared" si="332"/>
        <v>3529</v>
      </c>
      <c r="B3529" t="str">
        <f>IF(HLOOKUP("Memory",'vInfo (Imported)'!$1:$5000,A3529,FALSE)&gt;0,HLOOKUP("Memory",'vInfo (Imported)'!$1:$5000,A3529,FALSE),"")</f>
        <v/>
      </c>
      <c r="C3529" t="str">
        <f>IF(HLOOKUP("CPUs",'vInfo (Imported)'!$1:$5000,A3529,FALSE)&gt;0,
HLOOKUP("CPUs",'vInfo (Imported)'!$1:$5000,A3529,FALSE),
"")</f>
        <v/>
      </c>
      <c r="D3529" t="str">
        <f>IF(HLOOKUP($D$1,'vInfo (Imported)'!$1:$5000,A3529,FALSE)&gt;0,
HLOOKUP($D$1,'vInfo (Imported)'!$1:$5000,A3529,FALSE),
"")</f>
        <v/>
      </c>
      <c r="E3529" t="str">
        <f>IF(HLOOKUP("Category",'vInfo (Imported)'!$1:$5000,A3529,FALSE)&gt;0,
HLOOKUP("Category",'vInfo (Imported)'!$1:$5000,A3529,FALSE),
"")</f>
        <v/>
      </c>
      <c r="F3529" t="str">
        <f>IF(HLOOKUP("OS according to the configuration file",'vInfo (Imported)'!$1:$5000,A3529,FALSE)&gt;0,
HLOOKUP("OS according to the configuration file",'vInfo (Imported)'!$1:$5000,A3529,FALSE),
"")</f>
        <v/>
      </c>
      <c r="G3529" s="1" t="str">
        <f>IF(HLOOKUP("Cluster",'vInfo (Imported)'!$1:$5000,A3529,FALSE)&gt;0,
HLOOKUP("Cluster",'vInfo (Imported)'!$1:$5000,A3529,FALSE),
"")</f>
        <v/>
      </c>
      <c r="K3529" s="28">
        <f>'vCluster (Imported)'!A3529</f>
        <v>0</v>
      </c>
      <c r="L3529">
        <f t="shared" si="333"/>
        <v>0</v>
      </c>
      <c r="M3529">
        <f t="shared" si="334"/>
        <v>0</v>
      </c>
      <c r="N3529">
        <f t="shared" si="335"/>
        <v>0</v>
      </c>
      <c r="O3529" s="1">
        <f t="shared" si="336"/>
        <v>0</v>
      </c>
      <c r="P3529">
        <f>SUMIFS('vCluster (Imported)'!$G:$G,'vCluster (Imported)'!$A:$A,K3529)</f>
        <v>0</v>
      </c>
      <c r="Q3529">
        <f t="shared" si="337"/>
        <v>0</v>
      </c>
    </row>
    <row r="3530" spans="1:17" x14ac:dyDescent="0.3">
      <c r="A3530">
        <f t="shared" si="332"/>
        <v>3530</v>
      </c>
      <c r="B3530" t="str">
        <f>IF(HLOOKUP("Memory",'vInfo (Imported)'!$1:$5000,A3530,FALSE)&gt;0,HLOOKUP("Memory",'vInfo (Imported)'!$1:$5000,A3530,FALSE),"")</f>
        <v/>
      </c>
      <c r="C3530" t="str">
        <f>IF(HLOOKUP("CPUs",'vInfo (Imported)'!$1:$5000,A3530,FALSE)&gt;0,
HLOOKUP("CPUs",'vInfo (Imported)'!$1:$5000,A3530,FALSE),
"")</f>
        <v/>
      </c>
      <c r="D3530" t="str">
        <f>IF(HLOOKUP($D$1,'vInfo (Imported)'!$1:$5000,A3530,FALSE)&gt;0,
HLOOKUP($D$1,'vInfo (Imported)'!$1:$5000,A3530,FALSE),
"")</f>
        <v/>
      </c>
      <c r="E3530" t="str">
        <f>IF(HLOOKUP("Category",'vInfo (Imported)'!$1:$5000,A3530,FALSE)&gt;0,
HLOOKUP("Category",'vInfo (Imported)'!$1:$5000,A3530,FALSE),
"")</f>
        <v/>
      </c>
      <c r="F3530" t="str">
        <f>IF(HLOOKUP("OS according to the configuration file",'vInfo (Imported)'!$1:$5000,A3530,FALSE)&gt;0,
HLOOKUP("OS according to the configuration file",'vInfo (Imported)'!$1:$5000,A3530,FALSE),
"")</f>
        <v/>
      </c>
      <c r="G3530" s="1" t="str">
        <f>IF(HLOOKUP("Cluster",'vInfo (Imported)'!$1:$5000,A3530,FALSE)&gt;0,
HLOOKUP("Cluster",'vInfo (Imported)'!$1:$5000,A3530,FALSE),
"")</f>
        <v/>
      </c>
      <c r="K3530" s="28">
        <f>'vCluster (Imported)'!A3530</f>
        <v>0</v>
      </c>
      <c r="L3530">
        <f t="shared" si="333"/>
        <v>0</v>
      </c>
      <c r="M3530">
        <f t="shared" si="334"/>
        <v>0</v>
      </c>
      <c r="N3530">
        <f t="shared" si="335"/>
        <v>0</v>
      </c>
      <c r="O3530" s="1">
        <f t="shared" si="336"/>
        <v>0</v>
      </c>
      <c r="P3530">
        <f>SUMIFS('vCluster (Imported)'!$G:$G,'vCluster (Imported)'!$A:$A,K3530)</f>
        <v>0</v>
      </c>
      <c r="Q3530">
        <f t="shared" si="337"/>
        <v>0</v>
      </c>
    </row>
    <row r="3531" spans="1:17" x14ac:dyDescent="0.3">
      <c r="A3531">
        <f t="shared" si="332"/>
        <v>3531</v>
      </c>
      <c r="B3531" t="str">
        <f>IF(HLOOKUP("Memory",'vInfo (Imported)'!$1:$5000,A3531,FALSE)&gt;0,HLOOKUP("Memory",'vInfo (Imported)'!$1:$5000,A3531,FALSE),"")</f>
        <v/>
      </c>
      <c r="C3531" t="str">
        <f>IF(HLOOKUP("CPUs",'vInfo (Imported)'!$1:$5000,A3531,FALSE)&gt;0,
HLOOKUP("CPUs",'vInfo (Imported)'!$1:$5000,A3531,FALSE),
"")</f>
        <v/>
      </c>
      <c r="D3531" t="str">
        <f>IF(HLOOKUP($D$1,'vInfo (Imported)'!$1:$5000,A3531,FALSE)&gt;0,
HLOOKUP($D$1,'vInfo (Imported)'!$1:$5000,A3531,FALSE),
"")</f>
        <v/>
      </c>
      <c r="E3531" t="str">
        <f>IF(HLOOKUP("Category",'vInfo (Imported)'!$1:$5000,A3531,FALSE)&gt;0,
HLOOKUP("Category",'vInfo (Imported)'!$1:$5000,A3531,FALSE),
"")</f>
        <v/>
      </c>
      <c r="F3531" t="str">
        <f>IF(HLOOKUP("OS according to the configuration file",'vInfo (Imported)'!$1:$5000,A3531,FALSE)&gt;0,
HLOOKUP("OS according to the configuration file",'vInfo (Imported)'!$1:$5000,A3531,FALSE),
"")</f>
        <v/>
      </c>
      <c r="G3531" s="1" t="str">
        <f>IF(HLOOKUP("Cluster",'vInfo (Imported)'!$1:$5000,A3531,FALSE)&gt;0,
HLOOKUP("Cluster",'vInfo (Imported)'!$1:$5000,A3531,FALSE),
"")</f>
        <v/>
      </c>
      <c r="K3531" s="28">
        <f>'vCluster (Imported)'!A3531</f>
        <v>0</v>
      </c>
      <c r="L3531">
        <f t="shared" si="333"/>
        <v>0</v>
      </c>
      <c r="M3531">
        <f t="shared" si="334"/>
        <v>0</v>
      </c>
      <c r="N3531">
        <f t="shared" si="335"/>
        <v>0</v>
      </c>
      <c r="O3531" s="1">
        <f t="shared" si="336"/>
        <v>0</v>
      </c>
      <c r="P3531">
        <f>SUMIFS('vCluster (Imported)'!$G:$G,'vCluster (Imported)'!$A:$A,K3531)</f>
        <v>0</v>
      </c>
      <c r="Q3531">
        <f t="shared" si="337"/>
        <v>0</v>
      </c>
    </row>
    <row r="3532" spans="1:17" x14ac:dyDescent="0.3">
      <c r="A3532">
        <f t="shared" si="332"/>
        <v>3532</v>
      </c>
      <c r="B3532" t="str">
        <f>IF(HLOOKUP("Memory",'vInfo (Imported)'!$1:$5000,A3532,FALSE)&gt;0,HLOOKUP("Memory",'vInfo (Imported)'!$1:$5000,A3532,FALSE),"")</f>
        <v/>
      </c>
      <c r="C3532" t="str">
        <f>IF(HLOOKUP("CPUs",'vInfo (Imported)'!$1:$5000,A3532,FALSE)&gt;0,
HLOOKUP("CPUs",'vInfo (Imported)'!$1:$5000,A3532,FALSE),
"")</f>
        <v/>
      </c>
      <c r="D3532" t="str">
        <f>IF(HLOOKUP($D$1,'vInfo (Imported)'!$1:$5000,A3532,FALSE)&gt;0,
HLOOKUP($D$1,'vInfo (Imported)'!$1:$5000,A3532,FALSE),
"")</f>
        <v/>
      </c>
      <c r="E3532" t="str">
        <f>IF(HLOOKUP("Category",'vInfo (Imported)'!$1:$5000,A3532,FALSE)&gt;0,
HLOOKUP("Category",'vInfo (Imported)'!$1:$5000,A3532,FALSE),
"")</f>
        <v/>
      </c>
      <c r="F3532" t="str">
        <f>IF(HLOOKUP("OS according to the configuration file",'vInfo (Imported)'!$1:$5000,A3532,FALSE)&gt;0,
HLOOKUP("OS according to the configuration file",'vInfo (Imported)'!$1:$5000,A3532,FALSE),
"")</f>
        <v/>
      </c>
      <c r="G3532" s="1" t="str">
        <f>IF(HLOOKUP("Cluster",'vInfo (Imported)'!$1:$5000,A3532,FALSE)&gt;0,
HLOOKUP("Cluster",'vInfo (Imported)'!$1:$5000,A3532,FALSE),
"")</f>
        <v/>
      </c>
      <c r="K3532" s="28">
        <f>'vCluster (Imported)'!A3532</f>
        <v>0</v>
      </c>
      <c r="L3532">
        <f t="shared" si="333"/>
        <v>0</v>
      </c>
      <c r="M3532">
        <f t="shared" si="334"/>
        <v>0</v>
      </c>
      <c r="N3532">
        <f t="shared" si="335"/>
        <v>0</v>
      </c>
      <c r="O3532" s="1">
        <f t="shared" si="336"/>
        <v>0</v>
      </c>
      <c r="P3532">
        <f>SUMIFS('vCluster (Imported)'!$G:$G,'vCluster (Imported)'!$A:$A,K3532)</f>
        <v>0</v>
      </c>
      <c r="Q3532">
        <f t="shared" si="337"/>
        <v>0</v>
      </c>
    </row>
    <row r="3533" spans="1:17" x14ac:dyDescent="0.3">
      <c r="A3533">
        <f t="shared" si="332"/>
        <v>3533</v>
      </c>
      <c r="B3533" t="str">
        <f>IF(HLOOKUP("Memory",'vInfo (Imported)'!$1:$5000,A3533,FALSE)&gt;0,HLOOKUP("Memory",'vInfo (Imported)'!$1:$5000,A3533,FALSE),"")</f>
        <v/>
      </c>
      <c r="C3533" t="str">
        <f>IF(HLOOKUP("CPUs",'vInfo (Imported)'!$1:$5000,A3533,FALSE)&gt;0,
HLOOKUP("CPUs",'vInfo (Imported)'!$1:$5000,A3533,FALSE),
"")</f>
        <v/>
      </c>
      <c r="D3533" t="str">
        <f>IF(HLOOKUP($D$1,'vInfo (Imported)'!$1:$5000,A3533,FALSE)&gt;0,
HLOOKUP($D$1,'vInfo (Imported)'!$1:$5000,A3533,FALSE),
"")</f>
        <v/>
      </c>
      <c r="E3533" t="str">
        <f>IF(HLOOKUP("Category",'vInfo (Imported)'!$1:$5000,A3533,FALSE)&gt;0,
HLOOKUP("Category",'vInfo (Imported)'!$1:$5000,A3533,FALSE),
"")</f>
        <v/>
      </c>
      <c r="F3533" t="str">
        <f>IF(HLOOKUP("OS according to the configuration file",'vInfo (Imported)'!$1:$5000,A3533,FALSE)&gt;0,
HLOOKUP("OS according to the configuration file",'vInfo (Imported)'!$1:$5000,A3533,FALSE),
"")</f>
        <v/>
      </c>
      <c r="G3533" s="1" t="str">
        <f>IF(HLOOKUP("Cluster",'vInfo (Imported)'!$1:$5000,A3533,FALSE)&gt;0,
HLOOKUP("Cluster",'vInfo (Imported)'!$1:$5000,A3533,FALSE),
"")</f>
        <v/>
      </c>
      <c r="K3533" s="28">
        <f>'vCluster (Imported)'!A3533</f>
        <v>0</v>
      </c>
      <c r="L3533">
        <f t="shared" si="333"/>
        <v>0</v>
      </c>
      <c r="M3533">
        <f t="shared" si="334"/>
        <v>0</v>
      </c>
      <c r="N3533">
        <f t="shared" si="335"/>
        <v>0</v>
      </c>
      <c r="O3533" s="1">
        <f t="shared" si="336"/>
        <v>0</v>
      </c>
      <c r="P3533">
        <f>SUMIFS('vCluster (Imported)'!$G:$G,'vCluster (Imported)'!$A:$A,K3533)</f>
        <v>0</v>
      </c>
      <c r="Q3533">
        <f t="shared" si="337"/>
        <v>0</v>
      </c>
    </row>
    <row r="3534" spans="1:17" x14ac:dyDescent="0.3">
      <c r="A3534">
        <f t="shared" si="332"/>
        <v>3534</v>
      </c>
      <c r="B3534" t="str">
        <f>IF(HLOOKUP("Memory",'vInfo (Imported)'!$1:$5000,A3534,FALSE)&gt;0,HLOOKUP("Memory",'vInfo (Imported)'!$1:$5000,A3534,FALSE),"")</f>
        <v/>
      </c>
      <c r="C3534" t="str">
        <f>IF(HLOOKUP("CPUs",'vInfo (Imported)'!$1:$5000,A3534,FALSE)&gt;0,
HLOOKUP("CPUs",'vInfo (Imported)'!$1:$5000,A3534,FALSE),
"")</f>
        <v/>
      </c>
      <c r="D3534" t="str">
        <f>IF(HLOOKUP($D$1,'vInfo (Imported)'!$1:$5000,A3534,FALSE)&gt;0,
HLOOKUP($D$1,'vInfo (Imported)'!$1:$5000,A3534,FALSE),
"")</f>
        <v/>
      </c>
      <c r="E3534" t="str">
        <f>IF(HLOOKUP("Category",'vInfo (Imported)'!$1:$5000,A3534,FALSE)&gt;0,
HLOOKUP("Category",'vInfo (Imported)'!$1:$5000,A3534,FALSE),
"")</f>
        <v/>
      </c>
      <c r="F3534" t="str">
        <f>IF(HLOOKUP("OS according to the configuration file",'vInfo (Imported)'!$1:$5000,A3534,FALSE)&gt;0,
HLOOKUP("OS according to the configuration file",'vInfo (Imported)'!$1:$5000,A3534,FALSE),
"")</f>
        <v/>
      </c>
      <c r="G3534" s="1" t="str">
        <f>IF(HLOOKUP("Cluster",'vInfo (Imported)'!$1:$5000,A3534,FALSE)&gt;0,
HLOOKUP("Cluster",'vInfo (Imported)'!$1:$5000,A3534,FALSE),
"")</f>
        <v/>
      </c>
      <c r="K3534" s="28">
        <f>'vCluster (Imported)'!A3534</f>
        <v>0</v>
      </c>
      <c r="L3534">
        <f t="shared" si="333"/>
        <v>0</v>
      </c>
      <c r="M3534">
        <f t="shared" si="334"/>
        <v>0</v>
      </c>
      <c r="N3534">
        <f t="shared" si="335"/>
        <v>0</v>
      </c>
      <c r="O3534" s="1">
        <f t="shared" si="336"/>
        <v>0</v>
      </c>
      <c r="P3534">
        <f>SUMIFS('vCluster (Imported)'!$G:$G,'vCluster (Imported)'!$A:$A,K3534)</f>
        <v>0</v>
      </c>
      <c r="Q3534">
        <f t="shared" si="337"/>
        <v>0</v>
      </c>
    </row>
    <row r="3535" spans="1:17" x14ac:dyDescent="0.3">
      <c r="A3535">
        <f t="shared" si="332"/>
        <v>3535</v>
      </c>
      <c r="B3535" t="str">
        <f>IF(HLOOKUP("Memory",'vInfo (Imported)'!$1:$5000,A3535,FALSE)&gt;0,HLOOKUP("Memory",'vInfo (Imported)'!$1:$5000,A3535,FALSE),"")</f>
        <v/>
      </c>
      <c r="C3535" t="str">
        <f>IF(HLOOKUP("CPUs",'vInfo (Imported)'!$1:$5000,A3535,FALSE)&gt;0,
HLOOKUP("CPUs",'vInfo (Imported)'!$1:$5000,A3535,FALSE),
"")</f>
        <v/>
      </c>
      <c r="D3535" t="str">
        <f>IF(HLOOKUP($D$1,'vInfo (Imported)'!$1:$5000,A3535,FALSE)&gt;0,
HLOOKUP($D$1,'vInfo (Imported)'!$1:$5000,A3535,FALSE),
"")</f>
        <v/>
      </c>
      <c r="E3535" t="str">
        <f>IF(HLOOKUP("Category",'vInfo (Imported)'!$1:$5000,A3535,FALSE)&gt;0,
HLOOKUP("Category",'vInfo (Imported)'!$1:$5000,A3535,FALSE),
"")</f>
        <v/>
      </c>
      <c r="F3535" t="str">
        <f>IF(HLOOKUP("OS according to the configuration file",'vInfo (Imported)'!$1:$5000,A3535,FALSE)&gt;0,
HLOOKUP("OS according to the configuration file",'vInfo (Imported)'!$1:$5000,A3535,FALSE),
"")</f>
        <v/>
      </c>
      <c r="G3535" s="1" t="str">
        <f>IF(HLOOKUP("Cluster",'vInfo (Imported)'!$1:$5000,A3535,FALSE)&gt;0,
HLOOKUP("Cluster",'vInfo (Imported)'!$1:$5000,A3535,FALSE),
"")</f>
        <v/>
      </c>
      <c r="K3535" s="28">
        <f>'vCluster (Imported)'!A3535</f>
        <v>0</v>
      </c>
      <c r="L3535">
        <f t="shared" si="333"/>
        <v>0</v>
      </c>
      <c r="M3535">
        <f t="shared" si="334"/>
        <v>0</v>
      </c>
      <c r="N3535">
        <f t="shared" si="335"/>
        <v>0</v>
      </c>
      <c r="O3535" s="1">
        <f t="shared" si="336"/>
        <v>0</v>
      </c>
      <c r="P3535">
        <f>SUMIFS('vCluster (Imported)'!$G:$G,'vCluster (Imported)'!$A:$A,K3535)</f>
        <v>0</v>
      </c>
      <c r="Q3535">
        <f t="shared" si="337"/>
        <v>0</v>
      </c>
    </row>
    <row r="3536" spans="1:17" x14ac:dyDescent="0.3">
      <c r="A3536">
        <f t="shared" si="332"/>
        <v>3536</v>
      </c>
      <c r="B3536" t="str">
        <f>IF(HLOOKUP("Memory",'vInfo (Imported)'!$1:$5000,A3536,FALSE)&gt;0,HLOOKUP("Memory",'vInfo (Imported)'!$1:$5000,A3536,FALSE),"")</f>
        <v/>
      </c>
      <c r="C3536" t="str">
        <f>IF(HLOOKUP("CPUs",'vInfo (Imported)'!$1:$5000,A3536,FALSE)&gt;0,
HLOOKUP("CPUs",'vInfo (Imported)'!$1:$5000,A3536,FALSE),
"")</f>
        <v/>
      </c>
      <c r="D3536" t="str">
        <f>IF(HLOOKUP($D$1,'vInfo (Imported)'!$1:$5000,A3536,FALSE)&gt;0,
HLOOKUP($D$1,'vInfo (Imported)'!$1:$5000,A3536,FALSE),
"")</f>
        <v/>
      </c>
      <c r="E3536" t="str">
        <f>IF(HLOOKUP("Category",'vInfo (Imported)'!$1:$5000,A3536,FALSE)&gt;0,
HLOOKUP("Category",'vInfo (Imported)'!$1:$5000,A3536,FALSE),
"")</f>
        <v/>
      </c>
      <c r="F3536" t="str">
        <f>IF(HLOOKUP("OS according to the configuration file",'vInfo (Imported)'!$1:$5000,A3536,FALSE)&gt;0,
HLOOKUP("OS according to the configuration file",'vInfo (Imported)'!$1:$5000,A3536,FALSE),
"")</f>
        <v/>
      </c>
      <c r="G3536" s="1" t="str">
        <f>IF(HLOOKUP("Cluster",'vInfo (Imported)'!$1:$5000,A3536,FALSE)&gt;0,
HLOOKUP("Cluster",'vInfo (Imported)'!$1:$5000,A3536,FALSE),
"")</f>
        <v/>
      </c>
      <c r="K3536" s="28">
        <f>'vCluster (Imported)'!A3536</f>
        <v>0</v>
      </c>
      <c r="L3536">
        <f t="shared" si="333"/>
        <v>0</v>
      </c>
      <c r="M3536">
        <f t="shared" si="334"/>
        <v>0</v>
      </c>
      <c r="N3536">
        <f t="shared" si="335"/>
        <v>0</v>
      </c>
      <c r="O3536" s="1">
        <f t="shared" si="336"/>
        <v>0</v>
      </c>
      <c r="P3536">
        <f>SUMIFS('vCluster (Imported)'!$G:$G,'vCluster (Imported)'!$A:$A,K3536)</f>
        <v>0</v>
      </c>
      <c r="Q3536">
        <f t="shared" si="337"/>
        <v>0</v>
      </c>
    </row>
    <row r="3537" spans="1:17" x14ac:dyDescent="0.3">
      <c r="A3537">
        <f t="shared" si="332"/>
        <v>3537</v>
      </c>
      <c r="B3537" t="str">
        <f>IF(HLOOKUP("Memory",'vInfo (Imported)'!$1:$5000,A3537,FALSE)&gt;0,HLOOKUP("Memory",'vInfo (Imported)'!$1:$5000,A3537,FALSE),"")</f>
        <v/>
      </c>
      <c r="C3537" t="str">
        <f>IF(HLOOKUP("CPUs",'vInfo (Imported)'!$1:$5000,A3537,FALSE)&gt;0,
HLOOKUP("CPUs",'vInfo (Imported)'!$1:$5000,A3537,FALSE),
"")</f>
        <v/>
      </c>
      <c r="D3537" t="str">
        <f>IF(HLOOKUP($D$1,'vInfo (Imported)'!$1:$5000,A3537,FALSE)&gt;0,
HLOOKUP($D$1,'vInfo (Imported)'!$1:$5000,A3537,FALSE),
"")</f>
        <v/>
      </c>
      <c r="E3537" t="str">
        <f>IF(HLOOKUP("Category",'vInfo (Imported)'!$1:$5000,A3537,FALSE)&gt;0,
HLOOKUP("Category",'vInfo (Imported)'!$1:$5000,A3537,FALSE),
"")</f>
        <v/>
      </c>
      <c r="F3537" t="str">
        <f>IF(HLOOKUP("OS according to the configuration file",'vInfo (Imported)'!$1:$5000,A3537,FALSE)&gt;0,
HLOOKUP("OS according to the configuration file",'vInfo (Imported)'!$1:$5000,A3537,FALSE),
"")</f>
        <v/>
      </c>
      <c r="G3537" s="1" t="str">
        <f>IF(HLOOKUP("Cluster",'vInfo (Imported)'!$1:$5000,A3537,FALSE)&gt;0,
HLOOKUP("Cluster",'vInfo (Imported)'!$1:$5000,A3537,FALSE),
"")</f>
        <v/>
      </c>
      <c r="K3537" s="28">
        <f>'vCluster (Imported)'!A3537</f>
        <v>0</v>
      </c>
      <c r="L3537">
        <f t="shared" si="333"/>
        <v>0</v>
      </c>
      <c r="M3537">
        <f t="shared" si="334"/>
        <v>0</v>
      </c>
      <c r="N3537">
        <f t="shared" si="335"/>
        <v>0</v>
      </c>
      <c r="O3537" s="1">
        <f t="shared" si="336"/>
        <v>0</v>
      </c>
      <c r="P3537">
        <f>SUMIFS('vCluster (Imported)'!$G:$G,'vCluster (Imported)'!$A:$A,K3537)</f>
        <v>0</v>
      </c>
      <c r="Q3537">
        <f t="shared" si="337"/>
        <v>0</v>
      </c>
    </row>
    <row r="3538" spans="1:17" x14ac:dyDescent="0.3">
      <c r="A3538">
        <f t="shared" si="332"/>
        <v>3538</v>
      </c>
      <c r="B3538" t="str">
        <f>IF(HLOOKUP("Memory",'vInfo (Imported)'!$1:$5000,A3538,FALSE)&gt;0,HLOOKUP("Memory",'vInfo (Imported)'!$1:$5000,A3538,FALSE),"")</f>
        <v/>
      </c>
      <c r="C3538" t="str">
        <f>IF(HLOOKUP("CPUs",'vInfo (Imported)'!$1:$5000,A3538,FALSE)&gt;0,
HLOOKUP("CPUs",'vInfo (Imported)'!$1:$5000,A3538,FALSE),
"")</f>
        <v/>
      </c>
      <c r="D3538" t="str">
        <f>IF(HLOOKUP($D$1,'vInfo (Imported)'!$1:$5000,A3538,FALSE)&gt;0,
HLOOKUP($D$1,'vInfo (Imported)'!$1:$5000,A3538,FALSE),
"")</f>
        <v/>
      </c>
      <c r="E3538" t="str">
        <f>IF(HLOOKUP("Category",'vInfo (Imported)'!$1:$5000,A3538,FALSE)&gt;0,
HLOOKUP("Category",'vInfo (Imported)'!$1:$5000,A3538,FALSE),
"")</f>
        <v/>
      </c>
      <c r="F3538" t="str">
        <f>IF(HLOOKUP("OS according to the configuration file",'vInfo (Imported)'!$1:$5000,A3538,FALSE)&gt;0,
HLOOKUP("OS according to the configuration file",'vInfo (Imported)'!$1:$5000,A3538,FALSE),
"")</f>
        <v/>
      </c>
      <c r="G3538" s="1" t="str">
        <f>IF(HLOOKUP("Cluster",'vInfo (Imported)'!$1:$5000,A3538,FALSE)&gt;0,
HLOOKUP("Cluster",'vInfo (Imported)'!$1:$5000,A3538,FALSE),
"")</f>
        <v/>
      </c>
      <c r="K3538" s="28">
        <f>'vCluster (Imported)'!A3538</f>
        <v>0</v>
      </c>
      <c r="L3538">
        <f t="shared" si="333"/>
        <v>0</v>
      </c>
      <c r="M3538">
        <f t="shared" si="334"/>
        <v>0</v>
      </c>
      <c r="N3538">
        <f t="shared" si="335"/>
        <v>0</v>
      </c>
      <c r="O3538" s="1">
        <f t="shared" si="336"/>
        <v>0</v>
      </c>
      <c r="P3538">
        <f>SUMIFS('vCluster (Imported)'!$G:$G,'vCluster (Imported)'!$A:$A,K3538)</f>
        <v>0</v>
      </c>
      <c r="Q3538">
        <f t="shared" si="337"/>
        <v>0</v>
      </c>
    </row>
    <row r="3539" spans="1:17" x14ac:dyDescent="0.3">
      <c r="A3539">
        <f t="shared" si="332"/>
        <v>3539</v>
      </c>
      <c r="B3539" t="str">
        <f>IF(HLOOKUP("Memory",'vInfo (Imported)'!$1:$5000,A3539,FALSE)&gt;0,HLOOKUP("Memory",'vInfo (Imported)'!$1:$5000,A3539,FALSE),"")</f>
        <v/>
      </c>
      <c r="C3539" t="str">
        <f>IF(HLOOKUP("CPUs",'vInfo (Imported)'!$1:$5000,A3539,FALSE)&gt;0,
HLOOKUP("CPUs",'vInfo (Imported)'!$1:$5000,A3539,FALSE),
"")</f>
        <v/>
      </c>
      <c r="D3539" t="str">
        <f>IF(HLOOKUP($D$1,'vInfo (Imported)'!$1:$5000,A3539,FALSE)&gt;0,
HLOOKUP($D$1,'vInfo (Imported)'!$1:$5000,A3539,FALSE),
"")</f>
        <v/>
      </c>
      <c r="E3539" t="str">
        <f>IF(HLOOKUP("Category",'vInfo (Imported)'!$1:$5000,A3539,FALSE)&gt;0,
HLOOKUP("Category",'vInfo (Imported)'!$1:$5000,A3539,FALSE),
"")</f>
        <v/>
      </c>
      <c r="F3539" t="str">
        <f>IF(HLOOKUP("OS according to the configuration file",'vInfo (Imported)'!$1:$5000,A3539,FALSE)&gt;0,
HLOOKUP("OS according to the configuration file",'vInfo (Imported)'!$1:$5000,A3539,FALSE),
"")</f>
        <v/>
      </c>
      <c r="G3539" s="1" t="str">
        <f>IF(HLOOKUP("Cluster",'vInfo (Imported)'!$1:$5000,A3539,FALSE)&gt;0,
HLOOKUP("Cluster",'vInfo (Imported)'!$1:$5000,A3539,FALSE),
"")</f>
        <v/>
      </c>
      <c r="K3539" s="28">
        <f>'vCluster (Imported)'!A3539</f>
        <v>0</v>
      </c>
      <c r="L3539">
        <f t="shared" si="333"/>
        <v>0</v>
      </c>
      <c r="M3539">
        <f t="shared" si="334"/>
        <v>0</v>
      </c>
      <c r="N3539">
        <f t="shared" si="335"/>
        <v>0</v>
      </c>
      <c r="O3539" s="1">
        <f t="shared" si="336"/>
        <v>0</v>
      </c>
      <c r="P3539">
        <f>SUMIFS('vCluster (Imported)'!$G:$G,'vCluster (Imported)'!$A:$A,K3539)</f>
        <v>0</v>
      </c>
      <c r="Q3539">
        <f t="shared" si="337"/>
        <v>0</v>
      </c>
    </row>
    <row r="3540" spans="1:17" x14ac:dyDescent="0.3">
      <c r="A3540">
        <f t="shared" si="332"/>
        <v>3540</v>
      </c>
      <c r="B3540" t="str">
        <f>IF(HLOOKUP("Memory",'vInfo (Imported)'!$1:$5000,A3540,FALSE)&gt;0,HLOOKUP("Memory",'vInfo (Imported)'!$1:$5000,A3540,FALSE),"")</f>
        <v/>
      </c>
      <c r="C3540" t="str">
        <f>IF(HLOOKUP("CPUs",'vInfo (Imported)'!$1:$5000,A3540,FALSE)&gt;0,
HLOOKUP("CPUs",'vInfo (Imported)'!$1:$5000,A3540,FALSE),
"")</f>
        <v/>
      </c>
      <c r="D3540" t="str">
        <f>IF(HLOOKUP($D$1,'vInfo (Imported)'!$1:$5000,A3540,FALSE)&gt;0,
HLOOKUP($D$1,'vInfo (Imported)'!$1:$5000,A3540,FALSE),
"")</f>
        <v/>
      </c>
      <c r="E3540" t="str">
        <f>IF(HLOOKUP("Category",'vInfo (Imported)'!$1:$5000,A3540,FALSE)&gt;0,
HLOOKUP("Category",'vInfo (Imported)'!$1:$5000,A3540,FALSE),
"")</f>
        <v/>
      </c>
      <c r="F3540" t="str">
        <f>IF(HLOOKUP("OS according to the configuration file",'vInfo (Imported)'!$1:$5000,A3540,FALSE)&gt;0,
HLOOKUP("OS according to the configuration file",'vInfo (Imported)'!$1:$5000,A3540,FALSE),
"")</f>
        <v/>
      </c>
      <c r="G3540" s="1" t="str">
        <f>IF(HLOOKUP("Cluster",'vInfo (Imported)'!$1:$5000,A3540,FALSE)&gt;0,
HLOOKUP("Cluster",'vInfo (Imported)'!$1:$5000,A3540,FALSE),
"")</f>
        <v/>
      </c>
      <c r="K3540" s="28">
        <f>'vCluster (Imported)'!A3540</f>
        <v>0</v>
      </c>
      <c r="L3540">
        <f t="shared" si="333"/>
        <v>0</v>
      </c>
      <c r="M3540">
        <f t="shared" si="334"/>
        <v>0</v>
      </c>
      <c r="N3540">
        <f t="shared" si="335"/>
        <v>0</v>
      </c>
      <c r="O3540" s="1">
        <f t="shared" si="336"/>
        <v>0</v>
      </c>
      <c r="P3540">
        <f>SUMIFS('vCluster (Imported)'!$G:$G,'vCluster (Imported)'!$A:$A,K3540)</f>
        <v>0</v>
      </c>
      <c r="Q3540">
        <f t="shared" si="337"/>
        <v>0</v>
      </c>
    </row>
    <row r="3541" spans="1:17" x14ac:dyDescent="0.3">
      <c r="A3541">
        <f t="shared" si="332"/>
        <v>3541</v>
      </c>
      <c r="B3541" t="str">
        <f>IF(HLOOKUP("Memory",'vInfo (Imported)'!$1:$5000,A3541,FALSE)&gt;0,HLOOKUP("Memory",'vInfo (Imported)'!$1:$5000,A3541,FALSE),"")</f>
        <v/>
      </c>
      <c r="C3541" t="str">
        <f>IF(HLOOKUP("CPUs",'vInfo (Imported)'!$1:$5000,A3541,FALSE)&gt;0,
HLOOKUP("CPUs",'vInfo (Imported)'!$1:$5000,A3541,FALSE),
"")</f>
        <v/>
      </c>
      <c r="D3541" t="str">
        <f>IF(HLOOKUP($D$1,'vInfo (Imported)'!$1:$5000,A3541,FALSE)&gt;0,
HLOOKUP($D$1,'vInfo (Imported)'!$1:$5000,A3541,FALSE),
"")</f>
        <v/>
      </c>
      <c r="E3541" t="str">
        <f>IF(HLOOKUP("Category",'vInfo (Imported)'!$1:$5000,A3541,FALSE)&gt;0,
HLOOKUP("Category",'vInfo (Imported)'!$1:$5000,A3541,FALSE),
"")</f>
        <v/>
      </c>
      <c r="F3541" t="str">
        <f>IF(HLOOKUP("OS according to the configuration file",'vInfo (Imported)'!$1:$5000,A3541,FALSE)&gt;0,
HLOOKUP("OS according to the configuration file",'vInfo (Imported)'!$1:$5000,A3541,FALSE),
"")</f>
        <v/>
      </c>
      <c r="G3541" s="1" t="str">
        <f>IF(HLOOKUP("Cluster",'vInfo (Imported)'!$1:$5000,A3541,FALSE)&gt;0,
HLOOKUP("Cluster",'vInfo (Imported)'!$1:$5000,A3541,FALSE),
"")</f>
        <v/>
      </c>
      <c r="K3541" s="28">
        <f>'vCluster (Imported)'!A3541</f>
        <v>0</v>
      </c>
      <c r="L3541">
        <f t="shared" si="333"/>
        <v>0</v>
      </c>
      <c r="M3541">
        <f t="shared" si="334"/>
        <v>0</v>
      </c>
      <c r="N3541">
        <f t="shared" si="335"/>
        <v>0</v>
      </c>
      <c r="O3541" s="1">
        <f t="shared" si="336"/>
        <v>0</v>
      </c>
      <c r="P3541">
        <f>SUMIFS('vCluster (Imported)'!$G:$G,'vCluster (Imported)'!$A:$A,K3541)</f>
        <v>0</v>
      </c>
      <c r="Q3541">
        <f t="shared" si="337"/>
        <v>0</v>
      </c>
    </row>
    <row r="3542" spans="1:17" x14ac:dyDescent="0.3">
      <c r="A3542">
        <f t="shared" si="332"/>
        <v>3542</v>
      </c>
      <c r="B3542" t="str">
        <f>IF(HLOOKUP("Memory",'vInfo (Imported)'!$1:$5000,A3542,FALSE)&gt;0,HLOOKUP("Memory",'vInfo (Imported)'!$1:$5000,A3542,FALSE),"")</f>
        <v/>
      </c>
      <c r="C3542" t="str">
        <f>IF(HLOOKUP("CPUs",'vInfo (Imported)'!$1:$5000,A3542,FALSE)&gt;0,
HLOOKUP("CPUs",'vInfo (Imported)'!$1:$5000,A3542,FALSE),
"")</f>
        <v/>
      </c>
      <c r="D3542" t="str">
        <f>IF(HLOOKUP($D$1,'vInfo (Imported)'!$1:$5000,A3542,FALSE)&gt;0,
HLOOKUP($D$1,'vInfo (Imported)'!$1:$5000,A3542,FALSE),
"")</f>
        <v/>
      </c>
      <c r="E3542" t="str">
        <f>IF(HLOOKUP("Category",'vInfo (Imported)'!$1:$5000,A3542,FALSE)&gt;0,
HLOOKUP("Category",'vInfo (Imported)'!$1:$5000,A3542,FALSE),
"")</f>
        <v/>
      </c>
      <c r="F3542" t="str">
        <f>IF(HLOOKUP("OS according to the configuration file",'vInfo (Imported)'!$1:$5000,A3542,FALSE)&gt;0,
HLOOKUP("OS according to the configuration file",'vInfo (Imported)'!$1:$5000,A3542,FALSE),
"")</f>
        <v/>
      </c>
      <c r="G3542" s="1" t="str">
        <f>IF(HLOOKUP("Cluster",'vInfo (Imported)'!$1:$5000,A3542,FALSE)&gt;0,
HLOOKUP("Cluster",'vInfo (Imported)'!$1:$5000,A3542,FALSE),
"")</f>
        <v/>
      </c>
      <c r="K3542" s="28">
        <f>'vCluster (Imported)'!A3542</f>
        <v>0</v>
      </c>
      <c r="L3542">
        <f t="shared" si="333"/>
        <v>0</v>
      </c>
      <c r="M3542">
        <f t="shared" si="334"/>
        <v>0</v>
      </c>
      <c r="N3542">
        <f t="shared" si="335"/>
        <v>0</v>
      </c>
      <c r="O3542" s="1">
        <f t="shared" si="336"/>
        <v>0</v>
      </c>
      <c r="P3542">
        <f>SUMIFS('vCluster (Imported)'!$G:$G,'vCluster (Imported)'!$A:$A,K3542)</f>
        <v>0</v>
      </c>
      <c r="Q3542">
        <f t="shared" si="337"/>
        <v>0</v>
      </c>
    </row>
    <row r="3543" spans="1:17" x14ac:dyDescent="0.3">
      <c r="A3543">
        <f t="shared" si="332"/>
        <v>3543</v>
      </c>
      <c r="B3543" t="str">
        <f>IF(HLOOKUP("Memory",'vInfo (Imported)'!$1:$5000,A3543,FALSE)&gt;0,HLOOKUP("Memory",'vInfo (Imported)'!$1:$5000,A3543,FALSE),"")</f>
        <v/>
      </c>
      <c r="C3543" t="str">
        <f>IF(HLOOKUP("CPUs",'vInfo (Imported)'!$1:$5000,A3543,FALSE)&gt;0,
HLOOKUP("CPUs",'vInfo (Imported)'!$1:$5000,A3543,FALSE),
"")</f>
        <v/>
      </c>
      <c r="D3543" t="str">
        <f>IF(HLOOKUP($D$1,'vInfo (Imported)'!$1:$5000,A3543,FALSE)&gt;0,
HLOOKUP($D$1,'vInfo (Imported)'!$1:$5000,A3543,FALSE),
"")</f>
        <v/>
      </c>
      <c r="E3543" t="str">
        <f>IF(HLOOKUP("Category",'vInfo (Imported)'!$1:$5000,A3543,FALSE)&gt;0,
HLOOKUP("Category",'vInfo (Imported)'!$1:$5000,A3543,FALSE),
"")</f>
        <v/>
      </c>
      <c r="F3543" t="str">
        <f>IF(HLOOKUP("OS according to the configuration file",'vInfo (Imported)'!$1:$5000,A3543,FALSE)&gt;0,
HLOOKUP("OS according to the configuration file",'vInfo (Imported)'!$1:$5000,A3543,FALSE),
"")</f>
        <v/>
      </c>
      <c r="G3543" s="1" t="str">
        <f>IF(HLOOKUP("Cluster",'vInfo (Imported)'!$1:$5000,A3543,FALSE)&gt;0,
HLOOKUP("Cluster",'vInfo (Imported)'!$1:$5000,A3543,FALSE),
"")</f>
        <v/>
      </c>
      <c r="K3543" s="28">
        <f>'vCluster (Imported)'!A3543</f>
        <v>0</v>
      </c>
      <c r="L3543">
        <f t="shared" si="333"/>
        <v>0</v>
      </c>
      <c r="M3543">
        <f t="shared" si="334"/>
        <v>0</v>
      </c>
      <c r="N3543">
        <f t="shared" si="335"/>
        <v>0</v>
      </c>
      <c r="O3543" s="1">
        <f t="shared" si="336"/>
        <v>0</v>
      </c>
      <c r="P3543">
        <f>SUMIFS('vCluster (Imported)'!$G:$G,'vCluster (Imported)'!$A:$A,K3543)</f>
        <v>0</v>
      </c>
      <c r="Q3543">
        <f t="shared" si="337"/>
        <v>0</v>
      </c>
    </row>
    <row r="3544" spans="1:17" x14ac:dyDescent="0.3">
      <c r="A3544">
        <f t="shared" si="332"/>
        <v>3544</v>
      </c>
      <c r="B3544" t="str">
        <f>IF(HLOOKUP("Memory",'vInfo (Imported)'!$1:$5000,A3544,FALSE)&gt;0,HLOOKUP("Memory",'vInfo (Imported)'!$1:$5000,A3544,FALSE),"")</f>
        <v/>
      </c>
      <c r="C3544" t="str">
        <f>IF(HLOOKUP("CPUs",'vInfo (Imported)'!$1:$5000,A3544,FALSE)&gt;0,
HLOOKUP("CPUs",'vInfo (Imported)'!$1:$5000,A3544,FALSE),
"")</f>
        <v/>
      </c>
      <c r="D3544" t="str">
        <f>IF(HLOOKUP($D$1,'vInfo (Imported)'!$1:$5000,A3544,FALSE)&gt;0,
HLOOKUP($D$1,'vInfo (Imported)'!$1:$5000,A3544,FALSE),
"")</f>
        <v/>
      </c>
      <c r="E3544" t="str">
        <f>IF(HLOOKUP("Category",'vInfo (Imported)'!$1:$5000,A3544,FALSE)&gt;0,
HLOOKUP("Category",'vInfo (Imported)'!$1:$5000,A3544,FALSE),
"")</f>
        <v/>
      </c>
      <c r="F3544" t="str">
        <f>IF(HLOOKUP("OS according to the configuration file",'vInfo (Imported)'!$1:$5000,A3544,FALSE)&gt;0,
HLOOKUP("OS according to the configuration file",'vInfo (Imported)'!$1:$5000,A3544,FALSE),
"")</f>
        <v/>
      </c>
      <c r="G3544" s="1" t="str">
        <f>IF(HLOOKUP("Cluster",'vInfo (Imported)'!$1:$5000,A3544,FALSE)&gt;0,
HLOOKUP("Cluster",'vInfo (Imported)'!$1:$5000,A3544,FALSE),
"")</f>
        <v/>
      </c>
      <c r="K3544" s="28">
        <f>'vCluster (Imported)'!A3544</f>
        <v>0</v>
      </c>
      <c r="L3544">
        <f t="shared" si="333"/>
        <v>0</v>
      </c>
      <c r="M3544">
        <f t="shared" si="334"/>
        <v>0</v>
      </c>
      <c r="N3544">
        <f t="shared" si="335"/>
        <v>0</v>
      </c>
      <c r="O3544" s="1">
        <f t="shared" si="336"/>
        <v>0</v>
      </c>
      <c r="P3544">
        <f>SUMIFS('vCluster (Imported)'!$G:$G,'vCluster (Imported)'!$A:$A,K3544)</f>
        <v>0</v>
      </c>
      <c r="Q3544">
        <f t="shared" si="337"/>
        <v>0</v>
      </c>
    </row>
    <row r="3545" spans="1:17" x14ac:dyDescent="0.3">
      <c r="A3545">
        <f t="shared" si="332"/>
        <v>3545</v>
      </c>
      <c r="B3545" t="str">
        <f>IF(HLOOKUP("Memory",'vInfo (Imported)'!$1:$5000,A3545,FALSE)&gt;0,HLOOKUP("Memory",'vInfo (Imported)'!$1:$5000,A3545,FALSE),"")</f>
        <v/>
      </c>
      <c r="C3545" t="str">
        <f>IF(HLOOKUP("CPUs",'vInfo (Imported)'!$1:$5000,A3545,FALSE)&gt;0,
HLOOKUP("CPUs",'vInfo (Imported)'!$1:$5000,A3545,FALSE),
"")</f>
        <v/>
      </c>
      <c r="D3545" t="str">
        <f>IF(HLOOKUP($D$1,'vInfo (Imported)'!$1:$5000,A3545,FALSE)&gt;0,
HLOOKUP($D$1,'vInfo (Imported)'!$1:$5000,A3545,FALSE),
"")</f>
        <v/>
      </c>
      <c r="E3545" t="str">
        <f>IF(HLOOKUP("Category",'vInfo (Imported)'!$1:$5000,A3545,FALSE)&gt;0,
HLOOKUP("Category",'vInfo (Imported)'!$1:$5000,A3545,FALSE),
"")</f>
        <v/>
      </c>
      <c r="F3545" t="str">
        <f>IF(HLOOKUP("OS according to the configuration file",'vInfo (Imported)'!$1:$5000,A3545,FALSE)&gt;0,
HLOOKUP("OS according to the configuration file",'vInfo (Imported)'!$1:$5000,A3545,FALSE),
"")</f>
        <v/>
      </c>
      <c r="G3545" s="1" t="str">
        <f>IF(HLOOKUP("Cluster",'vInfo (Imported)'!$1:$5000,A3545,FALSE)&gt;0,
HLOOKUP("Cluster",'vInfo (Imported)'!$1:$5000,A3545,FALSE),
"")</f>
        <v/>
      </c>
      <c r="K3545" s="28">
        <f>'vCluster (Imported)'!A3545</f>
        <v>0</v>
      </c>
      <c r="L3545">
        <f t="shared" si="333"/>
        <v>0</v>
      </c>
      <c r="M3545">
        <f t="shared" si="334"/>
        <v>0</v>
      </c>
      <c r="N3545">
        <f t="shared" si="335"/>
        <v>0</v>
      </c>
      <c r="O3545" s="1">
        <f t="shared" si="336"/>
        <v>0</v>
      </c>
      <c r="P3545">
        <f>SUMIFS('vCluster (Imported)'!$G:$G,'vCluster (Imported)'!$A:$A,K3545)</f>
        <v>0</v>
      </c>
      <c r="Q3545">
        <f t="shared" si="337"/>
        <v>0</v>
      </c>
    </row>
    <row r="3546" spans="1:17" x14ac:dyDescent="0.3">
      <c r="A3546">
        <f t="shared" si="332"/>
        <v>3546</v>
      </c>
      <c r="B3546" t="str">
        <f>IF(HLOOKUP("Memory",'vInfo (Imported)'!$1:$5000,A3546,FALSE)&gt;0,HLOOKUP("Memory",'vInfo (Imported)'!$1:$5000,A3546,FALSE),"")</f>
        <v/>
      </c>
      <c r="C3546" t="str">
        <f>IF(HLOOKUP("CPUs",'vInfo (Imported)'!$1:$5000,A3546,FALSE)&gt;0,
HLOOKUP("CPUs",'vInfo (Imported)'!$1:$5000,A3546,FALSE),
"")</f>
        <v/>
      </c>
      <c r="D3546" t="str">
        <f>IF(HLOOKUP($D$1,'vInfo (Imported)'!$1:$5000,A3546,FALSE)&gt;0,
HLOOKUP($D$1,'vInfo (Imported)'!$1:$5000,A3546,FALSE),
"")</f>
        <v/>
      </c>
      <c r="E3546" t="str">
        <f>IF(HLOOKUP("Category",'vInfo (Imported)'!$1:$5000,A3546,FALSE)&gt;0,
HLOOKUP("Category",'vInfo (Imported)'!$1:$5000,A3546,FALSE),
"")</f>
        <v/>
      </c>
      <c r="F3546" t="str">
        <f>IF(HLOOKUP("OS according to the configuration file",'vInfo (Imported)'!$1:$5000,A3546,FALSE)&gt;0,
HLOOKUP("OS according to the configuration file",'vInfo (Imported)'!$1:$5000,A3546,FALSE),
"")</f>
        <v/>
      </c>
      <c r="G3546" s="1" t="str">
        <f>IF(HLOOKUP("Cluster",'vInfo (Imported)'!$1:$5000,A3546,FALSE)&gt;0,
HLOOKUP("Cluster",'vInfo (Imported)'!$1:$5000,A3546,FALSE),
"")</f>
        <v/>
      </c>
      <c r="K3546" s="28">
        <f>'vCluster (Imported)'!A3546</f>
        <v>0</v>
      </c>
      <c r="L3546">
        <f t="shared" si="333"/>
        <v>0</v>
      </c>
      <c r="M3546">
        <f t="shared" si="334"/>
        <v>0</v>
      </c>
      <c r="N3546">
        <f t="shared" si="335"/>
        <v>0</v>
      </c>
      <c r="O3546" s="1">
        <f t="shared" si="336"/>
        <v>0</v>
      </c>
      <c r="P3546">
        <f>SUMIFS('vCluster (Imported)'!$G:$G,'vCluster (Imported)'!$A:$A,K3546)</f>
        <v>0</v>
      </c>
      <c r="Q3546">
        <f t="shared" si="337"/>
        <v>0</v>
      </c>
    </row>
    <row r="3547" spans="1:17" x14ac:dyDescent="0.3">
      <c r="A3547">
        <f t="shared" si="332"/>
        <v>3547</v>
      </c>
      <c r="B3547" t="str">
        <f>IF(HLOOKUP("Memory",'vInfo (Imported)'!$1:$5000,A3547,FALSE)&gt;0,HLOOKUP("Memory",'vInfo (Imported)'!$1:$5000,A3547,FALSE),"")</f>
        <v/>
      </c>
      <c r="C3547" t="str">
        <f>IF(HLOOKUP("CPUs",'vInfo (Imported)'!$1:$5000,A3547,FALSE)&gt;0,
HLOOKUP("CPUs",'vInfo (Imported)'!$1:$5000,A3547,FALSE),
"")</f>
        <v/>
      </c>
      <c r="D3547" t="str">
        <f>IF(HLOOKUP($D$1,'vInfo (Imported)'!$1:$5000,A3547,FALSE)&gt;0,
HLOOKUP($D$1,'vInfo (Imported)'!$1:$5000,A3547,FALSE),
"")</f>
        <v/>
      </c>
      <c r="E3547" t="str">
        <f>IF(HLOOKUP("Category",'vInfo (Imported)'!$1:$5000,A3547,FALSE)&gt;0,
HLOOKUP("Category",'vInfo (Imported)'!$1:$5000,A3547,FALSE),
"")</f>
        <v/>
      </c>
      <c r="F3547" t="str">
        <f>IF(HLOOKUP("OS according to the configuration file",'vInfo (Imported)'!$1:$5000,A3547,FALSE)&gt;0,
HLOOKUP("OS according to the configuration file",'vInfo (Imported)'!$1:$5000,A3547,FALSE),
"")</f>
        <v/>
      </c>
      <c r="G3547" s="1" t="str">
        <f>IF(HLOOKUP("Cluster",'vInfo (Imported)'!$1:$5000,A3547,FALSE)&gt;0,
HLOOKUP("Cluster",'vInfo (Imported)'!$1:$5000,A3547,FALSE),
"")</f>
        <v/>
      </c>
      <c r="K3547" s="28">
        <f>'vCluster (Imported)'!A3547</f>
        <v>0</v>
      </c>
      <c r="L3547">
        <f t="shared" si="333"/>
        <v>0</v>
      </c>
      <c r="M3547">
        <f t="shared" si="334"/>
        <v>0</v>
      </c>
      <c r="N3547">
        <f t="shared" si="335"/>
        <v>0</v>
      </c>
      <c r="O3547" s="1">
        <f t="shared" si="336"/>
        <v>0</v>
      </c>
      <c r="P3547">
        <f>SUMIFS('vCluster (Imported)'!$G:$G,'vCluster (Imported)'!$A:$A,K3547)</f>
        <v>0</v>
      </c>
      <c r="Q3547">
        <f t="shared" si="337"/>
        <v>0</v>
      </c>
    </row>
    <row r="3548" spans="1:17" x14ac:dyDescent="0.3">
      <c r="A3548">
        <f t="shared" si="332"/>
        <v>3548</v>
      </c>
      <c r="B3548" t="str">
        <f>IF(HLOOKUP("Memory",'vInfo (Imported)'!$1:$5000,A3548,FALSE)&gt;0,HLOOKUP("Memory",'vInfo (Imported)'!$1:$5000,A3548,FALSE),"")</f>
        <v/>
      </c>
      <c r="C3548" t="str">
        <f>IF(HLOOKUP("CPUs",'vInfo (Imported)'!$1:$5000,A3548,FALSE)&gt;0,
HLOOKUP("CPUs",'vInfo (Imported)'!$1:$5000,A3548,FALSE),
"")</f>
        <v/>
      </c>
      <c r="D3548" t="str">
        <f>IF(HLOOKUP($D$1,'vInfo (Imported)'!$1:$5000,A3548,FALSE)&gt;0,
HLOOKUP($D$1,'vInfo (Imported)'!$1:$5000,A3548,FALSE),
"")</f>
        <v/>
      </c>
      <c r="E3548" t="str">
        <f>IF(HLOOKUP("Category",'vInfo (Imported)'!$1:$5000,A3548,FALSE)&gt;0,
HLOOKUP("Category",'vInfo (Imported)'!$1:$5000,A3548,FALSE),
"")</f>
        <v/>
      </c>
      <c r="F3548" t="str">
        <f>IF(HLOOKUP("OS according to the configuration file",'vInfo (Imported)'!$1:$5000,A3548,FALSE)&gt;0,
HLOOKUP("OS according to the configuration file",'vInfo (Imported)'!$1:$5000,A3548,FALSE),
"")</f>
        <v/>
      </c>
      <c r="G3548" s="1" t="str">
        <f>IF(HLOOKUP("Cluster",'vInfo (Imported)'!$1:$5000,A3548,FALSE)&gt;0,
HLOOKUP("Cluster",'vInfo (Imported)'!$1:$5000,A3548,FALSE),
"")</f>
        <v/>
      </c>
      <c r="K3548" s="28">
        <f>'vCluster (Imported)'!A3548</f>
        <v>0</v>
      </c>
      <c r="L3548">
        <f t="shared" si="333"/>
        <v>0</v>
      </c>
      <c r="M3548">
        <f t="shared" si="334"/>
        <v>0</v>
      </c>
      <c r="N3548">
        <f t="shared" si="335"/>
        <v>0</v>
      </c>
      <c r="O3548" s="1">
        <f t="shared" si="336"/>
        <v>0</v>
      </c>
      <c r="P3548">
        <f>SUMIFS('vCluster (Imported)'!$G:$G,'vCluster (Imported)'!$A:$A,K3548)</f>
        <v>0</v>
      </c>
      <c r="Q3548">
        <f t="shared" si="337"/>
        <v>0</v>
      </c>
    </row>
    <row r="3549" spans="1:17" x14ac:dyDescent="0.3">
      <c r="A3549">
        <f t="shared" si="332"/>
        <v>3549</v>
      </c>
      <c r="B3549" t="str">
        <f>IF(HLOOKUP("Memory",'vInfo (Imported)'!$1:$5000,A3549,FALSE)&gt;0,HLOOKUP("Memory",'vInfo (Imported)'!$1:$5000,A3549,FALSE),"")</f>
        <v/>
      </c>
      <c r="C3549" t="str">
        <f>IF(HLOOKUP("CPUs",'vInfo (Imported)'!$1:$5000,A3549,FALSE)&gt;0,
HLOOKUP("CPUs",'vInfo (Imported)'!$1:$5000,A3549,FALSE),
"")</f>
        <v/>
      </c>
      <c r="D3549" t="str">
        <f>IF(HLOOKUP($D$1,'vInfo (Imported)'!$1:$5000,A3549,FALSE)&gt;0,
HLOOKUP($D$1,'vInfo (Imported)'!$1:$5000,A3549,FALSE),
"")</f>
        <v/>
      </c>
      <c r="E3549" t="str">
        <f>IF(HLOOKUP("Category",'vInfo (Imported)'!$1:$5000,A3549,FALSE)&gt;0,
HLOOKUP("Category",'vInfo (Imported)'!$1:$5000,A3549,FALSE),
"")</f>
        <v/>
      </c>
      <c r="F3549" t="str">
        <f>IF(HLOOKUP("OS according to the configuration file",'vInfo (Imported)'!$1:$5000,A3549,FALSE)&gt;0,
HLOOKUP("OS according to the configuration file",'vInfo (Imported)'!$1:$5000,A3549,FALSE),
"")</f>
        <v/>
      </c>
      <c r="G3549" s="1" t="str">
        <f>IF(HLOOKUP("Cluster",'vInfo (Imported)'!$1:$5000,A3549,FALSE)&gt;0,
HLOOKUP("Cluster",'vInfo (Imported)'!$1:$5000,A3549,FALSE),
"")</f>
        <v/>
      </c>
      <c r="K3549" s="28">
        <f>'vCluster (Imported)'!A3549</f>
        <v>0</v>
      </c>
      <c r="L3549">
        <f t="shared" si="333"/>
        <v>0</v>
      </c>
      <c r="M3549">
        <f t="shared" si="334"/>
        <v>0</v>
      </c>
      <c r="N3549">
        <f t="shared" si="335"/>
        <v>0</v>
      </c>
      <c r="O3549" s="1">
        <f t="shared" si="336"/>
        <v>0</v>
      </c>
      <c r="P3549">
        <f>SUMIFS('vCluster (Imported)'!$G:$G,'vCluster (Imported)'!$A:$A,K3549)</f>
        <v>0</v>
      </c>
      <c r="Q3549">
        <f t="shared" si="337"/>
        <v>0</v>
      </c>
    </row>
    <row r="3550" spans="1:17" x14ac:dyDescent="0.3">
      <c r="A3550">
        <f t="shared" si="332"/>
        <v>3550</v>
      </c>
      <c r="B3550" t="str">
        <f>IF(HLOOKUP("Memory",'vInfo (Imported)'!$1:$5000,A3550,FALSE)&gt;0,HLOOKUP("Memory",'vInfo (Imported)'!$1:$5000,A3550,FALSE),"")</f>
        <v/>
      </c>
      <c r="C3550" t="str">
        <f>IF(HLOOKUP("CPUs",'vInfo (Imported)'!$1:$5000,A3550,FALSE)&gt;0,
HLOOKUP("CPUs",'vInfo (Imported)'!$1:$5000,A3550,FALSE),
"")</f>
        <v/>
      </c>
      <c r="D3550" t="str">
        <f>IF(HLOOKUP($D$1,'vInfo (Imported)'!$1:$5000,A3550,FALSE)&gt;0,
HLOOKUP($D$1,'vInfo (Imported)'!$1:$5000,A3550,FALSE),
"")</f>
        <v/>
      </c>
      <c r="E3550" t="str">
        <f>IF(HLOOKUP("Category",'vInfo (Imported)'!$1:$5000,A3550,FALSE)&gt;0,
HLOOKUP("Category",'vInfo (Imported)'!$1:$5000,A3550,FALSE),
"")</f>
        <v/>
      </c>
      <c r="F3550" t="str">
        <f>IF(HLOOKUP("OS according to the configuration file",'vInfo (Imported)'!$1:$5000,A3550,FALSE)&gt;0,
HLOOKUP("OS according to the configuration file",'vInfo (Imported)'!$1:$5000,A3550,FALSE),
"")</f>
        <v/>
      </c>
      <c r="G3550" s="1" t="str">
        <f>IF(HLOOKUP("Cluster",'vInfo (Imported)'!$1:$5000,A3550,FALSE)&gt;0,
HLOOKUP("Cluster",'vInfo (Imported)'!$1:$5000,A3550,FALSE),
"")</f>
        <v/>
      </c>
      <c r="K3550" s="28">
        <f>'vCluster (Imported)'!A3550</f>
        <v>0</v>
      </c>
      <c r="L3550">
        <f t="shared" si="333"/>
        <v>0</v>
      </c>
      <c r="M3550">
        <f t="shared" si="334"/>
        <v>0</v>
      </c>
      <c r="N3550">
        <f t="shared" si="335"/>
        <v>0</v>
      </c>
      <c r="O3550" s="1">
        <f t="shared" si="336"/>
        <v>0</v>
      </c>
      <c r="P3550">
        <f>SUMIFS('vCluster (Imported)'!$G:$G,'vCluster (Imported)'!$A:$A,K3550)</f>
        <v>0</v>
      </c>
      <c r="Q3550">
        <f t="shared" si="337"/>
        <v>0</v>
      </c>
    </row>
    <row r="3551" spans="1:17" x14ac:dyDescent="0.3">
      <c r="A3551">
        <f t="shared" si="332"/>
        <v>3551</v>
      </c>
      <c r="B3551" t="str">
        <f>IF(HLOOKUP("Memory",'vInfo (Imported)'!$1:$5000,A3551,FALSE)&gt;0,HLOOKUP("Memory",'vInfo (Imported)'!$1:$5000,A3551,FALSE),"")</f>
        <v/>
      </c>
      <c r="C3551" t="str">
        <f>IF(HLOOKUP("CPUs",'vInfo (Imported)'!$1:$5000,A3551,FALSE)&gt;0,
HLOOKUP("CPUs",'vInfo (Imported)'!$1:$5000,A3551,FALSE),
"")</f>
        <v/>
      </c>
      <c r="D3551" t="str">
        <f>IF(HLOOKUP($D$1,'vInfo (Imported)'!$1:$5000,A3551,FALSE)&gt;0,
HLOOKUP($D$1,'vInfo (Imported)'!$1:$5000,A3551,FALSE),
"")</f>
        <v/>
      </c>
      <c r="E3551" t="str">
        <f>IF(HLOOKUP("Category",'vInfo (Imported)'!$1:$5000,A3551,FALSE)&gt;0,
HLOOKUP("Category",'vInfo (Imported)'!$1:$5000,A3551,FALSE),
"")</f>
        <v/>
      </c>
      <c r="F3551" t="str">
        <f>IF(HLOOKUP("OS according to the configuration file",'vInfo (Imported)'!$1:$5000,A3551,FALSE)&gt;0,
HLOOKUP("OS according to the configuration file",'vInfo (Imported)'!$1:$5000,A3551,FALSE),
"")</f>
        <v/>
      </c>
      <c r="G3551" s="1" t="str">
        <f>IF(HLOOKUP("Cluster",'vInfo (Imported)'!$1:$5000,A3551,FALSE)&gt;0,
HLOOKUP("Cluster",'vInfo (Imported)'!$1:$5000,A3551,FALSE),
"")</f>
        <v/>
      </c>
      <c r="K3551" s="28">
        <f>'vCluster (Imported)'!A3551</f>
        <v>0</v>
      </c>
      <c r="L3551">
        <f t="shared" si="333"/>
        <v>0</v>
      </c>
      <c r="M3551">
        <f t="shared" si="334"/>
        <v>0</v>
      </c>
      <c r="N3551">
        <f t="shared" si="335"/>
        <v>0</v>
      </c>
      <c r="O3551" s="1">
        <f t="shared" si="336"/>
        <v>0</v>
      </c>
      <c r="P3551">
        <f>SUMIFS('vCluster (Imported)'!$G:$G,'vCluster (Imported)'!$A:$A,K3551)</f>
        <v>0</v>
      </c>
      <c r="Q3551">
        <f t="shared" si="337"/>
        <v>0</v>
      </c>
    </row>
    <row r="3552" spans="1:17" x14ac:dyDescent="0.3">
      <c r="A3552">
        <f t="shared" si="332"/>
        <v>3552</v>
      </c>
      <c r="B3552" t="str">
        <f>IF(HLOOKUP("Memory",'vInfo (Imported)'!$1:$5000,A3552,FALSE)&gt;0,HLOOKUP("Memory",'vInfo (Imported)'!$1:$5000,A3552,FALSE),"")</f>
        <v/>
      </c>
      <c r="C3552" t="str">
        <f>IF(HLOOKUP("CPUs",'vInfo (Imported)'!$1:$5000,A3552,FALSE)&gt;0,
HLOOKUP("CPUs",'vInfo (Imported)'!$1:$5000,A3552,FALSE),
"")</f>
        <v/>
      </c>
      <c r="D3552" t="str">
        <f>IF(HLOOKUP($D$1,'vInfo (Imported)'!$1:$5000,A3552,FALSE)&gt;0,
HLOOKUP($D$1,'vInfo (Imported)'!$1:$5000,A3552,FALSE),
"")</f>
        <v/>
      </c>
      <c r="E3552" t="str">
        <f>IF(HLOOKUP("Category",'vInfo (Imported)'!$1:$5000,A3552,FALSE)&gt;0,
HLOOKUP("Category",'vInfo (Imported)'!$1:$5000,A3552,FALSE),
"")</f>
        <v/>
      </c>
      <c r="F3552" t="str">
        <f>IF(HLOOKUP("OS according to the configuration file",'vInfo (Imported)'!$1:$5000,A3552,FALSE)&gt;0,
HLOOKUP("OS according to the configuration file",'vInfo (Imported)'!$1:$5000,A3552,FALSE),
"")</f>
        <v/>
      </c>
      <c r="G3552" s="1" t="str">
        <f>IF(HLOOKUP("Cluster",'vInfo (Imported)'!$1:$5000,A3552,FALSE)&gt;0,
HLOOKUP("Cluster",'vInfo (Imported)'!$1:$5000,A3552,FALSE),
"")</f>
        <v/>
      </c>
      <c r="K3552" s="28">
        <f>'vCluster (Imported)'!A3552</f>
        <v>0</v>
      </c>
      <c r="L3552">
        <f t="shared" si="333"/>
        <v>0</v>
      </c>
      <c r="M3552">
        <f t="shared" si="334"/>
        <v>0</v>
      </c>
      <c r="N3552">
        <f t="shared" si="335"/>
        <v>0</v>
      </c>
      <c r="O3552" s="1">
        <f t="shared" si="336"/>
        <v>0</v>
      </c>
      <c r="P3552">
        <f>SUMIFS('vCluster (Imported)'!$G:$G,'vCluster (Imported)'!$A:$A,K3552)</f>
        <v>0</v>
      </c>
      <c r="Q3552">
        <f t="shared" si="337"/>
        <v>0</v>
      </c>
    </row>
    <row r="3553" spans="1:17" x14ac:dyDescent="0.3">
      <c r="A3553">
        <f t="shared" si="332"/>
        <v>3553</v>
      </c>
      <c r="B3553" t="str">
        <f>IF(HLOOKUP("Memory",'vInfo (Imported)'!$1:$5000,A3553,FALSE)&gt;0,HLOOKUP("Memory",'vInfo (Imported)'!$1:$5000,A3553,FALSE),"")</f>
        <v/>
      </c>
      <c r="C3553" t="str">
        <f>IF(HLOOKUP("CPUs",'vInfo (Imported)'!$1:$5000,A3553,FALSE)&gt;0,
HLOOKUP("CPUs",'vInfo (Imported)'!$1:$5000,A3553,FALSE),
"")</f>
        <v/>
      </c>
      <c r="D3553" t="str">
        <f>IF(HLOOKUP($D$1,'vInfo (Imported)'!$1:$5000,A3553,FALSE)&gt;0,
HLOOKUP($D$1,'vInfo (Imported)'!$1:$5000,A3553,FALSE),
"")</f>
        <v/>
      </c>
      <c r="E3553" t="str">
        <f>IF(HLOOKUP("Category",'vInfo (Imported)'!$1:$5000,A3553,FALSE)&gt;0,
HLOOKUP("Category",'vInfo (Imported)'!$1:$5000,A3553,FALSE),
"")</f>
        <v/>
      </c>
      <c r="F3553" t="str">
        <f>IF(HLOOKUP("OS according to the configuration file",'vInfo (Imported)'!$1:$5000,A3553,FALSE)&gt;0,
HLOOKUP("OS according to the configuration file",'vInfo (Imported)'!$1:$5000,A3553,FALSE),
"")</f>
        <v/>
      </c>
      <c r="G3553" s="1" t="str">
        <f>IF(HLOOKUP("Cluster",'vInfo (Imported)'!$1:$5000,A3553,FALSE)&gt;0,
HLOOKUP("Cluster",'vInfo (Imported)'!$1:$5000,A3553,FALSE),
"")</f>
        <v/>
      </c>
      <c r="K3553" s="28">
        <f>'vCluster (Imported)'!A3553</f>
        <v>0</v>
      </c>
      <c r="L3553">
        <f t="shared" si="333"/>
        <v>0</v>
      </c>
      <c r="M3553">
        <f t="shared" si="334"/>
        <v>0</v>
      </c>
      <c r="N3553">
        <f t="shared" si="335"/>
        <v>0</v>
      </c>
      <c r="O3553" s="1">
        <f t="shared" si="336"/>
        <v>0</v>
      </c>
      <c r="P3553">
        <f>SUMIFS('vCluster (Imported)'!$G:$G,'vCluster (Imported)'!$A:$A,K3553)</f>
        <v>0</v>
      </c>
      <c r="Q3553">
        <f t="shared" si="337"/>
        <v>0</v>
      </c>
    </row>
    <row r="3554" spans="1:17" x14ac:dyDescent="0.3">
      <c r="A3554">
        <f t="shared" si="332"/>
        <v>3554</v>
      </c>
      <c r="B3554" t="str">
        <f>IF(HLOOKUP("Memory",'vInfo (Imported)'!$1:$5000,A3554,FALSE)&gt;0,HLOOKUP("Memory",'vInfo (Imported)'!$1:$5000,A3554,FALSE),"")</f>
        <v/>
      </c>
      <c r="C3554" t="str">
        <f>IF(HLOOKUP("CPUs",'vInfo (Imported)'!$1:$5000,A3554,FALSE)&gt;0,
HLOOKUP("CPUs",'vInfo (Imported)'!$1:$5000,A3554,FALSE),
"")</f>
        <v/>
      </c>
      <c r="D3554" t="str">
        <f>IF(HLOOKUP($D$1,'vInfo (Imported)'!$1:$5000,A3554,FALSE)&gt;0,
HLOOKUP($D$1,'vInfo (Imported)'!$1:$5000,A3554,FALSE),
"")</f>
        <v/>
      </c>
      <c r="E3554" t="str">
        <f>IF(HLOOKUP("Category",'vInfo (Imported)'!$1:$5000,A3554,FALSE)&gt;0,
HLOOKUP("Category",'vInfo (Imported)'!$1:$5000,A3554,FALSE),
"")</f>
        <v/>
      </c>
      <c r="F3554" t="str">
        <f>IF(HLOOKUP("OS according to the configuration file",'vInfo (Imported)'!$1:$5000,A3554,FALSE)&gt;0,
HLOOKUP("OS according to the configuration file",'vInfo (Imported)'!$1:$5000,A3554,FALSE),
"")</f>
        <v/>
      </c>
      <c r="G3554" s="1" t="str">
        <f>IF(HLOOKUP("Cluster",'vInfo (Imported)'!$1:$5000,A3554,FALSE)&gt;0,
HLOOKUP("Cluster",'vInfo (Imported)'!$1:$5000,A3554,FALSE),
"")</f>
        <v/>
      </c>
      <c r="K3554" s="28">
        <f>'vCluster (Imported)'!A3554</f>
        <v>0</v>
      </c>
      <c r="L3554">
        <f t="shared" si="333"/>
        <v>0</v>
      </c>
      <c r="M3554">
        <f t="shared" si="334"/>
        <v>0</v>
      </c>
      <c r="N3554">
        <f t="shared" si="335"/>
        <v>0</v>
      </c>
      <c r="O3554" s="1">
        <f t="shared" si="336"/>
        <v>0</v>
      </c>
      <c r="P3554">
        <f>SUMIFS('vCluster (Imported)'!$G:$G,'vCluster (Imported)'!$A:$A,K3554)</f>
        <v>0</v>
      </c>
      <c r="Q3554">
        <f t="shared" si="337"/>
        <v>0</v>
      </c>
    </row>
    <row r="3555" spans="1:17" x14ac:dyDescent="0.3">
      <c r="A3555">
        <f t="shared" si="332"/>
        <v>3555</v>
      </c>
      <c r="B3555" t="str">
        <f>IF(HLOOKUP("Memory",'vInfo (Imported)'!$1:$5000,A3555,FALSE)&gt;0,HLOOKUP("Memory",'vInfo (Imported)'!$1:$5000,A3555,FALSE),"")</f>
        <v/>
      </c>
      <c r="C3555" t="str">
        <f>IF(HLOOKUP("CPUs",'vInfo (Imported)'!$1:$5000,A3555,FALSE)&gt;0,
HLOOKUP("CPUs",'vInfo (Imported)'!$1:$5000,A3555,FALSE),
"")</f>
        <v/>
      </c>
      <c r="D3555" t="str">
        <f>IF(HLOOKUP($D$1,'vInfo (Imported)'!$1:$5000,A3555,FALSE)&gt;0,
HLOOKUP($D$1,'vInfo (Imported)'!$1:$5000,A3555,FALSE),
"")</f>
        <v/>
      </c>
      <c r="E3555" t="str">
        <f>IF(HLOOKUP("Category",'vInfo (Imported)'!$1:$5000,A3555,FALSE)&gt;0,
HLOOKUP("Category",'vInfo (Imported)'!$1:$5000,A3555,FALSE),
"")</f>
        <v/>
      </c>
      <c r="F3555" t="str">
        <f>IF(HLOOKUP("OS according to the configuration file",'vInfo (Imported)'!$1:$5000,A3555,FALSE)&gt;0,
HLOOKUP("OS according to the configuration file",'vInfo (Imported)'!$1:$5000,A3555,FALSE),
"")</f>
        <v/>
      </c>
      <c r="G3555" s="1" t="str">
        <f>IF(HLOOKUP("Cluster",'vInfo (Imported)'!$1:$5000,A3555,FALSE)&gt;0,
HLOOKUP("Cluster",'vInfo (Imported)'!$1:$5000,A3555,FALSE),
"")</f>
        <v/>
      </c>
      <c r="K3555" s="28">
        <f>'vCluster (Imported)'!A3555</f>
        <v>0</v>
      </c>
      <c r="L3555">
        <f t="shared" si="333"/>
        <v>0</v>
      </c>
      <c r="M3555">
        <f t="shared" si="334"/>
        <v>0</v>
      </c>
      <c r="N3555">
        <f t="shared" si="335"/>
        <v>0</v>
      </c>
      <c r="O3555" s="1">
        <f t="shared" si="336"/>
        <v>0</v>
      </c>
      <c r="P3555">
        <f>SUMIFS('vCluster (Imported)'!$G:$G,'vCluster (Imported)'!$A:$A,K3555)</f>
        <v>0</v>
      </c>
      <c r="Q3555">
        <f t="shared" si="337"/>
        <v>0</v>
      </c>
    </row>
    <row r="3556" spans="1:17" x14ac:dyDescent="0.3">
      <c r="A3556">
        <f t="shared" si="332"/>
        <v>3556</v>
      </c>
      <c r="B3556" t="str">
        <f>IF(HLOOKUP("Memory",'vInfo (Imported)'!$1:$5000,A3556,FALSE)&gt;0,HLOOKUP("Memory",'vInfo (Imported)'!$1:$5000,A3556,FALSE),"")</f>
        <v/>
      </c>
      <c r="C3556" t="str">
        <f>IF(HLOOKUP("CPUs",'vInfo (Imported)'!$1:$5000,A3556,FALSE)&gt;0,
HLOOKUP("CPUs",'vInfo (Imported)'!$1:$5000,A3556,FALSE),
"")</f>
        <v/>
      </c>
      <c r="D3556" t="str">
        <f>IF(HLOOKUP($D$1,'vInfo (Imported)'!$1:$5000,A3556,FALSE)&gt;0,
HLOOKUP($D$1,'vInfo (Imported)'!$1:$5000,A3556,FALSE),
"")</f>
        <v/>
      </c>
      <c r="E3556" t="str">
        <f>IF(HLOOKUP("Category",'vInfo (Imported)'!$1:$5000,A3556,FALSE)&gt;0,
HLOOKUP("Category",'vInfo (Imported)'!$1:$5000,A3556,FALSE),
"")</f>
        <v/>
      </c>
      <c r="F3556" t="str">
        <f>IF(HLOOKUP("OS according to the configuration file",'vInfo (Imported)'!$1:$5000,A3556,FALSE)&gt;0,
HLOOKUP("OS according to the configuration file",'vInfo (Imported)'!$1:$5000,A3556,FALSE),
"")</f>
        <v/>
      </c>
      <c r="G3556" s="1" t="str">
        <f>IF(HLOOKUP("Cluster",'vInfo (Imported)'!$1:$5000,A3556,FALSE)&gt;0,
HLOOKUP("Cluster",'vInfo (Imported)'!$1:$5000,A3556,FALSE),
"")</f>
        <v/>
      </c>
      <c r="K3556" s="28">
        <f>'vCluster (Imported)'!A3556</f>
        <v>0</v>
      </c>
      <c r="L3556">
        <f t="shared" si="333"/>
        <v>0</v>
      </c>
      <c r="M3556">
        <f t="shared" si="334"/>
        <v>0</v>
      </c>
      <c r="N3556">
        <f t="shared" si="335"/>
        <v>0</v>
      </c>
      <c r="O3556" s="1">
        <f t="shared" si="336"/>
        <v>0</v>
      </c>
      <c r="P3556">
        <f>SUMIFS('vCluster (Imported)'!$G:$G,'vCluster (Imported)'!$A:$A,K3556)</f>
        <v>0</v>
      </c>
      <c r="Q3556">
        <f t="shared" si="337"/>
        <v>0</v>
      </c>
    </row>
    <row r="3557" spans="1:17" x14ac:dyDescent="0.3">
      <c r="A3557">
        <f t="shared" si="332"/>
        <v>3557</v>
      </c>
      <c r="B3557" t="str">
        <f>IF(HLOOKUP("Memory",'vInfo (Imported)'!$1:$5000,A3557,FALSE)&gt;0,HLOOKUP("Memory",'vInfo (Imported)'!$1:$5000,A3557,FALSE),"")</f>
        <v/>
      </c>
      <c r="C3557" t="str">
        <f>IF(HLOOKUP("CPUs",'vInfo (Imported)'!$1:$5000,A3557,FALSE)&gt;0,
HLOOKUP("CPUs",'vInfo (Imported)'!$1:$5000,A3557,FALSE),
"")</f>
        <v/>
      </c>
      <c r="D3557" t="str">
        <f>IF(HLOOKUP($D$1,'vInfo (Imported)'!$1:$5000,A3557,FALSE)&gt;0,
HLOOKUP($D$1,'vInfo (Imported)'!$1:$5000,A3557,FALSE),
"")</f>
        <v/>
      </c>
      <c r="E3557" t="str">
        <f>IF(HLOOKUP("Category",'vInfo (Imported)'!$1:$5000,A3557,FALSE)&gt;0,
HLOOKUP("Category",'vInfo (Imported)'!$1:$5000,A3557,FALSE),
"")</f>
        <v/>
      </c>
      <c r="F3557" t="str">
        <f>IF(HLOOKUP("OS according to the configuration file",'vInfo (Imported)'!$1:$5000,A3557,FALSE)&gt;0,
HLOOKUP("OS according to the configuration file",'vInfo (Imported)'!$1:$5000,A3557,FALSE),
"")</f>
        <v/>
      </c>
      <c r="G3557" s="1" t="str">
        <f>IF(HLOOKUP("Cluster",'vInfo (Imported)'!$1:$5000,A3557,FALSE)&gt;0,
HLOOKUP("Cluster",'vInfo (Imported)'!$1:$5000,A3557,FALSE),
"")</f>
        <v/>
      </c>
      <c r="K3557" s="28">
        <f>'vCluster (Imported)'!A3557</f>
        <v>0</v>
      </c>
      <c r="L3557">
        <f t="shared" si="333"/>
        <v>0</v>
      </c>
      <c r="M3557">
        <f t="shared" si="334"/>
        <v>0</v>
      </c>
      <c r="N3557">
        <f t="shared" si="335"/>
        <v>0</v>
      </c>
      <c r="O3557" s="1">
        <f t="shared" si="336"/>
        <v>0</v>
      </c>
      <c r="P3557">
        <f>SUMIFS('vCluster (Imported)'!$G:$G,'vCluster (Imported)'!$A:$A,K3557)</f>
        <v>0</v>
      </c>
      <c r="Q3557">
        <f t="shared" si="337"/>
        <v>0</v>
      </c>
    </row>
    <row r="3558" spans="1:17" x14ac:dyDescent="0.3">
      <c r="A3558">
        <f t="shared" si="332"/>
        <v>3558</v>
      </c>
      <c r="B3558" t="str">
        <f>IF(HLOOKUP("Memory",'vInfo (Imported)'!$1:$5000,A3558,FALSE)&gt;0,HLOOKUP("Memory",'vInfo (Imported)'!$1:$5000,A3558,FALSE),"")</f>
        <v/>
      </c>
      <c r="C3558" t="str">
        <f>IF(HLOOKUP("CPUs",'vInfo (Imported)'!$1:$5000,A3558,FALSE)&gt;0,
HLOOKUP("CPUs",'vInfo (Imported)'!$1:$5000,A3558,FALSE),
"")</f>
        <v/>
      </c>
      <c r="D3558" t="str">
        <f>IF(HLOOKUP($D$1,'vInfo (Imported)'!$1:$5000,A3558,FALSE)&gt;0,
HLOOKUP($D$1,'vInfo (Imported)'!$1:$5000,A3558,FALSE),
"")</f>
        <v/>
      </c>
      <c r="E3558" t="str">
        <f>IF(HLOOKUP("Category",'vInfo (Imported)'!$1:$5000,A3558,FALSE)&gt;0,
HLOOKUP("Category",'vInfo (Imported)'!$1:$5000,A3558,FALSE),
"")</f>
        <v/>
      </c>
      <c r="F3558" t="str">
        <f>IF(HLOOKUP("OS according to the configuration file",'vInfo (Imported)'!$1:$5000,A3558,FALSE)&gt;0,
HLOOKUP("OS according to the configuration file",'vInfo (Imported)'!$1:$5000,A3558,FALSE),
"")</f>
        <v/>
      </c>
      <c r="G3558" s="1" t="str">
        <f>IF(HLOOKUP("Cluster",'vInfo (Imported)'!$1:$5000,A3558,FALSE)&gt;0,
HLOOKUP("Cluster",'vInfo (Imported)'!$1:$5000,A3558,FALSE),
"")</f>
        <v/>
      </c>
      <c r="K3558" s="28">
        <f>'vCluster (Imported)'!A3558</f>
        <v>0</v>
      </c>
      <c r="L3558">
        <f t="shared" si="333"/>
        <v>0</v>
      </c>
      <c r="M3558">
        <f t="shared" si="334"/>
        <v>0</v>
      </c>
      <c r="N3558">
        <f t="shared" si="335"/>
        <v>0</v>
      </c>
      <c r="O3558" s="1">
        <f t="shared" si="336"/>
        <v>0</v>
      </c>
      <c r="P3558">
        <f>SUMIFS('vCluster (Imported)'!$G:$G,'vCluster (Imported)'!$A:$A,K3558)</f>
        <v>0</v>
      </c>
      <c r="Q3558">
        <f t="shared" si="337"/>
        <v>0</v>
      </c>
    </row>
    <row r="3559" spans="1:17" x14ac:dyDescent="0.3">
      <c r="A3559">
        <f t="shared" si="332"/>
        <v>3559</v>
      </c>
      <c r="B3559" t="str">
        <f>IF(HLOOKUP("Memory",'vInfo (Imported)'!$1:$5000,A3559,FALSE)&gt;0,HLOOKUP("Memory",'vInfo (Imported)'!$1:$5000,A3559,FALSE),"")</f>
        <v/>
      </c>
      <c r="C3559" t="str">
        <f>IF(HLOOKUP("CPUs",'vInfo (Imported)'!$1:$5000,A3559,FALSE)&gt;0,
HLOOKUP("CPUs",'vInfo (Imported)'!$1:$5000,A3559,FALSE),
"")</f>
        <v/>
      </c>
      <c r="D3559" t="str">
        <f>IF(HLOOKUP($D$1,'vInfo (Imported)'!$1:$5000,A3559,FALSE)&gt;0,
HLOOKUP($D$1,'vInfo (Imported)'!$1:$5000,A3559,FALSE),
"")</f>
        <v/>
      </c>
      <c r="E3559" t="str">
        <f>IF(HLOOKUP("Category",'vInfo (Imported)'!$1:$5000,A3559,FALSE)&gt;0,
HLOOKUP("Category",'vInfo (Imported)'!$1:$5000,A3559,FALSE),
"")</f>
        <v/>
      </c>
      <c r="F3559" t="str">
        <f>IF(HLOOKUP("OS according to the configuration file",'vInfo (Imported)'!$1:$5000,A3559,FALSE)&gt;0,
HLOOKUP("OS according to the configuration file",'vInfo (Imported)'!$1:$5000,A3559,FALSE),
"")</f>
        <v/>
      </c>
      <c r="G3559" s="1" t="str">
        <f>IF(HLOOKUP("Cluster",'vInfo (Imported)'!$1:$5000,A3559,FALSE)&gt;0,
HLOOKUP("Cluster",'vInfo (Imported)'!$1:$5000,A3559,FALSE),
"")</f>
        <v/>
      </c>
      <c r="K3559" s="28">
        <f>'vCluster (Imported)'!A3559</f>
        <v>0</v>
      </c>
      <c r="L3559">
        <f t="shared" si="333"/>
        <v>0</v>
      </c>
      <c r="M3559">
        <f t="shared" si="334"/>
        <v>0</v>
      </c>
      <c r="N3559">
        <f t="shared" si="335"/>
        <v>0</v>
      </c>
      <c r="O3559" s="1">
        <f t="shared" si="336"/>
        <v>0</v>
      </c>
      <c r="P3559">
        <f>SUMIFS('vCluster (Imported)'!$G:$G,'vCluster (Imported)'!$A:$A,K3559)</f>
        <v>0</v>
      </c>
      <c r="Q3559">
        <f t="shared" si="337"/>
        <v>0</v>
      </c>
    </row>
    <row r="3560" spans="1:17" x14ac:dyDescent="0.3">
      <c r="A3560">
        <f t="shared" si="332"/>
        <v>3560</v>
      </c>
      <c r="B3560" t="str">
        <f>IF(HLOOKUP("Memory",'vInfo (Imported)'!$1:$5000,A3560,FALSE)&gt;0,HLOOKUP("Memory",'vInfo (Imported)'!$1:$5000,A3560,FALSE),"")</f>
        <v/>
      </c>
      <c r="C3560" t="str">
        <f>IF(HLOOKUP("CPUs",'vInfo (Imported)'!$1:$5000,A3560,FALSE)&gt;0,
HLOOKUP("CPUs",'vInfo (Imported)'!$1:$5000,A3560,FALSE),
"")</f>
        <v/>
      </c>
      <c r="D3560" t="str">
        <f>IF(HLOOKUP($D$1,'vInfo (Imported)'!$1:$5000,A3560,FALSE)&gt;0,
HLOOKUP($D$1,'vInfo (Imported)'!$1:$5000,A3560,FALSE),
"")</f>
        <v/>
      </c>
      <c r="E3560" t="str">
        <f>IF(HLOOKUP("Category",'vInfo (Imported)'!$1:$5000,A3560,FALSE)&gt;0,
HLOOKUP("Category",'vInfo (Imported)'!$1:$5000,A3560,FALSE),
"")</f>
        <v/>
      </c>
      <c r="F3560" t="str">
        <f>IF(HLOOKUP("OS according to the configuration file",'vInfo (Imported)'!$1:$5000,A3560,FALSE)&gt;0,
HLOOKUP("OS according to the configuration file",'vInfo (Imported)'!$1:$5000,A3560,FALSE),
"")</f>
        <v/>
      </c>
      <c r="G3560" s="1" t="str">
        <f>IF(HLOOKUP("Cluster",'vInfo (Imported)'!$1:$5000,A3560,FALSE)&gt;0,
HLOOKUP("Cluster",'vInfo (Imported)'!$1:$5000,A3560,FALSE),
"")</f>
        <v/>
      </c>
      <c r="K3560" s="28">
        <f>'vCluster (Imported)'!A3560</f>
        <v>0</v>
      </c>
      <c r="L3560">
        <f t="shared" si="333"/>
        <v>0</v>
      </c>
      <c r="M3560">
        <f t="shared" si="334"/>
        <v>0</v>
      </c>
      <c r="N3560">
        <f t="shared" si="335"/>
        <v>0</v>
      </c>
      <c r="O3560" s="1">
        <f t="shared" si="336"/>
        <v>0</v>
      </c>
      <c r="P3560">
        <f>SUMIFS('vCluster (Imported)'!$G:$G,'vCluster (Imported)'!$A:$A,K3560)</f>
        <v>0</v>
      </c>
      <c r="Q3560">
        <f t="shared" si="337"/>
        <v>0</v>
      </c>
    </row>
    <row r="3561" spans="1:17" x14ac:dyDescent="0.3">
      <c r="A3561">
        <f t="shared" si="332"/>
        <v>3561</v>
      </c>
      <c r="B3561" t="str">
        <f>IF(HLOOKUP("Memory",'vInfo (Imported)'!$1:$5000,A3561,FALSE)&gt;0,HLOOKUP("Memory",'vInfo (Imported)'!$1:$5000,A3561,FALSE),"")</f>
        <v/>
      </c>
      <c r="C3561" t="str">
        <f>IF(HLOOKUP("CPUs",'vInfo (Imported)'!$1:$5000,A3561,FALSE)&gt;0,
HLOOKUP("CPUs",'vInfo (Imported)'!$1:$5000,A3561,FALSE),
"")</f>
        <v/>
      </c>
      <c r="D3561" t="str">
        <f>IF(HLOOKUP($D$1,'vInfo (Imported)'!$1:$5000,A3561,FALSE)&gt;0,
HLOOKUP($D$1,'vInfo (Imported)'!$1:$5000,A3561,FALSE),
"")</f>
        <v/>
      </c>
      <c r="E3561" t="str">
        <f>IF(HLOOKUP("Category",'vInfo (Imported)'!$1:$5000,A3561,FALSE)&gt;0,
HLOOKUP("Category",'vInfo (Imported)'!$1:$5000,A3561,FALSE),
"")</f>
        <v/>
      </c>
      <c r="F3561" t="str">
        <f>IF(HLOOKUP("OS according to the configuration file",'vInfo (Imported)'!$1:$5000,A3561,FALSE)&gt;0,
HLOOKUP("OS according to the configuration file",'vInfo (Imported)'!$1:$5000,A3561,FALSE),
"")</f>
        <v/>
      </c>
      <c r="G3561" s="1" t="str">
        <f>IF(HLOOKUP("Cluster",'vInfo (Imported)'!$1:$5000,A3561,FALSE)&gt;0,
HLOOKUP("Cluster",'vInfo (Imported)'!$1:$5000,A3561,FALSE),
"")</f>
        <v/>
      </c>
      <c r="K3561" s="28">
        <f>'vCluster (Imported)'!A3561</f>
        <v>0</v>
      </c>
      <c r="L3561">
        <f t="shared" si="333"/>
        <v>0</v>
      </c>
      <c r="M3561">
        <f t="shared" si="334"/>
        <v>0</v>
      </c>
      <c r="N3561">
        <f t="shared" si="335"/>
        <v>0</v>
      </c>
      <c r="O3561" s="1">
        <f t="shared" si="336"/>
        <v>0</v>
      </c>
      <c r="P3561">
        <f>SUMIFS('vCluster (Imported)'!$G:$G,'vCluster (Imported)'!$A:$A,K3561)</f>
        <v>0</v>
      </c>
      <c r="Q3561">
        <f t="shared" si="337"/>
        <v>0</v>
      </c>
    </row>
    <row r="3562" spans="1:17" x14ac:dyDescent="0.3">
      <c r="A3562">
        <f t="shared" si="332"/>
        <v>3562</v>
      </c>
      <c r="B3562" t="str">
        <f>IF(HLOOKUP("Memory",'vInfo (Imported)'!$1:$5000,A3562,FALSE)&gt;0,HLOOKUP("Memory",'vInfo (Imported)'!$1:$5000,A3562,FALSE),"")</f>
        <v/>
      </c>
      <c r="C3562" t="str">
        <f>IF(HLOOKUP("CPUs",'vInfo (Imported)'!$1:$5000,A3562,FALSE)&gt;0,
HLOOKUP("CPUs",'vInfo (Imported)'!$1:$5000,A3562,FALSE),
"")</f>
        <v/>
      </c>
      <c r="D3562" t="str">
        <f>IF(HLOOKUP($D$1,'vInfo (Imported)'!$1:$5000,A3562,FALSE)&gt;0,
HLOOKUP($D$1,'vInfo (Imported)'!$1:$5000,A3562,FALSE),
"")</f>
        <v/>
      </c>
      <c r="E3562" t="str">
        <f>IF(HLOOKUP("Category",'vInfo (Imported)'!$1:$5000,A3562,FALSE)&gt;0,
HLOOKUP("Category",'vInfo (Imported)'!$1:$5000,A3562,FALSE),
"")</f>
        <v/>
      </c>
      <c r="F3562" t="str">
        <f>IF(HLOOKUP("OS according to the configuration file",'vInfo (Imported)'!$1:$5000,A3562,FALSE)&gt;0,
HLOOKUP("OS according to the configuration file",'vInfo (Imported)'!$1:$5000,A3562,FALSE),
"")</f>
        <v/>
      </c>
      <c r="G3562" s="1" t="str">
        <f>IF(HLOOKUP("Cluster",'vInfo (Imported)'!$1:$5000,A3562,FALSE)&gt;0,
HLOOKUP("Cluster",'vInfo (Imported)'!$1:$5000,A3562,FALSE),
"")</f>
        <v/>
      </c>
      <c r="K3562" s="28">
        <f>'vCluster (Imported)'!A3562</f>
        <v>0</v>
      </c>
      <c r="L3562">
        <f t="shared" si="333"/>
        <v>0</v>
      </c>
      <c r="M3562">
        <f t="shared" si="334"/>
        <v>0</v>
      </c>
      <c r="N3562">
        <f t="shared" si="335"/>
        <v>0</v>
      </c>
      <c r="O3562" s="1">
        <f t="shared" si="336"/>
        <v>0</v>
      </c>
      <c r="P3562">
        <f>SUMIFS('vCluster (Imported)'!$G:$G,'vCluster (Imported)'!$A:$A,K3562)</f>
        <v>0</v>
      </c>
      <c r="Q3562">
        <f t="shared" si="337"/>
        <v>0</v>
      </c>
    </row>
    <row r="3563" spans="1:17" x14ac:dyDescent="0.3">
      <c r="A3563">
        <f t="shared" si="332"/>
        <v>3563</v>
      </c>
      <c r="B3563" t="str">
        <f>IF(HLOOKUP("Memory",'vInfo (Imported)'!$1:$5000,A3563,FALSE)&gt;0,HLOOKUP("Memory",'vInfo (Imported)'!$1:$5000,A3563,FALSE),"")</f>
        <v/>
      </c>
      <c r="C3563" t="str">
        <f>IF(HLOOKUP("CPUs",'vInfo (Imported)'!$1:$5000,A3563,FALSE)&gt;0,
HLOOKUP("CPUs",'vInfo (Imported)'!$1:$5000,A3563,FALSE),
"")</f>
        <v/>
      </c>
      <c r="D3563" t="str">
        <f>IF(HLOOKUP($D$1,'vInfo (Imported)'!$1:$5000,A3563,FALSE)&gt;0,
HLOOKUP($D$1,'vInfo (Imported)'!$1:$5000,A3563,FALSE),
"")</f>
        <v/>
      </c>
      <c r="E3563" t="str">
        <f>IF(HLOOKUP("Category",'vInfo (Imported)'!$1:$5000,A3563,FALSE)&gt;0,
HLOOKUP("Category",'vInfo (Imported)'!$1:$5000,A3563,FALSE),
"")</f>
        <v/>
      </c>
      <c r="F3563" t="str">
        <f>IF(HLOOKUP("OS according to the configuration file",'vInfo (Imported)'!$1:$5000,A3563,FALSE)&gt;0,
HLOOKUP("OS according to the configuration file",'vInfo (Imported)'!$1:$5000,A3563,FALSE),
"")</f>
        <v/>
      </c>
      <c r="G3563" s="1" t="str">
        <f>IF(HLOOKUP("Cluster",'vInfo (Imported)'!$1:$5000,A3563,FALSE)&gt;0,
HLOOKUP("Cluster",'vInfo (Imported)'!$1:$5000,A3563,FALSE),
"")</f>
        <v/>
      </c>
      <c r="K3563" s="28">
        <f>'vCluster (Imported)'!A3563</f>
        <v>0</v>
      </c>
      <c r="L3563">
        <f t="shared" si="333"/>
        <v>0</v>
      </c>
      <c r="M3563">
        <f t="shared" si="334"/>
        <v>0</v>
      </c>
      <c r="N3563">
        <f t="shared" si="335"/>
        <v>0</v>
      </c>
      <c r="O3563" s="1">
        <f t="shared" si="336"/>
        <v>0</v>
      </c>
      <c r="P3563">
        <f>SUMIFS('vCluster (Imported)'!$G:$G,'vCluster (Imported)'!$A:$A,K3563)</f>
        <v>0</v>
      </c>
      <c r="Q3563">
        <f t="shared" si="337"/>
        <v>0</v>
      </c>
    </row>
    <row r="3564" spans="1:17" x14ac:dyDescent="0.3">
      <c r="A3564">
        <f t="shared" si="332"/>
        <v>3564</v>
      </c>
      <c r="B3564" t="str">
        <f>IF(HLOOKUP("Memory",'vInfo (Imported)'!$1:$5000,A3564,FALSE)&gt;0,HLOOKUP("Memory",'vInfo (Imported)'!$1:$5000,A3564,FALSE),"")</f>
        <v/>
      </c>
      <c r="C3564" t="str">
        <f>IF(HLOOKUP("CPUs",'vInfo (Imported)'!$1:$5000,A3564,FALSE)&gt;0,
HLOOKUP("CPUs",'vInfo (Imported)'!$1:$5000,A3564,FALSE),
"")</f>
        <v/>
      </c>
      <c r="D3564" t="str">
        <f>IF(HLOOKUP($D$1,'vInfo (Imported)'!$1:$5000,A3564,FALSE)&gt;0,
HLOOKUP($D$1,'vInfo (Imported)'!$1:$5000,A3564,FALSE),
"")</f>
        <v/>
      </c>
      <c r="E3564" t="str">
        <f>IF(HLOOKUP("Category",'vInfo (Imported)'!$1:$5000,A3564,FALSE)&gt;0,
HLOOKUP("Category",'vInfo (Imported)'!$1:$5000,A3564,FALSE),
"")</f>
        <v/>
      </c>
      <c r="F3564" t="str">
        <f>IF(HLOOKUP("OS according to the configuration file",'vInfo (Imported)'!$1:$5000,A3564,FALSE)&gt;0,
HLOOKUP("OS according to the configuration file",'vInfo (Imported)'!$1:$5000,A3564,FALSE),
"")</f>
        <v/>
      </c>
      <c r="G3564" s="1" t="str">
        <f>IF(HLOOKUP("Cluster",'vInfo (Imported)'!$1:$5000,A3564,FALSE)&gt;0,
HLOOKUP("Cluster",'vInfo (Imported)'!$1:$5000,A3564,FALSE),
"")</f>
        <v/>
      </c>
      <c r="K3564" s="28">
        <f>'vCluster (Imported)'!A3564</f>
        <v>0</v>
      </c>
      <c r="L3564">
        <f t="shared" si="333"/>
        <v>0</v>
      </c>
      <c r="M3564">
        <f t="shared" si="334"/>
        <v>0</v>
      </c>
      <c r="N3564">
        <f t="shared" si="335"/>
        <v>0</v>
      </c>
      <c r="O3564" s="1">
        <f t="shared" si="336"/>
        <v>0</v>
      </c>
      <c r="P3564">
        <f>SUMIFS('vCluster (Imported)'!$G:$G,'vCluster (Imported)'!$A:$A,K3564)</f>
        <v>0</v>
      </c>
      <c r="Q3564">
        <f t="shared" si="337"/>
        <v>0</v>
      </c>
    </row>
    <row r="3565" spans="1:17" x14ac:dyDescent="0.3">
      <c r="A3565">
        <f t="shared" si="332"/>
        <v>3565</v>
      </c>
      <c r="B3565" t="str">
        <f>IF(HLOOKUP("Memory",'vInfo (Imported)'!$1:$5000,A3565,FALSE)&gt;0,HLOOKUP("Memory",'vInfo (Imported)'!$1:$5000,A3565,FALSE),"")</f>
        <v/>
      </c>
      <c r="C3565" t="str">
        <f>IF(HLOOKUP("CPUs",'vInfo (Imported)'!$1:$5000,A3565,FALSE)&gt;0,
HLOOKUP("CPUs",'vInfo (Imported)'!$1:$5000,A3565,FALSE),
"")</f>
        <v/>
      </c>
      <c r="D3565" t="str">
        <f>IF(HLOOKUP($D$1,'vInfo (Imported)'!$1:$5000,A3565,FALSE)&gt;0,
HLOOKUP($D$1,'vInfo (Imported)'!$1:$5000,A3565,FALSE),
"")</f>
        <v/>
      </c>
      <c r="E3565" t="str">
        <f>IF(HLOOKUP("Category",'vInfo (Imported)'!$1:$5000,A3565,FALSE)&gt;0,
HLOOKUP("Category",'vInfo (Imported)'!$1:$5000,A3565,FALSE),
"")</f>
        <v/>
      </c>
      <c r="F3565" t="str">
        <f>IF(HLOOKUP("OS according to the configuration file",'vInfo (Imported)'!$1:$5000,A3565,FALSE)&gt;0,
HLOOKUP("OS according to the configuration file",'vInfo (Imported)'!$1:$5000,A3565,FALSE),
"")</f>
        <v/>
      </c>
      <c r="G3565" s="1" t="str">
        <f>IF(HLOOKUP("Cluster",'vInfo (Imported)'!$1:$5000,A3565,FALSE)&gt;0,
HLOOKUP("Cluster",'vInfo (Imported)'!$1:$5000,A3565,FALSE),
"")</f>
        <v/>
      </c>
      <c r="K3565" s="28">
        <f>'vCluster (Imported)'!A3565</f>
        <v>0</v>
      </c>
      <c r="L3565">
        <f t="shared" si="333"/>
        <v>0</v>
      </c>
      <c r="M3565">
        <f t="shared" si="334"/>
        <v>0</v>
      </c>
      <c r="N3565">
        <f t="shared" si="335"/>
        <v>0</v>
      </c>
      <c r="O3565" s="1">
        <f t="shared" si="336"/>
        <v>0</v>
      </c>
      <c r="P3565">
        <f>SUMIFS('vCluster (Imported)'!$G:$G,'vCluster (Imported)'!$A:$A,K3565)</f>
        <v>0</v>
      </c>
      <c r="Q3565">
        <f t="shared" si="337"/>
        <v>0</v>
      </c>
    </row>
    <row r="3566" spans="1:17" x14ac:dyDescent="0.3">
      <c r="A3566">
        <f t="shared" si="332"/>
        <v>3566</v>
      </c>
      <c r="B3566" t="str">
        <f>IF(HLOOKUP("Memory",'vInfo (Imported)'!$1:$5000,A3566,FALSE)&gt;0,HLOOKUP("Memory",'vInfo (Imported)'!$1:$5000,A3566,FALSE),"")</f>
        <v/>
      </c>
      <c r="C3566" t="str">
        <f>IF(HLOOKUP("CPUs",'vInfo (Imported)'!$1:$5000,A3566,FALSE)&gt;0,
HLOOKUP("CPUs",'vInfo (Imported)'!$1:$5000,A3566,FALSE),
"")</f>
        <v/>
      </c>
      <c r="D3566" t="str">
        <f>IF(HLOOKUP($D$1,'vInfo (Imported)'!$1:$5000,A3566,FALSE)&gt;0,
HLOOKUP($D$1,'vInfo (Imported)'!$1:$5000,A3566,FALSE),
"")</f>
        <v/>
      </c>
      <c r="E3566" t="str">
        <f>IF(HLOOKUP("Category",'vInfo (Imported)'!$1:$5000,A3566,FALSE)&gt;0,
HLOOKUP("Category",'vInfo (Imported)'!$1:$5000,A3566,FALSE),
"")</f>
        <v/>
      </c>
      <c r="F3566" t="str">
        <f>IF(HLOOKUP("OS according to the configuration file",'vInfo (Imported)'!$1:$5000,A3566,FALSE)&gt;0,
HLOOKUP("OS according to the configuration file",'vInfo (Imported)'!$1:$5000,A3566,FALSE),
"")</f>
        <v/>
      </c>
      <c r="G3566" s="1" t="str">
        <f>IF(HLOOKUP("Cluster",'vInfo (Imported)'!$1:$5000,A3566,FALSE)&gt;0,
HLOOKUP("Cluster",'vInfo (Imported)'!$1:$5000,A3566,FALSE),
"")</f>
        <v/>
      </c>
      <c r="K3566" s="28">
        <f>'vCluster (Imported)'!A3566</f>
        <v>0</v>
      </c>
      <c r="L3566">
        <f t="shared" si="333"/>
        <v>0</v>
      </c>
      <c r="M3566">
        <f t="shared" si="334"/>
        <v>0</v>
      </c>
      <c r="N3566">
        <f t="shared" si="335"/>
        <v>0</v>
      </c>
      <c r="O3566" s="1">
        <f t="shared" si="336"/>
        <v>0</v>
      </c>
      <c r="P3566">
        <f>SUMIFS('vCluster (Imported)'!$G:$G,'vCluster (Imported)'!$A:$A,K3566)</f>
        <v>0</v>
      </c>
      <c r="Q3566">
        <f t="shared" si="337"/>
        <v>0</v>
      </c>
    </row>
    <row r="3567" spans="1:17" x14ac:dyDescent="0.3">
      <c r="A3567">
        <f t="shared" si="332"/>
        <v>3567</v>
      </c>
      <c r="B3567" t="str">
        <f>IF(HLOOKUP("Memory",'vInfo (Imported)'!$1:$5000,A3567,FALSE)&gt;0,HLOOKUP("Memory",'vInfo (Imported)'!$1:$5000,A3567,FALSE),"")</f>
        <v/>
      </c>
      <c r="C3567" t="str">
        <f>IF(HLOOKUP("CPUs",'vInfo (Imported)'!$1:$5000,A3567,FALSE)&gt;0,
HLOOKUP("CPUs",'vInfo (Imported)'!$1:$5000,A3567,FALSE),
"")</f>
        <v/>
      </c>
      <c r="D3567" t="str">
        <f>IF(HLOOKUP($D$1,'vInfo (Imported)'!$1:$5000,A3567,FALSE)&gt;0,
HLOOKUP($D$1,'vInfo (Imported)'!$1:$5000,A3567,FALSE),
"")</f>
        <v/>
      </c>
      <c r="E3567" t="str">
        <f>IF(HLOOKUP("Category",'vInfo (Imported)'!$1:$5000,A3567,FALSE)&gt;0,
HLOOKUP("Category",'vInfo (Imported)'!$1:$5000,A3567,FALSE),
"")</f>
        <v/>
      </c>
      <c r="F3567" t="str">
        <f>IF(HLOOKUP("OS according to the configuration file",'vInfo (Imported)'!$1:$5000,A3567,FALSE)&gt;0,
HLOOKUP("OS according to the configuration file",'vInfo (Imported)'!$1:$5000,A3567,FALSE),
"")</f>
        <v/>
      </c>
      <c r="G3567" s="1" t="str">
        <f>IF(HLOOKUP("Cluster",'vInfo (Imported)'!$1:$5000,A3567,FALSE)&gt;0,
HLOOKUP("Cluster",'vInfo (Imported)'!$1:$5000,A3567,FALSE),
"")</f>
        <v/>
      </c>
      <c r="K3567" s="28">
        <f>'vCluster (Imported)'!A3567</f>
        <v>0</v>
      </c>
      <c r="L3567">
        <f t="shared" si="333"/>
        <v>0</v>
      </c>
      <c r="M3567">
        <f t="shared" si="334"/>
        <v>0</v>
      </c>
      <c r="N3567">
        <f t="shared" si="335"/>
        <v>0</v>
      </c>
      <c r="O3567" s="1">
        <f t="shared" si="336"/>
        <v>0</v>
      </c>
      <c r="P3567">
        <f>SUMIFS('vCluster (Imported)'!$G:$G,'vCluster (Imported)'!$A:$A,K3567)</f>
        <v>0</v>
      </c>
      <c r="Q3567">
        <f t="shared" si="337"/>
        <v>0</v>
      </c>
    </row>
    <row r="3568" spans="1:17" x14ac:dyDescent="0.3">
      <c r="A3568">
        <f t="shared" si="332"/>
        <v>3568</v>
      </c>
      <c r="B3568" t="str">
        <f>IF(HLOOKUP("Memory",'vInfo (Imported)'!$1:$5000,A3568,FALSE)&gt;0,HLOOKUP("Memory",'vInfo (Imported)'!$1:$5000,A3568,FALSE),"")</f>
        <v/>
      </c>
      <c r="C3568" t="str">
        <f>IF(HLOOKUP("CPUs",'vInfo (Imported)'!$1:$5000,A3568,FALSE)&gt;0,
HLOOKUP("CPUs",'vInfo (Imported)'!$1:$5000,A3568,FALSE),
"")</f>
        <v/>
      </c>
      <c r="D3568" t="str">
        <f>IF(HLOOKUP($D$1,'vInfo (Imported)'!$1:$5000,A3568,FALSE)&gt;0,
HLOOKUP($D$1,'vInfo (Imported)'!$1:$5000,A3568,FALSE),
"")</f>
        <v/>
      </c>
      <c r="E3568" t="str">
        <f>IF(HLOOKUP("Category",'vInfo (Imported)'!$1:$5000,A3568,FALSE)&gt;0,
HLOOKUP("Category",'vInfo (Imported)'!$1:$5000,A3568,FALSE),
"")</f>
        <v/>
      </c>
      <c r="F3568" t="str">
        <f>IF(HLOOKUP("OS according to the configuration file",'vInfo (Imported)'!$1:$5000,A3568,FALSE)&gt;0,
HLOOKUP("OS according to the configuration file",'vInfo (Imported)'!$1:$5000,A3568,FALSE),
"")</f>
        <v/>
      </c>
      <c r="G3568" s="1" t="str">
        <f>IF(HLOOKUP("Cluster",'vInfo (Imported)'!$1:$5000,A3568,FALSE)&gt;0,
HLOOKUP("Cluster",'vInfo (Imported)'!$1:$5000,A3568,FALSE),
"")</f>
        <v/>
      </c>
      <c r="K3568" s="28">
        <f>'vCluster (Imported)'!A3568</f>
        <v>0</v>
      </c>
      <c r="L3568">
        <f t="shared" si="333"/>
        <v>0</v>
      </c>
      <c r="M3568">
        <f t="shared" si="334"/>
        <v>0</v>
      </c>
      <c r="N3568">
        <f t="shared" si="335"/>
        <v>0</v>
      </c>
      <c r="O3568" s="1">
        <f t="shared" si="336"/>
        <v>0</v>
      </c>
      <c r="P3568">
        <f>SUMIFS('vCluster (Imported)'!$G:$G,'vCluster (Imported)'!$A:$A,K3568)</f>
        <v>0</v>
      </c>
      <c r="Q3568">
        <f t="shared" si="337"/>
        <v>0</v>
      </c>
    </row>
    <row r="3569" spans="1:17" x14ac:dyDescent="0.3">
      <c r="A3569">
        <f t="shared" si="332"/>
        <v>3569</v>
      </c>
      <c r="B3569" t="str">
        <f>IF(HLOOKUP("Memory",'vInfo (Imported)'!$1:$5000,A3569,FALSE)&gt;0,HLOOKUP("Memory",'vInfo (Imported)'!$1:$5000,A3569,FALSE),"")</f>
        <v/>
      </c>
      <c r="C3569" t="str">
        <f>IF(HLOOKUP("CPUs",'vInfo (Imported)'!$1:$5000,A3569,FALSE)&gt;0,
HLOOKUP("CPUs",'vInfo (Imported)'!$1:$5000,A3569,FALSE),
"")</f>
        <v/>
      </c>
      <c r="D3569" t="str">
        <f>IF(HLOOKUP($D$1,'vInfo (Imported)'!$1:$5000,A3569,FALSE)&gt;0,
HLOOKUP($D$1,'vInfo (Imported)'!$1:$5000,A3569,FALSE),
"")</f>
        <v/>
      </c>
      <c r="E3569" t="str">
        <f>IF(HLOOKUP("Category",'vInfo (Imported)'!$1:$5000,A3569,FALSE)&gt;0,
HLOOKUP("Category",'vInfo (Imported)'!$1:$5000,A3569,FALSE),
"")</f>
        <v/>
      </c>
      <c r="F3569" t="str">
        <f>IF(HLOOKUP("OS according to the configuration file",'vInfo (Imported)'!$1:$5000,A3569,FALSE)&gt;0,
HLOOKUP("OS according to the configuration file",'vInfo (Imported)'!$1:$5000,A3569,FALSE),
"")</f>
        <v/>
      </c>
      <c r="G3569" s="1" t="str">
        <f>IF(HLOOKUP("Cluster",'vInfo (Imported)'!$1:$5000,A3569,FALSE)&gt;0,
HLOOKUP("Cluster",'vInfo (Imported)'!$1:$5000,A3569,FALSE),
"")</f>
        <v/>
      </c>
      <c r="K3569" s="28">
        <f>'vCluster (Imported)'!A3569</f>
        <v>0</v>
      </c>
      <c r="L3569">
        <f t="shared" si="333"/>
        <v>0</v>
      </c>
      <c r="M3569">
        <f t="shared" si="334"/>
        <v>0</v>
      </c>
      <c r="N3569">
        <f t="shared" si="335"/>
        <v>0</v>
      </c>
      <c r="O3569" s="1">
        <f t="shared" si="336"/>
        <v>0</v>
      </c>
      <c r="P3569">
        <f>SUMIFS('vCluster (Imported)'!$G:$G,'vCluster (Imported)'!$A:$A,K3569)</f>
        <v>0</v>
      </c>
      <c r="Q3569">
        <f t="shared" si="337"/>
        <v>0</v>
      </c>
    </row>
    <row r="3570" spans="1:17" x14ac:dyDescent="0.3">
      <c r="A3570">
        <f t="shared" si="332"/>
        <v>3570</v>
      </c>
      <c r="B3570" t="str">
        <f>IF(HLOOKUP("Memory",'vInfo (Imported)'!$1:$5000,A3570,FALSE)&gt;0,HLOOKUP("Memory",'vInfo (Imported)'!$1:$5000,A3570,FALSE),"")</f>
        <v/>
      </c>
      <c r="C3570" t="str">
        <f>IF(HLOOKUP("CPUs",'vInfo (Imported)'!$1:$5000,A3570,FALSE)&gt;0,
HLOOKUP("CPUs",'vInfo (Imported)'!$1:$5000,A3570,FALSE),
"")</f>
        <v/>
      </c>
      <c r="D3570" t="str">
        <f>IF(HLOOKUP($D$1,'vInfo (Imported)'!$1:$5000,A3570,FALSE)&gt;0,
HLOOKUP($D$1,'vInfo (Imported)'!$1:$5000,A3570,FALSE),
"")</f>
        <v/>
      </c>
      <c r="E3570" t="str">
        <f>IF(HLOOKUP("Category",'vInfo (Imported)'!$1:$5000,A3570,FALSE)&gt;0,
HLOOKUP("Category",'vInfo (Imported)'!$1:$5000,A3570,FALSE),
"")</f>
        <v/>
      </c>
      <c r="F3570" t="str">
        <f>IF(HLOOKUP("OS according to the configuration file",'vInfo (Imported)'!$1:$5000,A3570,FALSE)&gt;0,
HLOOKUP("OS according to the configuration file",'vInfo (Imported)'!$1:$5000,A3570,FALSE),
"")</f>
        <v/>
      </c>
      <c r="G3570" s="1" t="str">
        <f>IF(HLOOKUP("Cluster",'vInfo (Imported)'!$1:$5000,A3570,FALSE)&gt;0,
HLOOKUP("Cluster",'vInfo (Imported)'!$1:$5000,A3570,FALSE),
"")</f>
        <v/>
      </c>
      <c r="K3570" s="28">
        <f>'vCluster (Imported)'!A3570</f>
        <v>0</v>
      </c>
      <c r="L3570">
        <f t="shared" si="333"/>
        <v>0</v>
      </c>
      <c r="M3570">
        <f t="shared" si="334"/>
        <v>0</v>
      </c>
      <c r="N3570">
        <f t="shared" si="335"/>
        <v>0</v>
      </c>
      <c r="O3570" s="1">
        <f t="shared" si="336"/>
        <v>0</v>
      </c>
      <c r="P3570">
        <f>SUMIFS('vCluster (Imported)'!$G:$G,'vCluster (Imported)'!$A:$A,K3570)</f>
        <v>0</v>
      </c>
      <c r="Q3570">
        <f t="shared" si="337"/>
        <v>0</v>
      </c>
    </row>
    <row r="3571" spans="1:17" x14ac:dyDescent="0.3">
      <c r="A3571">
        <f t="shared" si="332"/>
        <v>3571</v>
      </c>
      <c r="B3571" t="str">
        <f>IF(HLOOKUP("Memory",'vInfo (Imported)'!$1:$5000,A3571,FALSE)&gt;0,HLOOKUP("Memory",'vInfo (Imported)'!$1:$5000,A3571,FALSE),"")</f>
        <v/>
      </c>
      <c r="C3571" t="str">
        <f>IF(HLOOKUP("CPUs",'vInfo (Imported)'!$1:$5000,A3571,FALSE)&gt;0,
HLOOKUP("CPUs",'vInfo (Imported)'!$1:$5000,A3571,FALSE),
"")</f>
        <v/>
      </c>
      <c r="D3571" t="str">
        <f>IF(HLOOKUP($D$1,'vInfo (Imported)'!$1:$5000,A3571,FALSE)&gt;0,
HLOOKUP($D$1,'vInfo (Imported)'!$1:$5000,A3571,FALSE),
"")</f>
        <v/>
      </c>
      <c r="E3571" t="str">
        <f>IF(HLOOKUP("Category",'vInfo (Imported)'!$1:$5000,A3571,FALSE)&gt;0,
HLOOKUP("Category",'vInfo (Imported)'!$1:$5000,A3571,FALSE),
"")</f>
        <v/>
      </c>
      <c r="F3571" t="str">
        <f>IF(HLOOKUP("OS according to the configuration file",'vInfo (Imported)'!$1:$5000,A3571,FALSE)&gt;0,
HLOOKUP("OS according to the configuration file",'vInfo (Imported)'!$1:$5000,A3571,FALSE),
"")</f>
        <v/>
      </c>
      <c r="G3571" s="1" t="str">
        <f>IF(HLOOKUP("Cluster",'vInfo (Imported)'!$1:$5000,A3571,FALSE)&gt;0,
HLOOKUP("Cluster",'vInfo (Imported)'!$1:$5000,A3571,FALSE),
"")</f>
        <v/>
      </c>
      <c r="K3571" s="28">
        <f>'vCluster (Imported)'!A3571</f>
        <v>0</v>
      </c>
      <c r="L3571">
        <f t="shared" si="333"/>
        <v>0</v>
      </c>
      <c r="M3571">
        <f t="shared" si="334"/>
        <v>0</v>
      </c>
      <c r="N3571">
        <f t="shared" si="335"/>
        <v>0</v>
      </c>
      <c r="O3571" s="1">
        <f t="shared" si="336"/>
        <v>0</v>
      </c>
      <c r="P3571">
        <f>SUMIFS('vCluster (Imported)'!$G:$G,'vCluster (Imported)'!$A:$A,K3571)</f>
        <v>0</v>
      </c>
      <c r="Q3571">
        <f t="shared" si="337"/>
        <v>0</v>
      </c>
    </row>
    <row r="3572" spans="1:17" x14ac:dyDescent="0.3">
      <c r="A3572">
        <f t="shared" si="332"/>
        <v>3572</v>
      </c>
      <c r="B3572" t="str">
        <f>IF(HLOOKUP("Memory",'vInfo (Imported)'!$1:$5000,A3572,FALSE)&gt;0,HLOOKUP("Memory",'vInfo (Imported)'!$1:$5000,A3572,FALSE),"")</f>
        <v/>
      </c>
      <c r="C3572" t="str">
        <f>IF(HLOOKUP("CPUs",'vInfo (Imported)'!$1:$5000,A3572,FALSE)&gt;0,
HLOOKUP("CPUs",'vInfo (Imported)'!$1:$5000,A3572,FALSE),
"")</f>
        <v/>
      </c>
      <c r="D3572" t="str">
        <f>IF(HLOOKUP($D$1,'vInfo (Imported)'!$1:$5000,A3572,FALSE)&gt;0,
HLOOKUP($D$1,'vInfo (Imported)'!$1:$5000,A3572,FALSE),
"")</f>
        <v/>
      </c>
      <c r="E3572" t="str">
        <f>IF(HLOOKUP("Category",'vInfo (Imported)'!$1:$5000,A3572,FALSE)&gt;0,
HLOOKUP("Category",'vInfo (Imported)'!$1:$5000,A3572,FALSE),
"")</f>
        <v/>
      </c>
      <c r="F3572" t="str">
        <f>IF(HLOOKUP("OS according to the configuration file",'vInfo (Imported)'!$1:$5000,A3572,FALSE)&gt;0,
HLOOKUP("OS according to the configuration file",'vInfo (Imported)'!$1:$5000,A3572,FALSE),
"")</f>
        <v/>
      </c>
      <c r="G3572" s="1" t="str">
        <f>IF(HLOOKUP("Cluster",'vInfo (Imported)'!$1:$5000,A3572,FALSE)&gt;0,
HLOOKUP("Cluster",'vInfo (Imported)'!$1:$5000,A3572,FALSE),
"")</f>
        <v/>
      </c>
      <c r="K3572" s="28">
        <f>'vCluster (Imported)'!A3572</f>
        <v>0</v>
      </c>
      <c r="L3572">
        <f t="shared" si="333"/>
        <v>0</v>
      </c>
      <c r="M3572">
        <f t="shared" si="334"/>
        <v>0</v>
      </c>
      <c r="N3572">
        <f t="shared" si="335"/>
        <v>0</v>
      </c>
      <c r="O3572" s="1">
        <f t="shared" si="336"/>
        <v>0</v>
      </c>
      <c r="P3572">
        <f>SUMIFS('vCluster (Imported)'!$G:$G,'vCluster (Imported)'!$A:$A,K3572)</f>
        <v>0</v>
      </c>
      <c r="Q3572">
        <f t="shared" si="337"/>
        <v>0</v>
      </c>
    </row>
    <row r="3573" spans="1:17" x14ac:dyDescent="0.3">
      <c r="A3573">
        <f t="shared" si="332"/>
        <v>3573</v>
      </c>
      <c r="B3573" t="str">
        <f>IF(HLOOKUP("Memory",'vInfo (Imported)'!$1:$5000,A3573,FALSE)&gt;0,HLOOKUP("Memory",'vInfo (Imported)'!$1:$5000,A3573,FALSE),"")</f>
        <v/>
      </c>
      <c r="C3573" t="str">
        <f>IF(HLOOKUP("CPUs",'vInfo (Imported)'!$1:$5000,A3573,FALSE)&gt;0,
HLOOKUP("CPUs",'vInfo (Imported)'!$1:$5000,A3573,FALSE),
"")</f>
        <v/>
      </c>
      <c r="D3573" t="str">
        <f>IF(HLOOKUP($D$1,'vInfo (Imported)'!$1:$5000,A3573,FALSE)&gt;0,
HLOOKUP($D$1,'vInfo (Imported)'!$1:$5000,A3573,FALSE),
"")</f>
        <v/>
      </c>
      <c r="E3573" t="str">
        <f>IF(HLOOKUP("Category",'vInfo (Imported)'!$1:$5000,A3573,FALSE)&gt;0,
HLOOKUP("Category",'vInfo (Imported)'!$1:$5000,A3573,FALSE),
"")</f>
        <v/>
      </c>
      <c r="F3573" t="str">
        <f>IF(HLOOKUP("OS according to the configuration file",'vInfo (Imported)'!$1:$5000,A3573,FALSE)&gt;0,
HLOOKUP("OS according to the configuration file",'vInfo (Imported)'!$1:$5000,A3573,FALSE),
"")</f>
        <v/>
      </c>
      <c r="G3573" s="1" t="str">
        <f>IF(HLOOKUP("Cluster",'vInfo (Imported)'!$1:$5000,A3573,FALSE)&gt;0,
HLOOKUP("Cluster",'vInfo (Imported)'!$1:$5000,A3573,FALSE),
"")</f>
        <v/>
      </c>
      <c r="K3573" s="28">
        <f>'vCluster (Imported)'!A3573</f>
        <v>0</v>
      </c>
      <c r="L3573">
        <f t="shared" si="333"/>
        <v>0</v>
      </c>
      <c r="M3573">
        <f t="shared" si="334"/>
        <v>0</v>
      </c>
      <c r="N3573">
        <f t="shared" si="335"/>
        <v>0</v>
      </c>
      <c r="O3573" s="1">
        <f t="shared" si="336"/>
        <v>0</v>
      </c>
      <c r="P3573">
        <f>SUMIFS('vCluster (Imported)'!$G:$G,'vCluster (Imported)'!$A:$A,K3573)</f>
        <v>0</v>
      </c>
      <c r="Q3573">
        <f t="shared" si="337"/>
        <v>0</v>
      </c>
    </row>
    <row r="3574" spans="1:17" x14ac:dyDescent="0.3">
      <c r="A3574">
        <f t="shared" si="332"/>
        <v>3574</v>
      </c>
      <c r="B3574" t="str">
        <f>IF(HLOOKUP("Memory",'vInfo (Imported)'!$1:$5000,A3574,FALSE)&gt;0,HLOOKUP("Memory",'vInfo (Imported)'!$1:$5000,A3574,FALSE),"")</f>
        <v/>
      </c>
      <c r="C3574" t="str">
        <f>IF(HLOOKUP("CPUs",'vInfo (Imported)'!$1:$5000,A3574,FALSE)&gt;0,
HLOOKUP("CPUs",'vInfo (Imported)'!$1:$5000,A3574,FALSE),
"")</f>
        <v/>
      </c>
      <c r="D3574" t="str">
        <f>IF(HLOOKUP($D$1,'vInfo (Imported)'!$1:$5000,A3574,FALSE)&gt;0,
HLOOKUP($D$1,'vInfo (Imported)'!$1:$5000,A3574,FALSE),
"")</f>
        <v/>
      </c>
      <c r="E3574" t="str">
        <f>IF(HLOOKUP("Category",'vInfo (Imported)'!$1:$5000,A3574,FALSE)&gt;0,
HLOOKUP("Category",'vInfo (Imported)'!$1:$5000,A3574,FALSE),
"")</f>
        <v/>
      </c>
      <c r="F3574" t="str">
        <f>IF(HLOOKUP("OS according to the configuration file",'vInfo (Imported)'!$1:$5000,A3574,FALSE)&gt;0,
HLOOKUP("OS according to the configuration file",'vInfo (Imported)'!$1:$5000,A3574,FALSE),
"")</f>
        <v/>
      </c>
      <c r="G3574" s="1" t="str">
        <f>IF(HLOOKUP("Cluster",'vInfo (Imported)'!$1:$5000,A3574,FALSE)&gt;0,
HLOOKUP("Cluster",'vInfo (Imported)'!$1:$5000,A3574,FALSE),
"")</f>
        <v/>
      </c>
      <c r="K3574" s="28">
        <f>'vCluster (Imported)'!A3574</f>
        <v>0</v>
      </c>
      <c r="L3574">
        <f t="shared" si="333"/>
        <v>0</v>
      </c>
      <c r="M3574">
        <f t="shared" si="334"/>
        <v>0</v>
      </c>
      <c r="N3574">
        <f t="shared" si="335"/>
        <v>0</v>
      </c>
      <c r="O3574" s="1">
        <f t="shared" si="336"/>
        <v>0</v>
      </c>
      <c r="P3574">
        <f>SUMIFS('vCluster (Imported)'!$G:$G,'vCluster (Imported)'!$A:$A,K3574)</f>
        <v>0</v>
      </c>
      <c r="Q3574">
        <f t="shared" si="337"/>
        <v>0</v>
      </c>
    </row>
    <row r="3575" spans="1:17" x14ac:dyDescent="0.3">
      <c r="A3575">
        <f t="shared" si="332"/>
        <v>3575</v>
      </c>
      <c r="B3575" t="str">
        <f>IF(HLOOKUP("Memory",'vInfo (Imported)'!$1:$5000,A3575,FALSE)&gt;0,HLOOKUP("Memory",'vInfo (Imported)'!$1:$5000,A3575,FALSE),"")</f>
        <v/>
      </c>
      <c r="C3575" t="str">
        <f>IF(HLOOKUP("CPUs",'vInfo (Imported)'!$1:$5000,A3575,FALSE)&gt;0,
HLOOKUP("CPUs",'vInfo (Imported)'!$1:$5000,A3575,FALSE),
"")</f>
        <v/>
      </c>
      <c r="D3575" t="str">
        <f>IF(HLOOKUP($D$1,'vInfo (Imported)'!$1:$5000,A3575,FALSE)&gt;0,
HLOOKUP($D$1,'vInfo (Imported)'!$1:$5000,A3575,FALSE),
"")</f>
        <v/>
      </c>
      <c r="E3575" t="str">
        <f>IF(HLOOKUP("Category",'vInfo (Imported)'!$1:$5000,A3575,FALSE)&gt;0,
HLOOKUP("Category",'vInfo (Imported)'!$1:$5000,A3575,FALSE),
"")</f>
        <v/>
      </c>
      <c r="F3575" t="str">
        <f>IF(HLOOKUP("OS according to the configuration file",'vInfo (Imported)'!$1:$5000,A3575,FALSE)&gt;0,
HLOOKUP("OS according to the configuration file",'vInfo (Imported)'!$1:$5000,A3575,FALSE),
"")</f>
        <v/>
      </c>
      <c r="G3575" s="1" t="str">
        <f>IF(HLOOKUP("Cluster",'vInfo (Imported)'!$1:$5000,A3575,FALSE)&gt;0,
HLOOKUP("Cluster",'vInfo (Imported)'!$1:$5000,A3575,FALSE),
"")</f>
        <v/>
      </c>
      <c r="K3575" s="28">
        <f>'vCluster (Imported)'!A3575</f>
        <v>0</v>
      </c>
      <c r="L3575">
        <f t="shared" si="333"/>
        <v>0</v>
      </c>
      <c r="M3575">
        <f t="shared" si="334"/>
        <v>0</v>
      </c>
      <c r="N3575">
        <f t="shared" si="335"/>
        <v>0</v>
      </c>
      <c r="O3575" s="1">
        <f t="shared" si="336"/>
        <v>0</v>
      </c>
      <c r="P3575">
        <f>SUMIFS('vCluster (Imported)'!$G:$G,'vCluster (Imported)'!$A:$A,K3575)</f>
        <v>0</v>
      </c>
      <c r="Q3575">
        <f t="shared" si="337"/>
        <v>0</v>
      </c>
    </row>
    <row r="3576" spans="1:17" x14ac:dyDescent="0.3">
      <c r="A3576">
        <f t="shared" si="332"/>
        <v>3576</v>
      </c>
      <c r="B3576" t="str">
        <f>IF(HLOOKUP("Memory",'vInfo (Imported)'!$1:$5000,A3576,FALSE)&gt;0,HLOOKUP("Memory",'vInfo (Imported)'!$1:$5000,A3576,FALSE),"")</f>
        <v/>
      </c>
      <c r="C3576" t="str">
        <f>IF(HLOOKUP("CPUs",'vInfo (Imported)'!$1:$5000,A3576,FALSE)&gt;0,
HLOOKUP("CPUs",'vInfo (Imported)'!$1:$5000,A3576,FALSE),
"")</f>
        <v/>
      </c>
      <c r="D3576" t="str">
        <f>IF(HLOOKUP($D$1,'vInfo (Imported)'!$1:$5000,A3576,FALSE)&gt;0,
HLOOKUP($D$1,'vInfo (Imported)'!$1:$5000,A3576,FALSE),
"")</f>
        <v/>
      </c>
      <c r="E3576" t="str">
        <f>IF(HLOOKUP("Category",'vInfo (Imported)'!$1:$5000,A3576,FALSE)&gt;0,
HLOOKUP("Category",'vInfo (Imported)'!$1:$5000,A3576,FALSE),
"")</f>
        <v/>
      </c>
      <c r="F3576" t="str">
        <f>IF(HLOOKUP("OS according to the configuration file",'vInfo (Imported)'!$1:$5000,A3576,FALSE)&gt;0,
HLOOKUP("OS according to the configuration file",'vInfo (Imported)'!$1:$5000,A3576,FALSE),
"")</f>
        <v/>
      </c>
      <c r="G3576" s="1" t="str">
        <f>IF(HLOOKUP("Cluster",'vInfo (Imported)'!$1:$5000,A3576,FALSE)&gt;0,
HLOOKUP("Cluster",'vInfo (Imported)'!$1:$5000,A3576,FALSE),
"")</f>
        <v/>
      </c>
      <c r="K3576" s="28">
        <f>'vCluster (Imported)'!A3576</f>
        <v>0</v>
      </c>
      <c r="L3576">
        <f t="shared" si="333"/>
        <v>0</v>
      </c>
      <c r="M3576">
        <f t="shared" si="334"/>
        <v>0</v>
      </c>
      <c r="N3576">
        <f t="shared" si="335"/>
        <v>0</v>
      </c>
      <c r="O3576" s="1">
        <f t="shared" si="336"/>
        <v>0</v>
      </c>
      <c r="P3576">
        <f>SUMIFS('vCluster (Imported)'!$G:$G,'vCluster (Imported)'!$A:$A,K3576)</f>
        <v>0</v>
      </c>
      <c r="Q3576">
        <f t="shared" si="337"/>
        <v>0</v>
      </c>
    </row>
    <row r="3577" spans="1:17" x14ac:dyDescent="0.3">
      <c r="A3577">
        <f t="shared" si="332"/>
        <v>3577</v>
      </c>
      <c r="B3577" t="str">
        <f>IF(HLOOKUP("Memory",'vInfo (Imported)'!$1:$5000,A3577,FALSE)&gt;0,HLOOKUP("Memory",'vInfo (Imported)'!$1:$5000,A3577,FALSE),"")</f>
        <v/>
      </c>
      <c r="C3577" t="str">
        <f>IF(HLOOKUP("CPUs",'vInfo (Imported)'!$1:$5000,A3577,FALSE)&gt;0,
HLOOKUP("CPUs",'vInfo (Imported)'!$1:$5000,A3577,FALSE),
"")</f>
        <v/>
      </c>
      <c r="D3577" t="str">
        <f>IF(HLOOKUP($D$1,'vInfo (Imported)'!$1:$5000,A3577,FALSE)&gt;0,
HLOOKUP($D$1,'vInfo (Imported)'!$1:$5000,A3577,FALSE),
"")</f>
        <v/>
      </c>
      <c r="E3577" t="str">
        <f>IF(HLOOKUP("Category",'vInfo (Imported)'!$1:$5000,A3577,FALSE)&gt;0,
HLOOKUP("Category",'vInfo (Imported)'!$1:$5000,A3577,FALSE),
"")</f>
        <v/>
      </c>
      <c r="F3577" t="str">
        <f>IF(HLOOKUP("OS according to the configuration file",'vInfo (Imported)'!$1:$5000,A3577,FALSE)&gt;0,
HLOOKUP("OS according to the configuration file",'vInfo (Imported)'!$1:$5000,A3577,FALSE),
"")</f>
        <v/>
      </c>
      <c r="G3577" s="1" t="str">
        <f>IF(HLOOKUP("Cluster",'vInfo (Imported)'!$1:$5000,A3577,FALSE)&gt;0,
HLOOKUP("Cluster",'vInfo (Imported)'!$1:$5000,A3577,FALSE),
"")</f>
        <v/>
      </c>
      <c r="K3577" s="28">
        <f>'vCluster (Imported)'!A3577</f>
        <v>0</v>
      </c>
      <c r="L3577">
        <f t="shared" si="333"/>
        <v>0</v>
      </c>
      <c r="M3577">
        <f t="shared" si="334"/>
        <v>0</v>
      </c>
      <c r="N3577">
        <f t="shared" si="335"/>
        <v>0</v>
      </c>
      <c r="O3577" s="1">
        <f t="shared" si="336"/>
        <v>0</v>
      </c>
      <c r="P3577">
        <f>SUMIFS('vCluster (Imported)'!$G:$G,'vCluster (Imported)'!$A:$A,K3577)</f>
        <v>0</v>
      </c>
      <c r="Q3577">
        <f t="shared" si="337"/>
        <v>0</v>
      </c>
    </row>
    <row r="3578" spans="1:17" x14ac:dyDescent="0.3">
      <c r="A3578">
        <f t="shared" si="332"/>
        <v>3578</v>
      </c>
      <c r="B3578" t="str">
        <f>IF(HLOOKUP("Memory",'vInfo (Imported)'!$1:$5000,A3578,FALSE)&gt;0,HLOOKUP("Memory",'vInfo (Imported)'!$1:$5000,A3578,FALSE),"")</f>
        <v/>
      </c>
      <c r="C3578" t="str">
        <f>IF(HLOOKUP("CPUs",'vInfo (Imported)'!$1:$5000,A3578,FALSE)&gt;0,
HLOOKUP("CPUs",'vInfo (Imported)'!$1:$5000,A3578,FALSE),
"")</f>
        <v/>
      </c>
      <c r="D3578" t="str">
        <f>IF(HLOOKUP($D$1,'vInfo (Imported)'!$1:$5000,A3578,FALSE)&gt;0,
HLOOKUP($D$1,'vInfo (Imported)'!$1:$5000,A3578,FALSE),
"")</f>
        <v/>
      </c>
      <c r="E3578" t="str">
        <f>IF(HLOOKUP("Category",'vInfo (Imported)'!$1:$5000,A3578,FALSE)&gt;0,
HLOOKUP("Category",'vInfo (Imported)'!$1:$5000,A3578,FALSE),
"")</f>
        <v/>
      </c>
      <c r="F3578" t="str">
        <f>IF(HLOOKUP("OS according to the configuration file",'vInfo (Imported)'!$1:$5000,A3578,FALSE)&gt;0,
HLOOKUP("OS according to the configuration file",'vInfo (Imported)'!$1:$5000,A3578,FALSE),
"")</f>
        <v/>
      </c>
      <c r="G3578" s="1" t="str">
        <f>IF(HLOOKUP("Cluster",'vInfo (Imported)'!$1:$5000,A3578,FALSE)&gt;0,
HLOOKUP("Cluster",'vInfo (Imported)'!$1:$5000,A3578,FALSE),
"")</f>
        <v/>
      </c>
      <c r="K3578" s="28">
        <f>'vCluster (Imported)'!A3578</f>
        <v>0</v>
      </c>
      <c r="L3578">
        <f t="shared" si="333"/>
        <v>0</v>
      </c>
      <c r="M3578">
        <f t="shared" si="334"/>
        <v>0</v>
      </c>
      <c r="N3578">
        <f t="shared" si="335"/>
        <v>0</v>
      </c>
      <c r="O3578" s="1">
        <f t="shared" si="336"/>
        <v>0</v>
      </c>
      <c r="P3578">
        <f>SUMIFS('vCluster (Imported)'!$G:$G,'vCluster (Imported)'!$A:$A,K3578)</f>
        <v>0</v>
      </c>
      <c r="Q3578">
        <f t="shared" si="337"/>
        <v>0</v>
      </c>
    </row>
    <row r="3579" spans="1:17" x14ac:dyDescent="0.3">
      <c r="A3579">
        <f t="shared" si="332"/>
        <v>3579</v>
      </c>
      <c r="B3579" t="str">
        <f>IF(HLOOKUP("Memory",'vInfo (Imported)'!$1:$5000,A3579,FALSE)&gt;0,HLOOKUP("Memory",'vInfo (Imported)'!$1:$5000,A3579,FALSE),"")</f>
        <v/>
      </c>
      <c r="C3579" t="str">
        <f>IF(HLOOKUP("CPUs",'vInfo (Imported)'!$1:$5000,A3579,FALSE)&gt;0,
HLOOKUP("CPUs",'vInfo (Imported)'!$1:$5000,A3579,FALSE),
"")</f>
        <v/>
      </c>
      <c r="D3579" t="str">
        <f>IF(HLOOKUP($D$1,'vInfo (Imported)'!$1:$5000,A3579,FALSE)&gt;0,
HLOOKUP($D$1,'vInfo (Imported)'!$1:$5000,A3579,FALSE),
"")</f>
        <v/>
      </c>
      <c r="E3579" t="str">
        <f>IF(HLOOKUP("Category",'vInfo (Imported)'!$1:$5000,A3579,FALSE)&gt;0,
HLOOKUP("Category",'vInfo (Imported)'!$1:$5000,A3579,FALSE),
"")</f>
        <v/>
      </c>
      <c r="F3579" t="str">
        <f>IF(HLOOKUP("OS according to the configuration file",'vInfo (Imported)'!$1:$5000,A3579,FALSE)&gt;0,
HLOOKUP("OS according to the configuration file",'vInfo (Imported)'!$1:$5000,A3579,FALSE),
"")</f>
        <v/>
      </c>
      <c r="G3579" s="1" t="str">
        <f>IF(HLOOKUP("Cluster",'vInfo (Imported)'!$1:$5000,A3579,FALSE)&gt;0,
HLOOKUP("Cluster",'vInfo (Imported)'!$1:$5000,A3579,FALSE),
"")</f>
        <v/>
      </c>
      <c r="K3579" s="28">
        <f>'vCluster (Imported)'!A3579</f>
        <v>0</v>
      </c>
      <c r="L3579">
        <f t="shared" si="333"/>
        <v>0</v>
      </c>
      <c r="M3579">
        <f t="shared" si="334"/>
        <v>0</v>
      </c>
      <c r="N3579">
        <f t="shared" si="335"/>
        <v>0</v>
      </c>
      <c r="O3579" s="1">
        <f t="shared" si="336"/>
        <v>0</v>
      </c>
      <c r="P3579">
        <f>SUMIFS('vCluster (Imported)'!$G:$G,'vCluster (Imported)'!$A:$A,K3579)</f>
        <v>0</v>
      </c>
      <c r="Q3579">
        <f t="shared" si="337"/>
        <v>0</v>
      </c>
    </row>
    <row r="3580" spans="1:17" x14ac:dyDescent="0.3">
      <c r="A3580">
        <f t="shared" si="332"/>
        <v>3580</v>
      </c>
      <c r="B3580" t="str">
        <f>IF(HLOOKUP("Memory",'vInfo (Imported)'!$1:$5000,A3580,FALSE)&gt;0,HLOOKUP("Memory",'vInfo (Imported)'!$1:$5000,A3580,FALSE),"")</f>
        <v/>
      </c>
      <c r="C3580" t="str">
        <f>IF(HLOOKUP("CPUs",'vInfo (Imported)'!$1:$5000,A3580,FALSE)&gt;0,
HLOOKUP("CPUs",'vInfo (Imported)'!$1:$5000,A3580,FALSE),
"")</f>
        <v/>
      </c>
      <c r="D3580" t="str">
        <f>IF(HLOOKUP($D$1,'vInfo (Imported)'!$1:$5000,A3580,FALSE)&gt;0,
HLOOKUP($D$1,'vInfo (Imported)'!$1:$5000,A3580,FALSE),
"")</f>
        <v/>
      </c>
      <c r="E3580" t="str">
        <f>IF(HLOOKUP("Category",'vInfo (Imported)'!$1:$5000,A3580,FALSE)&gt;0,
HLOOKUP("Category",'vInfo (Imported)'!$1:$5000,A3580,FALSE),
"")</f>
        <v/>
      </c>
      <c r="F3580" t="str">
        <f>IF(HLOOKUP("OS according to the configuration file",'vInfo (Imported)'!$1:$5000,A3580,FALSE)&gt;0,
HLOOKUP("OS according to the configuration file",'vInfo (Imported)'!$1:$5000,A3580,FALSE),
"")</f>
        <v/>
      </c>
      <c r="G3580" s="1" t="str">
        <f>IF(HLOOKUP("Cluster",'vInfo (Imported)'!$1:$5000,A3580,FALSE)&gt;0,
HLOOKUP("Cluster",'vInfo (Imported)'!$1:$5000,A3580,FALSE),
"")</f>
        <v/>
      </c>
      <c r="K3580" s="28">
        <f>'vCluster (Imported)'!A3580</f>
        <v>0</v>
      </c>
      <c r="L3580">
        <f t="shared" si="333"/>
        <v>0</v>
      </c>
      <c r="M3580">
        <f t="shared" si="334"/>
        <v>0</v>
      </c>
      <c r="N3580">
        <f t="shared" si="335"/>
        <v>0</v>
      </c>
      <c r="O3580" s="1">
        <f t="shared" si="336"/>
        <v>0</v>
      </c>
      <c r="P3580">
        <f>SUMIFS('vCluster (Imported)'!$G:$G,'vCluster (Imported)'!$A:$A,K3580)</f>
        <v>0</v>
      </c>
      <c r="Q3580">
        <f t="shared" si="337"/>
        <v>0</v>
      </c>
    </row>
    <row r="3581" spans="1:17" x14ac:dyDescent="0.3">
      <c r="A3581">
        <f t="shared" si="332"/>
        <v>3581</v>
      </c>
      <c r="B3581" t="str">
        <f>IF(HLOOKUP("Memory",'vInfo (Imported)'!$1:$5000,A3581,FALSE)&gt;0,HLOOKUP("Memory",'vInfo (Imported)'!$1:$5000,A3581,FALSE),"")</f>
        <v/>
      </c>
      <c r="C3581" t="str">
        <f>IF(HLOOKUP("CPUs",'vInfo (Imported)'!$1:$5000,A3581,FALSE)&gt;0,
HLOOKUP("CPUs",'vInfo (Imported)'!$1:$5000,A3581,FALSE),
"")</f>
        <v/>
      </c>
      <c r="D3581" t="str">
        <f>IF(HLOOKUP($D$1,'vInfo (Imported)'!$1:$5000,A3581,FALSE)&gt;0,
HLOOKUP($D$1,'vInfo (Imported)'!$1:$5000,A3581,FALSE),
"")</f>
        <v/>
      </c>
      <c r="E3581" t="str">
        <f>IF(HLOOKUP("Category",'vInfo (Imported)'!$1:$5000,A3581,FALSE)&gt;0,
HLOOKUP("Category",'vInfo (Imported)'!$1:$5000,A3581,FALSE),
"")</f>
        <v/>
      </c>
      <c r="F3581" t="str">
        <f>IF(HLOOKUP("OS according to the configuration file",'vInfo (Imported)'!$1:$5000,A3581,FALSE)&gt;0,
HLOOKUP("OS according to the configuration file",'vInfo (Imported)'!$1:$5000,A3581,FALSE),
"")</f>
        <v/>
      </c>
      <c r="G3581" s="1" t="str">
        <f>IF(HLOOKUP("Cluster",'vInfo (Imported)'!$1:$5000,A3581,FALSE)&gt;0,
HLOOKUP("Cluster",'vInfo (Imported)'!$1:$5000,A3581,FALSE),
"")</f>
        <v/>
      </c>
      <c r="K3581" s="28">
        <f>'vCluster (Imported)'!A3581</f>
        <v>0</v>
      </c>
      <c r="L3581">
        <f t="shared" si="333"/>
        <v>0</v>
      </c>
      <c r="M3581">
        <f t="shared" si="334"/>
        <v>0</v>
      </c>
      <c r="N3581">
        <f t="shared" si="335"/>
        <v>0</v>
      </c>
      <c r="O3581" s="1">
        <f t="shared" si="336"/>
        <v>0</v>
      </c>
      <c r="P3581">
        <f>SUMIFS('vCluster (Imported)'!$G:$G,'vCluster (Imported)'!$A:$A,K3581)</f>
        <v>0</v>
      </c>
      <c r="Q3581">
        <f t="shared" si="337"/>
        <v>0</v>
      </c>
    </row>
    <row r="3582" spans="1:17" x14ac:dyDescent="0.3">
      <c r="A3582">
        <f t="shared" si="332"/>
        <v>3582</v>
      </c>
      <c r="B3582" t="str">
        <f>IF(HLOOKUP("Memory",'vInfo (Imported)'!$1:$5000,A3582,FALSE)&gt;0,HLOOKUP("Memory",'vInfo (Imported)'!$1:$5000,A3582,FALSE),"")</f>
        <v/>
      </c>
      <c r="C3582" t="str">
        <f>IF(HLOOKUP("CPUs",'vInfo (Imported)'!$1:$5000,A3582,FALSE)&gt;0,
HLOOKUP("CPUs",'vInfo (Imported)'!$1:$5000,A3582,FALSE),
"")</f>
        <v/>
      </c>
      <c r="D3582" t="str">
        <f>IF(HLOOKUP($D$1,'vInfo (Imported)'!$1:$5000,A3582,FALSE)&gt;0,
HLOOKUP($D$1,'vInfo (Imported)'!$1:$5000,A3582,FALSE),
"")</f>
        <v/>
      </c>
      <c r="E3582" t="str">
        <f>IF(HLOOKUP("Category",'vInfo (Imported)'!$1:$5000,A3582,FALSE)&gt;0,
HLOOKUP("Category",'vInfo (Imported)'!$1:$5000,A3582,FALSE),
"")</f>
        <v/>
      </c>
      <c r="F3582" t="str">
        <f>IF(HLOOKUP("OS according to the configuration file",'vInfo (Imported)'!$1:$5000,A3582,FALSE)&gt;0,
HLOOKUP("OS according to the configuration file",'vInfo (Imported)'!$1:$5000,A3582,FALSE),
"")</f>
        <v/>
      </c>
      <c r="G3582" s="1" t="str">
        <f>IF(HLOOKUP("Cluster",'vInfo (Imported)'!$1:$5000,A3582,FALSE)&gt;0,
HLOOKUP("Cluster",'vInfo (Imported)'!$1:$5000,A3582,FALSE),
"")</f>
        <v/>
      </c>
      <c r="K3582" s="28">
        <f>'vCluster (Imported)'!A3582</f>
        <v>0</v>
      </c>
      <c r="L3582">
        <f t="shared" si="333"/>
        <v>0</v>
      </c>
      <c r="M3582">
        <f t="shared" si="334"/>
        <v>0</v>
      </c>
      <c r="N3582">
        <f t="shared" si="335"/>
        <v>0</v>
      </c>
      <c r="O3582" s="1">
        <f t="shared" si="336"/>
        <v>0</v>
      </c>
      <c r="P3582">
        <f>SUMIFS('vCluster (Imported)'!$G:$G,'vCluster (Imported)'!$A:$A,K3582)</f>
        <v>0</v>
      </c>
      <c r="Q3582">
        <f t="shared" si="337"/>
        <v>0</v>
      </c>
    </row>
    <row r="3583" spans="1:17" x14ac:dyDescent="0.3">
      <c r="A3583">
        <f t="shared" si="332"/>
        <v>3583</v>
      </c>
      <c r="B3583" t="str">
        <f>IF(HLOOKUP("Memory",'vInfo (Imported)'!$1:$5000,A3583,FALSE)&gt;0,HLOOKUP("Memory",'vInfo (Imported)'!$1:$5000,A3583,FALSE),"")</f>
        <v/>
      </c>
      <c r="C3583" t="str">
        <f>IF(HLOOKUP("CPUs",'vInfo (Imported)'!$1:$5000,A3583,FALSE)&gt;0,
HLOOKUP("CPUs",'vInfo (Imported)'!$1:$5000,A3583,FALSE),
"")</f>
        <v/>
      </c>
      <c r="D3583" t="str">
        <f>IF(HLOOKUP($D$1,'vInfo (Imported)'!$1:$5000,A3583,FALSE)&gt;0,
HLOOKUP($D$1,'vInfo (Imported)'!$1:$5000,A3583,FALSE),
"")</f>
        <v/>
      </c>
      <c r="E3583" t="str">
        <f>IF(HLOOKUP("Category",'vInfo (Imported)'!$1:$5000,A3583,FALSE)&gt;0,
HLOOKUP("Category",'vInfo (Imported)'!$1:$5000,A3583,FALSE),
"")</f>
        <v/>
      </c>
      <c r="F3583" t="str">
        <f>IF(HLOOKUP("OS according to the configuration file",'vInfo (Imported)'!$1:$5000,A3583,FALSE)&gt;0,
HLOOKUP("OS according to the configuration file",'vInfo (Imported)'!$1:$5000,A3583,FALSE),
"")</f>
        <v/>
      </c>
      <c r="G3583" s="1" t="str">
        <f>IF(HLOOKUP("Cluster",'vInfo (Imported)'!$1:$5000,A3583,FALSE)&gt;0,
HLOOKUP("Cluster",'vInfo (Imported)'!$1:$5000,A3583,FALSE),
"")</f>
        <v/>
      </c>
      <c r="K3583" s="28">
        <f>'vCluster (Imported)'!A3583</f>
        <v>0</v>
      </c>
      <c r="L3583">
        <f t="shared" si="333"/>
        <v>0</v>
      </c>
      <c r="M3583">
        <f t="shared" si="334"/>
        <v>0</v>
      </c>
      <c r="N3583">
        <f t="shared" si="335"/>
        <v>0</v>
      </c>
      <c r="O3583" s="1">
        <f t="shared" si="336"/>
        <v>0</v>
      </c>
      <c r="P3583">
        <f>SUMIFS('vCluster (Imported)'!$G:$G,'vCluster (Imported)'!$A:$A,K3583)</f>
        <v>0</v>
      </c>
      <c r="Q3583">
        <f t="shared" si="337"/>
        <v>0</v>
      </c>
    </row>
    <row r="3584" spans="1:17" x14ac:dyDescent="0.3">
      <c r="A3584">
        <f t="shared" si="332"/>
        <v>3584</v>
      </c>
      <c r="B3584" t="str">
        <f>IF(HLOOKUP("Memory",'vInfo (Imported)'!$1:$5000,A3584,FALSE)&gt;0,HLOOKUP("Memory",'vInfo (Imported)'!$1:$5000,A3584,FALSE),"")</f>
        <v/>
      </c>
      <c r="C3584" t="str">
        <f>IF(HLOOKUP("CPUs",'vInfo (Imported)'!$1:$5000,A3584,FALSE)&gt;0,
HLOOKUP("CPUs",'vInfo (Imported)'!$1:$5000,A3584,FALSE),
"")</f>
        <v/>
      </c>
      <c r="D3584" t="str">
        <f>IF(HLOOKUP($D$1,'vInfo (Imported)'!$1:$5000,A3584,FALSE)&gt;0,
HLOOKUP($D$1,'vInfo (Imported)'!$1:$5000,A3584,FALSE),
"")</f>
        <v/>
      </c>
      <c r="E3584" t="str">
        <f>IF(HLOOKUP("Category",'vInfo (Imported)'!$1:$5000,A3584,FALSE)&gt;0,
HLOOKUP("Category",'vInfo (Imported)'!$1:$5000,A3584,FALSE),
"")</f>
        <v/>
      </c>
      <c r="F3584" t="str">
        <f>IF(HLOOKUP("OS according to the configuration file",'vInfo (Imported)'!$1:$5000,A3584,FALSE)&gt;0,
HLOOKUP("OS according to the configuration file",'vInfo (Imported)'!$1:$5000,A3584,FALSE),
"")</f>
        <v/>
      </c>
      <c r="G3584" s="1" t="str">
        <f>IF(HLOOKUP("Cluster",'vInfo (Imported)'!$1:$5000,A3584,FALSE)&gt;0,
HLOOKUP("Cluster",'vInfo (Imported)'!$1:$5000,A3584,FALSE),
"")</f>
        <v/>
      </c>
      <c r="K3584" s="28">
        <f>'vCluster (Imported)'!A3584</f>
        <v>0</v>
      </c>
      <c r="L3584">
        <f t="shared" si="333"/>
        <v>0</v>
      </c>
      <c r="M3584">
        <f t="shared" si="334"/>
        <v>0</v>
      </c>
      <c r="N3584">
        <f t="shared" si="335"/>
        <v>0</v>
      </c>
      <c r="O3584" s="1">
        <f t="shared" si="336"/>
        <v>0</v>
      </c>
      <c r="P3584">
        <f>SUMIFS('vCluster (Imported)'!$G:$G,'vCluster (Imported)'!$A:$A,K3584)</f>
        <v>0</v>
      </c>
      <c r="Q3584">
        <f t="shared" si="337"/>
        <v>0</v>
      </c>
    </row>
    <row r="3585" spans="1:17" x14ac:dyDescent="0.3">
      <c r="A3585">
        <f t="shared" si="332"/>
        <v>3585</v>
      </c>
      <c r="B3585" t="str">
        <f>IF(HLOOKUP("Memory",'vInfo (Imported)'!$1:$5000,A3585,FALSE)&gt;0,HLOOKUP("Memory",'vInfo (Imported)'!$1:$5000,A3585,FALSE),"")</f>
        <v/>
      </c>
      <c r="C3585" t="str">
        <f>IF(HLOOKUP("CPUs",'vInfo (Imported)'!$1:$5000,A3585,FALSE)&gt;0,
HLOOKUP("CPUs",'vInfo (Imported)'!$1:$5000,A3585,FALSE),
"")</f>
        <v/>
      </c>
      <c r="D3585" t="str">
        <f>IF(HLOOKUP($D$1,'vInfo (Imported)'!$1:$5000,A3585,FALSE)&gt;0,
HLOOKUP($D$1,'vInfo (Imported)'!$1:$5000,A3585,FALSE),
"")</f>
        <v/>
      </c>
      <c r="E3585" t="str">
        <f>IF(HLOOKUP("Category",'vInfo (Imported)'!$1:$5000,A3585,FALSE)&gt;0,
HLOOKUP("Category",'vInfo (Imported)'!$1:$5000,A3585,FALSE),
"")</f>
        <v/>
      </c>
      <c r="F3585" t="str">
        <f>IF(HLOOKUP("OS according to the configuration file",'vInfo (Imported)'!$1:$5000,A3585,FALSE)&gt;0,
HLOOKUP("OS according to the configuration file",'vInfo (Imported)'!$1:$5000,A3585,FALSE),
"")</f>
        <v/>
      </c>
      <c r="G3585" s="1" t="str">
        <f>IF(HLOOKUP("Cluster",'vInfo (Imported)'!$1:$5000,A3585,FALSE)&gt;0,
HLOOKUP("Cluster",'vInfo (Imported)'!$1:$5000,A3585,FALSE),
"")</f>
        <v/>
      </c>
      <c r="K3585" s="28">
        <f>'vCluster (Imported)'!A3585</f>
        <v>0</v>
      </c>
      <c r="L3585">
        <f t="shared" si="333"/>
        <v>0</v>
      </c>
      <c r="M3585">
        <f t="shared" si="334"/>
        <v>0</v>
      </c>
      <c r="N3585">
        <f t="shared" si="335"/>
        <v>0</v>
      </c>
      <c r="O3585" s="1">
        <f t="shared" si="336"/>
        <v>0</v>
      </c>
      <c r="P3585">
        <f>SUMIFS('vCluster (Imported)'!$G:$G,'vCluster (Imported)'!$A:$A,K3585)</f>
        <v>0</v>
      </c>
      <c r="Q3585">
        <f t="shared" si="337"/>
        <v>0</v>
      </c>
    </row>
    <row r="3586" spans="1:17" x14ac:dyDescent="0.3">
      <c r="A3586">
        <f t="shared" ref="A3586:A3649" si="338">A3585+1</f>
        <v>3586</v>
      </c>
      <c r="B3586" t="str">
        <f>IF(HLOOKUP("Memory",'vInfo (Imported)'!$1:$5000,A3586,FALSE)&gt;0,HLOOKUP("Memory",'vInfo (Imported)'!$1:$5000,A3586,FALSE),"")</f>
        <v/>
      </c>
      <c r="C3586" t="str">
        <f>IF(HLOOKUP("CPUs",'vInfo (Imported)'!$1:$5000,A3586,FALSE)&gt;0,
HLOOKUP("CPUs",'vInfo (Imported)'!$1:$5000,A3586,FALSE),
"")</f>
        <v/>
      </c>
      <c r="D3586" t="str">
        <f>IF(HLOOKUP($D$1,'vInfo (Imported)'!$1:$5000,A3586,FALSE)&gt;0,
HLOOKUP($D$1,'vInfo (Imported)'!$1:$5000,A3586,FALSE),
"")</f>
        <v/>
      </c>
      <c r="E3586" t="str">
        <f>IF(HLOOKUP("Category",'vInfo (Imported)'!$1:$5000,A3586,FALSE)&gt;0,
HLOOKUP("Category",'vInfo (Imported)'!$1:$5000,A3586,FALSE),
"")</f>
        <v/>
      </c>
      <c r="F3586" t="str">
        <f>IF(HLOOKUP("OS according to the configuration file",'vInfo (Imported)'!$1:$5000,A3586,FALSE)&gt;0,
HLOOKUP("OS according to the configuration file",'vInfo (Imported)'!$1:$5000,A3586,FALSE),
"")</f>
        <v/>
      </c>
      <c r="G3586" s="1" t="str">
        <f>IF(HLOOKUP("Cluster",'vInfo (Imported)'!$1:$5000,A3586,FALSE)&gt;0,
HLOOKUP("Cluster",'vInfo (Imported)'!$1:$5000,A3586,FALSE),
"")</f>
        <v/>
      </c>
      <c r="K3586" s="28">
        <f>'vCluster (Imported)'!A3586</f>
        <v>0</v>
      </c>
      <c r="L3586">
        <f t="shared" ref="L3586:L3649" si="339">COUNTIFS(G:G,K3586,$E:$E,$L$1)</f>
        <v>0</v>
      </c>
      <c r="M3586">
        <f t="shared" ref="M3586:M3649" si="340">COUNTIFS(G:G,K3586,$E:$E,$M$1)</f>
        <v>0</v>
      </c>
      <c r="N3586">
        <f t="shared" ref="N3586:N3649" si="341">COUNTIFS(G:G,K3586,$E:$E,$N$1)</f>
        <v>0</v>
      </c>
      <c r="O3586" s="1">
        <f t="shared" ref="O3586:O3649" si="342">COUNTIFS(G:G,K3586,$E:$E,$O$1)</f>
        <v>0</v>
      </c>
      <c r="P3586">
        <f>SUMIFS('vCluster (Imported)'!$G:$G,'vCluster (Imported)'!$A:$A,K3586)</f>
        <v>0</v>
      </c>
      <c r="Q3586">
        <f t="shared" ref="Q3586:Q3649" si="343">IF(L3586&gt;0,P3586,0)</f>
        <v>0</v>
      </c>
    </row>
    <row r="3587" spans="1:17" x14ac:dyDescent="0.3">
      <c r="A3587">
        <f t="shared" si="338"/>
        <v>3587</v>
      </c>
      <c r="B3587" t="str">
        <f>IF(HLOOKUP("Memory",'vInfo (Imported)'!$1:$5000,A3587,FALSE)&gt;0,HLOOKUP("Memory",'vInfo (Imported)'!$1:$5000,A3587,FALSE),"")</f>
        <v/>
      </c>
      <c r="C3587" t="str">
        <f>IF(HLOOKUP("CPUs",'vInfo (Imported)'!$1:$5000,A3587,FALSE)&gt;0,
HLOOKUP("CPUs",'vInfo (Imported)'!$1:$5000,A3587,FALSE),
"")</f>
        <v/>
      </c>
      <c r="D3587" t="str">
        <f>IF(HLOOKUP($D$1,'vInfo (Imported)'!$1:$5000,A3587,FALSE)&gt;0,
HLOOKUP($D$1,'vInfo (Imported)'!$1:$5000,A3587,FALSE),
"")</f>
        <v/>
      </c>
      <c r="E3587" t="str">
        <f>IF(HLOOKUP("Category",'vInfo (Imported)'!$1:$5000,A3587,FALSE)&gt;0,
HLOOKUP("Category",'vInfo (Imported)'!$1:$5000,A3587,FALSE),
"")</f>
        <v/>
      </c>
      <c r="F3587" t="str">
        <f>IF(HLOOKUP("OS according to the configuration file",'vInfo (Imported)'!$1:$5000,A3587,FALSE)&gt;0,
HLOOKUP("OS according to the configuration file",'vInfo (Imported)'!$1:$5000,A3587,FALSE),
"")</f>
        <v/>
      </c>
      <c r="G3587" s="1" t="str">
        <f>IF(HLOOKUP("Cluster",'vInfo (Imported)'!$1:$5000,A3587,FALSE)&gt;0,
HLOOKUP("Cluster",'vInfo (Imported)'!$1:$5000,A3587,FALSE),
"")</f>
        <v/>
      </c>
      <c r="K3587" s="28">
        <f>'vCluster (Imported)'!A3587</f>
        <v>0</v>
      </c>
      <c r="L3587">
        <f t="shared" si="339"/>
        <v>0</v>
      </c>
      <c r="M3587">
        <f t="shared" si="340"/>
        <v>0</v>
      </c>
      <c r="N3587">
        <f t="shared" si="341"/>
        <v>0</v>
      </c>
      <c r="O3587" s="1">
        <f t="shared" si="342"/>
        <v>0</v>
      </c>
      <c r="P3587">
        <f>SUMIFS('vCluster (Imported)'!$G:$G,'vCluster (Imported)'!$A:$A,K3587)</f>
        <v>0</v>
      </c>
      <c r="Q3587">
        <f t="shared" si="343"/>
        <v>0</v>
      </c>
    </row>
    <row r="3588" spans="1:17" x14ac:dyDescent="0.3">
      <c r="A3588">
        <f t="shared" si="338"/>
        <v>3588</v>
      </c>
      <c r="B3588" t="str">
        <f>IF(HLOOKUP("Memory",'vInfo (Imported)'!$1:$5000,A3588,FALSE)&gt;0,HLOOKUP("Memory",'vInfo (Imported)'!$1:$5000,A3588,FALSE),"")</f>
        <v/>
      </c>
      <c r="C3588" t="str">
        <f>IF(HLOOKUP("CPUs",'vInfo (Imported)'!$1:$5000,A3588,FALSE)&gt;0,
HLOOKUP("CPUs",'vInfo (Imported)'!$1:$5000,A3588,FALSE),
"")</f>
        <v/>
      </c>
      <c r="D3588" t="str">
        <f>IF(HLOOKUP($D$1,'vInfo (Imported)'!$1:$5000,A3588,FALSE)&gt;0,
HLOOKUP($D$1,'vInfo (Imported)'!$1:$5000,A3588,FALSE),
"")</f>
        <v/>
      </c>
      <c r="E3588" t="str">
        <f>IF(HLOOKUP("Category",'vInfo (Imported)'!$1:$5000,A3588,FALSE)&gt;0,
HLOOKUP("Category",'vInfo (Imported)'!$1:$5000,A3588,FALSE),
"")</f>
        <v/>
      </c>
      <c r="F3588" t="str">
        <f>IF(HLOOKUP("OS according to the configuration file",'vInfo (Imported)'!$1:$5000,A3588,FALSE)&gt;0,
HLOOKUP("OS according to the configuration file",'vInfo (Imported)'!$1:$5000,A3588,FALSE),
"")</f>
        <v/>
      </c>
      <c r="G3588" s="1" t="str">
        <f>IF(HLOOKUP("Cluster",'vInfo (Imported)'!$1:$5000,A3588,FALSE)&gt;0,
HLOOKUP("Cluster",'vInfo (Imported)'!$1:$5000,A3588,FALSE),
"")</f>
        <v/>
      </c>
      <c r="K3588" s="28">
        <f>'vCluster (Imported)'!A3588</f>
        <v>0</v>
      </c>
      <c r="L3588">
        <f t="shared" si="339"/>
        <v>0</v>
      </c>
      <c r="M3588">
        <f t="shared" si="340"/>
        <v>0</v>
      </c>
      <c r="N3588">
        <f t="shared" si="341"/>
        <v>0</v>
      </c>
      <c r="O3588" s="1">
        <f t="shared" si="342"/>
        <v>0</v>
      </c>
      <c r="P3588">
        <f>SUMIFS('vCluster (Imported)'!$G:$G,'vCluster (Imported)'!$A:$A,K3588)</f>
        <v>0</v>
      </c>
      <c r="Q3588">
        <f t="shared" si="343"/>
        <v>0</v>
      </c>
    </row>
    <row r="3589" spans="1:17" x14ac:dyDescent="0.3">
      <c r="A3589">
        <f t="shared" si="338"/>
        <v>3589</v>
      </c>
      <c r="B3589" t="str">
        <f>IF(HLOOKUP("Memory",'vInfo (Imported)'!$1:$5000,A3589,FALSE)&gt;0,HLOOKUP("Memory",'vInfo (Imported)'!$1:$5000,A3589,FALSE),"")</f>
        <v/>
      </c>
      <c r="C3589" t="str">
        <f>IF(HLOOKUP("CPUs",'vInfo (Imported)'!$1:$5000,A3589,FALSE)&gt;0,
HLOOKUP("CPUs",'vInfo (Imported)'!$1:$5000,A3589,FALSE),
"")</f>
        <v/>
      </c>
      <c r="D3589" t="str">
        <f>IF(HLOOKUP($D$1,'vInfo (Imported)'!$1:$5000,A3589,FALSE)&gt;0,
HLOOKUP($D$1,'vInfo (Imported)'!$1:$5000,A3589,FALSE),
"")</f>
        <v/>
      </c>
      <c r="E3589" t="str">
        <f>IF(HLOOKUP("Category",'vInfo (Imported)'!$1:$5000,A3589,FALSE)&gt;0,
HLOOKUP("Category",'vInfo (Imported)'!$1:$5000,A3589,FALSE),
"")</f>
        <v/>
      </c>
      <c r="F3589" t="str">
        <f>IF(HLOOKUP("OS according to the configuration file",'vInfo (Imported)'!$1:$5000,A3589,FALSE)&gt;0,
HLOOKUP("OS according to the configuration file",'vInfo (Imported)'!$1:$5000,A3589,FALSE),
"")</f>
        <v/>
      </c>
      <c r="G3589" s="1" t="str">
        <f>IF(HLOOKUP("Cluster",'vInfo (Imported)'!$1:$5000,A3589,FALSE)&gt;0,
HLOOKUP("Cluster",'vInfo (Imported)'!$1:$5000,A3589,FALSE),
"")</f>
        <v/>
      </c>
      <c r="K3589" s="28">
        <f>'vCluster (Imported)'!A3589</f>
        <v>0</v>
      </c>
      <c r="L3589">
        <f t="shared" si="339"/>
        <v>0</v>
      </c>
      <c r="M3589">
        <f t="shared" si="340"/>
        <v>0</v>
      </c>
      <c r="N3589">
        <f t="shared" si="341"/>
        <v>0</v>
      </c>
      <c r="O3589" s="1">
        <f t="shared" si="342"/>
        <v>0</v>
      </c>
      <c r="P3589">
        <f>SUMIFS('vCluster (Imported)'!$G:$G,'vCluster (Imported)'!$A:$A,K3589)</f>
        <v>0</v>
      </c>
      <c r="Q3589">
        <f t="shared" si="343"/>
        <v>0</v>
      </c>
    </row>
    <row r="3590" spans="1:17" x14ac:dyDescent="0.3">
      <c r="A3590">
        <f t="shared" si="338"/>
        <v>3590</v>
      </c>
      <c r="B3590" t="str">
        <f>IF(HLOOKUP("Memory",'vInfo (Imported)'!$1:$5000,A3590,FALSE)&gt;0,HLOOKUP("Memory",'vInfo (Imported)'!$1:$5000,A3590,FALSE),"")</f>
        <v/>
      </c>
      <c r="C3590" t="str">
        <f>IF(HLOOKUP("CPUs",'vInfo (Imported)'!$1:$5000,A3590,FALSE)&gt;0,
HLOOKUP("CPUs",'vInfo (Imported)'!$1:$5000,A3590,FALSE),
"")</f>
        <v/>
      </c>
      <c r="D3590" t="str">
        <f>IF(HLOOKUP($D$1,'vInfo (Imported)'!$1:$5000,A3590,FALSE)&gt;0,
HLOOKUP($D$1,'vInfo (Imported)'!$1:$5000,A3590,FALSE),
"")</f>
        <v/>
      </c>
      <c r="E3590" t="str">
        <f>IF(HLOOKUP("Category",'vInfo (Imported)'!$1:$5000,A3590,FALSE)&gt;0,
HLOOKUP("Category",'vInfo (Imported)'!$1:$5000,A3590,FALSE),
"")</f>
        <v/>
      </c>
      <c r="F3590" t="str">
        <f>IF(HLOOKUP("OS according to the configuration file",'vInfo (Imported)'!$1:$5000,A3590,FALSE)&gt;0,
HLOOKUP("OS according to the configuration file",'vInfo (Imported)'!$1:$5000,A3590,FALSE),
"")</f>
        <v/>
      </c>
      <c r="G3590" s="1" t="str">
        <f>IF(HLOOKUP("Cluster",'vInfo (Imported)'!$1:$5000,A3590,FALSE)&gt;0,
HLOOKUP("Cluster",'vInfo (Imported)'!$1:$5000,A3590,FALSE),
"")</f>
        <v/>
      </c>
      <c r="K3590" s="28">
        <f>'vCluster (Imported)'!A3590</f>
        <v>0</v>
      </c>
      <c r="L3590">
        <f t="shared" si="339"/>
        <v>0</v>
      </c>
      <c r="M3590">
        <f t="shared" si="340"/>
        <v>0</v>
      </c>
      <c r="N3590">
        <f t="shared" si="341"/>
        <v>0</v>
      </c>
      <c r="O3590" s="1">
        <f t="shared" si="342"/>
        <v>0</v>
      </c>
      <c r="P3590">
        <f>SUMIFS('vCluster (Imported)'!$G:$G,'vCluster (Imported)'!$A:$A,K3590)</f>
        <v>0</v>
      </c>
      <c r="Q3590">
        <f t="shared" si="343"/>
        <v>0</v>
      </c>
    </row>
    <row r="3591" spans="1:17" x14ac:dyDescent="0.3">
      <c r="A3591">
        <f t="shared" si="338"/>
        <v>3591</v>
      </c>
      <c r="B3591" t="str">
        <f>IF(HLOOKUP("Memory",'vInfo (Imported)'!$1:$5000,A3591,FALSE)&gt;0,HLOOKUP("Memory",'vInfo (Imported)'!$1:$5000,A3591,FALSE),"")</f>
        <v/>
      </c>
      <c r="C3591" t="str">
        <f>IF(HLOOKUP("CPUs",'vInfo (Imported)'!$1:$5000,A3591,FALSE)&gt;0,
HLOOKUP("CPUs",'vInfo (Imported)'!$1:$5000,A3591,FALSE),
"")</f>
        <v/>
      </c>
      <c r="D3591" t="str">
        <f>IF(HLOOKUP($D$1,'vInfo (Imported)'!$1:$5000,A3591,FALSE)&gt;0,
HLOOKUP($D$1,'vInfo (Imported)'!$1:$5000,A3591,FALSE),
"")</f>
        <v/>
      </c>
      <c r="E3591" t="str">
        <f>IF(HLOOKUP("Category",'vInfo (Imported)'!$1:$5000,A3591,FALSE)&gt;0,
HLOOKUP("Category",'vInfo (Imported)'!$1:$5000,A3591,FALSE),
"")</f>
        <v/>
      </c>
      <c r="F3591" t="str">
        <f>IF(HLOOKUP("OS according to the configuration file",'vInfo (Imported)'!$1:$5000,A3591,FALSE)&gt;0,
HLOOKUP("OS according to the configuration file",'vInfo (Imported)'!$1:$5000,A3591,FALSE),
"")</f>
        <v/>
      </c>
      <c r="G3591" s="1" t="str">
        <f>IF(HLOOKUP("Cluster",'vInfo (Imported)'!$1:$5000,A3591,FALSE)&gt;0,
HLOOKUP("Cluster",'vInfo (Imported)'!$1:$5000,A3591,FALSE),
"")</f>
        <v/>
      </c>
      <c r="K3591" s="28">
        <f>'vCluster (Imported)'!A3591</f>
        <v>0</v>
      </c>
      <c r="L3591">
        <f t="shared" si="339"/>
        <v>0</v>
      </c>
      <c r="M3591">
        <f t="shared" si="340"/>
        <v>0</v>
      </c>
      <c r="N3591">
        <f t="shared" si="341"/>
        <v>0</v>
      </c>
      <c r="O3591" s="1">
        <f t="shared" si="342"/>
        <v>0</v>
      </c>
      <c r="P3591">
        <f>SUMIFS('vCluster (Imported)'!$G:$G,'vCluster (Imported)'!$A:$A,K3591)</f>
        <v>0</v>
      </c>
      <c r="Q3591">
        <f t="shared" si="343"/>
        <v>0</v>
      </c>
    </row>
    <row r="3592" spans="1:17" x14ac:dyDescent="0.3">
      <c r="A3592">
        <f t="shared" si="338"/>
        <v>3592</v>
      </c>
      <c r="B3592" t="str">
        <f>IF(HLOOKUP("Memory",'vInfo (Imported)'!$1:$5000,A3592,FALSE)&gt;0,HLOOKUP("Memory",'vInfo (Imported)'!$1:$5000,A3592,FALSE),"")</f>
        <v/>
      </c>
      <c r="C3592" t="str">
        <f>IF(HLOOKUP("CPUs",'vInfo (Imported)'!$1:$5000,A3592,FALSE)&gt;0,
HLOOKUP("CPUs",'vInfo (Imported)'!$1:$5000,A3592,FALSE),
"")</f>
        <v/>
      </c>
      <c r="D3592" t="str">
        <f>IF(HLOOKUP($D$1,'vInfo (Imported)'!$1:$5000,A3592,FALSE)&gt;0,
HLOOKUP($D$1,'vInfo (Imported)'!$1:$5000,A3592,FALSE),
"")</f>
        <v/>
      </c>
      <c r="E3592" t="str">
        <f>IF(HLOOKUP("Category",'vInfo (Imported)'!$1:$5000,A3592,FALSE)&gt;0,
HLOOKUP("Category",'vInfo (Imported)'!$1:$5000,A3592,FALSE),
"")</f>
        <v/>
      </c>
      <c r="F3592" t="str">
        <f>IF(HLOOKUP("OS according to the configuration file",'vInfo (Imported)'!$1:$5000,A3592,FALSE)&gt;0,
HLOOKUP("OS according to the configuration file",'vInfo (Imported)'!$1:$5000,A3592,FALSE),
"")</f>
        <v/>
      </c>
      <c r="G3592" s="1" t="str">
        <f>IF(HLOOKUP("Cluster",'vInfo (Imported)'!$1:$5000,A3592,FALSE)&gt;0,
HLOOKUP("Cluster",'vInfo (Imported)'!$1:$5000,A3592,FALSE),
"")</f>
        <v/>
      </c>
      <c r="K3592" s="28">
        <f>'vCluster (Imported)'!A3592</f>
        <v>0</v>
      </c>
      <c r="L3592">
        <f t="shared" si="339"/>
        <v>0</v>
      </c>
      <c r="M3592">
        <f t="shared" si="340"/>
        <v>0</v>
      </c>
      <c r="N3592">
        <f t="shared" si="341"/>
        <v>0</v>
      </c>
      <c r="O3592" s="1">
        <f t="shared" si="342"/>
        <v>0</v>
      </c>
      <c r="P3592">
        <f>SUMIFS('vCluster (Imported)'!$G:$G,'vCluster (Imported)'!$A:$A,K3592)</f>
        <v>0</v>
      </c>
      <c r="Q3592">
        <f t="shared" si="343"/>
        <v>0</v>
      </c>
    </row>
    <row r="3593" spans="1:17" x14ac:dyDescent="0.3">
      <c r="A3593">
        <f t="shared" si="338"/>
        <v>3593</v>
      </c>
      <c r="B3593" t="str">
        <f>IF(HLOOKUP("Memory",'vInfo (Imported)'!$1:$5000,A3593,FALSE)&gt;0,HLOOKUP("Memory",'vInfo (Imported)'!$1:$5000,A3593,FALSE),"")</f>
        <v/>
      </c>
      <c r="C3593" t="str">
        <f>IF(HLOOKUP("CPUs",'vInfo (Imported)'!$1:$5000,A3593,FALSE)&gt;0,
HLOOKUP("CPUs",'vInfo (Imported)'!$1:$5000,A3593,FALSE),
"")</f>
        <v/>
      </c>
      <c r="D3593" t="str">
        <f>IF(HLOOKUP($D$1,'vInfo (Imported)'!$1:$5000,A3593,FALSE)&gt;0,
HLOOKUP($D$1,'vInfo (Imported)'!$1:$5000,A3593,FALSE),
"")</f>
        <v/>
      </c>
      <c r="E3593" t="str">
        <f>IF(HLOOKUP("Category",'vInfo (Imported)'!$1:$5000,A3593,FALSE)&gt;0,
HLOOKUP("Category",'vInfo (Imported)'!$1:$5000,A3593,FALSE),
"")</f>
        <v/>
      </c>
      <c r="F3593" t="str">
        <f>IF(HLOOKUP("OS according to the configuration file",'vInfo (Imported)'!$1:$5000,A3593,FALSE)&gt;0,
HLOOKUP("OS according to the configuration file",'vInfo (Imported)'!$1:$5000,A3593,FALSE),
"")</f>
        <v/>
      </c>
      <c r="G3593" s="1" t="str">
        <f>IF(HLOOKUP("Cluster",'vInfo (Imported)'!$1:$5000,A3593,FALSE)&gt;0,
HLOOKUP("Cluster",'vInfo (Imported)'!$1:$5000,A3593,FALSE),
"")</f>
        <v/>
      </c>
      <c r="K3593" s="28">
        <f>'vCluster (Imported)'!A3593</f>
        <v>0</v>
      </c>
      <c r="L3593">
        <f t="shared" si="339"/>
        <v>0</v>
      </c>
      <c r="M3593">
        <f t="shared" si="340"/>
        <v>0</v>
      </c>
      <c r="N3593">
        <f t="shared" si="341"/>
        <v>0</v>
      </c>
      <c r="O3593" s="1">
        <f t="shared" si="342"/>
        <v>0</v>
      </c>
      <c r="P3593">
        <f>SUMIFS('vCluster (Imported)'!$G:$G,'vCluster (Imported)'!$A:$A,K3593)</f>
        <v>0</v>
      </c>
      <c r="Q3593">
        <f t="shared" si="343"/>
        <v>0</v>
      </c>
    </row>
    <row r="3594" spans="1:17" x14ac:dyDescent="0.3">
      <c r="A3594">
        <f t="shared" si="338"/>
        <v>3594</v>
      </c>
      <c r="B3594" t="str">
        <f>IF(HLOOKUP("Memory",'vInfo (Imported)'!$1:$5000,A3594,FALSE)&gt;0,HLOOKUP("Memory",'vInfo (Imported)'!$1:$5000,A3594,FALSE),"")</f>
        <v/>
      </c>
      <c r="C3594" t="str">
        <f>IF(HLOOKUP("CPUs",'vInfo (Imported)'!$1:$5000,A3594,FALSE)&gt;0,
HLOOKUP("CPUs",'vInfo (Imported)'!$1:$5000,A3594,FALSE),
"")</f>
        <v/>
      </c>
      <c r="D3594" t="str">
        <f>IF(HLOOKUP($D$1,'vInfo (Imported)'!$1:$5000,A3594,FALSE)&gt;0,
HLOOKUP($D$1,'vInfo (Imported)'!$1:$5000,A3594,FALSE),
"")</f>
        <v/>
      </c>
      <c r="E3594" t="str">
        <f>IF(HLOOKUP("Category",'vInfo (Imported)'!$1:$5000,A3594,FALSE)&gt;0,
HLOOKUP("Category",'vInfo (Imported)'!$1:$5000,A3594,FALSE),
"")</f>
        <v/>
      </c>
      <c r="F3594" t="str">
        <f>IF(HLOOKUP("OS according to the configuration file",'vInfo (Imported)'!$1:$5000,A3594,FALSE)&gt;0,
HLOOKUP("OS according to the configuration file",'vInfo (Imported)'!$1:$5000,A3594,FALSE),
"")</f>
        <v/>
      </c>
      <c r="G3594" s="1" t="str">
        <f>IF(HLOOKUP("Cluster",'vInfo (Imported)'!$1:$5000,A3594,FALSE)&gt;0,
HLOOKUP("Cluster",'vInfo (Imported)'!$1:$5000,A3594,FALSE),
"")</f>
        <v/>
      </c>
      <c r="K3594" s="28">
        <f>'vCluster (Imported)'!A3594</f>
        <v>0</v>
      </c>
      <c r="L3594">
        <f t="shared" si="339"/>
        <v>0</v>
      </c>
      <c r="M3594">
        <f t="shared" si="340"/>
        <v>0</v>
      </c>
      <c r="N3594">
        <f t="shared" si="341"/>
        <v>0</v>
      </c>
      <c r="O3594" s="1">
        <f t="shared" si="342"/>
        <v>0</v>
      </c>
      <c r="P3594">
        <f>SUMIFS('vCluster (Imported)'!$G:$G,'vCluster (Imported)'!$A:$A,K3594)</f>
        <v>0</v>
      </c>
      <c r="Q3594">
        <f t="shared" si="343"/>
        <v>0</v>
      </c>
    </row>
    <row r="3595" spans="1:17" x14ac:dyDescent="0.3">
      <c r="A3595">
        <f t="shared" si="338"/>
        <v>3595</v>
      </c>
      <c r="B3595" t="str">
        <f>IF(HLOOKUP("Memory",'vInfo (Imported)'!$1:$5000,A3595,FALSE)&gt;0,HLOOKUP("Memory",'vInfo (Imported)'!$1:$5000,A3595,FALSE),"")</f>
        <v/>
      </c>
      <c r="C3595" t="str">
        <f>IF(HLOOKUP("CPUs",'vInfo (Imported)'!$1:$5000,A3595,FALSE)&gt;0,
HLOOKUP("CPUs",'vInfo (Imported)'!$1:$5000,A3595,FALSE),
"")</f>
        <v/>
      </c>
      <c r="D3595" t="str">
        <f>IF(HLOOKUP($D$1,'vInfo (Imported)'!$1:$5000,A3595,FALSE)&gt;0,
HLOOKUP($D$1,'vInfo (Imported)'!$1:$5000,A3595,FALSE),
"")</f>
        <v/>
      </c>
      <c r="E3595" t="str">
        <f>IF(HLOOKUP("Category",'vInfo (Imported)'!$1:$5000,A3595,FALSE)&gt;0,
HLOOKUP("Category",'vInfo (Imported)'!$1:$5000,A3595,FALSE),
"")</f>
        <v/>
      </c>
      <c r="F3595" t="str">
        <f>IF(HLOOKUP("OS according to the configuration file",'vInfo (Imported)'!$1:$5000,A3595,FALSE)&gt;0,
HLOOKUP("OS according to the configuration file",'vInfo (Imported)'!$1:$5000,A3595,FALSE),
"")</f>
        <v/>
      </c>
      <c r="G3595" s="1" t="str">
        <f>IF(HLOOKUP("Cluster",'vInfo (Imported)'!$1:$5000,A3595,FALSE)&gt;0,
HLOOKUP("Cluster",'vInfo (Imported)'!$1:$5000,A3595,FALSE),
"")</f>
        <v/>
      </c>
      <c r="K3595" s="28">
        <f>'vCluster (Imported)'!A3595</f>
        <v>0</v>
      </c>
      <c r="L3595">
        <f t="shared" si="339"/>
        <v>0</v>
      </c>
      <c r="M3595">
        <f t="shared" si="340"/>
        <v>0</v>
      </c>
      <c r="N3595">
        <f t="shared" si="341"/>
        <v>0</v>
      </c>
      <c r="O3595" s="1">
        <f t="shared" si="342"/>
        <v>0</v>
      </c>
      <c r="P3595">
        <f>SUMIFS('vCluster (Imported)'!$G:$G,'vCluster (Imported)'!$A:$A,K3595)</f>
        <v>0</v>
      </c>
      <c r="Q3595">
        <f t="shared" si="343"/>
        <v>0</v>
      </c>
    </row>
    <row r="3596" spans="1:17" x14ac:dyDescent="0.3">
      <c r="A3596">
        <f t="shared" si="338"/>
        <v>3596</v>
      </c>
      <c r="B3596" t="str">
        <f>IF(HLOOKUP("Memory",'vInfo (Imported)'!$1:$5000,A3596,FALSE)&gt;0,HLOOKUP("Memory",'vInfo (Imported)'!$1:$5000,A3596,FALSE),"")</f>
        <v/>
      </c>
      <c r="C3596" t="str">
        <f>IF(HLOOKUP("CPUs",'vInfo (Imported)'!$1:$5000,A3596,FALSE)&gt;0,
HLOOKUP("CPUs",'vInfo (Imported)'!$1:$5000,A3596,FALSE),
"")</f>
        <v/>
      </c>
      <c r="D3596" t="str">
        <f>IF(HLOOKUP($D$1,'vInfo (Imported)'!$1:$5000,A3596,FALSE)&gt;0,
HLOOKUP($D$1,'vInfo (Imported)'!$1:$5000,A3596,FALSE),
"")</f>
        <v/>
      </c>
      <c r="E3596" t="str">
        <f>IF(HLOOKUP("Category",'vInfo (Imported)'!$1:$5000,A3596,FALSE)&gt;0,
HLOOKUP("Category",'vInfo (Imported)'!$1:$5000,A3596,FALSE),
"")</f>
        <v/>
      </c>
      <c r="F3596" t="str">
        <f>IF(HLOOKUP("OS according to the configuration file",'vInfo (Imported)'!$1:$5000,A3596,FALSE)&gt;0,
HLOOKUP("OS according to the configuration file",'vInfo (Imported)'!$1:$5000,A3596,FALSE),
"")</f>
        <v/>
      </c>
      <c r="G3596" s="1" t="str">
        <f>IF(HLOOKUP("Cluster",'vInfo (Imported)'!$1:$5000,A3596,FALSE)&gt;0,
HLOOKUP("Cluster",'vInfo (Imported)'!$1:$5000,A3596,FALSE),
"")</f>
        <v/>
      </c>
      <c r="K3596" s="28">
        <f>'vCluster (Imported)'!A3596</f>
        <v>0</v>
      </c>
      <c r="L3596">
        <f t="shared" si="339"/>
        <v>0</v>
      </c>
      <c r="M3596">
        <f t="shared" si="340"/>
        <v>0</v>
      </c>
      <c r="N3596">
        <f t="shared" si="341"/>
        <v>0</v>
      </c>
      <c r="O3596" s="1">
        <f t="shared" si="342"/>
        <v>0</v>
      </c>
      <c r="P3596">
        <f>SUMIFS('vCluster (Imported)'!$G:$G,'vCluster (Imported)'!$A:$A,K3596)</f>
        <v>0</v>
      </c>
      <c r="Q3596">
        <f t="shared" si="343"/>
        <v>0</v>
      </c>
    </row>
    <row r="3597" spans="1:17" x14ac:dyDescent="0.3">
      <c r="A3597">
        <f t="shared" si="338"/>
        <v>3597</v>
      </c>
      <c r="B3597" t="str">
        <f>IF(HLOOKUP("Memory",'vInfo (Imported)'!$1:$5000,A3597,FALSE)&gt;0,HLOOKUP("Memory",'vInfo (Imported)'!$1:$5000,A3597,FALSE),"")</f>
        <v/>
      </c>
      <c r="C3597" t="str">
        <f>IF(HLOOKUP("CPUs",'vInfo (Imported)'!$1:$5000,A3597,FALSE)&gt;0,
HLOOKUP("CPUs",'vInfo (Imported)'!$1:$5000,A3597,FALSE),
"")</f>
        <v/>
      </c>
      <c r="D3597" t="str">
        <f>IF(HLOOKUP($D$1,'vInfo (Imported)'!$1:$5000,A3597,FALSE)&gt;0,
HLOOKUP($D$1,'vInfo (Imported)'!$1:$5000,A3597,FALSE),
"")</f>
        <v/>
      </c>
      <c r="E3597" t="str">
        <f>IF(HLOOKUP("Category",'vInfo (Imported)'!$1:$5000,A3597,FALSE)&gt;0,
HLOOKUP("Category",'vInfo (Imported)'!$1:$5000,A3597,FALSE),
"")</f>
        <v/>
      </c>
      <c r="F3597" t="str">
        <f>IF(HLOOKUP("OS according to the configuration file",'vInfo (Imported)'!$1:$5000,A3597,FALSE)&gt;0,
HLOOKUP("OS according to the configuration file",'vInfo (Imported)'!$1:$5000,A3597,FALSE),
"")</f>
        <v/>
      </c>
      <c r="G3597" s="1" t="str">
        <f>IF(HLOOKUP("Cluster",'vInfo (Imported)'!$1:$5000,A3597,FALSE)&gt;0,
HLOOKUP("Cluster",'vInfo (Imported)'!$1:$5000,A3597,FALSE),
"")</f>
        <v/>
      </c>
      <c r="K3597" s="28">
        <f>'vCluster (Imported)'!A3597</f>
        <v>0</v>
      </c>
      <c r="L3597">
        <f t="shared" si="339"/>
        <v>0</v>
      </c>
      <c r="M3597">
        <f t="shared" si="340"/>
        <v>0</v>
      </c>
      <c r="N3597">
        <f t="shared" si="341"/>
        <v>0</v>
      </c>
      <c r="O3597" s="1">
        <f t="shared" si="342"/>
        <v>0</v>
      </c>
      <c r="P3597">
        <f>SUMIFS('vCluster (Imported)'!$G:$G,'vCluster (Imported)'!$A:$A,K3597)</f>
        <v>0</v>
      </c>
      <c r="Q3597">
        <f t="shared" si="343"/>
        <v>0</v>
      </c>
    </row>
    <row r="3598" spans="1:17" x14ac:dyDescent="0.3">
      <c r="A3598">
        <f t="shared" si="338"/>
        <v>3598</v>
      </c>
      <c r="B3598" t="str">
        <f>IF(HLOOKUP("Memory",'vInfo (Imported)'!$1:$5000,A3598,FALSE)&gt;0,HLOOKUP("Memory",'vInfo (Imported)'!$1:$5000,A3598,FALSE),"")</f>
        <v/>
      </c>
      <c r="C3598" t="str">
        <f>IF(HLOOKUP("CPUs",'vInfo (Imported)'!$1:$5000,A3598,FALSE)&gt;0,
HLOOKUP("CPUs",'vInfo (Imported)'!$1:$5000,A3598,FALSE),
"")</f>
        <v/>
      </c>
      <c r="D3598" t="str">
        <f>IF(HLOOKUP($D$1,'vInfo (Imported)'!$1:$5000,A3598,FALSE)&gt;0,
HLOOKUP($D$1,'vInfo (Imported)'!$1:$5000,A3598,FALSE),
"")</f>
        <v/>
      </c>
      <c r="E3598" t="str">
        <f>IF(HLOOKUP("Category",'vInfo (Imported)'!$1:$5000,A3598,FALSE)&gt;0,
HLOOKUP("Category",'vInfo (Imported)'!$1:$5000,A3598,FALSE),
"")</f>
        <v/>
      </c>
      <c r="F3598" t="str">
        <f>IF(HLOOKUP("OS according to the configuration file",'vInfo (Imported)'!$1:$5000,A3598,FALSE)&gt;0,
HLOOKUP("OS according to the configuration file",'vInfo (Imported)'!$1:$5000,A3598,FALSE),
"")</f>
        <v/>
      </c>
      <c r="G3598" s="1" t="str">
        <f>IF(HLOOKUP("Cluster",'vInfo (Imported)'!$1:$5000,A3598,FALSE)&gt;0,
HLOOKUP("Cluster",'vInfo (Imported)'!$1:$5000,A3598,FALSE),
"")</f>
        <v/>
      </c>
      <c r="K3598" s="28">
        <f>'vCluster (Imported)'!A3598</f>
        <v>0</v>
      </c>
      <c r="L3598">
        <f t="shared" si="339"/>
        <v>0</v>
      </c>
      <c r="M3598">
        <f t="shared" si="340"/>
        <v>0</v>
      </c>
      <c r="N3598">
        <f t="shared" si="341"/>
        <v>0</v>
      </c>
      <c r="O3598" s="1">
        <f t="shared" si="342"/>
        <v>0</v>
      </c>
      <c r="P3598">
        <f>SUMIFS('vCluster (Imported)'!$G:$G,'vCluster (Imported)'!$A:$A,K3598)</f>
        <v>0</v>
      </c>
      <c r="Q3598">
        <f t="shared" si="343"/>
        <v>0</v>
      </c>
    </row>
    <row r="3599" spans="1:17" x14ac:dyDescent="0.3">
      <c r="A3599">
        <f t="shared" si="338"/>
        <v>3599</v>
      </c>
      <c r="B3599" t="str">
        <f>IF(HLOOKUP("Memory",'vInfo (Imported)'!$1:$5000,A3599,FALSE)&gt;0,HLOOKUP("Memory",'vInfo (Imported)'!$1:$5000,A3599,FALSE),"")</f>
        <v/>
      </c>
      <c r="C3599" t="str">
        <f>IF(HLOOKUP("CPUs",'vInfo (Imported)'!$1:$5000,A3599,FALSE)&gt;0,
HLOOKUP("CPUs",'vInfo (Imported)'!$1:$5000,A3599,FALSE),
"")</f>
        <v/>
      </c>
      <c r="D3599" t="str">
        <f>IF(HLOOKUP($D$1,'vInfo (Imported)'!$1:$5000,A3599,FALSE)&gt;0,
HLOOKUP($D$1,'vInfo (Imported)'!$1:$5000,A3599,FALSE),
"")</f>
        <v/>
      </c>
      <c r="E3599" t="str">
        <f>IF(HLOOKUP("Category",'vInfo (Imported)'!$1:$5000,A3599,FALSE)&gt;0,
HLOOKUP("Category",'vInfo (Imported)'!$1:$5000,A3599,FALSE),
"")</f>
        <v/>
      </c>
      <c r="F3599" t="str">
        <f>IF(HLOOKUP("OS according to the configuration file",'vInfo (Imported)'!$1:$5000,A3599,FALSE)&gt;0,
HLOOKUP("OS according to the configuration file",'vInfo (Imported)'!$1:$5000,A3599,FALSE),
"")</f>
        <v/>
      </c>
      <c r="G3599" s="1" t="str">
        <f>IF(HLOOKUP("Cluster",'vInfo (Imported)'!$1:$5000,A3599,FALSE)&gt;0,
HLOOKUP("Cluster",'vInfo (Imported)'!$1:$5000,A3599,FALSE),
"")</f>
        <v/>
      </c>
      <c r="K3599" s="28">
        <f>'vCluster (Imported)'!A3599</f>
        <v>0</v>
      </c>
      <c r="L3599">
        <f t="shared" si="339"/>
        <v>0</v>
      </c>
      <c r="M3599">
        <f t="shared" si="340"/>
        <v>0</v>
      </c>
      <c r="N3599">
        <f t="shared" si="341"/>
        <v>0</v>
      </c>
      <c r="O3599" s="1">
        <f t="shared" si="342"/>
        <v>0</v>
      </c>
      <c r="P3599">
        <f>SUMIFS('vCluster (Imported)'!$G:$G,'vCluster (Imported)'!$A:$A,K3599)</f>
        <v>0</v>
      </c>
      <c r="Q3599">
        <f t="shared" si="343"/>
        <v>0</v>
      </c>
    </row>
    <row r="3600" spans="1:17" x14ac:dyDescent="0.3">
      <c r="A3600">
        <f t="shared" si="338"/>
        <v>3600</v>
      </c>
      <c r="B3600" t="str">
        <f>IF(HLOOKUP("Memory",'vInfo (Imported)'!$1:$5000,A3600,FALSE)&gt;0,HLOOKUP("Memory",'vInfo (Imported)'!$1:$5000,A3600,FALSE),"")</f>
        <v/>
      </c>
      <c r="C3600" t="str">
        <f>IF(HLOOKUP("CPUs",'vInfo (Imported)'!$1:$5000,A3600,FALSE)&gt;0,
HLOOKUP("CPUs",'vInfo (Imported)'!$1:$5000,A3600,FALSE),
"")</f>
        <v/>
      </c>
      <c r="D3600" t="str">
        <f>IF(HLOOKUP($D$1,'vInfo (Imported)'!$1:$5000,A3600,FALSE)&gt;0,
HLOOKUP($D$1,'vInfo (Imported)'!$1:$5000,A3600,FALSE),
"")</f>
        <v/>
      </c>
      <c r="E3600" t="str">
        <f>IF(HLOOKUP("Category",'vInfo (Imported)'!$1:$5000,A3600,FALSE)&gt;0,
HLOOKUP("Category",'vInfo (Imported)'!$1:$5000,A3600,FALSE),
"")</f>
        <v/>
      </c>
      <c r="F3600" t="str">
        <f>IF(HLOOKUP("OS according to the configuration file",'vInfo (Imported)'!$1:$5000,A3600,FALSE)&gt;0,
HLOOKUP("OS according to the configuration file",'vInfo (Imported)'!$1:$5000,A3600,FALSE),
"")</f>
        <v/>
      </c>
      <c r="G3600" s="1" t="str">
        <f>IF(HLOOKUP("Cluster",'vInfo (Imported)'!$1:$5000,A3600,FALSE)&gt;0,
HLOOKUP("Cluster",'vInfo (Imported)'!$1:$5000,A3600,FALSE),
"")</f>
        <v/>
      </c>
      <c r="K3600" s="28">
        <f>'vCluster (Imported)'!A3600</f>
        <v>0</v>
      </c>
      <c r="L3600">
        <f t="shared" si="339"/>
        <v>0</v>
      </c>
      <c r="M3600">
        <f t="shared" si="340"/>
        <v>0</v>
      </c>
      <c r="N3600">
        <f t="shared" si="341"/>
        <v>0</v>
      </c>
      <c r="O3600" s="1">
        <f t="shared" si="342"/>
        <v>0</v>
      </c>
      <c r="P3600">
        <f>SUMIFS('vCluster (Imported)'!$G:$G,'vCluster (Imported)'!$A:$A,K3600)</f>
        <v>0</v>
      </c>
      <c r="Q3600">
        <f t="shared" si="343"/>
        <v>0</v>
      </c>
    </row>
    <row r="3601" spans="1:17" x14ac:dyDescent="0.3">
      <c r="A3601">
        <f t="shared" si="338"/>
        <v>3601</v>
      </c>
      <c r="B3601" t="str">
        <f>IF(HLOOKUP("Memory",'vInfo (Imported)'!$1:$5000,A3601,FALSE)&gt;0,HLOOKUP("Memory",'vInfo (Imported)'!$1:$5000,A3601,FALSE),"")</f>
        <v/>
      </c>
      <c r="C3601" t="str">
        <f>IF(HLOOKUP("CPUs",'vInfo (Imported)'!$1:$5000,A3601,FALSE)&gt;0,
HLOOKUP("CPUs",'vInfo (Imported)'!$1:$5000,A3601,FALSE),
"")</f>
        <v/>
      </c>
      <c r="D3601" t="str">
        <f>IF(HLOOKUP($D$1,'vInfo (Imported)'!$1:$5000,A3601,FALSE)&gt;0,
HLOOKUP($D$1,'vInfo (Imported)'!$1:$5000,A3601,FALSE),
"")</f>
        <v/>
      </c>
      <c r="E3601" t="str">
        <f>IF(HLOOKUP("Category",'vInfo (Imported)'!$1:$5000,A3601,FALSE)&gt;0,
HLOOKUP("Category",'vInfo (Imported)'!$1:$5000,A3601,FALSE),
"")</f>
        <v/>
      </c>
      <c r="F3601" t="str">
        <f>IF(HLOOKUP("OS according to the configuration file",'vInfo (Imported)'!$1:$5000,A3601,FALSE)&gt;0,
HLOOKUP("OS according to the configuration file",'vInfo (Imported)'!$1:$5000,A3601,FALSE),
"")</f>
        <v/>
      </c>
      <c r="G3601" s="1" t="str">
        <f>IF(HLOOKUP("Cluster",'vInfo (Imported)'!$1:$5000,A3601,FALSE)&gt;0,
HLOOKUP("Cluster",'vInfo (Imported)'!$1:$5000,A3601,FALSE),
"")</f>
        <v/>
      </c>
      <c r="K3601" s="28">
        <f>'vCluster (Imported)'!A3601</f>
        <v>0</v>
      </c>
      <c r="L3601">
        <f t="shared" si="339"/>
        <v>0</v>
      </c>
      <c r="M3601">
        <f t="shared" si="340"/>
        <v>0</v>
      </c>
      <c r="N3601">
        <f t="shared" si="341"/>
        <v>0</v>
      </c>
      <c r="O3601" s="1">
        <f t="shared" si="342"/>
        <v>0</v>
      </c>
      <c r="P3601">
        <f>SUMIFS('vCluster (Imported)'!$G:$G,'vCluster (Imported)'!$A:$A,K3601)</f>
        <v>0</v>
      </c>
      <c r="Q3601">
        <f t="shared" si="343"/>
        <v>0</v>
      </c>
    </row>
    <row r="3602" spans="1:17" x14ac:dyDescent="0.3">
      <c r="A3602">
        <f t="shared" si="338"/>
        <v>3602</v>
      </c>
      <c r="B3602" t="str">
        <f>IF(HLOOKUP("Memory",'vInfo (Imported)'!$1:$5000,A3602,FALSE)&gt;0,HLOOKUP("Memory",'vInfo (Imported)'!$1:$5000,A3602,FALSE),"")</f>
        <v/>
      </c>
      <c r="C3602" t="str">
        <f>IF(HLOOKUP("CPUs",'vInfo (Imported)'!$1:$5000,A3602,FALSE)&gt;0,
HLOOKUP("CPUs",'vInfo (Imported)'!$1:$5000,A3602,FALSE),
"")</f>
        <v/>
      </c>
      <c r="D3602" t="str">
        <f>IF(HLOOKUP($D$1,'vInfo (Imported)'!$1:$5000,A3602,FALSE)&gt;0,
HLOOKUP($D$1,'vInfo (Imported)'!$1:$5000,A3602,FALSE),
"")</f>
        <v/>
      </c>
      <c r="E3602" t="str">
        <f>IF(HLOOKUP("Category",'vInfo (Imported)'!$1:$5000,A3602,FALSE)&gt;0,
HLOOKUP("Category",'vInfo (Imported)'!$1:$5000,A3602,FALSE),
"")</f>
        <v/>
      </c>
      <c r="F3602" t="str">
        <f>IF(HLOOKUP("OS according to the configuration file",'vInfo (Imported)'!$1:$5000,A3602,FALSE)&gt;0,
HLOOKUP("OS according to the configuration file",'vInfo (Imported)'!$1:$5000,A3602,FALSE),
"")</f>
        <v/>
      </c>
      <c r="G3602" s="1" t="str">
        <f>IF(HLOOKUP("Cluster",'vInfo (Imported)'!$1:$5000,A3602,FALSE)&gt;0,
HLOOKUP("Cluster",'vInfo (Imported)'!$1:$5000,A3602,FALSE),
"")</f>
        <v/>
      </c>
      <c r="K3602" s="28">
        <f>'vCluster (Imported)'!A3602</f>
        <v>0</v>
      </c>
      <c r="L3602">
        <f t="shared" si="339"/>
        <v>0</v>
      </c>
      <c r="M3602">
        <f t="shared" si="340"/>
        <v>0</v>
      </c>
      <c r="N3602">
        <f t="shared" si="341"/>
        <v>0</v>
      </c>
      <c r="O3602" s="1">
        <f t="shared" si="342"/>
        <v>0</v>
      </c>
      <c r="P3602">
        <f>SUMIFS('vCluster (Imported)'!$G:$G,'vCluster (Imported)'!$A:$A,K3602)</f>
        <v>0</v>
      </c>
      <c r="Q3602">
        <f t="shared" si="343"/>
        <v>0</v>
      </c>
    </row>
    <row r="3603" spans="1:17" x14ac:dyDescent="0.3">
      <c r="A3603">
        <f t="shared" si="338"/>
        <v>3603</v>
      </c>
      <c r="B3603" t="str">
        <f>IF(HLOOKUP("Memory",'vInfo (Imported)'!$1:$5000,A3603,FALSE)&gt;0,HLOOKUP("Memory",'vInfo (Imported)'!$1:$5000,A3603,FALSE),"")</f>
        <v/>
      </c>
      <c r="C3603" t="str">
        <f>IF(HLOOKUP("CPUs",'vInfo (Imported)'!$1:$5000,A3603,FALSE)&gt;0,
HLOOKUP("CPUs",'vInfo (Imported)'!$1:$5000,A3603,FALSE),
"")</f>
        <v/>
      </c>
      <c r="D3603" t="str">
        <f>IF(HLOOKUP($D$1,'vInfo (Imported)'!$1:$5000,A3603,FALSE)&gt;0,
HLOOKUP($D$1,'vInfo (Imported)'!$1:$5000,A3603,FALSE),
"")</f>
        <v/>
      </c>
      <c r="E3603" t="str">
        <f>IF(HLOOKUP("Category",'vInfo (Imported)'!$1:$5000,A3603,FALSE)&gt;0,
HLOOKUP("Category",'vInfo (Imported)'!$1:$5000,A3603,FALSE),
"")</f>
        <v/>
      </c>
      <c r="F3603" t="str">
        <f>IF(HLOOKUP("OS according to the configuration file",'vInfo (Imported)'!$1:$5000,A3603,FALSE)&gt;0,
HLOOKUP("OS according to the configuration file",'vInfo (Imported)'!$1:$5000,A3603,FALSE),
"")</f>
        <v/>
      </c>
      <c r="G3603" s="1" t="str">
        <f>IF(HLOOKUP("Cluster",'vInfo (Imported)'!$1:$5000,A3603,FALSE)&gt;0,
HLOOKUP("Cluster",'vInfo (Imported)'!$1:$5000,A3603,FALSE),
"")</f>
        <v/>
      </c>
      <c r="K3603" s="28">
        <f>'vCluster (Imported)'!A3603</f>
        <v>0</v>
      </c>
      <c r="L3603">
        <f t="shared" si="339"/>
        <v>0</v>
      </c>
      <c r="M3603">
        <f t="shared" si="340"/>
        <v>0</v>
      </c>
      <c r="N3603">
        <f t="shared" si="341"/>
        <v>0</v>
      </c>
      <c r="O3603" s="1">
        <f t="shared" si="342"/>
        <v>0</v>
      </c>
      <c r="P3603">
        <f>SUMIFS('vCluster (Imported)'!$G:$G,'vCluster (Imported)'!$A:$A,K3603)</f>
        <v>0</v>
      </c>
      <c r="Q3603">
        <f t="shared" si="343"/>
        <v>0</v>
      </c>
    </row>
    <row r="3604" spans="1:17" x14ac:dyDescent="0.3">
      <c r="A3604">
        <f t="shared" si="338"/>
        <v>3604</v>
      </c>
      <c r="B3604" t="str">
        <f>IF(HLOOKUP("Memory",'vInfo (Imported)'!$1:$5000,A3604,FALSE)&gt;0,HLOOKUP("Memory",'vInfo (Imported)'!$1:$5000,A3604,FALSE),"")</f>
        <v/>
      </c>
      <c r="C3604" t="str">
        <f>IF(HLOOKUP("CPUs",'vInfo (Imported)'!$1:$5000,A3604,FALSE)&gt;0,
HLOOKUP("CPUs",'vInfo (Imported)'!$1:$5000,A3604,FALSE),
"")</f>
        <v/>
      </c>
      <c r="D3604" t="str">
        <f>IF(HLOOKUP($D$1,'vInfo (Imported)'!$1:$5000,A3604,FALSE)&gt;0,
HLOOKUP($D$1,'vInfo (Imported)'!$1:$5000,A3604,FALSE),
"")</f>
        <v/>
      </c>
      <c r="E3604" t="str">
        <f>IF(HLOOKUP("Category",'vInfo (Imported)'!$1:$5000,A3604,FALSE)&gt;0,
HLOOKUP("Category",'vInfo (Imported)'!$1:$5000,A3604,FALSE),
"")</f>
        <v/>
      </c>
      <c r="F3604" t="str">
        <f>IF(HLOOKUP("OS according to the configuration file",'vInfo (Imported)'!$1:$5000,A3604,FALSE)&gt;0,
HLOOKUP("OS according to the configuration file",'vInfo (Imported)'!$1:$5000,A3604,FALSE),
"")</f>
        <v/>
      </c>
      <c r="G3604" s="1" t="str">
        <f>IF(HLOOKUP("Cluster",'vInfo (Imported)'!$1:$5000,A3604,FALSE)&gt;0,
HLOOKUP("Cluster",'vInfo (Imported)'!$1:$5000,A3604,FALSE),
"")</f>
        <v/>
      </c>
      <c r="K3604" s="28">
        <f>'vCluster (Imported)'!A3604</f>
        <v>0</v>
      </c>
      <c r="L3604">
        <f t="shared" si="339"/>
        <v>0</v>
      </c>
      <c r="M3604">
        <f t="shared" si="340"/>
        <v>0</v>
      </c>
      <c r="N3604">
        <f t="shared" si="341"/>
        <v>0</v>
      </c>
      <c r="O3604" s="1">
        <f t="shared" si="342"/>
        <v>0</v>
      </c>
      <c r="P3604">
        <f>SUMIFS('vCluster (Imported)'!$G:$G,'vCluster (Imported)'!$A:$A,K3604)</f>
        <v>0</v>
      </c>
      <c r="Q3604">
        <f t="shared" si="343"/>
        <v>0</v>
      </c>
    </row>
    <row r="3605" spans="1:17" x14ac:dyDescent="0.3">
      <c r="A3605">
        <f t="shared" si="338"/>
        <v>3605</v>
      </c>
      <c r="B3605" t="str">
        <f>IF(HLOOKUP("Memory",'vInfo (Imported)'!$1:$5000,A3605,FALSE)&gt;0,HLOOKUP("Memory",'vInfo (Imported)'!$1:$5000,A3605,FALSE),"")</f>
        <v/>
      </c>
      <c r="C3605" t="str">
        <f>IF(HLOOKUP("CPUs",'vInfo (Imported)'!$1:$5000,A3605,FALSE)&gt;0,
HLOOKUP("CPUs",'vInfo (Imported)'!$1:$5000,A3605,FALSE),
"")</f>
        <v/>
      </c>
      <c r="D3605" t="str">
        <f>IF(HLOOKUP($D$1,'vInfo (Imported)'!$1:$5000,A3605,FALSE)&gt;0,
HLOOKUP($D$1,'vInfo (Imported)'!$1:$5000,A3605,FALSE),
"")</f>
        <v/>
      </c>
      <c r="E3605" t="str">
        <f>IF(HLOOKUP("Category",'vInfo (Imported)'!$1:$5000,A3605,FALSE)&gt;0,
HLOOKUP("Category",'vInfo (Imported)'!$1:$5000,A3605,FALSE),
"")</f>
        <v/>
      </c>
      <c r="F3605" t="str">
        <f>IF(HLOOKUP("OS according to the configuration file",'vInfo (Imported)'!$1:$5000,A3605,FALSE)&gt;0,
HLOOKUP("OS according to the configuration file",'vInfo (Imported)'!$1:$5000,A3605,FALSE),
"")</f>
        <v/>
      </c>
      <c r="G3605" s="1" t="str">
        <f>IF(HLOOKUP("Cluster",'vInfo (Imported)'!$1:$5000,A3605,FALSE)&gt;0,
HLOOKUP("Cluster",'vInfo (Imported)'!$1:$5000,A3605,FALSE),
"")</f>
        <v/>
      </c>
      <c r="K3605" s="28">
        <f>'vCluster (Imported)'!A3605</f>
        <v>0</v>
      </c>
      <c r="L3605">
        <f t="shared" si="339"/>
        <v>0</v>
      </c>
      <c r="M3605">
        <f t="shared" si="340"/>
        <v>0</v>
      </c>
      <c r="N3605">
        <f t="shared" si="341"/>
        <v>0</v>
      </c>
      <c r="O3605" s="1">
        <f t="shared" si="342"/>
        <v>0</v>
      </c>
      <c r="P3605">
        <f>SUMIFS('vCluster (Imported)'!$G:$G,'vCluster (Imported)'!$A:$A,K3605)</f>
        <v>0</v>
      </c>
      <c r="Q3605">
        <f t="shared" si="343"/>
        <v>0</v>
      </c>
    </row>
    <row r="3606" spans="1:17" x14ac:dyDescent="0.3">
      <c r="A3606">
        <f t="shared" si="338"/>
        <v>3606</v>
      </c>
      <c r="B3606" t="str">
        <f>IF(HLOOKUP("Memory",'vInfo (Imported)'!$1:$5000,A3606,FALSE)&gt;0,HLOOKUP("Memory",'vInfo (Imported)'!$1:$5000,A3606,FALSE),"")</f>
        <v/>
      </c>
      <c r="C3606" t="str">
        <f>IF(HLOOKUP("CPUs",'vInfo (Imported)'!$1:$5000,A3606,FALSE)&gt;0,
HLOOKUP("CPUs",'vInfo (Imported)'!$1:$5000,A3606,FALSE),
"")</f>
        <v/>
      </c>
      <c r="D3606" t="str">
        <f>IF(HLOOKUP($D$1,'vInfo (Imported)'!$1:$5000,A3606,FALSE)&gt;0,
HLOOKUP($D$1,'vInfo (Imported)'!$1:$5000,A3606,FALSE),
"")</f>
        <v/>
      </c>
      <c r="E3606" t="str">
        <f>IF(HLOOKUP("Category",'vInfo (Imported)'!$1:$5000,A3606,FALSE)&gt;0,
HLOOKUP("Category",'vInfo (Imported)'!$1:$5000,A3606,FALSE),
"")</f>
        <v/>
      </c>
      <c r="F3606" t="str">
        <f>IF(HLOOKUP("OS according to the configuration file",'vInfo (Imported)'!$1:$5000,A3606,FALSE)&gt;0,
HLOOKUP("OS according to the configuration file",'vInfo (Imported)'!$1:$5000,A3606,FALSE),
"")</f>
        <v/>
      </c>
      <c r="G3606" s="1" t="str">
        <f>IF(HLOOKUP("Cluster",'vInfo (Imported)'!$1:$5000,A3606,FALSE)&gt;0,
HLOOKUP("Cluster",'vInfo (Imported)'!$1:$5000,A3606,FALSE),
"")</f>
        <v/>
      </c>
      <c r="K3606" s="28">
        <f>'vCluster (Imported)'!A3606</f>
        <v>0</v>
      </c>
      <c r="L3606">
        <f t="shared" si="339"/>
        <v>0</v>
      </c>
      <c r="M3606">
        <f t="shared" si="340"/>
        <v>0</v>
      </c>
      <c r="N3606">
        <f t="shared" si="341"/>
        <v>0</v>
      </c>
      <c r="O3606" s="1">
        <f t="shared" si="342"/>
        <v>0</v>
      </c>
      <c r="P3606">
        <f>SUMIFS('vCluster (Imported)'!$G:$G,'vCluster (Imported)'!$A:$A,K3606)</f>
        <v>0</v>
      </c>
      <c r="Q3606">
        <f t="shared" si="343"/>
        <v>0</v>
      </c>
    </row>
    <row r="3607" spans="1:17" x14ac:dyDescent="0.3">
      <c r="A3607">
        <f t="shared" si="338"/>
        <v>3607</v>
      </c>
      <c r="B3607" t="str">
        <f>IF(HLOOKUP("Memory",'vInfo (Imported)'!$1:$5000,A3607,FALSE)&gt;0,HLOOKUP("Memory",'vInfo (Imported)'!$1:$5000,A3607,FALSE),"")</f>
        <v/>
      </c>
      <c r="C3607" t="str">
        <f>IF(HLOOKUP("CPUs",'vInfo (Imported)'!$1:$5000,A3607,FALSE)&gt;0,
HLOOKUP("CPUs",'vInfo (Imported)'!$1:$5000,A3607,FALSE),
"")</f>
        <v/>
      </c>
      <c r="D3607" t="str">
        <f>IF(HLOOKUP($D$1,'vInfo (Imported)'!$1:$5000,A3607,FALSE)&gt;0,
HLOOKUP($D$1,'vInfo (Imported)'!$1:$5000,A3607,FALSE),
"")</f>
        <v/>
      </c>
      <c r="E3607" t="str">
        <f>IF(HLOOKUP("Category",'vInfo (Imported)'!$1:$5000,A3607,FALSE)&gt;0,
HLOOKUP("Category",'vInfo (Imported)'!$1:$5000,A3607,FALSE),
"")</f>
        <v/>
      </c>
      <c r="F3607" t="str">
        <f>IF(HLOOKUP("OS according to the configuration file",'vInfo (Imported)'!$1:$5000,A3607,FALSE)&gt;0,
HLOOKUP("OS according to the configuration file",'vInfo (Imported)'!$1:$5000,A3607,FALSE),
"")</f>
        <v/>
      </c>
      <c r="G3607" s="1" t="str">
        <f>IF(HLOOKUP("Cluster",'vInfo (Imported)'!$1:$5000,A3607,FALSE)&gt;0,
HLOOKUP("Cluster",'vInfo (Imported)'!$1:$5000,A3607,FALSE),
"")</f>
        <v/>
      </c>
      <c r="K3607" s="28">
        <f>'vCluster (Imported)'!A3607</f>
        <v>0</v>
      </c>
      <c r="L3607">
        <f t="shared" si="339"/>
        <v>0</v>
      </c>
      <c r="M3607">
        <f t="shared" si="340"/>
        <v>0</v>
      </c>
      <c r="N3607">
        <f t="shared" si="341"/>
        <v>0</v>
      </c>
      <c r="O3607" s="1">
        <f t="shared" si="342"/>
        <v>0</v>
      </c>
      <c r="P3607">
        <f>SUMIFS('vCluster (Imported)'!$G:$G,'vCluster (Imported)'!$A:$A,K3607)</f>
        <v>0</v>
      </c>
      <c r="Q3607">
        <f t="shared" si="343"/>
        <v>0</v>
      </c>
    </row>
    <row r="3608" spans="1:17" x14ac:dyDescent="0.3">
      <c r="A3608">
        <f t="shared" si="338"/>
        <v>3608</v>
      </c>
      <c r="B3608" t="str">
        <f>IF(HLOOKUP("Memory",'vInfo (Imported)'!$1:$5000,A3608,FALSE)&gt;0,HLOOKUP("Memory",'vInfo (Imported)'!$1:$5000,A3608,FALSE),"")</f>
        <v/>
      </c>
      <c r="C3608" t="str">
        <f>IF(HLOOKUP("CPUs",'vInfo (Imported)'!$1:$5000,A3608,FALSE)&gt;0,
HLOOKUP("CPUs",'vInfo (Imported)'!$1:$5000,A3608,FALSE),
"")</f>
        <v/>
      </c>
      <c r="D3608" t="str">
        <f>IF(HLOOKUP($D$1,'vInfo (Imported)'!$1:$5000,A3608,FALSE)&gt;0,
HLOOKUP($D$1,'vInfo (Imported)'!$1:$5000,A3608,FALSE),
"")</f>
        <v/>
      </c>
      <c r="E3608" t="str">
        <f>IF(HLOOKUP("Category",'vInfo (Imported)'!$1:$5000,A3608,FALSE)&gt;0,
HLOOKUP("Category",'vInfo (Imported)'!$1:$5000,A3608,FALSE),
"")</f>
        <v/>
      </c>
      <c r="F3608" t="str">
        <f>IF(HLOOKUP("OS according to the configuration file",'vInfo (Imported)'!$1:$5000,A3608,FALSE)&gt;0,
HLOOKUP("OS according to the configuration file",'vInfo (Imported)'!$1:$5000,A3608,FALSE),
"")</f>
        <v/>
      </c>
      <c r="G3608" s="1" t="str">
        <f>IF(HLOOKUP("Cluster",'vInfo (Imported)'!$1:$5000,A3608,FALSE)&gt;0,
HLOOKUP("Cluster",'vInfo (Imported)'!$1:$5000,A3608,FALSE),
"")</f>
        <v/>
      </c>
      <c r="K3608" s="28">
        <f>'vCluster (Imported)'!A3608</f>
        <v>0</v>
      </c>
      <c r="L3608">
        <f t="shared" si="339"/>
        <v>0</v>
      </c>
      <c r="M3608">
        <f t="shared" si="340"/>
        <v>0</v>
      </c>
      <c r="N3608">
        <f t="shared" si="341"/>
        <v>0</v>
      </c>
      <c r="O3608" s="1">
        <f t="shared" si="342"/>
        <v>0</v>
      </c>
      <c r="P3608">
        <f>SUMIFS('vCluster (Imported)'!$G:$G,'vCluster (Imported)'!$A:$A,K3608)</f>
        <v>0</v>
      </c>
      <c r="Q3608">
        <f t="shared" si="343"/>
        <v>0</v>
      </c>
    </row>
    <row r="3609" spans="1:17" x14ac:dyDescent="0.3">
      <c r="A3609">
        <f t="shared" si="338"/>
        <v>3609</v>
      </c>
      <c r="B3609" t="str">
        <f>IF(HLOOKUP("Memory",'vInfo (Imported)'!$1:$5000,A3609,FALSE)&gt;0,HLOOKUP("Memory",'vInfo (Imported)'!$1:$5000,A3609,FALSE),"")</f>
        <v/>
      </c>
      <c r="C3609" t="str">
        <f>IF(HLOOKUP("CPUs",'vInfo (Imported)'!$1:$5000,A3609,FALSE)&gt;0,
HLOOKUP("CPUs",'vInfo (Imported)'!$1:$5000,A3609,FALSE),
"")</f>
        <v/>
      </c>
      <c r="D3609" t="str">
        <f>IF(HLOOKUP($D$1,'vInfo (Imported)'!$1:$5000,A3609,FALSE)&gt;0,
HLOOKUP($D$1,'vInfo (Imported)'!$1:$5000,A3609,FALSE),
"")</f>
        <v/>
      </c>
      <c r="E3609" t="str">
        <f>IF(HLOOKUP("Category",'vInfo (Imported)'!$1:$5000,A3609,FALSE)&gt;0,
HLOOKUP("Category",'vInfo (Imported)'!$1:$5000,A3609,FALSE),
"")</f>
        <v/>
      </c>
      <c r="F3609" t="str">
        <f>IF(HLOOKUP("OS according to the configuration file",'vInfo (Imported)'!$1:$5000,A3609,FALSE)&gt;0,
HLOOKUP("OS according to the configuration file",'vInfo (Imported)'!$1:$5000,A3609,FALSE),
"")</f>
        <v/>
      </c>
      <c r="G3609" s="1" t="str">
        <f>IF(HLOOKUP("Cluster",'vInfo (Imported)'!$1:$5000,A3609,FALSE)&gt;0,
HLOOKUP("Cluster",'vInfo (Imported)'!$1:$5000,A3609,FALSE),
"")</f>
        <v/>
      </c>
      <c r="K3609" s="28">
        <f>'vCluster (Imported)'!A3609</f>
        <v>0</v>
      </c>
      <c r="L3609">
        <f t="shared" si="339"/>
        <v>0</v>
      </c>
      <c r="M3609">
        <f t="shared" si="340"/>
        <v>0</v>
      </c>
      <c r="N3609">
        <f t="shared" si="341"/>
        <v>0</v>
      </c>
      <c r="O3609" s="1">
        <f t="shared" si="342"/>
        <v>0</v>
      </c>
      <c r="P3609">
        <f>SUMIFS('vCluster (Imported)'!$G:$G,'vCluster (Imported)'!$A:$A,K3609)</f>
        <v>0</v>
      </c>
      <c r="Q3609">
        <f t="shared" si="343"/>
        <v>0</v>
      </c>
    </row>
    <row r="3610" spans="1:17" x14ac:dyDescent="0.3">
      <c r="A3610">
        <f t="shared" si="338"/>
        <v>3610</v>
      </c>
      <c r="B3610" t="str">
        <f>IF(HLOOKUP("Memory",'vInfo (Imported)'!$1:$5000,A3610,FALSE)&gt;0,HLOOKUP("Memory",'vInfo (Imported)'!$1:$5000,A3610,FALSE),"")</f>
        <v/>
      </c>
      <c r="C3610" t="str">
        <f>IF(HLOOKUP("CPUs",'vInfo (Imported)'!$1:$5000,A3610,FALSE)&gt;0,
HLOOKUP("CPUs",'vInfo (Imported)'!$1:$5000,A3610,FALSE),
"")</f>
        <v/>
      </c>
      <c r="D3610" t="str">
        <f>IF(HLOOKUP($D$1,'vInfo (Imported)'!$1:$5000,A3610,FALSE)&gt;0,
HLOOKUP($D$1,'vInfo (Imported)'!$1:$5000,A3610,FALSE),
"")</f>
        <v/>
      </c>
      <c r="E3610" t="str">
        <f>IF(HLOOKUP("Category",'vInfo (Imported)'!$1:$5000,A3610,FALSE)&gt;0,
HLOOKUP("Category",'vInfo (Imported)'!$1:$5000,A3610,FALSE),
"")</f>
        <v/>
      </c>
      <c r="F3610" t="str">
        <f>IF(HLOOKUP("OS according to the configuration file",'vInfo (Imported)'!$1:$5000,A3610,FALSE)&gt;0,
HLOOKUP("OS according to the configuration file",'vInfo (Imported)'!$1:$5000,A3610,FALSE),
"")</f>
        <v/>
      </c>
      <c r="G3610" s="1" t="str">
        <f>IF(HLOOKUP("Cluster",'vInfo (Imported)'!$1:$5000,A3610,FALSE)&gt;0,
HLOOKUP("Cluster",'vInfo (Imported)'!$1:$5000,A3610,FALSE),
"")</f>
        <v/>
      </c>
      <c r="K3610" s="28">
        <f>'vCluster (Imported)'!A3610</f>
        <v>0</v>
      </c>
      <c r="L3610">
        <f t="shared" si="339"/>
        <v>0</v>
      </c>
      <c r="M3610">
        <f t="shared" si="340"/>
        <v>0</v>
      </c>
      <c r="N3610">
        <f t="shared" si="341"/>
        <v>0</v>
      </c>
      <c r="O3610" s="1">
        <f t="shared" si="342"/>
        <v>0</v>
      </c>
      <c r="P3610">
        <f>SUMIFS('vCluster (Imported)'!$G:$G,'vCluster (Imported)'!$A:$A,K3610)</f>
        <v>0</v>
      </c>
      <c r="Q3610">
        <f t="shared" si="343"/>
        <v>0</v>
      </c>
    </row>
    <row r="3611" spans="1:17" x14ac:dyDescent="0.3">
      <c r="A3611">
        <f t="shared" si="338"/>
        <v>3611</v>
      </c>
      <c r="B3611" t="str">
        <f>IF(HLOOKUP("Memory",'vInfo (Imported)'!$1:$5000,A3611,FALSE)&gt;0,HLOOKUP("Memory",'vInfo (Imported)'!$1:$5000,A3611,FALSE),"")</f>
        <v/>
      </c>
      <c r="C3611" t="str">
        <f>IF(HLOOKUP("CPUs",'vInfo (Imported)'!$1:$5000,A3611,FALSE)&gt;0,
HLOOKUP("CPUs",'vInfo (Imported)'!$1:$5000,A3611,FALSE),
"")</f>
        <v/>
      </c>
      <c r="D3611" t="str">
        <f>IF(HLOOKUP($D$1,'vInfo (Imported)'!$1:$5000,A3611,FALSE)&gt;0,
HLOOKUP($D$1,'vInfo (Imported)'!$1:$5000,A3611,FALSE),
"")</f>
        <v/>
      </c>
      <c r="E3611" t="str">
        <f>IF(HLOOKUP("Category",'vInfo (Imported)'!$1:$5000,A3611,FALSE)&gt;0,
HLOOKUP("Category",'vInfo (Imported)'!$1:$5000,A3611,FALSE),
"")</f>
        <v/>
      </c>
      <c r="F3611" t="str">
        <f>IF(HLOOKUP("OS according to the configuration file",'vInfo (Imported)'!$1:$5000,A3611,FALSE)&gt;0,
HLOOKUP("OS according to the configuration file",'vInfo (Imported)'!$1:$5000,A3611,FALSE),
"")</f>
        <v/>
      </c>
      <c r="G3611" s="1" t="str">
        <f>IF(HLOOKUP("Cluster",'vInfo (Imported)'!$1:$5000,A3611,FALSE)&gt;0,
HLOOKUP("Cluster",'vInfo (Imported)'!$1:$5000,A3611,FALSE),
"")</f>
        <v/>
      </c>
      <c r="K3611" s="28">
        <f>'vCluster (Imported)'!A3611</f>
        <v>0</v>
      </c>
      <c r="L3611">
        <f t="shared" si="339"/>
        <v>0</v>
      </c>
      <c r="M3611">
        <f t="shared" si="340"/>
        <v>0</v>
      </c>
      <c r="N3611">
        <f t="shared" si="341"/>
        <v>0</v>
      </c>
      <c r="O3611" s="1">
        <f t="shared" si="342"/>
        <v>0</v>
      </c>
      <c r="P3611">
        <f>SUMIFS('vCluster (Imported)'!$G:$G,'vCluster (Imported)'!$A:$A,K3611)</f>
        <v>0</v>
      </c>
      <c r="Q3611">
        <f t="shared" si="343"/>
        <v>0</v>
      </c>
    </row>
    <row r="3612" spans="1:17" x14ac:dyDescent="0.3">
      <c r="A3612">
        <f t="shared" si="338"/>
        <v>3612</v>
      </c>
      <c r="B3612" t="str">
        <f>IF(HLOOKUP("Memory",'vInfo (Imported)'!$1:$5000,A3612,FALSE)&gt;0,HLOOKUP("Memory",'vInfo (Imported)'!$1:$5000,A3612,FALSE),"")</f>
        <v/>
      </c>
      <c r="C3612" t="str">
        <f>IF(HLOOKUP("CPUs",'vInfo (Imported)'!$1:$5000,A3612,FALSE)&gt;0,
HLOOKUP("CPUs",'vInfo (Imported)'!$1:$5000,A3612,FALSE),
"")</f>
        <v/>
      </c>
      <c r="D3612" t="str">
        <f>IF(HLOOKUP($D$1,'vInfo (Imported)'!$1:$5000,A3612,FALSE)&gt;0,
HLOOKUP($D$1,'vInfo (Imported)'!$1:$5000,A3612,FALSE),
"")</f>
        <v/>
      </c>
      <c r="E3612" t="str">
        <f>IF(HLOOKUP("Category",'vInfo (Imported)'!$1:$5000,A3612,FALSE)&gt;0,
HLOOKUP("Category",'vInfo (Imported)'!$1:$5000,A3612,FALSE),
"")</f>
        <v/>
      </c>
      <c r="F3612" t="str">
        <f>IF(HLOOKUP("OS according to the configuration file",'vInfo (Imported)'!$1:$5000,A3612,FALSE)&gt;0,
HLOOKUP("OS according to the configuration file",'vInfo (Imported)'!$1:$5000,A3612,FALSE),
"")</f>
        <v/>
      </c>
      <c r="G3612" s="1" t="str">
        <f>IF(HLOOKUP("Cluster",'vInfo (Imported)'!$1:$5000,A3612,FALSE)&gt;0,
HLOOKUP("Cluster",'vInfo (Imported)'!$1:$5000,A3612,FALSE),
"")</f>
        <v/>
      </c>
      <c r="K3612" s="28">
        <f>'vCluster (Imported)'!A3612</f>
        <v>0</v>
      </c>
      <c r="L3612">
        <f t="shared" si="339"/>
        <v>0</v>
      </c>
      <c r="M3612">
        <f t="shared" si="340"/>
        <v>0</v>
      </c>
      <c r="N3612">
        <f t="shared" si="341"/>
        <v>0</v>
      </c>
      <c r="O3612" s="1">
        <f t="shared" si="342"/>
        <v>0</v>
      </c>
      <c r="P3612">
        <f>SUMIFS('vCluster (Imported)'!$G:$G,'vCluster (Imported)'!$A:$A,K3612)</f>
        <v>0</v>
      </c>
      <c r="Q3612">
        <f t="shared" si="343"/>
        <v>0</v>
      </c>
    </row>
    <row r="3613" spans="1:17" x14ac:dyDescent="0.3">
      <c r="A3613">
        <f t="shared" si="338"/>
        <v>3613</v>
      </c>
      <c r="B3613" t="str">
        <f>IF(HLOOKUP("Memory",'vInfo (Imported)'!$1:$5000,A3613,FALSE)&gt;0,HLOOKUP("Memory",'vInfo (Imported)'!$1:$5000,A3613,FALSE),"")</f>
        <v/>
      </c>
      <c r="C3613" t="str">
        <f>IF(HLOOKUP("CPUs",'vInfo (Imported)'!$1:$5000,A3613,FALSE)&gt;0,
HLOOKUP("CPUs",'vInfo (Imported)'!$1:$5000,A3613,FALSE),
"")</f>
        <v/>
      </c>
      <c r="D3613" t="str">
        <f>IF(HLOOKUP($D$1,'vInfo (Imported)'!$1:$5000,A3613,FALSE)&gt;0,
HLOOKUP($D$1,'vInfo (Imported)'!$1:$5000,A3613,FALSE),
"")</f>
        <v/>
      </c>
      <c r="E3613" t="str">
        <f>IF(HLOOKUP("Category",'vInfo (Imported)'!$1:$5000,A3613,FALSE)&gt;0,
HLOOKUP("Category",'vInfo (Imported)'!$1:$5000,A3613,FALSE),
"")</f>
        <v/>
      </c>
      <c r="F3613" t="str">
        <f>IF(HLOOKUP("OS according to the configuration file",'vInfo (Imported)'!$1:$5000,A3613,FALSE)&gt;0,
HLOOKUP("OS according to the configuration file",'vInfo (Imported)'!$1:$5000,A3613,FALSE),
"")</f>
        <v/>
      </c>
      <c r="G3613" s="1" t="str">
        <f>IF(HLOOKUP("Cluster",'vInfo (Imported)'!$1:$5000,A3613,FALSE)&gt;0,
HLOOKUP("Cluster",'vInfo (Imported)'!$1:$5000,A3613,FALSE),
"")</f>
        <v/>
      </c>
      <c r="K3613" s="28">
        <f>'vCluster (Imported)'!A3613</f>
        <v>0</v>
      </c>
      <c r="L3613">
        <f t="shared" si="339"/>
        <v>0</v>
      </c>
      <c r="M3613">
        <f t="shared" si="340"/>
        <v>0</v>
      </c>
      <c r="N3613">
        <f t="shared" si="341"/>
        <v>0</v>
      </c>
      <c r="O3613" s="1">
        <f t="shared" si="342"/>
        <v>0</v>
      </c>
      <c r="P3613">
        <f>SUMIFS('vCluster (Imported)'!$G:$G,'vCluster (Imported)'!$A:$A,K3613)</f>
        <v>0</v>
      </c>
      <c r="Q3613">
        <f t="shared" si="343"/>
        <v>0</v>
      </c>
    </row>
    <row r="3614" spans="1:17" x14ac:dyDescent="0.3">
      <c r="A3614">
        <f t="shared" si="338"/>
        <v>3614</v>
      </c>
      <c r="B3614" t="str">
        <f>IF(HLOOKUP("Memory",'vInfo (Imported)'!$1:$5000,A3614,FALSE)&gt;0,HLOOKUP("Memory",'vInfo (Imported)'!$1:$5000,A3614,FALSE),"")</f>
        <v/>
      </c>
      <c r="C3614" t="str">
        <f>IF(HLOOKUP("CPUs",'vInfo (Imported)'!$1:$5000,A3614,FALSE)&gt;0,
HLOOKUP("CPUs",'vInfo (Imported)'!$1:$5000,A3614,FALSE),
"")</f>
        <v/>
      </c>
      <c r="D3614" t="str">
        <f>IF(HLOOKUP($D$1,'vInfo (Imported)'!$1:$5000,A3614,FALSE)&gt;0,
HLOOKUP($D$1,'vInfo (Imported)'!$1:$5000,A3614,FALSE),
"")</f>
        <v/>
      </c>
      <c r="E3614" t="str">
        <f>IF(HLOOKUP("Category",'vInfo (Imported)'!$1:$5000,A3614,FALSE)&gt;0,
HLOOKUP("Category",'vInfo (Imported)'!$1:$5000,A3614,FALSE),
"")</f>
        <v/>
      </c>
      <c r="F3614" t="str">
        <f>IF(HLOOKUP("OS according to the configuration file",'vInfo (Imported)'!$1:$5000,A3614,FALSE)&gt;0,
HLOOKUP("OS according to the configuration file",'vInfo (Imported)'!$1:$5000,A3614,FALSE),
"")</f>
        <v/>
      </c>
      <c r="G3614" s="1" t="str">
        <f>IF(HLOOKUP("Cluster",'vInfo (Imported)'!$1:$5000,A3614,FALSE)&gt;0,
HLOOKUP("Cluster",'vInfo (Imported)'!$1:$5000,A3614,FALSE),
"")</f>
        <v/>
      </c>
      <c r="K3614" s="28">
        <f>'vCluster (Imported)'!A3614</f>
        <v>0</v>
      </c>
      <c r="L3614">
        <f t="shared" si="339"/>
        <v>0</v>
      </c>
      <c r="M3614">
        <f t="shared" si="340"/>
        <v>0</v>
      </c>
      <c r="N3614">
        <f t="shared" si="341"/>
        <v>0</v>
      </c>
      <c r="O3614" s="1">
        <f t="shared" si="342"/>
        <v>0</v>
      </c>
      <c r="P3614">
        <f>SUMIFS('vCluster (Imported)'!$G:$G,'vCluster (Imported)'!$A:$A,K3614)</f>
        <v>0</v>
      </c>
      <c r="Q3614">
        <f t="shared" si="343"/>
        <v>0</v>
      </c>
    </row>
    <row r="3615" spans="1:17" x14ac:dyDescent="0.3">
      <c r="A3615">
        <f t="shared" si="338"/>
        <v>3615</v>
      </c>
      <c r="B3615" t="str">
        <f>IF(HLOOKUP("Memory",'vInfo (Imported)'!$1:$5000,A3615,FALSE)&gt;0,HLOOKUP("Memory",'vInfo (Imported)'!$1:$5000,A3615,FALSE),"")</f>
        <v/>
      </c>
      <c r="C3615" t="str">
        <f>IF(HLOOKUP("CPUs",'vInfo (Imported)'!$1:$5000,A3615,FALSE)&gt;0,
HLOOKUP("CPUs",'vInfo (Imported)'!$1:$5000,A3615,FALSE),
"")</f>
        <v/>
      </c>
      <c r="D3615" t="str">
        <f>IF(HLOOKUP($D$1,'vInfo (Imported)'!$1:$5000,A3615,FALSE)&gt;0,
HLOOKUP($D$1,'vInfo (Imported)'!$1:$5000,A3615,FALSE),
"")</f>
        <v/>
      </c>
      <c r="E3615" t="str">
        <f>IF(HLOOKUP("Category",'vInfo (Imported)'!$1:$5000,A3615,FALSE)&gt;0,
HLOOKUP("Category",'vInfo (Imported)'!$1:$5000,A3615,FALSE),
"")</f>
        <v/>
      </c>
      <c r="F3615" t="str">
        <f>IF(HLOOKUP("OS according to the configuration file",'vInfo (Imported)'!$1:$5000,A3615,FALSE)&gt;0,
HLOOKUP("OS according to the configuration file",'vInfo (Imported)'!$1:$5000,A3615,FALSE),
"")</f>
        <v/>
      </c>
      <c r="G3615" s="1" t="str">
        <f>IF(HLOOKUP("Cluster",'vInfo (Imported)'!$1:$5000,A3615,FALSE)&gt;0,
HLOOKUP("Cluster",'vInfo (Imported)'!$1:$5000,A3615,FALSE),
"")</f>
        <v/>
      </c>
      <c r="K3615" s="28">
        <f>'vCluster (Imported)'!A3615</f>
        <v>0</v>
      </c>
      <c r="L3615">
        <f t="shared" si="339"/>
        <v>0</v>
      </c>
      <c r="M3615">
        <f t="shared" si="340"/>
        <v>0</v>
      </c>
      <c r="N3615">
        <f t="shared" si="341"/>
        <v>0</v>
      </c>
      <c r="O3615" s="1">
        <f t="shared" si="342"/>
        <v>0</v>
      </c>
      <c r="P3615">
        <f>SUMIFS('vCluster (Imported)'!$G:$G,'vCluster (Imported)'!$A:$A,K3615)</f>
        <v>0</v>
      </c>
      <c r="Q3615">
        <f t="shared" si="343"/>
        <v>0</v>
      </c>
    </row>
    <row r="3616" spans="1:17" x14ac:dyDescent="0.3">
      <c r="A3616">
        <f t="shared" si="338"/>
        <v>3616</v>
      </c>
      <c r="B3616" t="str">
        <f>IF(HLOOKUP("Memory",'vInfo (Imported)'!$1:$5000,A3616,FALSE)&gt;0,HLOOKUP("Memory",'vInfo (Imported)'!$1:$5000,A3616,FALSE),"")</f>
        <v/>
      </c>
      <c r="C3616" t="str">
        <f>IF(HLOOKUP("CPUs",'vInfo (Imported)'!$1:$5000,A3616,FALSE)&gt;0,
HLOOKUP("CPUs",'vInfo (Imported)'!$1:$5000,A3616,FALSE),
"")</f>
        <v/>
      </c>
      <c r="D3616" t="str">
        <f>IF(HLOOKUP($D$1,'vInfo (Imported)'!$1:$5000,A3616,FALSE)&gt;0,
HLOOKUP($D$1,'vInfo (Imported)'!$1:$5000,A3616,FALSE),
"")</f>
        <v/>
      </c>
      <c r="E3616" t="str">
        <f>IF(HLOOKUP("Category",'vInfo (Imported)'!$1:$5000,A3616,FALSE)&gt;0,
HLOOKUP("Category",'vInfo (Imported)'!$1:$5000,A3616,FALSE),
"")</f>
        <v/>
      </c>
      <c r="F3616" t="str">
        <f>IF(HLOOKUP("OS according to the configuration file",'vInfo (Imported)'!$1:$5000,A3616,FALSE)&gt;0,
HLOOKUP("OS according to the configuration file",'vInfo (Imported)'!$1:$5000,A3616,FALSE),
"")</f>
        <v/>
      </c>
      <c r="G3616" s="1" t="str">
        <f>IF(HLOOKUP("Cluster",'vInfo (Imported)'!$1:$5000,A3616,FALSE)&gt;0,
HLOOKUP("Cluster",'vInfo (Imported)'!$1:$5000,A3616,FALSE),
"")</f>
        <v/>
      </c>
      <c r="K3616" s="28">
        <f>'vCluster (Imported)'!A3616</f>
        <v>0</v>
      </c>
      <c r="L3616">
        <f t="shared" si="339"/>
        <v>0</v>
      </c>
      <c r="M3616">
        <f t="shared" si="340"/>
        <v>0</v>
      </c>
      <c r="N3616">
        <f t="shared" si="341"/>
        <v>0</v>
      </c>
      <c r="O3616" s="1">
        <f t="shared" si="342"/>
        <v>0</v>
      </c>
      <c r="P3616">
        <f>SUMIFS('vCluster (Imported)'!$G:$G,'vCluster (Imported)'!$A:$A,K3616)</f>
        <v>0</v>
      </c>
      <c r="Q3616">
        <f t="shared" si="343"/>
        <v>0</v>
      </c>
    </row>
    <row r="3617" spans="1:17" x14ac:dyDescent="0.3">
      <c r="A3617">
        <f t="shared" si="338"/>
        <v>3617</v>
      </c>
      <c r="B3617" t="str">
        <f>IF(HLOOKUP("Memory",'vInfo (Imported)'!$1:$5000,A3617,FALSE)&gt;0,HLOOKUP("Memory",'vInfo (Imported)'!$1:$5000,A3617,FALSE),"")</f>
        <v/>
      </c>
      <c r="C3617" t="str">
        <f>IF(HLOOKUP("CPUs",'vInfo (Imported)'!$1:$5000,A3617,FALSE)&gt;0,
HLOOKUP("CPUs",'vInfo (Imported)'!$1:$5000,A3617,FALSE),
"")</f>
        <v/>
      </c>
      <c r="D3617" t="str">
        <f>IF(HLOOKUP($D$1,'vInfo (Imported)'!$1:$5000,A3617,FALSE)&gt;0,
HLOOKUP($D$1,'vInfo (Imported)'!$1:$5000,A3617,FALSE),
"")</f>
        <v/>
      </c>
      <c r="E3617" t="str">
        <f>IF(HLOOKUP("Category",'vInfo (Imported)'!$1:$5000,A3617,FALSE)&gt;0,
HLOOKUP("Category",'vInfo (Imported)'!$1:$5000,A3617,FALSE),
"")</f>
        <v/>
      </c>
      <c r="F3617" t="str">
        <f>IF(HLOOKUP("OS according to the configuration file",'vInfo (Imported)'!$1:$5000,A3617,FALSE)&gt;0,
HLOOKUP("OS according to the configuration file",'vInfo (Imported)'!$1:$5000,A3617,FALSE),
"")</f>
        <v/>
      </c>
      <c r="G3617" s="1" t="str">
        <f>IF(HLOOKUP("Cluster",'vInfo (Imported)'!$1:$5000,A3617,FALSE)&gt;0,
HLOOKUP("Cluster",'vInfo (Imported)'!$1:$5000,A3617,FALSE),
"")</f>
        <v/>
      </c>
      <c r="K3617" s="28">
        <f>'vCluster (Imported)'!A3617</f>
        <v>0</v>
      </c>
      <c r="L3617">
        <f t="shared" si="339"/>
        <v>0</v>
      </c>
      <c r="M3617">
        <f t="shared" si="340"/>
        <v>0</v>
      </c>
      <c r="N3617">
        <f t="shared" si="341"/>
        <v>0</v>
      </c>
      <c r="O3617" s="1">
        <f t="shared" si="342"/>
        <v>0</v>
      </c>
      <c r="P3617">
        <f>SUMIFS('vCluster (Imported)'!$G:$G,'vCluster (Imported)'!$A:$A,K3617)</f>
        <v>0</v>
      </c>
      <c r="Q3617">
        <f t="shared" si="343"/>
        <v>0</v>
      </c>
    </row>
    <row r="3618" spans="1:17" x14ac:dyDescent="0.3">
      <c r="A3618">
        <f t="shared" si="338"/>
        <v>3618</v>
      </c>
      <c r="B3618" t="str">
        <f>IF(HLOOKUP("Memory",'vInfo (Imported)'!$1:$5000,A3618,FALSE)&gt;0,HLOOKUP("Memory",'vInfo (Imported)'!$1:$5000,A3618,FALSE),"")</f>
        <v/>
      </c>
      <c r="C3618" t="str">
        <f>IF(HLOOKUP("CPUs",'vInfo (Imported)'!$1:$5000,A3618,FALSE)&gt;0,
HLOOKUP("CPUs",'vInfo (Imported)'!$1:$5000,A3618,FALSE),
"")</f>
        <v/>
      </c>
      <c r="D3618" t="str">
        <f>IF(HLOOKUP($D$1,'vInfo (Imported)'!$1:$5000,A3618,FALSE)&gt;0,
HLOOKUP($D$1,'vInfo (Imported)'!$1:$5000,A3618,FALSE),
"")</f>
        <v/>
      </c>
      <c r="E3618" t="str">
        <f>IF(HLOOKUP("Category",'vInfo (Imported)'!$1:$5000,A3618,FALSE)&gt;0,
HLOOKUP("Category",'vInfo (Imported)'!$1:$5000,A3618,FALSE),
"")</f>
        <v/>
      </c>
      <c r="F3618" t="str">
        <f>IF(HLOOKUP("OS according to the configuration file",'vInfo (Imported)'!$1:$5000,A3618,FALSE)&gt;0,
HLOOKUP("OS according to the configuration file",'vInfo (Imported)'!$1:$5000,A3618,FALSE),
"")</f>
        <v/>
      </c>
      <c r="G3618" s="1" t="str">
        <f>IF(HLOOKUP("Cluster",'vInfo (Imported)'!$1:$5000,A3618,FALSE)&gt;0,
HLOOKUP("Cluster",'vInfo (Imported)'!$1:$5000,A3618,FALSE),
"")</f>
        <v/>
      </c>
      <c r="K3618" s="28">
        <f>'vCluster (Imported)'!A3618</f>
        <v>0</v>
      </c>
      <c r="L3618">
        <f t="shared" si="339"/>
        <v>0</v>
      </c>
      <c r="M3618">
        <f t="shared" si="340"/>
        <v>0</v>
      </c>
      <c r="N3618">
        <f t="shared" si="341"/>
        <v>0</v>
      </c>
      <c r="O3618" s="1">
        <f t="shared" si="342"/>
        <v>0</v>
      </c>
      <c r="P3618">
        <f>SUMIFS('vCluster (Imported)'!$G:$G,'vCluster (Imported)'!$A:$A,K3618)</f>
        <v>0</v>
      </c>
      <c r="Q3618">
        <f t="shared" si="343"/>
        <v>0</v>
      </c>
    </row>
    <row r="3619" spans="1:17" x14ac:dyDescent="0.3">
      <c r="A3619">
        <f t="shared" si="338"/>
        <v>3619</v>
      </c>
      <c r="B3619" t="str">
        <f>IF(HLOOKUP("Memory",'vInfo (Imported)'!$1:$5000,A3619,FALSE)&gt;0,HLOOKUP("Memory",'vInfo (Imported)'!$1:$5000,A3619,FALSE),"")</f>
        <v/>
      </c>
      <c r="C3619" t="str">
        <f>IF(HLOOKUP("CPUs",'vInfo (Imported)'!$1:$5000,A3619,FALSE)&gt;0,
HLOOKUP("CPUs",'vInfo (Imported)'!$1:$5000,A3619,FALSE),
"")</f>
        <v/>
      </c>
      <c r="D3619" t="str">
        <f>IF(HLOOKUP($D$1,'vInfo (Imported)'!$1:$5000,A3619,FALSE)&gt;0,
HLOOKUP($D$1,'vInfo (Imported)'!$1:$5000,A3619,FALSE),
"")</f>
        <v/>
      </c>
      <c r="E3619" t="str">
        <f>IF(HLOOKUP("Category",'vInfo (Imported)'!$1:$5000,A3619,FALSE)&gt;0,
HLOOKUP("Category",'vInfo (Imported)'!$1:$5000,A3619,FALSE),
"")</f>
        <v/>
      </c>
      <c r="F3619" t="str">
        <f>IF(HLOOKUP("OS according to the configuration file",'vInfo (Imported)'!$1:$5000,A3619,FALSE)&gt;0,
HLOOKUP("OS according to the configuration file",'vInfo (Imported)'!$1:$5000,A3619,FALSE),
"")</f>
        <v/>
      </c>
      <c r="G3619" s="1" t="str">
        <f>IF(HLOOKUP("Cluster",'vInfo (Imported)'!$1:$5000,A3619,FALSE)&gt;0,
HLOOKUP("Cluster",'vInfo (Imported)'!$1:$5000,A3619,FALSE),
"")</f>
        <v/>
      </c>
      <c r="K3619" s="28">
        <f>'vCluster (Imported)'!A3619</f>
        <v>0</v>
      </c>
      <c r="L3619">
        <f t="shared" si="339"/>
        <v>0</v>
      </c>
      <c r="M3619">
        <f t="shared" si="340"/>
        <v>0</v>
      </c>
      <c r="N3619">
        <f t="shared" si="341"/>
        <v>0</v>
      </c>
      <c r="O3619" s="1">
        <f t="shared" si="342"/>
        <v>0</v>
      </c>
      <c r="P3619">
        <f>SUMIFS('vCluster (Imported)'!$G:$G,'vCluster (Imported)'!$A:$A,K3619)</f>
        <v>0</v>
      </c>
      <c r="Q3619">
        <f t="shared" si="343"/>
        <v>0</v>
      </c>
    </row>
    <row r="3620" spans="1:17" x14ac:dyDescent="0.3">
      <c r="A3620">
        <f t="shared" si="338"/>
        <v>3620</v>
      </c>
      <c r="B3620" t="str">
        <f>IF(HLOOKUP("Memory",'vInfo (Imported)'!$1:$5000,A3620,FALSE)&gt;0,HLOOKUP("Memory",'vInfo (Imported)'!$1:$5000,A3620,FALSE),"")</f>
        <v/>
      </c>
      <c r="C3620" t="str">
        <f>IF(HLOOKUP("CPUs",'vInfo (Imported)'!$1:$5000,A3620,FALSE)&gt;0,
HLOOKUP("CPUs",'vInfo (Imported)'!$1:$5000,A3620,FALSE),
"")</f>
        <v/>
      </c>
      <c r="D3620" t="str">
        <f>IF(HLOOKUP($D$1,'vInfo (Imported)'!$1:$5000,A3620,FALSE)&gt;0,
HLOOKUP($D$1,'vInfo (Imported)'!$1:$5000,A3620,FALSE),
"")</f>
        <v/>
      </c>
      <c r="E3620" t="str">
        <f>IF(HLOOKUP("Category",'vInfo (Imported)'!$1:$5000,A3620,FALSE)&gt;0,
HLOOKUP("Category",'vInfo (Imported)'!$1:$5000,A3620,FALSE),
"")</f>
        <v/>
      </c>
      <c r="F3620" t="str">
        <f>IF(HLOOKUP("OS according to the configuration file",'vInfo (Imported)'!$1:$5000,A3620,FALSE)&gt;0,
HLOOKUP("OS according to the configuration file",'vInfo (Imported)'!$1:$5000,A3620,FALSE),
"")</f>
        <v/>
      </c>
      <c r="G3620" s="1" t="str">
        <f>IF(HLOOKUP("Cluster",'vInfo (Imported)'!$1:$5000,A3620,FALSE)&gt;0,
HLOOKUP("Cluster",'vInfo (Imported)'!$1:$5000,A3620,FALSE),
"")</f>
        <v/>
      </c>
      <c r="K3620" s="28">
        <f>'vCluster (Imported)'!A3620</f>
        <v>0</v>
      </c>
      <c r="L3620">
        <f t="shared" si="339"/>
        <v>0</v>
      </c>
      <c r="M3620">
        <f t="shared" si="340"/>
        <v>0</v>
      </c>
      <c r="N3620">
        <f t="shared" si="341"/>
        <v>0</v>
      </c>
      <c r="O3620" s="1">
        <f t="shared" si="342"/>
        <v>0</v>
      </c>
      <c r="P3620">
        <f>SUMIFS('vCluster (Imported)'!$G:$G,'vCluster (Imported)'!$A:$A,K3620)</f>
        <v>0</v>
      </c>
      <c r="Q3620">
        <f t="shared" si="343"/>
        <v>0</v>
      </c>
    </row>
    <row r="3621" spans="1:17" x14ac:dyDescent="0.3">
      <c r="A3621">
        <f t="shared" si="338"/>
        <v>3621</v>
      </c>
      <c r="B3621" t="str">
        <f>IF(HLOOKUP("Memory",'vInfo (Imported)'!$1:$5000,A3621,FALSE)&gt;0,HLOOKUP("Memory",'vInfo (Imported)'!$1:$5000,A3621,FALSE),"")</f>
        <v/>
      </c>
      <c r="C3621" t="str">
        <f>IF(HLOOKUP("CPUs",'vInfo (Imported)'!$1:$5000,A3621,FALSE)&gt;0,
HLOOKUP("CPUs",'vInfo (Imported)'!$1:$5000,A3621,FALSE),
"")</f>
        <v/>
      </c>
      <c r="D3621" t="str">
        <f>IF(HLOOKUP($D$1,'vInfo (Imported)'!$1:$5000,A3621,FALSE)&gt;0,
HLOOKUP($D$1,'vInfo (Imported)'!$1:$5000,A3621,FALSE),
"")</f>
        <v/>
      </c>
      <c r="E3621" t="str">
        <f>IF(HLOOKUP("Category",'vInfo (Imported)'!$1:$5000,A3621,FALSE)&gt;0,
HLOOKUP("Category",'vInfo (Imported)'!$1:$5000,A3621,FALSE),
"")</f>
        <v/>
      </c>
      <c r="F3621" t="str">
        <f>IF(HLOOKUP("OS according to the configuration file",'vInfo (Imported)'!$1:$5000,A3621,FALSE)&gt;0,
HLOOKUP("OS according to the configuration file",'vInfo (Imported)'!$1:$5000,A3621,FALSE),
"")</f>
        <v/>
      </c>
      <c r="G3621" s="1" t="str">
        <f>IF(HLOOKUP("Cluster",'vInfo (Imported)'!$1:$5000,A3621,FALSE)&gt;0,
HLOOKUP("Cluster",'vInfo (Imported)'!$1:$5000,A3621,FALSE),
"")</f>
        <v/>
      </c>
      <c r="K3621" s="28">
        <f>'vCluster (Imported)'!A3621</f>
        <v>0</v>
      </c>
      <c r="L3621">
        <f t="shared" si="339"/>
        <v>0</v>
      </c>
      <c r="M3621">
        <f t="shared" si="340"/>
        <v>0</v>
      </c>
      <c r="N3621">
        <f t="shared" si="341"/>
        <v>0</v>
      </c>
      <c r="O3621" s="1">
        <f t="shared" si="342"/>
        <v>0</v>
      </c>
      <c r="P3621">
        <f>SUMIFS('vCluster (Imported)'!$G:$G,'vCluster (Imported)'!$A:$A,K3621)</f>
        <v>0</v>
      </c>
      <c r="Q3621">
        <f t="shared" si="343"/>
        <v>0</v>
      </c>
    </row>
    <row r="3622" spans="1:17" x14ac:dyDescent="0.3">
      <c r="A3622">
        <f t="shared" si="338"/>
        <v>3622</v>
      </c>
      <c r="B3622" t="str">
        <f>IF(HLOOKUP("Memory",'vInfo (Imported)'!$1:$5000,A3622,FALSE)&gt;0,HLOOKUP("Memory",'vInfo (Imported)'!$1:$5000,A3622,FALSE),"")</f>
        <v/>
      </c>
      <c r="C3622" t="str">
        <f>IF(HLOOKUP("CPUs",'vInfo (Imported)'!$1:$5000,A3622,FALSE)&gt;0,
HLOOKUP("CPUs",'vInfo (Imported)'!$1:$5000,A3622,FALSE),
"")</f>
        <v/>
      </c>
      <c r="D3622" t="str">
        <f>IF(HLOOKUP($D$1,'vInfo (Imported)'!$1:$5000,A3622,FALSE)&gt;0,
HLOOKUP($D$1,'vInfo (Imported)'!$1:$5000,A3622,FALSE),
"")</f>
        <v/>
      </c>
      <c r="E3622" t="str">
        <f>IF(HLOOKUP("Category",'vInfo (Imported)'!$1:$5000,A3622,FALSE)&gt;0,
HLOOKUP("Category",'vInfo (Imported)'!$1:$5000,A3622,FALSE),
"")</f>
        <v/>
      </c>
      <c r="F3622" t="str">
        <f>IF(HLOOKUP("OS according to the configuration file",'vInfo (Imported)'!$1:$5000,A3622,FALSE)&gt;0,
HLOOKUP("OS according to the configuration file",'vInfo (Imported)'!$1:$5000,A3622,FALSE),
"")</f>
        <v/>
      </c>
      <c r="G3622" s="1" t="str">
        <f>IF(HLOOKUP("Cluster",'vInfo (Imported)'!$1:$5000,A3622,FALSE)&gt;0,
HLOOKUP("Cluster",'vInfo (Imported)'!$1:$5000,A3622,FALSE),
"")</f>
        <v/>
      </c>
      <c r="K3622" s="28">
        <f>'vCluster (Imported)'!A3622</f>
        <v>0</v>
      </c>
      <c r="L3622">
        <f t="shared" si="339"/>
        <v>0</v>
      </c>
      <c r="M3622">
        <f t="shared" si="340"/>
        <v>0</v>
      </c>
      <c r="N3622">
        <f t="shared" si="341"/>
        <v>0</v>
      </c>
      <c r="O3622" s="1">
        <f t="shared" si="342"/>
        <v>0</v>
      </c>
      <c r="P3622">
        <f>SUMIFS('vCluster (Imported)'!$G:$G,'vCluster (Imported)'!$A:$A,K3622)</f>
        <v>0</v>
      </c>
      <c r="Q3622">
        <f t="shared" si="343"/>
        <v>0</v>
      </c>
    </row>
    <row r="3623" spans="1:17" x14ac:dyDescent="0.3">
      <c r="A3623">
        <f t="shared" si="338"/>
        <v>3623</v>
      </c>
      <c r="B3623" t="str">
        <f>IF(HLOOKUP("Memory",'vInfo (Imported)'!$1:$5000,A3623,FALSE)&gt;0,HLOOKUP("Memory",'vInfo (Imported)'!$1:$5000,A3623,FALSE),"")</f>
        <v/>
      </c>
      <c r="C3623" t="str">
        <f>IF(HLOOKUP("CPUs",'vInfo (Imported)'!$1:$5000,A3623,FALSE)&gt;0,
HLOOKUP("CPUs",'vInfo (Imported)'!$1:$5000,A3623,FALSE),
"")</f>
        <v/>
      </c>
      <c r="D3623" t="str">
        <f>IF(HLOOKUP($D$1,'vInfo (Imported)'!$1:$5000,A3623,FALSE)&gt;0,
HLOOKUP($D$1,'vInfo (Imported)'!$1:$5000,A3623,FALSE),
"")</f>
        <v/>
      </c>
      <c r="E3623" t="str">
        <f>IF(HLOOKUP("Category",'vInfo (Imported)'!$1:$5000,A3623,FALSE)&gt;0,
HLOOKUP("Category",'vInfo (Imported)'!$1:$5000,A3623,FALSE),
"")</f>
        <v/>
      </c>
      <c r="F3623" t="str">
        <f>IF(HLOOKUP("OS according to the configuration file",'vInfo (Imported)'!$1:$5000,A3623,FALSE)&gt;0,
HLOOKUP("OS according to the configuration file",'vInfo (Imported)'!$1:$5000,A3623,FALSE),
"")</f>
        <v/>
      </c>
      <c r="G3623" s="1" t="str">
        <f>IF(HLOOKUP("Cluster",'vInfo (Imported)'!$1:$5000,A3623,FALSE)&gt;0,
HLOOKUP("Cluster",'vInfo (Imported)'!$1:$5000,A3623,FALSE),
"")</f>
        <v/>
      </c>
      <c r="K3623" s="28">
        <f>'vCluster (Imported)'!A3623</f>
        <v>0</v>
      </c>
      <c r="L3623">
        <f t="shared" si="339"/>
        <v>0</v>
      </c>
      <c r="M3623">
        <f t="shared" si="340"/>
        <v>0</v>
      </c>
      <c r="N3623">
        <f t="shared" si="341"/>
        <v>0</v>
      </c>
      <c r="O3623" s="1">
        <f t="shared" si="342"/>
        <v>0</v>
      </c>
      <c r="P3623">
        <f>SUMIFS('vCluster (Imported)'!$G:$G,'vCluster (Imported)'!$A:$A,K3623)</f>
        <v>0</v>
      </c>
      <c r="Q3623">
        <f t="shared" si="343"/>
        <v>0</v>
      </c>
    </row>
    <row r="3624" spans="1:17" x14ac:dyDescent="0.3">
      <c r="A3624">
        <f t="shared" si="338"/>
        <v>3624</v>
      </c>
      <c r="B3624" t="str">
        <f>IF(HLOOKUP("Memory",'vInfo (Imported)'!$1:$5000,A3624,FALSE)&gt;0,HLOOKUP("Memory",'vInfo (Imported)'!$1:$5000,A3624,FALSE),"")</f>
        <v/>
      </c>
      <c r="C3624" t="str">
        <f>IF(HLOOKUP("CPUs",'vInfo (Imported)'!$1:$5000,A3624,FALSE)&gt;0,
HLOOKUP("CPUs",'vInfo (Imported)'!$1:$5000,A3624,FALSE),
"")</f>
        <v/>
      </c>
      <c r="D3624" t="str">
        <f>IF(HLOOKUP($D$1,'vInfo (Imported)'!$1:$5000,A3624,FALSE)&gt;0,
HLOOKUP($D$1,'vInfo (Imported)'!$1:$5000,A3624,FALSE),
"")</f>
        <v/>
      </c>
      <c r="E3624" t="str">
        <f>IF(HLOOKUP("Category",'vInfo (Imported)'!$1:$5000,A3624,FALSE)&gt;0,
HLOOKUP("Category",'vInfo (Imported)'!$1:$5000,A3624,FALSE),
"")</f>
        <v/>
      </c>
      <c r="F3624" t="str">
        <f>IF(HLOOKUP("OS according to the configuration file",'vInfo (Imported)'!$1:$5000,A3624,FALSE)&gt;0,
HLOOKUP("OS according to the configuration file",'vInfo (Imported)'!$1:$5000,A3624,FALSE),
"")</f>
        <v/>
      </c>
      <c r="G3624" s="1" t="str">
        <f>IF(HLOOKUP("Cluster",'vInfo (Imported)'!$1:$5000,A3624,FALSE)&gt;0,
HLOOKUP("Cluster",'vInfo (Imported)'!$1:$5000,A3624,FALSE),
"")</f>
        <v/>
      </c>
      <c r="K3624" s="28">
        <f>'vCluster (Imported)'!A3624</f>
        <v>0</v>
      </c>
      <c r="L3624">
        <f t="shared" si="339"/>
        <v>0</v>
      </c>
      <c r="M3624">
        <f t="shared" si="340"/>
        <v>0</v>
      </c>
      <c r="N3624">
        <f t="shared" si="341"/>
        <v>0</v>
      </c>
      <c r="O3624" s="1">
        <f t="shared" si="342"/>
        <v>0</v>
      </c>
      <c r="P3624">
        <f>SUMIFS('vCluster (Imported)'!$G:$G,'vCluster (Imported)'!$A:$A,K3624)</f>
        <v>0</v>
      </c>
      <c r="Q3624">
        <f t="shared" si="343"/>
        <v>0</v>
      </c>
    </row>
    <row r="3625" spans="1:17" x14ac:dyDescent="0.3">
      <c r="A3625">
        <f t="shared" si="338"/>
        <v>3625</v>
      </c>
      <c r="B3625" t="str">
        <f>IF(HLOOKUP("Memory",'vInfo (Imported)'!$1:$5000,A3625,FALSE)&gt;0,HLOOKUP("Memory",'vInfo (Imported)'!$1:$5000,A3625,FALSE),"")</f>
        <v/>
      </c>
      <c r="C3625" t="str">
        <f>IF(HLOOKUP("CPUs",'vInfo (Imported)'!$1:$5000,A3625,FALSE)&gt;0,
HLOOKUP("CPUs",'vInfo (Imported)'!$1:$5000,A3625,FALSE),
"")</f>
        <v/>
      </c>
      <c r="D3625" t="str">
        <f>IF(HLOOKUP($D$1,'vInfo (Imported)'!$1:$5000,A3625,FALSE)&gt;0,
HLOOKUP($D$1,'vInfo (Imported)'!$1:$5000,A3625,FALSE),
"")</f>
        <v/>
      </c>
      <c r="E3625" t="str">
        <f>IF(HLOOKUP("Category",'vInfo (Imported)'!$1:$5000,A3625,FALSE)&gt;0,
HLOOKUP("Category",'vInfo (Imported)'!$1:$5000,A3625,FALSE),
"")</f>
        <v/>
      </c>
      <c r="F3625" t="str">
        <f>IF(HLOOKUP("OS according to the configuration file",'vInfo (Imported)'!$1:$5000,A3625,FALSE)&gt;0,
HLOOKUP("OS according to the configuration file",'vInfo (Imported)'!$1:$5000,A3625,FALSE),
"")</f>
        <v/>
      </c>
      <c r="G3625" s="1" t="str">
        <f>IF(HLOOKUP("Cluster",'vInfo (Imported)'!$1:$5000,A3625,FALSE)&gt;0,
HLOOKUP("Cluster",'vInfo (Imported)'!$1:$5000,A3625,FALSE),
"")</f>
        <v/>
      </c>
      <c r="K3625" s="28">
        <f>'vCluster (Imported)'!A3625</f>
        <v>0</v>
      </c>
      <c r="L3625">
        <f t="shared" si="339"/>
        <v>0</v>
      </c>
      <c r="M3625">
        <f t="shared" si="340"/>
        <v>0</v>
      </c>
      <c r="N3625">
        <f t="shared" si="341"/>
        <v>0</v>
      </c>
      <c r="O3625" s="1">
        <f t="shared" si="342"/>
        <v>0</v>
      </c>
      <c r="P3625">
        <f>SUMIFS('vCluster (Imported)'!$G:$G,'vCluster (Imported)'!$A:$A,K3625)</f>
        <v>0</v>
      </c>
      <c r="Q3625">
        <f t="shared" si="343"/>
        <v>0</v>
      </c>
    </row>
    <row r="3626" spans="1:17" x14ac:dyDescent="0.3">
      <c r="A3626">
        <f t="shared" si="338"/>
        <v>3626</v>
      </c>
      <c r="B3626" t="str">
        <f>IF(HLOOKUP("Memory",'vInfo (Imported)'!$1:$5000,A3626,FALSE)&gt;0,HLOOKUP("Memory",'vInfo (Imported)'!$1:$5000,A3626,FALSE),"")</f>
        <v/>
      </c>
      <c r="C3626" t="str">
        <f>IF(HLOOKUP("CPUs",'vInfo (Imported)'!$1:$5000,A3626,FALSE)&gt;0,
HLOOKUP("CPUs",'vInfo (Imported)'!$1:$5000,A3626,FALSE),
"")</f>
        <v/>
      </c>
      <c r="D3626" t="str">
        <f>IF(HLOOKUP($D$1,'vInfo (Imported)'!$1:$5000,A3626,FALSE)&gt;0,
HLOOKUP($D$1,'vInfo (Imported)'!$1:$5000,A3626,FALSE),
"")</f>
        <v/>
      </c>
      <c r="E3626" t="str">
        <f>IF(HLOOKUP("Category",'vInfo (Imported)'!$1:$5000,A3626,FALSE)&gt;0,
HLOOKUP("Category",'vInfo (Imported)'!$1:$5000,A3626,FALSE),
"")</f>
        <v/>
      </c>
      <c r="F3626" t="str">
        <f>IF(HLOOKUP("OS according to the configuration file",'vInfo (Imported)'!$1:$5000,A3626,FALSE)&gt;0,
HLOOKUP("OS according to the configuration file",'vInfo (Imported)'!$1:$5000,A3626,FALSE),
"")</f>
        <v/>
      </c>
      <c r="G3626" s="1" t="str">
        <f>IF(HLOOKUP("Cluster",'vInfo (Imported)'!$1:$5000,A3626,FALSE)&gt;0,
HLOOKUP("Cluster",'vInfo (Imported)'!$1:$5000,A3626,FALSE),
"")</f>
        <v/>
      </c>
      <c r="K3626" s="28">
        <f>'vCluster (Imported)'!A3626</f>
        <v>0</v>
      </c>
      <c r="L3626">
        <f t="shared" si="339"/>
        <v>0</v>
      </c>
      <c r="M3626">
        <f t="shared" si="340"/>
        <v>0</v>
      </c>
      <c r="N3626">
        <f t="shared" si="341"/>
        <v>0</v>
      </c>
      <c r="O3626" s="1">
        <f t="shared" si="342"/>
        <v>0</v>
      </c>
      <c r="P3626">
        <f>SUMIFS('vCluster (Imported)'!$G:$G,'vCluster (Imported)'!$A:$A,K3626)</f>
        <v>0</v>
      </c>
      <c r="Q3626">
        <f t="shared" si="343"/>
        <v>0</v>
      </c>
    </row>
    <row r="3627" spans="1:17" x14ac:dyDescent="0.3">
      <c r="A3627">
        <f t="shared" si="338"/>
        <v>3627</v>
      </c>
      <c r="B3627" t="str">
        <f>IF(HLOOKUP("Memory",'vInfo (Imported)'!$1:$5000,A3627,FALSE)&gt;0,HLOOKUP("Memory",'vInfo (Imported)'!$1:$5000,A3627,FALSE),"")</f>
        <v/>
      </c>
      <c r="C3627" t="str">
        <f>IF(HLOOKUP("CPUs",'vInfo (Imported)'!$1:$5000,A3627,FALSE)&gt;0,
HLOOKUP("CPUs",'vInfo (Imported)'!$1:$5000,A3627,FALSE),
"")</f>
        <v/>
      </c>
      <c r="D3627" t="str">
        <f>IF(HLOOKUP($D$1,'vInfo (Imported)'!$1:$5000,A3627,FALSE)&gt;0,
HLOOKUP($D$1,'vInfo (Imported)'!$1:$5000,A3627,FALSE),
"")</f>
        <v/>
      </c>
      <c r="E3627" t="str">
        <f>IF(HLOOKUP("Category",'vInfo (Imported)'!$1:$5000,A3627,FALSE)&gt;0,
HLOOKUP("Category",'vInfo (Imported)'!$1:$5000,A3627,FALSE),
"")</f>
        <v/>
      </c>
      <c r="F3627" t="str">
        <f>IF(HLOOKUP("OS according to the configuration file",'vInfo (Imported)'!$1:$5000,A3627,FALSE)&gt;0,
HLOOKUP("OS according to the configuration file",'vInfo (Imported)'!$1:$5000,A3627,FALSE),
"")</f>
        <v/>
      </c>
      <c r="G3627" s="1" t="str">
        <f>IF(HLOOKUP("Cluster",'vInfo (Imported)'!$1:$5000,A3627,FALSE)&gt;0,
HLOOKUP("Cluster",'vInfo (Imported)'!$1:$5000,A3627,FALSE),
"")</f>
        <v/>
      </c>
      <c r="K3627" s="28">
        <f>'vCluster (Imported)'!A3627</f>
        <v>0</v>
      </c>
      <c r="L3627">
        <f t="shared" si="339"/>
        <v>0</v>
      </c>
      <c r="M3627">
        <f t="shared" si="340"/>
        <v>0</v>
      </c>
      <c r="N3627">
        <f t="shared" si="341"/>
        <v>0</v>
      </c>
      <c r="O3627" s="1">
        <f t="shared" si="342"/>
        <v>0</v>
      </c>
      <c r="P3627">
        <f>SUMIFS('vCluster (Imported)'!$G:$G,'vCluster (Imported)'!$A:$A,K3627)</f>
        <v>0</v>
      </c>
      <c r="Q3627">
        <f t="shared" si="343"/>
        <v>0</v>
      </c>
    </row>
    <row r="3628" spans="1:17" x14ac:dyDescent="0.3">
      <c r="A3628">
        <f t="shared" si="338"/>
        <v>3628</v>
      </c>
      <c r="B3628" t="str">
        <f>IF(HLOOKUP("Memory",'vInfo (Imported)'!$1:$5000,A3628,FALSE)&gt;0,HLOOKUP("Memory",'vInfo (Imported)'!$1:$5000,A3628,FALSE),"")</f>
        <v/>
      </c>
      <c r="C3628" t="str">
        <f>IF(HLOOKUP("CPUs",'vInfo (Imported)'!$1:$5000,A3628,FALSE)&gt;0,
HLOOKUP("CPUs",'vInfo (Imported)'!$1:$5000,A3628,FALSE),
"")</f>
        <v/>
      </c>
      <c r="D3628" t="str">
        <f>IF(HLOOKUP($D$1,'vInfo (Imported)'!$1:$5000,A3628,FALSE)&gt;0,
HLOOKUP($D$1,'vInfo (Imported)'!$1:$5000,A3628,FALSE),
"")</f>
        <v/>
      </c>
      <c r="E3628" t="str">
        <f>IF(HLOOKUP("Category",'vInfo (Imported)'!$1:$5000,A3628,FALSE)&gt;0,
HLOOKUP("Category",'vInfo (Imported)'!$1:$5000,A3628,FALSE),
"")</f>
        <v/>
      </c>
      <c r="F3628" t="str">
        <f>IF(HLOOKUP("OS according to the configuration file",'vInfo (Imported)'!$1:$5000,A3628,FALSE)&gt;0,
HLOOKUP("OS according to the configuration file",'vInfo (Imported)'!$1:$5000,A3628,FALSE),
"")</f>
        <v/>
      </c>
      <c r="G3628" s="1" t="str">
        <f>IF(HLOOKUP("Cluster",'vInfo (Imported)'!$1:$5000,A3628,FALSE)&gt;0,
HLOOKUP("Cluster",'vInfo (Imported)'!$1:$5000,A3628,FALSE),
"")</f>
        <v/>
      </c>
      <c r="K3628" s="28">
        <f>'vCluster (Imported)'!A3628</f>
        <v>0</v>
      </c>
      <c r="L3628">
        <f t="shared" si="339"/>
        <v>0</v>
      </c>
      <c r="M3628">
        <f t="shared" si="340"/>
        <v>0</v>
      </c>
      <c r="N3628">
        <f t="shared" si="341"/>
        <v>0</v>
      </c>
      <c r="O3628" s="1">
        <f t="shared" si="342"/>
        <v>0</v>
      </c>
      <c r="P3628">
        <f>SUMIFS('vCluster (Imported)'!$G:$G,'vCluster (Imported)'!$A:$A,K3628)</f>
        <v>0</v>
      </c>
      <c r="Q3628">
        <f t="shared" si="343"/>
        <v>0</v>
      </c>
    </row>
    <row r="3629" spans="1:17" x14ac:dyDescent="0.3">
      <c r="A3629">
        <f t="shared" si="338"/>
        <v>3629</v>
      </c>
      <c r="B3629" t="str">
        <f>IF(HLOOKUP("Memory",'vInfo (Imported)'!$1:$5000,A3629,FALSE)&gt;0,HLOOKUP("Memory",'vInfo (Imported)'!$1:$5000,A3629,FALSE),"")</f>
        <v/>
      </c>
      <c r="C3629" t="str">
        <f>IF(HLOOKUP("CPUs",'vInfo (Imported)'!$1:$5000,A3629,FALSE)&gt;0,
HLOOKUP("CPUs",'vInfo (Imported)'!$1:$5000,A3629,FALSE),
"")</f>
        <v/>
      </c>
      <c r="D3629" t="str">
        <f>IF(HLOOKUP($D$1,'vInfo (Imported)'!$1:$5000,A3629,FALSE)&gt;0,
HLOOKUP($D$1,'vInfo (Imported)'!$1:$5000,A3629,FALSE),
"")</f>
        <v/>
      </c>
      <c r="E3629" t="str">
        <f>IF(HLOOKUP("Category",'vInfo (Imported)'!$1:$5000,A3629,FALSE)&gt;0,
HLOOKUP("Category",'vInfo (Imported)'!$1:$5000,A3629,FALSE),
"")</f>
        <v/>
      </c>
      <c r="F3629" t="str">
        <f>IF(HLOOKUP("OS according to the configuration file",'vInfo (Imported)'!$1:$5000,A3629,FALSE)&gt;0,
HLOOKUP("OS according to the configuration file",'vInfo (Imported)'!$1:$5000,A3629,FALSE),
"")</f>
        <v/>
      </c>
      <c r="G3629" s="1" t="str">
        <f>IF(HLOOKUP("Cluster",'vInfo (Imported)'!$1:$5000,A3629,FALSE)&gt;0,
HLOOKUP("Cluster",'vInfo (Imported)'!$1:$5000,A3629,FALSE),
"")</f>
        <v/>
      </c>
      <c r="K3629" s="28">
        <f>'vCluster (Imported)'!A3629</f>
        <v>0</v>
      </c>
      <c r="L3629">
        <f t="shared" si="339"/>
        <v>0</v>
      </c>
      <c r="M3629">
        <f t="shared" si="340"/>
        <v>0</v>
      </c>
      <c r="N3629">
        <f t="shared" si="341"/>
        <v>0</v>
      </c>
      <c r="O3629" s="1">
        <f t="shared" si="342"/>
        <v>0</v>
      </c>
      <c r="P3629">
        <f>SUMIFS('vCluster (Imported)'!$G:$G,'vCluster (Imported)'!$A:$A,K3629)</f>
        <v>0</v>
      </c>
      <c r="Q3629">
        <f t="shared" si="343"/>
        <v>0</v>
      </c>
    </row>
    <row r="3630" spans="1:17" x14ac:dyDescent="0.3">
      <c r="A3630">
        <f t="shared" si="338"/>
        <v>3630</v>
      </c>
      <c r="B3630" t="str">
        <f>IF(HLOOKUP("Memory",'vInfo (Imported)'!$1:$5000,A3630,FALSE)&gt;0,HLOOKUP("Memory",'vInfo (Imported)'!$1:$5000,A3630,FALSE),"")</f>
        <v/>
      </c>
      <c r="C3630" t="str">
        <f>IF(HLOOKUP("CPUs",'vInfo (Imported)'!$1:$5000,A3630,FALSE)&gt;0,
HLOOKUP("CPUs",'vInfo (Imported)'!$1:$5000,A3630,FALSE),
"")</f>
        <v/>
      </c>
      <c r="D3630" t="str">
        <f>IF(HLOOKUP($D$1,'vInfo (Imported)'!$1:$5000,A3630,FALSE)&gt;0,
HLOOKUP($D$1,'vInfo (Imported)'!$1:$5000,A3630,FALSE),
"")</f>
        <v/>
      </c>
      <c r="E3630" t="str">
        <f>IF(HLOOKUP("Category",'vInfo (Imported)'!$1:$5000,A3630,FALSE)&gt;0,
HLOOKUP("Category",'vInfo (Imported)'!$1:$5000,A3630,FALSE),
"")</f>
        <v/>
      </c>
      <c r="F3630" t="str">
        <f>IF(HLOOKUP("OS according to the configuration file",'vInfo (Imported)'!$1:$5000,A3630,FALSE)&gt;0,
HLOOKUP("OS according to the configuration file",'vInfo (Imported)'!$1:$5000,A3630,FALSE),
"")</f>
        <v/>
      </c>
      <c r="G3630" s="1" t="str">
        <f>IF(HLOOKUP("Cluster",'vInfo (Imported)'!$1:$5000,A3630,FALSE)&gt;0,
HLOOKUP("Cluster",'vInfo (Imported)'!$1:$5000,A3630,FALSE),
"")</f>
        <v/>
      </c>
      <c r="K3630" s="28">
        <f>'vCluster (Imported)'!A3630</f>
        <v>0</v>
      </c>
      <c r="L3630">
        <f t="shared" si="339"/>
        <v>0</v>
      </c>
      <c r="M3630">
        <f t="shared" si="340"/>
        <v>0</v>
      </c>
      <c r="N3630">
        <f t="shared" si="341"/>
        <v>0</v>
      </c>
      <c r="O3630" s="1">
        <f t="shared" si="342"/>
        <v>0</v>
      </c>
      <c r="P3630">
        <f>SUMIFS('vCluster (Imported)'!$G:$G,'vCluster (Imported)'!$A:$A,K3630)</f>
        <v>0</v>
      </c>
      <c r="Q3630">
        <f t="shared" si="343"/>
        <v>0</v>
      </c>
    </row>
    <row r="3631" spans="1:17" x14ac:dyDescent="0.3">
      <c r="A3631">
        <f t="shared" si="338"/>
        <v>3631</v>
      </c>
      <c r="B3631" t="str">
        <f>IF(HLOOKUP("Memory",'vInfo (Imported)'!$1:$5000,A3631,FALSE)&gt;0,HLOOKUP("Memory",'vInfo (Imported)'!$1:$5000,A3631,FALSE),"")</f>
        <v/>
      </c>
      <c r="C3631" t="str">
        <f>IF(HLOOKUP("CPUs",'vInfo (Imported)'!$1:$5000,A3631,FALSE)&gt;0,
HLOOKUP("CPUs",'vInfo (Imported)'!$1:$5000,A3631,FALSE),
"")</f>
        <v/>
      </c>
      <c r="D3631" t="str">
        <f>IF(HLOOKUP($D$1,'vInfo (Imported)'!$1:$5000,A3631,FALSE)&gt;0,
HLOOKUP($D$1,'vInfo (Imported)'!$1:$5000,A3631,FALSE),
"")</f>
        <v/>
      </c>
      <c r="E3631" t="str">
        <f>IF(HLOOKUP("Category",'vInfo (Imported)'!$1:$5000,A3631,FALSE)&gt;0,
HLOOKUP("Category",'vInfo (Imported)'!$1:$5000,A3631,FALSE),
"")</f>
        <v/>
      </c>
      <c r="F3631" t="str">
        <f>IF(HLOOKUP("OS according to the configuration file",'vInfo (Imported)'!$1:$5000,A3631,FALSE)&gt;0,
HLOOKUP("OS according to the configuration file",'vInfo (Imported)'!$1:$5000,A3631,FALSE),
"")</f>
        <v/>
      </c>
      <c r="G3631" s="1" t="str">
        <f>IF(HLOOKUP("Cluster",'vInfo (Imported)'!$1:$5000,A3631,FALSE)&gt;0,
HLOOKUP("Cluster",'vInfo (Imported)'!$1:$5000,A3631,FALSE),
"")</f>
        <v/>
      </c>
      <c r="K3631" s="28">
        <f>'vCluster (Imported)'!A3631</f>
        <v>0</v>
      </c>
      <c r="L3631">
        <f t="shared" si="339"/>
        <v>0</v>
      </c>
      <c r="M3631">
        <f t="shared" si="340"/>
        <v>0</v>
      </c>
      <c r="N3631">
        <f t="shared" si="341"/>
        <v>0</v>
      </c>
      <c r="O3631" s="1">
        <f t="shared" si="342"/>
        <v>0</v>
      </c>
      <c r="P3631">
        <f>SUMIFS('vCluster (Imported)'!$G:$G,'vCluster (Imported)'!$A:$A,K3631)</f>
        <v>0</v>
      </c>
      <c r="Q3631">
        <f t="shared" si="343"/>
        <v>0</v>
      </c>
    </row>
    <row r="3632" spans="1:17" x14ac:dyDescent="0.3">
      <c r="A3632">
        <f t="shared" si="338"/>
        <v>3632</v>
      </c>
      <c r="B3632" t="str">
        <f>IF(HLOOKUP("Memory",'vInfo (Imported)'!$1:$5000,A3632,FALSE)&gt;0,HLOOKUP("Memory",'vInfo (Imported)'!$1:$5000,A3632,FALSE),"")</f>
        <v/>
      </c>
      <c r="C3632" t="str">
        <f>IF(HLOOKUP("CPUs",'vInfo (Imported)'!$1:$5000,A3632,FALSE)&gt;0,
HLOOKUP("CPUs",'vInfo (Imported)'!$1:$5000,A3632,FALSE),
"")</f>
        <v/>
      </c>
      <c r="D3632" t="str">
        <f>IF(HLOOKUP($D$1,'vInfo (Imported)'!$1:$5000,A3632,FALSE)&gt;0,
HLOOKUP($D$1,'vInfo (Imported)'!$1:$5000,A3632,FALSE),
"")</f>
        <v/>
      </c>
      <c r="E3632" t="str">
        <f>IF(HLOOKUP("Category",'vInfo (Imported)'!$1:$5000,A3632,FALSE)&gt;0,
HLOOKUP("Category",'vInfo (Imported)'!$1:$5000,A3632,FALSE),
"")</f>
        <v/>
      </c>
      <c r="F3632" t="str">
        <f>IF(HLOOKUP("OS according to the configuration file",'vInfo (Imported)'!$1:$5000,A3632,FALSE)&gt;0,
HLOOKUP("OS according to the configuration file",'vInfo (Imported)'!$1:$5000,A3632,FALSE),
"")</f>
        <v/>
      </c>
      <c r="G3632" s="1" t="str">
        <f>IF(HLOOKUP("Cluster",'vInfo (Imported)'!$1:$5000,A3632,FALSE)&gt;0,
HLOOKUP("Cluster",'vInfo (Imported)'!$1:$5000,A3632,FALSE),
"")</f>
        <v/>
      </c>
      <c r="K3632" s="28">
        <f>'vCluster (Imported)'!A3632</f>
        <v>0</v>
      </c>
      <c r="L3632">
        <f t="shared" si="339"/>
        <v>0</v>
      </c>
      <c r="M3632">
        <f t="shared" si="340"/>
        <v>0</v>
      </c>
      <c r="N3632">
        <f t="shared" si="341"/>
        <v>0</v>
      </c>
      <c r="O3632" s="1">
        <f t="shared" si="342"/>
        <v>0</v>
      </c>
      <c r="P3632">
        <f>SUMIFS('vCluster (Imported)'!$G:$G,'vCluster (Imported)'!$A:$A,K3632)</f>
        <v>0</v>
      </c>
      <c r="Q3632">
        <f t="shared" si="343"/>
        <v>0</v>
      </c>
    </row>
    <row r="3633" spans="1:17" x14ac:dyDescent="0.3">
      <c r="A3633">
        <f t="shared" si="338"/>
        <v>3633</v>
      </c>
      <c r="B3633" t="str">
        <f>IF(HLOOKUP("Memory",'vInfo (Imported)'!$1:$5000,A3633,FALSE)&gt;0,HLOOKUP("Memory",'vInfo (Imported)'!$1:$5000,A3633,FALSE),"")</f>
        <v/>
      </c>
      <c r="C3633" t="str">
        <f>IF(HLOOKUP("CPUs",'vInfo (Imported)'!$1:$5000,A3633,FALSE)&gt;0,
HLOOKUP("CPUs",'vInfo (Imported)'!$1:$5000,A3633,FALSE),
"")</f>
        <v/>
      </c>
      <c r="D3633" t="str">
        <f>IF(HLOOKUP($D$1,'vInfo (Imported)'!$1:$5000,A3633,FALSE)&gt;0,
HLOOKUP($D$1,'vInfo (Imported)'!$1:$5000,A3633,FALSE),
"")</f>
        <v/>
      </c>
      <c r="E3633" t="str">
        <f>IF(HLOOKUP("Category",'vInfo (Imported)'!$1:$5000,A3633,FALSE)&gt;0,
HLOOKUP("Category",'vInfo (Imported)'!$1:$5000,A3633,FALSE),
"")</f>
        <v/>
      </c>
      <c r="F3633" t="str">
        <f>IF(HLOOKUP("OS according to the configuration file",'vInfo (Imported)'!$1:$5000,A3633,FALSE)&gt;0,
HLOOKUP("OS according to the configuration file",'vInfo (Imported)'!$1:$5000,A3633,FALSE),
"")</f>
        <v/>
      </c>
      <c r="G3633" s="1" t="str">
        <f>IF(HLOOKUP("Cluster",'vInfo (Imported)'!$1:$5000,A3633,FALSE)&gt;0,
HLOOKUP("Cluster",'vInfo (Imported)'!$1:$5000,A3633,FALSE),
"")</f>
        <v/>
      </c>
      <c r="K3633" s="28">
        <f>'vCluster (Imported)'!A3633</f>
        <v>0</v>
      </c>
      <c r="L3633">
        <f t="shared" si="339"/>
        <v>0</v>
      </c>
      <c r="M3633">
        <f t="shared" si="340"/>
        <v>0</v>
      </c>
      <c r="N3633">
        <f t="shared" si="341"/>
        <v>0</v>
      </c>
      <c r="O3633" s="1">
        <f t="shared" si="342"/>
        <v>0</v>
      </c>
      <c r="P3633">
        <f>SUMIFS('vCluster (Imported)'!$G:$G,'vCluster (Imported)'!$A:$A,K3633)</f>
        <v>0</v>
      </c>
      <c r="Q3633">
        <f t="shared" si="343"/>
        <v>0</v>
      </c>
    </row>
    <row r="3634" spans="1:17" x14ac:dyDescent="0.3">
      <c r="A3634">
        <f t="shared" si="338"/>
        <v>3634</v>
      </c>
      <c r="B3634" t="str">
        <f>IF(HLOOKUP("Memory",'vInfo (Imported)'!$1:$5000,A3634,FALSE)&gt;0,HLOOKUP("Memory",'vInfo (Imported)'!$1:$5000,A3634,FALSE),"")</f>
        <v/>
      </c>
      <c r="C3634" t="str">
        <f>IF(HLOOKUP("CPUs",'vInfo (Imported)'!$1:$5000,A3634,FALSE)&gt;0,
HLOOKUP("CPUs",'vInfo (Imported)'!$1:$5000,A3634,FALSE),
"")</f>
        <v/>
      </c>
      <c r="D3634" t="str">
        <f>IF(HLOOKUP($D$1,'vInfo (Imported)'!$1:$5000,A3634,FALSE)&gt;0,
HLOOKUP($D$1,'vInfo (Imported)'!$1:$5000,A3634,FALSE),
"")</f>
        <v/>
      </c>
      <c r="E3634" t="str">
        <f>IF(HLOOKUP("Category",'vInfo (Imported)'!$1:$5000,A3634,FALSE)&gt;0,
HLOOKUP("Category",'vInfo (Imported)'!$1:$5000,A3634,FALSE),
"")</f>
        <v/>
      </c>
      <c r="F3634" t="str">
        <f>IF(HLOOKUP("OS according to the configuration file",'vInfo (Imported)'!$1:$5000,A3634,FALSE)&gt;0,
HLOOKUP("OS according to the configuration file",'vInfo (Imported)'!$1:$5000,A3634,FALSE),
"")</f>
        <v/>
      </c>
      <c r="G3634" s="1" t="str">
        <f>IF(HLOOKUP("Cluster",'vInfo (Imported)'!$1:$5000,A3634,FALSE)&gt;0,
HLOOKUP("Cluster",'vInfo (Imported)'!$1:$5000,A3634,FALSE),
"")</f>
        <v/>
      </c>
      <c r="K3634" s="28">
        <f>'vCluster (Imported)'!A3634</f>
        <v>0</v>
      </c>
      <c r="L3634">
        <f t="shared" si="339"/>
        <v>0</v>
      </c>
      <c r="M3634">
        <f t="shared" si="340"/>
        <v>0</v>
      </c>
      <c r="N3634">
        <f t="shared" si="341"/>
        <v>0</v>
      </c>
      <c r="O3634" s="1">
        <f t="shared" si="342"/>
        <v>0</v>
      </c>
      <c r="P3634">
        <f>SUMIFS('vCluster (Imported)'!$G:$G,'vCluster (Imported)'!$A:$A,K3634)</f>
        <v>0</v>
      </c>
      <c r="Q3634">
        <f t="shared" si="343"/>
        <v>0</v>
      </c>
    </row>
    <row r="3635" spans="1:17" x14ac:dyDescent="0.3">
      <c r="A3635">
        <f t="shared" si="338"/>
        <v>3635</v>
      </c>
      <c r="B3635" t="str">
        <f>IF(HLOOKUP("Memory",'vInfo (Imported)'!$1:$5000,A3635,FALSE)&gt;0,HLOOKUP("Memory",'vInfo (Imported)'!$1:$5000,A3635,FALSE),"")</f>
        <v/>
      </c>
      <c r="C3635" t="str">
        <f>IF(HLOOKUP("CPUs",'vInfo (Imported)'!$1:$5000,A3635,FALSE)&gt;0,
HLOOKUP("CPUs",'vInfo (Imported)'!$1:$5000,A3635,FALSE),
"")</f>
        <v/>
      </c>
      <c r="D3635" t="str">
        <f>IF(HLOOKUP($D$1,'vInfo (Imported)'!$1:$5000,A3635,FALSE)&gt;0,
HLOOKUP($D$1,'vInfo (Imported)'!$1:$5000,A3635,FALSE),
"")</f>
        <v/>
      </c>
      <c r="E3635" t="str">
        <f>IF(HLOOKUP("Category",'vInfo (Imported)'!$1:$5000,A3635,FALSE)&gt;0,
HLOOKUP("Category",'vInfo (Imported)'!$1:$5000,A3635,FALSE),
"")</f>
        <v/>
      </c>
      <c r="F3635" t="str">
        <f>IF(HLOOKUP("OS according to the configuration file",'vInfo (Imported)'!$1:$5000,A3635,FALSE)&gt;0,
HLOOKUP("OS according to the configuration file",'vInfo (Imported)'!$1:$5000,A3635,FALSE),
"")</f>
        <v/>
      </c>
      <c r="G3635" s="1" t="str">
        <f>IF(HLOOKUP("Cluster",'vInfo (Imported)'!$1:$5000,A3635,FALSE)&gt;0,
HLOOKUP("Cluster",'vInfo (Imported)'!$1:$5000,A3635,FALSE),
"")</f>
        <v/>
      </c>
      <c r="K3635" s="28">
        <f>'vCluster (Imported)'!A3635</f>
        <v>0</v>
      </c>
      <c r="L3635">
        <f t="shared" si="339"/>
        <v>0</v>
      </c>
      <c r="M3635">
        <f t="shared" si="340"/>
        <v>0</v>
      </c>
      <c r="N3635">
        <f t="shared" si="341"/>
        <v>0</v>
      </c>
      <c r="O3635" s="1">
        <f t="shared" si="342"/>
        <v>0</v>
      </c>
      <c r="P3635">
        <f>SUMIFS('vCluster (Imported)'!$G:$G,'vCluster (Imported)'!$A:$A,K3635)</f>
        <v>0</v>
      </c>
      <c r="Q3635">
        <f t="shared" si="343"/>
        <v>0</v>
      </c>
    </row>
    <row r="3636" spans="1:17" x14ac:dyDescent="0.3">
      <c r="A3636">
        <f t="shared" si="338"/>
        <v>3636</v>
      </c>
      <c r="B3636" t="str">
        <f>IF(HLOOKUP("Memory",'vInfo (Imported)'!$1:$5000,A3636,FALSE)&gt;0,HLOOKUP("Memory",'vInfo (Imported)'!$1:$5000,A3636,FALSE),"")</f>
        <v/>
      </c>
      <c r="C3636" t="str">
        <f>IF(HLOOKUP("CPUs",'vInfo (Imported)'!$1:$5000,A3636,FALSE)&gt;0,
HLOOKUP("CPUs",'vInfo (Imported)'!$1:$5000,A3636,FALSE),
"")</f>
        <v/>
      </c>
      <c r="D3636" t="str">
        <f>IF(HLOOKUP($D$1,'vInfo (Imported)'!$1:$5000,A3636,FALSE)&gt;0,
HLOOKUP($D$1,'vInfo (Imported)'!$1:$5000,A3636,FALSE),
"")</f>
        <v/>
      </c>
      <c r="E3636" t="str">
        <f>IF(HLOOKUP("Category",'vInfo (Imported)'!$1:$5000,A3636,FALSE)&gt;0,
HLOOKUP("Category",'vInfo (Imported)'!$1:$5000,A3636,FALSE),
"")</f>
        <v/>
      </c>
      <c r="F3636" t="str">
        <f>IF(HLOOKUP("OS according to the configuration file",'vInfo (Imported)'!$1:$5000,A3636,FALSE)&gt;0,
HLOOKUP("OS according to the configuration file",'vInfo (Imported)'!$1:$5000,A3636,FALSE),
"")</f>
        <v/>
      </c>
      <c r="G3636" s="1" t="str">
        <f>IF(HLOOKUP("Cluster",'vInfo (Imported)'!$1:$5000,A3636,FALSE)&gt;0,
HLOOKUP("Cluster",'vInfo (Imported)'!$1:$5000,A3636,FALSE),
"")</f>
        <v/>
      </c>
      <c r="K3636" s="28">
        <f>'vCluster (Imported)'!A3636</f>
        <v>0</v>
      </c>
      <c r="L3636">
        <f t="shared" si="339"/>
        <v>0</v>
      </c>
      <c r="M3636">
        <f t="shared" si="340"/>
        <v>0</v>
      </c>
      <c r="N3636">
        <f t="shared" si="341"/>
        <v>0</v>
      </c>
      <c r="O3636" s="1">
        <f t="shared" si="342"/>
        <v>0</v>
      </c>
      <c r="P3636">
        <f>SUMIFS('vCluster (Imported)'!$G:$G,'vCluster (Imported)'!$A:$A,K3636)</f>
        <v>0</v>
      </c>
      <c r="Q3636">
        <f t="shared" si="343"/>
        <v>0</v>
      </c>
    </row>
    <row r="3637" spans="1:17" x14ac:dyDescent="0.3">
      <c r="A3637">
        <f t="shared" si="338"/>
        <v>3637</v>
      </c>
      <c r="B3637" t="str">
        <f>IF(HLOOKUP("Memory",'vInfo (Imported)'!$1:$5000,A3637,FALSE)&gt;0,HLOOKUP("Memory",'vInfo (Imported)'!$1:$5000,A3637,FALSE),"")</f>
        <v/>
      </c>
      <c r="C3637" t="str">
        <f>IF(HLOOKUP("CPUs",'vInfo (Imported)'!$1:$5000,A3637,FALSE)&gt;0,
HLOOKUP("CPUs",'vInfo (Imported)'!$1:$5000,A3637,FALSE),
"")</f>
        <v/>
      </c>
      <c r="D3637" t="str">
        <f>IF(HLOOKUP($D$1,'vInfo (Imported)'!$1:$5000,A3637,FALSE)&gt;0,
HLOOKUP($D$1,'vInfo (Imported)'!$1:$5000,A3637,FALSE),
"")</f>
        <v/>
      </c>
      <c r="E3637" t="str">
        <f>IF(HLOOKUP("Category",'vInfo (Imported)'!$1:$5000,A3637,FALSE)&gt;0,
HLOOKUP("Category",'vInfo (Imported)'!$1:$5000,A3637,FALSE),
"")</f>
        <v/>
      </c>
      <c r="F3637" t="str">
        <f>IF(HLOOKUP("OS according to the configuration file",'vInfo (Imported)'!$1:$5000,A3637,FALSE)&gt;0,
HLOOKUP("OS according to the configuration file",'vInfo (Imported)'!$1:$5000,A3637,FALSE),
"")</f>
        <v/>
      </c>
      <c r="G3637" s="1" t="str">
        <f>IF(HLOOKUP("Cluster",'vInfo (Imported)'!$1:$5000,A3637,FALSE)&gt;0,
HLOOKUP("Cluster",'vInfo (Imported)'!$1:$5000,A3637,FALSE),
"")</f>
        <v/>
      </c>
      <c r="K3637" s="28">
        <f>'vCluster (Imported)'!A3637</f>
        <v>0</v>
      </c>
      <c r="L3637">
        <f t="shared" si="339"/>
        <v>0</v>
      </c>
      <c r="M3637">
        <f t="shared" si="340"/>
        <v>0</v>
      </c>
      <c r="N3637">
        <f t="shared" si="341"/>
        <v>0</v>
      </c>
      <c r="O3637" s="1">
        <f t="shared" si="342"/>
        <v>0</v>
      </c>
      <c r="P3637">
        <f>SUMIFS('vCluster (Imported)'!$G:$G,'vCluster (Imported)'!$A:$A,K3637)</f>
        <v>0</v>
      </c>
      <c r="Q3637">
        <f t="shared" si="343"/>
        <v>0</v>
      </c>
    </row>
    <row r="3638" spans="1:17" x14ac:dyDescent="0.3">
      <c r="A3638">
        <f t="shared" si="338"/>
        <v>3638</v>
      </c>
      <c r="B3638" t="str">
        <f>IF(HLOOKUP("Memory",'vInfo (Imported)'!$1:$5000,A3638,FALSE)&gt;0,HLOOKUP("Memory",'vInfo (Imported)'!$1:$5000,A3638,FALSE),"")</f>
        <v/>
      </c>
      <c r="C3638" t="str">
        <f>IF(HLOOKUP("CPUs",'vInfo (Imported)'!$1:$5000,A3638,FALSE)&gt;0,
HLOOKUP("CPUs",'vInfo (Imported)'!$1:$5000,A3638,FALSE),
"")</f>
        <v/>
      </c>
      <c r="D3638" t="str">
        <f>IF(HLOOKUP($D$1,'vInfo (Imported)'!$1:$5000,A3638,FALSE)&gt;0,
HLOOKUP($D$1,'vInfo (Imported)'!$1:$5000,A3638,FALSE),
"")</f>
        <v/>
      </c>
      <c r="E3638" t="str">
        <f>IF(HLOOKUP("Category",'vInfo (Imported)'!$1:$5000,A3638,FALSE)&gt;0,
HLOOKUP("Category",'vInfo (Imported)'!$1:$5000,A3638,FALSE),
"")</f>
        <v/>
      </c>
      <c r="F3638" t="str">
        <f>IF(HLOOKUP("OS according to the configuration file",'vInfo (Imported)'!$1:$5000,A3638,FALSE)&gt;0,
HLOOKUP("OS according to the configuration file",'vInfo (Imported)'!$1:$5000,A3638,FALSE),
"")</f>
        <v/>
      </c>
      <c r="G3638" s="1" t="str">
        <f>IF(HLOOKUP("Cluster",'vInfo (Imported)'!$1:$5000,A3638,FALSE)&gt;0,
HLOOKUP("Cluster",'vInfo (Imported)'!$1:$5000,A3638,FALSE),
"")</f>
        <v/>
      </c>
      <c r="K3638" s="28">
        <f>'vCluster (Imported)'!A3638</f>
        <v>0</v>
      </c>
      <c r="L3638">
        <f t="shared" si="339"/>
        <v>0</v>
      </c>
      <c r="M3638">
        <f t="shared" si="340"/>
        <v>0</v>
      </c>
      <c r="N3638">
        <f t="shared" si="341"/>
        <v>0</v>
      </c>
      <c r="O3638" s="1">
        <f t="shared" si="342"/>
        <v>0</v>
      </c>
      <c r="P3638">
        <f>SUMIFS('vCluster (Imported)'!$G:$G,'vCluster (Imported)'!$A:$A,K3638)</f>
        <v>0</v>
      </c>
      <c r="Q3638">
        <f t="shared" si="343"/>
        <v>0</v>
      </c>
    </row>
    <row r="3639" spans="1:17" x14ac:dyDescent="0.3">
      <c r="A3639">
        <f t="shared" si="338"/>
        <v>3639</v>
      </c>
      <c r="B3639" t="str">
        <f>IF(HLOOKUP("Memory",'vInfo (Imported)'!$1:$5000,A3639,FALSE)&gt;0,HLOOKUP("Memory",'vInfo (Imported)'!$1:$5000,A3639,FALSE),"")</f>
        <v/>
      </c>
      <c r="C3639" t="str">
        <f>IF(HLOOKUP("CPUs",'vInfo (Imported)'!$1:$5000,A3639,FALSE)&gt;0,
HLOOKUP("CPUs",'vInfo (Imported)'!$1:$5000,A3639,FALSE),
"")</f>
        <v/>
      </c>
      <c r="D3639" t="str">
        <f>IF(HLOOKUP($D$1,'vInfo (Imported)'!$1:$5000,A3639,FALSE)&gt;0,
HLOOKUP($D$1,'vInfo (Imported)'!$1:$5000,A3639,FALSE),
"")</f>
        <v/>
      </c>
      <c r="E3639" t="str">
        <f>IF(HLOOKUP("Category",'vInfo (Imported)'!$1:$5000,A3639,FALSE)&gt;0,
HLOOKUP("Category",'vInfo (Imported)'!$1:$5000,A3639,FALSE),
"")</f>
        <v/>
      </c>
      <c r="F3639" t="str">
        <f>IF(HLOOKUP("OS according to the configuration file",'vInfo (Imported)'!$1:$5000,A3639,FALSE)&gt;0,
HLOOKUP("OS according to the configuration file",'vInfo (Imported)'!$1:$5000,A3639,FALSE),
"")</f>
        <v/>
      </c>
      <c r="G3639" s="1" t="str">
        <f>IF(HLOOKUP("Cluster",'vInfo (Imported)'!$1:$5000,A3639,FALSE)&gt;0,
HLOOKUP("Cluster",'vInfo (Imported)'!$1:$5000,A3639,FALSE),
"")</f>
        <v/>
      </c>
      <c r="K3639" s="28">
        <f>'vCluster (Imported)'!A3639</f>
        <v>0</v>
      </c>
      <c r="L3639">
        <f t="shared" si="339"/>
        <v>0</v>
      </c>
      <c r="M3639">
        <f t="shared" si="340"/>
        <v>0</v>
      </c>
      <c r="N3639">
        <f t="shared" si="341"/>
        <v>0</v>
      </c>
      <c r="O3639" s="1">
        <f t="shared" si="342"/>
        <v>0</v>
      </c>
      <c r="P3639">
        <f>SUMIFS('vCluster (Imported)'!$G:$G,'vCluster (Imported)'!$A:$A,K3639)</f>
        <v>0</v>
      </c>
      <c r="Q3639">
        <f t="shared" si="343"/>
        <v>0</v>
      </c>
    </row>
    <row r="3640" spans="1:17" x14ac:dyDescent="0.3">
      <c r="A3640">
        <f t="shared" si="338"/>
        <v>3640</v>
      </c>
      <c r="B3640" t="str">
        <f>IF(HLOOKUP("Memory",'vInfo (Imported)'!$1:$5000,A3640,FALSE)&gt;0,HLOOKUP("Memory",'vInfo (Imported)'!$1:$5000,A3640,FALSE),"")</f>
        <v/>
      </c>
      <c r="C3640" t="str">
        <f>IF(HLOOKUP("CPUs",'vInfo (Imported)'!$1:$5000,A3640,FALSE)&gt;0,
HLOOKUP("CPUs",'vInfo (Imported)'!$1:$5000,A3640,FALSE),
"")</f>
        <v/>
      </c>
      <c r="D3640" t="str">
        <f>IF(HLOOKUP($D$1,'vInfo (Imported)'!$1:$5000,A3640,FALSE)&gt;0,
HLOOKUP($D$1,'vInfo (Imported)'!$1:$5000,A3640,FALSE),
"")</f>
        <v/>
      </c>
      <c r="E3640" t="str">
        <f>IF(HLOOKUP("Category",'vInfo (Imported)'!$1:$5000,A3640,FALSE)&gt;0,
HLOOKUP("Category",'vInfo (Imported)'!$1:$5000,A3640,FALSE),
"")</f>
        <v/>
      </c>
      <c r="F3640" t="str">
        <f>IF(HLOOKUP("OS according to the configuration file",'vInfo (Imported)'!$1:$5000,A3640,FALSE)&gt;0,
HLOOKUP("OS according to the configuration file",'vInfo (Imported)'!$1:$5000,A3640,FALSE),
"")</f>
        <v/>
      </c>
      <c r="G3640" s="1" t="str">
        <f>IF(HLOOKUP("Cluster",'vInfo (Imported)'!$1:$5000,A3640,FALSE)&gt;0,
HLOOKUP("Cluster",'vInfo (Imported)'!$1:$5000,A3640,FALSE),
"")</f>
        <v/>
      </c>
      <c r="K3640" s="28">
        <f>'vCluster (Imported)'!A3640</f>
        <v>0</v>
      </c>
      <c r="L3640">
        <f t="shared" si="339"/>
        <v>0</v>
      </c>
      <c r="M3640">
        <f t="shared" si="340"/>
        <v>0</v>
      </c>
      <c r="N3640">
        <f t="shared" si="341"/>
        <v>0</v>
      </c>
      <c r="O3640" s="1">
        <f t="shared" si="342"/>
        <v>0</v>
      </c>
      <c r="P3640">
        <f>SUMIFS('vCluster (Imported)'!$G:$G,'vCluster (Imported)'!$A:$A,K3640)</f>
        <v>0</v>
      </c>
      <c r="Q3640">
        <f t="shared" si="343"/>
        <v>0</v>
      </c>
    </row>
    <row r="3641" spans="1:17" x14ac:dyDescent="0.3">
      <c r="A3641">
        <f t="shared" si="338"/>
        <v>3641</v>
      </c>
      <c r="B3641" t="str">
        <f>IF(HLOOKUP("Memory",'vInfo (Imported)'!$1:$5000,A3641,FALSE)&gt;0,HLOOKUP("Memory",'vInfo (Imported)'!$1:$5000,A3641,FALSE),"")</f>
        <v/>
      </c>
      <c r="C3641" t="str">
        <f>IF(HLOOKUP("CPUs",'vInfo (Imported)'!$1:$5000,A3641,FALSE)&gt;0,
HLOOKUP("CPUs",'vInfo (Imported)'!$1:$5000,A3641,FALSE),
"")</f>
        <v/>
      </c>
      <c r="D3641" t="str">
        <f>IF(HLOOKUP($D$1,'vInfo (Imported)'!$1:$5000,A3641,FALSE)&gt;0,
HLOOKUP($D$1,'vInfo (Imported)'!$1:$5000,A3641,FALSE),
"")</f>
        <v/>
      </c>
      <c r="E3641" t="str">
        <f>IF(HLOOKUP("Category",'vInfo (Imported)'!$1:$5000,A3641,FALSE)&gt;0,
HLOOKUP("Category",'vInfo (Imported)'!$1:$5000,A3641,FALSE),
"")</f>
        <v/>
      </c>
      <c r="F3641" t="str">
        <f>IF(HLOOKUP("OS according to the configuration file",'vInfo (Imported)'!$1:$5000,A3641,FALSE)&gt;0,
HLOOKUP("OS according to the configuration file",'vInfo (Imported)'!$1:$5000,A3641,FALSE),
"")</f>
        <v/>
      </c>
      <c r="G3641" s="1" t="str">
        <f>IF(HLOOKUP("Cluster",'vInfo (Imported)'!$1:$5000,A3641,FALSE)&gt;0,
HLOOKUP("Cluster",'vInfo (Imported)'!$1:$5000,A3641,FALSE),
"")</f>
        <v/>
      </c>
      <c r="K3641" s="28">
        <f>'vCluster (Imported)'!A3641</f>
        <v>0</v>
      </c>
      <c r="L3641">
        <f t="shared" si="339"/>
        <v>0</v>
      </c>
      <c r="M3641">
        <f t="shared" si="340"/>
        <v>0</v>
      </c>
      <c r="N3641">
        <f t="shared" si="341"/>
        <v>0</v>
      </c>
      <c r="O3641" s="1">
        <f t="shared" si="342"/>
        <v>0</v>
      </c>
      <c r="P3641">
        <f>SUMIFS('vCluster (Imported)'!$G:$G,'vCluster (Imported)'!$A:$A,K3641)</f>
        <v>0</v>
      </c>
      <c r="Q3641">
        <f t="shared" si="343"/>
        <v>0</v>
      </c>
    </row>
    <row r="3642" spans="1:17" x14ac:dyDescent="0.3">
      <c r="A3642">
        <f t="shared" si="338"/>
        <v>3642</v>
      </c>
      <c r="B3642" t="str">
        <f>IF(HLOOKUP("Memory",'vInfo (Imported)'!$1:$5000,A3642,FALSE)&gt;0,HLOOKUP("Memory",'vInfo (Imported)'!$1:$5000,A3642,FALSE),"")</f>
        <v/>
      </c>
      <c r="C3642" t="str">
        <f>IF(HLOOKUP("CPUs",'vInfo (Imported)'!$1:$5000,A3642,FALSE)&gt;0,
HLOOKUP("CPUs",'vInfo (Imported)'!$1:$5000,A3642,FALSE),
"")</f>
        <v/>
      </c>
      <c r="D3642" t="str">
        <f>IF(HLOOKUP($D$1,'vInfo (Imported)'!$1:$5000,A3642,FALSE)&gt;0,
HLOOKUP($D$1,'vInfo (Imported)'!$1:$5000,A3642,FALSE),
"")</f>
        <v/>
      </c>
      <c r="E3642" t="str">
        <f>IF(HLOOKUP("Category",'vInfo (Imported)'!$1:$5000,A3642,FALSE)&gt;0,
HLOOKUP("Category",'vInfo (Imported)'!$1:$5000,A3642,FALSE),
"")</f>
        <v/>
      </c>
      <c r="F3642" t="str">
        <f>IF(HLOOKUP("OS according to the configuration file",'vInfo (Imported)'!$1:$5000,A3642,FALSE)&gt;0,
HLOOKUP("OS according to the configuration file",'vInfo (Imported)'!$1:$5000,A3642,FALSE),
"")</f>
        <v/>
      </c>
      <c r="G3642" s="1" t="str">
        <f>IF(HLOOKUP("Cluster",'vInfo (Imported)'!$1:$5000,A3642,FALSE)&gt;0,
HLOOKUP("Cluster",'vInfo (Imported)'!$1:$5000,A3642,FALSE),
"")</f>
        <v/>
      </c>
      <c r="K3642" s="28">
        <f>'vCluster (Imported)'!A3642</f>
        <v>0</v>
      </c>
      <c r="L3642">
        <f t="shared" si="339"/>
        <v>0</v>
      </c>
      <c r="M3642">
        <f t="shared" si="340"/>
        <v>0</v>
      </c>
      <c r="N3642">
        <f t="shared" si="341"/>
        <v>0</v>
      </c>
      <c r="O3642" s="1">
        <f t="shared" si="342"/>
        <v>0</v>
      </c>
      <c r="P3642">
        <f>SUMIFS('vCluster (Imported)'!$G:$G,'vCluster (Imported)'!$A:$A,K3642)</f>
        <v>0</v>
      </c>
      <c r="Q3642">
        <f t="shared" si="343"/>
        <v>0</v>
      </c>
    </row>
    <row r="3643" spans="1:17" x14ac:dyDescent="0.3">
      <c r="A3643">
        <f t="shared" si="338"/>
        <v>3643</v>
      </c>
      <c r="B3643" t="str">
        <f>IF(HLOOKUP("Memory",'vInfo (Imported)'!$1:$5000,A3643,FALSE)&gt;0,HLOOKUP("Memory",'vInfo (Imported)'!$1:$5000,A3643,FALSE),"")</f>
        <v/>
      </c>
      <c r="C3643" t="str">
        <f>IF(HLOOKUP("CPUs",'vInfo (Imported)'!$1:$5000,A3643,FALSE)&gt;0,
HLOOKUP("CPUs",'vInfo (Imported)'!$1:$5000,A3643,FALSE),
"")</f>
        <v/>
      </c>
      <c r="D3643" t="str">
        <f>IF(HLOOKUP($D$1,'vInfo (Imported)'!$1:$5000,A3643,FALSE)&gt;0,
HLOOKUP($D$1,'vInfo (Imported)'!$1:$5000,A3643,FALSE),
"")</f>
        <v/>
      </c>
      <c r="E3643" t="str">
        <f>IF(HLOOKUP("Category",'vInfo (Imported)'!$1:$5000,A3643,FALSE)&gt;0,
HLOOKUP("Category",'vInfo (Imported)'!$1:$5000,A3643,FALSE),
"")</f>
        <v/>
      </c>
      <c r="F3643" t="str">
        <f>IF(HLOOKUP("OS according to the configuration file",'vInfo (Imported)'!$1:$5000,A3643,FALSE)&gt;0,
HLOOKUP("OS according to the configuration file",'vInfo (Imported)'!$1:$5000,A3643,FALSE),
"")</f>
        <v/>
      </c>
      <c r="G3643" s="1" t="str">
        <f>IF(HLOOKUP("Cluster",'vInfo (Imported)'!$1:$5000,A3643,FALSE)&gt;0,
HLOOKUP("Cluster",'vInfo (Imported)'!$1:$5000,A3643,FALSE),
"")</f>
        <v/>
      </c>
      <c r="K3643" s="28">
        <f>'vCluster (Imported)'!A3643</f>
        <v>0</v>
      </c>
      <c r="L3643">
        <f t="shared" si="339"/>
        <v>0</v>
      </c>
      <c r="M3643">
        <f t="shared" si="340"/>
        <v>0</v>
      </c>
      <c r="N3643">
        <f t="shared" si="341"/>
        <v>0</v>
      </c>
      <c r="O3643" s="1">
        <f t="shared" si="342"/>
        <v>0</v>
      </c>
      <c r="P3643">
        <f>SUMIFS('vCluster (Imported)'!$G:$G,'vCluster (Imported)'!$A:$A,K3643)</f>
        <v>0</v>
      </c>
      <c r="Q3643">
        <f t="shared" si="343"/>
        <v>0</v>
      </c>
    </row>
    <row r="3644" spans="1:17" x14ac:dyDescent="0.3">
      <c r="A3644">
        <f t="shared" si="338"/>
        <v>3644</v>
      </c>
      <c r="B3644" t="str">
        <f>IF(HLOOKUP("Memory",'vInfo (Imported)'!$1:$5000,A3644,FALSE)&gt;0,HLOOKUP("Memory",'vInfo (Imported)'!$1:$5000,A3644,FALSE),"")</f>
        <v/>
      </c>
      <c r="C3644" t="str">
        <f>IF(HLOOKUP("CPUs",'vInfo (Imported)'!$1:$5000,A3644,FALSE)&gt;0,
HLOOKUP("CPUs",'vInfo (Imported)'!$1:$5000,A3644,FALSE),
"")</f>
        <v/>
      </c>
      <c r="D3644" t="str">
        <f>IF(HLOOKUP($D$1,'vInfo (Imported)'!$1:$5000,A3644,FALSE)&gt;0,
HLOOKUP($D$1,'vInfo (Imported)'!$1:$5000,A3644,FALSE),
"")</f>
        <v/>
      </c>
      <c r="E3644" t="str">
        <f>IF(HLOOKUP("Category",'vInfo (Imported)'!$1:$5000,A3644,FALSE)&gt;0,
HLOOKUP("Category",'vInfo (Imported)'!$1:$5000,A3644,FALSE),
"")</f>
        <v/>
      </c>
      <c r="F3644" t="str">
        <f>IF(HLOOKUP("OS according to the configuration file",'vInfo (Imported)'!$1:$5000,A3644,FALSE)&gt;0,
HLOOKUP("OS according to the configuration file",'vInfo (Imported)'!$1:$5000,A3644,FALSE),
"")</f>
        <v/>
      </c>
      <c r="G3644" s="1" t="str">
        <f>IF(HLOOKUP("Cluster",'vInfo (Imported)'!$1:$5000,A3644,FALSE)&gt;0,
HLOOKUP("Cluster",'vInfo (Imported)'!$1:$5000,A3644,FALSE),
"")</f>
        <v/>
      </c>
      <c r="K3644" s="28">
        <f>'vCluster (Imported)'!A3644</f>
        <v>0</v>
      </c>
      <c r="L3644">
        <f t="shared" si="339"/>
        <v>0</v>
      </c>
      <c r="M3644">
        <f t="shared" si="340"/>
        <v>0</v>
      </c>
      <c r="N3644">
        <f t="shared" si="341"/>
        <v>0</v>
      </c>
      <c r="O3644" s="1">
        <f t="shared" si="342"/>
        <v>0</v>
      </c>
      <c r="P3644">
        <f>SUMIFS('vCluster (Imported)'!$G:$G,'vCluster (Imported)'!$A:$A,K3644)</f>
        <v>0</v>
      </c>
      <c r="Q3644">
        <f t="shared" si="343"/>
        <v>0</v>
      </c>
    </row>
    <row r="3645" spans="1:17" x14ac:dyDescent="0.3">
      <c r="A3645">
        <f t="shared" si="338"/>
        <v>3645</v>
      </c>
      <c r="B3645" t="str">
        <f>IF(HLOOKUP("Memory",'vInfo (Imported)'!$1:$5000,A3645,FALSE)&gt;0,HLOOKUP("Memory",'vInfo (Imported)'!$1:$5000,A3645,FALSE),"")</f>
        <v/>
      </c>
      <c r="C3645" t="str">
        <f>IF(HLOOKUP("CPUs",'vInfo (Imported)'!$1:$5000,A3645,FALSE)&gt;0,
HLOOKUP("CPUs",'vInfo (Imported)'!$1:$5000,A3645,FALSE),
"")</f>
        <v/>
      </c>
      <c r="D3645" t="str">
        <f>IF(HLOOKUP($D$1,'vInfo (Imported)'!$1:$5000,A3645,FALSE)&gt;0,
HLOOKUP($D$1,'vInfo (Imported)'!$1:$5000,A3645,FALSE),
"")</f>
        <v/>
      </c>
      <c r="E3645" t="str">
        <f>IF(HLOOKUP("Category",'vInfo (Imported)'!$1:$5000,A3645,FALSE)&gt;0,
HLOOKUP("Category",'vInfo (Imported)'!$1:$5000,A3645,FALSE),
"")</f>
        <v/>
      </c>
      <c r="F3645" t="str">
        <f>IF(HLOOKUP("OS according to the configuration file",'vInfo (Imported)'!$1:$5000,A3645,FALSE)&gt;0,
HLOOKUP("OS according to the configuration file",'vInfo (Imported)'!$1:$5000,A3645,FALSE),
"")</f>
        <v/>
      </c>
      <c r="G3645" s="1" t="str">
        <f>IF(HLOOKUP("Cluster",'vInfo (Imported)'!$1:$5000,A3645,FALSE)&gt;0,
HLOOKUP("Cluster",'vInfo (Imported)'!$1:$5000,A3645,FALSE),
"")</f>
        <v/>
      </c>
      <c r="K3645" s="28">
        <f>'vCluster (Imported)'!A3645</f>
        <v>0</v>
      </c>
      <c r="L3645">
        <f t="shared" si="339"/>
        <v>0</v>
      </c>
      <c r="M3645">
        <f t="shared" si="340"/>
        <v>0</v>
      </c>
      <c r="N3645">
        <f t="shared" si="341"/>
        <v>0</v>
      </c>
      <c r="O3645" s="1">
        <f t="shared" si="342"/>
        <v>0</v>
      </c>
      <c r="P3645">
        <f>SUMIFS('vCluster (Imported)'!$G:$G,'vCluster (Imported)'!$A:$A,K3645)</f>
        <v>0</v>
      </c>
      <c r="Q3645">
        <f t="shared" si="343"/>
        <v>0</v>
      </c>
    </row>
    <row r="3646" spans="1:17" x14ac:dyDescent="0.3">
      <c r="A3646">
        <f t="shared" si="338"/>
        <v>3646</v>
      </c>
      <c r="B3646" t="str">
        <f>IF(HLOOKUP("Memory",'vInfo (Imported)'!$1:$5000,A3646,FALSE)&gt;0,HLOOKUP("Memory",'vInfo (Imported)'!$1:$5000,A3646,FALSE),"")</f>
        <v/>
      </c>
      <c r="C3646" t="str">
        <f>IF(HLOOKUP("CPUs",'vInfo (Imported)'!$1:$5000,A3646,FALSE)&gt;0,
HLOOKUP("CPUs",'vInfo (Imported)'!$1:$5000,A3646,FALSE),
"")</f>
        <v/>
      </c>
      <c r="D3646" t="str">
        <f>IF(HLOOKUP($D$1,'vInfo (Imported)'!$1:$5000,A3646,FALSE)&gt;0,
HLOOKUP($D$1,'vInfo (Imported)'!$1:$5000,A3646,FALSE),
"")</f>
        <v/>
      </c>
      <c r="E3646" t="str">
        <f>IF(HLOOKUP("Category",'vInfo (Imported)'!$1:$5000,A3646,FALSE)&gt;0,
HLOOKUP("Category",'vInfo (Imported)'!$1:$5000,A3646,FALSE),
"")</f>
        <v/>
      </c>
      <c r="F3646" t="str">
        <f>IF(HLOOKUP("OS according to the configuration file",'vInfo (Imported)'!$1:$5000,A3646,FALSE)&gt;0,
HLOOKUP("OS according to the configuration file",'vInfo (Imported)'!$1:$5000,A3646,FALSE),
"")</f>
        <v/>
      </c>
      <c r="G3646" s="1" t="str">
        <f>IF(HLOOKUP("Cluster",'vInfo (Imported)'!$1:$5000,A3646,FALSE)&gt;0,
HLOOKUP("Cluster",'vInfo (Imported)'!$1:$5000,A3646,FALSE),
"")</f>
        <v/>
      </c>
      <c r="K3646" s="28">
        <f>'vCluster (Imported)'!A3646</f>
        <v>0</v>
      </c>
      <c r="L3646">
        <f t="shared" si="339"/>
        <v>0</v>
      </c>
      <c r="M3646">
        <f t="shared" si="340"/>
        <v>0</v>
      </c>
      <c r="N3646">
        <f t="shared" si="341"/>
        <v>0</v>
      </c>
      <c r="O3646" s="1">
        <f t="shared" si="342"/>
        <v>0</v>
      </c>
      <c r="P3646">
        <f>SUMIFS('vCluster (Imported)'!$G:$G,'vCluster (Imported)'!$A:$A,K3646)</f>
        <v>0</v>
      </c>
      <c r="Q3646">
        <f t="shared" si="343"/>
        <v>0</v>
      </c>
    </row>
    <row r="3647" spans="1:17" x14ac:dyDescent="0.3">
      <c r="A3647">
        <f t="shared" si="338"/>
        <v>3647</v>
      </c>
      <c r="B3647" t="str">
        <f>IF(HLOOKUP("Memory",'vInfo (Imported)'!$1:$5000,A3647,FALSE)&gt;0,HLOOKUP("Memory",'vInfo (Imported)'!$1:$5000,A3647,FALSE),"")</f>
        <v/>
      </c>
      <c r="C3647" t="str">
        <f>IF(HLOOKUP("CPUs",'vInfo (Imported)'!$1:$5000,A3647,FALSE)&gt;0,
HLOOKUP("CPUs",'vInfo (Imported)'!$1:$5000,A3647,FALSE),
"")</f>
        <v/>
      </c>
      <c r="D3647" t="str">
        <f>IF(HLOOKUP($D$1,'vInfo (Imported)'!$1:$5000,A3647,FALSE)&gt;0,
HLOOKUP($D$1,'vInfo (Imported)'!$1:$5000,A3647,FALSE),
"")</f>
        <v/>
      </c>
      <c r="E3647" t="str">
        <f>IF(HLOOKUP("Category",'vInfo (Imported)'!$1:$5000,A3647,FALSE)&gt;0,
HLOOKUP("Category",'vInfo (Imported)'!$1:$5000,A3647,FALSE),
"")</f>
        <v/>
      </c>
      <c r="F3647" t="str">
        <f>IF(HLOOKUP("OS according to the configuration file",'vInfo (Imported)'!$1:$5000,A3647,FALSE)&gt;0,
HLOOKUP("OS according to the configuration file",'vInfo (Imported)'!$1:$5000,A3647,FALSE),
"")</f>
        <v/>
      </c>
      <c r="G3647" s="1" t="str">
        <f>IF(HLOOKUP("Cluster",'vInfo (Imported)'!$1:$5000,A3647,FALSE)&gt;0,
HLOOKUP("Cluster",'vInfo (Imported)'!$1:$5000,A3647,FALSE),
"")</f>
        <v/>
      </c>
      <c r="K3647" s="28">
        <f>'vCluster (Imported)'!A3647</f>
        <v>0</v>
      </c>
      <c r="L3647">
        <f t="shared" si="339"/>
        <v>0</v>
      </c>
      <c r="M3647">
        <f t="shared" si="340"/>
        <v>0</v>
      </c>
      <c r="N3647">
        <f t="shared" si="341"/>
        <v>0</v>
      </c>
      <c r="O3647" s="1">
        <f t="shared" si="342"/>
        <v>0</v>
      </c>
      <c r="P3647">
        <f>SUMIFS('vCluster (Imported)'!$G:$G,'vCluster (Imported)'!$A:$A,K3647)</f>
        <v>0</v>
      </c>
      <c r="Q3647">
        <f t="shared" si="343"/>
        <v>0</v>
      </c>
    </row>
    <row r="3648" spans="1:17" x14ac:dyDescent="0.3">
      <c r="A3648">
        <f t="shared" si="338"/>
        <v>3648</v>
      </c>
      <c r="B3648" t="str">
        <f>IF(HLOOKUP("Memory",'vInfo (Imported)'!$1:$5000,A3648,FALSE)&gt;0,HLOOKUP("Memory",'vInfo (Imported)'!$1:$5000,A3648,FALSE),"")</f>
        <v/>
      </c>
      <c r="C3648" t="str">
        <f>IF(HLOOKUP("CPUs",'vInfo (Imported)'!$1:$5000,A3648,FALSE)&gt;0,
HLOOKUP("CPUs",'vInfo (Imported)'!$1:$5000,A3648,FALSE),
"")</f>
        <v/>
      </c>
      <c r="D3648" t="str">
        <f>IF(HLOOKUP($D$1,'vInfo (Imported)'!$1:$5000,A3648,FALSE)&gt;0,
HLOOKUP($D$1,'vInfo (Imported)'!$1:$5000,A3648,FALSE),
"")</f>
        <v/>
      </c>
      <c r="E3648" t="str">
        <f>IF(HLOOKUP("Category",'vInfo (Imported)'!$1:$5000,A3648,FALSE)&gt;0,
HLOOKUP("Category",'vInfo (Imported)'!$1:$5000,A3648,FALSE),
"")</f>
        <v/>
      </c>
      <c r="F3648" t="str">
        <f>IF(HLOOKUP("OS according to the configuration file",'vInfo (Imported)'!$1:$5000,A3648,FALSE)&gt;0,
HLOOKUP("OS according to the configuration file",'vInfo (Imported)'!$1:$5000,A3648,FALSE),
"")</f>
        <v/>
      </c>
      <c r="G3648" s="1" t="str">
        <f>IF(HLOOKUP("Cluster",'vInfo (Imported)'!$1:$5000,A3648,FALSE)&gt;0,
HLOOKUP("Cluster",'vInfo (Imported)'!$1:$5000,A3648,FALSE),
"")</f>
        <v/>
      </c>
      <c r="K3648" s="28">
        <f>'vCluster (Imported)'!A3648</f>
        <v>0</v>
      </c>
      <c r="L3648">
        <f t="shared" si="339"/>
        <v>0</v>
      </c>
      <c r="M3648">
        <f t="shared" si="340"/>
        <v>0</v>
      </c>
      <c r="N3648">
        <f t="shared" si="341"/>
        <v>0</v>
      </c>
      <c r="O3648" s="1">
        <f t="shared" si="342"/>
        <v>0</v>
      </c>
      <c r="P3648">
        <f>SUMIFS('vCluster (Imported)'!$G:$G,'vCluster (Imported)'!$A:$A,K3648)</f>
        <v>0</v>
      </c>
      <c r="Q3648">
        <f t="shared" si="343"/>
        <v>0</v>
      </c>
    </row>
    <row r="3649" spans="1:17" x14ac:dyDescent="0.3">
      <c r="A3649">
        <f t="shared" si="338"/>
        <v>3649</v>
      </c>
      <c r="B3649" t="str">
        <f>IF(HLOOKUP("Memory",'vInfo (Imported)'!$1:$5000,A3649,FALSE)&gt;0,HLOOKUP("Memory",'vInfo (Imported)'!$1:$5000,A3649,FALSE),"")</f>
        <v/>
      </c>
      <c r="C3649" t="str">
        <f>IF(HLOOKUP("CPUs",'vInfo (Imported)'!$1:$5000,A3649,FALSE)&gt;0,
HLOOKUP("CPUs",'vInfo (Imported)'!$1:$5000,A3649,FALSE),
"")</f>
        <v/>
      </c>
      <c r="D3649" t="str">
        <f>IF(HLOOKUP($D$1,'vInfo (Imported)'!$1:$5000,A3649,FALSE)&gt;0,
HLOOKUP($D$1,'vInfo (Imported)'!$1:$5000,A3649,FALSE),
"")</f>
        <v/>
      </c>
      <c r="E3649" t="str">
        <f>IF(HLOOKUP("Category",'vInfo (Imported)'!$1:$5000,A3649,FALSE)&gt;0,
HLOOKUP("Category",'vInfo (Imported)'!$1:$5000,A3649,FALSE),
"")</f>
        <v/>
      </c>
      <c r="F3649" t="str">
        <f>IF(HLOOKUP("OS according to the configuration file",'vInfo (Imported)'!$1:$5000,A3649,FALSE)&gt;0,
HLOOKUP("OS according to the configuration file",'vInfo (Imported)'!$1:$5000,A3649,FALSE),
"")</f>
        <v/>
      </c>
      <c r="G3649" s="1" t="str">
        <f>IF(HLOOKUP("Cluster",'vInfo (Imported)'!$1:$5000,A3649,FALSE)&gt;0,
HLOOKUP("Cluster",'vInfo (Imported)'!$1:$5000,A3649,FALSE),
"")</f>
        <v/>
      </c>
      <c r="K3649" s="28">
        <f>'vCluster (Imported)'!A3649</f>
        <v>0</v>
      </c>
      <c r="L3649">
        <f t="shared" si="339"/>
        <v>0</v>
      </c>
      <c r="M3649">
        <f t="shared" si="340"/>
        <v>0</v>
      </c>
      <c r="N3649">
        <f t="shared" si="341"/>
        <v>0</v>
      </c>
      <c r="O3649" s="1">
        <f t="shared" si="342"/>
        <v>0</v>
      </c>
      <c r="P3649">
        <f>SUMIFS('vCluster (Imported)'!$G:$G,'vCluster (Imported)'!$A:$A,K3649)</f>
        <v>0</v>
      </c>
      <c r="Q3649">
        <f t="shared" si="343"/>
        <v>0</v>
      </c>
    </row>
    <row r="3650" spans="1:17" x14ac:dyDescent="0.3">
      <c r="A3650">
        <f t="shared" ref="A3650:A3713" si="344">A3649+1</f>
        <v>3650</v>
      </c>
      <c r="B3650" t="str">
        <f>IF(HLOOKUP("Memory",'vInfo (Imported)'!$1:$5000,A3650,FALSE)&gt;0,HLOOKUP("Memory",'vInfo (Imported)'!$1:$5000,A3650,FALSE),"")</f>
        <v/>
      </c>
      <c r="C3650" t="str">
        <f>IF(HLOOKUP("CPUs",'vInfo (Imported)'!$1:$5000,A3650,FALSE)&gt;0,
HLOOKUP("CPUs",'vInfo (Imported)'!$1:$5000,A3650,FALSE),
"")</f>
        <v/>
      </c>
      <c r="D3650" t="str">
        <f>IF(HLOOKUP($D$1,'vInfo (Imported)'!$1:$5000,A3650,FALSE)&gt;0,
HLOOKUP($D$1,'vInfo (Imported)'!$1:$5000,A3650,FALSE),
"")</f>
        <v/>
      </c>
      <c r="E3650" t="str">
        <f>IF(HLOOKUP("Category",'vInfo (Imported)'!$1:$5000,A3650,FALSE)&gt;0,
HLOOKUP("Category",'vInfo (Imported)'!$1:$5000,A3650,FALSE),
"")</f>
        <v/>
      </c>
      <c r="F3650" t="str">
        <f>IF(HLOOKUP("OS according to the configuration file",'vInfo (Imported)'!$1:$5000,A3650,FALSE)&gt;0,
HLOOKUP("OS according to the configuration file",'vInfo (Imported)'!$1:$5000,A3650,FALSE),
"")</f>
        <v/>
      </c>
      <c r="G3650" s="1" t="str">
        <f>IF(HLOOKUP("Cluster",'vInfo (Imported)'!$1:$5000,A3650,FALSE)&gt;0,
HLOOKUP("Cluster",'vInfo (Imported)'!$1:$5000,A3650,FALSE),
"")</f>
        <v/>
      </c>
      <c r="K3650" s="28">
        <f>'vCluster (Imported)'!A3650</f>
        <v>0</v>
      </c>
      <c r="L3650">
        <f t="shared" ref="L3650:L3713" si="345">COUNTIFS(G:G,K3650,$E:$E,$L$1)</f>
        <v>0</v>
      </c>
      <c r="M3650">
        <f t="shared" ref="M3650:M3713" si="346">COUNTIFS(G:G,K3650,$E:$E,$M$1)</f>
        <v>0</v>
      </c>
      <c r="N3650">
        <f t="shared" ref="N3650:N3713" si="347">COUNTIFS(G:G,K3650,$E:$E,$N$1)</f>
        <v>0</v>
      </c>
      <c r="O3650" s="1">
        <f t="shared" ref="O3650:O3713" si="348">COUNTIFS(G:G,K3650,$E:$E,$O$1)</f>
        <v>0</v>
      </c>
      <c r="P3650">
        <f>SUMIFS('vCluster (Imported)'!$G:$G,'vCluster (Imported)'!$A:$A,K3650)</f>
        <v>0</v>
      </c>
      <c r="Q3650">
        <f t="shared" ref="Q3650:Q3713" si="349">IF(L3650&gt;0,P3650,0)</f>
        <v>0</v>
      </c>
    </row>
    <row r="3651" spans="1:17" x14ac:dyDescent="0.3">
      <c r="A3651">
        <f t="shared" si="344"/>
        <v>3651</v>
      </c>
      <c r="B3651" t="str">
        <f>IF(HLOOKUP("Memory",'vInfo (Imported)'!$1:$5000,A3651,FALSE)&gt;0,HLOOKUP("Memory",'vInfo (Imported)'!$1:$5000,A3651,FALSE),"")</f>
        <v/>
      </c>
      <c r="C3651" t="str">
        <f>IF(HLOOKUP("CPUs",'vInfo (Imported)'!$1:$5000,A3651,FALSE)&gt;0,
HLOOKUP("CPUs",'vInfo (Imported)'!$1:$5000,A3651,FALSE),
"")</f>
        <v/>
      </c>
      <c r="D3651" t="str">
        <f>IF(HLOOKUP($D$1,'vInfo (Imported)'!$1:$5000,A3651,FALSE)&gt;0,
HLOOKUP($D$1,'vInfo (Imported)'!$1:$5000,A3651,FALSE),
"")</f>
        <v/>
      </c>
      <c r="E3651" t="str">
        <f>IF(HLOOKUP("Category",'vInfo (Imported)'!$1:$5000,A3651,FALSE)&gt;0,
HLOOKUP("Category",'vInfo (Imported)'!$1:$5000,A3651,FALSE),
"")</f>
        <v/>
      </c>
      <c r="F3651" t="str">
        <f>IF(HLOOKUP("OS according to the configuration file",'vInfo (Imported)'!$1:$5000,A3651,FALSE)&gt;0,
HLOOKUP("OS according to the configuration file",'vInfo (Imported)'!$1:$5000,A3651,FALSE),
"")</f>
        <v/>
      </c>
      <c r="G3651" s="1" t="str">
        <f>IF(HLOOKUP("Cluster",'vInfo (Imported)'!$1:$5000,A3651,FALSE)&gt;0,
HLOOKUP("Cluster",'vInfo (Imported)'!$1:$5000,A3651,FALSE),
"")</f>
        <v/>
      </c>
      <c r="K3651" s="28">
        <f>'vCluster (Imported)'!A3651</f>
        <v>0</v>
      </c>
      <c r="L3651">
        <f t="shared" si="345"/>
        <v>0</v>
      </c>
      <c r="M3651">
        <f t="shared" si="346"/>
        <v>0</v>
      </c>
      <c r="N3651">
        <f t="shared" si="347"/>
        <v>0</v>
      </c>
      <c r="O3651" s="1">
        <f t="shared" si="348"/>
        <v>0</v>
      </c>
      <c r="P3651">
        <f>SUMIFS('vCluster (Imported)'!$G:$G,'vCluster (Imported)'!$A:$A,K3651)</f>
        <v>0</v>
      </c>
      <c r="Q3651">
        <f t="shared" si="349"/>
        <v>0</v>
      </c>
    </row>
    <row r="3652" spans="1:17" x14ac:dyDescent="0.3">
      <c r="A3652">
        <f t="shared" si="344"/>
        <v>3652</v>
      </c>
      <c r="B3652" t="str">
        <f>IF(HLOOKUP("Memory",'vInfo (Imported)'!$1:$5000,A3652,FALSE)&gt;0,HLOOKUP("Memory",'vInfo (Imported)'!$1:$5000,A3652,FALSE),"")</f>
        <v/>
      </c>
      <c r="C3652" t="str">
        <f>IF(HLOOKUP("CPUs",'vInfo (Imported)'!$1:$5000,A3652,FALSE)&gt;0,
HLOOKUP("CPUs",'vInfo (Imported)'!$1:$5000,A3652,FALSE),
"")</f>
        <v/>
      </c>
      <c r="D3652" t="str">
        <f>IF(HLOOKUP($D$1,'vInfo (Imported)'!$1:$5000,A3652,FALSE)&gt;0,
HLOOKUP($D$1,'vInfo (Imported)'!$1:$5000,A3652,FALSE),
"")</f>
        <v/>
      </c>
      <c r="E3652" t="str">
        <f>IF(HLOOKUP("Category",'vInfo (Imported)'!$1:$5000,A3652,FALSE)&gt;0,
HLOOKUP("Category",'vInfo (Imported)'!$1:$5000,A3652,FALSE),
"")</f>
        <v/>
      </c>
      <c r="F3652" t="str">
        <f>IF(HLOOKUP("OS according to the configuration file",'vInfo (Imported)'!$1:$5000,A3652,FALSE)&gt;0,
HLOOKUP("OS according to the configuration file",'vInfo (Imported)'!$1:$5000,A3652,FALSE),
"")</f>
        <v/>
      </c>
      <c r="G3652" s="1" t="str">
        <f>IF(HLOOKUP("Cluster",'vInfo (Imported)'!$1:$5000,A3652,FALSE)&gt;0,
HLOOKUP("Cluster",'vInfo (Imported)'!$1:$5000,A3652,FALSE),
"")</f>
        <v/>
      </c>
      <c r="K3652" s="28">
        <f>'vCluster (Imported)'!A3652</f>
        <v>0</v>
      </c>
      <c r="L3652">
        <f t="shared" si="345"/>
        <v>0</v>
      </c>
      <c r="M3652">
        <f t="shared" si="346"/>
        <v>0</v>
      </c>
      <c r="N3652">
        <f t="shared" si="347"/>
        <v>0</v>
      </c>
      <c r="O3652" s="1">
        <f t="shared" si="348"/>
        <v>0</v>
      </c>
      <c r="P3652">
        <f>SUMIFS('vCluster (Imported)'!$G:$G,'vCluster (Imported)'!$A:$A,K3652)</f>
        <v>0</v>
      </c>
      <c r="Q3652">
        <f t="shared" si="349"/>
        <v>0</v>
      </c>
    </row>
    <row r="3653" spans="1:17" x14ac:dyDescent="0.3">
      <c r="A3653">
        <f t="shared" si="344"/>
        <v>3653</v>
      </c>
      <c r="B3653" t="str">
        <f>IF(HLOOKUP("Memory",'vInfo (Imported)'!$1:$5000,A3653,FALSE)&gt;0,HLOOKUP("Memory",'vInfo (Imported)'!$1:$5000,A3653,FALSE),"")</f>
        <v/>
      </c>
      <c r="C3653" t="str">
        <f>IF(HLOOKUP("CPUs",'vInfo (Imported)'!$1:$5000,A3653,FALSE)&gt;0,
HLOOKUP("CPUs",'vInfo (Imported)'!$1:$5000,A3653,FALSE),
"")</f>
        <v/>
      </c>
      <c r="D3653" t="str">
        <f>IF(HLOOKUP($D$1,'vInfo (Imported)'!$1:$5000,A3653,FALSE)&gt;0,
HLOOKUP($D$1,'vInfo (Imported)'!$1:$5000,A3653,FALSE),
"")</f>
        <v/>
      </c>
      <c r="E3653" t="str">
        <f>IF(HLOOKUP("Category",'vInfo (Imported)'!$1:$5000,A3653,FALSE)&gt;0,
HLOOKUP("Category",'vInfo (Imported)'!$1:$5000,A3653,FALSE),
"")</f>
        <v/>
      </c>
      <c r="F3653" t="str">
        <f>IF(HLOOKUP("OS according to the configuration file",'vInfo (Imported)'!$1:$5000,A3653,FALSE)&gt;0,
HLOOKUP("OS according to the configuration file",'vInfo (Imported)'!$1:$5000,A3653,FALSE),
"")</f>
        <v/>
      </c>
      <c r="G3653" s="1" t="str">
        <f>IF(HLOOKUP("Cluster",'vInfo (Imported)'!$1:$5000,A3653,FALSE)&gt;0,
HLOOKUP("Cluster",'vInfo (Imported)'!$1:$5000,A3653,FALSE),
"")</f>
        <v/>
      </c>
      <c r="K3653" s="28">
        <f>'vCluster (Imported)'!A3653</f>
        <v>0</v>
      </c>
      <c r="L3653">
        <f t="shared" si="345"/>
        <v>0</v>
      </c>
      <c r="M3653">
        <f t="shared" si="346"/>
        <v>0</v>
      </c>
      <c r="N3653">
        <f t="shared" si="347"/>
        <v>0</v>
      </c>
      <c r="O3653" s="1">
        <f t="shared" si="348"/>
        <v>0</v>
      </c>
      <c r="P3653">
        <f>SUMIFS('vCluster (Imported)'!$G:$G,'vCluster (Imported)'!$A:$A,K3653)</f>
        <v>0</v>
      </c>
      <c r="Q3653">
        <f t="shared" si="349"/>
        <v>0</v>
      </c>
    </row>
    <row r="3654" spans="1:17" x14ac:dyDescent="0.3">
      <c r="A3654">
        <f t="shared" si="344"/>
        <v>3654</v>
      </c>
      <c r="B3654" t="str">
        <f>IF(HLOOKUP("Memory",'vInfo (Imported)'!$1:$5000,A3654,FALSE)&gt;0,HLOOKUP("Memory",'vInfo (Imported)'!$1:$5000,A3654,FALSE),"")</f>
        <v/>
      </c>
      <c r="C3654" t="str">
        <f>IF(HLOOKUP("CPUs",'vInfo (Imported)'!$1:$5000,A3654,FALSE)&gt;0,
HLOOKUP("CPUs",'vInfo (Imported)'!$1:$5000,A3654,FALSE),
"")</f>
        <v/>
      </c>
      <c r="D3654" t="str">
        <f>IF(HLOOKUP($D$1,'vInfo (Imported)'!$1:$5000,A3654,FALSE)&gt;0,
HLOOKUP($D$1,'vInfo (Imported)'!$1:$5000,A3654,FALSE),
"")</f>
        <v/>
      </c>
      <c r="E3654" t="str">
        <f>IF(HLOOKUP("Category",'vInfo (Imported)'!$1:$5000,A3654,FALSE)&gt;0,
HLOOKUP("Category",'vInfo (Imported)'!$1:$5000,A3654,FALSE),
"")</f>
        <v/>
      </c>
      <c r="F3654" t="str">
        <f>IF(HLOOKUP("OS according to the configuration file",'vInfo (Imported)'!$1:$5000,A3654,FALSE)&gt;0,
HLOOKUP("OS according to the configuration file",'vInfo (Imported)'!$1:$5000,A3654,FALSE),
"")</f>
        <v/>
      </c>
      <c r="G3654" s="1" t="str">
        <f>IF(HLOOKUP("Cluster",'vInfo (Imported)'!$1:$5000,A3654,FALSE)&gt;0,
HLOOKUP("Cluster",'vInfo (Imported)'!$1:$5000,A3654,FALSE),
"")</f>
        <v/>
      </c>
      <c r="K3654" s="28">
        <f>'vCluster (Imported)'!A3654</f>
        <v>0</v>
      </c>
      <c r="L3654">
        <f t="shared" si="345"/>
        <v>0</v>
      </c>
      <c r="M3654">
        <f t="shared" si="346"/>
        <v>0</v>
      </c>
      <c r="N3654">
        <f t="shared" si="347"/>
        <v>0</v>
      </c>
      <c r="O3654" s="1">
        <f t="shared" si="348"/>
        <v>0</v>
      </c>
      <c r="P3654">
        <f>SUMIFS('vCluster (Imported)'!$G:$G,'vCluster (Imported)'!$A:$A,K3654)</f>
        <v>0</v>
      </c>
      <c r="Q3654">
        <f t="shared" si="349"/>
        <v>0</v>
      </c>
    </row>
    <row r="3655" spans="1:17" x14ac:dyDescent="0.3">
      <c r="A3655">
        <f t="shared" si="344"/>
        <v>3655</v>
      </c>
      <c r="B3655" t="str">
        <f>IF(HLOOKUP("Memory",'vInfo (Imported)'!$1:$5000,A3655,FALSE)&gt;0,HLOOKUP("Memory",'vInfo (Imported)'!$1:$5000,A3655,FALSE),"")</f>
        <v/>
      </c>
      <c r="C3655" t="str">
        <f>IF(HLOOKUP("CPUs",'vInfo (Imported)'!$1:$5000,A3655,FALSE)&gt;0,
HLOOKUP("CPUs",'vInfo (Imported)'!$1:$5000,A3655,FALSE),
"")</f>
        <v/>
      </c>
      <c r="D3655" t="str">
        <f>IF(HLOOKUP($D$1,'vInfo (Imported)'!$1:$5000,A3655,FALSE)&gt;0,
HLOOKUP($D$1,'vInfo (Imported)'!$1:$5000,A3655,FALSE),
"")</f>
        <v/>
      </c>
      <c r="E3655" t="str">
        <f>IF(HLOOKUP("Category",'vInfo (Imported)'!$1:$5000,A3655,FALSE)&gt;0,
HLOOKUP("Category",'vInfo (Imported)'!$1:$5000,A3655,FALSE),
"")</f>
        <v/>
      </c>
      <c r="F3655" t="str">
        <f>IF(HLOOKUP("OS according to the configuration file",'vInfo (Imported)'!$1:$5000,A3655,FALSE)&gt;0,
HLOOKUP("OS according to the configuration file",'vInfo (Imported)'!$1:$5000,A3655,FALSE),
"")</f>
        <v/>
      </c>
      <c r="G3655" s="1" t="str">
        <f>IF(HLOOKUP("Cluster",'vInfo (Imported)'!$1:$5000,A3655,FALSE)&gt;0,
HLOOKUP("Cluster",'vInfo (Imported)'!$1:$5000,A3655,FALSE),
"")</f>
        <v/>
      </c>
      <c r="K3655" s="28">
        <f>'vCluster (Imported)'!A3655</f>
        <v>0</v>
      </c>
      <c r="L3655">
        <f t="shared" si="345"/>
        <v>0</v>
      </c>
      <c r="M3655">
        <f t="shared" si="346"/>
        <v>0</v>
      </c>
      <c r="N3655">
        <f t="shared" si="347"/>
        <v>0</v>
      </c>
      <c r="O3655" s="1">
        <f t="shared" si="348"/>
        <v>0</v>
      </c>
      <c r="P3655">
        <f>SUMIFS('vCluster (Imported)'!$G:$G,'vCluster (Imported)'!$A:$A,K3655)</f>
        <v>0</v>
      </c>
      <c r="Q3655">
        <f t="shared" si="349"/>
        <v>0</v>
      </c>
    </row>
    <row r="3656" spans="1:17" x14ac:dyDescent="0.3">
      <c r="A3656">
        <f t="shared" si="344"/>
        <v>3656</v>
      </c>
      <c r="B3656" t="str">
        <f>IF(HLOOKUP("Memory",'vInfo (Imported)'!$1:$5000,A3656,FALSE)&gt;0,HLOOKUP("Memory",'vInfo (Imported)'!$1:$5000,A3656,FALSE),"")</f>
        <v/>
      </c>
      <c r="C3656" t="str">
        <f>IF(HLOOKUP("CPUs",'vInfo (Imported)'!$1:$5000,A3656,FALSE)&gt;0,
HLOOKUP("CPUs",'vInfo (Imported)'!$1:$5000,A3656,FALSE),
"")</f>
        <v/>
      </c>
      <c r="D3656" t="str">
        <f>IF(HLOOKUP($D$1,'vInfo (Imported)'!$1:$5000,A3656,FALSE)&gt;0,
HLOOKUP($D$1,'vInfo (Imported)'!$1:$5000,A3656,FALSE),
"")</f>
        <v/>
      </c>
      <c r="E3656" t="str">
        <f>IF(HLOOKUP("Category",'vInfo (Imported)'!$1:$5000,A3656,FALSE)&gt;0,
HLOOKUP("Category",'vInfo (Imported)'!$1:$5000,A3656,FALSE),
"")</f>
        <v/>
      </c>
      <c r="F3656" t="str">
        <f>IF(HLOOKUP("OS according to the configuration file",'vInfo (Imported)'!$1:$5000,A3656,FALSE)&gt;0,
HLOOKUP("OS according to the configuration file",'vInfo (Imported)'!$1:$5000,A3656,FALSE),
"")</f>
        <v/>
      </c>
      <c r="G3656" s="1" t="str">
        <f>IF(HLOOKUP("Cluster",'vInfo (Imported)'!$1:$5000,A3656,FALSE)&gt;0,
HLOOKUP("Cluster",'vInfo (Imported)'!$1:$5000,A3656,FALSE),
"")</f>
        <v/>
      </c>
      <c r="K3656" s="28">
        <f>'vCluster (Imported)'!A3656</f>
        <v>0</v>
      </c>
      <c r="L3656">
        <f t="shared" si="345"/>
        <v>0</v>
      </c>
      <c r="M3656">
        <f t="shared" si="346"/>
        <v>0</v>
      </c>
      <c r="N3656">
        <f t="shared" si="347"/>
        <v>0</v>
      </c>
      <c r="O3656" s="1">
        <f t="shared" si="348"/>
        <v>0</v>
      </c>
      <c r="P3656">
        <f>SUMIFS('vCluster (Imported)'!$G:$G,'vCluster (Imported)'!$A:$A,K3656)</f>
        <v>0</v>
      </c>
      <c r="Q3656">
        <f t="shared" si="349"/>
        <v>0</v>
      </c>
    </row>
    <row r="3657" spans="1:17" x14ac:dyDescent="0.3">
      <c r="A3657">
        <f t="shared" si="344"/>
        <v>3657</v>
      </c>
      <c r="B3657" t="str">
        <f>IF(HLOOKUP("Memory",'vInfo (Imported)'!$1:$5000,A3657,FALSE)&gt;0,HLOOKUP("Memory",'vInfo (Imported)'!$1:$5000,A3657,FALSE),"")</f>
        <v/>
      </c>
      <c r="C3657" t="str">
        <f>IF(HLOOKUP("CPUs",'vInfo (Imported)'!$1:$5000,A3657,FALSE)&gt;0,
HLOOKUP("CPUs",'vInfo (Imported)'!$1:$5000,A3657,FALSE),
"")</f>
        <v/>
      </c>
      <c r="D3657" t="str">
        <f>IF(HLOOKUP($D$1,'vInfo (Imported)'!$1:$5000,A3657,FALSE)&gt;0,
HLOOKUP($D$1,'vInfo (Imported)'!$1:$5000,A3657,FALSE),
"")</f>
        <v/>
      </c>
      <c r="E3657" t="str">
        <f>IF(HLOOKUP("Category",'vInfo (Imported)'!$1:$5000,A3657,FALSE)&gt;0,
HLOOKUP("Category",'vInfo (Imported)'!$1:$5000,A3657,FALSE),
"")</f>
        <v/>
      </c>
      <c r="F3657" t="str">
        <f>IF(HLOOKUP("OS according to the configuration file",'vInfo (Imported)'!$1:$5000,A3657,FALSE)&gt;0,
HLOOKUP("OS according to the configuration file",'vInfo (Imported)'!$1:$5000,A3657,FALSE),
"")</f>
        <v/>
      </c>
      <c r="G3657" s="1" t="str">
        <f>IF(HLOOKUP("Cluster",'vInfo (Imported)'!$1:$5000,A3657,FALSE)&gt;0,
HLOOKUP("Cluster",'vInfo (Imported)'!$1:$5000,A3657,FALSE),
"")</f>
        <v/>
      </c>
      <c r="K3657" s="28">
        <f>'vCluster (Imported)'!A3657</f>
        <v>0</v>
      </c>
      <c r="L3657">
        <f t="shared" si="345"/>
        <v>0</v>
      </c>
      <c r="M3657">
        <f t="shared" si="346"/>
        <v>0</v>
      </c>
      <c r="N3657">
        <f t="shared" si="347"/>
        <v>0</v>
      </c>
      <c r="O3657" s="1">
        <f t="shared" si="348"/>
        <v>0</v>
      </c>
      <c r="P3657">
        <f>SUMIFS('vCluster (Imported)'!$G:$G,'vCluster (Imported)'!$A:$A,K3657)</f>
        <v>0</v>
      </c>
      <c r="Q3657">
        <f t="shared" si="349"/>
        <v>0</v>
      </c>
    </row>
    <row r="3658" spans="1:17" x14ac:dyDescent="0.3">
      <c r="A3658">
        <f t="shared" si="344"/>
        <v>3658</v>
      </c>
      <c r="B3658" t="str">
        <f>IF(HLOOKUP("Memory",'vInfo (Imported)'!$1:$5000,A3658,FALSE)&gt;0,HLOOKUP("Memory",'vInfo (Imported)'!$1:$5000,A3658,FALSE),"")</f>
        <v/>
      </c>
      <c r="C3658" t="str">
        <f>IF(HLOOKUP("CPUs",'vInfo (Imported)'!$1:$5000,A3658,FALSE)&gt;0,
HLOOKUP("CPUs",'vInfo (Imported)'!$1:$5000,A3658,FALSE),
"")</f>
        <v/>
      </c>
      <c r="D3658" t="str">
        <f>IF(HLOOKUP($D$1,'vInfo (Imported)'!$1:$5000,A3658,FALSE)&gt;0,
HLOOKUP($D$1,'vInfo (Imported)'!$1:$5000,A3658,FALSE),
"")</f>
        <v/>
      </c>
      <c r="E3658" t="str">
        <f>IF(HLOOKUP("Category",'vInfo (Imported)'!$1:$5000,A3658,FALSE)&gt;0,
HLOOKUP("Category",'vInfo (Imported)'!$1:$5000,A3658,FALSE),
"")</f>
        <v/>
      </c>
      <c r="F3658" t="str">
        <f>IF(HLOOKUP("OS according to the configuration file",'vInfo (Imported)'!$1:$5000,A3658,FALSE)&gt;0,
HLOOKUP("OS according to the configuration file",'vInfo (Imported)'!$1:$5000,A3658,FALSE),
"")</f>
        <v/>
      </c>
      <c r="G3658" s="1" t="str">
        <f>IF(HLOOKUP("Cluster",'vInfo (Imported)'!$1:$5000,A3658,FALSE)&gt;0,
HLOOKUP("Cluster",'vInfo (Imported)'!$1:$5000,A3658,FALSE),
"")</f>
        <v/>
      </c>
      <c r="K3658" s="28">
        <f>'vCluster (Imported)'!A3658</f>
        <v>0</v>
      </c>
      <c r="L3658">
        <f t="shared" si="345"/>
        <v>0</v>
      </c>
      <c r="M3658">
        <f t="shared" si="346"/>
        <v>0</v>
      </c>
      <c r="N3658">
        <f t="shared" si="347"/>
        <v>0</v>
      </c>
      <c r="O3658" s="1">
        <f t="shared" si="348"/>
        <v>0</v>
      </c>
      <c r="P3658">
        <f>SUMIFS('vCluster (Imported)'!$G:$G,'vCluster (Imported)'!$A:$A,K3658)</f>
        <v>0</v>
      </c>
      <c r="Q3658">
        <f t="shared" si="349"/>
        <v>0</v>
      </c>
    </row>
    <row r="3659" spans="1:17" x14ac:dyDescent="0.3">
      <c r="A3659">
        <f t="shared" si="344"/>
        <v>3659</v>
      </c>
      <c r="B3659" t="str">
        <f>IF(HLOOKUP("Memory",'vInfo (Imported)'!$1:$5000,A3659,FALSE)&gt;0,HLOOKUP("Memory",'vInfo (Imported)'!$1:$5000,A3659,FALSE),"")</f>
        <v/>
      </c>
      <c r="C3659" t="str">
        <f>IF(HLOOKUP("CPUs",'vInfo (Imported)'!$1:$5000,A3659,FALSE)&gt;0,
HLOOKUP("CPUs",'vInfo (Imported)'!$1:$5000,A3659,FALSE),
"")</f>
        <v/>
      </c>
      <c r="D3659" t="str">
        <f>IF(HLOOKUP($D$1,'vInfo (Imported)'!$1:$5000,A3659,FALSE)&gt;0,
HLOOKUP($D$1,'vInfo (Imported)'!$1:$5000,A3659,FALSE),
"")</f>
        <v/>
      </c>
      <c r="E3659" t="str">
        <f>IF(HLOOKUP("Category",'vInfo (Imported)'!$1:$5000,A3659,FALSE)&gt;0,
HLOOKUP("Category",'vInfo (Imported)'!$1:$5000,A3659,FALSE),
"")</f>
        <v/>
      </c>
      <c r="F3659" t="str">
        <f>IF(HLOOKUP("OS according to the configuration file",'vInfo (Imported)'!$1:$5000,A3659,FALSE)&gt;0,
HLOOKUP("OS according to the configuration file",'vInfo (Imported)'!$1:$5000,A3659,FALSE),
"")</f>
        <v/>
      </c>
      <c r="G3659" s="1" t="str">
        <f>IF(HLOOKUP("Cluster",'vInfo (Imported)'!$1:$5000,A3659,FALSE)&gt;0,
HLOOKUP("Cluster",'vInfo (Imported)'!$1:$5000,A3659,FALSE),
"")</f>
        <v/>
      </c>
      <c r="K3659" s="28">
        <f>'vCluster (Imported)'!A3659</f>
        <v>0</v>
      </c>
      <c r="L3659">
        <f t="shared" si="345"/>
        <v>0</v>
      </c>
      <c r="M3659">
        <f t="shared" si="346"/>
        <v>0</v>
      </c>
      <c r="N3659">
        <f t="shared" si="347"/>
        <v>0</v>
      </c>
      <c r="O3659" s="1">
        <f t="shared" si="348"/>
        <v>0</v>
      </c>
      <c r="P3659">
        <f>SUMIFS('vCluster (Imported)'!$G:$G,'vCluster (Imported)'!$A:$A,K3659)</f>
        <v>0</v>
      </c>
      <c r="Q3659">
        <f t="shared" si="349"/>
        <v>0</v>
      </c>
    </row>
    <row r="3660" spans="1:17" x14ac:dyDescent="0.3">
      <c r="A3660">
        <f t="shared" si="344"/>
        <v>3660</v>
      </c>
      <c r="B3660" t="str">
        <f>IF(HLOOKUP("Memory",'vInfo (Imported)'!$1:$5000,A3660,FALSE)&gt;0,HLOOKUP("Memory",'vInfo (Imported)'!$1:$5000,A3660,FALSE),"")</f>
        <v/>
      </c>
      <c r="C3660" t="str">
        <f>IF(HLOOKUP("CPUs",'vInfo (Imported)'!$1:$5000,A3660,FALSE)&gt;0,
HLOOKUP("CPUs",'vInfo (Imported)'!$1:$5000,A3660,FALSE),
"")</f>
        <v/>
      </c>
      <c r="D3660" t="str">
        <f>IF(HLOOKUP($D$1,'vInfo (Imported)'!$1:$5000,A3660,FALSE)&gt;0,
HLOOKUP($D$1,'vInfo (Imported)'!$1:$5000,A3660,FALSE),
"")</f>
        <v/>
      </c>
      <c r="E3660" t="str">
        <f>IF(HLOOKUP("Category",'vInfo (Imported)'!$1:$5000,A3660,FALSE)&gt;0,
HLOOKUP("Category",'vInfo (Imported)'!$1:$5000,A3660,FALSE),
"")</f>
        <v/>
      </c>
      <c r="F3660" t="str">
        <f>IF(HLOOKUP("OS according to the configuration file",'vInfo (Imported)'!$1:$5000,A3660,FALSE)&gt;0,
HLOOKUP("OS according to the configuration file",'vInfo (Imported)'!$1:$5000,A3660,FALSE),
"")</f>
        <v/>
      </c>
      <c r="G3660" s="1" t="str">
        <f>IF(HLOOKUP("Cluster",'vInfo (Imported)'!$1:$5000,A3660,FALSE)&gt;0,
HLOOKUP("Cluster",'vInfo (Imported)'!$1:$5000,A3660,FALSE),
"")</f>
        <v/>
      </c>
      <c r="K3660" s="28">
        <f>'vCluster (Imported)'!A3660</f>
        <v>0</v>
      </c>
      <c r="L3660">
        <f t="shared" si="345"/>
        <v>0</v>
      </c>
      <c r="M3660">
        <f t="shared" si="346"/>
        <v>0</v>
      </c>
      <c r="N3660">
        <f t="shared" si="347"/>
        <v>0</v>
      </c>
      <c r="O3660" s="1">
        <f t="shared" si="348"/>
        <v>0</v>
      </c>
      <c r="P3660">
        <f>SUMIFS('vCluster (Imported)'!$G:$G,'vCluster (Imported)'!$A:$A,K3660)</f>
        <v>0</v>
      </c>
      <c r="Q3660">
        <f t="shared" si="349"/>
        <v>0</v>
      </c>
    </row>
    <row r="3661" spans="1:17" x14ac:dyDescent="0.3">
      <c r="A3661">
        <f t="shared" si="344"/>
        <v>3661</v>
      </c>
      <c r="B3661" t="str">
        <f>IF(HLOOKUP("Memory",'vInfo (Imported)'!$1:$5000,A3661,FALSE)&gt;0,HLOOKUP("Memory",'vInfo (Imported)'!$1:$5000,A3661,FALSE),"")</f>
        <v/>
      </c>
      <c r="C3661" t="str">
        <f>IF(HLOOKUP("CPUs",'vInfo (Imported)'!$1:$5000,A3661,FALSE)&gt;0,
HLOOKUP("CPUs",'vInfo (Imported)'!$1:$5000,A3661,FALSE),
"")</f>
        <v/>
      </c>
      <c r="D3661" t="str">
        <f>IF(HLOOKUP($D$1,'vInfo (Imported)'!$1:$5000,A3661,FALSE)&gt;0,
HLOOKUP($D$1,'vInfo (Imported)'!$1:$5000,A3661,FALSE),
"")</f>
        <v/>
      </c>
      <c r="E3661" t="str">
        <f>IF(HLOOKUP("Category",'vInfo (Imported)'!$1:$5000,A3661,FALSE)&gt;0,
HLOOKUP("Category",'vInfo (Imported)'!$1:$5000,A3661,FALSE),
"")</f>
        <v/>
      </c>
      <c r="F3661" t="str">
        <f>IF(HLOOKUP("OS according to the configuration file",'vInfo (Imported)'!$1:$5000,A3661,FALSE)&gt;0,
HLOOKUP("OS according to the configuration file",'vInfo (Imported)'!$1:$5000,A3661,FALSE),
"")</f>
        <v/>
      </c>
      <c r="G3661" s="1" t="str">
        <f>IF(HLOOKUP("Cluster",'vInfo (Imported)'!$1:$5000,A3661,FALSE)&gt;0,
HLOOKUP("Cluster",'vInfo (Imported)'!$1:$5000,A3661,FALSE),
"")</f>
        <v/>
      </c>
      <c r="K3661" s="28">
        <f>'vCluster (Imported)'!A3661</f>
        <v>0</v>
      </c>
      <c r="L3661">
        <f t="shared" si="345"/>
        <v>0</v>
      </c>
      <c r="M3661">
        <f t="shared" si="346"/>
        <v>0</v>
      </c>
      <c r="N3661">
        <f t="shared" si="347"/>
        <v>0</v>
      </c>
      <c r="O3661" s="1">
        <f t="shared" si="348"/>
        <v>0</v>
      </c>
      <c r="P3661">
        <f>SUMIFS('vCluster (Imported)'!$G:$G,'vCluster (Imported)'!$A:$A,K3661)</f>
        <v>0</v>
      </c>
      <c r="Q3661">
        <f t="shared" si="349"/>
        <v>0</v>
      </c>
    </row>
    <row r="3662" spans="1:17" x14ac:dyDescent="0.3">
      <c r="A3662">
        <f t="shared" si="344"/>
        <v>3662</v>
      </c>
      <c r="B3662" t="str">
        <f>IF(HLOOKUP("Memory",'vInfo (Imported)'!$1:$5000,A3662,FALSE)&gt;0,HLOOKUP("Memory",'vInfo (Imported)'!$1:$5000,A3662,FALSE),"")</f>
        <v/>
      </c>
      <c r="C3662" t="str">
        <f>IF(HLOOKUP("CPUs",'vInfo (Imported)'!$1:$5000,A3662,FALSE)&gt;0,
HLOOKUP("CPUs",'vInfo (Imported)'!$1:$5000,A3662,FALSE),
"")</f>
        <v/>
      </c>
      <c r="D3662" t="str">
        <f>IF(HLOOKUP($D$1,'vInfo (Imported)'!$1:$5000,A3662,FALSE)&gt;0,
HLOOKUP($D$1,'vInfo (Imported)'!$1:$5000,A3662,FALSE),
"")</f>
        <v/>
      </c>
      <c r="E3662" t="str">
        <f>IF(HLOOKUP("Category",'vInfo (Imported)'!$1:$5000,A3662,FALSE)&gt;0,
HLOOKUP("Category",'vInfo (Imported)'!$1:$5000,A3662,FALSE),
"")</f>
        <v/>
      </c>
      <c r="F3662" t="str">
        <f>IF(HLOOKUP("OS according to the configuration file",'vInfo (Imported)'!$1:$5000,A3662,FALSE)&gt;0,
HLOOKUP("OS according to the configuration file",'vInfo (Imported)'!$1:$5000,A3662,FALSE),
"")</f>
        <v/>
      </c>
      <c r="G3662" s="1" t="str">
        <f>IF(HLOOKUP("Cluster",'vInfo (Imported)'!$1:$5000,A3662,FALSE)&gt;0,
HLOOKUP("Cluster",'vInfo (Imported)'!$1:$5000,A3662,FALSE),
"")</f>
        <v/>
      </c>
      <c r="K3662" s="28">
        <f>'vCluster (Imported)'!A3662</f>
        <v>0</v>
      </c>
      <c r="L3662">
        <f t="shared" si="345"/>
        <v>0</v>
      </c>
      <c r="M3662">
        <f t="shared" si="346"/>
        <v>0</v>
      </c>
      <c r="N3662">
        <f t="shared" si="347"/>
        <v>0</v>
      </c>
      <c r="O3662" s="1">
        <f t="shared" si="348"/>
        <v>0</v>
      </c>
      <c r="P3662">
        <f>SUMIFS('vCluster (Imported)'!$G:$G,'vCluster (Imported)'!$A:$A,K3662)</f>
        <v>0</v>
      </c>
      <c r="Q3662">
        <f t="shared" si="349"/>
        <v>0</v>
      </c>
    </row>
    <row r="3663" spans="1:17" x14ac:dyDescent="0.3">
      <c r="A3663">
        <f t="shared" si="344"/>
        <v>3663</v>
      </c>
      <c r="B3663" t="str">
        <f>IF(HLOOKUP("Memory",'vInfo (Imported)'!$1:$5000,A3663,FALSE)&gt;0,HLOOKUP("Memory",'vInfo (Imported)'!$1:$5000,A3663,FALSE),"")</f>
        <v/>
      </c>
      <c r="C3663" t="str">
        <f>IF(HLOOKUP("CPUs",'vInfo (Imported)'!$1:$5000,A3663,FALSE)&gt;0,
HLOOKUP("CPUs",'vInfo (Imported)'!$1:$5000,A3663,FALSE),
"")</f>
        <v/>
      </c>
      <c r="D3663" t="str">
        <f>IF(HLOOKUP($D$1,'vInfo (Imported)'!$1:$5000,A3663,FALSE)&gt;0,
HLOOKUP($D$1,'vInfo (Imported)'!$1:$5000,A3663,FALSE),
"")</f>
        <v/>
      </c>
      <c r="E3663" t="str">
        <f>IF(HLOOKUP("Category",'vInfo (Imported)'!$1:$5000,A3663,FALSE)&gt;0,
HLOOKUP("Category",'vInfo (Imported)'!$1:$5000,A3663,FALSE),
"")</f>
        <v/>
      </c>
      <c r="F3663" t="str">
        <f>IF(HLOOKUP("OS according to the configuration file",'vInfo (Imported)'!$1:$5000,A3663,FALSE)&gt;0,
HLOOKUP("OS according to the configuration file",'vInfo (Imported)'!$1:$5000,A3663,FALSE),
"")</f>
        <v/>
      </c>
      <c r="G3663" s="1" t="str">
        <f>IF(HLOOKUP("Cluster",'vInfo (Imported)'!$1:$5000,A3663,FALSE)&gt;0,
HLOOKUP("Cluster",'vInfo (Imported)'!$1:$5000,A3663,FALSE),
"")</f>
        <v/>
      </c>
      <c r="K3663" s="28">
        <f>'vCluster (Imported)'!A3663</f>
        <v>0</v>
      </c>
      <c r="L3663">
        <f t="shared" si="345"/>
        <v>0</v>
      </c>
      <c r="M3663">
        <f t="shared" si="346"/>
        <v>0</v>
      </c>
      <c r="N3663">
        <f t="shared" si="347"/>
        <v>0</v>
      </c>
      <c r="O3663" s="1">
        <f t="shared" si="348"/>
        <v>0</v>
      </c>
      <c r="P3663">
        <f>SUMIFS('vCluster (Imported)'!$G:$G,'vCluster (Imported)'!$A:$A,K3663)</f>
        <v>0</v>
      </c>
      <c r="Q3663">
        <f t="shared" si="349"/>
        <v>0</v>
      </c>
    </row>
    <row r="3664" spans="1:17" x14ac:dyDescent="0.3">
      <c r="A3664">
        <f t="shared" si="344"/>
        <v>3664</v>
      </c>
      <c r="B3664" t="str">
        <f>IF(HLOOKUP("Memory",'vInfo (Imported)'!$1:$5000,A3664,FALSE)&gt;0,HLOOKUP("Memory",'vInfo (Imported)'!$1:$5000,A3664,FALSE),"")</f>
        <v/>
      </c>
      <c r="C3664" t="str">
        <f>IF(HLOOKUP("CPUs",'vInfo (Imported)'!$1:$5000,A3664,FALSE)&gt;0,
HLOOKUP("CPUs",'vInfo (Imported)'!$1:$5000,A3664,FALSE),
"")</f>
        <v/>
      </c>
      <c r="D3664" t="str">
        <f>IF(HLOOKUP($D$1,'vInfo (Imported)'!$1:$5000,A3664,FALSE)&gt;0,
HLOOKUP($D$1,'vInfo (Imported)'!$1:$5000,A3664,FALSE),
"")</f>
        <v/>
      </c>
      <c r="E3664" t="str">
        <f>IF(HLOOKUP("Category",'vInfo (Imported)'!$1:$5000,A3664,FALSE)&gt;0,
HLOOKUP("Category",'vInfo (Imported)'!$1:$5000,A3664,FALSE),
"")</f>
        <v/>
      </c>
      <c r="F3664" t="str">
        <f>IF(HLOOKUP("OS according to the configuration file",'vInfo (Imported)'!$1:$5000,A3664,FALSE)&gt;0,
HLOOKUP("OS according to the configuration file",'vInfo (Imported)'!$1:$5000,A3664,FALSE),
"")</f>
        <v/>
      </c>
      <c r="G3664" s="1" t="str">
        <f>IF(HLOOKUP("Cluster",'vInfo (Imported)'!$1:$5000,A3664,FALSE)&gt;0,
HLOOKUP("Cluster",'vInfo (Imported)'!$1:$5000,A3664,FALSE),
"")</f>
        <v/>
      </c>
      <c r="K3664" s="28">
        <f>'vCluster (Imported)'!A3664</f>
        <v>0</v>
      </c>
      <c r="L3664">
        <f t="shared" si="345"/>
        <v>0</v>
      </c>
      <c r="M3664">
        <f t="shared" si="346"/>
        <v>0</v>
      </c>
      <c r="N3664">
        <f t="shared" si="347"/>
        <v>0</v>
      </c>
      <c r="O3664" s="1">
        <f t="shared" si="348"/>
        <v>0</v>
      </c>
      <c r="P3664">
        <f>SUMIFS('vCluster (Imported)'!$G:$G,'vCluster (Imported)'!$A:$A,K3664)</f>
        <v>0</v>
      </c>
      <c r="Q3664">
        <f t="shared" si="349"/>
        <v>0</v>
      </c>
    </row>
    <row r="3665" spans="1:17" x14ac:dyDescent="0.3">
      <c r="A3665">
        <f t="shared" si="344"/>
        <v>3665</v>
      </c>
      <c r="B3665" t="str">
        <f>IF(HLOOKUP("Memory",'vInfo (Imported)'!$1:$5000,A3665,FALSE)&gt;0,HLOOKUP("Memory",'vInfo (Imported)'!$1:$5000,A3665,FALSE),"")</f>
        <v/>
      </c>
      <c r="C3665" t="str">
        <f>IF(HLOOKUP("CPUs",'vInfo (Imported)'!$1:$5000,A3665,FALSE)&gt;0,
HLOOKUP("CPUs",'vInfo (Imported)'!$1:$5000,A3665,FALSE),
"")</f>
        <v/>
      </c>
      <c r="D3665" t="str">
        <f>IF(HLOOKUP($D$1,'vInfo (Imported)'!$1:$5000,A3665,FALSE)&gt;0,
HLOOKUP($D$1,'vInfo (Imported)'!$1:$5000,A3665,FALSE),
"")</f>
        <v/>
      </c>
      <c r="E3665" t="str">
        <f>IF(HLOOKUP("Category",'vInfo (Imported)'!$1:$5000,A3665,FALSE)&gt;0,
HLOOKUP("Category",'vInfo (Imported)'!$1:$5000,A3665,FALSE),
"")</f>
        <v/>
      </c>
      <c r="F3665" t="str">
        <f>IF(HLOOKUP("OS according to the configuration file",'vInfo (Imported)'!$1:$5000,A3665,FALSE)&gt;0,
HLOOKUP("OS according to the configuration file",'vInfo (Imported)'!$1:$5000,A3665,FALSE),
"")</f>
        <v/>
      </c>
      <c r="G3665" s="1" t="str">
        <f>IF(HLOOKUP("Cluster",'vInfo (Imported)'!$1:$5000,A3665,FALSE)&gt;0,
HLOOKUP("Cluster",'vInfo (Imported)'!$1:$5000,A3665,FALSE),
"")</f>
        <v/>
      </c>
      <c r="K3665" s="28">
        <f>'vCluster (Imported)'!A3665</f>
        <v>0</v>
      </c>
      <c r="L3665">
        <f t="shared" si="345"/>
        <v>0</v>
      </c>
      <c r="M3665">
        <f t="shared" si="346"/>
        <v>0</v>
      </c>
      <c r="N3665">
        <f t="shared" si="347"/>
        <v>0</v>
      </c>
      <c r="O3665" s="1">
        <f t="shared" si="348"/>
        <v>0</v>
      </c>
      <c r="P3665">
        <f>SUMIFS('vCluster (Imported)'!$G:$G,'vCluster (Imported)'!$A:$A,K3665)</f>
        <v>0</v>
      </c>
      <c r="Q3665">
        <f t="shared" si="349"/>
        <v>0</v>
      </c>
    </row>
    <row r="3666" spans="1:17" x14ac:dyDescent="0.3">
      <c r="A3666">
        <f t="shared" si="344"/>
        <v>3666</v>
      </c>
      <c r="B3666" t="str">
        <f>IF(HLOOKUP("Memory",'vInfo (Imported)'!$1:$5000,A3666,FALSE)&gt;0,HLOOKUP("Memory",'vInfo (Imported)'!$1:$5000,A3666,FALSE),"")</f>
        <v/>
      </c>
      <c r="C3666" t="str">
        <f>IF(HLOOKUP("CPUs",'vInfo (Imported)'!$1:$5000,A3666,FALSE)&gt;0,
HLOOKUP("CPUs",'vInfo (Imported)'!$1:$5000,A3666,FALSE),
"")</f>
        <v/>
      </c>
      <c r="D3666" t="str">
        <f>IF(HLOOKUP($D$1,'vInfo (Imported)'!$1:$5000,A3666,FALSE)&gt;0,
HLOOKUP($D$1,'vInfo (Imported)'!$1:$5000,A3666,FALSE),
"")</f>
        <v/>
      </c>
      <c r="E3666" t="str">
        <f>IF(HLOOKUP("Category",'vInfo (Imported)'!$1:$5000,A3666,FALSE)&gt;0,
HLOOKUP("Category",'vInfo (Imported)'!$1:$5000,A3666,FALSE),
"")</f>
        <v/>
      </c>
      <c r="F3666" t="str">
        <f>IF(HLOOKUP("OS according to the configuration file",'vInfo (Imported)'!$1:$5000,A3666,FALSE)&gt;0,
HLOOKUP("OS according to the configuration file",'vInfo (Imported)'!$1:$5000,A3666,FALSE),
"")</f>
        <v/>
      </c>
      <c r="G3666" s="1" t="str">
        <f>IF(HLOOKUP("Cluster",'vInfo (Imported)'!$1:$5000,A3666,FALSE)&gt;0,
HLOOKUP("Cluster",'vInfo (Imported)'!$1:$5000,A3666,FALSE),
"")</f>
        <v/>
      </c>
      <c r="K3666" s="28">
        <f>'vCluster (Imported)'!A3666</f>
        <v>0</v>
      </c>
      <c r="L3666">
        <f t="shared" si="345"/>
        <v>0</v>
      </c>
      <c r="M3666">
        <f t="shared" si="346"/>
        <v>0</v>
      </c>
      <c r="N3666">
        <f t="shared" si="347"/>
        <v>0</v>
      </c>
      <c r="O3666" s="1">
        <f t="shared" si="348"/>
        <v>0</v>
      </c>
      <c r="P3666">
        <f>SUMIFS('vCluster (Imported)'!$G:$G,'vCluster (Imported)'!$A:$A,K3666)</f>
        <v>0</v>
      </c>
      <c r="Q3666">
        <f t="shared" si="349"/>
        <v>0</v>
      </c>
    </row>
    <row r="3667" spans="1:17" x14ac:dyDescent="0.3">
      <c r="A3667">
        <f t="shared" si="344"/>
        <v>3667</v>
      </c>
      <c r="B3667" t="str">
        <f>IF(HLOOKUP("Memory",'vInfo (Imported)'!$1:$5000,A3667,FALSE)&gt;0,HLOOKUP("Memory",'vInfo (Imported)'!$1:$5000,A3667,FALSE),"")</f>
        <v/>
      </c>
      <c r="C3667" t="str">
        <f>IF(HLOOKUP("CPUs",'vInfo (Imported)'!$1:$5000,A3667,FALSE)&gt;0,
HLOOKUP("CPUs",'vInfo (Imported)'!$1:$5000,A3667,FALSE),
"")</f>
        <v/>
      </c>
      <c r="D3667" t="str">
        <f>IF(HLOOKUP($D$1,'vInfo (Imported)'!$1:$5000,A3667,FALSE)&gt;0,
HLOOKUP($D$1,'vInfo (Imported)'!$1:$5000,A3667,FALSE),
"")</f>
        <v/>
      </c>
      <c r="E3667" t="str">
        <f>IF(HLOOKUP("Category",'vInfo (Imported)'!$1:$5000,A3667,FALSE)&gt;0,
HLOOKUP("Category",'vInfo (Imported)'!$1:$5000,A3667,FALSE),
"")</f>
        <v/>
      </c>
      <c r="F3667" t="str">
        <f>IF(HLOOKUP("OS according to the configuration file",'vInfo (Imported)'!$1:$5000,A3667,FALSE)&gt;0,
HLOOKUP("OS according to the configuration file",'vInfo (Imported)'!$1:$5000,A3667,FALSE),
"")</f>
        <v/>
      </c>
      <c r="G3667" s="1" t="str">
        <f>IF(HLOOKUP("Cluster",'vInfo (Imported)'!$1:$5000,A3667,FALSE)&gt;0,
HLOOKUP("Cluster",'vInfo (Imported)'!$1:$5000,A3667,FALSE),
"")</f>
        <v/>
      </c>
      <c r="K3667" s="28">
        <f>'vCluster (Imported)'!A3667</f>
        <v>0</v>
      </c>
      <c r="L3667">
        <f t="shared" si="345"/>
        <v>0</v>
      </c>
      <c r="M3667">
        <f t="shared" si="346"/>
        <v>0</v>
      </c>
      <c r="N3667">
        <f t="shared" si="347"/>
        <v>0</v>
      </c>
      <c r="O3667" s="1">
        <f t="shared" si="348"/>
        <v>0</v>
      </c>
      <c r="P3667">
        <f>SUMIFS('vCluster (Imported)'!$G:$G,'vCluster (Imported)'!$A:$A,K3667)</f>
        <v>0</v>
      </c>
      <c r="Q3667">
        <f t="shared" si="349"/>
        <v>0</v>
      </c>
    </row>
    <row r="3668" spans="1:17" x14ac:dyDescent="0.3">
      <c r="A3668">
        <f t="shared" si="344"/>
        <v>3668</v>
      </c>
      <c r="B3668" t="str">
        <f>IF(HLOOKUP("Memory",'vInfo (Imported)'!$1:$5000,A3668,FALSE)&gt;0,HLOOKUP("Memory",'vInfo (Imported)'!$1:$5000,A3668,FALSE),"")</f>
        <v/>
      </c>
      <c r="C3668" t="str">
        <f>IF(HLOOKUP("CPUs",'vInfo (Imported)'!$1:$5000,A3668,FALSE)&gt;0,
HLOOKUP("CPUs",'vInfo (Imported)'!$1:$5000,A3668,FALSE),
"")</f>
        <v/>
      </c>
      <c r="D3668" t="str">
        <f>IF(HLOOKUP($D$1,'vInfo (Imported)'!$1:$5000,A3668,FALSE)&gt;0,
HLOOKUP($D$1,'vInfo (Imported)'!$1:$5000,A3668,FALSE),
"")</f>
        <v/>
      </c>
      <c r="E3668" t="str">
        <f>IF(HLOOKUP("Category",'vInfo (Imported)'!$1:$5000,A3668,FALSE)&gt;0,
HLOOKUP("Category",'vInfo (Imported)'!$1:$5000,A3668,FALSE),
"")</f>
        <v/>
      </c>
      <c r="F3668" t="str">
        <f>IF(HLOOKUP("OS according to the configuration file",'vInfo (Imported)'!$1:$5000,A3668,FALSE)&gt;0,
HLOOKUP("OS according to the configuration file",'vInfo (Imported)'!$1:$5000,A3668,FALSE),
"")</f>
        <v/>
      </c>
      <c r="G3668" s="1" t="str">
        <f>IF(HLOOKUP("Cluster",'vInfo (Imported)'!$1:$5000,A3668,FALSE)&gt;0,
HLOOKUP("Cluster",'vInfo (Imported)'!$1:$5000,A3668,FALSE),
"")</f>
        <v/>
      </c>
      <c r="K3668" s="28">
        <f>'vCluster (Imported)'!A3668</f>
        <v>0</v>
      </c>
      <c r="L3668">
        <f t="shared" si="345"/>
        <v>0</v>
      </c>
      <c r="M3668">
        <f t="shared" si="346"/>
        <v>0</v>
      </c>
      <c r="N3668">
        <f t="shared" si="347"/>
        <v>0</v>
      </c>
      <c r="O3668" s="1">
        <f t="shared" si="348"/>
        <v>0</v>
      </c>
      <c r="P3668">
        <f>SUMIFS('vCluster (Imported)'!$G:$G,'vCluster (Imported)'!$A:$A,K3668)</f>
        <v>0</v>
      </c>
      <c r="Q3668">
        <f t="shared" si="349"/>
        <v>0</v>
      </c>
    </row>
    <row r="3669" spans="1:17" x14ac:dyDescent="0.3">
      <c r="A3669">
        <f t="shared" si="344"/>
        <v>3669</v>
      </c>
      <c r="B3669" t="str">
        <f>IF(HLOOKUP("Memory",'vInfo (Imported)'!$1:$5000,A3669,FALSE)&gt;0,HLOOKUP("Memory",'vInfo (Imported)'!$1:$5000,A3669,FALSE),"")</f>
        <v/>
      </c>
      <c r="C3669" t="str">
        <f>IF(HLOOKUP("CPUs",'vInfo (Imported)'!$1:$5000,A3669,FALSE)&gt;0,
HLOOKUP("CPUs",'vInfo (Imported)'!$1:$5000,A3669,FALSE),
"")</f>
        <v/>
      </c>
      <c r="D3669" t="str">
        <f>IF(HLOOKUP($D$1,'vInfo (Imported)'!$1:$5000,A3669,FALSE)&gt;0,
HLOOKUP($D$1,'vInfo (Imported)'!$1:$5000,A3669,FALSE),
"")</f>
        <v/>
      </c>
      <c r="E3669" t="str">
        <f>IF(HLOOKUP("Category",'vInfo (Imported)'!$1:$5000,A3669,FALSE)&gt;0,
HLOOKUP("Category",'vInfo (Imported)'!$1:$5000,A3669,FALSE),
"")</f>
        <v/>
      </c>
      <c r="F3669" t="str">
        <f>IF(HLOOKUP("OS according to the configuration file",'vInfo (Imported)'!$1:$5000,A3669,FALSE)&gt;0,
HLOOKUP("OS according to the configuration file",'vInfo (Imported)'!$1:$5000,A3669,FALSE),
"")</f>
        <v/>
      </c>
      <c r="G3669" s="1" t="str">
        <f>IF(HLOOKUP("Cluster",'vInfo (Imported)'!$1:$5000,A3669,FALSE)&gt;0,
HLOOKUP("Cluster",'vInfo (Imported)'!$1:$5000,A3669,FALSE),
"")</f>
        <v/>
      </c>
      <c r="K3669" s="28">
        <f>'vCluster (Imported)'!A3669</f>
        <v>0</v>
      </c>
      <c r="L3669">
        <f t="shared" si="345"/>
        <v>0</v>
      </c>
      <c r="M3669">
        <f t="shared" si="346"/>
        <v>0</v>
      </c>
      <c r="N3669">
        <f t="shared" si="347"/>
        <v>0</v>
      </c>
      <c r="O3669" s="1">
        <f t="shared" si="348"/>
        <v>0</v>
      </c>
      <c r="P3669">
        <f>SUMIFS('vCluster (Imported)'!$G:$G,'vCluster (Imported)'!$A:$A,K3669)</f>
        <v>0</v>
      </c>
      <c r="Q3669">
        <f t="shared" si="349"/>
        <v>0</v>
      </c>
    </row>
    <row r="3670" spans="1:17" x14ac:dyDescent="0.3">
      <c r="A3670">
        <f t="shared" si="344"/>
        <v>3670</v>
      </c>
      <c r="B3670" t="str">
        <f>IF(HLOOKUP("Memory",'vInfo (Imported)'!$1:$5000,A3670,FALSE)&gt;0,HLOOKUP("Memory",'vInfo (Imported)'!$1:$5000,A3670,FALSE),"")</f>
        <v/>
      </c>
      <c r="C3670" t="str">
        <f>IF(HLOOKUP("CPUs",'vInfo (Imported)'!$1:$5000,A3670,FALSE)&gt;0,
HLOOKUP("CPUs",'vInfo (Imported)'!$1:$5000,A3670,FALSE),
"")</f>
        <v/>
      </c>
      <c r="D3670" t="str">
        <f>IF(HLOOKUP($D$1,'vInfo (Imported)'!$1:$5000,A3670,FALSE)&gt;0,
HLOOKUP($D$1,'vInfo (Imported)'!$1:$5000,A3670,FALSE),
"")</f>
        <v/>
      </c>
      <c r="E3670" t="str">
        <f>IF(HLOOKUP("Category",'vInfo (Imported)'!$1:$5000,A3670,FALSE)&gt;0,
HLOOKUP("Category",'vInfo (Imported)'!$1:$5000,A3670,FALSE),
"")</f>
        <v/>
      </c>
      <c r="F3670" t="str">
        <f>IF(HLOOKUP("OS according to the configuration file",'vInfo (Imported)'!$1:$5000,A3670,FALSE)&gt;0,
HLOOKUP("OS according to the configuration file",'vInfo (Imported)'!$1:$5000,A3670,FALSE),
"")</f>
        <v/>
      </c>
      <c r="G3670" s="1" t="str">
        <f>IF(HLOOKUP("Cluster",'vInfo (Imported)'!$1:$5000,A3670,FALSE)&gt;0,
HLOOKUP("Cluster",'vInfo (Imported)'!$1:$5000,A3670,FALSE),
"")</f>
        <v/>
      </c>
      <c r="K3670" s="28">
        <f>'vCluster (Imported)'!A3670</f>
        <v>0</v>
      </c>
      <c r="L3670">
        <f t="shared" si="345"/>
        <v>0</v>
      </c>
      <c r="M3670">
        <f t="shared" si="346"/>
        <v>0</v>
      </c>
      <c r="N3670">
        <f t="shared" si="347"/>
        <v>0</v>
      </c>
      <c r="O3670" s="1">
        <f t="shared" si="348"/>
        <v>0</v>
      </c>
      <c r="P3670">
        <f>SUMIFS('vCluster (Imported)'!$G:$G,'vCluster (Imported)'!$A:$A,K3670)</f>
        <v>0</v>
      </c>
      <c r="Q3670">
        <f t="shared" si="349"/>
        <v>0</v>
      </c>
    </row>
    <row r="3671" spans="1:17" x14ac:dyDescent="0.3">
      <c r="A3671">
        <f t="shared" si="344"/>
        <v>3671</v>
      </c>
      <c r="B3671" t="str">
        <f>IF(HLOOKUP("Memory",'vInfo (Imported)'!$1:$5000,A3671,FALSE)&gt;0,HLOOKUP("Memory",'vInfo (Imported)'!$1:$5000,A3671,FALSE),"")</f>
        <v/>
      </c>
      <c r="C3671" t="str">
        <f>IF(HLOOKUP("CPUs",'vInfo (Imported)'!$1:$5000,A3671,FALSE)&gt;0,
HLOOKUP("CPUs",'vInfo (Imported)'!$1:$5000,A3671,FALSE),
"")</f>
        <v/>
      </c>
      <c r="D3671" t="str">
        <f>IF(HLOOKUP($D$1,'vInfo (Imported)'!$1:$5000,A3671,FALSE)&gt;0,
HLOOKUP($D$1,'vInfo (Imported)'!$1:$5000,A3671,FALSE),
"")</f>
        <v/>
      </c>
      <c r="E3671" t="str">
        <f>IF(HLOOKUP("Category",'vInfo (Imported)'!$1:$5000,A3671,FALSE)&gt;0,
HLOOKUP("Category",'vInfo (Imported)'!$1:$5000,A3671,FALSE),
"")</f>
        <v/>
      </c>
      <c r="F3671" t="str">
        <f>IF(HLOOKUP("OS according to the configuration file",'vInfo (Imported)'!$1:$5000,A3671,FALSE)&gt;0,
HLOOKUP("OS according to the configuration file",'vInfo (Imported)'!$1:$5000,A3671,FALSE),
"")</f>
        <v/>
      </c>
      <c r="G3671" s="1" t="str">
        <f>IF(HLOOKUP("Cluster",'vInfo (Imported)'!$1:$5000,A3671,FALSE)&gt;0,
HLOOKUP("Cluster",'vInfo (Imported)'!$1:$5000,A3671,FALSE),
"")</f>
        <v/>
      </c>
      <c r="K3671" s="28">
        <f>'vCluster (Imported)'!A3671</f>
        <v>0</v>
      </c>
      <c r="L3671">
        <f t="shared" si="345"/>
        <v>0</v>
      </c>
      <c r="M3671">
        <f t="shared" si="346"/>
        <v>0</v>
      </c>
      <c r="N3671">
        <f t="shared" si="347"/>
        <v>0</v>
      </c>
      <c r="O3671" s="1">
        <f t="shared" si="348"/>
        <v>0</v>
      </c>
      <c r="P3671">
        <f>SUMIFS('vCluster (Imported)'!$G:$G,'vCluster (Imported)'!$A:$A,K3671)</f>
        <v>0</v>
      </c>
      <c r="Q3671">
        <f t="shared" si="349"/>
        <v>0</v>
      </c>
    </row>
    <row r="3672" spans="1:17" x14ac:dyDescent="0.3">
      <c r="A3672">
        <f t="shared" si="344"/>
        <v>3672</v>
      </c>
      <c r="B3672" t="str">
        <f>IF(HLOOKUP("Memory",'vInfo (Imported)'!$1:$5000,A3672,FALSE)&gt;0,HLOOKUP("Memory",'vInfo (Imported)'!$1:$5000,A3672,FALSE),"")</f>
        <v/>
      </c>
      <c r="C3672" t="str">
        <f>IF(HLOOKUP("CPUs",'vInfo (Imported)'!$1:$5000,A3672,FALSE)&gt;0,
HLOOKUP("CPUs",'vInfo (Imported)'!$1:$5000,A3672,FALSE),
"")</f>
        <v/>
      </c>
      <c r="D3672" t="str">
        <f>IF(HLOOKUP($D$1,'vInfo (Imported)'!$1:$5000,A3672,FALSE)&gt;0,
HLOOKUP($D$1,'vInfo (Imported)'!$1:$5000,A3672,FALSE),
"")</f>
        <v/>
      </c>
      <c r="E3672" t="str">
        <f>IF(HLOOKUP("Category",'vInfo (Imported)'!$1:$5000,A3672,FALSE)&gt;0,
HLOOKUP("Category",'vInfo (Imported)'!$1:$5000,A3672,FALSE),
"")</f>
        <v/>
      </c>
      <c r="F3672" t="str">
        <f>IF(HLOOKUP("OS according to the configuration file",'vInfo (Imported)'!$1:$5000,A3672,FALSE)&gt;0,
HLOOKUP("OS according to the configuration file",'vInfo (Imported)'!$1:$5000,A3672,FALSE),
"")</f>
        <v/>
      </c>
      <c r="G3672" s="1" t="str">
        <f>IF(HLOOKUP("Cluster",'vInfo (Imported)'!$1:$5000,A3672,FALSE)&gt;0,
HLOOKUP("Cluster",'vInfo (Imported)'!$1:$5000,A3672,FALSE),
"")</f>
        <v/>
      </c>
      <c r="K3672" s="28">
        <f>'vCluster (Imported)'!A3672</f>
        <v>0</v>
      </c>
      <c r="L3672">
        <f t="shared" si="345"/>
        <v>0</v>
      </c>
      <c r="M3672">
        <f t="shared" si="346"/>
        <v>0</v>
      </c>
      <c r="N3672">
        <f t="shared" si="347"/>
        <v>0</v>
      </c>
      <c r="O3672" s="1">
        <f t="shared" si="348"/>
        <v>0</v>
      </c>
      <c r="P3672">
        <f>SUMIFS('vCluster (Imported)'!$G:$G,'vCluster (Imported)'!$A:$A,K3672)</f>
        <v>0</v>
      </c>
      <c r="Q3672">
        <f t="shared" si="349"/>
        <v>0</v>
      </c>
    </row>
    <row r="3673" spans="1:17" x14ac:dyDescent="0.3">
      <c r="A3673">
        <f t="shared" si="344"/>
        <v>3673</v>
      </c>
      <c r="B3673" t="str">
        <f>IF(HLOOKUP("Memory",'vInfo (Imported)'!$1:$5000,A3673,FALSE)&gt;0,HLOOKUP("Memory",'vInfo (Imported)'!$1:$5000,A3673,FALSE),"")</f>
        <v/>
      </c>
      <c r="C3673" t="str">
        <f>IF(HLOOKUP("CPUs",'vInfo (Imported)'!$1:$5000,A3673,FALSE)&gt;0,
HLOOKUP("CPUs",'vInfo (Imported)'!$1:$5000,A3673,FALSE),
"")</f>
        <v/>
      </c>
      <c r="D3673" t="str">
        <f>IF(HLOOKUP($D$1,'vInfo (Imported)'!$1:$5000,A3673,FALSE)&gt;0,
HLOOKUP($D$1,'vInfo (Imported)'!$1:$5000,A3673,FALSE),
"")</f>
        <v/>
      </c>
      <c r="E3673" t="str">
        <f>IF(HLOOKUP("Category",'vInfo (Imported)'!$1:$5000,A3673,FALSE)&gt;0,
HLOOKUP("Category",'vInfo (Imported)'!$1:$5000,A3673,FALSE),
"")</f>
        <v/>
      </c>
      <c r="F3673" t="str">
        <f>IF(HLOOKUP("OS according to the configuration file",'vInfo (Imported)'!$1:$5000,A3673,FALSE)&gt;0,
HLOOKUP("OS according to the configuration file",'vInfo (Imported)'!$1:$5000,A3673,FALSE),
"")</f>
        <v/>
      </c>
      <c r="G3673" s="1" t="str">
        <f>IF(HLOOKUP("Cluster",'vInfo (Imported)'!$1:$5000,A3673,FALSE)&gt;0,
HLOOKUP("Cluster",'vInfo (Imported)'!$1:$5000,A3673,FALSE),
"")</f>
        <v/>
      </c>
      <c r="K3673" s="28">
        <f>'vCluster (Imported)'!A3673</f>
        <v>0</v>
      </c>
      <c r="L3673">
        <f t="shared" si="345"/>
        <v>0</v>
      </c>
      <c r="M3673">
        <f t="shared" si="346"/>
        <v>0</v>
      </c>
      <c r="N3673">
        <f t="shared" si="347"/>
        <v>0</v>
      </c>
      <c r="O3673" s="1">
        <f t="shared" si="348"/>
        <v>0</v>
      </c>
      <c r="P3673">
        <f>SUMIFS('vCluster (Imported)'!$G:$G,'vCluster (Imported)'!$A:$A,K3673)</f>
        <v>0</v>
      </c>
      <c r="Q3673">
        <f t="shared" si="349"/>
        <v>0</v>
      </c>
    </row>
    <row r="3674" spans="1:17" x14ac:dyDescent="0.3">
      <c r="A3674">
        <f t="shared" si="344"/>
        <v>3674</v>
      </c>
      <c r="B3674" t="str">
        <f>IF(HLOOKUP("Memory",'vInfo (Imported)'!$1:$5000,A3674,FALSE)&gt;0,HLOOKUP("Memory",'vInfo (Imported)'!$1:$5000,A3674,FALSE),"")</f>
        <v/>
      </c>
      <c r="C3674" t="str">
        <f>IF(HLOOKUP("CPUs",'vInfo (Imported)'!$1:$5000,A3674,FALSE)&gt;0,
HLOOKUP("CPUs",'vInfo (Imported)'!$1:$5000,A3674,FALSE),
"")</f>
        <v/>
      </c>
      <c r="D3674" t="str">
        <f>IF(HLOOKUP($D$1,'vInfo (Imported)'!$1:$5000,A3674,FALSE)&gt;0,
HLOOKUP($D$1,'vInfo (Imported)'!$1:$5000,A3674,FALSE),
"")</f>
        <v/>
      </c>
      <c r="E3674" t="str">
        <f>IF(HLOOKUP("Category",'vInfo (Imported)'!$1:$5000,A3674,FALSE)&gt;0,
HLOOKUP("Category",'vInfo (Imported)'!$1:$5000,A3674,FALSE),
"")</f>
        <v/>
      </c>
      <c r="F3674" t="str">
        <f>IF(HLOOKUP("OS according to the configuration file",'vInfo (Imported)'!$1:$5000,A3674,FALSE)&gt;0,
HLOOKUP("OS according to the configuration file",'vInfo (Imported)'!$1:$5000,A3674,FALSE),
"")</f>
        <v/>
      </c>
      <c r="G3674" s="1" t="str">
        <f>IF(HLOOKUP("Cluster",'vInfo (Imported)'!$1:$5000,A3674,FALSE)&gt;0,
HLOOKUP("Cluster",'vInfo (Imported)'!$1:$5000,A3674,FALSE),
"")</f>
        <v/>
      </c>
      <c r="K3674" s="28">
        <f>'vCluster (Imported)'!A3674</f>
        <v>0</v>
      </c>
      <c r="L3674">
        <f t="shared" si="345"/>
        <v>0</v>
      </c>
      <c r="M3674">
        <f t="shared" si="346"/>
        <v>0</v>
      </c>
      <c r="N3674">
        <f t="shared" si="347"/>
        <v>0</v>
      </c>
      <c r="O3674" s="1">
        <f t="shared" si="348"/>
        <v>0</v>
      </c>
      <c r="P3674">
        <f>SUMIFS('vCluster (Imported)'!$G:$G,'vCluster (Imported)'!$A:$A,K3674)</f>
        <v>0</v>
      </c>
      <c r="Q3674">
        <f t="shared" si="349"/>
        <v>0</v>
      </c>
    </row>
    <row r="3675" spans="1:17" x14ac:dyDescent="0.3">
      <c r="A3675">
        <f t="shared" si="344"/>
        <v>3675</v>
      </c>
      <c r="B3675" t="str">
        <f>IF(HLOOKUP("Memory",'vInfo (Imported)'!$1:$5000,A3675,FALSE)&gt;0,HLOOKUP("Memory",'vInfo (Imported)'!$1:$5000,A3675,FALSE),"")</f>
        <v/>
      </c>
      <c r="C3675" t="str">
        <f>IF(HLOOKUP("CPUs",'vInfo (Imported)'!$1:$5000,A3675,FALSE)&gt;0,
HLOOKUP("CPUs",'vInfo (Imported)'!$1:$5000,A3675,FALSE),
"")</f>
        <v/>
      </c>
      <c r="D3675" t="str">
        <f>IF(HLOOKUP($D$1,'vInfo (Imported)'!$1:$5000,A3675,FALSE)&gt;0,
HLOOKUP($D$1,'vInfo (Imported)'!$1:$5000,A3675,FALSE),
"")</f>
        <v/>
      </c>
      <c r="E3675" t="str">
        <f>IF(HLOOKUP("Category",'vInfo (Imported)'!$1:$5000,A3675,FALSE)&gt;0,
HLOOKUP("Category",'vInfo (Imported)'!$1:$5000,A3675,FALSE),
"")</f>
        <v/>
      </c>
      <c r="F3675" t="str">
        <f>IF(HLOOKUP("OS according to the configuration file",'vInfo (Imported)'!$1:$5000,A3675,FALSE)&gt;0,
HLOOKUP("OS according to the configuration file",'vInfo (Imported)'!$1:$5000,A3675,FALSE),
"")</f>
        <v/>
      </c>
      <c r="G3675" s="1" t="str">
        <f>IF(HLOOKUP("Cluster",'vInfo (Imported)'!$1:$5000,A3675,FALSE)&gt;0,
HLOOKUP("Cluster",'vInfo (Imported)'!$1:$5000,A3675,FALSE),
"")</f>
        <v/>
      </c>
      <c r="K3675" s="28">
        <f>'vCluster (Imported)'!A3675</f>
        <v>0</v>
      </c>
      <c r="L3675">
        <f t="shared" si="345"/>
        <v>0</v>
      </c>
      <c r="M3675">
        <f t="shared" si="346"/>
        <v>0</v>
      </c>
      <c r="N3675">
        <f t="shared" si="347"/>
        <v>0</v>
      </c>
      <c r="O3675" s="1">
        <f t="shared" si="348"/>
        <v>0</v>
      </c>
      <c r="P3675">
        <f>SUMIFS('vCluster (Imported)'!$G:$G,'vCluster (Imported)'!$A:$A,K3675)</f>
        <v>0</v>
      </c>
      <c r="Q3675">
        <f t="shared" si="349"/>
        <v>0</v>
      </c>
    </row>
    <row r="3676" spans="1:17" x14ac:dyDescent="0.3">
      <c r="A3676">
        <f t="shared" si="344"/>
        <v>3676</v>
      </c>
      <c r="B3676" t="str">
        <f>IF(HLOOKUP("Memory",'vInfo (Imported)'!$1:$5000,A3676,FALSE)&gt;0,HLOOKUP("Memory",'vInfo (Imported)'!$1:$5000,A3676,FALSE),"")</f>
        <v/>
      </c>
      <c r="C3676" t="str">
        <f>IF(HLOOKUP("CPUs",'vInfo (Imported)'!$1:$5000,A3676,FALSE)&gt;0,
HLOOKUP("CPUs",'vInfo (Imported)'!$1:$5000,A3676,FALSE),
"")</f>
        <v/>
      </c>
      <c r="D3676" t="str">
        <f>IF(HLOOKUP($D$1,'vInfo (Imported)'!$1:$5000,A3676,FALSE)&gt;0,
HLOOKUP($D$1,'vInfo (Imported)'!$1:$5000,A3676,FALSE),
"")</f>
        <v/>
      </c>
      <c r="E3676" t="str">
        <f>IF(HLOOKUP("Category",'vInfo (Imported)'!$1:$5000,A3676,FALSE)&gt;0,
HLOOKUP("Category",'vInfo (Imported)'!$1:$5000,A3676,FALSE),
"")</f>
        <v/>
      </c>
      <c r="F3676" t="str">
        <f>IF(HLOOKUP("OS according to the configuration file",'vInfo (Imported)'!$1:$5000,A3676,FALSE)&gt;0,
HLOOKUP("OS according to the configuration file",'vInfo (Imported)'!$1:$5000,A3676,FALSE),
"")</f>
        <v/>
      </c>
      <c r="G3676" s="1" t="str">
        <f>IF(HLOOKUP("Cluster",'vInfo (Imported)'!$1:$5000,A3676,FALSE)&gt;0,
HLOOKUP("Cluster",'vInfo (Imported)'!$1:$5000,A3676,FALSE),
"")</f>
        <v/>
      </c>
      <c r="K3676" s="28">
        <f>'vCluster (Imported)'!A3676</f>
        <v>0</v>
      </c>
      <c r="L3676">
        <f t="shared" si="345"/>
        <v>0</v>
      </c>
      <c r="M3676">
        <f t="shared" si="346"/>
        <v>0</v>
      </c>
      <c r="N3676">
        <f t="shared" si="347"/>
        <v>0</v>
      </c>
      <c r="O3676" s="1">
        <f t="shared" si="348"/>
        <v>0</v>
      </c>
      <c r="P3676">
        <f>SUMIFS('vCluster (Imported)'!$G:$G,'vCluster (Imported)'!$A:$A,K3676)</f>
        <v>0</v>
      </c>
      <c r="Q3676">
        <f t="shared" si="349"/>
        <v>0</v>
      </c>
    </row>
    <row r="3677" spans="1:17" x14ac:dyDescent="0.3">
      <c r="A3677">
        <f t="shared" si="344"/>
        <v>3677</v>
      </c>
      <c r="B3677" t="str">
        <f>IF(HLOOKUP("Memory",'vInfo (Imported)'!$1:$5000,A3677,FALSE)&gt;0,HLOOKUP("Memory",'vInfo (Imported)'!$1:$5000,A3677,FALSE),"")</f>
        <v/>
      </c>
      <c r="C3677" t="str">
        <f>IF(HLOOKUP("CPUs",'vInfo (Imported)'!$1:$5000,A3677,FALSE)&gt;0,
HLOOKUP("CPUs",'vInfo (Imported)'!$1:$5000,A3677,FALSE),
"")</f>
        <v/>
      </c>
      <c r="D3677" t="str">
        <f>IF(HLOOKUP($D$1,'vInfo (Imported)'!$1:$5000,A3677,FALSE)&gt;0,
HLOOKUP($D$1,'vInfo (Imported)'!$1:$5000,A3677,FALSE),
"")</f>
        <v/>
      </c>
      <c r="E3677" t="str">
        <f>IF(HLOOKUP("Category",'vInfo (Imported)'!$1:$5000,A3677,FALSE)&gt;0,
HLOOKUP("Category",'vInfo (Imported)'!$1:$5000,A3677,FALSE),
"")</f>
        <v/>
      </c>
      <c r="F3677" t="str">
        <f>IF(HLOOKUP("OS according to the configuration file",'vInfo (Imported)'!$1:$5000,A3677,FALSE)&gt;0,
HLOOKUP("OS according to the configuration file",'vInfo (Imported)'!$1:$5000,A3677,FALSE),
"")</f>
        <v/>
      </c>
      <c r="G3677" s="1" t="str">
        <f>IF(HLOOKUP("Cluster",'vInfo (Imported)'!$1:$5000,A3677,FALSE)&gt;0,
HLOOKUP("Cluster",'vInfo (Imported)'!$1:$5000,A3677,FALSE),
"")</f>
        <v/>
      </c>
      <c r="K3677" s="28">
        <f>'vCluster (Imported)'!A3677</f>
        <v>0</v>
      </c>
      <c r="L3677">
        <f t="shared" si="345"/>
        <v>0</v>
      </c>
      <c r="M3677">
        <f t="shared" si="346"/>
        <v>0</v>
      </c>
      <c r="N3677">
        <f t="shared" si="347"/>
        <v>0</v>
      </c>
      <c r="O3677" s="1">
        <f t="shared" si="348"/>
        <v>0</v>
      </c>
      <c r="P3677">
        <f>SUMIFS('vCluster (Imported)'!$G:$G,'vCluster (Imported)'!$A:$A,K3677)</f>
        <v>0</v>
      </c>
      <c r="Q3677">
        <f t="shared" si="349"/>
        <v>0</v>
      </c>
    </row>
    <row r="3678" spans="1:17" x14ac:dyDescent="0.3">
      <c r="A3678">
        <f t="shared" si="344"/>
        <v>3678</v>
      </c>
      <c r="B3678" t="str">
        <f>IF(HLOOKUP("Memory",'vInfo (Imported)'!$1:$5000,A3678,FALSE)&gt;0,HLOOKUP("Memory",'vInfo (Imported)'!$1:$5000,A3678,FALSE),"")</f>
        <v/>
      </c>
      <c r="C3678" t="str">
        <f>IF(HLOOKUP("CPUs",'vInfo (Imported)'!$1:$5000,A3678,FALSE)&gt;0,
HLOOKUP("CPUs",'vInfo (Imported)'!$1:$5000,A3678,FALSE),
"")</f>
        <v/>
      </c>
      <c r="D3678" t="str">
        <f>IF(HLOOKUP($D$1,'vInfo (Imported)'!$1:$5000,A3678,FALSE)&gt;0,
HLOOKUP($D$1,'vInfo (Imported)'!$1:$5000,A3678,FALSE),
"")</f>
        <v/>
      </c>
      <c r="E3678" t="str">
        <f>IF(HLOOKUP("Category",'vInfo (Imported)'!$1:$5000,A3678,FALSE)&gt;0,
HLOOKUP("Category",'vInfo (Imported)'!$1:$5000,A3678,FALSE),
"")</f>
        <v/>
      </c>
      <c r="F3678" t="str">
        <f>IF(HLOOKUP("OS according to the configuration file",'vInfo (Imported)'!$1:$5000,A3678,FALSE)&gt;0,
HLOOKUP("OS according to the configuration file",'vInfo (Imported)'!$1:$5000,A3678,FALSE),
"")</f>
        <v/>
      </c>
      <c r="G3678" s="1" t="str">
        <f>IF(HLOOKUP("Cluster",'vInfo (Imported)'!$1:$5000,A3678,FALSE)&gt;0,
HLOOKUP("Cluster",'vInfo (Imported)'!$1:$5000,A3678,FALSE),
"")</f>
        <v/>
      </c>
      <c r="K3678" s="28">
        <f>'vCluster (Imported)'!A3678</f>
        <v>0</v>
      </c>
      <c r="L3678">
        <f t="shared" si="345"/>
        <v>0</v>
      </c>
      <c r="M3678">
        <f t="shared" si="346"/>
        <v>0</v>
      </c>
      <c r="N3678">
        <f t="shared" si="347"/>
        <v>0</v>
      </c>
      <c r="O3678" s="1">
        <f t="shared" si="348"/>
        <v>0</v>
      </c>
      <c r="P3678">
        <f>SUMIFS('vCluster (Imported)'!$G:$G,'vCluster (Imported)'!$A:$A,K3678)</f>
        <v>0</v>
      </c>
      <c r="Q3678">
        <f t="shared" si="349"/>
        <v>0</v>
      </c>
    </row>
    <row r="3679" spans="1:17" x14ac:dyDescent="0.3">
      <c r="A3679">
        <f t="shared" si="344"/>
        <v>3679</v>
      </c>
      <c r="B3679" t="str">
        <f>IF(HLOOKUP("Memory",'vInfo (Imported)'!$1:$5000,A3679,FALSE)&gt;0,HLOOKUP("Memory",'vInfo (Imported)'!$1:$5000,A3679,FALSE),"")</f>
        <v/>
      </c>
      <c r="C3679" t="str">
        <f>IF(HLOOKUP("CPUs",'vInfo (Imported)'!$1:$5000,A3679,FALSE)&gt;0,
HLOOKUP("CPUs",'vInfo (Imported)'!$1:$5000,A3679,FALSE),
"")</f>
        <v/>
      </c>
      <c r="D3679" t="str">
        <f>IF(HLOOKUP($D$1,'vInfo (Imported)'!$1:$5000,A3679,FALSE)&gt;0,
HLOOKUP($D$1,'vInfo (Imported)'!$1:$5000,A3679,FALSE),
"")</f>
        <v/>
      </c>
      <c r="E3679" t="str">
        <f>IF(HLOOKUP("Category",'vInfo (Imported)'!$1:$5000,A3679,FALSE)&gt;0,
HLOOKUP("Category",'vInfo (Imported)'!$1:$5000,A3679,FALSE),
"")</f>
        <v/>
      </c>
      <c r="F3679" t="str">
        <f>IF(HLOOKUP("OS according to the configuration file",'vInfo (Imported)'!$1:$5000,A3679,FALSE)&gt;0,
HLOOKUP("OS according to the configuration file",'vInfo (Imported)'!$1:$5000,A3679,FALSE),
"")</f>
        <v/>
      </c>
      <c r="G3679" s="1" t="str">
        <f>IF(HLOOKUP("Cluster",'vInfo (Imported)'!$1:$5000,A3679,FALSE)&gt;0,
HLOOKUP("Cluster",'vInfo (Imported)'!$1:$5000,A3679,FALSE),
"")</f>
        <v/>
      </c>
      <c r="K3679" s="28">
        <f>'vCluster (Imported)'!A3679</f>
        <v>0</v>
      </c>
      <c r="L3679">
        <f t="shared" si="345"/>
        <v>0</v>
      </c>
      <c r="M3679">
        <f t="shared" si="346"/>
        <v>0</v>
      </c>
      <c r="N3679">
        <f t="shared" si="347"/>
        <v>0</v>
      </c>
      <c r="O3679" s="1">
        <f t="shared" si="348"/>
        <v>0</v>
      </c>
      <c r="P3679">
        <f>SUMIFS('vCluster (Imported)'!$G:$G,'vCluster (Imported)'!$A:$A,K3679)</f>
        <v>0</v>
      </c>
      <c r="Q3679">
        <f t="shared" si="349"/>
        <v>0</v>
      </c>
    </row>
    <row r="3680" spans="1:17" x14ac:dyDescent="0.3">
      <c r="A3680">
        <f t="shared" si="344"/>
        <v>3680</v>
      </c>
      <c r="B3680" t="str">
        <f>IF(HLOOKUP("Memory",'vInfo (Imported)'!$1:$5000,A3680,FALSE)&gt;0,HLOOKUP("Memory",'vInfo (Imported)'!$1:$5000,A3680,FALSE),"")</f>
        <v/>
      </c>
      <c r="C3680" t="str">
        <f>IF(HLOOKUP("CPUs",'vInfo (Imported)'!$1:$5000,A3680,FALSE)&gt;0,
HLOOKUP("CPUs",'vInfo (Imported)'!$1:$5000,A3680,FALSE),
"")</f>
        <v/>
      </c>
      <c r="D3680" t="str">
        <f>IF(HLOOKUP($D$1,'vInfo (Imported)'!$1:$5000,A3680,FALSE)&gt;0,
HLOOKUP($D$1,'vInfo (Imported)'!$1:$5000,A3680,FALSE),
"")</f>
        <v/>
      </c>
      <c r="E3680" t="str">
        <f>IF(HLOOKUP("Category",'vInfo (Imported)'!$1:$5000,A3680,FALSE)&gt;0,
HLOOKUP("Category",'vInfo (Imported)'!$1:$5000,A3680,FALSE),
"")</f>
        <v/>
      </c>
      <c r="F3680" t="str">
        <f>IF(HLOOKUP("OS according to the configuration file",'vInfo (Imported)'!$1:$5000,A3680,FALSE)&gt;0,
HLOOKUP("OS according to the configuration file",'vInfo (Imported)'!$1:$5000,A3680,FALSE),
"")</f>
        <v/>
      </c>
      <c r="G3680" s="1" t="str">
        <f>IF(HLOOKUP("Cluster",'vInfo (Imported)'!$1:$5000,A3680,FALSE)&gt;0,
HLOOKUP("Cluster",'vInfo (Imported)'!$1:$5000,A3680,FALSE),
"")</f>
        <v/>
      </c>
      <c r="K3680" s="28">
        <f>'vCluster (Imported)'!A3680</f>
        <v>0</v>
      </c>
      <c r="L3680">
        <f t="shared" si="345"/>
        <v>0</v>
      </c>
      <c r="M3680">
        <f t="shared" si="346"/>
        <v>0</v>
      </c>
      <c r="N3680">
        <f t="shared" si="347"/>
        <v>0</v>
      </c>
      <c r="O3680" s="1">
        <f t="shared" si="348"/>
        <v>0</v>
      </c>
      <c r="P3680">
        <f>SUMIFS('vCluster (Imported)'!$G:$G,'vCluster (Imported)'!$A:$A,K3680)</f>
        <v>0</v>
      </c>
      <c r="Q3680">
        <f t="shared" si="349"/>
        <v>0</v>
      </c>
    </row>
    <row r="3681" spans="1:17" x14ac:dyDescent="0.3">
      <c r="A3681">
        <f t="shared" si="344"/>
        <v>3681</v>
      </c>
      <c r="B3681" t="str">
        <f>IF(HLOOKUP("Memory",'vInfo (Imported)'!$1:$5000,A3681,FALSE)&gt;0,HLOOKUP("Memory",'vInfo (Imported)'!$1:$5000,A3681,FALSE),"")</f>
        <v/>
      </c>
      <c r="C3681" t="str">
        <f>IF(HLOOKUP("CPUs",'vInfo (Imported)'!$1:$5000,A3681,FALSE)&gt;0,
HLOOKUP("CPUs",'vInfo (Imported)'!$1:$5000,A3681,FALSE),
"")</f>
        <v/>
      </c>
      <c r="D3681" t="str">
        <f>IF(HLOOKUP($D$1,'vInfo (Imported)'!$1:$5000,A3681,FALSE)&gt;0,
HLOOKUP($D$1,'vInfo (Imported)'!$1:$5000,A3681,FALSE),
"")</f>
        <v/>
      </c>
      <c r="E3681" t="str">
        <f>IF(HLOOKUP("Category",'vInfo (Imported)'!$1:$5000,A3681,FALSE)&gt;0,
HLOOKUP("Category",'vInfo (Imported)'!$1:$5000,A3681,FALSE),
"")</f>
        <v/>
      </c>
      <c r="F3681" t="str">
        <f>IF(HLOOKUP("OS according to the configuration file",'vInfo (Imported)'!$1:$5000,A3681,FALSE)&gt;0,
HLOOKUP("OS according to the configuration file",'vInfo (Imported)'!$1:$5000,A3681,FALSE),
"")</f>
        <v/>
      </c>
      <c r="G3681" s="1" t="str">
        <f>IF(HLOOKUP("Cluster",'vInfo (Imported)'!$1:$5000,A3681,FALSE)&gt;0,
HLOOKUP("Cluster",'vInfo (Imported)'!$1:$5000,A3681,FALSE),
"")</f>
        <v/>
      </c>
      <c r="K3681" s="28">
        <f>'vCluster (Imported)'!A3681</f>
        <v>0</v>
      </c>
      <c r="L3681">
        <f t="shared" si="345"/>
        <v>0</v>
      </c>
      <c r="M3681">
        <f t="shared" si="346"/>
        <v>0</v>
      </c>
      <c r="N3681">
        <f t="shared" si="347"/>
        <v>0</v>
      </c>
      <c r="O3681" s="1">
        <f t="shared" si="348"/>
        <v>0</v>
      </c>
      <c r="P3681">
        <f>SUMIFS('vCluster (Imported)'!$G:$G,'vCluster (Imported)'!$A:$A,K3681)</f>
        <v>0</v>
      </c>
      <c r="Q3681">
        <f t="shared" si="349"/>
        <v>0</v>
      </c>
    </row>
    <row r="3682" spans="1:17" x14ac:dyDescent="0.3">
      <c r="A3682">
        <f t="shared" si="344"/>
        <v>3682</v>
      </c>
      <c r="B3682" t="str">
        <f>IF(HLOOKUP("Memory",'vInfo (Imported)'!$1:$5000,A3682,FALSE)&gt;0,HLOOKUP("Memory",'vInfo (Imported)'!$1:$5000,A3682,FALSE),"")</f>
        <v/>
      </c>
      <c r="C3682" t="str">
        <f>IF(HLOOKUP("CPUs",'vInfo (Imported)'!$1:$5000,A3682,FALSE)&gt;0,
HLOOKUP("CPUs",'vInfo (Imported)'!$1:$5000,A3682,FALSE),
"")</f>
        <v/>
      </c>
      <c r="D3682" t="str">
        <f>IF(HLOOKUP($D$1,'vInfo (Imported)'!$1:$5000,A3682,FALSE)&gt;0,
HLOOKUP($D$1,'vInfo (Imported)'!$1:$5000,A3682,FALSE),
"")</f>
        <v/>
      </c>
      <c r="E3682" t="str">
        <f>IF(HLOOKUP("Category",'vInfo (Imported)'!$1:$5000,A3682,FALSE)&gt;0,
HLOOKUP("Category",'vInfo (Imported)'!$1:$5000,A3682,FALSE),
"")</f>
        <v/>
      </c>
      <c r="F3682" t="str">
        <f>IF(HLOOKUP("OS according to the configuration file",'vInfo (Imported)'!$1:$5000,A3682,FALSE)&gt;0,
HLOOKUP("OS according to the configuration file",'vInfo (Imported)'!$1:$5000,A3682,FALSE),
"")</f>
        <v/>
      </c>
      <c r="G3682" s="1" t="str">
        <f>IF(HLOOKUP("Cluster",'vInfo (Imported)'!$1:$5000,A3682,FALSE)&gt;0,
HLOOKUP("Cluster",'vInfo (Imported)'!$1:$5000,A3682,FALSE),
"")</f>
        <v/>
      </c>
      <c r="K3682" s="28">
        <f>'vCluster (Imported)'!A3682</f>
        <v>0</v>
      </c>
      <c r="L3682">
        <f t="shared" si="345"/>
        <v>0</v>
      </c>
      <c r="M3682">
        <f t="shared" si="346"/>
        <v>0</v>
      </c>
      <c r="N3682">
        <f t="shared" si="347"/>
        <v>0</v>
      </c>
      <c r="O3682" s="1">
        <f t="shared" si="348"/>
        <v>0</v>
      </c>
      <c r="P3682">
        <f>SUMIFS('vCluster (Imported)'!$G:$G,'vCluster (Imported)'!$A:$A,K3682)</f>
        <v>0</v>
      </c>
      <c r="Q3682">
        <f t="shared" si="349"/>
        <v>0</v>
      </c>
    </row>
    <row r="3683" spans="1:17" x14ac:dyDescent="0.3">
      <c r="A3683">
        <f t="shared" si="344"/>
        <v>3683</v>
      </c>
      <c r="B3683" t="str">
        <f>IF(HLOOKUP("Memory",'vInfo (Imported)'!$1:$5000,A3683,FALSE)&gt;0,HLOOKUP("Memory",'vInfo (Imported)'!$1:$5000,A3683,FALSE),"")</f>
        <v/>
      </c>
      <c r="C3683" t="str">
        <f>IF(HLOOKUP("CPUs",'vInfo (Imported)'!$1:$5000,A3683,FALSE)&gt;0,
HLOOKUP("CPUs",'vInfo (Imported)'!$1:$5000,A3683,FALSE),
"")</f>
        <v/>
      </c>
      <c r="D3683" t="str">
        <f>IF(HLOOKUP($D$1,'vInfo (Imported)'!$1:$5000,A3683,FALSE)&gt;0,
HLOOKUP($D$1,'vInfo (Imported)'!$1:$5000,A3683,FALSE),
"")</f>
        <v/>
      </c>
      <c r="E3683" t="str">
        <f>IF(HLOOKUP("Category",'vInfo (Imported)'!$1:$5000,A3683,FALSE)&gt;0,
HLOOKUP("Category",'vInfo (Imported)'!$1:$5000,A3683,FALSE),
"")</f>
        <v/>
      </c>
      <c r="F3683" t="str">
        <f>IF(HLOOKUP("OS according to the configuration file",'vInfo (Imported)'!$1:$5000,A3683,FALSE)&gt;0,
HLOOKUP("OS according to the configuration file",'vInfo (Imported)'!$1:$5000,A3683,FALSE),
"")</f>
        <v/>
      </c>
      <c r="G3683" s="1" t="str">
        <f>IF(HLOOKUP("Cluster",'vInfo (Imported)'!$1:$5000,A3683,FALSE)&gt;0,
HLOOKUP("Cluster",'vInfo (Imported)'!$1:$5000,A3683,FALSE),
"")</f>
        <v/>
      </c>
      <c r="K3683" s="28">
        <f>'vCluster (Imported)'!A3683</f>
        <v>0</v>
      </c>
      <c r="L3683">
        <f t="shared" si="345"/>
        <v>0</v>
      </c>
      <c r="M3683">
        <f t="shared" si="346"/>
        <v>0</v>
      </c>
      <c r="N3683">
        <f t="shared" si="347"/>
        <v>0</v>
      </c>
      <c r="O3683" s="1">
        <f t="shared" si="348"/>
        <v>0</v>
      </c>
      <c r="P3683">
        <f>SUMIFS('vCluster (Imported)'!$G:$G,'vCluster (Imported)'!$A:$A,K3683)</f>
        <v>0</v>
      </c>
      <c r="Q3683">
        <f t="shared" si="349"/>
        <v>0</v>
      </c>
    </row>
    <row r="3684" spans="1:17" x14ac:dyDescent="0.3">
      <c r="A3684">
        <f t="shared" si="344"/>
        <v>3684</v>
      </c>
      <c r="B3684" t="str">
        <f>IF(HLOOKUP("Memory",'vInfo (Imported)'!$1:$5000,A3684,FALSE)&gt;0,HLOOKUP("Memory",'vInfo (Imported)'!$1:$5000,A3684,FALSE),"")</f>
        <v/>
      </c>
      <c r="C3684" t="str">
        <f>IF(HLOOKUP("CPUs",'vInfo (Imported)'!$1:$5000,A3684,FALSE)&gt;0,
HLOOKUP("CPUs",'vInfo (Imported)'!$1:$5000,A3684,FALSE),
"")</f>
        <v/>
      </c>
      <c r="D3684" t="str">
        <f>IF(HLOOKUP($D$1,'vInfo (Imported)'!$1:$5000,A3684,FALSE)&gt;0,
HLOOKUP($D$1,'vInfo (Imported)'!$1:$5000,A3684,FALSE),
"")</f>
        <v/>
      </c>
      <c r="E3684" t="str">
        <f>IF(HLOOKUP("Category",'vInfo (Imported)'!$1:$5000,A3684,FALSE)&gt;0,
HLOOKUP("Category",'vInfo (Imported)'!$1:$5000,A3684,FALSE),
"")</f>
        <v/>
      </c>
      <c r="F3684" t="str">
        <f>IF(HLOOKUP("OS according to the configuration file",'vInfo (Imported)'!$1:$5000,A3684,FALSE)&gt;0,
HLOOKUP("OS according to the configuration file",'vInfo (Imported)'!$1:$5000,A3684,FALSE),
"")</f>
        <v/>
      </c>
      <c r="G3684" s="1" t="str">
        <f>IF(HLOOKUP("Cluster",'vInfo (Imported)'!$1:$5000,A3684,FALSE)&gt;0,
HLOOKUP("Cluster",'vInfo (Imported)'!$1:$5000,A3684,FALSE),
"")</f>
        <v/>
      </c>
      <c r="K3684" s="28">
        <f>'vCluster (Imported)'!A3684</f>
        <v>0</v>
      </c>
      <c r="L3684">
        <f t="shared" si="345"/>
        <v>0</v>
      </c>
      <c r="M3684">
        <f t="shared" si="346"/>
        <v>0</v>
      </c>
      <c r="N3684">
        <f t="shared" si="347"/>
        <v>0</v>
      </c>
      <c r="O3684" s="1">
        <f t="shared" si="348"/>
        <v>0</v>
      </c>
      <c r="P3684">
        <f>SUMIFS('vCluster (Imported)'!$G:$G,'vCluster (Imported)'!$A:$A,K3684)</f>
        <v>0</v>
      </c>
      <c r="Q3684">
        <f t="shared" si="349"/>
        <v>0</v>
      </c>
    </row>
    <row r="3685" spans="1:17" x14ac:dyDescent="0.3">
      <c r="A3685">
        <f t="shared" si="344"/>
        <v>3685</v>
      </c>
      <c r="B3685" t="str">
        <f>IF(HLOOKUP("Memory",'vInfo (Imported)'!$1:$5000,A3685,FALSE)&gt;0,HLOOKUP("Memory",'vInfo (Imported)'!$1:$5000,A3685,FALSE),"")</f>
        <v/>
      </c>
      <c r="C3685" t="str">
        <f>IF(HLOOKUP("CPUs",'vInfo (Imported)'!$1:$5000,A3685,FALSE)&gt;0,
HLOOKUP("CPUs",'vInfo (Imported)'!$1:$5000,A3685,FALSE),
"")</f>
        <v/>
      </c>
      <c r="D3685" t="str">
        <f>IF(HLOOKUP($D$1,'vInfo (Imported)'!$1:$5000,A3685,FALSE)&gt;0,
HLOOKUP($D$1,'vInfo (Imported)'!$1:$5000,A3685,FALSE),
"")</f>
        <v/>
      </c>
      <c r="E3685" t="str">
        <f>IF(HLOOKUP("Category",'vInfo (Imported)'!$1:$5000,A3685,FALSE)&gt;0,
HLOOKUP("Category",'vInfo (Imported)'!$1:$5000,A3685,FALSE),
"")</f>
        <v/>
      </c>
      <c r="F3685" t="str">
        <f>IF(HLOOKUP("OS according to the configuration file",'vInfo (Imported)'!$1:$5000,A3685,FALSE)&gt;0,
HLOOKUP("OS according to the configuration file",'vInfo (Imported)'!$1:$5000,A3685,FALSE),
"")</f>
        <v/>
      </c>
      <c r="G3685" s="1" t="str">
        <f>IF(HLOOKUP("Cluster",'vInfo (Imported)'!$1:$5000,A3685,FALSE)&gt;0,
HLOOKUP("Cluster",'vInfo (Imported)'!$1:$5000,A3685,FALSE),
"")</f>
        <v/>
      </c>
      <c r="K3685" s="28">
        <f>'vCluster (Imported)'!A3685</f>
        <v>0</v>
      </c>
      <c r="L3685">
        <f t="shared" si="345"/>
        <v>0</v>
      </c>
      <c r="M3685">
        <f t="shared" si="346"/>
        <v>0</v>
      </c>
      <c r="N3685">
        <f t="shared" si="347"/>
        <v>0</v>
      </c>
      <c r="O3685" s="1">
        <f t="shared" si="348"/>
        <v>0</v>
      </c>
      <c r="P3685">
        <f>SUMIFS('vCluster (Imported)'!$G:$G,'vCluster (Imported)'!$A:$A,K3685)</f>
        <v>0</v>
      </c>
      <c r="Q3685">
        <f t="shared" si="349"/>
        <v>0</v>
      </c>
    </row>
    <row r="3686" spans="1:17" x14ac:dyDescent="0.3">
      <c r="A3686">
        <f t="shared" si="344"/>
        <v>3686</v>
      </c>
      <c r="B3686" t="str">
        <f>IF(HLOOKUP("Memory",'vInfo (Imported)'!$1:$5000,A3686,FALSE)&gt;0,HLOOKUP("Memory",'vInfo (Imported)'!$1:$5000,A3686,FALSE),"")</f>
        <v/>
      </c>
      <c r="C3686" t="str">
        <f>IF(HLOOKUP("CPUs",'vInfo (Imported)'!$1:$5000,A3686,FALSE)&gt;0,
HLOOKUP("CPUs",'vInfo (Imported)'!$1:$5000,A3686,FALSE),
"")</f>
        <v/>
      </c>
      <c r="D3686" t="str">
        <f>IF(HLOOKUP($D$1,'vInfo (Imported)'!$1:$5000,A3686,FALSE)&gt;0,
HLOOKUP($D$1,'vInfo (Imported)'!$1:$5000,A3686,FALSE),
"")</f>
        <v/>
      </c>
      <c r="E3686" t="str">
        <f>IF(HLOOKUP("Category",'vInfo (Imported)'!$1:$5000,A3686,FALSE)&gt;0,
HLOOKUP("Category",'vInfo (Imported)'!$1:$5000,A3686,FALSE),
"")</f>
        <v/>
      </c>
      <c r="F3686" t="str">
        <f>IF(HLOOKUP("OS according to the configuration file",'vInfo (Imported)'!$1:$5000,A3686,FALSE)&gt;0,
HLOOKUP("OS according to the configuration file",'vInfo (Imported)'!$1:$5000,A3686,FALSE),
"")</f>
        <v/>
      </c>
      <c r="G3686" s="1" t="str">
        <f>IF(HLOOKUP("Cluster",'vInfo (Imported)'!$1:$5000,A3686,FALSE)&gt;0,
HLOOKUP("Cluster",'vInfo (Imported)'!$1:$5000,A3686,FALSE),
"")</f>
        <v/>
      </c>
      <c r="K3686" s="28">
        <f>'vCluster (Imported)'!A3686</f>
        <v>0</v>
      </c>
      <c r="L3686">
        <f t="shared" si="345"/>
        <v>0</v>
      </c>
      <c r="M3686">
        <f t="shared" si="346"/>
        <v>0</v>
      </c>
      <c r="N3686">
        <f t="shared" si="347"/>
        <v>0</v>
      </c>
      <c r="O3686" s="1">
        <f t="shared" si="348"/>
        <v>0</v>
      </c>
      <c r="P3686">
        <f>SUMIFS('vCluster (Imported)'!$G:$G,'vCluster (Imported)'!$A:$A,K3686)</f>
        <v>0</v>
      </c>
      <c r="Q3686">
        <f t="shared" si="349"/>
        <v>0</v>
      </c>
    </row>
    <row r="3687" spans="1:17" x14ac:dyDescent="0.3">
      <c r="A3687">
        <f t="shared" si="344"/>
        <v>3687</v>
      </c>
      <c r="B3687" t="str">
        <f>IF(HLOOKUP("Memory",'vInfo (Imported)'!$1:$5000,A3687,FALSE)&gt;0,HLOOKUP("Memory",'vInfo (Imported)'!$1:$5000,A3687,FALSE),"")</f>
        <v/>
      </c>
      <c r="C3687" t="str">
        <f>IF(HLOOKUP("CPUs",'vInfo (Imported)'!$1:$5000,A3687,FALSE)&gt;0,
HLOOKUP("CPUs",'vInfo (Imported)'!$1:$5000,A3687,FALSE),
"")</f>
        <v/>
      </c>
      <c r="D3687" t="str">
        <f>IF(HLOOKUP($D$1,'vInfo (Imported)'!$1:$5000,A3687,FALSE)&gt;0,
HLOOKUP($D$1,'vInfo (Imported)'!$1:$5000,A3687,FALSE),
"")</f>
        <v/>
      </c>
      <c r="E3687" t="str">
        <f>IF(HLOOKUP("Category",'vInfo (Imported)'!$1:$5000,A3687,FALSE)&gt;0,
HLOOKUP("Category",'vInfo (Imported)'!$1:$5000,A3687,FALSE),
"")</f>
        <v/>
      </c>
      <c r="F3687" t="str">
        <f>IF(HLOOKUP("OS according to the configuration file",'vInfo (Imported)'!$1:$5000,A3687,FALSE)&gt;0,
HLOOKUP("OS according to the configuration file",'vInfo (Imported)'!$1:$5000,A3687,FALSE),
"")</f>
        <v/>
      </c>
      <c r="G3687" s="1" t="str">
        <f>IF(HLOOKUP("Cluster",'vInfo (Imported)'!$1:$5000,A3687,FALSE)&gt;0,
HLOOKUP("Cluster",'vInfo (Imported)'!$1:$5000,A3687,FALSE),
"")</f>
        <v/>
      </c>
      <c r="K3687" s="28">
        <f>'vCluster (Imported)'!A3687</f>
        <v>0</v>
      </c>
      <c r="L3687">
        <f t="shared" si="345"/>
        <v>0</v>
      </c>
      <c r="M3687">
        <f t="shared" si="346"/>
        <v>0</v>
      </c>
      <c r="N3687">
        <f t="shared" si="347"/>
        <v>0</v>
      </c>
      <c r="O3687" s="1">
        <f t="shared" si="348"/>
        <v>0</v>
      </c>
      <c r="P3687">
        <f>SUMIFS('vCluster (Imported)'!$G:$G,'vCluster (Imported)'!$A:$A,K3687)</f>
        <v>0</v>
      </c>
      <c r="Q3687">
        <f t="shared" si="349"/>
        <v>0</v>
      </c>
    </row>
    <row r="3688" spans="1:17" x14ac:dyDescent="0.3">
      <c r="A3688">
        <f t="shared" si="344"/>
        <v>3688</v>
      </c>
      <c r="B3688" t="str">
        <f>IF(HLOOKUP("Memory",'vInfo (Imported)'!$1:$5000,A3688,FALSE)&gt;0,HLOOKUP("Memory",'vInfo (Imported)'!$1:$5000,A3688,FALSE),"")</f>
        <v/>
      </c>
      <c r="C3688" t="str">
        <f>IF(HLOOKUP("CPUs",'vInfo (Imported)'!$1:$5000,A3688,FALSE)&gt;0,
HLOOKUP("CPUs",'vInfo (Imported)'!$1:$5000,A3688,FALSE),
"")</f>
        <v/>
      </c>
      <c r="D3688" t="str">
        <f>IF(HLOOKUP($D$1,'vInfo (Imported)'!$1:$5000,A3688,FALSE)&gt;0,
HLOOKUP($D$1,'vInfo (Imported)'!$1:$5000,A3688,FALSE),
"")</f>
        <v/>
      </c>
      <c r="E3688" t="str">
        <f>IF(HLOOKUP("Category",'vInfo (Imported)'!$1:$5000,A3688,FALSE)&gt;0,
HLOOKUP("Category",'vInfo (Imported)'!$1:$5000,A3688,FALSE),
"")</f>
        <v/>
      </c>
      <c r="F3688" t="str">
        <f>IF(HLOOKUP("OS according to the configuration file",'vInfo (Imported)'!$1:$5000,A3688,FALSE)&gt;0,
HLOOKUP("OS according to the configuration file",'vInfo (Imported)'!$1:$5000,A3688,FALSE),
"")</f>
        <v/>
      </c>
      <c r="G3688" s="1" t="str">
        <f>IF(HLOOKUP("Cluster",'vInfo (Imported)'!$1:$5000,A3688,FALSE)&gt;0,
HLOOKUP("Cluster",'vInfo (Imported)'!$1:$5000,A3688,FALSE),
"")</f>
        <v/>
      </c>
      <c r="K3688" s="28">
        <f>'vCluster (Imported)'!A3688</f>
        <v>0</v>
      </c>
      <c r="L3688">
        <f t="shared" si="345"/>
        <v>0</v>
      </c>
      <c r="M3688">
        <f t="shared" si="346"/>
        <v>0</v>
      </c>
      <c r="N3688">
        <f t="shared" si="347"/>
        <v>0</v>
      </c>
      <c r="O3688" s="1">
        <f t="shared" si="348"/>
        <v>0</v>
      </c>
      <c r="P3688">
        <f>SUMIFS('vCluster (Imported)'!$G:$G,'vCluster (Imported)'!$A:$A,K3688)</f>
        <v>0</v>
      </c>
      <c r="Q3688">
        <f t="shared" si="349"/>
        <v>0</v>
      </c>
    </row>
    <row r="3689" spans="1:17" x14ac:dyDescent="0.3">
      <c r="A3689">
        <f t="shared" si="344"/>
        <v>3689</v>
      </c>
      <c r="B3689" t="str">
        <f>IF(HLOOKUP("Memory",'vInfo (Imported)'!$1:$5000,A3689,FALSE)&gt;0,HLOOKUP("Memory",'vInfo (Imported)'!$1:$5000,A3689,FALSE),"")</f>
        <v/>
      </c>
      <c r="C3689" t="str">
        <f>IF(HLOOKUP("CPUs",'vInfo (Imported)'!$1:$5000,A3689,FALSE)&gt;0,
HLOOKUP("CPUs",'vInfo (Imported)'!$1:$5000,A3689,FALSE),
"")</f>
        <v/>
      </c>
      <c r="D3689" t="str">
        <f>IF(HLOOKUP($D$1,'vInfo (Imported)'!$1:$5000,A3689,FALSE)&gt;0,
HLOOKUP($D$1,'vInfo (Imported)'!$1:$5000,A3689,FALSE),
"")</f>
        <v/>
      </c>
      <c r="E3689" t="str">
        <f>IF(HLOOKUP("Category",'vInfo (Imported)'!$1:$5000,A3689,FALSE)&gt;0,
HLOOKUP("Category",'vInfo (Imported)'!$1:$5000,A3689,FALSE),
"")</f>
        <v/>
      </c>
      <c r="F3689" t="str">
        <f>IF(HLOOKUP("OS according to the configuration file",'vInfo (Imported)'!$1:$5000,A3689,FALSE)&gt;0,
HLOOKUP("OS according to the configuration file",'vInfo (Imported)'!$1:$5000,A3689,FALSE),
"")</f>
        <v/>
      </c>
      <c r="G3689" s="1" t="str">
        <f>IF(HLOOKUP("Cluster",'vInfo (Imported)'!$1:$5000,A3689,FALSE)&gt;0,
HLOOKUP("Cluster",'vInfo (Imported)'!$1:$5000,A3689,FALSE),
"")</f>
        <v/>
      </c>
      <c r="K3689" s="28">
        <f>'vCluster (Imported)'!A3689</f>
        <v>0</v>
      </c>
      <c r="L3689">
        <f t="shared" si="345"/>
        <v>0</v>
      </c>
      <c r="M3689">
        <f t="shared" si="346"/>
        <v>0</v>
      </c>
      <c r="N3689">
        <f t="shared" si="347"/>
        <v>0</v>
      </c>
      <c r="O3689" s="1">
        <f t="shared" si="348"/>
        <v>0</v>
      </c>
      <c r="P3689">
        <f>SUMIFS('vCluster (Imported)'!$G:$G,'vCluster (Imported)'!$A:$A,K3689)</f>
        <v>0</v>
      </c>
      <c r="Q3689">
        <f t="shared" si="349"/>
        <v>0</v>
      </c>
    </row>
    <row r="3690" spans="1:17" x14ac:dyDescent="0.3">
      <c r="A3690">
        <f t="shared" si="344"/>
        <v>3690</v>
      </c>
      <c r="B3690" t="str">
        <f>IF(HLOOKUP("Memory",'vInfo (Imported)'!$1:$5000,A3690,FALSE)&gt;0,HLOOKUP("Memory",'vInfo (Imported)'!$1:$5000,A3690,FALSE),"")</f>
        <v/>
      </c>
      <c r="C3690" t="str">
        <f>IF(HLOOKUP("CPUs",'vInfo (Imported)'!$1:$5000,A3690,FALSE)&gt;0,
HLOOKUP("CPUs",'vInfo (Imported)'!$1:$5000,A3690,FALSE),
"")</f>
        <v/>
      </c>
      <c r="D3690" t="str">
        <f>IF(HLOOKUP($D$1,'vInfo (Imported)'!$1:$5000,A3690,FALSE)&gt;0,
HLOOKUP($D$1,'vInfo (Imported)'!$1:$5000,A3690,FALSE),
"")</f>
        <v/>
      </c>
      <c r="E3690" t="str">
        <f>IF(HLOOKUP("Category",'vInfo (Imported)'!$1:$5000,A3690,FALSE)&gt;0,
HLOOKUP("Category",'vInfo (Imported)'!$1:$5000,A3690,FALSE),
"")</f>
        <v/>
      </c>
      <c r="F3690" t="str">
        <f>IF(HLOOKUP("OS according to the configuration file",'vInfo (Imported)'!$1:$5000,A3690,FALSE)&gt;0,
HLOOKUP("OS according to the configuration file",'vInfo (Imported)'!$1:$5000,A3690,FALSE),
"")</f>
        <v/>
      </c>
      <c r="G3690" s="1" t="str">
        <f>IF(HLOOKUP("Cluster",'vInfo (Imported)'!$1:$5000,A3690,FALSE)&gt;0,
HLOOKUP("Cluster",'vInfo (Imported)'!$1:$5000,A3690,FALSE),
"")</f>
        <v/>
      </c>
      <c r="K3690" s="28">
        <f>'vCluster (Imported)'!A3690</f>
        <v>0</v>
      </c>
      <c r="L3690">
        <f t="shared" si="345"/>
        <v>0</v>
      </c>
      <c r="M3690">
        <f t="shared" si="346"/>
        <v>0</v>
      </c>
      <c r="N3690">
        <f t="shared" si="347"/>
        <v>0</v>
      </c>
      <c r="O3690" s="1">
        <f t="shared" si="348"/>
        <v>0</v>
      </c>
      <c r="P3690">
        <f>SUMIFS('vCluster (Imported)'!$G:$G,'vCluster (Imported)'!$A:$A,K3690)</f>
        <v>0</v>
      </c>
      <c r="Q3690">
        <f t="shared" si="349"/>
        <v>0</v>
      </c>
    </row>
    <row r="3691" spans="1:17" x14ac:dyDescent="0.3">
      <c r="A3691">
        <f t="shared" si="344"/>
        <v>3691</v>
      </c>
      <c r="B3691" t="str">
        <f>IF(HLOOKUP("Memory",'vInfo (Imported)'!$1:$5000,A3691,FALSE)&gt;0,HLOOKUP("Memory",'vInfo (Imported)'!$1:$5000,A3691,FALSE),"")</f>
        <v/>
      </c>
      <c r="C3691" t="str">
        <f>IF(HLOOKUP("CPUs",'vInfo (Imported)'!$1:$5000,A3691,FALSE)&gt;0,
HLOOKUP("CPUs",'vInfo (Imported)'!$1:$5000,A3691,FALSE),
"")</f>
        <v/>
      </c>
      <c r="D3691" t="str">
        <f>IF(HLOOKUP($D$1,'vInfo (Imported)'!$1:$5000,A3691,FALSE)&gt;0,
HLOOKUP($D$1,'vInfo (Imported)'!$1:$5000,A3691,FALSE),
"")</f>
        <v/>
      </c>
      <c r="E3691" t="str">
        <f>IF(HLOOKUP("Category",'vInfo (Imported)'!$1:$5000,A3691,FALSE)&gt;0,
HLOOKUP("Category",'vInfo (Imported)'!$1:$5000,A3691,FALSE),
"")</f>
        <v/>
      </c>
      <c r="F3691" t="str">
        <f>IF(HLOOKUP("OS according to the configuration file",'vInfo (Imported)'!$1:$5000,A3691,FALSE)&gt;0,
HLOOKUP("OS according to the configuration file",'vInfo (Imported)'!$1:$5000,A3691,FALSE),
"")</f>
        <v/>
      </c>
      <c r="G3691" s="1" t="str">
        <f>IF(HLOOKUP("Cluster",'vInfo (Imported)'!$1:$5000,A3691,FALSE)&gt;0,
HLOOKUP("Cluster",'vInfo (Imported)'!$1:$5000,A3691,FALSE),
"")</f>
        <v/>
      </c>
      <c r="K3691" s="28">
        <f>'vCluster (Imported)'!A3691</f>
        <v>0</v>
      </c>
      <c r="L3691">
        <f t="shared" si="345"/>
        <v>0</v>
      </c>
      <c r="M3691">
        <f t="shared" si="346"/>
        <v>0</v>
      </c>
      <c r="N3691">
        <f t="shared" si="347"/>
        <v>0</v>
      </c>
      <c r="O3691" s="1">
        <f t="shared" si="348"/>
        <v>0</v>
      </c>
      <c r="P3691">
        <f>SUMIFS('vCluster (Imported)'!$G:$G,'vCluster (Imported)'!$A:$A,K3691)</f>
        <v>0</v>
      </c>
      <c r="Q3691">
        <f t="shared" si="349"/>
        <v>0</v>
      </c>
    </row>
    <row r="3692" spans="1:17" x14ac:dyDescent="0.3">
      <c r="A3692">
        <f t="shared" si="344"/>
        <v>3692</v>
      </c>
      <c r="B3692" t="str">
        <f>IF(HLOOKUP("Memory",'vInfo (Imported)'!$1:$5000,A3692,FALSE)&gt;0,HLOOKUP("Memory",'vInfo (Imported)'!$1:$5000,A3692,FALSE),"")</f>
        <v/>
      </c>
      <c r="C3692" t="str">
        <f>IF(HLOOKUP("CPUs",'vInfo (Imported)'!$1:$5000,A3692,FALSE)&gt;0,
HLOOKUP("CPUs",'vInfo (Imported)'!$1:$5000,A3692,FALSE),
"")</f>
        <v/>
      </c>
      <c r="D3692" t="str">
        <f>IF(HLOOKUP($D$1,'vInfo (Imported)'!$1:$5000,A3692,FALSE)&gt;0,
HLOOKUP($D$1,'vInfo (Imported)'!$1:$5000,A3692,FALSE),
"")</f>
        <v/>
      </c>
      <c r="E3692" t="str">
        <f>IF(HLOOKUP("Category",'vInfo (Imported)'!$1:$5000,A3692,FALSE)&gt;0,
HLOOKUP("Category",'vInfo (Imported)'!$1:$5000,A3692,FALSE),
"")</f>
        <v/>
      </c>
      <c r="F3692" t="str">
        <f>IF(HLOOKUP("OS according to the configuration file",'vInfo (Imported)'!$1:$5000,A3692,FALSE)&gt;0,
HLOOKUP("OS according to the configuration file",'vInfo (Imported)'!$1:$5000,A3692,FALSE),
"")</f>
        <v/>
      </c>
      <c r="G3692" s="1" t="str">
        <f>IF(HLOOKUP("Cluster",'vInfo (Imported)'!$1:$5000,A3692,FALSE)&gt;0,
HLOOKUP("Cluster",'vInfo (Imported)'!$1:$5000,A3692,FALSE),
"")</f>
        <v/>
      </c>
      <c r="K3692" s="28">
        <f>'vCluster (Imported)'!A3692</f>
        <v>0</v>
      </c>
      <c r="L3692">
        <f t="shared" si="345"/>
        <v>0</v>
      </c>
      <c r="M3692">
        <f t="shared" si="346"/>
        <v>0</v>
      </c>
      <c r="N3692">
        <f t="shared" si="347"/>
        <v>0</v>
      </c>
      <c r="O3692" s="1">
        <f t="shared" si="348"/>
        <v>0</v>
      </c>
      <c r="P3692">
        <f>SUMIFS('vCluster (Imported)'!$G:$G,'vCluster (Imported)'!$A:$A,K3692)</f>
        <v>0</v>
      </c>
      <c r="Q3692">
        <f t="shared" si="349"/>
        <v>0</v>
      </c>
    </row>
    <row r="3693" spans="1:17" x14ac:dyDescent="0.3">
      <c r="A3693">
        <f t="shared" si="344"/>
        <v>3693</v>
      </c>
      <c r="B3693" t="str">
        <f>IF(HLOOKUP("Memory",'vInfo (Imported)'!$1:$5000,A3693,FALSE)&gt;0,HLOOKUP("Memory",'vInfo (Imported)'!$1:$5000,A3693,FALSE),"")</f>
        <v/>
      </c>
      <c r="C3693" t="str">
        <f>IF(HLOOKUP("CPUs",'vInfo (Imported)'!$1:$5000,A3693,FALSE)&gt;0,
HLOOKUP("CPUs",'vInfo (Imported)'!$1:$5000,A3693,FALSE),
"")</f>
        <v/>
      </c>
      <c r="D3693" t="str">
        <f>IF(HLOOKUP($D$1,'vInfo (Imported)'!$1:$5000,A3693,FALSE)&gt;0,
HLOOKUP($D$1,'vInfo (Imported)'!$1:$5000,A3693,FALSE),
"")</f>
        <v/>
      </c>
      <c r="E3693" t="str">
        <f>IF(HLOOKUP("Category",'vInfo (Imported)'!$1:$5000,A3693,FALSE)&gt;0,
HLOOKUP("Category",'vInfo (Imported)'!$1:$5000,A3693,FALSE),
"")</f>
        <v/>
      </c>
      <c r="F3693" t="str">
        <f>IF(HLOOKUP("OS according to the configuration file",'vInfo (Imported)'!$1:$5000,A3693,FALSE)&gt;0,
HLOOKUP("OS according to the configuration file",'vInfo (Imported)'!$1:$5000,A3693,FALSE),
"")</f>
        <v/>
      </c>
      <c r="G3693" s="1" t="str">
        <f>IF(HLOOKUP("Cluster",'vInfo (Imported)'!$1:$5000,A3693,FALSE)&gt;0,
HLOOKUP("Cluster",'vInfo (Imported)'!$1:$5000,A3693,FALSE),
"")</f>
        <v/>
      </c>
      <c r="K3693" s="28">
        <f>'vCluster (Imported)'!A3693</f>
        <v>0</v>
      </c>
      <c r="L3693">
        <f t="shared" si="345"/>
        <v>0</v>
      </c>
      <c r="M3693">
        <f t="shared" si="346"/>
        <v>0</v>
      </c>
      <c r="N3693">
        <f t="shared" si="347"/>
        <v>0</v>
      </c>
      <c r="O3693" s="1">
        <f t="shared" si="348"/>
        <v>0</v>
      </c>
      <c r="P3693">
        <f>SUMIFS('vCluster (Imported)'!$G:$G,'vCluster (Imported)'!$A:$A,K3693)</f>
        <v>0</v>
      </c>
      <c r="Q3693">
        <f t="shared" si="349"/>
        <v>0</v>
      </c>
    </row>
    <row r="3694" spans="1:17" x14ac:dyDescent="0.3">
      <c r="A3694">
        <f t="shared" si="344"/>
        <v>3694</v>
      </c>
      <c r="B3694" t="str">
        <f>IF(HLOOKUP("Memory",'vInfo (Imported)'!$1:$5000,A3694,FALSE)&gt;0,HLOOKUP("Memory",'vInfo (Imported)'!$1:$5000,A3694,FALSE),"")</f>
        <v/>
      </c>
      <c r="C3694" t="str">
        <f>IF(HLOOKUP("CPUs",'vInfo (Imported)'!$1:$5000,A3694,FALSE)&gt;0,
HLOOKUP("CPUs",'vInfo (Imported)'!$1:$5000,A3694,FALSE),
"")</f>
        <v/>
      </c>
      <c r="D3694" t="str">
        <f>IF(HLOOKUP($D$1,'vInfo (Imported)'!$1:$5000,A3694,FALSE)&gt;0,
HLOOKUP($D$1,'vInfo (Imported)'!$1:$5000,A3694,FALSE),
"")</f>
        <v/>
      </c>
      <c r="E3694" t="str">
        <f>IF(HLOOKUP("Category",'vInfo (Imported)'!$1:$5000,A3694,FALSE)&gt;0,
HLOOKUP("Category",'vInfo (Imported)'!$1:$5000,A3694,FALSE),
"")</f>
        <v/>
      </c>
      <c r="F3694" t="str">
        <f>IF(HLOOKUP("OS according to the configuration file",'vInfo (Imported)'!$1:$5000,A3694,FALSE)&gt;0,
HLOOKUP("OS according to the configuration file",'vInfo (Imported)'!$1:$5000,A3694,FALSE),
"")</f>
        <v/>
      </c>
      <c r="G3694" s="1" t="str">
        <f>IF(HLOOKUP("Cluster",'vInfo (Imported)'!$1:$5000,A3694,FALSE)&gt;0,
HLOOKUP("Cluster",'vInfo (Imported)'!$1:$5000,A3694,FALSE),
"")</f>
        <v/>
      </c>
      <c r="K3694" s="28">
        <f>'vCluster (Imported)'!A3694</f>
        <v>0</v>
      </c>
      <c r="L3694">
        <f t="shared" si="345"/>
        <v>0</v>
      </c>
      <c r="M3694">
        <f t="shared" si="346"/>
        <v>0</v>
      </c>
      <c r="N3694">
        <f t="shared" si="347"/>
        <v>0</v>
      </c>
      <c r="O3694" s="1">
        <f t="shared" si="348"/>
        <v>0</v>
      </c>
      <c r="P3694">
        <f>SUMIFS('vCluster (Imported)'!$G:$G,'vCluster (Imported)'!$A:$A,K3694)</f>
        <v>0</v>
      </c>
      <c r="Q3694">
        <f t="shared" si="349"/>
        <v>0</v>
      </c>
    </row>
    <row r="3695" spans="1:17" x14ac:dyDescent="0.3">
      <c r="A3695">
        <f t="shared" si="344"/>
        <v>3695</v>
      </c>
      <c r="B3695" t="str">
        <f>IF(HLOOKUP("Memory",'vInfo (Imported)'!$1:$5000,A3695,FALSE)&gt;0,HLOOKUP("Memory",'vInfo (Imported)'!$1:$5000,A3695,FALSE),"")</f>
        <v/>
      </c>
      <c r="C3695" t="str">
        <f>IF(HLOOKUP("CPUs",'vInfo (Imported)'!$1:$5000,A3695,FALSE)&gt;0,
HLOOKUP("CPUs",'vInfo (Imported)'!$1:$5000,A3695,FALSE),
"")</f>
        <v/>
      </c>
      <c r="D3695" t="str">
        <f>IF(HLOOKUP($D$1,'vInfo (Imported)'!$1:$5000,A3695,FALSE)&gt;0,
HLOOKUP($D$1,'vInfo (Imported)'!$1:$5000,A3695,FALSE),
"")</f>
        <v/>
      </c>
      <c r="E3695" t="str">
        <f>IF(HLOOKUP("Category",'vInfo (Imported)'!$1:$5000,A3695,FALSE)&gt;0,
HLOOKUP("Category",'vInfo (Imported)'!$1:$5000,A3695,FALSE),
"")</f>
        <v/>
      </c>
      <c r="F3695" t="str">
        <f>IF(HLOOKUP("OS according to the configuration file",'vInfo (Imported)'!$1:$5000,A3695,FALSE)&gt;0,
HLOOKUP("OS according to the configuration file",'vInfo (Imported)'!$1:$5000,A3695,FALSE),
"")</f>
        <v/>
      </c>
      <c r="G3695" s="1" t="str">
        <f>IF(HLOOKUP("Cluster",'vInfo (Imported)'!$1:$5000,A3695,FALSE)&gt;0,
HLOOKUP("Cluster",'vInfo (Imported)'!$1:$5000,A3695,FALSE),
"")</f>
        <v/>
      </c>
      <c r="K3695" s="28">
        <f>'vCluster (Imported)'!A3695</f>
        <v>0</v>
      </c>
      <c r="L3695">
        <f t="shared" si="345"/>
        <v>0</v>
      </c>
      <c r="M3695">
        <f t="shared" si="346"/>
        <v>0</v>
      </c>
      <c r="N3695">
        <f t="shared" si="347"/>
        <v>0</v>
      </c>
      <c r="O3695" s="1">
        <f t="shared" si="348"/>
        <v>0</v>
      </c>
      <c r="P3695">
        <f>SUMIFS('vCluster (Imported)'!$G:$G,'vCluster (Imported)'!$A:$A,K3695)</f>
        <v>0</v>
      </c>
      <c r="Q3695">
        <f t="shared" si="349"/>
        <v>0</v>
      </c>
    </row>
    <row r="3696" spans="1:17" x14ac:dyDescent="0.3">
      <c r="A3696">
        <f t="shared" si="344"/>
        <v>3696</v>
      </c>
      <c r="B3696" t="str">
        <f>IF(HLOOKUP("Memory",'vInfo (Imported)'!$1:$5000,A3696,FALSE)&gt;0,HLOOKUP("Memory",'vInfo (Imported)'!$1:$5000,A3696,FALSE),"")</f>
        <v/>
      </c>
      <c r="C3696" t="str">
        <f>IF(HLOOKUP("CPUs",'vInfo (Imported)'!$1:$5000,A3696,FALSE)&gt;0,
HLOOKUP("CPUs",'vInfo (Imported)'!$1:$5000,A3696,FALSE),
"")</f>
        <v/>
      </c>
      <c r="D3696" t="str">
        <f>IF(HLOOKUP($D$1,'vInfo (Imported)'!$1:$5000,A3696,FALSE)&gt;0,
HLOOKUP($D$1,'vInfo (Imported)'!$1:$5000,A3696,FALSE),
"")</f>
        <v/>
      </c>
      <c r="E3696" t="str">
        <f>IF(HLOOKUP("Category",'vInfo (Imported)'!$1:$5000,A3696,FALSE)&gt;0,
HLOOKUP("Category",'vInfo (Imported)'!$1:$5000,A3696,FALSE),
"")</f>
        <v/>
      </c>
      <c r="F3696" t="str">
        <f>IF(HLOOKUP("OS according to the configuration file",'vInfo (Imported)'!$1:$5000,A3696,FALSE)&gt;0,
HLOOKUP("OS according to the configuration file",'vInfo (Imported)'!$1:$5000,A3696,FALSE),
"")</f>
        <v/>
      </c>
      <c r="G3696" s="1" t="str">
        <f>IF(HLOOKUP("Cluster",'vInfo (Imported)'!$1:$5000,A3696,FALSE)&gt;0,
HLOOKUP("Cluster",'vInfo (Imported)'!$1:$5000,A3696,FALSE),
"")</f>
        <v/>
      </c>
      <c r="K3696" s="28">
        <f>'vCluster (Imported)'!A3696</f>
        <v>0</v>
      </c>
      <c r="L3696">
        <f t="shared" si="345"/>
        <v>0</v>
      </c>
      <c r="M3696">
        <f t="shared" si="346"/>
        <v>0</v>
      </c>
      <c r="N3696">
        <f t="shared" si="347"/>
        <v>0</v>
      </c>
      <c r="O3696" s="1">
        <f t="shared" si="348"/>
        <v>0</v>
      </c>
      <c r="P3696">
        <f>SUMIFS('vCluster (Imported)'!$G:$G,'vCluster (Imported)'!$A:$A,K3696)</f>
        <v>0</v>
      </c>
      <c r="Q3696">
        <f t="shared" si="349"/>
        <v>0</v>
      </c>
    </row>
    <row r="3697" spans="1:17" x14ac:dyDescent="0.3">
      <c r="A3697">
        <f t="shared" si="344"/>
        <v>3697</v>
      </c>
      <c r="B3697" t="str">
        <f>IF(HLOOKUP("Memory",'vInfo (Imported)'!$1:$5000,A3697,FALSE)&gt;0,HLOOKUP("Memory",'vInfo (Imported)'!$1:$5000,A3697,FALSE),"")</f>
        <v/>
      </c>
      <c r="C3697" t="str">
        <f>IF(HLOOKUP("CPUs",'vInfo (Imported)'!$1:$5000,A3697,FALSE)&gt;0,
HLOOKUP("CPUs",'vInfo (Imported)'!$1:$5000,A3697,FALSE),
"")</f>
        <v/>
      </c>
      <c r="D3697" t="str">
        <f>IF(HLOOKUP($D$1,'vInfo (Imported)'!$1:$5000,A3697,FALSE)&gt;0,
HLOOKUP($D$1,'vInfo (Imported)'!$1:$5000,A3697,FALSE),
"")</f>
        <v/>
      </c>
      <c r="E3697" t="str">
        <f>IF(HLOOKUP("Category",'vInfo (Imported)'!$1:$5000,A3697,FALSE)&gt;0,
HLOOKUP("Category",'vInfo (Imported)'!$1:$5000,A3697,FALSE),
"")</f>
        <v/>
      </c>
      <c r="F3697" t="str">
        <f>IF(HLOOKUP("OS according to the configuration file",'vInfo (Imported)'!$1:$5000,A3697,FALSE)&gt;0,
HLOOKUP("OS according to the configuration file",'vInfo (Imported)'!$1:$5000,A3697,FALSE),
"")</f>
        <v/>
      </c>
      <c r="G3697" s="1" t="str">
        <f>IF(HLOOKUP("Cluster",'vInfo (Imported)'!$1:$5000,A3697,FALSE)&gt;0,
HLOOKUP("Cluster",'vInfo (Imported)'!$1:$5000,A3697,FALSE),
"")</f>
        <v/>
      </c>
      <c r="K3697" s="28">
        <f>'vCluster (Imported)'!A3697</f>
        <v>0</v>
      </c>
      <c r="L3697">
        <f t="shared" si="345"/>
        <v>0</v>
      </c>
      <c r="M3697">
        <f t="shared" si="346"/>
        <v>0</v>
      </c>
      <c r="N3697">
        <f t="shared" si="347"/>
        <v>0</v>
      </c>
      <c r="O3697" s="1">
        <f t="shared" si="348"/>
        <v>0</v>
      </c>
      <c r="P3697">
        <f>SUMIFS('vCluster (Imported)'!$G:$G,'vCluster (Imported)'!$A:$A,K3697)</f>
        <v>0</v>
      </c>
      <c r="Q3697">
        <f t="shared" si="349"/>
        <v>0</v>
      </c>
    </row>
    <row r="3698" spans="1:17" x14ac:dyDescent="0.3">
      <c r="A3698">
        <f t="shared" si="344"/>
        <v>3698</v>
      </c>
      <c r="B3698" t="str">
        <f>IF(HLOOKUP("Memory",'vInfo (Imported)'!$1:$5000,A3698,FALSE)&gt;0,HLOOKUP("Memory",'vInfo (Imported)'!$1:$5000,A3698,FALSE),"")</f>
        <v/>
      </c>
      <c r="C3698" t="str">
        <f>IF(HLOOKUP("CPUs",'vInfo (Imported)'!$1:$5000,A3698,FALSE)&gt;0,
HLOOKUP("CPUs",'vInfo (Imported)'!$1:$5000,A3698,FALSE),
"")</f>
        <v/>
      </c>
      <c r="D3698" t="str">
        <f>IF(HLOOKUP($D$1,'vInfo (Imported)'!$1:$5000,A3698,FALSE)&gt;0,
HLOOKUP($D$1,'vInfo (Imported)'!$1:$5000,A3698,FALSE),
"")</f>
        <v/>
      </c>
      <c r="E3698" t="str">
        <f>IF(HLOOKUP("Category",'vInfo (Imported)'!$1:$5000,A3698,FALSE)&gt;0,
HLOOKUP("Category",'vInfo (Imported)'!$1:$5000,A3698,FALSE),
"")</f>
        <v/>
      </c>
      <c r="F3698" t="str">
        <f>IF(HLOOKUP("OS according to the configuration file",'vInfo (Imported)'!$1:$5000,A3698,FALSE)&gt;0,
HLOOKUP("OS according to the configuration file",'vInfo (Imported)'!$1:$5000,A3698,FALSE),
"")</f>
        <v/>
      </c>
      <c r="G3698" s="1" t="str">
        <f>IF(HLOOKUP("Cluster",'vInfo (Imported)'!$1:$5000,A3698,FALSE)&gt;0,
HLOOKUP("Cluster",'vInfo (Imported)'!$1:$5000,A3698,FALSE),
"")</f>
        <v/>
      </c>
      <c r="K3698" s="28">
        <f>'vCluster (Imported)'!A3698</f>
        <v>0</v>
      </c>
      <c r="L3698">
        <f t="shared" si="345"/>
        <v>0</v>
      </c>
      <c r="M3698">
        <f t="shared" si="346"/>
        <v>0</v>
      </c>
      <c r="N3698">
        <f t="shared" si="347"/>
        <v>0</v>
      </c>
      <c r="O3698" s="1">
        <f t="shared" si="348"/>
        <v>0</v>
      </c>
      <c r="P3698">
        <f>SUMIFS('vCluster (Imported)'!$G:$G,'vCluster (Imported)'!$A:$A,K3698)</f>
        <v>0</v>
      </c>
      <c r="Q3698">
        <f t="shared" si="349"/>
        <v>0</v>
      </c>
    </row>
    <row r="3699" spans="1:17" x14ac:dyDescent="0.3">
      <c r="A3699">
        <f t="shared" si="344"/>
        <v>3699</v>
      </c>
      <c r="B3699" t="str">
        <f>IF(HLOOKUP("Memory",'vInfo (Imported)'!$1:$5000,A3699,FALSE)&gt;0,HLOOKUP("Memory",'vInfo (Imported)'!$1:$5000,A3699,FALSE),"")</f>
        <v/>
      </c>
      <c r="C3699" t="str">
        <f>IF(HLOOKUP("CPUs",'vInfo (Imported)'!$1:$5000,A3699,FALSE)&gt;0,
HLOOKUP("CPUs",'vInfo (Imported)'!$1:$5000,A3699,FALSE),
"")</f>
        <v/>
      </c>
      <c r="D3699" t="str">
        <f>IF(HLOOKUP($D$1,'vInfo (Imported)'!$1:$5000,A3699,FALSE)&gt;0,
HLOOKUP($D$1,'vInfo (Imported)'!$1:$5000,A3699,FALSE),
"")</f>
        <v/>
      </c>
      <c r="E3699" t="str">
        <f>IF(HLOOKUP("Category",'vInfo (Imported)'!$1:$5000,A3699,FALSE)&gt;0,
HLOOKUP("Category",'vInfo (Imported)'!$1:$5000,A3699,FALSE),
"")</f>
        <v/>
      </c>
      <c r="F3699" t="str">
        <f>IF(HLOOKUP("OS according to the configuration file",'vInfo (Imported)'!$1:$5000,A3699,FALSE)&gt;0,
HLOOKUP("OS according to the configuration file",'vInfo (Imported)'!$1:$5000,A3699,FALSE),
"")</f>
        <v/>
      </c>
      <c r="G3699" s="1" t="str">
        <f>IF(HLOOKUP("Cluster",'vInfo (Imported)'!$1:$5000,A3699,FALSE)&gt;0,
HLOOKUP("Cluster",'vInfo (Imported)'!$1:$5000,A3699,FALSE),
"")</f>
        <v/>
      </c>
      <c r="K3699" s="28">
        <f>'vCluster (Imported)'!A3699</f>
        <v>0</v>
      </c>
      <c r="L3699">
        <f t="shared" si="345"/>
        <v>0</v>
      </c>
      <c r="M3699">
        <f t="shared" si="346"/>
        <v>0</v>
      </c>
      <c r="N3699">
        <f t="shared" si="347"/>
        <v>0</v>
      </c>
      <c r="O3699" s="1">
        <f t="shared" si="348"/>
        <v>0</v>
      </c>
      <c r="P3699">
        <f>SUMIFS('vCluster (Imported)'!$G:$G,'vCluster (Imported)'!$A:$A,K3699)</f>
        <v>0</v>
      </c>
      <c r="Q3699">
        <f t="shared" si="349"/>
        <v>0</v>
      </c>
    </row>
    <row r="3700" spans="1:17" x14ac:dyDescent="0.3">
      <c r="A3700">
        <f t="shared" si="344"/>
        <v>3700</v>
      </c>
      <c r="B3700" t="str">
        <f>IF(HLOOKUP("Memory",'vInfo (Imported)'!$1:$5000,A3700,FALSE)&gt;0,HLOOKUP("Memory",'vInfo (Imported)'!$1:$5000,A3700,FALSE),"")</f>
        <v/>
      </c>
      <c r="C3700" t="str">
        <f>IF(HLOOKUP("CPUs",'vInfo (Imported)'!$1:$5000,A3700,FALSE)&gt;0,
HLOOKUP("CPUs",'vInfo (Imported)'!$1:$5000,A3700,FALSE),
"")</f>
        <v/>
      </c>
      <c r="D3700" t="str">
        <f>IF(HLOOKUP($D$1,'vInfo (Imported)'!$1:$5000,A3700,FALSE)&gt;0,
HLOOKUP($D$1,'vInfo (Imported)'!$1:$5000,A3700,FALSE),
"")</f>
        <v/>
      </c>
      <c r="E3700" t="str">
        <f>IF(HLOOKUP("Category",'vInfo (Imported)'!$1:$5000,A3700,FALSE)&gt;0,
HLOOKUP("Category",'vInfo (Imported)'!$1:$5000,A3700,FALSE),
"")</f>
        <v/>
      </c>
      <c r="F3700" t="str">
        <f>IF(HLOOKUP("OS according to the configuration file",'vInfo (Imported)'!$1:$5000,A3700,FALSE)&gt;0,
HLOOKUP("OS according to the configuration file",'vInfo (Imported)'!$1:$5000,A3700,FALSE),
"")</f>
        <v/>
      </c>
      <c r="G3700" s="1" t="str">
        <f>IF(HLOOKUP("Cluster",'vInfo (Imported)'!$1:$5000,A3700,FALSE)&gt;0,
HLOOKUP("Cluster",'vInfo (Imported)'!$1:$5000,A3700,FALSE),
"")</f>
        <v/>
      </c>
      <c r="K3700" s="28">
        <f>'vCluster (Imported)'!A3700</f>
        <v>0</v>
      </c>
      <c r="L3700">
        <f t="shared" si="345"/>
        <v>0</v>
      </c>
      <c r="M3700">
        <f t="shared" si="346"/>
        <v>0</v>
      </c>
      <c r="N3700">
        <f t="shared" si="347"/>
        <v>0</v>
      </c>
      <c r="O3700" s="1">
        <f t="shared" si="348"/>
        <v>0</v>
      </c>
      <c r="P3700">
        <f>SUMIFS('vCluster (Imported)'!$G:$G,'vCluster (Imported)'!$A:$A,K3700)</f>
        <v>0</v>
      </c>
      <c r="Q3700">
        <f t="shared" si="349"/>
        <v>0</v>
      </c>
    </row>
    <row r="3701" spans="1:17" x14ac:dyDescent="0.3">
      <c r="A3701">
        <f t="shared" si="344"/>
        <v>3701</v>
      </c>
      <c r="B3701" t="str">
        <f>IF(HLOOKUP("Memory",'vInfo (Imported)'!$1:$5000,A3701,FALSE)&gt;0,HLOOKUP("Memory",'vInfo (Imported)'!$1:$5000,A3701,FALSE),"")</f>
        <v/>
      </c>
      <c r="C3701" t="str">
        <f>IF(HLOOKUP("CPUs",'vInfo (Imported)'!$1:$5000,A3701,FALSE)&gt;0,
HLOOKUP("CPUs",'vInfo (Imported)'!$1:$5000,A3701,FALSE),
"")</f>
        <v/>
      </c>
      <c r="D3701" t="str">
        <f>IF(HLOOKUP($D$1,'vInfo (Imported)'!$1:$5000,A3701,FALSE)&gt;0,
HLOOKUP($D$1,'vInfo (Imported)'!$1:$5000,A3701,FALSE),
"")</f>
        <v/>
      </c>
      <c r="E3701" t="str">
        <f>IF(HLOOKUP("Category",'vInfo (Imported)'!$1:$5000,A3701,FALSE)&gt;0,
HLOOKUP("Category",'vInfo (Imported)'!$1:$5000,A3701,FALSE),
"")</f>
        <v/>
      </c>
      <c r="F3701" t="str">
        <f>IF(HLOOKUP("OS according to the configuration file",'vInfo (Imported)'!$1:$5000,A3701,FALSE)&gt;0,
HLOOKUP("OS according to the configuration file",'vInfo (Imported)'!$1:$5000,A3701,FALSE),
"")</f>
        <v/>
      </c>
      <c r="G3701" s="1" t="str">
        <f>IF(HLOOKUP("Cluster",'vInfo (Imported)'!$1:$5000,A3701,FALSE)&gt;0,
HLOOKUP("Cluster",'vInfo (Imported)'!$1:$5000,A3701,FALSE),
"")</f>
        <v/>
      </c>
      <c r="K3701" s="28">
        <f>'vCluster (Imported)'!A3701</f>
        <v>0</v>
      </c>
      <c r="L3701">
        <f t="shared" si="345"/>
        <v>0</v>
      </c>
      <c r="M3701">
        <f t="shared" si="346"/>
        <v>0</v>
      </c>
      <c r="N3701">
        <f t="shared" si="347"/>
        <v>0</v>
      </c>
      <c r="O3701" s="1">
        <f t="shared" si="348"/>
        <v>0</v>
      </c>
      <c r="P3701">
        <f>SUMIFS('vCluster (Imported)'!$G:$G,'vCluster (Imported)'!$A:$A,K3701)</f>
        <v>0</v>
      </c>
      <c r="Q3701">
        <f t="shared" si="349"/>
        <v>0</v>
      </c>
    </row>
    <row r="3702" spans="1:17" x14ac:dyDescent="0.3">
      <c r="A3702">
        <f t="shared" si="344"/>
        <v>3702</v>
      </c>
      <c r="B3702" t="str">
        <f>IF(HLOOKUP("Memory",'vInfo (Imported)'!$1:$5000,A3702,FALSE)&gt;0,HLOOKUP("Memory",'vInfo (Imported)'!$1:$5000,A3702,FALSE),"")</f>
        <v/>
      </c>
      <c r="C3702" t="str">
        <f>IF(HLOOKUP("CPUs",'vInfo (Imported)'!$1:$5000,A3702,FALSE)&gt;0,
HLOOKUP("CPUs",'vInfo (Imported)'!$1:$5000,A3702,FALSE),
"")</f>
        <v/>
      </c>
      <c r="D3702" t="str">
        <f>IF(HLOOKUP($D$1,'vInfo (Imported)'!$1:$5000,A3702,FALSE)&gt;0,
HLOOKUP($D$1,'vInfo (Imported)'!$1:$5000,A3702,FALSE),
"")</f>
        <v/>
      </c>
      <c r="E3702" t="str">
        <f>IF(HLOOKUP("Category",'vInfo (Imported)'!$1:$5000,A3702,FALSE)&gt;0,
HLOOKUP("Category",'vInfo (Imported)'!$1:$5000,A3702,FALSE),
"")</f>
        <v/>
      </c>
      <c r="F3702" t="str">
        <f>IF(HLOOKUP("OS according to the configuration file",'vInfo (Imported)'!$1:$5000,A3702,FALSE)&gt;0,
HLOOKUP("OS according to the configuration file",'vInfo (Imported)'!$1:$5000,A3702,FALSE),
"")</f>
        <v/>
      </c>
      <c r="G3702" s="1" t="str">
        <f>IF(HLOOKUP("Cluster",'vInfo (Imported)'!$1:$5000,A3702,FALSE)&gt;0,
HLOOKUP("Cluster",'vInfo (Imported)'!$1:$5000,A3702,FALSE),
"")</f>
        <v/>
      </c>
      <c r="K3702" s="28">
        <f>'vCluster (Imported)'!A3702</f>
        <v>0</v>
      </c>
      <c r="L3702">
        <f t="shared" si="345"/>
        <v>0</v>
      </c>
      <c r="M3702">
        <f t="shared" si="346"/>
        <v>0</v>
      </c>
      <c r="N3702">
        <f t="shared" si="347"/>
        <v>0</v>
      </c>
      <c r="O3702" s="1">
        <f t="shared" si="348"/>
        <v>0</v>
      </c>
      <c r="P3702">
        <f>SUMIFS('vCluster (Imported)'!$G:$G,'vCluster (Imported)'!$A:$A,K3702)</f>
        <v>0</v>
      </c>
      <c r="Q3702">
        <f t="shared" si="349"/>
        <v>0</v>
      </c>
    </row>
    <row r="3703" spans="1:17" x14ac:dyDescent="0.3">
      <c r="A3703">
        <f t="shared" si="344"/>
        <v>3703</v>
      </c>
      <c r="B3703" t="str">
        <f>IF(HLOOKUP("Memory",'vInfo (Imported)'!$1:$5000,A3703,FALSE)&gt;0,HLOOKUP("Memory",'vInfo (Imported)'!$1:$5000,A3703,FALSE),"")</f>
        <v/>
      </c>
      <c r="C3703" t="str">
        <f>IF(HLOOKUP("CPUs",'vInfo (Imported)'!$1:$5000,A3703,FALSE)&gt;0,
HLOOKUP("CPUs",'vInfo (Imported)'!$1:$5000,A3703,FALSE),
"")</f>
        <v/>
      </c>
      <c r="D3703" t="str">
        <f>IF(HLOOKUP($D$1,'vInfo (Imported)'!$1:$5000,A3703,FALSE)&gt;0,
HLOOKUP($D$1,'vInfo (Imported)'!$1:$5000,A3703,FALSE),
"")</f>
        <v/>
      </c>
      <c r="E3703" t="str">
        <f>IF(HLOOKUP("Category",'vInfo (Imported)'!$1:$5000,A3703,FALSE)&gt;0,
HLOOKUP("Category",'vInfo (Imported)'!$1:$5000,A3703,FALSE),
"")</f>
        <v/>
      </c>
      <c r="F3703" t="str">
        <f>IF(HLOOKUP("OS according to the configuration file",'vInfo (Imported)'!$1:$5000,A3703,FALSE)&gt;0,
HLOOKUP("OS according to the configuration file",'vInfo (Imported)'!$1:$5000,A3703,FALSE),
"")</f>
        <v/>
      </c>
      <c r="G3703" s="1" t="str">
        <f>IF(HLOOKUP("Cluster",'vInfo (Imported)'!$1:$5000,A3703,FALSE)&gt;0,
HLOOKUP("Cluster",'vInfo (Imported)'!$1:$5000,A3703,FALSE),
"")</f>
        <v/>
      </c>
      <c r="K3703" s="28">
        <f>'vCluster (Imported)'!A3703</f>
        <v>0</v>
      </c>
      <c r="L3703">
        <f t="shared" si="345"/>
        <v>0</v>
      </c>
      <c r="M3703">
        <f t="shared" si="346"/>
        <v>0</v>
      </c>
      <c r="N3703">
        <f t="shared" si="347"/>
        <v>0</v>
      </c>
      <c r="O3703" s="1">
        <f t="shared" si="348"/>
        <v>0</v>
      </c>
      <c r="P3703">
        <f>SUMIFS('vCluster (Imported)'!$G:$G,'vCluster (Imported)'!$A:$A,K3703)</f>
        <v>0</v>
      </c>
      <c r="Q3703">
        <f t="shared" si="349"/>
        <v>0</v>
      </c>
    </row>
    <row r="3704" spans="1:17" x14ac:dyDescent="0.3">
      <c r="A3704">
        <f t="shared" si="344"/>
        <v>3704</v>
      </c>
      <c r="B3704" t="str">
        <f>IF(HLOOKUP("Memory",'vInfo (Imported)'!$1:$5000,A3704,FALSE)&gt;0,HLOOKUP("Memory",'vInfo (Imported)'!$1:$5000,A3704,FALSE),"")</f>
        <v/>
      </c>
      <c r="C3704" t="str">
        <f>IF(HLOOKUP("CPUs",'vInfo (Imported)'!$1:$5000,A3704,FALSE)&gt;0,
HLOOKUP("CPUs",'vInfo (Imported)'!$1:$5000,A3704,FALSE),
"")</f>
        <v/>
      </c>
      <c r="D3704" t="str">
        <f>IF(HLOOKUP($D$1,'vInfo (Imported)'!$1:$5000,A3704,FALSE)&gt;0,
HLOOKUP($D$1,'vInfo (Imported)'!$1:$5000,A3704,FALSE),
"")</f>
        <v/>
      </c>
      <c r="E3704" t="str">
        <f>IF(HLOOKUP("Category",'vInfo (Imported)'!$1:$5000,A3704,FALSE)&gt;0,
HLOOKUP("Category",'vInfo (Imported)'!$1:$5000,A3704,FALSE),
"")</f>
        <v/>
      </c>
      <c r="F3704" t="str">
        <f>IF(HLOOKUP("OS according to the configuration file",'vInfo (Imported)'!$1:$5000,A3704,FALSE)&gt;0,
HLOOKUP("OS according to the configuration file",'vInfo (Imported)'!$1:$5000,A3704,FALSE),
"")</f>
        <v/>
      </c>
      <c r="G3704" s="1" t="str">
        <f>IF(HLOOKUP("Cluster",'vInfo (Imported)'!$1:$5000,A3704,FALSE)&gt;0,
HLOOKUP("Cluster",'vInfo (Imported)'!$1:$5000,A3704,FALSE),
"")</f>
        <v/>
      </c>
      <c r="K3704" s="28">
        <f>'vCluster (Imported)'!A3704</f>
        <v>0</v>
      </c>
      <c r="L3704">
        <f t="shared" si="345"/>
        <v>0</v>
      </c>
      <c r="M3704">
        <f t="shared" si="346"/>
        <v>0</v>
      </c>
      <c r="N3704">
        <f t="shared" si="347"/>
        <v>0</v>
      </c>
      <c r="O3704" s="1">
        <f t="shared" si="348"/>
        <v>0</v>
      </c>
      <c r="P3704">
        <f>SUMIFS('vCluster (Imported)'!$G:$G,'vCluster (Imported)'!$A:$A,K3704)</f>
        <v>0</v>
      </c>
      <c r="Q3704">
        <f t="shared" si="349"/>
        <v>0</v>
      </c>
    </row>
    <row r="3705" spans="1:17" x14ac:dyDescent="0.3">
      <c r="A3705">
        <f t="shared" si="344"/>
        <v>3705</v>
      </c>
      <c r="B3705" t="str">
        <f>IF(HLOOKUP("Memory",'vInfo (Imported)'!$1:$5000,A3705,FALSE)&gt;0,HLOOKUP("Memory",'vInfo (Imported)'!$1:$5000,A3705,FALSE),"")</f>
        <v/>
      </c>
      <c r="C3705" t="str">
        <f>IF(HLOOKUP("CPUs",'vInfo (Imported)'!$1:$5000,A3705,FALSE)&gt;0,
HLOOKUP("CPUs",'vInfo (Imported)'!$1:$5000,A3705,FALSE),
"")</f>
        <v/>
      </c>
      <c r="D3705" t="str">
        <f>IF(HLOOKUP($D$1,'vInfo (Imported)'!$1:$5000,A3705,FALSE)&gt;0,
HLOOKUP($D$1,'vInfo (Imported)'!$1:$5000,A3705,FALSE),
"")</f>
        <v/>
      </c>
      <c r="E3705" t="str">
        <f>IF(HLOOKUP("Category",'vInfo (Imported)'!$1:$5000,A3705,FALSE)&gt;0,
HLOOKUP("Category",'vInfo (Imported)'!$1:$5000,A3705,FALSE),
"")</f>
        <v/>
      </c>
      <c r="F3705" t="str">
        <f>IF(HLOOKUP("OS according to the configuration file",'vInfo (Imported)'!$1:$5000,A3705,FALSE)&gt;0,
HLOOKUP("OS according to the configuration file",'vInfo (Imported)'!$1:$5000,A3705,FALSE),
"")</f>
        <v/>
      </c>
      <c r="G3705" s="1" t="str">
        <f>IF(HLOOKUP("Cluster",'vInfo (Imported)'!$1:$5000,A3705,FALSE)&gt;0,
HLOOKUP("Cluster",'vInfo (Imported)'!$1:$5000,A3705,FALSE),
"")</f>
        <v/>
      </c>
      <c r="K3705" s="28">
        <f>'vCluster (Imported)'!A3705</f>
        <v>0</v>
      </c>
      <c r="L3705">
        <f t="shared" si="345"/>
        <v>0</v>
      </c>
      <c r="M3705">
        <f t="shared" si="346"/>
        <v>0</v>
      </c>
      <c r="N3705">
        <f t="shared" si="347"/>
        <v>0</v>
      </c>
      <c r="O3705" s="1">
        <f t="shared" si="348"/>
        <v>0</v>
      </c>
      <c r="P3705">
        <f>SUMIFS('vCluster (Imported)'!$G:$G,'vCluster (Imported)'!$A:$A,K3705)</f>
        <v>0</v>
      </c>
      <c r="Q3705">
        <f t="shared" si="349"/>
        <v>0</v>
      </c>
    </row>
    <row r="3706" spans="1:17" x14ac:dyDescent="0.3">
      <c r="A3706">
        <f t="shared" si="344"/>
        <v>3706</v>
      </c>
      <c r="B3706" t="str">
        <f>IF(HLOOKUP("Memory",'vInfo (Imported)'!$1:$5000,A3706,FALSE)&gt;0,HLOOKUP("Memory",'vInfo (Imported)'!$1:$5000,A3706,FALSE),"")</f>
        <v/>
      </c>
      <c r="C3706" t="str">
        <f>IF(HLOOKUP("CPUs",'vInfo (Imported)'!$1:$5000,A3706,FALSE)&gt;0,
HLOOKUP("CPUs",'vInfo (Imported)'!$1:$5000,A3706,FALSE),
"")</f>
        <v/>
      </c>
      <c r="D3706" t="str">
        <f>IF(HLOOKUP($D$1,'vInfo (Imported)'!$1:$5000,A3706,FALSE)&gt;0,
HLOOKUP($D$1,'vInfo (Imported)'!$1:$5000,A3706,FALSE),
"")</f>
        <v/>
      </c>
      <c r="E3706" t="str">
        <f>IF(HLOOKUP("Category",'vInfo (Imported)'!$1:$5000,A3706,FALSE)&gt;0,
HLOOKUP("Category",'vInfo (Imported)'!$1:$5000,A3706,FALSE),
"")</f>
        <v/>
      </c>
      <c r="F3706" t="str">
        <f>IF(HLOOKUP("OS according to the configuration file",'vInfo (Imported)'!$1:$5000,A3706,FALSE)&gt;0,
HLOOKUP("OS according to the configuration file",'vInfo (Imported)'!$1:$5000,A3706,FALSE),
"")</f>
        <v/>
      </c>
      <c r="G3706" s="1" t="str">
        <f>IF(HLOOKUP("Cluster",'vInfo (Imported)'!$1:$5000,A3706,FALSE)&gt;0,
HLOOKUP("Cluster",'vInfo (Imported)'!$1:$5000,A3706,FALSE),
"")</f>
        <v/>
      </c>
      <c r="K3706" s="28">
        <f>'vCluster (Imported)'!A3706</f>
        <v>0</v>
      </c>
      <c r="L3706">
        <f t="shared" si="345"/>
        <v>0</v>
      </c>
      <c r="M3706">
        <f t="shared" si="346"/>
        <v>0</v>
      </c>
      <c r="N3706">
        <f t="shared" si="347"/>
        <v>0</v>
      </c>
      <c r="O3706" s="1">
        <f t="shared" si="348"/>
        <v>0</v>
      </c>
      <c r="P3706">
        <f>SUMIFS('vCluster (Imported)'!$G:$G,'vCluster (Imported)'!$A:$A,K3706)</f>
        <v>0</v>
      </c>
      <c r="Q3706">
        <f t="shared" si="349"/>
        <v>0</v>
      </c>
    </row>
    <row r="3707" spans="1:17" x14ac:dyDescent="0.3">
      <c r="A3707">
        <f t="shared" si="344"/>
        <v>3707</v>
      </c>
      <c r="B3707" t="str">
        <f>IF(HLOOKUP("Memory",'vInfo (Imported)'!$1:$5000,A3707,FALSE)&gt;0,HLOOKUP("Memory",'vInfo (Imported)'!$1:$5000,A3707,FALSE),"")</f>
        <v/>
      </c>
      <c r="C3707" t="str">
        <f>IF(HLOOKUP("CPUs",'vInfo (Imported)'!$1:$5000,A3707,FALSE)&gt;0,
HLOOKUP("CPUs",'vInfo (Imported)'!$1:$5000,A3707,FALSE),
"")</f>
        <v/>
      </c>
      <c r="D3707" t="str">
        <f>IF(HLOOKUP($D$1,'vInfo (Imported)'!$1:$5000,A3707,FALSE)&gt;0,
HLOOKUP($D$1,'vInfo (Imported)'!$1:$5000,A3707,FALSE),
"")</f>
        <v/>
      </c>
      <c r="E3707" t="str">
        <f>IF(HLOOKUP("Category",'vInfo (Imported)'!$1:$5000,A3707,FALSE)&gt;0,
HLOOKUP("Category",'vInfo (Imported)'!$1:$5000,A3707,FALSE),
"")</f>
        <v/>
      </c>
      <c r="F3707" t="str">
        <f>IF(HLOOKUP("OS according to the configuration file",'vInfo (Imported)'!$1:$5000,A3707,FALSE)&gt;0,
HLOOKUP("OS according to the configuration file",'vInfo (Imported)'!$1:$5000,A3707,FALSE),
"")</f>
        <v/>
      </c>
      <c r="G3707" s="1" t="str">
        <f>IF(HLOOKUP("Cluster",'vInfo (Imported)'!$1:$5000,A3707,FALSE)&gt;0,
HLOOKUP("Cluster",'vInfo (Imported)'!$1:$5000,A3707,FALSE),
"")</f>
        <v/>
      </c>
      <c r="K3707" s="28">
        <f>'vCluster (Imported)'!A3707</f>
        <v>0</v>
      </c>
      <c r="L3707">
        <f t="shared" si="345"/>
        <v>0</v>
      </c>
      <c r="M3707">
        <f t="shared" si="346"/>
        <v>0</v>
      </c>
      <c r="N3707">
        <f t="shared" si="347"/>
        <v>0</v>
      </c>
      <c r="O3707" s="1">
        <f t="shared" si="348"/>
        <v>0</v>
      </c>
      <c r="P3707">
        <f>SUMIFS('vCluster (Imported)'!$G:$G,'vCluster (Imported)'!$A:$A,K3707)</f>
        <v>0</v>
      </c>
      <c r="Q3707">
        <f t="shared" si="349"/>
        <v>0</v>
      </c>
    </row>
    <row r="3708" spans="1:17" x14ac:dyDescent="0.3">
      <c r="A3708">
        <f t="shared" si="344"/>
        <v>3708</v>
      </c>
      <c r="B3708" t="str">
        <f>IF(HLOOKUP("Memory",'vInfo (Imported)'!$1:$5000,A3708,FALSE)&gt;0,HLOOKUP("Memory",'vInfo (Imported)'!$1:$5000,A3708,FALSE),"")</f>
        <v/>
      </c>
      <c r="C3708" t="str">
        <f>IF(HLOOKUP("CPUs",'vInfo (Imported)'!$1:$5000,A3708,FALSE)&gt;0,
HLOOKUP("CPUs",'vInfo (Imported)'!$1:$5000,A3708,FALSE),
"")</f>
        <v/>
      </c>
      <c r="D3708" t="str">
        <f>IF(HLOOKUP($D$1,'vInfo (Imported)'!$1:$5000,A3708,FALSE)&gt;0,
HLOOKUP($D$1,'vInfo (Imported)'!$1:$5000,A3708,FALSE),
"")</f>
        <v/>
      </c>
      <c r="E3708" t="str">
        <f>IF(HLOOKUP("Category",'vInfo (Imported)'!$1:$5000,A3708,FALSE)&gt;0,
HLOOKUP("Category",'vInfo (Imported)'!$1:$5000,A3708,FALSE),
"")</f>
        <v/>
      </c>
      <c r="F3708" t="str">
        <f>IF(HLOOKUP("OS according to the configuration file",'vInfo (Imported)'!$1:$5000,A3708,FALSE)&gt;0,
HLOOKUP("OS according to the configuration file",'vInfo (Imported)'!$1:$5000,A3708,FALSE),
"")</f>
        <v/>
      </c>
      <c r="G3708" s="1" t="str">
        <f>IF(HLOOKUP("Cluster",'vInfo (Imported)'!$1:$5000,A3708,FALSE)&gt;0,
HLOOKUP("Cluster",'vInfo (Imported)'!$1:$5000,A3708,FALSE),
"")</f>
        <v/>
      </c>
      <c r="K3708" s="28">
        <f>'vCluster (Imported)'!A3708</f>
        <v>0</v>
      </c>
      <c r="L3708">
        <f t="shared" si="345"/>
        <v>0</v>
      </c>
      <c r="M3708">
        <f t="shared" si="346"/>
        <v>0</v>
      </c>
      <c r="N3708">
        <f t="shared" si="347"/>
        <v>0</v>
      </c>
      <c r="O3708" s="1">
        <f t="shared" si="348"/>
        <v>0</v>
      </c>
      <c r="P3708">
        <f>SUMIFS('vCluster (Imported)'!$G:$G,'vCluster (Imported)'!$A:$A,K3708)</f>
        <v>0</v>
      </c>
      <c r="Q3708">
        <f t="shared" si="349"/>
        <v>0</v>
      </c>
    </row>
    <row r="3709" spans="1:17" x14ac:dyDescent="0.3">
      <c r="A3709">
        <f t="shared" si="344"/>
        <v>3709</v>
      </c>
      <c r="B3709" t="str">
        <f>IF(HLOOKUP("Memory",'vInfo (Imported)'!$1:$5000,A3709,FALSE)&gt;0,HLOOKUP("Memory",'vInfo (Imported)'!$1:$5000,A3709,FALSE),"")</f>
        <v/>
      </c>
      <c r="C3709" t="str">
        <f>IF(HLOOKUP("CPUs",'vInfo (Imported)'!$1:$5000,A3709,FALSE)&gt;0,
HLOOKUP("CPUs",'vInfo (Imported)'!$1:$5000,A3709,FALSE),
"")</f>
        <v/>
      </c>
      <c r="D3709" t="str">
        <f>IF(HLOOKUP($D$1,'vInfo (Imported)'!$1:$5000,A3709,FALSE)&gt;0,
HLOOKUP($D$1,'vInfo (Imported)'!$1:$5000,A3709,FALSE),
"")</f>
        <v/>
      </c>
      <c r="E3709" t="str">
        <f>IF(HLOOKUP("Category",'vInfo (Imported)'!$1:$5000,A3709,FALSE)&gt;0,
HLOOKUP("Category",'vInfo (Imported)'!$1:$5000,A3709,FALSE),
"")</f>
        <v/>
      </c>
      <c r="F3709" t="str">
        <f>IF(HLOOKUP("OS according to the configuration file",'vInfo (Imported)'!$1:$5000,A3709,FALSE)&gt;0,
HLOOKUP("OS according to the configuration file",'vInfo (Imported)'!$1:$5000,A3709,FALSE),
"")</f>
        <v/>
      </c>
      <c r="G3709" s="1" t="str">
        <f>IF(HLOOKUP("Cluster",'vInfo (Imported)'!$1:$5000,A3709,FALSE)&gt;0,
HLOOKUP("Cluster",'vInfo (Imported)'!$1:$5000,A3709,FALSE),
"")</f>
        <v/>
      </c>
      <c r="K3709" s="28">
        <f>'vCluster (Imported)'!A3709</f>
        <v>0</v>
      </c>
      <c r="L3709">
        <f t="shared" si="345"/>
        <v>0</v>
      </c>
      <c r="M3709">
        <f t="shared" si="346"/>
        <v>0</v>
      </c>
      <c r="N3709">
        <f t="shared" si="347"/>
        <v>0</v>
      </c>
      <c r="O3709" s="1">
        <f t="shared" si="348"/>
        <v>0</v>
      </c>
      <c r="P3709">
        <f>SUMIFS('vCluster (Imported)'!$G:$G,'vCluster (Imported)'!$A:$A,K3709)</f>
        <v>0</v>
      </c>
      <c r="Q3709">
        <f t="shared" si="349"/>
        <v>0</v>
      </c>
    </row>
    <row r="3710" spans="1:17" x14ac:dyDescent="0.3">
      <c r="A3710">
        <f t="shared" si="344"/>
        <v>3710</v>
      </c>
      <c r="B3710" t="str">
        <f>IF(HLOOKUP("Memory",'vInfo (Imported)'!$1:$5000,A3710,FALSE)&gt;0,HLOOKUP("Memory",'vInfo (Imported)'!$1:$5000,A3710,FALSE),"")</f>
        <v/>
      </c>
      <c r="C3710" t="str">
        <f>IF(HLOOKUP("CPUs",'vInfo (Imported)'!$1:$5000,A3710,FALSE)&gt;0,
HLOOKUP("CPUs",'vInfo (Imported)'!$1:$5000,A3710,FALSE),
"")</f>
        <v/>
      </c>
      <c r="D3710" t="str">
        <f>IF(HLOOKUP($D$1,'vInfo (Imported)'!$1:$5000,A3710,FALSE)&gt;0,
HLOOKUP($D$1,'vInfo (Imported)'!$1:$5000,A3710,FALSE),
"")</f>
        <v/>
      </c>
      <c r="E3710" t="str">
        <f>IF(HLOOKUP("Category",'vInfo (Imported)'!$1:$5000,A3710,FALSE)&gt;0,
HLOOKUP("Category",'vInfo (Imported)'!$1:$5000,A3710,FALSE),
"")</f>
        <v/>
      </c>
      <c r="F3710" t="str">
        <f>IF(HLOOKUP("OS according to the configuration file",'vInfo (Imported)'!$1:$5000,A3710,FALSE)&gt;0,
HLOOKUP("OS according to the configuration file",'vInfo (Imported)'!$1:$5000,A3710,FALSE),
"")</f>
        <v/>
      </c>
      <c r="G3710" s="1" t="str">
        <f>IF(HLOOKUP("Cluster",'vInfo (Imported)'!$1:$5000,A3710,FALSE)&gt;0,
HLOOKUP("Cluster",'vInfo (Imported)'!$1:$5000,A3710,FALSE),
"")</f>
        <v/>
      </c>
      <c r="K3710" s="28">
        <f>'vCluster (Imported)'!A3710</f>
        <v>0</v>
      </c>
      <c r="L3710">
        <f t="shared" si="345"/>
        <v>0</v>
      </c>
      <c r="M3710">
        <f t="shared" si="346"/>
        <v>0</v>
      </c>
      <c r="N3710">
        <f t="shared" si="347"/>
        <v>0</v>
      </c>
      <c r="O3710" s="1">
        <f t="shared" si="348"/>
        <v>0</v>
      </c>
      <c r="P3710">
        <f>SUMIFS('vCluster (Imported)'!$G:$G,'vCluster (Imported)'!$A:$A,K3710)</f>
        <v>0</v>
      </c>
      <c r="Q3710">
        <f t="shared" si="349"/>
        <v>0</v>
      </c>
    </row>
    <row r="3711" spans="1:17" x14ac:dyDescent="0.3">
      <c r="A3711">
        <f t="shared" si="344"/>
        <v>3711</v>
      </c>
      <c r="B3711" t="str">
        <f>IF(HLOOKUP("Memory",'vInfo (Imported)'!$1:$5000,A3711,FALSE)&gt;0,HLOOKUP("Memory",'vInfo (Imported)'!$1:$5000,A3711,FALSE),"")</f>
        <v/>
      </c>
      <c r="C3711" t="str">
        <f>IF(HLOOKUP("CPUs",'vInfo (Imported)'!$1:$5000,A3711,FALSE)&gt;0,
HLOOKUP("CPUs",'vInfo (Imported)'!$1:$5000,A3711,FALSE),
"")</f>
        <v/>
      </c>
      <c r="D3711" t="str">
        <f>IF(HLOOKUP($D$1,'vInfo (Imported)'!$1:$5000,A3711,FALSE)&gt;0,
HLOOKUP($D$1,'vInfo (Imported)'!$1:$5000,A3711,FALSE),
"")</f>
        <v/>
      </c>
      <c r="E3711" t="str">
        <f>IF(HLOOKUP("Category",'vInfo (Imported)'!$1:$5000,A3711,FALSE)&gt;0,
HLOOKUP("Category",'vInfo (Imported)'!$1:$5000,A3711,FALSE),
"")</f>
        <v/>
      </c>
      <c r="F3711" t="str">
        <f>IF(HLOOKUP("OS according to the configuration file",'vInfo (Imported)'!$1:$5000,A3711,FALSE)&gt;0,
HLOOKUP("OS according to the configuration file",'vInfo (Imported)'!$1:$5000,A3711,FALSE),
"")</f>
        <v/>
      </c>
      <c r="G3711" s="1" t="str">
        <f>IF(HLOOKUP("Cluster",'vInfo (Imported)'!$1:$5000,A3711,FALSE)&gt;0,
HLOOKUP("Cluster",'vInfo (Imported)'!$1:$5000,A3711,FALSE),
"")</f>
        <v/>
      </c>
      <c r="K3711" s="28">
        <f>'vCluster (Imported)'!A3711</f>
        <v>0</v>
      </c>
      <c r="L3711">
        <f t="shared" si="345"/>
        <v>0</v>
      </c>
      <c r="M3711">
        <f t="shared" si="346"/>
        <v>0</v>
      </c>
      <c r="N3711">
        <f t="shared" si="347"/>
        <v>0</v>
      </c>
      <c r="O3711" s="1">
        <f t="shared" si="348"/>
        <v>0</v>
      </c>
      <c r="P3711">
        <f>SUMIFS('vCluster (Imported)'!$G:$G,'vCluster (Imported)'!$A:$A,K3711)</f>
        <v>0</v>
      </c>
      <c r="Q3711">
        <f t="shared" si="349"/>
        <v>0</v>
      </c>
    </row>
    <row r="3712" spans="1:17" x14ac:dyDescent="0.3">
      <c r="A3712">
        <f t="shared" si="344"/>
        <v>3712</v>
      </c>
      <c r="B3712" t="str">
        <f>IF(HLOOKUP("Memory",'vInfo (Imported)'!$1:$5000,A3712,FALSE)&gt;0,HLOOKUP("Memory",'vInfo (Imported)'!$1:$5000,A3712,FALSE),"")</f>
        <v/>
      </c>
      <c r="C3712" t="str">
        <f>IF(HLOOKUP("CPUs",'vInfo (Imported)'!$1:$5000,A3712,FALSE)&gt;0,
HLOOKUP("CPUs",'vInfo (Imported)'!$1:$5000,A3712,FALSE),
"")</f>
        <v/>
      </c>
      <c r="D3712" t="str">
        <f>IF(HLOOKUP($D$1,'vInfo (Imported)'!$1:$5000,A3712,FALSE)&gt;0,
HLOOKUP($D$1,'vInfo (Imported)'!$1:$5000,A3712,FALSE),
"")</f>
        <v/>
      </c>
      <c r="E3712" t="str">
        <f>IF(HLOOKUP("Category",'vInfo (Imported)'!$1:$5000,A3712,FALSE)&gt;0,
HLOOKUP("Category",'vInfo (Imported)'!$1:$5000,A3712,FALSE),
"")</f>
        <v/>
      </c>
      <c r="F3712" t="str">
        <f>IF(HLOOKUP("OS according to the configuration file",'vInfo (Imported)'!$1:$5000,A3712,FALSE)&gt;0,
HLOOKUP("OS according to the configuration file",'vInfo (Imported)'!$1:$5000,A3712,FALSE),
"")</f>
        <v/>
      </c>
      <c r="G3712" s="1" t="str">
        <f>IF(HLOOKUP("Cluster",'vInfo (Imported)'!$1:$5000,A3712,FALSE)&gt;0,
HLOOKUP("Cluster",'vInfo (Imported)'!$1:$5000,A3712,FALSE),
"")</f>
        <v/>
      </c>
      <c r="K3712" s="28">
        <f>'vCluster (Imported)'!A3712</f>
        <v>0</v>
      </c>
      <c r="L3712">
        <f t="shared" si="345"/>
        <v>0</v>
      </c>
      <c r="M3712">
        <f t="shared" si="346"/>
        <v>0</v>
      </c>
      <c r="N3712">
        <f t="shared" si="347"/>
        <v>0</v>
      </c>
      <c r="O3712" s="1">
        <f t="shared" si="348"/>
        <v>0</v>
      </c>
      <c r="P3712">
        <f>SUMIFS('vCluster (Imported)'!$G:$G,'vCluster (Imported)'!$A:$A,K3712)</f>
        <v>0</v>
      </c>
      <c r="Q3712">
        <f t="shared" si="349"/>
        <v>0</v>
      </c>
    </row>
    <row r="3713" spans="1:17" x14ac:dyDescent="0.3">
      <c r="A3713">
        <f t="shared" si="344"/>
        <v>3713</v>
      </c>
      <c r="B3713" t="str">
        <f>IF(HLOOKUP("Memory",'vInfo (Imported)'!$1:$5000,A3713,FALSE)&gt;0,HLOOKUP("Memory",'vInfo (Imported)'!$1:$5000,A3713,FALSE),"")</f>
        <v/>
      </c>
      <c r="C3713" t="str">
        <f>IF(HLOOKUP("CPUs",'vInfo (Imported)'!$1:$5000,A3713,FALSE)&gt;0,
HLOOKUP("CPUs",'vInfo (Imported)'!$1:$5000,A3713,FALSE),
"")</f>
        <v/>
      </c>
      <c r="D3713" t="str">
        <f>IF(HLOOKUP($D$1,'vInfo (Imported)'!$1:$5000,A3713,FALSE)&gt;0,
HLOOKUP($D$1,'vInfo (Imported)'!$1:$5000,A3713,FALSE),
"")</f>
        <v/>
      </c>
      <c r="E3713" t="str">
        <f>IF(HLOOKUP("Category",'vInfo (Imported)'!$1:$5000,A3713,FALSE)&gt;0,
HLOOKUP("Category",'vInfo (Imported)'!$1:$5000,A3713,FALSE),
"")</f>
        <v/>
      </c>
      <c r="F3713" t="str">
        <f>IF(HLOOKUP("OS according to the configuration file",'vInfo (Imported)'!$1:$5000,A3713,FALSE)&gt;0,
HLOOKUP("OS according to the configuration file",'vInfo (Imported)'!$1:$5000,A3713,FALSE),
"")</f>
        <v/>
      </c>
      <c r="G3713" s="1" t="str">
        <f>IF(HLOOKUP("Cluster",'vInfo (Imported)'!$1:$5000,A3713,FALSE)&gt;0,
HLOOKUP("Cluster",'vInfo (Imported)'!$1:$5000,A3713,FALSE),
"")</f>
        <v/>
      </c>
      <c r="K3713" s="28">
        <f>'vCluster (Imported)'!A3713</f>
        <v>0</v>
      </c>
      <c r="L3713">
        <f t="shared" si="345"/>
        <v>0</v>
      </c>
      <c r="M3713">
        <f t="shared" si="346"/>
        <v>0</v>
      </c>
      <c r="N3713">
        <f t="shared" si="347"/>
        <v>0</v>
      </c>
      <c r="O3713" s="1">
        <f t="shared" si="348"/>
        <v>0</v>
      </c>
      <c r="P3713">
        <f>SUMIFS('vCluster (Imported)'!$G:$G,'vCluster (Imported)'!$A:$A,K3713)</f>
        <v>0</v>
      </c>
      <c r="Q3713">
        <f t="shared" si="349"/>
        <v>0</v>
      </c>
    </row>
    <row r="3714" spans="1:17" x14ac:dyDescent="0.3">
      <c r="A3714">
        <f t="shared" ref="A3714:A3777" si="350">A3713+1</f>
        <v>3714</v>
      </c>
      <c r="B3714" t="str">
        <f>IF(HLOOKUP("Memory",'vInfo (Imported)'!$1:$5000,A3714,FALSE)&gt;0,HLOOKUP("Memory",'vInfo (Imported)'!$1:$5000,A3714,FALSE),"")</f>
        <v/>
      </c>
      <c r="C3714" t="str">
        <f>IF(HLOOKUP("CPUs",'vInfo (Imported)'!$1:$5000,A3714,FALSE)&gt;0,
HLOOKUP("CPUs",'vInfo (Imported)'!$1:$5000,A3714,FALSE),
"")</f>
        <v/>
      </c>
      <c r="D3714" t="str">
        <f>IF(HLOOKUP($D$1,'vInfo (Imported)'!$1:$5000,A3714,FALSE)&gt;0,
HLOOKUP($D$1,'vInfo (Imported)'!$1:$5000,A3714,FALSE),
"")</f>
        <v/>
      </c>
      <c r="E3714" t="str">
        <f>IF(HLOOKUP("Category",'vInfo (Imported)'!$1:$5000,A3714,FALSE)&gt;0,
HLOOKUP("Category",'vInfo (Imported)'!$1:$5000,A3714,FALSE),
"")</f>
        <v/>
      </c>
      <c r="F3714" t="str">
        <f>IF(HLOOKUP("OS according to the configuration file",'vInfo (Imported)'!$1:$5000,A3714,FALSE)&gt;0,
HLOOKUP("OS according to the configuration file",'vInfo (Imported)'!$1:$5000,A3714,FALSE),
"")</f>
        <v/>
      </c>
      <c r="G3714" s="1" t="str">
        <f>IF(HLOOKUP("Cluster",'vInfo (Imported)'!$1:$5000,A3714,FALSE)&gt;0,
HLOOKUP("Cluster",'vInfo (Imported)'!$1:$5000,A3714,FALSE),
"")</f>
        <v/>
      </c>
      <c r="K3714" s="28">
        <f>'vCluster (Imported)'!A3714</f>
        <v>0</v>
      </c>
      <c r="L3714">
        <f t="shared" ref="L3714:L3777" si="351">COUNTIFS(G:G,K3714,$E:$E,$L$1)</f>
        <v>0</v>
      </c>
      <c r="M3714">
        <f t="shared" ref="M3714:M3777" si="352">COUNTIFS(G:G,K3714,$E:$E,$M$1)</f>
        <v>0</v>
      </c>
      <c r="N3714">
        <f t="shared" ref="N3714:N3777" si="353">COUNTIFS(G:G,K3714,$E:$E,$N$1)</f>
        <v>0</v>
      </c>
      <c r="O3714" s="1">
        <f t="shared" ref="O3714:O3777" si="354">COUNTIFS(G:G,K3714,$E:$E,$O$1)</f>
        <v>0</v>
      </c>
      <c r="P3714">
        <f>SUMIFS('vCluster (Imported)'!$G:$G,'vCluster (Imported)'!$A:$A,K3714)</f>
        <v>0</v>
      </c>
      <c r="Q3714">
        <f t="shared" ref="Q3714:Q3777" si="355">IF(L3714&gt;0,P3714,0)</f>
        <v>0</v>
      </c>
    </row>
    <row r="3715" spans="1:17" x14ac:dyDescent="0.3">
      <c r="A3715">
        <f t="shared" si="350"/>
        <v>3715</v>
      </c>
      <c r="B3715" t="str">
        <f>IF(HLOOKUP("Memory",'vInfo (Imported)'!$1:$5000,A3715,FALSE)&gt;0,HLOOKUP("Memory",'vInfo (Imported)'!$1:$5000,A3715,FALSE),"")</f>
        <v/>
      </c>
      <c r="C3715" t="str">
        <f>IF(HLOOKUP("CPUs",'vInfo (Imported)'!$1:$5000,A3715,FALSE)&gt;0,
HLOOKUP("CPUs",'vInfo (Imported)'!$1:$5000,A3715,FALSE),
"")</f>
        <v/>
      </c>
      <c r="D3715" t="str">
        <f>IF(HLOOKUP($D$1,'vInfo (Imported)'!$1:$5000,A3715,FALSE)&gt;0,
HLOOKUP($D$1,'vInfo (Imported)'!$1:$5000,A3715,FALSE),
"")</f>
        <v/>
      </c>
      <c r="E3715" t="str">
        <f>IF(HLOOKUP("Category",'vInfo (Imported)'!$1:$5000,A3715,FALSE)&gt;0,
HLOOKUP("Category",'vInfo (Imported)'!$1:$5000,A3715,FALSE),
"")</f>
        <v/>
      </c>
      <c r="F3715" t="str">
        <f>IF(HLOOKUP("OS according to the configuration file",'vInfo (Imported)'!$1:$5000,A3715,FALSE)&gt;0,
HLOOKUP("OS according to the configuration file",'vInfo (Imported)'!$1:$5000,A3715,FALSE),
"")</f>
        <v/>
      </c>
      <c r="G3715" s="1" t="str">
        <f>IF(HLOOKUP("Cluster",'vInfo (Imported)'!$1:$5000,A3715,FALSE)&gt;0,
HLOOKUP("Cluster",'vInfo (Imported)'!$1:$5000,A3715,FALSE),
"")</f>
        <v/>
      </c>
      <c r="K3715" s="28">
        <f>'vCluster (Imported)'!A3715</f>
        <v>0</v>
      </c>
      <c r="L3715">
        <f t="shared" si="351"/>
        <v>0</v>
      </c>
      <c r="M3715">
        <f t="shared" si="352"/>
        <v>0</v>
      </c>
      <c r="N3715">
        <f t="shared" si="353"/>
        <v>0</v>
      </c>
      <c r="O3715" s="1">
        <f t="shared" si="354"/>
        <v>0</v>
      </c>
      <c r="P3715">
        <f>SUMIFS('vCluster (Imported)'!$G:$G,'vCluster (Imported)'!$A:$A,K3715)</f>
        <v>0</v>
      </c>
      <c r="Q3715">
        <f t="shared" si="355"/>
        <v>0</v>
      </c>
    </row>
    <row r="3716" spans="1:17" x14ac:dyDescent="0.3">
      <c r="A3716">
        <f t="shared" si="350"/>
        <v>3716</v>
      </c>
      <c r="B3716" t="str">
        <f>IF(HLOOKUP("Memory",'vInfo (Imported)'!$1:$5000,A3716,FALSE)&gt;0,HLOOKUP("Memory",'vInfo (Imported)'!$1:$5000,A3716,FALSE),"")</f>
        <v/>
      </c>
      <c r="C3716" t="str">
        <f>IF(HLOOKUP("CPUs",'vInfo (Imported)'!$1:$5000,A3716,FALSE)&gt;0,
HLOOKUP("CPUs",'vInfo (Imported)'!$1:$5000,A3716,FALSE),
"")</f>
        <v/>
      </c>
      <c r="D3716" t="str">
        <f>IF(HLOOKUP($D$1,'vInfo (Imported)'!$1:$5000,A3716,FALSE)&gt;0,
HLOOKUP($D$1,'vInfo (Imported)'!$1:$5000,A3716,FALSE),
"")</f>
        <v/>
      </c>
      <c r="E3716" t="str">
        <f>IF(HLOOKUP("Category",'vInfo (Imported)'!$1:$5000,A3716,FALSE)&gt;0,
HLOOKUP("Category",'vInfo (Imported)'!$1:$5000,A3716,FALSE),
"")</f>
        <v/>
      </c>
      <c r="F3716" t="str">
        <f>IF(HLOOKUP("OS according to the configuration file",'vInfo (Imported)'!$1:$5000,A3716,FALSE)&gt;0,
HLOOKUP("OS according to the configuration file",'vInfo (Imported)'!$1:$5000,A3716,FALSE),
"")</f>
        <v/>
      </c>
      <c r="G3716" s="1" t="str">
        <f>IF(HLOOKUP("Cluster",'vInfo (Imported)'!$1:$5000,A3716,FALSE)&gt;0,
HLOOKUP("Cluster",'vInfo (Imported)'!$1:$5000,A3716,FALSE),
"")</f>
        <v/>
      </c>
      <c r="K3716" s="28">
        <f>'vCluster (Imported)'!A3716</f>
        <v>0</v>
      </c>
      <c r="L3716">
        <f t="shared" si="351"/>
        <v>0</v>
      </c>
      <c r="M3716">
        <f t="shared" si="352"/>
        <v>0</v>
      </c>
      <c r="N3716">
        <f t="shared" si="353"/>
        <v>0</v>
      </c>
      <c r="O3716" s="1">
        <f t="shared" si="354"/>
        <v>0</v>
      </c>
      <c r="P3716">
        <f>SUMIFS('vCluster (Imported)'!$G:$G,'vCluster (Imported)'!$A:$A,K3716)</f>
        <v>0</v>
      </c>
      <c r="Q3716">
        <f t="shared" si="355"/>
        <v>0</v>
      </c>
    </row>
    <row r="3717" spans="1:17" x14ac:dyDescent="0.3">
      <c r="A3717">
        <f t="shared" si="350"/>
        <v>3717</v>
      </c>
      <c r="B3717" t="str">
        <f>IF(HLOOKUP("Memory",'vInfo (Imported)'!$1:$5000,A3717,FALSE)&gt;0,HLOOKUP("Memory",'vInfo (Imported)'!$1:$5000,A3717,FALSE),"")</f>
        <v/>
      </c>
      <c r="C3717" t="str">
        <f>IF(HLOOKUP("CPUs",'vInfo (Imported)'!$1:$5000,A3717,FALSE)&gt;0,
HLOOKUP("CPUs",'vInfo (Imported)'!$1:$5000,A3717,FALSE),
"")</f>
        <v/>
      </c>
      <c r="D3717" t="str">
        <f>IF(HLOOKUP($D$1,'vInfo (Imported)'!$1:$5000,A3717,FALSE)&gt;0,
HLOOKUP($D$1,'vInfo (Imported)'!$1:$5000,A3717,FALSE),
"")</f>
        <v/>
      </c>
      <c r="E3717" t="str">
        <f>IF(HLOOKUP("Category",'vInfo (Imported)'!$1:$5000,A3717,FALSE)&gt;0,
HLOOKUP("Category",'vInfo (Imported)'!$1:$5000,A3717,FALSE),
"")</f>
        <v/>
      </c>
      <c r="F3717" t="str">
        <f>IF(HLOOKUP("OS according to the configuration file",'vInfo (Imported)'!$1:$5000,A3717,FALSE)&gt;0,
HLOOKUP("OS according to the configuration file",'vInfo (Imported)'!$1:$5000,A3717,FALSE),
"")</f>
        <v/>
      </c>
      <c r="G3717" s="1" t="str">
        <f>IF(HLOOKUP("Cluster",'vInfo (Imported)'!$1:$5000,A3717,FALSE)&gt;0,
HLOOKUP("Cluster",'vInfo (Imported)'!$1:$5000,A3717,FALSE),
"")</f>
        <v/>
      </c>
      <c r="K3717" s="28">
        <f>'vCluster (Imported)'!A3717</f>
        <v>0</v>
      </c>
      <c r="L3717">
        <f t="shared" si="351"/>
        <v>0</v>
      </c>
      <c r="M3717">
        <f t="shared" si="352"/>
        <v>0</v>
      </c>
      <c r="N3717">
        <f t="shared" si="353"/>
        <v>0</v>
      </c>
      <c r="O3717" s="1">
        <f t="shared" si="354"/>
        <v>0</v>
      </c>
      <c r="P3717">
        <f>SUMIFS('vCluster (Imported)'!$G:$G,'vCluster (Imported)'!$A:$A,K3717)</f>
        <v>0</v>
      </c>
      <c r="Q3717">
        <f t="shared" si="355"/>
        <v>0</v>
      </c>
    </row>
    <row r="3718" spans="1:17" x14ac:dyDescent="0.3">
      <c r="A3718">
        <f t="shared" si="350"/>
        <v>3718</v>
      </c>
      <c r="B3718" t="str">
        <f>IF(HLOOKUP("Memory",'vInfo (Imported)'!$1:$5000,A3718,FALSE)&gt;0,HLOOKUP("Memory",'vInfo (Imported)'!$1:$5000,A3718,FALSE),"")</f>
        <v/>
      </c>
      <c r="C3718" t="str">
        <f>IF(HLOOKUP("CPUs",'vInfo (Imported)'!$1:$5000,A3718,FALSE)&gt;0,
HLOOKUP("CPUs",'vInfo (Imported)'!$1:$5000,A3718,FALSE),
"")</f>
        <v/>
      </c>
      <c r="D3718" t="str">
        <f>IF(HLOOKUP($D$1,'vInfo (Imported)'!$1:$5000,A3718,FALSE)&gt;0,
HLOOKUP($D$1,'vInfo (Imported)'!$1:$5000,A3718,FALSE),
"")</f>
        <v/>
      </c>
      <c r="E3718" t="str">
        <f>IF(HLOOKUP("Category",'vInfo (Imported)'!$1:$5000,A3718,FALSE)&gt;0,
HLOOKUP("Category",'vInfo (Imported)'!$1:$5000,A3718,FALSE),
"")</f>
        <v/>
      </c>
      <c r="F3718" t="str">
        <f>IF(HLOOKUP("OS according to the configuration file",'vInfo (Imported)'!$1:$5000,A3718,FALSE)&gt;0,
HLOOKUP("OS according to the configuration file",'vInfo (Imported)'!$1:$5000,A3718,FALSE),
"")</f>
        <v/>
      </c>
      <c r="G3718" s="1" t="str">
        <f>IF(HLOOKUP("Cluster",'vInfo (Imported)'!$1:$5000,A3718,FALSE)&gt;0,
HLOOKUP("Cluster",'vInfo (Imported)'!$1:$5000,A3718,FALSE),
"")</f>
        <v/>
      </c>
      <c r="K3718" s="28">
        <f>'vCluster (Imported)'!A3718</f>
        <v>0</v>
      </c>
      <c r="L3718">
        <f t="shared" si="351"/>
        <v>0</v>
      </c>
      <c r="M3718">
        <f t="shared" si="352"/>
        <v>0</v>
      </c>
      <c r="N3718">
        <f t="shared" si="353"/>
        <v>0</v>
      </c>
      <c r="O3718" s="1">
        <f t="shared" si="354"/>
        <v>0</v>
      </c>
      <c r="P3718">
        <f>SUMIFS('vCluster (Imported)'!$G:$G,'vCluster (Imported)'!$A:$A,K3718)</f>
        <v>0</v>
      </c>
      <c r="Q3718">
        <f t="shared" si="355"/>
        <v>0</v>
      </c>
    </row>
    <row r="3719" spans="1:17" x14ac:dyDescent="0.3">
      <c r="A3719">
        <f t="shared" si="350"/>
        <v>3719</v>
      </c>
      <c r="B3719" t="str">
        <f>IF(HLOOKUP("Memory",'vInfo (Imported)'!$1:$5000,A3719,FALSE)&gt;0,HLOOKUP("Memory",'vInfo (Imported)'!$1:$5000,A3719,FALSE),"")</f>
        <v/>
      </c>
      <c r="C3719" t="str">
        <f>IF(HLOOKUP("CPUs",'vInfo (Imported)'!$1:$5000,A3719,FALSE)&gt;0,
HLOOKUP("CPUs",'vInfo (Imported)'!$1:$5000,A3719,FALSE),
"")</f>
        <v/>
      </c>
      <c r="D3719" t="str">
        <f>IF(HLOOKUP($D$1,'vInfo (Imported)'!$1:$5000,A3719,FALSE)&gt;0,
HLOOKUP($D$1,'vInfo (Imported)'!$1:$5000,A3719,FALSE),
"")</f>
        <v/>
      </c>
      <c r="E3719" t="str">
        <f>IF(HLOOKUP("Category",'vInfo (Imported)'!$1:$5000,A3719,FALSE)&gt;0,
HLOOKUP("Category",'vInfo (Imported)'!$1:$5000,A3719,FALSE),
"")</f>
        <v/>
      </c>
      <c r="F3719" t="str">
        <f>IF(HLOOKUP("OS according to the configuration file",'vInfo (Imported)'!$1:$5000,A3719,FALSE)&gt;0,
HLOOKUP("OS according to the configuration file",'vInfo (Imported)'!$1:$5000,A3719,FALSE),
"")</f>
        <v/>
      </c>
      <c r="G3719" s="1" t="str">
        <f>IF(HLOOKUP("Cluster",'vInfo (Imported)'!$1:$5000,A3719,FALSE)&gt;0,
HLOOKUP("Cluster",'vInfo (Imported)'!$1:$5000,A3719,FALSE),
"")</f>
        <v/>
      </c>
      <c r="K3719" s="28">
        <f>'vCluster (Imported)'!A3719</f>
        <v>0</v>
      </c>
      <c r="L3719">
        <f t="shared" si="351"/>
        <v>0</v>
      </c>
      <c r="M3719">
        <f t="shared" si="352"/>
        <v>0</v>
      </c>
      <c r="N3719">
        <f t="shared" si="353"/>
        <v>0</v>
      </c>
      <c r="O3719" s="1">
        <f t="shared" si="354"/>
        <v>0</v>
      </c>
      <c r="P3719">
        <f>SUMIFS('vCluster (Imported)'!$G:$G,'vCluster (Imported)'!$A:$A,K3719)</f>
        <v>0</v>
      </c>
      <c r="Q3719">
        <f t="shared" si="355"/>
        <v>0</v>
      </c>
    </row>
    <row r="3720" spans="1:17" x14ac:dyDescent="0.3">
      <c r="A3720">
        <f t="shared" si="350"/>
        <v>3720</v>
      </c>
      <c r="B3720" t="str">
        <f>IF(HLOOKUP("Memory",'vInfo (Imported)'!$1:$5000,A3720,FALSE)&gt;0,HLOOKUP("Memory",'vInfo (Imported)'!$1:$5000,A3720,FALSE),"")</f>
        <v/>
      </c>
      <c r="C3720" t="str">
        <f>IF(HLOOKUP("CPUs",'vInfo (Imported)'!$1:$5000,A3720,FALSE)&gt;0,
HLOOKUP("CPUs",'vInfo (Imported)'!$1:$5000,A3720,FALSE),
"")</f>
        <v/>
      </c>
      <c r="D3720" t="str">
        <f>IF(HLOOKUP($D$1,'vInfo (Imported)'!$1:$5000,A3720,FALSE)&gt;0,
HLOOKUP($D$1,'vInfo (Imported)'!$1:$5000,A3720,FALSE),
"")</f>
        <v/>
      </c>
      <c r="E3720" t="str">
        <f>IF(HLOOKUP("Category",'vInfo (Imported)'!$1:$5000,A3720,FALSE)&gt;0,
HLOOKUP("Category",'vInfo (Imported)'!$1:$5000,A3720,FALSE),
"")</f>
        <v/>
      </c>
      <c r="F3720" t="str">
        <f>IF(HLOOKUP("OS according to the configuration file",'vInfo (Imported)'!$1:$5000,A3720,FALSE)&gt;0,
HLOOKUP("OS according to the configuration file",'vInfo (Imported)'!$1:$5000,A3720,FALSE),
"")</f>
        <v/>
      </c>
      <c r="G3720" s="1" t="str">
        <f>IF(HLOOKUP("Cluster",'vInfo (Imported)'!$1:$5000,A3720,FALSE)&gt;0,
HLOOKUP("Cluster",'vInfo (Imported)'!$1:$5000,A3720,FALSE),
"")</f>
        <v/>
      </c>
      <c r="K3720" s="28">
        <f>'vCluster (Imported)'!A3720</f>
        <v>0</v>
      </c>
      <c r="L3720">
        <f t="shared" si="351"/>
        <v>0</v>
      </c>
      <c r="M3720">
        <f t="shared" si="352"/>
        <v>0</v>
      </c>
      <c r="N3720">
        <f t="shared" si="353"/>
        <v>0</v>
      </c>
      <c r="O3720" s="1">
        <f t="shared" si="354"/>
        <v>0</v>
      </c>
      <c r="P3720">
        <f>SUMIFS('vCluster (Imported)'!$G:$G,'vCluster (Imported)'!$A:$A,K3720)</f>
        <v>0</v>
      </c>
      <c r="Q3720">
        <f t="shared" si="355"/>
        <v>0</v>
      </c>
    </row>
    <row r="3721" spans="1:17" x14ac:dyDescent="0.3">
      <c r="A3721">
        <f t="shared" si="350"/>
        <v>3721</v>
      </c>
      <c r="B3721" t="str">
        <f>IF(HLOOKUP("Memory",'vInfo (Imported)'!$1:$5000,A3721,FALSE)&gt;0,HLOOKUP("Memory",'vInfo (Imported)'!$1:$5000,A3721,FALSE),"")</f>
        <v/>
      </c>
      <c r="C3721" t="str">
        <f>IF(HLOOKUP("CPUs",'vInfo (Imported)'!$1:$5000,A3721,FALSE)&gt;0,
HLOOKUP("CPUs",'vInfo (Imported)'!$1:$5000,A3721,FALSE),
"")</f>
        <v/>
      </c>
      <c r="D3721" t="str">
        <f>IF(HLOOKUP($D$1,'vInfo (Imported)'!$1:$5000,A3721,FALSE)&gt;0,
HLOOKUP($D$1,'vInfo (Imported)'!$1:$5000,A3721,FALSE),
"")</f>
        <v/>
      </c>
      <c r="E3721" t="str">
        <f>IF(HLOOKUP("Category",'vInfo (Imported)'!$1:$5000,A3721,FALSE)&gt;0,
HLOOKUP("Category",'vInfo (Imported)'!$1:$5000,A3721,FALSE),
"")</f>
        <v/>
      </c>
      <c r="F3721" t="str">
        <f>IF(HLOOKUP("OS according to the configuration file",'vInfo (Imported)'!$1:$5000,A3721,FALSE)&gt;0,
HLOOKUP("OS according to the configuration file",'vInfo (Imported)'!$1:$5000,A3721,FALSE),
"")</f>
        <v/>
      </c>
      <c r="G3721" s="1" t="str">
        <f>IF(HLOOKUP("Cluster",'vInfo (Imported)'!$1:$5000,A3721,FALSE)&gt;0,
HLOOKUP("Cluster",'vInfo (Imported)'!$1:$5000,A3721,FALSE),
"")</f>
        <v/>
      </c>
      <c r="K3721" s="28">
        <f>'vCluster (Imported)'!A3721</f>
        <v>0</v>
      </c>
      <c r="L3721">
        <f t="shared" si="351"/>
        <v>0</v>
      </c>
      <c r="M3721">
        <f t="shared" si="352"/>
        <v>0</v>
      </c>
      <c r="N3721">
        <f t="shared" si="353"/>
        <v>0</v>
      </c>
      <c r="O3721" s="1">
        <f t="shared" si="354"/>
        <v>0</v>
      </c>
      <c r="P3721">
        <f>SUMIFS('vCluster (Imported)'!$G:$G,'vCluster (Imported)'!$A:$A,K3721)</f>
        <v>0</v>
      </c>
      <c r="Q3721">
        <f t="shared" si="355"/>
        <v>0</v>
      </c>
    </row>
    <row r="3722" spans="1:17" x14ac:dyDescent="0.3">
      <c r="A3722">
        <f t="shared" si="350"/>
        <v>3722</v>
      </c>
      <c r="B3722" t="str">
        <f>IF(HLOOKUP("Memory",'vInfo (Imported)'!$1:$5000,A3722,FALSE)&gt;0,HLOOKUP("Memory",'vInfo (Imported)'!$1:$5000,A3722,FALSE),"")</f>
        <v/>
      </c>
      <c r="C3722" t="str">
        <f>IF(HLOOKUP("CPUs",'vInfo (Imported)'!$1:$5000,A3722,FALSE)&gt;0,
HLOOKUP("CPUs",'vInfo (Imported)'!$1:$5000,A3722,FALSE),
"")</f>
        <v/>
      </c>
      <c r="D3722" t="str">
        <f>IF(HLOOKUP($D$1,'vInfo (Imported)'!$1:$5000,A3722,FALSE)&gt;0,
HLOOKUP($D$1,'vInfo (Imported)'!$1:$5000,A3722,FALSE),
"")</f>
        <v/>
      </c>
      <c r="E3722" t="str">
        <f>IF(HLOOKUP("Category",'vInfo (Imported)'!$1:$5000,A3722,FALSE)&gt;0,
HLOOKUP("Category",'vInfo (Imported)'!$1:$5000,A3722,FALSE),
"")</f>
        <v/>
      </c>
      <c r="F3722" t="str">
        <f>IF(HLOOKUP("OS according to the configuration file",'vInfo (Imported)'!$1:$5000,A3722,FALSE)&gt;0,
HLOOKUP("OS according to the configuration file",'vInfo (Imported)'!$1:$5000,A3722,FALSE),
"")</f>
        <v/>
      </c>
      <c r="G3722" s="1" t="str">
        <f>IF(HLOOKUP("Cluster",'vInfo (Imported)'!$1:$5000,A3722,FALSE)&gt;0,
HLOOKUP("Cluster",'vInfo (Imported)'!$1:$5000,A3722,FALSE),
"")</f>
        <v/>
      </c>
      <c r="K3722" s="28">
        <f>'vCluster (Imported)'!A3722</f>
        <v>0</v>
      </c>
      <c r="L3722">
        <f t="shared" si="351"/>
        <v>0</v>
      </c>
      <c r="M3722">
        <f t="shared" si="352"/>
        <v>0</v>
      </c>
      <c r="N3722">
        <f t="shared" si="353"/>
        <v>0</v>
      </c>
      <c r="O3722" s="1">
        <f t="shared" si="354"/>
        <v>0</v>
      </c>
      <c r="P3722">
        <f>SUMIFS('vCluster (Imported)'!$G:$G,'vCluster (Imported)'!$A:$A,K3722)</f>
        <v>0</v>
      </c>
      <c r="Q3722">
        <f t="shared" si="355"/>
        <v>0</v>
      </c>
    </row>
    <row r="3723" spans="1:17" x14ac:dyDescent="0.3">
      <c r="A3723">
        <f t="shared" si="350"/>
        <v>3723</v>
      </c>
      <c r="B3723" t="str">
        <f>IF(HLOOKUP("Memory",'vInfo (Imported)'!$1:$5000,A3723,FALSE)&gt;0,HLOOKUP("Memory",'vInfo (Imported)'!$1:$5000,A3723,FALSE),"")</f>
        <v/>
      </c>
      <c r="C3723" t="str">
        <f>IF(HLOOKUP("CPUs",'vInfo (Imported)'!$1:$5000,A3723,FALSE)&gt;0,
HLOOKUP("CPUs",'vInfo (Imported)'!$1:$5000,A3723,FALSE),
"")</f>
        <v/>
      </c>
      <c r="D3723" t="str">
        <f>IF(HLOOKUP($D$1,'vInfo (Imported)'!$1:$5000,A3723,FALSE)&gt;0,
HLOOKUP($D$1,'vInfo (Imported)'!$1:$5000,A3723,FALSE),
"")</f>
        <v/>
      </c>
      <c r="E3723" t="str">
        <f>IF(HLOOKUP("Category",'vInfo (Imported)'!$1:$5000,A3723,FALSE)&gt;0,
HLOOKUP("Category",'vInfo (Imported)'!$1:$5000,A3723,FALSE),
"")</f>
        <v/>
      </c>
      <c r="F3723" t="str">
        <f>IF(HLOOKUP("OS according to the configuration file",'vInfo (Imported)'!$1:$5000,A3723,FALSE)&gt;0,
HLOOKUP("OS according to the configuration file",'vInfo (Imported)'!$1:$5000,A3723,FALSE),
"")</f>
        <v/>
      </c>
      <c r="G3723" s="1" t="str">
        <f>IF(HLOOKUP("Cluster",'vInfo (Imported)'!$1:$5000,A3723,FALSE)&gt;0,
HLOOKUP("Cluster",'vInfo (Imported)'!$1:$5000,A3723,FALSE),
"")</f>
        <v/>
      </c>
      <c r="K3723" s="28">
        <f>'vCluster (Imported)'!A3723</f>
        <v>0</v>
      </c>
      <c r="L3723">
        <f t="shared" si="351"/>
        <v>0</v>
      </c>
      <c r="M3723">
        <f t="shared" si="352"/>
        <v>0</v>
      </c>
      <c r="N3723">
        <f t="shared" si="353"/>
        <v>0</v>
      </c>
      <c r="O3723" s="1">
        <f t="shared" si="354"/>
        <v>0</v>
      </c>
      <c r="P3723">
        <f>SUMIFS('vCluster (Imported)'!$G:$G,'vCluster (Imported)'!$A:$A,K3723)</f>
        <v>0</v>
      </c>
      <c r="Q3723">
        <f t="shared" si="355"/>
        <v>0</v>
      </c>
    </row>
    <row r="3724" spans="1:17" x14ac:dyDescent="0.3">
      <c r="A3724">
        <f t="shared" si="350"/>
        <v>3724</v>
      </c>
      <c r="B3724" t="str">
        <f>IF(HLOOKUP("Memory",'vInfo (Imported)'!$1:$5000,A3724,FALSE)&gt;0,HLOOKUP("Memory",'vInfo (Imported)'!$1:$5000,A3724,FALSE),"")</f>
        <v/>
      </c>
      <c r="C3724" t="str">
        <f>IF(HLOOKUP("CPUs",'vInfo (Imported)'!$1:$5000,A3724,FALSE)&gt;0,
HLOOKUP("CPUs",'vInfo (Imported)'!$1:$5000,A3724,FALSE),
"")</f>
        <v/>
      </c>
      <c r="D3724" t="str">
        <f>IF(HLOOKUP($D$1,'vInfo (Imported)'!$1:$5000,A3724,FALSE)&gt;0,
HLOOKUP($D$1,'vInfo (Imported)'!$1:$5000,A3724,FALSE),
"")</f>
        <v/>
      </c>
      <c r="E3724" t="str">
        <f>IF(HLOOKUP("Category",'vInfo (Imported)'!$1:$5000,A3724,FALSE)&gt;0,
HLOOKUP("Category",'vInfo (Imported)'!$1:$5000,A3724,FALSE),
"")</f>
        <v/>
      </c>
      <c r="F3724" t="str">
        <f>IF(HLOOKUP("OS according to the configuration file",'vInfo (Imported)'!$1:$5000,A3724,FALSE)&gt;0,
HLOOKUP("OS according to the configuration file",'vInfo (Imported)'!$1:$5000,A3724,FALSE),
"")</f>
        <v/>
      </c>
      <c r="G3724" s="1" t="str">
        <f>IF(HLOOKUP("Cluster",'vInfo (Imported)'!$1:$5000,A3724,FALSE)&gt;0,
HLOOKUP("Cluster",'vInfo (Imported)'!$1:$5000,A3724,FALSE),
"")</f>
        <v/>
      </c>
      <c r="K3724" s="28">
        <f>'vCluster (Imported)'!A3724</f>
        <v>0</v>
      </c>
      <c r="L3724">
        <f t="shared" si="351"/>
        <v>0</v>
      </c>
      <c r="M3724">
        <f t="shared" si="352"/>
        <v>0</v>
      </c>
      <c r="N3724">
        <f t="shared" si="353"/>
        <v>0</v>
      </c>
      <c r="O3724" s="1">
        <f t="shared" si="354"/>
        <v>0</v>
      </c>
      <c r="P3724">
        <f>SUMIFS('vCluster (Imported)'!$G:$G,'vCluster (Imported)'!$A:$A,K3724)</f>
        <v>0</v>
      </c>
      <c r="Q3724">
        <f t="shared" si="355"/>
        <v>0</v>
      </c>
    </row>
    <row r="3725" spans="1:17" x14ac:dyDescent="0.3">
      <c r="A3725">
        <f t="shared" si="350"/>
        <v>3725</v>
      </c>
      <c r="B3725" t="str">
        <f>IF(HLOOKUP("Memory",'vInfo (Imported)'!$1:$5000,A3725,FALSE)&gt;0,HLOOKUP("Memory",'vInfo (Imported)'!$1:$5000,A3725,FALSE),"")</f>
        <v/>
      </c>
      <c r="C3725" t="str">
        <f>IF(HLOOKUP("CPUs",'vInfo (Imported)'!$1:$5000,A3725,FALSE)&gt;0,
HLOOKUP("CPUs",'vInfo (Imported)'!$1:$5000,A3725,FALSE),
"")</f>
        <v/>
      </c>
      <c r="D3725" t="str">
        <f>IF(HLOOKUP($D$1,'vInfo (Imported)'!$1:$5000,A3725,FALSE)&gt;0,
HLOOKUP($D$1,'vInfo (Imported)'!$1:$5000,A3725,FALSE),
"")</f>
        <v/>
      </c>
      <c r="E3725" t="str">
        <f>IF(HLOOKUP("Category",'vInfo (Imported)'!$1:$5000,A3725,FALSE)&gt;0,
HLOOKUP("Category",'vInfo (Imported)'!$1:$5000,A3725,FALSE),
"")</f>
        <v/>
      </c>
      <c r="F3725" t="str">
        <f>IF(HLOOKUP("OS according to the configuration file",'vInfo (Imported)'!$1:$5000,A3725,FALSE)&gt;0,
HLOOKUP("OS according to the configuration file",'vInfo (Imported)'!$1:$5000,A3725,FALSE),
"")</f>
        <v/>
      </c>
      <c r="G3725" s="1" t="str">
        <f>IF(HLOOKUP("Cluster",'vInfo (Imported)'!$1:$5000,A3725,FALSE)&gt;0,
HLOOKUP("Cluster",'vInfo (Imported)'!$1:$5000,A3725,FALSE),
"")</f>
        <v/>
      </c>
      <c r="K3725" s="28">
        <f>'vCluster (Imported)'!A3725</f>
        <v>0</v>
      </c>
      <c r="L3725">
        <f t="shared" si="351"/>
        <v>0</v>
      </c>
      <c r="M3725">
        <f t="shared" si="352"/>
        <v>0</v>
      </c>
      <c r="N3725">
        <f t="shared" si="353"/>
        <v>0</v>
      </c>
      <c r="O3725" s="1">
        <f t="shared" si="354"/>
        <v>0</v>
      </c>
      <c r="P3725">
        <f>SUMIFS('vCluster (Imported)'!$G:$G,'vCluster (Imported)'!$A:$A,K3725)</f>
        <v>0</v>
      </c>
      <c r="Q3725">
        <f t="shared" si="355"/>
        <v>0</v>
      </c>
    </row>
    <row r="3726" spans="1:17" x14ac:dyDescent="0.3">
      <c r="A3726">
        <f t="shared" si="350"/>
        <v>3726</v>
      </c>
      <c r="B3726" t="str">
        <f>IF(HLOOKUP("Memory",'vInfo (Imported)'!$1:$5000,A3726,FALSE)&gt;0,HLOOKUP("Memory",'vInfo (Imported)'!$1:$5000,A3726,FALSE),"")</f>
        <v/>
      </c>
      <c r="C3726" t="str">
        <f>IF(HLOOKUP("CPUs",'vInfo (Imported)'!$1:$5000,A3726,FALSE)&gt;0,
HLOOKUP("CPUs",'vInfo (Imported)'!$1:$5000,A3726,FALSE),
"")</f>
        <v/>
      </c>
      <c r="D3726" t="str">
        <f>IF(HLOOKUP($D$1,'vInfo (Imported)'!$1:$5000,A3726,FALSE)&gt;0,
HLOOKUP($D$1,'vInfo (Imported)'!$1:$5000,A3726,FALSE),
"")</f>
        <v/>
      </c>
      <c r="E3726" t="str">
        <f>IF(HLOOKUP("Category",'vInfo (Imported)'!$1:$5000,A3726,FALSE)&gt;0,
HLOOKUP("Category",'vInfo (Imported)'!$1:$5000,A3726,FALSE),
"")</f>
        <v/>
      </c>
      <c r="F3726" t="str">
        <f>IF(HLOOKUP("OS according to the configuration file",'vInfo (Imported)'!$1:$5000,A3726,FALSE)&gt;0,
HLOOKUP("OS according to the configuration file",'vInfo (Imported)'!$1:$5000,A3726,FALSE),
"")</f>
        <v/>
      </c>
      <c r="G3726" s="1" t="str">
        <f>IF(HLOOKUP("Cluster",'vInfo (Imported)'!$1:$5000,A3726,FALSE)&gt;0,
HLOOKUP("Cluster",'vInfo (Imported)'!$1:$5000,A3726,FALSE),
"")</f>
        <v/>
      </c>
      <c r="K3726" s="28">
        <f>'vCluster (Imported)'!A3726</f>
        <v>0</v>
      </c>
      <c r="L3726">
        <f t="shared" si="351"/>
        <v>0</v>
      </c>
      <c r="M3726">
        <f t="shared" si="352"/>
        <v>0</v>
      </c>
      <c r="N3726">
        <f t="shared" si="353"/>
        <v>0</v>
      </c>
      <c r="O3726" s="1">
        <f t="shared" si="354"/>
        <v>0</v>
      </c>
      <c r="P3726">
        <f>SUMIFS('vCluster (Imported)'!$G:$G,'vCluster (Imported)'!$A:$A,K3726)</f>
        <v>0</v>
      </c>
      <c r="Q3726">
        <f t="shared" si="355"/>
        <v>0</v>
      </c>
    </row>
    <row r="3727" spans="1:17" x14ac:dyDescent="0.3">
      <c r="A3727">
        <f t="shared" si="350"/>
        <v>3727</v>
      </c>
      <c r="B3727" t="str">
        <f>IF(HLOOKUP("Memory",'vInfo (Imported)'!$1:$5000,A3727,FALSE)&gt;0,HLOOKUP("Memory",'vInfo (Imported)'!$1:$5000,A3727,FALSE),"")</f>
        <v/>
      </c>
      <c r="C3727" t="str">
        <f>IF(HLOOKUP("CPUs",'vInfo (Imported)'!$1:$5000,A3727,FALSE)&gt;0,
HLOOKUP("CPUs",'vInfo (Imported)'!$1:$5000,A3727,FALSE),
"")</f>
        <v/>
      </c>
      <c r="D3727" t="str">
        <f>IF(HLOOKUP($D$1,'vInfo (Imported)'!$1:$5000,A3727,FALSE)&gt;0,
HLOOKUP($D$1,'vInfo (Imported)'!$1:$5000,A3727,FALSE),
"")</f>
        <v/>
      </c>
      <c r="E3727" t="str">
        <f>IF(HLOOKUP("Category",'vInfo (Imported)'!$1:$5000,A3727,FALSE)&gt;0,
HLOOKUP("Category",'vInfo (Imported)'!$1:$5000,A3727,FALSE),
"")</f>
        <v/>
      </c>
      <c r="F3727" t="str">
        <f>IF(HLOOKUP("OS according to the configuration file",'vInfo (Imported)'!$1:$5000,A3727,FALSE)&gt;0,
HLOOKUP("OS according to the configuration file",'vInfo (Imported)'!$1:$5000,A3727,FALSE),
"")</f>
        <v/>
      </c>
      <c r="G3727" s="1" t="str">
        <f>IF(HLOOKUP("Cluster",'vInfo (Imported)'!$1:$5000,A3727,FALSE)&gt;0,
HLOOKUP("Cluster",'vInfo (Imported)'!$1:$5000,A3727,FALSE),
"")</f>
        <v/>
      </c>
      <c r="K3727" s="28">
        <f>'vCluster (Imported)'!A3727</f>
        <v>0</v>
      </c>
      <c r="L3727">
        <f t="shared" si="351"/>
        <v>0</v>
      </c>
      <c r="M3727">
        <f t="shared" si="352"/>
        <v>0</v>
      </c>
      <c r="N3727">
        <f t="shared" si="353"/>
        <v>0</v>
      </c>
      <c r="O3727" s="1">
        <f t="shared" si="354"/>
        <v>0</v>
      </c>
      <c r="P3727">
        <f>SUMIFS('vCluster (Imported)'!$G:$G,'vCluster (Imported)'!$A:$A,K3727)</f>
        <v>0</v>
      </c>
      <c r="Q3727">
        <f t="shared" si="355"/>
        <v>0</v>
      </c>
    </row>
    <row r="3728" spans="1:17" x14ac:dyDescent="0.3">
      <c r="A3728">
        <f t="shared" si="350"/>
        <v>3728</v>
      </c>
      <c r="B3728" t="str">
        <f>IF(HLOOKUP("Memory",'vInfo (Imported)'!$1:$5000,A3728,FALSE)&gt;0,HLOOKUP("Memory",'vInfo (Imported)'!$1:$5000,A3728,FALSE),"")</f>
        <v/>
      </c>
      <c r="C3728" t="str">
        <f>IF(HLOOKUP("CPUs",'vInfo (Imported)'!$1:$5000,A3728,FALSE)&gt;0,
HLOOKUP("CPUs",'vInfo (Imported)'!$1:$5000,A3728,FALSE),
"")</f>
        <v/>
      </c>
      <c r="D3728" t="str">
        <f>IF(HLOOKUP($D$1,'vInfo (Imported)'!$1:$5000,A3728,FALSE)&gt;0,
HLOOKUP($D$1,'vInfo (Imported)'!$1:$5000,A3728,FALSE),
"")</f>
        <v/>
      </c>
      <c r="E3728" t="str">
        <f>IF(HLOOKUP("Category",'vInfo (Imported)'!$1:$5000,A3728,FALSE)&gt;0,
HLOOKUP("Category",'vInfo (Imported)'!$1:$5000,A3728,FALSE),
"")</f>
        <v/>
      </c>
      <c r="F3728" t="str">
        <f>IF(HLOOKUP("OS according to the configuration file",'vInfo (Imported)'!$1:$5000,A3728,FALSE)&gt;0,
HLOOKUP("OS according to the configuration file",'vInfo (Imported)'!$1:$5000,A3728,FALSE),
"")</f>
        <v/>
      </c>
      <c r="G3728" s="1" t="str">
        <f>IF(HLOOKUP("Cluster",'vInfo (Imported)'!$1:$5000,A3728,FALSE)&gt;0,
HLOOKUP("Cluster",'vInfo (Imported)'!$1:$5000,A3728,FALSE),
"")</f>
        <v/>
      </c>
      <c r="K3728" s="28">
        <f>'vCluster (Imported)'!A3728</f>
        <v>0</v>
      </c>
      <c r="L3728">
        <f t="shared" si="351"/>
        <v>0</v>
      </c>
      <c r="M3728">
        <f t="shared" si="352"/>
        <v>0</v>
      </c>
      <c r="N3728">
        <f t="shared" si="353"/>
        <v>0</v>
      </c>
      <c r="O3728" s="1">
        <f t="shared" si="354"/>
        <v>0</v>
      </c>
      <c r="P3728">
        <f>SUMIFS('vCluster (Imported)'!$G:$G,'vCluster (Imported)'!$A:$A,K3728)</f>
        <v>0</v>
      </c>
      <c r="Q3728">
        <f t="shared" si="355"/>
        <v>0</v>
      </c>
    </row>
    <row r="3729" spans="1:17" x14ac:dyDescent="0.3">
      <c r="A3729">
        <f t="shared" si="350"/>
        <v>3729</v>
      </c>
      <c r="B3729" t="str">
        <f>IF(HLOOKUP("Memory",'vInfo (Imported)'!$1:$5000,A3729,FALSE)&gt;0,HLOOKUP("Memory",'vInfo (Imported)'!$1:$5000,A3729,FALSE),"")</f>
        <v/>
      </c>
      <c r="C3729" t="str">
        <f>IF(HLOOKUP("CPUs",'vInfo (Imported)'!$1:$5000,A3729,FALSE)&gt;0,
HLOOKUP("CPUs",'vInfo (Imported)'!$1:$5000,A3729,FALSE),
"")</f>
        <v/>
      </c>
      <c r="D3729" t="str">
        <f>IF(HLOOKUP($D$1,'vInfo (Imported)'!$1:$5000,A3729,FALSE)&gt;0,
HLOOKUP($D$1,'vInfo (Imported)'!$1:$5000,A3729,FALSE),
"")</f>
        <v/>
      </c>
      <c r="E3729" t="str">
        <f>IF(HLOOKUP("Category",'vInfo (Imported)'!$1:$5000,A3729,FALSE)&gt;0,
HLOOKUP("Category",'vInfo (Imported)'!$1:$5000,A3729,FALSE),
"")</f>
        <v/>
      </c>
      <c r="F3729" t="str">
        <f>IF(HLOOKUP("OS according to the configuration file",'vInfo (Imported)'!$1:$5000,A3729,FALSE)&gt;0,
HLOOKUP("OS according to the configuration file",'vInfo (Imported)'!$1:$5000,A3729,FALSE),
"")</f>
        <v/>
      </c>
      <c r="G3729" s="1" t="str">
        <f>IF(HLOOKUP("Cluster",'vInfo (Imported)'!$1:$5000,A3729,FALSE)&gt;0,
HLOOKUP("Cluster",'vInfo (Imported)'!$1:$5000,A3729,FALSE),
"")</f>
        <v/>
      </c>
      <c r="K3729" s="28">
        <f>'vCluster (Imported)'!A3729</f>
        <v>0</v>
      </c>
      <c r="L3729">
        <f t="shared" si="351"/>
        <v>0</v>
      </c>
      <c r="M3729">
        <f t="shared" si="352"/>
        <v>0</v>
      </c>
      <c r="N3729">
        <f t="shared" si="353"/>
        <v>0</v>
      </c>
      <c r="O3729" s="1">
        <f t="shared" si="354"/>
        <v>0</v>
      </c>
      <c r="P3729">
        <f>SUMIFS('vCluster (Imported)'!$G:$G,'vCluster (Imported)'!$A:$A,K3729)</f>
        <v>0</v>
      </c>
      <c r="Q3729">
        <f t="shared" si="355"/>
        <v>0</v>
      </c>
    </row>
    <row r="3730" spans="1:17" x14ac:dyDescent="0.3">
      <c r="A3730">
        <f t="shared" si="350"/>
        <v>3730</v>
      </c>
      <c r="B3730" t="str">
        <f>IF(HLOOKUP("Memory",'vInfo (Imported)'!$1:$5000,A3730,FALSE)&gt;0,HLOOKUP("Memory",'vInfo (Imported)'!$1:$5000,A3730,FALSE),"")</f>
        <v/>
      </c>
      <c r="C3730" t="str">
        <f>IF(HLOOKUP("CPUs",'vInfo (Imported)'!$1:$5000,A3730,FALSE)&gt;0,
HLOOKUP("CPUs",'vInfo (Imported)'!$1:$5000,A3730,FALSE),
"")</f>
        <v/>
      </c>
      <c r="D3730" t="str">
        <f>IF(HLOOKUP($D$1,'vInfo (Imported)'!$1:$5000,A3730,FALSE)&gt;0,
HLOOKUP($D$1,'vInfo (Imported)'!$1:$5000,A3730,FALSE),
"")</f>
        <v/>
      </c>
      <c r="E3730" t="str">
        <f>IF(HLOOKUP("Category",'vInfo (Imported)'!$1:$5000,A3730,FALSE)&gt;0,
HLOOKUP("Category",'vInfo (Imported)'!$1:$5000,A3730,FALSE),
"")</f>
        <v/>
      </c>
      <c r="F3730" t="str">
        <f>IF(HLOOKUP("OS according to the configuration file",'vInfo (Imported)'!$1:$5000,A3730,FALSE)&gt;0,
HLOOKUP("OS according to the configuration file",'vInfo (Imported)'!$1:$5000,A3730,FALSE),
"")</f>
        <v/>
      </c>
      <c r="G3730" s="1" t="str">
        <f>IF(HLOOKUP("Cluster",'vInfo (Imported)'!$1:$5000,A3730,FALSE)&gt;0,
HLOOKUP("Cluster",'vInfo (Imported)'!$1:$5000,A3730,FALSE),
"")</f>
        <v/>
      </c>
      <c r="K3730" s="28">
        <f>'vCluster (Imported)'!A3730</f>
        <v>0</v>
      </c>
      <c r="L3730">
        <f t="shared" si="351"/>
        <v>0</v>
      </c>
      <c r="M3730">
        <f t="shared" si="352"/>
        <v>0</v>
      </c>
      <c r="N3730">
        <f t="shared" si="353"/>
        <v>0</v>
      </c>
      <c r="O3730" s="1">
        <f t="shared" si="354"/>
        <v>0</v>
      </c>
      <c r="P3730">
        <f>SUMIFS('vCluster (Imported)'!$G:$G,'vCluster (Imported)'!$A:$A,K3730)</f>
        <v>0</v>
      </c>
      <c r="Q3730">
        <f t="shared" si="355"/>
        <v>0</v>
      </c>
    </row>
    <row r="3731" spans="1:17" x14ac:dyDescent="0.3">
      <c r="A3731">
        <f t="shared" si="350"/>
        <v>3731</v>
      </c>
      <c r="B3731" t="str">
        <f>IF(HLOOKUP("Memory",'vInfo (Imported)'!$1:$5000,A3731,FALSE)&gt;0,HLOOKUP("Memory",'vInfo (Imported)'!$1:$5000,A3731,FALSE),"")</f>
        <v/>
      </c>
      <c r="C3731" t="str">
        <f>IF(HLOOKUP("CPUs",'vInfo (Imported)'!$1:$5000,A3731,FALSE)&gt;0,
HLOOKUP("CPUs",'vInfo (Imported)'!$1:$5000,A3731,FALSE),
"")</f>
        <v/>
      </c>
      <c r="D3731" t="str">
        <f>IF(HLOOKUP($D$1,'vInfo (Imported)'!$1:$5000,A3731,FALSE)&gt;0,
HLOOKUP($D$1,'vInfo (Imported)'!$1:$5000,A3731,FALSE),
"")</f>
        <v/>
      </c>
      <c r="E3731" t="str">
        <f>IF(HLOOKUP("Category",'vInfo (Imported)'!$1:$5000,A3731,FALSE)&gt;0,
HLOOKUP("Category",'vInfo (Imported)'!$1:$5000,A3731,FALSE),
"")</f>
        <v/>
      </c>
      <c r="F3731" t="str">
        <f>IF(HLOOKUP("OS according to the configuration file",'vInfo (Imported)'!$1:$5000,A3731,FALSE)&gt;0,
HLOOKUP("OS according to the configuration file",'vInfo (Imported)'!$1:$5000,A3731,FALSE),
"")</f>
        <v/>
      </c>
      <c r="G3731" s="1" t="str">
        <f>IF(HLOOKUP("Cluster",'vInfo (Imported)'!$1:$5000,A3731,FALSE)&gt;0,
HLOOKUP("Cluster",'vInfo (Imported)'!$1:$5000,A3731,FALSE),
"")</f>
        <v/>
      </c>
      <c r="K3731" s="28">
        <f>'vCluster (Imported)'!A3731</f>
        <v>0</v>
      </c>
      <c r="L3731">
        <f t="shared" si="351"/>
        <v>0</v>
      </c>
      <c r="M3731">
        <f t="shared" si="352"/>
        <v>0</v>
      </c>
      <c r="N3731">
        <f t="shared" si="353"/>
        <v>0</v>
      </c>
      <c r="O3731" s="1">
        <f t="shared" si="354"/>
        <v>0</v>
      </c>
      <c r="P3731">
        <f>SUMIFS('vCluster (Imported)'!$G:$G,'vCluster (Imported)'!$A:$A,K3731)</f>
        <v>0</v>
      </c>
      <c r="Q3731">
        <f t="shared" si="355"/>
        <v>0</v>
      </c>
    </row>
    <row r="3732" spans="1:17" x14ac:dyDescent="0.3">
      <c r="A3732">
        <f t="shared" si="350"/>
        <v>3732</v>
      </c>
      <c r="B3732" t="str">
        <f>IF(HLOOKUP("Memory",'vInfo (Imported)'!$1:$5000,A3732,FALSE)&gt;0,HLOOKUP("Memory",'vInfo (Imported)'!$1:$5000,A3732,FALSE),"")</f>
        <v/>
      </c>
      <c r="C3732" t="str">
        <f>IF(HLOOKUP("CPUs",'vInfo (Imported)'!$1:$5000,A3732,FALSE)&gt;0,
HLOOKUP("CPUs",'vInfo (Imported)'!$1:$5000,A3732,FALSE),
"")</f>
        <v/>
      </c>
      <c r="D3732" t="str">
        <f>IF(HLOOKUP($D$1,'vInfo (Imported)'!$1:$5000,A3732,FALSE)&gt;0,
HLOOKUP($D$1,'vInfo (Imported)'!$1:$5000,A3732,FALSE),
"")</f>
        <v/>
      </c>
      <c r="E3732" t="str">
        <f>IF(HLOOKUP("Category",'vInfo (Imported)'!$1:$5000,A3732,FALSE)&gt;0,
HLOOKUP("Category",'vInfo (Imported)'!$1:$5000,A3732,FALSE),
"")</f>
        <v/>
      </c>
      <c r="F3732" t="str">
        <f>IF(HLOOKUP("OS according to the configuration file",'vInfo (Imported)'!$1:$5000,A3732,FALSE)&gt;0,
HLOOKUP("OS according to the configuration file",'vInfo (Imported)'!$1:$5000,A3732,FALSE),
"")</f>
        <v/>
      </c>
      <c r="G3732" s="1" t="str">
        <f>IF(HLOOKUP("Cluster",'vInfo (Imported)'!$1:$5000,A3732,FALSE)&gt;0,
HLOOKUP("Cluster",'vInfo (Imported)'!$1:$5000,A3732,FALSE),
"")</f>
        <v/>
      </c>
      <c r="K3732" s="28">
        <f>'vCluster (Imported)'!A3732</f>
        <v>0</v>
      </c>
      <c r="L3732">
        <f t="shared" si="351"/>
        <v>0</v>
      </c>
      <c r="M3732">
        <f t="shared" si="352"/>
        <v>0</v>
      </c>
      <c r="N3732">
        <f t="shared" si="353"/>
        <v>0</v>
      </c>
      <c r="O3732" s="1">
        <f t="shared" si="354"/>
        <v>0</v>
      </c>
      <c r="P3732">
        <f>SUMIFS('vCluster (Imported)'!$G:$G,'vCluster (Imported)'!$A:$A,K3732)</f>
        <v>0</v>
      </c>
      <c r="Q3732">
        <f t="shared" si="355"/>
        <v>0</v>
      </c>
    </row>
    <row r="3733" spans="1:17" x14ac:dyDescent="0.3">
      <c r="A3733">
        <f t="shared" si="350"/>
        <v>3733</v>
      </c>
      <c r="B3733" t="str">
        <f>IF(HLOOKUP("Memory",'vInfo (Imported)'!$1:$5000,A3733,FALSE)&gt;0,HLOOKUP("Memory",'vInfo (Imported)'!$1:$5000,A3733,FALSE),"")</f>
        <v/>
      </c>
      <c r="C3733" t="str">
        <f>IF(HLOOKUP("CPUs",'vInfo (Imported)'!$1:$5000,A3733,FALSE)&gt;0,
HLOOKUP("CPUs",'vInfo (Imported)'!$1:$5000,A3733,FALSE),
"")</f>
        <v/>
      </c>
      <c r="D3733" t="str">
        <f>IF(HLOOKUP($D$1,'vInfo (Imported)'!$1:$5000,A3733,FALSE)&gt;0,
HLOOKUP($D$1,'vInfo (Imported)'!$1:$5000,A3733,FALSE),
"")</f>
        <v/>
      </c>
      <c r="E3733" t="str">
        <f>IF(HLOOKUP("Category",'vInfo (Imported)'!$1:$5000,A3733,FALSE)&gt;0,
HLOOKUP("Category",'vInfo (Imported)'!$1:$5000,A3733,FALSE),
"")</f>
        <v/>
      </c>
      <c r="F3733" t="str">
        <f>IF(HLOOKUP("OS according to the configuration file",'vInfo (Imported)'!$1:$5000,A3733,FALSE)&gt;0,
HLOOKUP("OS according to the configuration file",'vInfo (Imported)'!$1:$5000,A3733,FALSE),
"")</f>
        <v/>
      </c>
      <c r="G3733" s="1" t="str">
        <f>IF(HLOOKUP("Cluster",'vInfo (Imported)'!$1:$5000,A3733,FALSE)&gt;0,
HLOOKUP("Cluster",'vInfo (Imported)'!$1:$5000,A3733,FALSE),
"")</f>
        <v/>
      </c>
      <c r="K3733" s="28">
        <f>'vCluster (Imported)'!A3733</f>
        <v>0</v>
      </c>
      <c r="L3733">
        <f t="shared" si="351"/>
        <v>0</v>
      </c>
      <c r="M3733">
        <f t="shared" si="352"/>
        <v>0</v>
      </c>
      <c r="N3733">
        <f t="shared" si="353"/>
        <v>0</v>
      </c>
      <c r="O3733" s="1">
        <f t="shared" si="354"/>
        <v>0</v>
      </c>
      <c r="P3733">
        <f>SUMIFS('vCluster (Imported)'!$G:$G,'vCluster (Imported)'!$A:$A,K3733)</f>
        <v>0</v>
      </c>
      <c r="Q3733">
        <f t="shared" si="355"/>
        <v>0</v>
      </c>
    </row>
    <row r="3734" spans="1:17" x14ac:dyDescent="0.3">
      <c r="A3734">
        <f t="shared" si="350"/>
        <v>3734</v>
      </c>
      <c r="B3734" t="str">
        <f>IF(HLOOKUP("Memory",'vInfo (Imported)'!$1:$5000,A3734,FALSE)&gt;0,HLOOKUP("Memory",'vInfo (Imported)'!$1:$5000,A3734,FALSE),"")</f>
        <v/>
      </c>
      <c r="C3734" t="str">
        <f>IF(HLOOKUP("CPUs",'vInfo (Imported)'!$1:$5000,A3734,FALSE)&gt;0,
HLOOKUP("CPUs",'vInfo (Imported)'!$1:$5000,A3734,FALSE),
"")</f>
        <v/>
      </c>
      <c r="D3734" t="str">
        <f>IF(HLOOKUP($D$1,'vInfo (Imported)'!$1:$5000,A3734,FALSE)&gt;0,
HLOOKUP($D$1,'vInfo (Imported)'!$1:$5000,A3734,FALSE),
"")</f>
        <v/>
      </c>
      <c r="E3734" t="str">
        <f>IF(HLOOKUP("Category",'vInfo (Imported)'!$1:$5000,A3734,FALSE)&gt;0,
HLOOKUP("Category",'vInfo (Imported)'!$1:$5000,A3734,FALSE),
"")</f>
        <v/>
      </c>
      <c r="F3734" t="str">
        <f>IF(HLOOKUP("OS according to the configuration file",'vInfo (Imported)'!$1:$5000,A3734,FALSE)&gt;0,
HLOOKUP("OS according to the configuration file",'vInfo (Imported)'!$1:$5000,A3734,FALSE),
"")</f>
        <v/>
      </c>
      <c r="G3734" s="1" t="str">
        <f>IF(HLOOKUP("Cluster",'vInfo (Imported)'!$1:$5000,A3734,FALSE)&gt;0,
HLOOKUP("Cluster",'vInfo (Imported)'!$1:$5000,A3734,FALSE),
"")</f>
        <v/>
      </c>
      <c r="K3734" s="28">
        <f>'vCluster (Imported)'!A3734</f>
        <v>0</v>
      </c>
      <c r="L3734">
        <f t="shared" si="351"/>
        <v>0</v>
      </c>
      <c r="M3734">
        <f t="shared" si="352"/>
        <v>0</v>
      </c>
      <c r="N3734">
        <f t="shared" si="353"/>
        <v>0</v>
      </c>
      <c r="O3734" s="1">
        <f t="shared" si="354"/>
        <v>0</v>
      </c>
      <c r="P3734">
        <f>SUMIFS('vCluster (Imported)'!$G:$G,'vCluster (Imported)'!$A:$A,K3734)</f>
        <v>0</v>
      </c>
      <c r="Q3734">
        <f t="shared" si="355"/>
        <v>0</v>
      </c>
    </row>
    <row r="3735" spans="1:17" x14ac:dyDescent="0.3">
      <c r="A3735">
        <f t="shared" si="350"/>
        <v>3735</v>
      </c>
      <c r="B3735" t="str">
        <f>IF(HLOOKUP("Memory",'vInfo (Imported)'!$1:$5000,A3735,FALSE)&gt;0,HLOOKUP("Memory",'vInfo (Imported)'!$1:$5000,A3735,FALSE),"")</f>
        <v/>
      </c>
      <c r="C3735" t="str">
        <f>IF(HLOOKUP("CPUs",'vInfo (Imported)'!$1:$5000,A3735,FALSE)&gt;0,
HLOOKUP("CPUs",'vInfo (Imported)'!$1:$5000,A3735,FALSE),
"")</f>
        <v/>
      </c>
      <c r="D3735" t="str">
        <f>IF(HLOOKUP($D$1,'vInfo (Imported)'!$1:$5000,A3735,FALSE)&gt;0,
HLOOKUP($D$1,'vInfo (Imported)'!$1:$5000,A3735,FALSE),
"")</f>
        <v/>
      </c>
      <c r="E3735" t="str">
        <f>IF(HLOOKUP("Category",'vInfo (Imported)'!$1:$5000,A3735,FALSE)&gt;0,
HLOOKUP("Category",'vInfo (Imported)'!$1:$5000,A3735,FALSE),
"")</f>
        <v/>
      </c>
      <c r="F3735" t="str">
        <f>IF(HLOOKUP("OS according to the configuration file",'vInfo (Imported)'!$1:$5000,A3735,FALSE)&gt;0,
HLOOKUP("OS according to the configuration file",'vInfo (Imported)'!$1:$5000,A3735,FALSE),
"")</f>
        <v/>
      </c>
      <c r="G3735" s="1" t="str">
        <f>IF(HLOOKUP("Cluster",'vInfo (Imported)'!$1:$5000,A3735,FALSE)&gt;0,
HLOOKUP("Cluster",'vInfo (Imported)'!$1:$5000,A3735,FALSE),
"")</f>
        <v/>
      </c>
      <c r="K3735" s="28">
        <f>'vCluster (Imported)'!A3735</f>
        <v>0</v>
      </c>
      <c r="L3735">
        <f t="shared" si="351"/>
        <v>0</v>
      </c>
      <c r="M3735">
        <f t="shared" si="352"/>
        <v>0</v>
      </c>
      <c r="N3735">
        <f t="shared" si="353"/>
        <v>0</v>
      </c>
      <c r="O3735" s="1">
        <f t="shared" si="354"/>
        <v>0</v>
      </c>
      <c r="P3735">
        <f>SUMIFS('vCluster (Imported)'!$G:$G,'vCluster (Imported)'!$A:$A,K3735)</f>
        <v>0</v>
      </c>
      <c r="Q3735">
        <f t="shared" si="355"/>
        <v>0</v>
      </c>
    </row>
    <row r="3736" spans="1:17" x14ac:dyDescent="0.3">
      <c r="A3736">
        <f t="shared" si="350"/>
        <v>3736</v>
      </c>
      <c r="B3736" t="str">
        <f>IF(HLOOKUP("Memory",'vInfo (Imported)'!$1:$5000,A3736,FALSE)&gt;0,HLOOKUP("Memory",'vInfo (Imported)'!$1:$5000,A3736,FALSE),"")</f>
        <v/>
      </c>
      <c r="C3736" t="str">
        <f>IF(HLOOKUP("CPUs",'vInfo (Imported)'!$1:$5000,A3736,FALSE)&gt;0,
HLOOKUP("CPUs",'vInfo (Imported)'!$1:$5000,A3736,FALSE),
"")</f>
        <v/>
      </c>
      <c r="D3736" t="str">
        <f>IF(HLOOKUP($D$1,'vInfo (Imported)'!$1:$5000,A3736,FALSE)&gt;0,
HLOOKUP($D$1,'vInfo (Imported)'!$1:$5000,A3736,FALSE),
"")</f>
        <v/>
      </c>
      <c r="E3736" t="str">
        <f>IF(HLOOKUP("Category",'vInfo (Imported)'!$1:$5000,A3736,FALSE)&gt;0,
HLOOKUP("Category",'vInfo (Imported)'!$1:$5000,A3736,FALSE),
"")</f>
        <v/>
      </c>
      <c r="F3736" t="str">
        <f>IF(HLOOKUP("OS according to the configuration file",'vInfo (Imported)'!$1:$5000,A3736,FALSE)&gt;0,
HLOOKUP("OS according to the configuration file",'vInfo (Imported)'!$1:$5000,A3736,FALSE),
"")</f>
        <v/>
      </c>
      <c r="G3736" s="1" t="str">
        <f>IF(HLOOKUP("Cluster",'vInfo (Imported)'!$1:$5000,A3736,FALSE)&gt;0,
HLOOKUP("Cluster",'vInfo (Imported)'!$1:$5000,A3736,FALSE),
"")</f>
        <v/>
      </c>
      <c r="K3736" s="28">
        <f>'vCluster (Imported)'!A3736</f>
        <v>0</v>
      </c>
      <c r="L3736">
        <f t="shared" si="351"/>
        <v>0</v>
      </c>
      <c r="M3736">
        <f t="shared" si="352"/>
        <v>0</v>
      </c>
      <c r="N3736">
        <f t="shared" si="353"/>
        <v>0</v>
      </c>
      <c r="O3736" s="1">
        <f t="shared" si="354"/>
        <v>0</v>
      </c>
      <c r="P3736">
        <f>SUMIFS('vCluster (Imported)'!$G:$G,'vCluster (Imported)'!$A:$A,K3736)</f>
        <v>0</v>
      </c>
      <c r="Q3736">
        <f t="shared" si="355"/>
        <v>0</v>
      </c>
    </row>
    <row r="3737" spans="1:17" x14ac:dyDescent="0.3">
      <c r="A3737">
        <f t="shared" si="350"/>
        <v>3737</v>
      </c>
      <c r="B3737" t="str">
        <f>IF(HLOOKUP("Memory",'vInfo (Imported)'!$1:$5000,A3737,FALSE)&gt;0,HLOOKUP("Memory",'vInfo (Imported)'!$1:$5000,A3737,FALSE),"")</f>
        <v/>
      </c>
      <c r="C3737" t="str">
        <f>IF(HLOOKUP("CPUs",'vInfo (Imported)'!$1:$5000,A3737,FALSE)&gt;0,
HLOOKUP("CPUs",'vInfo (Imported)'!$1:$5000,A3737,FALSE),
"")</f>
        <v/>
      </c>
      <c r="D3737" t="str">
        <f>IF(HLOOKUP($D$1,'vInfo (Imported)'!$1:$5000,A3737,FALSE)&gt;0,
HLOOKUP($D$1,'vInfo (Imported)'!$1:$5000,A3737,FALSE),
"")</f>
        <v/>
      </c>
      <c r="E3737" t="str">
        <f>IF(HLOOKUP("Category",'vInfo (Imported)'!$1:$5000,A3737,FALSE)&gt;0,
HLOOKUP("Category",'vInfo (Imported)'!$1:$5000,A3737,FALSE),
"")</f>
        <v/>
      </c>
      <c r="F3737" t="str">
        <f>IF(HLOOKUP("OS according to the configuration file",'vInfo (Imported)'!$1:$5000,A3737,FALSE)&gt;0,
HLOOKUP("OS according to the configuration file",'vInfo (Imported)'!$1:$5000,A3737,FALSE),
"")</f>
        <v/>
      </c>
      <c r="G3737" s="1" t="str">
        <f>IF(HLOOKUP("Cluster",'vInfo (Imported)'!$1:$5000,A3737,FALSE)&gt;0,
HLOOKUP("Cluster",'vInfo (Imported)'!$1:$5000,A3737,FALSE),
"")</f>
        <v/>
      </c>
      <c r="K3737" s="28">
        <f>'vCluster (Imported)'!A3737</f>
        <v>0</v>
      </c>
      <c r="L3737">
        <f t="shared" si="351"/>
        <v>0</v>
      </c>
      <c r="M3737">
        <f t="shared" si="352"/>
        <v>0</v>
      </c>
      <c r="N3737">
        <f t="shared" si="353"/>
        <v>0</v>
      </c>
      <c r="O3737" s="1">
        <f t="shared" si="354"/>
        <v>0</v>
      </c>
      <c r="P3737">
        <f>SUMIFS('vCluster (Imported)'!$G:$G,'vCluster (Imported)'!$A:$A,K3737)</f>
        <v>0</v>
      </c>
      <c r="Q3737">
        <f t="shared" si="355"/>
        <v>0</v>
      </c>
    </row>
    <row r="3738" spans="1:17" x14ac:dyDescent="0.3">
      <c r="A3738">
        <f t="shared" si="350"/>
        <v>3738</v>
      </c>
      <c r="B3738" t="str">
        <f>IF(HLOOKUP("Memory",'vInfo (Imported)'!$1:$5000,A3738,FALSE)&gt;0,HLOOKUP("Memory",'vInfo (Imported)'!$1:$5000,A3738,FALSE),"")</f>
        <v/>
      </c>
      <c r="C3738" t="str">
        <f>IF(HLOOKUP("CPUs",'vInfo (Imported)'!$1:$5000,A3738,FALSE)&gt;0,
HLOOKUP("CPUs",'vInfo (Imported)'!$1:$5000,A3738,FALSE),
"")</f>
        <v/>
      </c>
      <c r="D3738" t="str">
        <f>IF(HLOOKUP($D$1,'vInfo (Imported)'!$1:$5000,A3738,FALSE)&gt;0,
HLOOKUP($D$1,'vInfo (Imported)'!$1:$5000,A3738,FALSE),
"")</f>
        <v/>
      </c>
      <c r="E3738" t="str">
        <f>IF(HLOOKUP("Category",'vInfo (Imported)'!$1:$5000,A3738,FALSE)&gt;0,
HLOOKUP("Category",'vInfo (Imported)'!$1:$5000,A3738,FALSE),
"")</f>
        <v/>
      </c>
      <c r="F3738" t="str">
        <f>IF(HLOOKUP("OS according to the configuration file",'vInfo (Imported)'!$1:$5000,A3738,FALSE)&gt;0,
HLOOKUP("OS according to the configuration file",'vInfo (Imported)'!$1:$5000,A3738,FALSE),
"")</f>
        <v/>
      </c>
      <c r="G3738" s="1" t="str">
        <f>IF(HLOOKUP("Cluster",'vInfo (Imported)'!$1:$5000,A3738,FALSE)&gt;0,
HLOOKUP("Cluster",'vInfo (Imported)'!$1:$5000,A3738,FALSE),
"")</f>
        <v/>
      </c>
      <c r="K3738" s="28">
        <f>'vCluster (Imported)'!A3738</f>
        <v>0</v>
      </c>
      <c r="L3738">
        <f t="shared" si="351"/>
        <v>0</v>
      </c>
      <c r="M3738">
        <f t="shared" si="352"/>
        <v>0</v>
      </c>
      <c r="N3738">
        <f t="shared" si="353"/>
        <v>0</v>
      </c>
      <c r="O3738" s="1">
        <f t="shared" si="354"/>
        <v>0</v>
      </c>
      <c r="P3738">
        <f>SUMIFS('vCluster (Imported)'!$G:$G,'vCluster (Imported)'!$A:$A,K3738)</f>
        <v>0</v>
      </c>
      <c r="Q3738">
        <f t="shared" si="355"/>
        <v>0</v>
      </c>
    </row>
    <row r="3739" spans="1:17" x14ac:dyDescent="0.3">
      <c r="A3739">
        <f t="shared" si="350"/>
        <v>3739</v>
      </c>
      <c r="B3739" t="str">
        <f>IF(HLOOKUP("Memory",'vInfo (Imported)'!$1:$5000,A3739,FALSE)&gt;0,HLOOKUP("Memory",'vInfo (Imported)'!$1:$5000,A3739,FALSE),"")</f>
        <v/>
      </c>
      <c r="C3739" t="str">
        <f>IF(HLOOKUP("CPUs",'vInfo (Imported)'!$1:$5000,A3739,FALSE)&gt;0,
HLOOKUP("CPUs",'vInfo (Imported)'!$1:$5000,A3739,FALSE),
"")</f>
        <v/>
      </c>
      <c r="D3739" t="str">
        <f>IF(HLOOKUP($D$1,'vInfo (Imported)'!$1:$5000,A3739,FALSE)&gt;0,
HLOOKUP($D$1,'vInfo (Imported)'!$1:$5000,A3739,FALSE),
"")</f>
        <v/>
      </c>
      <c r="E3739" t="str">
        <f>IF(HLOOKUP("Category",'vInfo (Imported)'!$1:$5000,A3739,FALSE)&gt;0,
HLOOKUP("Category",'vInfo (Imported)'!$1:$5000,A3739,FALSE),
"")</f>
        <v/>
      </c>
      <c r="F3739" t="str">
        <f>IF(HLOOKUP("OS according to the configuration file",'vInfo (Imported)'!$1:$5000,A3739,FALSE)&gt;0,
HLOOKUP("OS according to the configuration file",'vInfo (Imported)'!$1:$5000,A3739,FALSE),
"")</f>
        <v/>
      </c>
      <c r="G3739" s="1" t="str">
        <f>IF(HLOOKUP("Cluster",'vInfo (Imported)'!$1:$5000,A3739,FALSE)&gt;0,
HLOOKUP("Cluster",'vInfo (Imported)'!$1:$5000,A3739,FALSE),
"")</f>
        <v/>
      </c>
      <c r="K3739" s="28">
        <f>'vCluster (Imported)'!A3739</f>
        <v>0</v>
      </c>
      <c r="L3739">
        <f t="shared" si="351"/>
        <v>0</v>
      </c>
      <c r="M3739">
        <f t="shared" si="352"/>
        <v>0</v>
      </c>
      <c r="N3739">
        <f t="shared" si="353"/>
        <v>0</v>
      </c>
      <c r="O3739" s="1">
        <f t="shared" si="354"/>
        <v>0</v>
      </c>
      <c r="P3739">
        <f>SUMIFS('vCluster (Imported)'!$G:$G,'vCluster (Imported)'!$A:$A,K3739)</f>
        <v>0</v>
      </c>
      <c r="Q3739">
        <f t="shared" si="355"/>
        <v>0</v>
      </c>
    </row>
    <row r="3740" spans="1:17" x14ac:dyDescent="0.3">
      <c r="A3740">
        <f t="shared" si="350"/>
        <v>3740</v>
      </c>
      <c r="B3740" t="str">
        <f>IF(HLOOKUP("Memory",'vInfo (Imported)'!$1:$5000,A3740,FALSE)&gt;0,HLOOKUP("Memory",'vInfo (Imported)'!$1:$5000,A3740,FALSE),"")</f>
        <v/>
      </c>
      <c r="C3740" t="str">
        <f>IF(HLOOKUP("CPUs",'vInfo (Imported)'!$1:$5000,A3740,FALSE)&gt;0,
HLOOKUP("CPUs",'vInfo (Imported)'!$1:$5000,A3740,FALSE),
"")</f>
        <v/>
      </c>
      <c r="D3740" t="str">
        <f>IF(HLOOKUP($D$1,'vInfo (Imported)'!$1:$5000,A3740,FALSE)&gt;0,
HLOOKUP($D$1,'vInfo (Imported)'!$1:$5000,A3740,FALSE),
"")</f>
        <v/>
      </c>
      <c r="E3740" t="str">
        <f>IF(HLOOKUP("Category",'vInfo (Imported)'!$1:$5000,A3740,FALSE)&gt;0,
HLOOKUP("Category",'vInfo (Imported)'!$1:$5000,A3740,FALSE),
"")</f>
        <v/>
      </c>
      <c r="F3740" t="str">
        <f>IF(HLOOKUP("OS according to the configuration file",'vInfo (Imported)'!$1:$5000,A3740,FALSE)&gt;0,
HLOOKUP("OS according to the configuration file",'vInfo (Imported)'!$1:$5000,A3740,FALSE),
"")</f>
        <v/>
      </c>
      <c r="G3740" s="1" t="str">
        <f>IF(HLOOKUP("Cluster",'vInfo (Imported)'!$1:$5000,A3740,FALSE)&gt;0,
HLOOKUP("Cluster",'vInfo (Imported)'!$1:$5000,A3740,FALSE),
"")</f>
        <v/>
      </c>
      <c r="K3740" s="28">
        <f>'vCluster (Imported)'!A3740</f>
        <v>0</v>
      </c>
      <c r="L3740">
        <f t="shared" si="351"/>
        <v>0</v>
      </c>
      <c r="M3740">
        <f t="shared" si="352"/>
        <v>0</v>
      </c>
      <c r="N3740">
        <f t="shared" si="353"/>
        <v>0</v>
      </c>
      <c r="O3740" s="1">
        <f t="shared" si="354"/>
        <v>0</v>
      </c>
      <c r="P3740">
        <f>SUMIFS('vCluster (Imported)'!$G:$G,'vCluster (Imported)'!$A:$A,K3740)</f>
        <v>0</v>
      </c>
      <c r="Q3740">
        <f t="shared" si="355"/>
        <v>0</v>
      </c>
    </row>
    <row r="3741" spans="1:17" x14ac:dyDescent="0.3">
      <c r="A3741">
        <f t="shared" si="350"/>
        <v>3741</v>
      </c>
      <c r="B3741" t="str">
        <f>IF(HLOOKUP("Memory",'vInfo (Imported)'!$1:$5000,A3741,FALSE)&gt;0,HLOOKUP("Memory",'vInfo (Imported)'!$1:$5000,A3741,FALSE),"")</f>
        <v/>
      </c>
      <c r="C3741" t="str">
        <f>IF(HLOOKUP("CPUs",'vInfo (Imported)'!$1:$5000,A3741,FALSE)&gt;0,
HLOOKUP("CPUs",'vInfo (Imported)'!$1:$5000,A3741,FALSE),
"")</f>
        <v/>
      </c>
      <c r="D3741" t="str">
        <f>IF(HLOOKUP($D$1,'vInfo (Imported)'!$1:$5000,A3741,FALSE)&gt;0,
HLOOKUP($D$1,'vInfo (Imported)'!$1:$5000,A3741,FALSE),
"")</f>
        <v/>
      </c>
      <c r="E3741" t="str">
        <f>IF(HLOOKUP("Category",'vInfo (Imported)'!$1:$5000,A3741,FALSE)&gt;0,
HLOOKUP("Category",'vInfo (Imported)'!$1:$5000,A3741,FALSE),
"")</f>
        <v/>
      </c>
      <c r="F3741" t="str">
        <f>IF(HLOOKUP("OS according to the configuration file",'vInfo (Imported)'!$1:$5000,A3741,FALSE)&gt;0,
HLOOKUP("OS according to the configuration file",'vInfo (Imported)'!$1:$5000,A3741,FALSE),
"")</f>
        <v/>
      </c>
      <c r="G3741" s="1" t="str">
        <f>IF(HLOOKUP("Cluster",'vInfo (Imported)'!$1:$5000,A3741,FALSE)&gt;0,
HLOOKUP("Cluster",'vInfo (Imported)'!$1:$5000,A3741,FALSE),
"")</f>
        <v/>
      </c>
      <c r="K3741" s="28">
        <f>'vCluster (Imported)'!A3741</f>
        <v>0</v>
      </c>
      <c r="L3741">
        <f t="shared" si="351"/>
        <v>0</v>
      </c>
      <c r="M3741">
        <f t="shared" si="352"/>
        <v>0</v>
      </c>
      <c r="N3741">
        <f t="shared" si="353"/>
        <v>0</v>
      </c>
      <c r="O3741" s="1">
        <f t="shared" si="354"/>
        <v>0</v>
      </c>
      <c r="P3741">
        <f>SUMIFS('vCluster (Imported)'!$G:$G,'vCluster (Imported)'!$A:$A,K3741)</f>
        <v>0</v>
      </c>
      <c r="Q3741">
        <f t="shared" si="355"/>
        <v>0</v>
      </c>
    </row>
    <row r="3742" spans="1:17" x14ac:dyDescent="0.3">
      <c r="A3742">
        <f t="shared" si="350"/>
        <v>3742</v>
      </c>
      <c r="B3742" t="str">
        <f>IF(HLOOKUP("Memory",'vInfo (Imported)'!$1:$5000,A3742,FALSE)&gt;0,HLOOKUP("Memory",'vInfo (Imported)'!$1:$5000,A3742,FALSE),"")</f>
        <v/>
      </c>
      <c r="C3742" t="str">
        <f>IF(HLOOKUP("CPUs",'vInfo (Imported)'!$1:$5000,A3742,FALSE)&gt;0,
HLOOKUP("CPUs",'vInfo (Imported)'!$1:$5000,A3742,FALSE),
"")</f>
        <v/>
      </c>
      <c r="D3742" t="str">
        <f>IF(HLOOKUP($D$1,'vInfo (Imported)'!$1:$5000,A3742,FALSE)&gt;0,
HLOOKUP($D$1,'vInfo (Imported)'!$1:$5000,A3742,FALSE),
"")</f>
        <v/>
      </c>
      <c r="E3742" t="str">
        <f>IF(HLOOKUP("Category",'vInfo (Imported)'!$1:$5000,A3742,FALSE)&gt;0,
HLOOKUP("Category",'vInfo (Imported)'!$1:$5000,A3742,FALSE),
"")</f>
        <v/>
      </c>
      <c r="F3742" t="str">
        <f>IF(HLOOKUP("OS according to the configuration file",'vInfo (Imported)'!$1:$5000,A3742,FALSE)&gt;0,
HLOOKUP("OS according to the configuration file",'vInfo (Imported)'!$1:$5000,A3742,FALSE),
"")</f>
        <v/>
      </c>
      <c r="G3742" s="1" t="str">
        <f>IF(HLOOKUP("Cluster",'vInfo (Imported)'!$1:$5000,A3742,FALSE)&gt;0,
HLOOKUP("Cluster",'vInfo (Imported)'!$1:$5000,A3742,FALSE),
"")</f>
        <v/>
      </c>
      <c r="K3742" s="28">
        <f>'vCluster (Imported)'!A3742</f>
        <v>0</v>
      </c>
      <c r="L3742">
        <f t="shared" si="351"/>
        <v>0</v>
      </c>
      <c r="M3742">
        <f t="shared" si="352"/>
        <v>0</v>
      </c>
      <c r="N3742">
        <f t="shared" si="353"/>
        <v>0</v>
      </c>
      <c r="O3742" s="1">
        <f t="shared" si="354"/>
        <v>0</v>
      </c>
      <c r="P3742">
        <f>SUMIFS('vCluster (Imported)'!$G:$G,'vCluster (Imported)'!$A:$A,K3742)</f>
        <v>0</v>
      </c>
      <c r="Q3742">
        <f t="shared" si="355"/>
        <v>0</v>
      </c>
    </row>
    <row r="3743" spans="1:17" x14ac:dyDescent="0.3">
      <c r="A3743">
        <f t="shared" si="350"/>
        <v>3743</v>
      </c>
      <c r="B3743" t="str">
        <f>IF(HLOOKUP("Memory",'vInfo (Imported)'!$1:$5000,A3743,FALSE)&gt;0,HLOOKUP("Memory",'vInfo (Imported)'!$1:$5000,A3743,FALSE),"")</f>
        <v/>
      </c>
      <c r="C3743" t="str">
        <f>IF(HLOOKUP("CPUs",'vInfo (Imported)'!$1:$5000,A3743,FALSE)&gt;0,
HLOOKUP("CPUs",'vInfo (Imported)'!$1:$5000,A3743,FALSE),
"")</f>
        <v/>
      </c>
      <c r="D3743" t="str">
        <f>IF(HLOOKUP($D$1,'vInfo (Imported)'!$1:$5000,A3743,FALSE)&gt;0,
HLOOKUP($D$1,'vInfo (Imported)'!$1:$5000,A3743,FALSE),
"")</f>
        <v/>
      </c>
      <c r="E3743" t="str">
        <f>IF(HLOOKUP("Category",'vInfo (Imported)'!$1:$5000,A3743,FALSE)&gt;0,
HLOOKUP("Category",'vInfo (Imported)'!$1:$5000,A3743,FALSE),
"")</f>
        <v/>
      </c>
      <c r="F3743" t="str">
        <f>IF(HLOOKUP("OS according to the configuration file",'vInfo (Imported)'!$1:$5000,A3743,FALSE)&gt;0,
HLOOKUP("OS according to the configuration file",'vInfo (Imported)'!$1:$5000,A3743,FALSE),
"")</f>
        <v/>
      </c>
      <c r="G3743" s="1" t="str">
        <f>IF(HLOOKUP("Cluster",'vInfo (Imported)'!$1:$5000,A3743,FALSE)&gt;0,
HLOOKUP("Cluster",'vInfo (Imported)'!$1:$5000,A3743,FALSE),
"")</f>
        <v/>
      </c>
      <c r="K3743" s="28">
        <f>'vCluster (Imported)'!A3743</f>
        <v>0</v>
      </c>
      <c r="L3743">
        <f t="shared" si="351"/>
        <v>0</v>
      </c>
      <c r="M3743">
        <f t="shared" si="352"/>
        <v>0</v>
      </c>
      <c r="N3743">
        <f t="shared" si="353"/>
        <v>0</v>
      </c>
      <c r="O3743" s="1">
        <f t="shared" si="354"/>
        <v>0</v>
      </c>
      <c r="P3743">
        <f>SUMIFS('vCluster (Imported)'!$G:$G,'vCluster (Imported)'!$A:$A,K3743)</f>
        <v>0</v>
      </c>
      <c r="Q3743">
        <f t="shared" si="355"/>
        <v>0</v>
      </c>
    </row>
    <row r="3744" spans="1:17" x14ac:dyDescent="0.3">
      <c r="A3744">
        <f t="shared" si="350"/>
        <v>3744</v>
      </c>
      <c r="B3744" t="str">
        <f>IF(HLOOKUP("Memory",'vInfo (Imported)'!$1:$5000,A3744,FALSE)&gt;0,HLOOKUP("Memory",'vInfo (Imported)'!$1:$5000,A3744,FALSE),"")</f>
        <v/>
      </c>
      <c r="C3744" t="str">
        <f>IF(HLOOKUP("CPUs",'vInfo (Imported)'!$1:$5000,A3744,FALSE)&gt;0,
HLOOKUP("CPUs",'vInfo (Imported)'!$1:$5000,A3744,FALSE),
"")</f>
        <v/>
      </c>
      <c r="D3744" t="str">
        <f>IF(HLOOKUP($D$1,'vInfo (Imported)'!$1:$5000,A3744,FALSE)&gt;0,
HLOOKUP($D$1,'vInfo (Imported)'!$1:$5000,A3744,FALSE),
"")</f>
        <v/>
      </c>
      <c r="E3744" t="str">
        <f>IF(HLOOKUP("Category",'vInfo (Imported)'!$1:$5000,A3744,FALSE)&gt;0,
HLOOKUP("Category",'vInfo (Imported)'!$1:$5000,A3744,FALSE),
"")</f>
        <v/>
      </c>
      <c r="F3744" t="str">
        <f>IF(HLOOKUP("OS according to the configuration file",'vInfo (Imported)'!$1:$5000,A3744,FALSE)&gt;0,
HLOOKUP("OS according to the configuration file",'vInfo (Imported)'!$1:$5000,A3744,FALSE),
"")</f>
        <v/>
      </c>
      <c r="G3744" s="1" t="str">
        <f>IF(HLOOKUP("Cluster",'vInfo (Imported)'!$1:$5000,A3744,FALSE)&gt;0,
HLOOKUP("Cluster",'vInfo (Imported)'!$1:$5000,A3744,FALSE),
"")</f>
        <v/>
      </c>
      <c r="K3744" s="28">
        <f>'vCluster (Imported)'!A3744</f>
        <v>0</v>
      </c>
      <c r="L3744">
        <f t="shared" si="351"/>
        <v>0</v>
      </c>
      <c r="M3744">
        <f t="shared" si="352"/>
        <v>0</v>
      </c>
      <c r="N3744">
        <f t="shared" si="353"/>
        <v>0</v>
      </c>
      <c r="O3744" s="1">
        <f t="shared" si="354"/>
        <v>0</v>
      </c>
      <c r="P3744">
        <f>SUMIFS('vCluster (Imported)'!$G:$G,'vCluster (Imported)'!$A:$A,K3744)</f>
        <v>0</v>
      </c>
      <c r="Q3744">
        <f t="shared" si="355"/>
        <v>0</v>
      </c>
    </row>
    <row r="3745" spans="1:17" x14ac:dyDescent="0.3">
      <c r="A3745">
        <f t="shared" si="350"/>
        <v>3745</v>
      </c>
      <c r="B3745" t="str">
        <f>IF(HLOOKUP("Memory",'vInfo (Imported)'!$1:$5000,A3745,FALSE)&gt;0,HLOOKUP("Memory",'vInfo (Imported)'!$1:$5000,A3745,FALSE),"")</f>
        <v/>
      </c>
      <c r="C3745" t="str">
        <f>IF(HLOOKUP("CPUs",'vInfo (Imported)'!$1:$5000,A3745,FALSE)&gt;0,
HLOOKUP("CPUs",'vInfo (Imported)'!$1:$5000,A3745,FALSE),
"")</f>
        <v/>
      </c>
      <c r="D3745" t="str">
        <f>IF(HLOOKUP($D$1,'vInfo (Imported)'!$1:$5000,A3745,FALSE)&gt;0,
HLOOKUP($D$1,'vInfo (Imported)'!$1:$5000,A3745,FALSE),
"")</f>
        <v/>
      </c>
      <c r="E3745" t="str">
        <f>IF(HLOOKUP("Category",'vInfo (Imported)'!$1:$5000,A3745,FALSE)&gt;0,
HLOOKUP("Category",'vInfo (Imported)'!$1:$5000,A3745,FALSE),
"")</f>
        <v/>
      </c>
      <c r="F3745" t="str">
        <f>IF(HLOOKUP("OS according to the configuration file",'vInfo (Imported)'!$1:$5000,A3745,FALSE)&gt;0,
HLOOKUP("OS according to the configuration file",'vInfo (Imported)'!$1:$5000,A3745,FALSE),
"")</f>
        <v/>
      </c>
      <c r="G3745" s="1" t="str">
        <f>IF(HLOOKUP("Cluster",'vInfo (Imported)'!$1:$5000,A3745,FALSE)&gt;0,
HLOOKUP("Cluster",'vInfo (Imported)'!$1:$5000,A3745,FALSE),
"")</f>
        <v/>
      </c>
      <c r="K3745" s="28">
        <f>'vCluster (Imported)'!A3745</f>
        <v>0</v>
      </c>
      <c r="L3745">
        <f t="shared" si="351"/>
        <v>0</v>
      </c>
      <c r="M3745">
        <f t="shared" si="352"/>
        <v>0</v>
      </c>
      <c r="N3745">
        <f t="shared" si="353"/>
        <v>0</v>
      </c>
      <c r="O3745" s="1">
        <f t="shared" si="354"/>
        <v>0</v>
      </c>
      <c r="P3745">
        <f>SUMIFS('vCluster (Imported)'!$G:$G,'vCluster (Imported)'!$A:$A,K3745)</f>
        <v>0</v>
      </c>
      <c r="Q3745">
        <f t="shared" si="355"/>
        <v>0</v>
      </c>
    </row>
    <row r="3746" spans="1:17" x14ac:dyDescent="0.3">
      <c r="A3746">
        <f t="shared" si="350"/>
        <v>3746</v>
      </c>
      <c r="B3746" t="str">
        <f>IF(HLOOKUP("Memory",'vInfo (Imported)'!$1:$5000,A3746,FALSE)&gt;0,HLOOKUP("Memory",'vInfo (Imported)'!$1:$5000,A3746,FALSE),"")</f>
        <v/>
      </c>
      <c r="C3746" t="str">
        <f>IF(HLOOKUP("CPUs",'vInfo (Imported)'!$1:$5000,A3746,FALSE)&gt;0,
HLOOKUP("CPUs",'vInfo (Imported)'!$1:$5000,A3746,FALSE),
"")</f>
        <v/>
      </c>
      <c r="D3746" t="str">
        <f>IF(HLOOKUP($D$1,'vInfo (Imported)'!$1:$5000,A3746,FALSE)&gt;0,
HLOOKUP($D$1,'vInfo (Imported)'!$1:$5000,A3746,FALSE),
"")</f>
        <v/>
      </c>
      <c r="E3746" t="str">
        <f>IF(HLOOKUP("Category",'vInfo (Imported)'!$1:$5000,A3746,FALSE)&gt;0,
HLOOKUP("Category",'vInfo (Imported)'!$1:$5000,A3746,FALSE),
"")</f>
        <v/>
      </c>
      <c r="F3746" t="str">
        <f>IF(HLOOKUP("OS according to the configuration file",'vInfo (Imported)'!$1:$5000,A3746,FALSE)&gt;0,
HLOOKUP("OS according to the configuration file",'vInfo (Imported)'!$1:$5000,A3746,FALSE),
"")</f>
        <v/>
      </c>
      <c r="G3746" s="1" t="str">
        <f>IF(HLOOKUP("Cluster",'vInfo (Imported)'!$1:$5000,A3746,FALSE)&gt;0,
HLOOKUP("Cluster",'vInfo (Imported)'!$1:$5000,A3746,FALSE),
"")</f>
        <v/>
      </c>
      <c r="K3746" s="28">
        <f>'vCluster (Imported)'!A3746</f>
        <v>0</v>
      </c>
      <c r="L3746">
        <f t="shared" si="351"/>
        <v>0</v>
      </c>
      <c r="M3746">
        <f t="shared" si="352"/>
        <v>0</v>
      </c>
      <c r="N3746">
        <f t="shared" si="353"/>
        <v>0</v>
      </c>
      <c r="O3746" s="1">
        <f t="shared" si="354"/>
        <v>0</v>
      </c>
      <c r="P3746">
        <f>SUMIFS('vCluster (Imported)'!$G:$G,'vCluster (Imported)'!$A:$A,K3746)</f>
        <v>0</v>
      </c>
      <c r="Q3746">
        <f t="shared" si="355"/>
        <v>0</v>
      </c>
    </row>
    <row r="3747" spans="1:17" x14ac:dyDescent="0.3">
      <c r="A3747">
        <f t="shared" si="350"/>
        <v>3747</v>
      </c>
      <c r="B3747" t="str">
        <f>IF(HLOOKUP("Memory",'vInfo (Imported)'!$1:$5000,A3747,FALSE)&gt;0,HLOOKUP("Memory",'vInfo (Imported)'!$1:$5000,A3747,FALSE),"")</f>
        <v/>
      </c>
      <c r="C3747" t="str">
        <f>IF(HLOOKUP("CPUs",'vInfo (Imported)'!$1:$5000,A3747,FALSE)&gt;0,
HLOOKUP("CPUs",'vInfo (Imported)'!$1:$5000,A3747,FALSE),
"")</f>
        <v/>
      </c>
      <c r="D3747" t="str">
        <f>IF(HLOOKUP($D$1,'vInfo (Imported)'!$1:$5000,A3747,FALSE)&gt;0,
HLOOKUP($D$1,'vInfo (Imported)'!$1:$5000,A3747,FALSE),
"")</f>
        <v/>
      </c>
      <c r="E3747" t="str">
        <f>IF(HLOOKUP("Category",'vInfo (Imported)'!$1:$5000,A3747,FALSE)&gt;0,
HLOOKUP("Category",'vInfo (Imported)'!$1:$5000,A3747,FALSE),
"")</f>
        <v/>
      </c>
      <c r="F3747" t="str">
        <f>IF(HLOOKUP("OS according to the configuration file",'vInfo (Imported)'!$1:$5000,A3747,FALSE)&gt;0,
HLOOKUP("OS according to the configuration file",'vInfo (Imported)'!$1:$5000,A3747,FALSE),
"")</f>
        <v/>
      </c>
      <c r="G3747" s="1" t="str">
        <f>IF(HLOOKUP("Cluster",'vInfo (Imported)'!$1:$5000,A3747,FALSE)&gt;0,
HLOOKUP("Cluster",'vInfo (Imported)'!$1:$5000,A3747,FALSE),
"")</f>
        <v/>
      </c>
      <c r="K3747" s="28">
        <f>'vCluster (Imported)'!A3747</f>
        <v>0</v>
      </c>
      <c r="L3747">
        <f t="shared" si="351"/>
        <v>0</v>
      </c>
      <c r="M3747">
        <f t="shared" si="352"/>
        <v>0</v>
      </c>
      <c r="N3747">
        <f t="shared" si="353"/>
        <v>0</v>
      </c>
      <c r="O3747" s="1">
        <f t="shared" si="354"/>
        <v>0</v>
      </c>
      <c r="P3747">
        <f>SUMIFS('vCluster (Imported)'!$G:$G,'vCluster (Imported)'!$A:$A,K3747)</f>
        <v>0</v>
      </c>
      <c r="Q3747">
        <f t="shared" si="355"/>
        <v>0</v>
      </c>
    </row>
    <row r="3748" spans="1:17" x14ac:dyDescent="0.3">
      <c r="A3748">
        <f t="shared" si="350"/>
        <v>3748</v>
      </c>
      <c r="B3748" t="str">
        <f>IF(HLOOKUP("Memory",'vInfo (Imported)'!$1:$5000,A3748,FALSE)&gt;0,HLOOKUP("Memory",'vInfo (Imported)'!$1:$5000,A3748,FALSE),"")</f>
        <v/>
      </c>
      <c r="C3748" t="str">
        <f>IF(HLOOKUP("CPUs",'vInfo (Imported)'!$1:$5000,A3748,FALSE)&gt;0,
HLOOKUP("CPUs",'vInfo (Imported)'!$1:$5000,A3748,FALSE),
"")</f>
        <v/>
      </c>
      <c r="D3748" t="str">
        <f>IF(HLOOKUP($D$1,'vInfo (Imported)'!$1:$5000,A3748,FALSE)&gt;0,
HLOOKUP($D$1,'vInfo (Imported)'!$1:$5000,A3748,FALSE),
"")</f>
        <v/>
      </c>
      <c r="E3748" t="str">
        <f>IF(HLOOKUP("Category",'vInfo (Imported)'!$1:$5000,A3748,FALSE)&gt;0,
HLOOKUP("Category",'vInfo (Imported)'!$1:$5000,A3748,FALSE),
"")</f>
        <v/>
      </c>
      <c r="F3748" t="str">
        <f>IF(HLOOKUP("OS according to the configuration file",'vInfo (Imported)'!$1:$5000,A3748,FALSE)&gt;0,
HLOOKUP("OS according to the configuration file",'vInfo (Imported)'!$1:$5000,A3748,FALSE),
"")</f>
        <v/>
      </c>
      <c r="G3748" s="1" t="str">
        <f>IF(HLOOKUP("Cluster",'vInfo (Imported)'!$1:$5000,A3748,FALSE)&gt;0,
HLOOKUP("Cluster",'vInfo (Imported)'!$1:$5000,A3748,FALSE),
"")</f>
        <v/>
      </c>
      <c r="K3748" s="28">
        <f>'vCluster (Imported)'!A3748</f>
        <v>0</v>
      </c>
      <c r="L3748">
        <f t="shared" si="351"/>
        <v>0</v>
      </c>
      <c r="M3748">
        <f t="shared" si="352"/>
        <v>0</v>
      </c>
      <c r="N3748">
        <f t="shared" si="353"/>
        <v>0</v>
      </c>
      <c r="O3748" s="1">
        <f t="shared" si="354"/>
        <v>0</v>
      </c>
      <c r="P3748">
        <f>SUMIFS('vCluster (Imported)'!$G:$G,'vCluster (Imported)'!$A:$A,K3748)</f>
        <v>0</v>
      </c>
      <c r="Q3748">
        <f t="shared" si="355"/>
        <v>0</v>
      </c>
    </row>
    <row r="3749" spans="1:17" x14ac:dyDescent="0.3">
      <c r="A3749">
        <f t="shared" si="350"/>
        <v>3749</v>
      </c>
      <c r="B3749" t="str">
        <f>IF(HLOOKUP("Memory",'vInfo (Imported)'!$1:$5000,A3749,FALSE)&gt;0,HLOOKUP("Memory",'vInfo (Imported)'!$1:$5000,A3749,FALSE),"")</f>
        <v/>
      </c>
      <c r="C3749" t="str">
        <f>IF(HLOOKUP("CPUs",'vInfo (Imported)'!$1:$5000,A3749,FALSE)&gt;0,
HLOOKUP("CPUs",'vInfo (Imported)'!$1:$5000,A3749,FALSE),
"")</f>
        <v/>
      </c>
      <c r="D3749" t="str">
        <f>IF(HLOOKUP($D$1,'vInfo (Imported)'!$1:$5000,A3749,FALSE)&gt;0,
HLOOKUP($D$1,'vInfo (Imported)'!$1:$5000,A3749,FALSE),
"")</f>
        <v/>
      </c>
      <c r="E3749" t="str">
        <f>IF(HLOOKUP("Category",'vInfo (Imported)'!$1:$5000,A3749,FALSE)&gt;0,
HLOOKUP("Category",'vInfo (Imported)'!$1:$5000,A3749,FALSE),
"")</f>
        <v/>
      </c>
      <c r="F3749" t="str">
        <f>IF(HLOOKUP("OS according to the configuration file",'vInfo (Imported)'!$1:$5000,A3749,FALSE)&gt;0,
HLOOKUP("OS according to the configuration file",'vInfo (Imported)'!$1:$5000,A3749,FALSE),
"")</f>
        <v/>
      </c>
      <c r="G3749" s="1" t="str">
        <f>IF(HLOOKUP("Cluster",'vInfo (Imported)'!$1:$5000,A3749,FALSE)&gt;0,
HLOOKUP("Cluster",'vInfo (Imported)'!$1:$5000,A3749,FALSE),
"")</f>
        <v/>
      </c>
      <c r="K3749" s="28">
        <f>'vCluster (Imported)'!A3749</f>
        <v>0</v>
      </c>
      <c r="L3749">
        <f t="shared" si="351"/>
        <v>0</v>
      </c>
      <c r="M3749">
        <f t="shared" si="352"/>
        <v>0</v>
      </c>
      <c r="N3749">
        <f t="shared" si="353"/>
        <v>0</v>
      </c>
      <c r="O3749" s="1">
        <f t="shared" si="354"/>
        <v>0</v>
      </c>
      <c r="P3749">
        <f>SUMIFS('vCluster (Imported)'!$G:$G,'vCluster (Imported)'!$A:$A,K3749)</f>
        <v>0</v>
      </c>
      <c r="Q3749">
        <f t="shared" si="355"/>
        <v>0</v>
      </c>
    </row>
    <row r="3750" spans="1:17" x14ac:dyDescent="0.3">
      <c r="A3750">
        <f t="shared" si="350"/>
        <v>3750</v>
      </c>
      <c r="B3750" t="str">
        <f>IF(HLOOKUP("Memory",'vInfo (Imported)'!$1:$5000,A3750,FALSE)&gt;0,HLOOKUP("Memory",'vInfo (Imported)'!$1:$5000,A3750,FALSE),"")</f>
        <v/>
      </c>
      <c r="C3750" t="str">
        <f>IF(HLOOKUP("CPUs",'vInfo (Imported)'!$1:$5000,A3750,FALSE)&gt;0,
HLOOKUP("CPUs",'vInfo (Imported)'!$1:$5000,A3750,FALSE),
"")</f>
        <v/>
      </c>
      <c r="D3750" t="str">
        <f>IF(HLOOKUP($D$1,'vInfo (Imported)'!$1:$5000,A3750,FALSE)&gt;0,
HLOOKUP($D$1,'vInfo (Imported)'!$1:$5000,A3750,FALSE),
"")</f>
        <v/>
      </c>
      <c r="E3750" t="str">
        <f>IF(HLOOKUP("Category",'vInfo (Imported)'!$1:$5000,A3750,FALSE)&gt;0,
HLOOKUP("Category",'vInfo (Imported)'!$1:$5000,A3750,FALSE),
"")</f>
        <v/>
      </c>
      <c r="F3750" t="str">
        <f>IF(HLOOKUP("OS according to the configuration file",'vInfo (Imported)'!$1:$5000,A3750,FALSE)&gt;0,
HLOOKUP("OS according to the configuration file",'vInfo (Imported)'!$1:$5000,A3750,FALSE),
"")</f>
        <v/>
      </c>
      <c r="G3750" s="1" t="str">
        <f>IF(HLOOKUP("Cluster",'vInfo (Imported)'!$1:$5000,A3750,FALSE)&gt;0,
HLOOKUP("Cluster",'vInfo (Imported)'!$1:$5000,A3750,FALSE),
"")</f>
        <v/>
      </c>
      <c r="K3750" s="28">
        <f>'vCluster (Imported)'!A3750</f>
        <v>0</v>
      </c>
      <c r="L3750">
        <f t="shared" si="351"/>
        <v>0</v>
      </c>
      <c r="M3750">
        <f t="shared" si="352"/>
        <v>0</v>
      </c>
      <c r="N3750">
        <f t="shared" si="353"/>
        <v>0</v>
      </c>
      <c r="O3750" s="1">
        <f t="shared" si="354"/>
        <v>0</v>
      </c>
      <c r="P3750">
        <f>SUMIFS('vCluster (Imported)'!$G:$G,'vCluster (Imported)'!$A:$A,K3750)</f>
        <v>0</v>
      </c>
      <c r="Q3750">
        <f t="shared" si="355"/>
        <v>0</v>
      </c>
    </row>
    <row r="3751" spans="1:17" x14ac:dyDescent="0.3">
      <c r="A3751">
        <f t="shared" si="350"/>
        <v>3751</v>
      </c>
      <c r="B3751" t="str">
        <f>IF(HLOOKUP("Memory",'vInfo (Imported)'!$1:$5000,A3751,FALSE)&gt;0,HLOOKUP("Memory",'vInfo (Imported)'!$1:$5000,A3751,FALSE),"")</f>
        <v/>
      </c>
      <c r="C3751" t="str">
        <f>IF(HLOOKUP("CPUs",'vInfo (Imported)'!$1:$5000,A3751,FALSE)&gt;0,
HLOOKUP("CPUs",'vInfo (Imported)'!$1:$5000,A3751,FALSE),
"")</f>
        <v/>
      </c>
      <c r="D3751" t="str">
        <f>IF(HLOOKUP($D$1,'vInfo (Imported)'!$1:$5000,A3751,FALSE)&gt;0,
HLOOKUP($D$1,'vInfo (Imported)'!$1:$5000,A3751,FALSE),
"")</f>
        <v/>
      </c>
      <c r="E3751" t="str">
        <f>IF(HLOOKUP("Category",'vInfo (Imported)'!$1:$5000,A3751,FALSE)&gt;0,
HLOOKUP("Category",'vInfo (Imported)'!$1:$5000,A3751,FALSE),
"")</f>
        <v/>
      </c>
      <c r="F3751" t="str">
        <f>IF(HLOOKUP("OS according to the configuration file",'vInfo (Imported)'!$1:$5000,A3751,FALSE)&gt;0,
HLOOKUP("OS according to the configuration file",'vInfo (Imported)'!$1:$5000,A3751,FALSE),
"")</f>
        <v/>
      </c>
      <c r="G3751" s="1" t="str">
        <f>IF(HLOOKUP("Cluster",'vInfo (Imported)'!$1:$5000,A3751,FALSE)&gt;0,
HLOOKUP("Cluster",'vInfo (Imported)'!$1:$5000,A3751,FALSE),
"")</f>
        <v/>
      </c>
      <c r="K3751" s="28">
        <f>'vCluster (Imported)'!A3751</f>
        <v>0</v>
      </c>
      <c r="L3751">
        <f t="shared" si="351"/>
        <v>0</v>
      </c>
      <c r="M3751">
        <f t="shared" si="352"/>
        <v>0</v>
      </c>
      <c r="N3751">
        <f t="shared" si="353"/>
        <v>0</v>
      </c>
      <c r="O3751" s="1">
        <f t="shared" si="354"/>
        <v>0</v>
      </c>
      <c r="P3751">
        <f>SUMIFS('vCluster (Imported)'!$G:$G,'vCluster (Imported)'!$A:$A,K3751)</f>
        <v>0</v>
      </c>
      <c r="Q3751">
        <f t="shared" si="355"/>
        <v>0</v>
      </c>
    </row>
    <row r="3752" spans="1:17" x14ac:dyDescent="0.3">
      <c r="A3752">
        <f t="shared" si="350"/>
        <v>3752</v>
      </c>
      <c r="B3752" t="str">
        <f>IF(HLOOKUP("Memory",'vInfo (Imported)'!$1:$5000,A3752,FALSE)&gt;0,HLOOKUP("Memory",'vInfo (Imported)'!$1:$5000,A3752,FALSE),"")</f>
        <v/>
      </c>
      <c r="C3752" t="str">
        <f>IF(HLOOKUP("CPUs",'vInfo (Imported)'!$1:$5000,A3752,FALSE)&gt;0,
HLOOKUP("CPUs",'vInfo (Imported)'!$1:$5000,A3752,FALSE),
"")</f>
        <v/>
      </c>
      <c r="D3752" t="str">
        <f>IF(HLOOKUP($D$1,'vInfo (Imported)'!$1:$5000,A3752,FALSE)&gt;0,
HLOOKUP($D$1,'vInfo (Imported)'!$1:$5000,A3752,FALSE),
"")</f>
        <v/>
      </c>
      <c r="E3752" t="str">
        <f>IF(HLOOKUP("Category",'vInfo (Imported)'!$1:$5000,A3752,FALSE)&gt;0,
HLOOKUP("Category",'vInfo (Imported)'!$1:$5000,A3752,FALSE),
"")</f>
        <v/>
      </c>
      <c r="F3752" t="str">
        <f>IF(HLOOKUP("OS according to the configuration file",'vInfo (Imported)'!$1:$5000,A3752,FALSE)&gt;0,
HLOOKUP("OS according to the configuration file",'vInfo (Imported)'!$1:$5000,A3752,FALSE),
"")</f>
        <v/>
      </c>
      <c r="G3752" s="1" t="str">
        <f>IF(HLOOKUP("Cluster",'vInfo (Imported)'!$1:$5000,A3752,FALSE)&gt;0,
HLOOKUP("Cluster",'vInfo (Imported)'!$1:$5000,A3752,FALSE),
"")</f>
        <v/>
      </c>
      <c r="K3752" s="28">
        <f>'vCluster (Imported)'!A3752</f>
        <v>0</v>
      </c>
      <c r="L3752">
        <f t="shared" si="351"/>
        <v>0</v>
      </c>
      <c r="M3752">
        <f t="shared" si="352"/>
        <v>0</v>
      </c>
      <c r="N3752">
        <f t="shared" si="353"/>
        <v>0</v>
      </c>
      <c r="O3752" s="1">
        <f t="shared" si="354"/>
        <v>0</v>
      </c>
      <c r="P3752">
        <f>SUMIFS('vCluster (Imported)'!$G:$G,'vCluster (Imported)'!$A:$A,K3752)</f>
        <v>0</v>
      </c>
      <c r="Q3752">
        <f t="shared" si="355"/>
        <v>0</v>
      </c>
    </row>
    <row r="3753" spans="1:17" x14ac:dyDescent="0.3">
      <c r="A3753">
        <f t="shared" si="350"/>
        <v>3753</v>
      </c>
      <c r="B3753" t="str">
        <f>IF(HLOOKUP("Memory",'vInfo (Imported)'!$1:$5000,A3753,FALSE)&gt;0,HLOOKUP("Memory",'vInfo (Imported)'!$1:$5000,A3753,FALSE),"")</f>
        <v/>
      </c>
      <c r="C3753" t="str">
        <f>IF(HLOOKUP("CPUs",'vInfo (Imported)'!$1:$5000,A3753,FALSE)&gt;0,
HLOOKUP("CPUs",'vInfo (Imported)'!$1:$5000,A3753,FALSE),
"")</f>
        <v/>
      </c>
      <c r="D3753" t="str">
        <f>IF(HLOOKUP($D$1,'vInfo (Imported)'!$1:$5000,A3753,FALSE)&gt;0,
HLOOKUP($D$1,'vInfo (Imported)'!$1:$5000,A3753,FALSE),
"")</f>
        <v/>
      </c>
      <c r="E3753" t="str">
        <f>IF(HLOOKUP("Category",'vInfo (Imported)'!$1:$5000,A3753,FALSE)&gt;0,
HLOOKUP("Category",'vInfo (Imported)'!$1:$5000,A3753,FALSE),
"")</f>
        <v/>
      </c>
      <c r="F3753" t="str">
        <f>IF(HLOOKUP("OS according to the configuration file",'vInfo (Imported)'!$1:$5000,A3753,FALSE)&gt;0,
HLOOKUP("OS according to the configuration file",'vInfo (Imported)'!$1:$5000,A3753,FALSE),
"")</f>
        <v/>
      </c>
      <c r="G3753" s="1" t="str">
        <f>IF(HLOOKUP("Cluster",'vInfo (Imported)'!$1:$5000,A3753,FALSE)&gt;0,
HLOOKUP("Cluster",'vInfo (Imported)'!$1:$5000,A3753,FALSE),
"")</f>
        <v/>
      </c>
      <c r="K3753" s="28">
        <f>'vCluster (Imported)'!A3753</f>
        <v>0</v>
      </c>
      <c r="L3753">
        <f t="shared" si="351"/>
        <v>0</v>
      </c>
      <c r="M3753">
        <f t="shared" si="352"/>
        <v>0</v>
      </c>
      <c r="N3753">
        <f t="shared" si="353"/>
        <v>0</v>
      </c>
      <c r="O3753" s="1">
        <f t="shared" si="354"/>
        <v>0</v>
      </c>
      <c r="P3753">
        <f>SUMIFS('vCluster (Imported)'!$G:$G,'vCluster (Imported)'!$A:$A,K3753)</f>
        <v>0</v>
      </c>
      <c r="Q3753">
        <f t="shared" si="355"/>
        <v>0</v>
      </c>
    </row>
    <row r="3754" spans="1:17" x14ac:dyDescent="0.3">
      <c r="A3754">
        <f t="shared" si="350"/>
        <v>3754</v>
      </c>
      <c r="B3754" t="str">
        <f>IF(HLOOKUP("Memory",'vInfo (Imported)'!$1:$5000,A3754,FALSE)&gt;0,HLOOKUP("Memory",'vInfo (Imported)'!$1:$5000,A3754,FALSE),"")</f>
        <v/>
      </c>
      <c r="C3754" t="str">
        <f>IF(HLOOKUP("CPUs",'vInfo (Imported)'!$1:$5000,A3754,FALSE)&gt;0,
HLOOKUP("CPUs",'vInfo (Imported)'!$1:$5000,A3754,FALSE),
"")</f>
        <v/>
      </c>
      <c r="D3754" t="str">
        <f>IF(HLOOKUP($D$1,'vInfo (Imported)'!$1:$5000,A3754,FALSE)&gt;0,
HLOOKUP($D$1,'vInfo (Imported)'!$1:$5000,A3754,FALSE),
"")</f>
        <v/>
      </c>
      <c r="E3754" t="str">
        <f>IF(HLOOKUP("Category",'vInfo (Imported)'!$1:$5000,A3754,FALSE)&gt;0,
HLOOKUP("Category",'vInfo (Imported)'!$1:$5000,A3754,FALSE),
"")</f>
        <v/>
      </c>
      <c r="F3754" t="str">
        <f>IF(HLOOKUP("OS according to the configuration file",'vInfo (Imported)'!$1:$5000,A3754,FALSE)&gt;0,
HLOOKUP("OS according to the configuration file",'vInfo (Imported)'!$1:$5000,A3754,FALSE),
"")</f>
        <v/>
      </c>
      <c r="G3754" s="1" t="str">
        <f>IF(HLOOKUP("Cluster",'vInfo (Imported)'!$1:$5000,A3754,FALSE)&gt;0,
HLOOKUP("Cluster",'vInfo (Imported)'!$1:$5000,A3754,FALSE),
"")</f>
        <v/>
      </c>
      <c r="K3754" s="28">
        <f>'vCluster (Imported)'!A3754</f>
        <v>0</v>
      </c>
      <c r="L3754">
        <f t="shared" si="351"/>
        <v>0</v>
      </c>
      <c r="M3754">
        <f t="shared" si="352"/>
        <v>0</v>
      </c>
      <c r="N3754">
        <f t="shared" si="353"/>
        <v>0</v>
      </c>
      <c r="O3754" s="1">
        <f t="shared" si="354"/>
        <v>0</v>
      </c>
      <c r="P3754">
        <f>SUMIFS('vCluster (Imported)'!$G:$G,'vCluster (Imported)'!$A:$A,K3754)</f>
        <v>0</v>
      </c>
      <c r="Q3754">
        <f t="shared" si="355"/>
        <v>0</v>
      </c>
    </row>
    <row r="3755" spans="1:17" x14ac:dyDescent="0.3">
      <c r="A3755">
        <f t="shared" si="350"/>
        <v>3755</v>
      </c>
      <c r="B3755" t="str">
        <f>IF(HLOOKUP("Memory",'vInfo (Imported)'!$1:$5000,A3755,FALSE)&gt;0,HLOOKUP("Memory",'vInfo (Imported)'!$1:$5000,A3755,FALSE),"")</f>
        <v/>
      </c>
      <c r="C3755" t="str">
        <f>IF(HLOOKUP("CPUs",'vInfo (Imported)'!$1:$5000,A3755,FALSE)&gt;0,
HLOOKUP("CPUs",'vInfo (Imported)'!$1:$5000,A3755,FALSE),
"")</f>
        <v/>
      </c>
      <c r="D3755" t="str">
        <f>IF(HLOOKUP($D$1,'vInfo (Imported)'!$1:$5000,A3755,FALSE)&gt;0,
HLOOKUP($D$1,'vInfo (Imported)'!$1:$5000,A3755,FALSE),
"")</f>
        <v/>
      </c>
      <c r="E3755" t="str">
        <f>IF(HLOOKUP("Category",'vInfo (Imported)'!$1:$5000,A3755,FALSE)&gt;0,
HLOOKUP("Category",'vInfo (Imported)'!$1:$5000,A3755,FALSE),
"")</f>
        <v/>
      </c>
      <c r="F3755" t="str">
        <f>IF(HLOOKUP("OS according to the configuration file",'vInfo (Imported)'!$1:$5000,A3755,FALSE)&gt;0,
HLOOKUP("OS according to the configuration file",'vInfo (Imported)'!$1:$5000,A3755,FALSE),
"")</f>
        <v/>
      </c>
      <c r="G3755" s="1" t="str">
        <f>IF(HLOOKUP("Cluster",'vInfo (Imported)'!$1:$5000,A3755,FALSE)&gt;0,
HLOOKUP("Cluster",'vInfo (Imported)'!$1:$5000,A3755,FALSE),
"")</f>
        <v/>
      </c>
      <c r="K3755" s="28">
        <f>'vCluster (Imported)'!A3755</f>
        <v>0</v>
      </c>
      <c r="L3755">
        <f t="shared" si="351"/>
        <v>0</v>
      </c>
      <c r="M3755">
        <f t="shared" si="352"/>
        <v>0</v>
      </c>
      <c r="N3755">
        <f t="shared" si="353"/>
        <v>0</v>
      </c>
      <c r="O3755" s="1">
        <f t="shared" si="354"/>
        <v>0</v>
      </c>
      <c r="P3755">
        <f>SUMIFS('vCluster (Imported)'!$G:$G,'vCluster (Imported)'!$A:$A,K3755)</f>
        <v>0</v>
      </c>
      <c r="Q3755">
        <f t="shared" si="355"/>
        <v>0</v>
      </c>
    </row>
    <row r="3756" spans="1:17" x14ac:dyDescent="0.3">
      <c r="A3756">
        <f t="shared" si="350"/>
        <v>3756</v>
      </c>
      <c r="B3756" t="str">
        <f>IF(HLOOKUP("Memory",'vInfo (Imported)'!$1:$5000,A3756,FALSE)&gt;0,HLOOKUP("Memory",'vInfo (Imported)'!$1:$5000,A3756,FALSE),"")</f>
        <v/>
      </c>
      <c r="C3756" t="str">
        <f>IF(HLOOKUP("CPUs",'vInfo (Imported)'!$1:$5000,A3756,FALSE)&gt;0,
HLOOKUP("CPUs",'vInfo (Imported)'!$1:$5000,A3756,FALSE),
"")</f>
        <v/>
      </c>
      <c r="D3756" t="str">
        <f>IF(HLOOKUP($D$1,'vInfo (Imported)'!$1:$5000,A3756,FALSE)&gt;0,
HLOOKUP($D$1,'vInfo (Imported)'!$1:$5000,A3756,FALSE),
"")</f>
        <v/>
      </c>
      <c r="E3756" t="str">
        <f>IF(HLOOKUP("Category",'vInfo (Imported)'!$1:$5000,A3756,FALSE)&gt;0,
HLOOKUP("Category",'vInfo (Imported)'!$1:$5000,A3756,FALSE),
"")</f>
        <v/>
      </c>
      <c r="F3756" t="str">
        <f>IF(HLOOKUP("OS according to the configuration file",'vInfo (Imported)'!$1:$5000,A3756,FALSE)&gt;0,
HLOOKUP("OS according to the configuration file",'vInfo (Imported)'!$1:$5000,A3756,FALSE),
"")</f>
        <v/>
      </c>
      <c r="G3756" s="1" t="str">
        <f>IF(HLOOKUP("Cluster",'vInfo (Imported)'!$1:$5000,A3756,FALSE)&gt;0,
HLOOKUP("Cluster",'vInfo (Imported)'!$1:$5000,A3756,FALSE),
"")</f>
        <v/>
      </c>
      <c r="K3756" s="28">
        <f>'vCluster (Imported)'!A3756</f>
        <v>0</v>
      </c>
      <c r="L3756">
        <f t="shared" si="351"/>
        <v>0</v>
      </c>
      <c r="M3756">
        <f t="shared" si="352"/>
        <v>0</v>
      </c>
      <c r="N3756">
        <f t="shared" si="353"/>
        <v>0</v>
      </c>
      <c r="O3756" s="1">
        <f t="shared" si="354"/>
        <v>0</v>
      </c>
      <c r="P3756">
        <f>SUMIFS('vCluster (Imported)'!$G:$G,'vCluster (Imported)'!$A:$A,K3756)</f>
        <v>0</v>
      </c>
      <c r="Q3756">
        <f t="shared" si="355"/>
        <v>0</v>
      </c>
    </row>
    <row r="3757" spans="1:17" x14ac:dyDescent="0.3">
      <c r="A3757">
        <f t="shared" si="350"/>
        <v>3757</v>
      </c>
      <c r="B3757" t="str">
        <f>IF(HLOOKUP("Memory",'vInfo (Imported)'!$1:$5000,A3757,FALSE)&gt;0,HLOOKUP("Memory",'vInfo (Imported)'!$1:$5000,A3757,FALSE),"")</f>
        <v/>
      </c>
      <c r="C3757" t="str">
        <f>IF(HLOOKUP("CPUs",'vInfo (Imported)'!$1:$5000,A3757,FALSE)&gt;0,
HLOOKUP("CPUs",'vInfo (Imported)'!$1:$5000,A3757,FALSE),
"")</f>
        <v/>
      </c>
      <c r="D3757" t="str">
        <f>IF(HLOOKUP($D$1,'vInfo (Imported)'!$1:$5000,A3757,FALSE)&gt;0,
HLOOKUP($D$1,'vInfo (Imported)'!$1:$5000,A3757,FALSE),
"")</f>
        <v/>
      </c>
      <c r="E3757" t="str">
        <f>IF(HLOOKUP("Category",'vInfo (Imported)'!$1:$5000,A3757,FALSE)&gt;0,
HLOOKUP("Category",'vInfo (Imported)'!$1:$5000,A3757,FALSE),
"")</f>
        <v/>
      </c>
      <c r="F3757" t="str">
        <f>IF(HLOOKUP("OS according to the configuration file",'vInfo (Imported)'!$1:$5000,A3757,FALSE)&gt;0,
HLOOKUP("OS according to the configuration file",'vInfo (Imported)'!$1:$5000,A3757,FALSE),
"")</f>
        <v/>
      </c>
      <c r="G3757" s="1" t="str">
        <f>IF(HLOOKUP("Cluster",'vInfo (Imported)'!$1:$5000,A3757,FALSE)&gt;0,
HLOOKUP("Cluster",'vInfo (Imported)'!$1:$5000,A3757,FALSE),
"")</f>
        <v/>
      </c>
      <c r="K3757" s="28">
        <f>'vCluster (Imported)'!A3757</f>
        <v>0</v>
      </c>
      <c r="L3757">
        <f t="shared" si="351"/>
        <v>0</v>
      </c>
      <c r="M3757">
        <f t="shared" si="352"/>
        <v>0</v>
      </c>
      <c r="N3757">
        <f t="shared" si="353"/>
        <v>0</v>
      </c>
      <c r="O3757" s="1">
        <f t="shared" si="354"/>
        <v>0</v>
      </c>
      <c r="P3757">
        <f>SUMIFS('vCluster (Imported)'!$G:$G,'vCluster (Imported)'!$A:$A,K3757)</f>
        <v>0</v>
      </c>
      <c r="Q3757">
        <f t="shared" si="355"/>
        <v>0</v>
      </c>
    </row>
    <row r="3758" spans="1:17" x14ac:dyDescent="0.3">
      <c r="A3758">
        <f t="shared" si="350"/>
        <v>3758</v>
      </c>
      <c r="B3758" t="str">
        <f>IF(HLOOKUP("Memory",'vInfo (Imported)'!$1:$5000,A3758,FALSE)&gt;0,HLOOKUP("Memory",'vInfo (Imported)'!$1:$5000,A3758,FALSE),"")</f>
        <v/>
      </c>
      <c r="C3758" t="str">
        <f>IF(HLOOKUP("CPUs",'vInfo (Imported)'!$1:$5000,A3758,FALSE)&gt;0,
HLOOKUP("CPUs",'vInfo (Imported)'!$1:$5000,A3758,FALSE),
"")</f>
        <v/>
      </c>
      <c r="D3758" t="str">
        <f>IF(HLOOKUP($D$1,'vInfo (Imported)'!$1:$5000,A3758,FALSE)&gt;0,
HLOOKUP($D$1,'vInfo (Imported)'!$1:$5000,A3758,FALSE),
"")</f>
        <v/>
      </c>
      <c r="E3758" t="str">
        <f>IF(HLOOKUP("Category",'vInfo (Imported)'!$1:$5000,A3758,FALSE)&gt;0,
HLOOKUP("Category",'vInfo (Imported)'!$1:$5000,A3758,FALSE),
"")</f>
        <v/>
      </c>
      <c r="F3758" t="str">
        <f>IF(HLOOKUP("OS according to the configuration file",'vInfo (Imported)'!$1:$5000,A3758,FALSE)&gt;0,
HLOOKUP("OS according to the configuration file",'vInfo (Imported)'!$1:$5000,A3758,FALSE),
"")</f>
        <v/>
      </c>
      <c r="G3758" s="1" t="str">
        <f>IF(HLOOKUP("Cluster",'vInfo (Imported)'!$1:$5000,A3758,FALSE)&gt;0,
HLOOKUP("Cluster",'vInfo (Imported)'!$1:$5000,A3758,FALSE),
"")</f>
        <v/>
      </c>
      <c r="K3758" s="28">
        <f>'vCluster (Imported)'!A3758</f>
        <v>0</v>
      </c>
      <c r="L3758">
        <f t="shared" si="351"/>
        <v>0</v>
      </c>
      <c r="M3758">
        <f t="shared" si="352"/>
        <v>0</v>
      </c>
      <c r="N3758">
        <f t="shared" si="353"/>
        <v>0</v>
      </c>
      <c r="O3758" s="1">
        <f t="shared" si="354"/>
        <v>0</v>
      </c>
      <c r="P3758">
        <f>SUMIFS('vCluster (Imported)'!$G:$G,'vCluster (Imported)'!$A:$A,K3758)</f>
        <v>0</v>
      </c>
      <c r="Q3758">
        <f t="shared" si="355"/>
        <v>0</v>
      </c>
    </row>
    <row r="3759" spans="1:17" x14ac:dyDescent="0.3">
      <c r="A3759">
        <f t="shared" si="350"/>
        <v>3759</v>
      </c>
      <c r="B3759" t="str">
        <f>IF(HLOOKUP("Memory",'vInfo (Imported)'!$1:$5000,A3759,FALSE)&gt;0,HLOOKUP("Memory",'vInfo (Imported)'!$1:$5000,A3759,FALSE),"")</f>
        <v/>
      </c>
      <c r="C3759" t="str">
        <f>IF(HLOOKUP("CPUs",'vInfo (Imported)'!$1:$5000,A3759,FALSE)&gt;0,
HLOOKUP("CPUs",'vInfo (Imported)'!$1:$5000,A3759,FALSE),
"")</f>
        <v/>
      </c>
      <c r="D3759" t="str">
        <f>IF(HLOOKUP($D$1,'vInfo (Imported)'!$1:$5000,A3759,FALSE)&gt;0,
HLOOKUP($D$1,'vInfo (Imported)'!$1:$5000,A3759,FALSE),
"")</f>
        <v/>
      </c>
      <c r="E3759" t="str">
        <f>IF(HLOOKUP("Category",'vInfo (Imported)'!$1:$5000,A3759,FALSE)&gt;0,
HLOOKUP("Category",'vInfo (Imported)'!$1:$5000,A3759,FALSE),
"")</f>
        <v/>
      </c>
      <c r="F3759" t="str">
        <f>IF(HLOOKUP("OS according to the configuration file",'vInfo (Imported)'!$1:$5000,A3759,FALSE)&gt;0,
HLOOKUP("OS according to the configuration file",'vInfo (Imported)'!$1:$5000,A3759,FALSE),
"")</f>
        <v/>
      </c>
      <c r="G3759" s="1" t="str">
        <f>IF(HLOOKUP("Cluster",'vInfo (Imported)'!$1:$5000,A3759,FALSE)&gt;0,
HLOOKUP("Cluster",'vInfo (Imported)'!$1:$5000,A3759,FALSE),
"")</f>
        <v/>
      </c>
      <c r="K3759" s="28">
        <f>'vCluster (Imported)'!A3759</f>
        <v>0</v>
      </c>
      <c r="L3759">
        <f t="shared" si="351"/>
        <v>0</v>
      </c>
      <c r="M3759">
        <f t="shared" si="352"/>
        <v>0</v>
      </c>
      <c r="N3759">
        <f t="shared" si="353"/>
        <v>0</v>
      </c>
      <c r="O3759" s="1">
        <f t="shared" si="354"/>
        <v>0</v>
      </c>
      <c r="P3759">
        <f>SUMIFS('vCluster (Imported)'!$G:$G,'vCluster (Imported)'!$A:$A,K3759)</f>
        <v>0</v>
      </c>
      <c r="Q3759">
        <f t="shared" si="355"/>
        <v>0</v>
      </c>
    </row>
    <row r="3760" spans="1:17" x14ac:dyDescent="0.3">
      <c r="A3760">
        <f t="shared" si="350"/>
        <v>3760</v>
      </c>
      <c r="B3760" t="str">
        <f>IF(HLOOKUP("Memory",'vInfo (Imported)'!$1:$5000,A3760,FALSE)&gt;0,HLOOKUP("Memory",'vInfo (Imported)'!$1:$5000,A3760,FALSE),"")</f>
        <v/>
      </c>
      <c r="C3760" t="str">
        <f>IF(HLOOKUP("CPUs",'vInfo (Imported)'!$1:$5000,A3760,FALSE)&gt;0,
HLOOKUP("CPUs",'vInfo (Imported)'!$1:$5000,A3760,FALSE),
"")</f>
        <v/>
      </c>
      <c r="D3760" t="str">
        <f>IF(HLOOKUP($D$1,'vInfo (Imported)'!$1:$5000,A3760,FALSE)&gt;0,
HLOOKUP($D$1,'vInfo (Imported)'!$1:$5000,A3760,FALSE),
"")</f>
        <v/>
      </c>
      <c r="E3760" t="str">
        <f>IF(HLOOKUP("Category",'vInfo (Imported)'!$1:$5000,A3760,FALSE)&gt;0,
HLOOKUP("Category",'vInfo (Imported)'!$1:$5000,A3760,FALSE),
"")</f>
        <v/>
      </c>
      <c r="F3760" t="str">
        <f>IF(HLOOKUP("OS according to the configuration file",'vInfo (Imported)'!$1:$5000,A3760,FALSE)&gt;0,
HLOOKUP("OS according to the configuration file",'vInfo (Imported)'!$1:$5000,A3760,FALSE),
"")</f>
        <v/>
      </c>
      <c r="G3760" s="1" t="str">
        <f>IF(HLOOKUP("Cluster",'vInfo (Imported)'!$1:$5000,A3760,FALSE)&gt;0,
HLOOKUP("Cluster",'vInfo (Imported)'!$1:$5000,A3760,FALSE),
"")</f>
        <v/>
      </c>
      <c r="K3760" s="28">
        <f>'vCluster (Imported)'!A3760</f>
        <v>0</v>
      </c>
      <c r="L3760">
        <f t="shared" si="351"/>
        <v>0</v>
      </c>
      <c r="M3760">
        <f t="shared" si="352"/>
        <v>0</v>
      </c>
      <c r="N3760">
        <f t="shared" si="353"/>
        <v>0</v>
      </c>
      <c r="O3760" s="1">
        <f t="shared" si="354"/>
        <v>0</v>
      </c>
      <c r="P3760">
        <f>SUMIFS('vCluster (Imported)'!$G:$G,'vCluster (Imported)'!$A:$A,K3760)</f>
        <v>0</v>
      </c>
      <c r="Q3760">
        <f t="shared" si="355"/>
        <v>0</v>
      </c>
    </row>
    <row r="3761" spans="1:17" x14ac:dyDescent="0.3">
      <c r="A3761">
        <f t="shared" si="350"/>
        <v>3761</v>
      </c>
      <c r="B3761" t="str">
        <f>IF(HLOOKUP("Memory",'vInfo (Imported)'!$1:$5000,A3761,FALSE)&gt;0,HLOOKUP("Memory",'vInfo (Imported)'!$1:$5000,A3761,FALSE),"")</f>
        <v/>
      </c>
      <c r="C3761" t="str">
        <f>IF(HLOOKUP("CPUs",'vInfo (Imported)'!$1:$5000,A3761,FALSE)&gt;0,
HLOOKUP("CPUs",'vInfo (Imported)'!$1:$5000,A3761,FALSE),
"")</f>
        <v/>
      </c>
      <c r="D3761" t="str">
        <f>IF(HLOOKUP($D$1,'vInfo (Imported)'!$1:$5000,A3761,FALSE)&gt;0,
HLOOKUP($D$1,'vInfo (Imported)'!$1:$5000,A3761,FALSE),
"")</f>
        <v/>
      </c>
      <c r="E3761" t="str">
        <f>IF(HLOOKUP("Category",'vInfo (Imported)'!$1:$5000,A3761,FALSE)&gt;0,
HLOOKUP("Category",'vInfo (Imported)'!$1:$5000,A3761,FALSE),
"")</f>
        <v/>
      </c>
      <c r="F3761" t="str">
        <f>IF(HLOOKUP("OS according to the configuration file",'vInfo (Imported)'!$1:$5000,A3761,FALSE)&gt;0,
HLOOKUP("OS according to the configuration file",'vInfo (Imported)'!$1:$5000,A3761,FALSE),
"")</f>
        <v/>
      </c>
      <c r="G3761" s="1" t="str">
        <f>IF(HLOOKUP("Cluster",'vInfo (Imported)'!$1:$5000,A3761,FALSE)&gt;0,
HLOOKUP("Cluster",'vInfo (Imported)'!$1:$5000,A3761,FALSE),
"")</f>
        <v/>
      </c>
      <c r="K3761" s="28">
        <f>'vCluster (Imported)'!A3761</f>
        <v>0</v>
      </c>
      <c r="L3761">
        <f t="shared" si="351"/>
        <v>0</v>
      </c>
      <c r="M3761">
        <f t="shared" si="352"/>
        <v>0</v>
      </c>
      <c r="N3761">
        <f t="shared" si="353"/>
        <v>0</v>
      </c>
      <c r="O3761" s="1">
        <f t="shared" si="354"/>
        <v>0</v>
      </c>
      <c r="P3761">
        <f>SUMIFS('vCluster (Imported)'!$G:$G,'vCluster (Imported)'!$A:$A,K3761)</f>
        <v>0</v>
      </c>
      <c r="Q3761">
        <f t="shared" si="355"/>
        <v>0</v>
      </c>
    </row>
    <row r="3762" spans="1:17" x14ac:dyDescent="0.3">
      <c r="A3762">
        <f t="shared" si="350"/>
        <v>3762</v>
      </c>
      <c r="B3762" t="str">
        <f>IF(HLOOKUP("Memory",'vInfo (Imported)'!$1:$5000,A3762,FALSE)&gt;0,HLOOKUP("Memory",'vInfo (Imported)'!$1:$5000,A3762,FALSE),"")</f>
        <v/>
      </c>
      <c r="C3762" t="str">
        <f>IF(HLOOKUP("CPUs",'vInfo (Imported)'!$1:$5000,A3762,FALSE)&gt;0,
HLOOKUP("CPUs",'vInfo (Imported)'!$1:$5000,A3762,FALSE),
"")</f>
        <v/>
      </c>
      <c r="D3762" t="str">
        <f>IF(HLOOKUP($D$1,'vInfo (Imported)'!$1:$5000,A3762,FALSE)&gt;0,
HLOOKUP($D$1,'vInfo (Imported)'!$1:$5000,A3762,FALSE),
"")</f>
        <v/>
      </c>
      <c r="E3762" t="str">
        <f>IF(HLOOKUP("Category",'vInfo (Imported)'!$1:$5000,A3762,FALSE)&gt;0,
HLOOKUP("Category",'vInfo (Imported)'!$1:$5000,A3762,FALSE),
"")</f>
        <v/>
      </c>
      <c r="F3762" t="str">
        <f>IF(HLOOKUP("OS according to the configuration file",'vInfo (Imported)'!$1:$5000,A3762,FALSE)&gt;0,
HLOOKUP("OS according to the configuration file",'vInfo (Imported)'!$1:$5000,A3762,FALSE),
"")</f>
        <v/>
      </c>
      <c r="G3762" s="1" t="str">
        <f>IF(HLOOKUP("Cluster",'vInfo (Imported)'!$1:$5000,A3762,FALSE)&gt;0,
HLOOKUP("Cluster",'vInfo (Imported)'!$1:$5000,A3762,FALSE),
"")</f>
        <v/>
      </c>
      <c r="K3762" s="28">
        <f>'vCluster (Imported)'!A3762</f>
        <v>0</v>
      </c>
      <c r="L3762">
        <f t="shared" si="351"/>
        <v>0</v>
      </c>
      <c r="M3762">
        <f t="shared" si="352"/>
        <v>0</v>
      </c>
      <c r="N3762">
        <f t="shared" si="353"/>
        <v>0</v>
      </c>
      <c r="O3762" s="1">
        <f t="shared" si="354"/>
        <v>0</v>
      </c>
      <c r="P3762">
        <f>SUMIFS('vCluster (Imported)'!$G:$G,'vCluster (Imported)'!$A:$A,K3762)</f>
        <v>0</v>
      </c>
      <c r="Q3762">
        <f t="shared" si="355"/>
        <v>0</v>
      </c>
    </row>
    <row r="3763" spans="1:17" x14ac:dyDescent="0.3">
      <c r="A3763">
        <f t="shared" si="350"/>
        <v>3763</v>
      </c>
      <c r="B3763" t="str">
        <f>IF(HLOOKUP("Memory",'vInfo (Imported)'!$1:$5000,A3763,FALSE)&gt;0,HLOOKUP("Memory",'vInfo (Imported)'!$1:$5000,A3763,FALSE),"")</f>
        <v/>
      </c>
      <c r="C3763" t="str">
        <f>IF(HLOOKUP("CPUs",'vInfo (Imported)'!$1:$5000,A3763,FALSE)&gt;0,
HLOOKUP("CPUs",'vInfo (Imported)'!$1:$5000,A3763,FALSE),
"")</f>
        <v/>
      </c>
      <c r="D3763" t="str">
        <f>IF(HLOOKUP($D$1,'vInfo (Imported)'!$1:$5000,A3763,FALSE)&gt;0,
HLOOKUP($D$1,'vInfo (Imported)'!$1:$5000,A3763,FALSE),
"")</f>
        <v/>
      </c>
      <c r="E3763" t="str">
        <f>IF(HLOOKUP("Category",'vInfo (Imported)'!$1:$5000,A3763,FALSE)&gt;0,
HLOOKUP("Category",'vInfo (Imported)'!$1:$5000,A3763,FALSE),
"")</f>
        <v/>
      </c>
      <c r="F3763" t="str">
        <f>IF(HLOOKUP("OS according to the configuration file",'vInfo (Imported)'!$1:$5000,A3763,FALSE)&gt;0,
HLOOKUP("OS according to the configuration file",'vInfo (Imported)'!$1:$5000,A3763,FALSE),
"")</f>
        <v/>
      </c>
      <c r="G3763" s="1" t="str">
        <f>IF(HLOOKUP("Cluster",'vInfo (Imported)'!$1:$5000,A3763,FALSE)&gt;0,
HLOOKUP("Cluster",'vInfo (Imported)'!$1:$5000,A3763,FALSE),
"")</f>
        <v/>
      </c>
      <c r="K3763" s="28">
        <f>'vCluster (Imported)'!A3763</f>
        <v>0</v>
      </c>
      <c r="L3763">
        <f t="shared" si="351"/>
        <v>0</v>
      </c>
      <c r="M3763">
        <f t="shared" si="352"/>
        <v>0</v>
      </c>
      <c r="N3763">
        <f t="shared" si="353"/>
        <v>0</v>
      </c>
      <c r="O3763" s="1">
        <f t="shared" si="354"/>
        <v>0</v>
      </c>
      <c r="P3763">
        <f>SUMIFS('vCluster (Imported)'!$G:$G,'vCluster (Imported)'!$A:$A,K3763)</f>
        <v>0</v>
      </c>
      <c r="Q3763">
        <f t="shared" si="355"/>
        <v>0</v>
      </c>
    </row>
    <row r="3764" spans="1:17" x14ac:dyDescent="0.3">
      <c r="A3764">
        <f t="shared" si="350"/>
        <v>3764</v>
      </c>
      <c r="B3764" t="str">
        <f>IF(HLOOKUP("Memory",'vInfo (Imported)'!$1:$5000,A3764,FALSE)&gt;0,HLOOKUP("Memory",'vInfo (Imported)'!$1:$5000,A3764,FALSE),"")</f>
        <v/>
      </c>
      <c r="C3764" t="str">
        <f>IF(HLOOKUP("CPUs",'vInfo (Imported)'!$1:$5000,A3764,FALSE)&gt;0,
HLOOKUP("CPUs",'vInfo (Imported)'!$1:$5000,A3764,FALSE),
"")</f>
        <v/>
      </c>
      <c r="D3764" t="str">
        <f>IF(HLOOKUP($D$1,'vInfo (Imported)'!$1:$5000,A3764,FALSE)&gt;0,
HLOOKUP($D$1,'vInfo (Imported)'!$1:$5000,A3764,FALSE),
"")</f>
        <v/>
      </c>
      <c r="E3764" t="str">
        <f>IF(HLOOKUP("Category",'vInfo (Imported)'!$1:$5000,A3764,FALSE)&gt;0,
HLOOKUP("Category",'vInfo (Imported)'!$1:$5000,A3764,FALSE),
"")</f>
        <v/>
      </c>
      <c r="F3764" t="str">
        <f>IF(HLOOKUP("OS according to the configuration file",'vInfo (Imported)'!$1:$5000,A3764,FALSE)&gt;0,
HLOOKUP("OS according to the configuration file",'vInfo (Imported)'!$1:$5000,A3764,FALSE),
"")</f>
        <v/>
      </c>
      <c r="G3764" s="1" t="str">
        <f>IF(HLOOKUP("Cluster",'vInfo (Imported)'!$1:$5000,A3764,FALSE)&gt;0,
HLOOKUP("Cluster",'vInfo (Imported)'!$1:$5000,A3764,FALSE),
"")</f>
        <v/>
      </c>
      <c r="K3764" s="28">
        <f>'vCluster (Imported)'!A3764</f>
        <v>0</v>
      </c>
      <c r="L3764">
        <f t="shared" si="351"/>
        <v>0</v>
      </c>
      <c r="M3764">
        <f t="shared" si="352"/>
        <v>0</v>
      </c>
      <c r="N3764">
        <f t="shared" si="353"/>
        <v>0</v>
      </c>
      <c r="O3764" s="1">
        <f t="shared" si="354"/>
        <v>0</v>
      </c>
      <c r="P3764">
        <f>SUMIFS('vCluster (Imported)'!$G:$G,'vCluster (Imported)'!$A:$A,K3764)</f>
        <v>0</v>
      </c>
      <c r="Q3764">
        <f t="shared" si="355"/>
        <v>0</v>
      </c>
    </row>
    <row r="3765" spans="1:17" x14ac:dyDescent="0.3">
      <c r="A3765">
        <f t="shared" si="350"/>
        <v>3765</v>
      </c>
      <c r="B3765" t="str">
        <f>IF(HLOOKUP("Memory",'vInfo (Imported)'!$1:$5000,A3765,FALSE)&gt;0,HLOOKUP("Memory",'vInfo (Imported)'!$1:$5000,A3765,FALSE),"")</f>
        <v/>
      </c>
      <c r="C3765" t="str">
        <f>IF(HLOOKUP("CPUs",'vInfo (Imported)'!$1:$5000,A3765,FALSE)&gt;0,
HLOOKUP("CPUs",'vInfo (Imported)'!$1:$5000,A3765,FALSE),
"")</f>
        <v/>
      </c>
      <c r="D3765" t="str">
        <f>IF(HLOOKUP($D$1,'vInfo (Imported)'!$1:$5000,A3765,FALSE)&gt;0,
HLOOKUP($D$1,'vInfo (Imported)'!$1:$5000,A3765,FALSE),
"")</f>
        <v/>
      </c>
      <c r="E3765" t="str">
        <f>IF(HLOOKUP("Category",'vInfo (Imported)'!$1:$5000,A3765,FALSE)&gt;0,
HLOOKUP("Category",'vInfo (Imported)'!$1:$5000,A3765,FALSE),
"")</f>
        <v/>
      </c>
      <c r="F3765" t="str">
        <f>IF(HLOOKUP("OS according to the configuration file",'vInfo (Imported)'!$1:$5000,A3765,FALSE)&gt;0,
HLOOKUP("OS according to the configuration file",'vInfo (Imported)'!$1:$5000,A3765,FALSE),
"")</f>
        <v/>
      </c>
      <c r="G3765" s="1" t="str">
        <f>IF(HLOOKUP("Cluster",'vInfo (Imported)'!$1:$5000,A3765,FALSE)&gt;0,
HLOOKUP("Cluster",'vInfo (Imported)'!$1:$5000,A3765,FALSE),
"")</f>
        <v/>
      </c>
      <c r="K3765" s="28">
        <f>'vCluster (Imported)'!A3765</f>
        <v>0</v>
      </c>
      <c r="L3765">
        <f t="shared" si="351"/>
        <v>0</v>
      </c>
      <c r="M3765">
        <f t="shared" si="352"/>
        <v>0</v>
      </c>
      <c r="N3765">
        <f t="shared" si="353"/>
        <v>0</v>
      </c>
      <c r="O3765" s="1">
        <f t="shared" si="354"/>
        <v>0</v>
      </c>
      <c r="P3765">
        <f>SUMIFS('vCluster (Imported)'!$G:$G,'vCluster (Imported)'!$A:$A,K3765)</f>
        <v>0</v>
      </c>
      <c r="Q3765">
        <f t="shared" si="355"/>
        <v>0</v>
      </c>
    </row>
    <row r="3766" spans="1:17" x14ac:dyDescent="0.3">
      <c r="A3766">
        <f t="shared" si="350"/>
        <v>3766</v>
      </c>
      <c r="B3766" t="str">
        <f>IF(HLOOKUP("Memory",'vInfo (Imported)'!$1:$5000,A3766,FALSE)&gt;0,HLOOKUP("Memory",'vInfo (Imported)'!$1:$5000,A3766,FALSE),"")</f>
        <v/>
      </c>
      <c r="C3766" t="str">
        <f>IF(HLOOKUP("CPUs",'vInfo (Imported)'!$1:$5000,A3766,FALSE)&gt;0,
HLOOKUP("CPUs",'vInfo (Imported)'!$1:$5000,A3766,FALSE),
"")</f>
        <v/>
      </c>
      <c r="D3766" t="str">
        <f>IF(HLOOKUP($D$1,'vInfo (Imported)'!$1:$5000,A3766,FALSE)&gt;0,
HLOOKUP($D$1,'vInfo (Imported)'!$1:$5000,A3766,FALSE),
"")</f>
        <v/>
      </c>
      <c r="E3766" t="str">
        <f>IF(HLOOKUP("Category",'vInfo (Imported)'!$1:$5000,A3766,FALSE)&gt;0,
HLOOKUP("Category",'vInfo (Imported)'!$1:$5000,A3766,FALSE),
"")</f>
        <v/>
      </c>
      <c r="F3766" t="str">
        <f>IF(HLOOKUP("OS according to the configuration file",'vInfo (Imported)'!$1:$5000,A3766,FALSE)&gt;0,
HLOOKUP("OS according to the configuration file",'vInfo (Imported)'!$1:$5000,A3766,FALSE),
"")</f>
        <v/>
      </c>
      <c r="G3766" s="1" t="str">
        <f>IF(HLOOKUP("Cluster",'vInfo (Imported)'!$1:$5000,A3766,FALSE)&gt;0,
HLOOKUP("Cluster",'vInfo (Imported)'!$1:$5000,A3766,FALSE),
"")</f>
        <v/>
      </c>
      <c r="K3766" s="28">
        <f>'vCluster (Imported)'!A3766</f>
        <v>0</v>
      </c>
      <c r="L3766">
        <f t="shared" si="351"/>
        <v>0</v>
      </c>
      <c r="M3766">
        <f t="shared" si="352"/>
        <v>0</v>
      </c>
      <c r="N3766">
        <f t="shared" si="353"/>
        <v>0</v>
      </c>
      <c r="O3766" s="1">
        <f t="shared" si="354"/>
        <v>0</v>
      </c>
      <c r="P3766">
        <f>SUMIFS('vCluster (Imported)'!$G:$G,'vCluster (Imported)'!$A:$A,K3766)</f>
        <v>0</v>
      </c>
      <c r="Q3766">
        <f t="shared" si="355"/>
        <v>0</v>
      </c>
    </row>
    <row r="3767" spans="1:17" x14ac:dyDescent="0.3">
      <c r="A3767">
        <f t="shared" si="350"/>
        <v>3767</v>
      </c>
      <c r="B3767" t="str">
        <f>IF(HLOOKUP("Memory",'vInfo (Imported)'!$1:$5000,A3767,FALSE)&gt;0,HLOOKUP("Memory",'vInfo (Imported)'!$1:$5000,A3767,FALSE),"")</f>
        <v/>
      </c>
      <c r="C3767" t="str">
        <f>IF(HLOOKUP("CPUs",'vInfo (Imported)'!$1:$5000,A3767,FALSE)&gt;0,
HLOOKUP("CPUs",'vInfo (Imported)'!$1:$5000,A3767,FALSE),
"")</f>
        <v/>
      </c>
      <c r="D3767" t="str">
        <f>IF(HLOOKUP($D$1,'vInfo (Imported)'!$1:$5000,A3767,FALSE)&gt;0,
HLOOKUP($D$1,'vInfo (Imported)'!$1:$5000,A3767,FALSE),
"")</f>
        <v/>
      </c>
      <c r="E3767" t="str">
        <f>IF(HLOOKUP("Category",'vInfo (Imported)'!$1:$5000,A3767,FALSE)&gt;0,
HLOOKUP("Category",'vInfo (Imported)'!$1:$5000,A3767,FALSE),
"")</f>
        <v/>
      </c>
      <c r="F3767" t="str">
        <f>IF(HLOOKUP("OS according to the configuration file",'vInfo (Imported)'!$1:$5000,A3767,FALSE)&gt;0,
HLOOKUP("OS according to the configuration file",'vInfo (Imported)'!$1:$5000,A3767,FALSE),
"")</f>
        <v/>
      </c>
      <c r="G3767" s="1" t="str">
        <f>IF(HLOOKUP("Cluster",'vInfo (Imported)'!$1:$5000,A3767,FALSE)&gt;0,
HLOOKUP("Cluster",'vInfo (Imported)'!$1:$5000,A3767,FALSE),
"")</f>
        <v/>
      </c>
      <c r="K3767" s="28">
        <f>'vCluster (Imported)'!A3767</f>
        <v>0</v>
      </c>
      <c r="L3767">
        <f t="shared" si="351"/>
        <v>0</v>
      </c>
      <c r="M3767">
        <f t="shared" si="352"/>
        <v>0</v>
      </c>
      <c r="N3767">
        <f t="shared" si="353"/>
        <v>0</v>
      </c>
      <c r="O3767" s="1">
        <f t="shared" si="354"/>
        <v>0</v>
      </c>
      <c r="P3767">
        <f>SUMIFS('vCluster (Imported)'!$G:$G,'vCluster (Imported)'!$A:$A,K3767)</f>
        <v>0</v>
      </c>
      <c r="Q3767">
        <f t="shared" si="355"/>
        <v>0</v>
      </c>
    </row>
    <row r="3768" spans="1:17" x14ac:dyDescent="0.3">
      <c r="A3768">
        <f t="shared" si="350"/>
        <v>3768</v>
      </c>
      <c r="B3768" t="str">
        <f>IF(HLOOKUP("Memory",'vInfo (Imported)'!$1:$5000,A3768,FALSE)&gt;0,HLOOKUP("Memory",'vInfo (Imported)'!$1:$5000,A3768,FALSE),"")</f>
        <v/>
      </c>
      <c r="C3768" t="str">
        <f>IF(HLOOKUP("CPUs",'vInfo (Imported)'!$1:$5000,A3768,FALSE)&gt;0,
HLOOKUP("CPUs",'vInfo (Imported)'!$1:$5000,A3768,FALSE),
"")</f>
        <v/>
      </c>
      <c r="D3768" t="str">
        <f>IF(HLOOKUP($D$1,'vInfo (Imported)'!$1:$5000,A3768,FALSE)&gt;0,
HLOOKUP($D$1,'vInfo (Imported)'!$1:$5000,A3768,FALSE),
"")</f>
        <v/>
      </c>
      <c r="E3768" t="str">
        <f>IF(HLOOKUP("Category",'vInfo (Imported)'!$1:$5000,A3768,FALSE)&gt;0,
HLOOKUP("Category",'vInfo (Imported)'!$1:$5000,A3768,FALSE),
"")</f>
        <v/>
      </c>
      <c r="F3768" t="str">
        <f>IF(HLOOKUP("OS according to the configuration file",'vInfo (Imported)'!$1:$5000,A3768,FALSE)&gt;0,
HLOOKUP("OS according to the configuration file",'vInfo (Imported)'!$1:$5000,A3768,FALSE),
"")</f>
        <v/>
      </c>
      <c r="G3768" s="1" t="str">
        <f>IF(HLOOKUP("Cluster",'vInfo (Imported)'!$1:$5000,A3768,FALSE)&gt;0,
HLOOKUP("Cluster",'vInfo (Imported)'!$1:$5000,A3768,FALSE),
"")</f>
        <v/>
      </c>
      <c r="K3768" s="28">
        <f>'vCluster (Imported)'!A3768</f>
        <v>0</v>
      </c>
      <c r="L3768">
        <f t="shared" si="351"/>
        <v>0</v>
      </c>
      <c r="M3768">
        <f t="shared" si="352"/>
        <v>0</v>
      </c>
      <c r="N3768">
        <f t="shared" si="353"/>
        <v>0</v>
      </c>
      <c r="O3768" s="1">
        <f t="shared" si="354"/>
        <v>0</v>
      </c>
      <c r="P3768">
        <f>SUMIFS('vCluster (Imported)'!$G:$G,'vCluster (Imported)'!$A:$A,K3768)</f>
        <v>0</v>
      </c>
      <c r="Q3768">
        <f t="shared" si="355"/>
        <v>0</v>
      </c>
    </row>
    <row r="3769" spans="1:17" x14ac:dyDescent="0.3">
      <c r="A3769">
        <f t="shared" si="350"/>
        <v>3769</v>
      </c>
      <c r="B3769" t="str">
        <f>IF(HLOOKUP("Memory",'vInfo (Imported)'!$1:$5000,A3769,FALSE)&gt;0,HLOOKUP("Memory",'vInfo (Imported)'!$1:$5000,A3769,FALSE),"")</f>
        <v/>
      </c>
      <c r="C3769" t="str">
        <f>IF(HLOOKUP("CPUs",'vInfo (Imported)'!$1:$5000,A3769,FALSE)&gt;0,
HLOOKUP("CPUs",'vInfo (Imported)'!$1:$5000,A3769,FALSE),
"")</f>
        <v/>
      </c>
      <c r="D3769" t="str">
        <f>IF(HLOOKUP($D$1,'vInfo (Imported)'!$1:$5000,A3769,FALSE)&gt;0,
HLOOKUP($D$1,'vInfo (Imported)'!$1:$5000,A3769,FALSE),
"")</f>
        <v/>
      </c>
      <c r="E3769" t="str">
        <f>IF(HLOOKUP("Category",'vInfo (Imported)'!$1:$5000,A3769,FALSE)&gt;0,
HLOOKUP("Category",'vInfo (Imported)'!$1:$5000,A3769,FALSE),
"")</f>
        <v/>
      </c>
      <c r="F3769" t="str">
        <f>IF(HLOOKUP("OS according to the configuration file",'vInfo (Imported)'!$1:$5000,A3769,FALSE)&gt;0,
HLOOKUP("OS according to the configuration file",'vInfo (Imported)'!$1:$5000,A3769,FALSE),
"")</f>
        <v/>
      </c>
      <c r="G3769" s="1" t="str">
        <f>IF(HLOOKUP("Cluster",'vInfo (Imported)'!$1:$5000,A3769,FALSE)&gt;0,
HLOOKUP("Cluster",'vInfo (Imported)'!$1:$5000,A3769,FALSE),
"")</f>
        <v/>
      </c>
      <c r="K3769" s="28">
        <f>'vCluster (Imported)'!A3769</f>
        <v>0</v>
      </c>
      <c r="L3769">
        <f t="shared" si="351"/>
        <v>0</v>
      </c>
      <c r="M3769">
        <f t="shared" si="352"/>
        <v>0</v>
      </c>
      <c r="N3769">
        <f t="shared" si="353"/>
        <v>0</v>
      </c>
      <c r="O3769" s="1">
        <f t="shared" si="354"/>
        <v>0</v>
      </c>
      <c r="P3769">
        <f>SUMIFS('vCluster (Imported)'!$G:$G,'vCluster (Imported)'!$A:$A,K3769)</f>
        <v>0</v>
      </c>
      <c r="Q3769">
        <f t="shared" si="355"/>
        <v>0</v>
      </c>
    </row>
    <row r="3770" spans="1:17" x14ac:dyDescent="0.3">
      <c r="A3770">
        <f t="shared" si="350"/>
        <v>3770</v>
      </c>
      <c r="B3770" t="str">
        <f>IF(HLOOKUP("Memory",'vInfo (Imported)'!$1:$5000,A3770,FALSE)&gt;0,HLOOKUP("Memory",'vInfo (Imported)'!$1:$5000,A3770,FALSE),"")</f>
        <v/>
      </c>
      <c r="C3770" t="str">
        <f>IF(HLOOKUP("CPUs",'vInfo (Imported)'!$1:$5000,A3770,FALSE)&gt;0,
HLOOKUP("CPUs",'vInfo (Imported)'!$1:$5000,A3770,FALSE),
"")</f>
        <v/>
      </c>
      <c r="D3770" t="str">
        <f>IF(HLOOKUP($D$1,'vInfo (Imported)'!$1:$5000,A3770,FALSE)&gt;0,
HLOOKUP($D$1,'vInfo (Imported)'!$1:$5000,A3770,FALSE),
"")</f>
        <v/>
      </c>
      <c r="E3770" t="str">
        <f>IF(HLOOKUP("Category",'vInfo (Imported)'!$1:$5000,A3770,FALSE)&gt;0,
HLOOKUP("Category",'vInfo (Imported)'!$1:$5000,A3770,FALSE),
"")</f>
        <v/>
      </c>
      <c r="F3770" t="str">
        <f>IF(HLOOKUP("OS according to the configuration file",'vInfo (Imported)'!$1:$5000,A3770,FALSE)&gt;0,
HLOOKUP("OS according to the configuration file",'vInfo (Imported)'!$1:$5000,A3770,FALSE),
"")</f>
        <v/>
      </c>
      <c r="G3770" s="1" t="str">
        <f>IF(HLOOKUP("Cluster",'vInfo (Imported)'!$1:$5000,A3770,FALSE)&gt;0,
HLOOKUP("Cluster",'vInfo (Imported)'!$1:$5000,A3770,FALSE),
"")</f>
        <v/>
      </c>
      <c r="K3770" s="28">
        <f>'vCluster (Imported)'!A3770</f>
        <v>0</v>
      </c>
      <c r="L3770">
        <f t="shared" si="351"/>
        <v>0</v>
      </c>
      <c r="M3770">
        <f t="shared" si="352"/>
        <v>0</v>
      </c>
      <c r="N3770">
        <f t="shared" si="353"/>
        <v>0</v>
      </c>
      <c r="O3770" s="1">
        <f t="shared" si="354"/>
        <v>0</v>
      </c>
      <c r="P3770">
        <f>SUMIFS('vCluster (Imported)'!$G:$G,'vCluster (Imported)'!$A:$A,K3770)</f>
        <v>0</v>
      </c>
      <c r="Q3770">
        <f t="shared" si="355"/>
        <v>0</v>
      </c>
    </row>
    <row r="3771" spans="1:17" x14ac:dyDescent="0.3">
      <c r="A3771">
        <f t="shared" si="350"/>
        <v>3771</v>
      </c>
      <c r="B3771" t="str">
        <f>IF(HLOOKUP("Memory",'vInfo (Imported)'!$1:$5000,A3771,FALSE)&gt;0,HLOOKUP("Memory",'vInfo (Imported)'!$1:$5000,A3771,FALSE),"")</f>
        <v/>
      </c>
      <c r="C3771" t="str">
        <f>IF(HLOOKUP("CPUs",'vInfo (Imported)'!$1:$5000,A3771,FALSE)&gt;0,
HLOOKUP("CPUs",'vInfo (Imported)'!$1:$5000,A3771,FALSE),
"")</f>
        <v/>
      </c>
      <c r="D3771" t="str">
        <f>IF(HLOOKUP($D$1,'vInfo (Imported)'!$1:$5000,A3771,FALSE)&gt;0,
HLOOKUP($D$1,'vInfo (Imported)'!$1:$5000,A3771,FALSE),
"")</f>
        <v/>
      </c>
      <c r="E3771" t="str">
        <f>IF(HLOOKUP("Category",'vInfo (Imported)'!$1:$5000,A3771,FALSE)&gt;0,
HLOOKUP("Category",'vInfo (Imported)'!$1:$5000,A3771,FALSE),
"")</f>
        <v/>
      </c>
      <c r="F3771" t="str">
        <f>IF(HLOOKUP("OS according to the configuration file",'vInfo (Imported)'!$1:$5000,A3771,FALSE)&gt;0,
HLOOKUP("OS according to the configuration file",'vInfo (Imported)'!$1:$5000,A3771,FALSE),
"")</f>
        <v/>
      </c>
      <c r="G3771" s="1" t="str">
        <f>IF(HLOOKUP("Cluster",'vInfo (Imported)'!$1:$5000,A3771,FALSE)&gt;0,
HLOOKUP("Cluster",'vInfo (Imported)'!$1:$5000,A3771,FALSE),
"")</f>
        <v/>
      </c>
      <c r="K3771" s="28">
        <f>'vCluster (Imported)'!A3771</f>
        <v>0</v>
      </c>
      <c r="L3771">
        <f t="shared" si="351"/>
        <v>0</v>
      </c>
      <c r="M3771">
        <f t="shared" si="352"/>
        <v>0</v>
      </c>
      <c r="N3771">
        <f t="shared" si="353"/>
        <v>0</v>
      </c>
      <c r="O3771" s="1">
        <f t="shared" si="354"/>
        <v>0</v>
      </c>
      <c r="P3771">
        <f>SUMIFS('vCluster (Imported)'!$G:$G,'vCluster (Imported)'!$A:$A,K3771)</f>
        <v>0</v>
      </c>
      <c r="Q3771">
        <f t="shared" si="355"/>
        <v>0</v>
      </c>
    </row>
    <row r="3772" spans="1:17" x14ac:dyDescent="0.3">
      <c r="A3772">
        <f t="shared" si="350"/>
        <v>3772</v>
      </c>
      <c r="B3772" t="str">
        <f>IF(HLOOKUP("Memory",'vInfo (Imported)'!$1:$5000,A3772,FALSE)&gt;0,HLOOKUP("Memory",'vInfo (Imported)'!$1:$5000,A3772,FALSE),"")</f>
        <v/>
      </c>
      <c r="C3772" t="str">
        <f>IF(HLOOKUP("CPUs",'vInfo (Imported)'!$1:$5000,A3772,FALSE)&gt;0,
HLOOKUP("CPUs",'vInfo (Imported)'!$1:$5000,A3772,FALSE),
"")</f>
        <v/>
      </c>
      <c r="D3772" t="str">
        <f>IF(HLOOKUP($D$1,'vInfo (Imported)'!$1:$5000,A3772,FALSE)&gt;0,
HLOOKUP($D$1,'vInfo (Imported)'!$1:$5000,A3772,FALSE),
"")</f>
        <v/>
      </c>
      <c r="E3772" t="str">
        <f>IF(HLOOKUP("Category",'vInfo (Imported)'!$1:$5000,A3772,FALSE)&gt;0,
HLOOKUP("Category",'vInfo (Imported)'!$1:$5000,A3772,FALSE),
"")</f>
        <v/>
      </c>
      <c r="F3772" t="str">
        <f>IF(HLOOKUP("OS according to the configuration file",'vInfo (Imported)'!$1:$5000,A3772,FALSE)&gt;0,
HLOOKUP("OS according to the configuration file",'vInfo (Imported)'!$1:$5000,A3772,FALSE),
"")</f>
        <v/>
      </c>
      <c r="G3772" s="1" t="str">
        <f>IF(HLOOKUP("Cluster",'vInfo (Imported)'!$1:$5000,A3772,FALSE)&gt;0,
HLOOKUP("Cluster",'vInfo (Imported)'!$1:$5000,A3772,FALSE),
"")</f>
        <v/>
      </c>
      <c r="K3772" s="28">
        <f>'vCluster (Imported)'!A3772</f>
        <v>0</v>
      </c>
      <c r="L3772">
        <f t="shared" si="351"/>
        <v>0</v>
      </c>
      <c r="M3772">
        <f t="shared" si="352"/>
        <v>0</v>
      </c>
      <c r="N3772">
        <f t="shared" si="353"/>
        <v>0</v>
      </c>
      <c r="O3772" s="1">
        <f t="shared" si="354"/>
        <v>0</v>
      </c>
      <c r="P3772">
        <f>SUMIFS('vCluster (Imported)'!$G:$G,'vCluster (Imported)'!$A:$A,K3772)</f>
        <v>0</v>
      </c>
      <c r="Q3772">
        <f t="shared" si="355"/>
        <v>0</v>
      </c>
    </row>
    <row r="3773" spans="1:17" x14ac:dyDescent="0.3">
      <c r="A3773">
        <f t="shared" si="350"/>
        <v>3773</v>
      </c>
      <c r="B3773" t="str">
        <f>IF(HLOOKUP("Memory",'vInfo (Imported)'!$1:$5000,A3773,FALSE)&gt;0,HLOOKUP("Memory",'vInfo (Imported)'!$1:$5000,A3773,FALSE),"")</f>
        <v/>
      </c>
      <c r="C3773" t="str">
        <f>IF(HLOOKUP("CPUs",'vInfo (Imported)'!$1:$5000,A3773,FALSE)&gt;0,
HLOOKUP("CPUs",'vInfo (Imported)'!$1:$5000,A3773,FALSE),
"")</f>
        <v/>
      </c>
      <c r="D3773" t="str">
        <f>IF(HLOOKUP($D$1,'vInfo (Imported)'!$1:$5000,A3773,FALSE)&gt;0,
HLOOKUP($D$1,'vInfo (Imported)'!$1:$5000,A3773,FALSE),
"")</f>
        <v/>
      </c>
      <c r="E3773" t="str">
        <f>IF(HLOOKUP("Category",'vInfo (Imported)'!$1:$5000,A3773,FALSE)&gt;0,
HLOOKUP("Category",'vInfo (Imported)'!$1:$5000,A3773,FALSE),
"")</f>
        <v/>
      </c>
      <c r="F3773" t="str">
        <f>IF(HLOOKUP("OS according to the configuration file",'vInfo (Imported)'!$1:$5000,A3773,FALSE)&gt;0,
HLOOKUP("OS according to the configuration file",'vInfo (Imported)'!$1:$5000,A3773,FALSE),
"")</f>
        <v/>
      </c>
      <c r="G3773" s="1" t="str">
        <f>IF(HLOOKUP("Cluster",'vInfo (Imported)'!$1:$5000,A3773,FALSE)&gt;0,
HLOOKUP("Cluster",'vInfo (Imported)'!$1:$5000,A3773,FALSE),
"")</f>
        <v/>
      </c>
      <c r="K3773" s="28">
        <f>'vCluster (Imported)'!A3773</f>
        <v>0</v>
      </c>
      <c r="L3773">
        <f t="shared" si="351"/>
        <v>0</v>
      </c>
      <c r="M3773">
        <f t="shared" si="352"/>
        <v>0</v>
      </c>
      <c r="N3773">
        <f t="shared" si="353"/>
        <v>0</v>
      </c>
      <c r="O3773" s="1">
        <f t="shared" si="354"/>
        <v>0</v>
      </c>
      <c r="P3773">
        <f>SUMIFS('vCluster (Imported)'!$G:$G,'vCluster (Imported)'!$A:$A,K3773)</f>
        <v>0</v>
      </c>
      <c r="Q3773">
        <f t="shared" si="355"/>
        <v>0</v>
      </c>
    </row>
    <row r="3774" spans="1:17" x14ac:dyDescent="0.3">
      <c r="A3774">
        <f t="shared" si="350"/>
        <v>3774</v>
      </c>
      <c r="B3774" t="str">
        <f>IF(HLOOKUP("Memory",'vInfo (Imported)'!$1:$5000,A3774,FALSE)&gt;0,HLOOKUP("Memory",'vInfo (Imported)'!$1:$5000,A3774,FALSE),"")</f>
        <v/>
      </c>
      <c r="C3774" t="str">
        <f>IF(HLOOKUP("CPUs",'vInfo (Imported)'!$1:$5000,A3774,FALSE)&gt;0,
HLOOKUP("CPUs",'vInfo (Imported)'!$1:$5000,A3774,FALSE),
"")</f>
        <v/>
      </c>
      <c r="D3774" t="str">
        <f>IF(HLOOKUP($D$1,'vInfo (Imported)'!$1:$5000,A3774,FALSE)&gt;0,
HLOOKUP($D$1,'vInfo (Imported)'!$1:$5000,A3774,FALSE),
"")</f>
        <v/>
      </c>
      <c r="E3774" t="str">
        <f>IF(HLOOKUP("Category",'vInfo (Imported)'!$1:$5000,A3774,FALSE)&gt;0,
HLOOKUP("Category",'vInfo (Imported)'!$1:$5000,A3774,FALSE),
"")</f>
        <v/>
      </c>
      <c r="F3774" t="str">
        <f>IF(HLOOKUP("OS according to the configuration file",'vInfo (Imported)'!$1:$5000,A3774,FALSE)&gt;0,
HLOOKUP("OS according to the configuration file",'vInfo (Imported)'!$1:$5000,A3774,FALSE),
"")</f>
        <v/>
      </c>
      <c r="G3774" s="1" t="str">
        <f>IF(HLOOKUP("Cluster",'vInfo (Imported)'!$1:$5000,A3774,FALSE)&gt;0,
HLOOKUP("Cluster",'vInfo (Imported)'!$1:$5000,A3774,FALSE),
"")</f>
        <v/>
      </c>
      <c r="K3774" s="28">
        <f>'vCluster (Imported)'!A3774</f>
        <v>0</v>
      </c>
      <c r="L3774">
        <f t="shared" si="351"/>
        <v>0</v>
      </c>
      <c r="M3774">
        <f t="shared" si="352"/>
        <v>0</v>
      </c>
      <c r="N3774">
        <f t="shared" si="353"/>
        <v>0</v>
      </c>
      <c r="O3774" s="1">
        <f t="shared" si="354"/>
        <v>0</v>
      </c>
      <c r="P3774">
        <f>SUMIFS('vCluster (Imported)'!$G:$G,'vCluster (Imported)'!$A:$A,K3774)</f>
        <v>0</v>
      </c>
      <c r="Q3774">
        <f t="shared" si="355"/>
        <v>0</v>
      </c>
    </row>
    <row r="3775" spans="1:17" x14ac:dyDescent="0.3">
      <c r="A3775">
        <f t="shared" si="350"/>
        <v>3775</v>
      </c>
      <c r="B3775" t="str">
        <f>IF(HLOOKUP("Memory",'vInfo (Imported)'!$1:$5000,A3775,FALSE)&gt;0,HLOOKUP("Memory",'vInfo (Imported)'!$1:$5000,A3775,FALSE),"")</f>
        <v/>
      </c>
      <c r="C3775" t="str">
        <f>IF(HLOOKUP("CPUs",'vInfo (Imported)'!$1:$5000,A3775,FALSE)&gt;0,
HLOOKUP("CPUs",'vInfo (Imported)'!$1:$5000,A3775,FALSE),
"")</f>
        <v/>
      </c>
      <c r="D3775" t="str">
        <f>IF(HLOOKUP($D$1,'vInfo (Imported)'!$1:$5000,A3775,FALSE)&gt;0,
HLOOKUP($D$1,'vInfo (Imported)'!$1:$5000,A3775,FALSE),
"")</f>
        <v/>
      </c>
      <c r="E3775" t="str">
        <f>IF(HLOOKUP("Category",'vInfo (Imported)'!$1:$5000,A3775,FALSE)&gt;0,
HLOOKUP("Category",'vInfo (Imported)'!$1:$5000,A3775,FALSE),
"")</f>
        <v/>
      </c>
      <c r="F3775" t="str">
        <f>IF(HLOOKUP("OS according to the configuration file",'vInfo (Imported)'!$1:$5000,A3775,FALSE)&gt;0,
HLOOKUP("OS according to the configuration file",'vInfo (Imported)'!$1:$5000,A3775,FALSE),
"")</f>
        <v/>
      </c>
      <c r="G3775" s="1" t="str">
        <f>IF(HLOOKUP("Cluster",'vInfo (Imported)'!$1:$5000,A3775,FALSE)&gt;0,
HLOOKUP("Cluster",'vInfo (Imported)'!$1:$5000,A3775,FALSE),
"")</f>
        <v/>
      </c>
      <c r="K3775" s="28">
        <f>'vCluster (Imported)'!A3775</f>
        <v>0</v>
      </c>
      <c r="L3775">
        <f t="shared" si="351"/>
        <v>0</v>
      </c>
      <c r="M3775">
        <f t="shared" si="352"/>
        <v>0</v>
      </c>
      <c r="N3775">
        <f t="shared" si="353"/>
        <v>0</v>
      </c>
      <c r="O3775" s="1">
        <f t="shared" si="354"/>
        <v>0</v>
      </c>
      <c r="P3775">
        <f>SUMIFS('vCluster (Imported)'!$G:$G,'vCluster (Imported)'!$A:$A,K3775)</f>
        <v>0</v>
      </c>
      <c r="Q3775">
        <f t="shared" si="355"/>
        <v>0</v>
      </c>
    </row>
    <row r="3776" spans="1:17" x14ac:dyDescent="0.3">
      <c r="A3776">
        <f t="shared" si="350"/>
        <v>3776</v>
      </c>
      <c r="B3776" t="str">
        <f>IF(HLOOKUP("Memory",'vInfo (Imported)'!$1:$5000,A3776,FALSE)&gt;0,HLOOKUP("Memory",'vInfo (Imported)'!$1:$5000,A3776,FALSE),"")</f>
        <v/>
      </c>
      <c r="C3776" t="str">
        <f>IF(HLOOKUP("CPUs",'vInfo (Imported)'!$1:$5000,A3776,FALSE)&gt;0,
HLOOKUP("CPUs",'vInfo (Imported)'!$1:$5000,A3776,FALSE),
"")</f>
        <v/>
      </c>
      <c r="D3776" t="str">
        <f>IF(HLOOKUP($D$1,'vInfo (Imported)'!$1:$5000,A3776,FALSE)&gt;0,
HLOOKUP($D$1,'vInfo (Imported)'!$1:$5000,A3776,FALSE),
"")</f>
        <v/>
      </c>
      <c r="E3776" t="str">
        <f>IF(HLOOKUP("Category",'vInfo (Imported)'!$1:$5000,A3776,FALSE)&gt;0,
HLOOKUP("Category",'vInfo (Imported)'!$1:$5000,A3776,FALSE),
"")</f>
        <v/>
      </c>
      <c r="F3776" t="str">
        <f>IF(HLOOKUP("OS according to the configuration file",'vInfo (Imported)'!$1:$5000,A3776,FALSE)&gt;0,
HLOOKUP("OS according to the configuration file",'vInfo (Imported)'!$1:$5000,A3776,FALSE),
"")</f>
        <v/>
      </c>
      <c r="G3776" s="1" t="str">
        <f>IF(HLOOKUP("Cluster",'vInfo (Imported)'!$1:$5000,A3776,FALSE)&gt;0,
HLOOKUP("Cluster",'vInfo (Imported)'!$1:$5000,A3776,FALSE),
"")</f>
        <v/>
      </c>
      <c r="K3776" s="28">
        <f>'vCluster (Imported)'!A3776</f>
        <v>0</v>
      </c>
      <c r="L3776">
        <f t="shared" si="351"/>
        <v>0</v>
      </c>
      <c r="M3776">
        <f t="shared" si="352"/>
        <v>0</v>
      </c>
      <c r="N3776">
        <f t="shared" si="353"/>
        <v>0</v>
      </c>
      <c r="O3776" s="1">
        <f t="shared" si="354"/>
        <v>0</v>
      </c>
      <c r="P3776">
        <f>SUMIFS('vCluster (Imported)'!$G:$G,'vCluster (Imported)'!$A:$A,K3776)</f>
        <v>0</v>
      </c>
      <c r="Q3776">
        <f t="shared" si="355"/>
        <v>0</v>
      </c>
    </row>
    <row r="3777" spans="1:17" x14ac:dyDescent="0.3">
      <c r="A3777">
        <f t="shared" si="350"/>
        <v>3777</v>
      </c>
      <c r="B3777" t="str">
        <f>IF(HLOOKUP("Memory",'vInfo (Imported)'!$1:$5000,A3777,FALSE)&gt;0,HLOOKUP("Memory",'vInfo (Imported)'!$1:$5000,A3777,FALSE),"")</f>
        <v/>
      </c>
      <c r="C3777" t="str">
        <f>IF(HLOOKUP("CPUs",'vInfo (Imported)'!$1:$5000,A3777,FALSE)&gt;0,
HLOOKUP("CPUs",'vInfo (Imported)'!$1:$5000,A3777,FALSE),
"")</f>
        <v/>
      </c>
      <c r="D3777" t="str">
        <f>IF(HLOOKUP($D$1,'vInfo (Imported)'!$1:$5000,A3777,FALSE)&gt;0,
HLOOKUP($D$1,'vInfo (Imported)'!$1:$5000,A3777,FALSE),
"")</f>
        <v/>
      </c>
      <c r="E3777" t="str">
        <f>IF(HLOOKUP("Category",'vInfo (Imported)'!$1:$5000,A3777,FALSE)&gt;0,
HLOOKUP("Category",'vInfo (Imported)'!$1:$5000,A3777,FALSE),
"")</f>
        <v/>
      </c>
      <c r="F3777" t="str">
        <f>IF(HLOOKUP("OS according to the configuration file",'vInfo (Imported)'!$1:$5000,A3777,FALSE)&gt;0,
HLOOKUP("OS according to the configuration file",'vInfo (Imported)'!$1:$5000,A3777,FALSE),
"")</f>
        <v/>
      </c>
      <c r="G3777" s="1" t="str">
        <f>IF(HLOOKUP("Cluster",'vInfo (Imported)'!$1:$5000,A3777,FALSE)&gt;0,
HLOOKUP("Cluster",'vInfo (Imported)'!$1:$5000,A3777,FALSE),
"")</f>
        <v/>
      </c>
      <c r="K3777" s="28">
        <f>'vCluster (Imported)'!A3777</f>
        <v>0</v>
      </c>
      <c r="L3777">
        <f t="shared" si="351"/>
        <v>0</v>
      </c>
      <c r="M3777">
        <f t="shared" si="352"/>
        <v>0</v>
      </c>
      <c r="N3777">
        <f t="shared" si="353"/>
        <v>0</v>
      </c>
      <c r="O3777" s="1">
        <f t="shared" si="354"/>
        <v>0</v>
      </c>
      <c r="P3777">
        <f>SUMIFS('vCluster (Imported)'!$G:$G,'vCluster (Imported)'!$A:$A,K3777)</f>
        <v>0</v>
      </c>
      <c r="Q3777">
        <f t="shared" si="355"/>
        <v>0</v>
      </c>
    </row>
    <row r="3778" spans="1:17" x14ac:dyDescent="0.3">
      <c r="A3778">
        <f t="shared" ref="A3778:A3841" si="356">A3777+1</f>
        <v>3778</v>
      </c>
      <c r="B3778" t="str">
        <f>IF(HLOOKUP("Memory",'vInfo (Imported)'!$1:$5000,A3778,FALSE)&gt;0,HLOOKUP("Memory",'vInfo (Imported)'!$1:$5000,A3778,FALSE),"")</f>
        <v/>
      </c>
      <c r="C3778" t="str">
        <f>IF(HLOOKUP("CPUs",'vInfo (Imported)'!$1:$5000,A3778,FALSE)&gt;0,
HLOOKUP("CPUs",'vInfo (Imported)'!$1:$5000,A3778,FALSE),
"")</f>
        <v/>
      </c>
      <c r="D3778" t="str">
        <f>IF(HLOOKUP($D$1,'vInfo (Imported)'!$1:$5000,A3778,FALSE)&gt;0,
HLOOKUP($D$1,'vInfo (Imported)'!$1:$5000,A3778,FALSE),
"")</f>
        <v/>
      </c>
      <c r="E3778" t="str">
        <f>IF(HLOOKUP("Category",'vInfo (Imported)'!$1:$5000,A3778,FALSE)&gt;0,
HLOOKUP("Category",'vInfo (Imported)'!$1:$5000,A3778,FALSE),
"")</f>
        <v/>
      </c>
      <c r="F3778" t="str">
        <f>IF(HLOOKUP("OS according to the configuration file",'vInfo (Imported)'!$1:$5000,A3778,FALSE)&gt;0,
HLOOKUP("OS according to the configuration file",'vInfo (Imported)'!$1:$5000,A3778,FALSE),
"")</f>
        <v/>
      </c>
      <c r="G3778" s="1" t="str">
        <f>IF(HLOOKUP("Cluster",'vInfo (Imported)'!$1:$5000,A3778,FALSE)&gt;0,
HLOOKUP("Cluster",'vInfo (Imported)'!$1:$5000,A3778,FALSE),
"")</f>
        <v/>
      </c>
      <c r="K3778" s="28">
        <f>'vCluster (Imported)'!A3778</f>
        <v>0</v>
      </c>
      <c r="L3778">
        <f t="shared" ref="L3778:L3841" si="357">COUNTIFS(G:G,K3778,$E:$E,$L$1)</f>
        <v>0</v>
      </c>
      <c r="M3778">
        <f t="shared" ref="M3778:M3841" si="358">COUNTIFS(G:G,K3778,$E:$E,$M$1)</f>
        <v>0</v>
      </c>
      <c r="N3778">
        <f t="shared" ref="N3778:N3841" si="359">COUNTIFS(G:G,K3778,$E:$E,$N$1)</f>
        <v>0</v>
      </c>
      <c r="O3778" s="1">
        <f t="shared" ref="O3778:O3841" si="360">COUNTIFS(G:G,K3778,$E:$E,$O$1)</f>
        <v>0</v>
      </c>
      <c r="P3778">
        <f>SUMIFS('vCluster (Imported)'!$G:$G,'vCluster (Imported)'!$A:$A,K3778)</f>
        <v>0</v>
      </c>
      <c r="Q3778">
        <f t="shared" ref="Q3778:Q3841" si="361">IF(L3778&gt;0,P3778,0)</f>
        <v>0</v>
      </c>
    </row>
    <row r="3779" spans="1:17" x14ac:dyDescent="0.3">
      <c r="A3779">
        <f t="shared" si="356"/>
        <v>3779</v>
      </c>
      <c r="B3779" t="str">
        <f>IF(HLOOKUP("Memory",'vInfo (Imported)'!$1:$5000,A3779,FALSE)&gt;0,HLOOKUP("Memory",'vInfo (Imported)'!$1:$5000,A3779,FALSE),"")</f>
        <v/>
      </c>
      <c r="C3779" t="str">
        <f>IF(HLOOKUP("CPUs",'vInfo (Imported)'!$1:$5000,A3779,FALSE)&gt;0,
HLOOKUP("CPUs",'vInfo (Imported)'!$1:$5000,A3779,FALSE),
"")</f>
        <v/>
      </c>
      <c r="D3779" t="str">
        <f>IF(HLOOKUP($D$1,'vInfo (Imported)'!$1:$5000,A3779,FALSE)&gt;0,
HLOOKUP($D$1,'vInfo (Imported)'!$1:$5000,A3779,FALSE),
"")</f>
        <v/>
      </c>
      <c r="E3779" t="str">
        <f>IF(HLOOKUP("Category",'vInfo (Imported)'!$1:$5000,A3779,FALSE)&gt;0,
HLOOKUP("Category",'vInfo (Imported)'!$1:$5000,A3779,FALSE),
"")</f>
        <v/>
      </c>
      <c r="F3779" t="str">
        <f>IF(HLOOKUP("OS according to the configuration file",'vInfo (Imported)'!$1:$5000,A3779,FALSE)&gt;0,
HLOOKUP("OS according to the configuration file",'vInfo (Imported)'!$1:$5000,A3779,FALSE),
"")</f>
        <v/>
      </c>
      <c r="G3779" s="1" t="str">
        <f>IF(HLOOKUP("Cluster",'vInfo (Imported)'!$1:$5000,A3779,FALSE)&gt;0,
HLOOKUP("Cluster",'vInfo (Imported)'!$1:$5000,A3779,FALSE),
"")</f>
        <v/>
      </c>
      <c r="K3779" s="28">
        <f>'vCluster (Imported)'!A3779</f>
        <v>0</v>
      </c>
      <c r="L3779">
        <f t="shared" si="357"/>
        <v>0</v>
      </c>
      <c r="M3779">
        <f t="shared" si="358"/>
        <v>0</v>
      </c>
      <c r="N3779">
        <f t="shared" si="359"/>
        <v>0</v>
      </c>
      <c r="O3779" s="1">
        <f t="shared" si="360"/>
        <v>0</v>
      </c>
      <c r="P3779">
        <f>SUMIFS('vCluster (Imported)'!$G:$G,'vCluster (Imported)'!$A:$A,K3779)</f>
        <v>0</v>
      </c>
      <c r="Q3779">
        <f t="shared" si="361"/>
        <v>0</v>
      </c>
    </row>
    <row r="3780" spans="1:17" x14ac:dyDescent="0.3">
      <c r="A3780">
        <f t="shared" si="356"/>
        <v>3780</v>
      </c>
      <c r="B3780" t="str">
        <f>IF(HLOOKUP("Memory",'vInfo (Imported)'!$1:$5000,A3780,FALSE)&gt;0,HLOOKUP("Memory",'vInfo (Imported)'!$1:$5000,A3780,FALSE),"")</f>
        <v/>
      </c>
      <c r="C3780" t="str">
        <f>IF(HLOOKUP("CPUs",'vInfo (Imported)'!$1:$5000,A3780,FALSE)&gt;0,
HLOOKUP("CPUs",'vInfo (Imported)'!$1:$5000,A3780,FALSE),
"")</f>
        <v/>
      </c>
      <c r="D3780" t="str">
        <f>IF(HLOOKUP($D$1,'vInfo (Imported)'!$1:$5000,A3780,FALSE)&gt;0,
HLOOKUP($D$1,'vInfo (Imported)'!$1:$5000,A3780,FALSE),
"")</f>
        <v/>
      </c>
      <c r="E3780" t="str">
        <f>IF(HLOOKUP("Category",'vInfo (Imported)'!$1:$5000,A3780,FALSE)&gt;0,
HLOOKUP("Category",'vInfo (Imported)'!$1:$5000,A3780,FALSE),
"")</f>
        <v/>
      </c>
      <c r="F3780" t="str">
        <f>IF(HLOOKUP("OS according to the configuration file",'vInfo (Imported)'!$1:$5000,A3780,FALSE)&gt;0,
HLOOKUP("OS according to the configuration file",'vInfo (Imported)'!$1:$5000,A3780,FALSE),
"")</f>
        <v/>
      </c>
      <c r="G3780" s="1" t="str">
        <f>IF(HLOOKUP("Cluster",'vInfo (Imported)'!$1:$5000,A3780,FALSE)&gt;0,
HLOOKUP("Cluster",'vInfo (Imported)'!$1:$5000,A3780,FALSE),
"")</f>
        <v/>
      </c>
      <c r="K3780" s="28">
        <f>'vCluster (Imported)'!A3780</f>
        <v>0</v>
      </c>
      <c r="L3780">
        <f t="shared" si="357"/>
        <v>0</v>
      </c>
      <c r="M3780">
        <f t="shared" si="358"/>
        <v>0</v>
      </c>
      <c r="N3780">
        <f t="shared" si="359"/>
        <v>0</v>
      </c>
      <c r="O3780" s="1">
        <f t="shared" si="360"/>
        <v>0</v>
      </c>
      <c r="P3780">
        <f>SUMIFS('vCluster (Imported)'!$G:$G,'vCluster (Imported)'!$A:$A,K3780)</f>
        <v>0</v>
      </c>
      <c r="Q3780">
        <f t="shared" si="361"/>
        <v>0</v>
      </c>
    </row>
    <row r="3781" spans="1:17" x14ac:dyDescent="0.3">
      <c r="A3781">
        <f t="shared" si="356"/>
        <v>3781</v>
      </c>
      <c r="B3781" t="str">
        <f>IF(HLOOKUP("Memory",'vInfo (Imported)'!$1:$5000,A3781,FALSE)&gt;0,HLOOKUP("Memory",'vInfo (Imported)'!$1:$5000,A3781,FALSE),"")</f>
        <v/>
      </c>
      <c r="C3781" t="str">
        <f>IF(HLOOKUP("CPUs",'vInfo (Imported)'!$1:$5000,A3781,FALSE)&gt;0,
HLOOKUP("CPUs",'vInfo (Imported)'!$1:$5000,A3781,FALSE),
"")</f>
        <v/>
      </c>
      <c r="D3781" t="str">
        <f>IF(HLOOKUP($D$1,'vInfo (Imported)'!$1:$5000,A3781,FALSE)&gt;0,
HLOOKUP($D$1,'vInfo (Imported)'!$1:$5000,A3781,FALSE),
"")</f>
        <v/>
      </c>
      <c r="E3781" t="str">
        <f>IF(HLOOKUP("Category",'vInfo (Imported)'!$1:$5000,A3781,FALSE)&gt;0,
HLOOKUP("Category",'vInfo (Imported)'!$1:$5000,A3781,FALSE),
"")</f>
        <v/>
      </c>
      <c r="F3781" t="str">
        <f>IF(HLOOKUP("OS according to the configuration file",'vInfo (Imported)'!$1:$5000,A3781,FALSE)&gt;0,
HLOOKUP("OS according to the configuration file",'vInfo (Imported)'!$1:$5000,A3781,FALSE),
"")</f>
        <v/>
      </c>
      <c r="G3781" s="1" t="str">
        <f>IF(HLOOKUP("Cluster",'vInfo (Imported)'!$1:$5000,A3781,FALSE)&gt;0,
HLOOKUP("Cluster",'vInfo (Imported)'!$1:$5000,A3781,FALSE),
"")</f>
        <v/>
      </c>
      <c r="K3781" s="28">
        <f>'vCluster (Imported)'!A3781</f>
        <v>0</v>
      </c>
      <c r="L3781">
        <f t="shared" si="357"/>
        <v>0</v>
      </c>
      <c r="M3781">
        <f t="shared" si="358"/>
        <v>0</v>
      </c>
      <c r="N3781">
        <f t="shared" si="359"/>
        <v>0</v>
      </c>
      <c r="O3781" s="1">
        <f t="shared" si="360"/>
        <v>0</v>
      </c>
      <c r="P3781">
        <f>SUMIFS('vCluster (Imported)'!$G:$G,'vCluster (Imported)'!$A:$A,K3781)</f>
        <v>0</v>
      </c>
      <c r="Q3781">
        <f t="shared" si="361"/>
        <v>0</v>
      </c>
    </row>
    <row r="3782" spans="1:17" x14ac:dyDescent="0.3">
      <c r="A3782">
        <f t="shared" si="356"/>
        <v>3782</v>
      </c>
      <c r="B3782" t="str">
        <f>IF(HLOOKUP("Memory",'vInfo (Imported)'!$1:$5000,A3782,FALSE)&gt;0,HLOOKUP("Memory",'vInfo (Imported)'!$1:$5000,A3782,FALSE),"")</f>
        <v/>
      </c>
      <c r="C3782" t="str">
        <f>IF(HLOOKUP("CPUs",'vInfo (Imported)'!$1:$5000,A3782,FALSE)&gt;0,
HLOOKUP("CPUs",'vInfo (Imported)'!$1:$5000,A3782,FALSE),
"")</f>
        <v/>
      </c>
      <c r="D3782" t="str">
        <f>IF(HLOOKUP($D$1,'vInfo (Imported)'!$1:$5000,A3782,FALSE)&gt;0,
HLOOKUP($D$1,'vInfo (Imported)'!$1:$5000,A3782,FALSE),
"")</f>
        <v/>
      </c>
      <c r="E3782" t="str">
        <f>IF(HLOOKUP("Category",'vInfo (Imported)'!$1:$5000,A3782,FALSE)&gt;0,
HLOOKUP("Category",'vInfo (Imported)'!$1:$5000,A3782,FALSE),
"")</f>
        <v/>
      </c>
      <c r="F3782" t="str">
        <f>IF(HLOOKUP("OS according to the configuration file",'vInfo (Imported)'!$1:$5000,A3782,FALSE)&gt;0,
HLOOKUP("OS according to the configuration file",'vInfo (Imported)'!$1:$5000,A3782,FALSE),
"")</f>
        <v/>
      </c>
      <c r="G3782" s="1" t="str">
        <f>IF(HLOOKUP("Cluster",'vInfo (Imported)'!$1:$5000,A3782,FALSE)&gt;0,
HLOOKUP("Cluster",'vInfo (Imported)'!$1:$5000,A3782,FALSE),
"")</f>
        <v/>
      </c>
      <c r="K3782" s="28">
        <f>'vCluster (Imported)'!A3782</f>
        <v>0</v>
      </c>
      <c r="L3782">
        <f t="shared" si="357"/>
        <v>0</v>
      </c>
      <c r="M3782">
        <f t="shared" si="358"/>
        <v>0</v>
      </c>
      <c r="N3782">
        <f t="shared" si="359"/>
        <v>0</v>
      </c>
      <c r="O3782" s="1">
        <f t="shared" si="360"/>
        <v>0</v>
      </c>
      <c r="P3782">
        <f>SUMIFS('vCluster (Imported)'!$G:$G,'vCluster (Imported)'!$A:$A,K3782)</f>
        <v>0</v>
      </c>
      <c r="Q3782">
        <f t="shared" si="361"/>
        <v>0</v>
      </c>
    </row>
    <row r="3783" spans="1:17" x14ac:dyDescent="0.3">
      <c r="A3783">
        <f t="shared" si="356"/>
        <v>3783</v>
      </c>
      <c r="B3783" t="str">
        <f>IF(HLOOKUP("Memory",'vInfo (Imported)'!$1:$5000,A3783,FALSE)&gt;0,HLOOKUP("Memory",'vInfo (Imported)'!$1:$5000,A3783,FALSE),"")</f>
        <v/>
      </c>
      <c r="C3783" t="str">
        <f>IF(HLOOKUP("CPUs",'vInfo (Imported)'!$1:$5000,A3783,FALSE)&gt;0,
HLOOKUP("CPUs",'vInfo (Imported)'!$1:$5000,A3783,FALSE),
"")</f>
        <v/>
      </c>
      <c r="D3783" t="str">
        <f>IF(HLOOKUP($D$1,'vInfo (Imported)'!$1:$5000,A3783,FALSE)&gt;0,
HLOOKUP($D$1,'vInfo (Imported)'!$1:$5000,A3783,FALSE),
"")</f>
        <v/>
      </c>
      <c r="E3783" t="str">
        <f>IF(HLOOKUP("Category",'vInfo (Imported)'!$1:$5000,A3783,FALSE)&gt;0,
HLOOKUP("Category",'vInfo (Imported)'!$1:$5000,A3783,FALSE),
"")</f>
        <v/>
      </c>
      <c r="F3783" t="str">
        <f>IF(HLOOKUP("OS according to the configuration file",'vInfo (Imported)'!$1:$5000,A3783,FALSE)&gt;0,
HLOOKUP("OS according to the configuration file",'vInfo (Imported)'!$1:$5000,A3783,FALSE),
"")</f>
        <v/>
      </c>
      <c r="G3783" s="1" t="str">
        <f>IF(HLOOKUP("Cluster",'vInfo (Imported)'!$1:$5000,A3783,FALSE)&gt;0,
HLOOKUP("Cluster",'vInfo (Imported)'!$1:$5000,A3783,FALSE),
"")</f>
        <v/>
      </c>
      <c r="K3783" s="28">
        <f>'vCluster (Imported)'!A3783</f>
        <v>0</v>
      </c>
      <c r="L3783">
        <f t="shared" si="357"/>
        <v>0</v>
      </c>
      <c r="M3783">
        <f t="shared" si="358"/>
        <v>0</v>
      </c>
      <c r="N3783">
        <f t="shared" si="359"/>
        <v>0</v>
      </c>
      <c r="O3783" s="1">
        <f t="shared" si="360"/>
        <v>0</v>
      </c>
      <c r="P3783">
        <f>SUMIFS('vCluster (Imported)'!$G:$G,'vCluster (Imported)'!$A:$A,K3783)</f>
        <v>0</v>
      </c>
      <c r="Q3783">
        <f t="shared" si="361"/>
        <v>0</v>
      </c>
    </row>
    <row r="3784" spans="1:17" x14ac:dyDescent="0.3">
      <c r="A3784">
        <f t="shared" si="356"/>
        <v>3784</v>
      </c>
      <c r="B3784" t="str">
        <f>IF(HLOOKUP("Memory",'vInfo (Imported)'!$1:$5000,A3784,FALSE)&gt;0,HLOOKUP("Memory",'vInfo (Imported)'!$1:$5000,A3784,FALSE),"")</f>
        <v/>
      </c>
      <c r="C3784" t="str">
        <f>IF(HLOOKUP("CPUs",'vInfo (Imported)'!$1:$5000,A3784,FALSE)&gt;0,
HLOOKUP("CPUs",'vInfo (Imported)'!$1:$5000,A3784,FALSE),
"")</f>
        <v/>
      </c>
      <c r="D3784" t="str">
        <f>IF(HLOOKUP($D$1,'vInfo (Imported)'!$1:$5000,A3784,FALSE)&gt;0,
HLOOKUP($D$1,'vInfo (Imported)'!$1:$5000,A3784,FALSE),
"")</f>
        <v/>
      </c>
      <c r="E3784" t="str">
        <f>IF(HLOOKUP("Category",'vInfo (Imported)'!$1:$5000,A3784,FALSE)&gt;0,
HLOOKUP("Category",'vInfo (Imported)'!$1:$5000,A3784,FALSE),
"")</f>
        <v/>
      </c>
      <c r="F3784" t="str">
        <f>IF(HLOOKUP("OS according to the configuration file",'vInfo (Imported)'!$1:$5000,A3784,FALSE)&gt;0,
HLOOKUP("OS according to the configuration file",'vInfo (Imported)'!$1:$5000,A3784,FALSE),
"")</f>
        <v/>
      </c>
      <c r="G3784" s="1" t="str">
        <f>IF(HLOOKUP("Cluster",'vInfo (Imported)'!$1:$5000,A3784,FALSE)&gt;0,
HLOOKUP("Cluster",'vInfo (Imported)'!$1:$5000,A3784,FALSE),
"")</f>
        <v/>
      </c>
      <c r="K3784" s="28">
        <f>'vCluster (Imported)'!A3784</f>
        <v>0</v>
      </c>
      <c r="L3784">
        <f t="shared" si="357"/>
        <v>0</v>
      </c>
      <c r="M3784">
        <f t="shared" si="358"/>
        <v>0</v>
      </c>
      <c r="N3784">
        <f t="shared" si="359"/>
        <v>0</v>
      </c>
      <c r="O3784" s="1">
        <f t="shared" si="360"/>
        <v>0</v>
      </c>
      <c r="P3784">
        <f>SUMIFS('vCluster (Imported)'!$G:$G,'vCluster (Imported)'!$A:$A,K3784)</f>
        <v>0</v>
      </c>
      <c r="Q3784">
        <f t="shared" si="361"/>
        <v>0</v>
      </c>
    </row>
    <row r="3785" spans="1:17" x14ac:dyDescent="0.3">
      <c r="A3785">
        <f t="shared" si="356"/>
        <v>3785</v>
      </c>
      <c r="B3785" t="str">
        <f>IF(HLOOKUP("Memory",'vInfo (Imported)'!$1:$5000,A3785,FALSE)&gt;0,HLOOKUP("Memory",'vInfo (Imported)'!$1:$5000,A3785,FALSE),"")</f>
        <v/>
      </c>
      <c r="C3785" t="str">
        <f>IF(HLOOKUP("CPUs",'vInfo (Imported)'!$1:$5000,A3785,FALSE)&gt;0,
HLOOKUP("CPUs",'vInfo (Imported)'!$1:$5000,A3785,FALSE),
"")</f>
        <v/>
      </c>
      <c r="D3785" t="str">
        <f>IF(HLOOKUP($D$1,'vInfo (Imported)'!$1:$5000,A3785,FALSE)&gt;0,
HLOOKUP($D$1,'vInfo (Imported)'!$1:$5000,A3785,FALSE),
"")</f>
        <v/>
      </c>
      <c r="E3785" t="str">
        <f>IF(HLOOKUP("Category",'vInfo (Imported)'!$1:$5000,A3785,FALSE)&gt;0,
HLOOKUP("Category",'vInfo (Imported)'!$1:$5000,A3785,FALSE),
"")</f>
        <v/>
      </c>
      <c r="F3785" t="str">
        <f>IF(HLOOKUP("OS according to the configuration file",'vInfo (Imported)'!$1:$5000,A3785,FALSE)&gt;0,
HLOOKUP("OS according to the configuration file",'vInfo (Imported)'!$1:$5000,A3785,FALSE),
"")</f>
        <v/>
      </c>
      <c r="G3785" s="1" t="str">
        <f>IF(HLOOKUP("Cluster",'vInfo (Imported)'!$1:$5000,A3785,FALSE)&gt;0,
HLOOKUP("Cluster",'vInfo (Imported)'!$1:$5000,A3785,FALSE),
"")</f>
        <v/>
      </c>
      <c r="K3785" s="28">
        <f>'vCluster (Imported)'!A3785</f>
        <v>0</v>
      </c>
      <c r="L3785">
        <f t="shared" si="357"/>
        <v>0</v>
      </c>
      <c r="M3785">
        <f t="shared" si="358"/>
        <v>0</v>
      </c>
      <c r="N3785">
        <f t="shared" si="359"/>
        <v>0</v>
      </c>
      <c r="O3785" s="1">
        <f t="shared" si="360"/>
        <v>0</v>
      </c>
      <c r="P3785">
        <f>SUMIFS('vCluster (Imported)'!$G:$G,'vCluster (Imported)'!$A:$A,K3785)</f>
        <v>0</v>
      </c>
      <c r="Q3785">
        <f t="shared" si="361"/>
        <v>0</v>
      </c>
    </row>
    <row r="3786" spans="1:17" x14ac:dyDescent="0.3">
      <c r="A3786">
        <f t="shared" si="356"/>
        <v>3786</v>
      </c>
      <c r="B3786" t="str">
        <f>IF(HLOOKUP("Memory",'vInfo (Imported)'!$1:$5000,A3786,FALSE)&gt;0,HLOOKUP("Memory",'vInfo (Imported)'!$1:$5000,A3786,FALSE),"")</f>
        <v/>
      </c>
      <c r="C3786" t="str">
        <f>IF(HLOOKUP("CPUs",'vInfo (Imported)'!$1:$5000,A3786,FALSE)&gt;0,
HLOOKUP("CPUs",'vInfo (Imported)'!$1:$5000,A3786,FALSE),
"")</f>
        <v/>
      </c>
      <c r="D3786" t="str">
        <f>IF(HLOOKUP($D$1,'vInfo (Imported)'!$1:$5000,A3786,FALSE)&gt;0,
HLOOKUP($D$1,'vInfo (Imported)'!$1:$5000,A3786,FALSE),
"")</f>
        <v/>
      </c>
      <c r="E3786" t="str">
        <f>IF(HLOOKUP("Category",'vInfo (Imported)'!$1:$5000,A3786,FALSE)&gt;0,
HLOOKUP("Category",'vInfo (Imported)'!$1:$5000,A3786,FALSE),
"")</f>
        <v/>
      </c>
      <c r="F3786" t="str">
        <f>IF(HLOOKUP("OS according to the configuration file",'vInfo (Imported)'!$1:$5000,A3786,FALSE)&gt;0,
HLOOKUP("OS according to the configuration file",'vInfo (Imported)'!$1:$5000,A3786,FALSE),
"")</f>
        <v/>
      </c>
      <c r="G3786" s="1" t="str">
        <f>IF(HLOOKUP("Cluster",'vInfo (Imported)'!$1:$5000,A3786,FALSE)&gt;0,
HLOOKUP("Cluster",'vInfo (Imported)'!$1:$5000,A3786,FALSE),
"")</f>
        <v/>
      </c>
      <c r="K3786" s="28">
        <f>'vCluster (Imported)'!A3786</f>
        <v>0</v>
      </c>
      <c r="L3786">
        <f t="shared" si="357"/>
        <v>0</v>
      </c>
      <c r="M3786">
        <f t="shared" si="358"/>
        <v>0</v>
      </c>
      <c r="N3786">
        <f t="shared" si="359"/>
        <v>0</v>
      </c>
      <c r="O3786" s="1">
        <f t="shared" si="360"/>
        <v>0</v>
      </c>
      <c r="P3786">
        <f>SUMIFS('vCluster (Imported)'!$G:$G,'vCluster (Imported)'!$A:$A,K3786)</f>
        <v>0</v>
      </c>
      <c r="Q3786">
        <f t="shared" si="361"/>
        <v>0</v>
      </c>
    </row>
    <row r="3787" spans="1:17" x14ac:dyDescent="0.3">
      <c r="A3787">
        <f t="shared" si="356"/>
        <v>3787</v>
      </c>
      <c r="B3787" t="str">
        <f>IF(HLOOKUP("Memory",'vInfo (Imported)'!$1:$5000,A3787,FALSE)&gt;0,HLOOKUP("Memory",'vInfo (Imported)'!$1:$5000,A3787,FALSE),"")</f>
        <v/>
      </c>
      <c r="C3787" t="str">
        <f>IF(HLOOKUP("CPUs",'vInfo (Imported)'!$1:$5000,A3787,FALSE)&gt;0,
HLOOKUP("CPUs",'vInfo (Imported)'!$1:$5000,A3787,FALSE),
"")</f>
        <v/>
      </c>
      <c r="D3787" t="str">
        <f>IF(HLOOKUP($D$1,'vInfo (Imported)'!$1:$5000,A3787,FALSE)&gt;0,
HLOOKUP($D$1,'vInfo (Imported)'!$1:$5000,A3787,FALSE),
"")</f>
        <v/>
      </c>
      <c r="E3787" t="str">
        <f>IF(HLOOKUP("Category",'vInfo (Imported)'!$1:$5000,A3787,FALSE)&gt;0,
HLOOKUP("Category",'vInfo (Imported)'!$1:$5000,A3787,FALSE),
"")</f>
        <v/>
      </c>
      <c r="F3787" t="str">
        <f>IF(HLOOKUP("OS according to the configuration file",'vInfo (Imported)'!$1:$5000,A3787,FALSE)&gt;0,
HLOOKUP("OS according to the configuration file",'vInfo (Imported)'!$1:$5000,A3787,FALSE),
"")</f>
        <v/>
      </c>
      <c r="G3787" s="1" t="str">
        <f>IF(HLOOKUP("Cluster",'vInfo (Imported)'!$1:$5000,A3787,FALSE)&gt;0,
HLOOKUP("Cluster",'vInfo (Imported)'!$1:$5000,A3787,FALSE),
"")</f>
        <v/>
      </c>
      <c r="K3787" s="28">
        <f>'vCluster (Imported)'!A3787</f>
        <v>0</v>
      </c>
      <c r="L3787">
        <f t="shared" si="357"/>
        <v>0</v>
      </c>
      <c r="M3787">
        <f t="shared" si="358"/>
        <v>0</v>
      </c>
      <c r="N3787">
        <f t="shared" si="359"/>
        <v>0</v>
      </c>
      <c r="O3787" s="1">
        <f t="shared" si="360"/>
        <v>0</v>
      </c>
      <c r="P3787">
        <f>SUMIFS('vCluster (Imported)'!$G:$G,'vCluster (Imported)'!$A:$A,K3787)</f>
        <v>0</v>
      </c>
      <c r="Q3787">
        <f t="shared" si="361"/>
        <v>0</v>
      </c>
    </row>
    <row r="3788" spans="1:17" x14ac:dyDescent="0.3">
      <c r="A3788">
        <f t="shared" si="356"/>
        <v>3788</v>
      </c>
      <c r="B3788" t="str">
        <f>IF(HLOOKUP("Memory",'vInfo (Imported)'!$1:$5000,A3788,FALSE)&gt;0,HLOOKUP("Memory",'vInfo (Imported)'!$1:$5000,A3788,FALSE),"")</f>
        <v/>
      </c>
      <c r="C3788" t="str">
        <f>IF(HLOOKUP("CPUs",'vInfo (Imported)'!$1:$5000,A3788,FALSE)&gt;0,
HLOOKUP("CPUs",'vInfo (Imported)'!$1:$5000,A3788,FALSE),
"")</f>
        <v/>
      </c>
      <c r="D3788" t="str">
        <f>IF(HLOOKUP($D$1,'vInfo (Imported)'!$1:$5000,A3788,FALSE)&gt;0,
HLOOKUP($D$1,'vInfo (Imported)'!$1:$5000,A3788,FALSE),
"")</f>
        <v/>
      </c>
      <c r="E3788" t="str">
        <f>IF(HLOOKUP("Category",'vInfo (Imported)'!$1:$5000,A3788,FALSE)&gt;0,
HLOOKUP("Category",'vInfo (Imported)'!$1:$5000,A3788,FALSE),
"")</f>
        <v/>
      </c>
      <c r="F3788" t="str">
        <f>IF(HLOOKUP("OS according to the configuration file",'vInfo (Imported)'!$1:$5000,A3788,FALSE)&gt;0,
HLOOKUP("OS according to the configuration file",'vInfo (Imported)'!$1:$5000,A3788,FALSE),
"")</f>
        <v/>
      </c>
      <c r="G3788" s="1" t="str">
        <f>IF(HLOOKUP("Cluster",'vInfo (Imported)'!$1:$5000,A3788,FALSE)&gt;0,
HLOOKUP("Cluster",'vInfo (Imported)'!$1:$5000,A3788,FALSE),
"")</f>
        <v/>
      </c>
      <c r="K3788" s="28">
        <f>'vCluster (Imported)'!A3788</f>
        <v>0</v>
      </c>
      <c r="L3788">
        <f t="shared" si="357"/>
        <v>0</v>
      </c>
      <c r="M3788">
        <f t="shared" si="358"/>
        <v>0</v>
      </c>
      <c r="N3788">
        <f t="shared" si="359"/>
        <v>0</v>
      </c>
      <c r="O3788" s="1">
        <f t="shared" si="360"/>
        <v>0</v>
      </c>
      <c r="P3788">
        <f>SUMIFS('vCluster (Imported)'!$G:$G,'vCluster (Imported)'!$A:$A,K3788)</f>
        <v>0</v>
      </c>
      <c r="Q3788">
        <f t="shared" si="361"/>
        <v>0</v>
      </c>
    </row>
    <row r="3789" spans="1:17" x14ac:dyDescent="0.3">
      <c r="A3789">
        <f t="shared" si="356"/>
        <v>3789</v>
      </c>
      <c r="B3789" t="str">
        <f>IF(HLOOKUP("Memory",'vInfo (Imported)'!$1:$5000,A3789,FALSE)&gt;0,HLOOKUP("Memory",'vInfo (Imported)'!$1:$5000,A3789,FALSE),"")</f>
        <v/>
      </c>
      <c r="C3789" t="str">
        <f>IF(HLOOKUP("CPUs",'vInfo (Imported)'!$1:$5000,A3789,FALSE)&gt;0,
HLOOKUP("CPUs",'vInfo (Imported)'!$1:$5000,A3789,FALSE),
"")</f>
        <v/>
      </c>
      <c r="D3789" t="str">
        <f>IF(HLOOKUP($D$1,'vInfo (Imported)'!$1:$5000,A3789,FALSE)&gt;0,
HLOOKUP($D$1,'vInfo (Imported)'!$1:$5000,A3789,FALSE),
"")</f>
        <v/>
      </c>
      <c r="E3789" t="str">
        <f>IF(HLOOKUP("Category",'vInfo (Imported)'!$1:$5000,A3789,FALSE)&gt;0,
HLOOKUP("Category",'vInfo (Imported)'!$1:$5000,A3789,FALSE),
"")</f>
        <v/>
      </c>
      <c r="F3789" t="str">
        <f>IF(HLOOKUP("OS according to the configuration file",'vInfo (Imported)'!$1:$5000,A3789,FALSE)&gt;0,
HLOOKUP("OS according to the configuration file",'vInfo (Imported)'!$1:$5000,A3789,FALSE),
"")</f>
        <v/>
      </c>
      <c r="G3789" s="1" t="str">
        <f>IF(HLOOKUP("Cluster",'vInfo (Imported)'!$1:$5000,A3789,FALSE)&gt;0,
HLOOKUP("Cluster",'vInfo (Imported)'!$1:$5000,A3789,FALSE),
"")</f>
        <v/>
      </c>
      <c r="K3789" s="28">
        <f>'vCluster (Imported)'!A3789</f>
        <v>0</v>
      </c>
      <c r="L3789">
        <f t="shared" si="357"/>
        <v>0</v>
      </c>
      <c r="M3789">
        <f t="shared" si="358"/>
        <v>0</v>
      </c>
      <c r="N3789">
        <f t="shared" si="359"/>
        <v>0</v>
      </c>
      <c r="O3789" s="1">
        <f t="shared" si="360"/>
        <v>0</v>
      </c>
      <c r="P3789">
        <f>SUMIFS('vCluster (Imported)'!$G:$G,'vCluster (Imported)'!$A:$A,K3789)</f>
        <v>0</v>
      </c>
      <c r="Q3789">
        <f t="shared" si="361"/>
        <v>0</v>
      </c>
    </row>
    <row r="3790" spans="1:17" x14ac:dyDescent="0.3">
      <c r="A3790">
        <f t="shared" si="356"/>
        <v>3790</v>
      </c>
      <c r="B3790" t="str">
        <f>IF(HLOOKUP("Memory",'vInfo (Imported)'!$1:$5000,A3790,FALSE)&gt;0,HLOOKUP("Memory",'vInfo (Imported)'!$1:$5000,A3790,FALSE),"")</f>
        <v/>
      </c>
      <c r="C3790" t="str">
        <f>IF(HLOOKUP("CPUs",'vInfo (Imported)'!$1:$5000,A3790,FALSE)&gt;0,
HLOOKUP("CPUs",'vInfo (Imported)'!$1:$5000,A3790,FALSE),
"")</f>
        <v/>
      </c>
      <c r="D3790" t="str">
        <f>IF(HLOOKUP($D$1,'vInfo (Imported)'!$1:$5000,A3790,FALSE)&gt;0,
HLOOKUP($D$1,'vInfo (Imported)'!$1:$5000,A3790,FALSE),
"")</f>
        <v/>
      </c>
      <c r="E3790" t="str">
        <f>IF(HLOOKUP("Category",'vInfo (Imported)'!$1:$5000,A3790,FALSE)&gt;0,
HLOOKUP("Category",'vInfo (Imported)'!$1:$5000,A3790,FALSE),
"")</f>
        <v/>
      </c>
      <c r="F3790" t="str">
        <f>IF(HLOOKUP("OS according to the configuration file",'vInfo (Imported)'!$1:$5000,A3790,FALSE)&gt;0,
HLOOKUP("OS according to the configuration file",'vInfo (Imported)'!$1:$5000,A3790,FALSE),
"")</f>
        <v/>
      </c>
      <c r="G3790" s="1" t="str">
        <f>IF(HLOOKUP("Cluster",'vInfo (Imported)'!$1:$5000,A3790,FALSE)&gt;0,
HLOOKUP("Cluster",'vInfo (Imported)'!$1:$5000,A3790,FALSE),
"")</f>
        <v/>
      </c>
      <c r="K3790" s="28">
        <f>'vCluster (Imported)'!A3790</f>
        <v>0</v>
      </c>
      <c r="L3790">
        <f t="shared" si="357"/>
        <v>0</v>
      </c>
      <c r="M3790">
        <f t="shared" si="358"/>
        <v>0</v>
      </c>
      <c r="N3790">
        <f t="shared" si="359"/>
        <v>0</v>
      </c>
      <c r="O3790" s="1">
        <f t="shared" si="360"/>
        <v>0</v>
      </c>
      <c r="P3790">
        <f>SUMIFS('vCluster (Imported)'!$G:$G,'vCluster (Imported)'!$A:$A,K3790)</f>
        <v>0</v>
      </c>
      <c r="Q3790">
        <f t="shared" si="361"/>
        <v>0</v>
      </c>
    </row>
    <row r="3791" spans="1:17" x14ac:dyDescent="0.3">
      <c r="A3791">
        <f t="shared" si="356"/>
        <v>3791</v>
      </c>
      <c r="B3791" t="str">
        <f>IF(HLOOKUP("Memory",'vInfo (Imported)'!$1:$5000,A3791,FALSE)&gt;0,HLOOKUP("Memory",'vInfo (Imported)'!$1:$5000,A3791,FALSE),"")</f>
        <v/>
      </c>
      <c r="C3791" t="str">
        <f>IF(HLOOKUP("CPUs",'vInfo (Imported)'!$1:$5000,A3791,FALSE)&gt;0,
HLOOKUP("CPUs",'vInfo (Imported)'!$1:$5000,A3791,FALSE),
"")</f>
        <v/>
      </c>
      <c r="D3791" t="str">
        <f>IF(HLOOKUP($D$1,'vInfo (Imported)'!$1:$5000,A3791,FALSE)&gt;0,
HLOOKUP($D$1,'vInfo (Imported)'!$1:$5000,A3791,FALSE),
"")</f>
        <v/>
      </c>
      <c r="E3791" t="str">
        <f>IF(HLOOKUP("Category",'vInfo (Imported)'!$1:$5000,A3791,FALSE)&gt;0,
HLOOKUP("Category",'vInfo (Imported)'!$1:$5000,A3791,FALSE),
"")</f>
        <v/>
      </c>
      <c r="F3791" t="str">
        <f>IF(HLOOKUP("OS according to the configuration file",'vInfo (Imported)'!$1:$5000,A3791,FALSE)&gt;0,
HLOOKUP("OS according to the configuration file",'vInfo (Imported)'!$1:$5000,A3791,FALSE),
"")</f>
        <v/>
      </c>
      <c r="G3791" s="1" t="str">
        <f>IF(HLOOKUP("Cluster",'vInfo (Imported)'!$1:$5000,A3791,FALSE)&gt;0,
HLOOKUP("Cluster",'vInfo (Imported)'!$1:$5000,A3791,FALSE),
"")</f>
        <v/>
      </c>
      <c r="K3791" s="28">
        <f>'vCluster (Imported)'!A3791</f>
        <v>0</v>
      </c>
      <c r="L3791">
        <f t="shared" si="357"/>
        <v>0</v>
      </c>
      <c r="M3791">
        <f t="shared" si="358"/>
        <v>0</v>
      </c>
      <c r="N3791">
        <f t="shared" si="359"/>
        <v>0</v>
      </c>
      <c r="O3791" s="1">
        <f t="shared" si="360"/>
        <v>0</v>
      </c>
      <c r="P3791">
        <f>SUMIFS('vCluster (Imported)'!$G:$G,'vCluster (Imported)'!$A:$A,K3791)</f>
        <v>0</v>
      </c>
      <c r="Q3791">
        <f t="shared" si="361"/>
        <v>0</v>
      </c>
    </row>
    <row r="3792" spans="1:17" x14ac:dyDescent="0.3">
      <c r="A3792">
        <f t="shared" si="356"/>
        <v>3792</v>
      </c>
      <c r="B3792" t="str">
        <f>IF(HLOOKUP("Memory",'vInfo (Imported)'!$1:$5000,A3792,FALSE)&gt;0,HLOOKUP("Memory",'vInfo (Imported)'!$1:$5000,A3792,FALSE),"")</f>
        <v/>
      </c>
      <c r="C3792" t="str">
        <f>IF(HLOOKUP("CPUs",'vInfo (Imported)'!$1:$5000,A3792,FALSE)&gt;0,
HLOOKUP("CPUs",'vInfo (Imported)'!$1:$5000,A3792,FALSE),
"")</f>
        <v/>
      </c>
      <c r="D3792" t="str">
        <f>IF(HLOOKUP($D$1,'vInfo (Imported)'!$1:$5000,A3792,FALSE)&gt;0,
HLOOKUP($D$1,'vInfo (Imported)'!$1:$5000,A3792,FALSE),
"")</f>
        <v/>
      </c>
      <c r="E3792" t="str">
        <f>IF(HLOOKUP("Category",'vInfo (Imported)'!$1:$5000,A3792,FALSE)&gt;0,
HLOOKUP("Category",'vInfo (Imported)'!$1:$5000,A3792,FALSE),
"")</f>
        <v/>
      </c>
      <c r="F3792" t="str">
        <f>IF(HLOOKUP("OS according to the configuration file",'vInfo (Imported)'!$1:$5000,A3792,FALSE)&gt;0,
HLOOKUP("OS according to the configuration file",'vInfo (Imported)'!$1:$5000,A3792,FALSE),
"")</f>
        <v/>
      </c>
      <c r="G3792" s="1" t="str">
        <f>IF(HLOOKUP("Cluster",'vInfo (Imported)'!$1:$5000,A3792,FALSE)&gt;0,
HLOOKUP("Cluster",'vInfo (Imported)'!$1:$5000,A3792,FALSE),
"")</f>
        <v/>
      </c>
      <c r="K3792" s="28">
        <f>'vCluster (Imported)'!A3792</f>
        <v>0</v>
      </c>
      <c r="L3792">
        <f t="shared" si="357"/>
        <v>0</v>
      </c>
      <c r="M3792">
        <f t="shared" si="358"/>
        <v>0</v>
      </c>
      <c r="N3792">
        <f t="shared" si="359"/>
        <v>0</v>
      </c>
      <c r="O3792" s="1">
        <f t="shared" si="360"/>
        <v>0</v>
      </c>
      <c r="P3792">
        <f>SUMIFS('vCluster (Imported)'!$G:$G,'vCluster (Imported)'!$A:$A,K3792)</f>
        <v>0</v>
      </c>
      <c r="Q3792">
        <f t="shared" si="361"/>
        <v>0</v>
      </c>
    </row>
    <row r="3793" spans="1:17" x14ac:dyDescent="0.3">
      <c r="A3793">
        <f t="shared" si="356"/>
        <v>3793</v>
      </c>
      <c r="B3793" t="str">
        <f>IF(HLOOKUP("Memory",'vInfo (Imported)'!$1:$5000,A3793,FALSE)&gt;0,HLOOKUP("Memory",'vInfo (Imported)'!$1:$5000,A3793,FALSE),"")</f>
        <v/>
      </c>
      <c r="C3793" t="str">
        <f>IF(HLOOKUP("CPUs",'vInfo (Imported)'!$1:$5000,A3793,FALSE)&gt;0,
HLOOKUP("CPUs",'vInfo (Imported)'!$1:$5000,A3793,FALSE),
"")</f>
        <v/>
      </c>
      <c r="D3793" t="str">
        <f>IF(HLOOKUP($D$1,'vInfo (Imported)'!$1:$5000,A3793,FALSE)&gt;0,
HLOOKUP($D$1,'vInfo (Imported)'!$1:$5000,A3793,FALSE),
"")</f>
        <v/>
      </c>
      <c r="E3793" t="str">
        <f>IF(HLOOKUP("Category",'vInfo (Imported)'!$1:$5000,A3793,FALSE)&gt;0,
HLOOKUP("Category",'vInfo (Imported)'!$1:$5000,A3793,FALSE),
"")</f>
        <v/>
      </c>
      <c r="F3793" t="str">
        <f>IF(HLOOKUP("OS according to the configuration file",'vInfo (Imported)'!$1:$5000,A3793,FALSE)&gt;0,
HLOOKUP("OS according to the configuration file",'vInfo (Imported)'!$1:$5000,A3793,FALSE),
"")</f>
        <v/>
      </c>
      <c r="G3793" s="1" t="str">
        <f>IF(HLOOKUP("Cluster",'vInfo (Imported)'!$1:$5000,A3793,FALSE)&gt;0,
HLOOKUP("Cluster",'vInfo (Imported)'!$1:$5000,A3793,FALSE),
"")</f>
        <v/>
      </c>
      <c r="K3793" s="28">
        <f>'vCluster (Imported)'!A3793</f>
        <v>0</v>
      </c>
      <c r="L3793">
        <f t="shared" si="357"/>
        <v>0</v>
      </c>
      <c r="M3793">
        <f t="shared" si="358"/>
        <v>0</v>
      </c>
      <c r="N3793">
        <f t="shared" si="359"/>
        <v>0</v>
      </c>
      <c r="O3793" s="1">
        <f t="shared" si="360"/>
        <v>0</v>
      </c>
      <c r="P3793">
        <f>SUMIFS('vCluster (Imported)'!$G:$G,'vCluster (Imported)'!$A:$A,K3793)</f>
        <v>0</v>
      </c>
      <c r="Q3793">
        <f t="shared" si="361"/>
        <v>0</v>
      </c>
    </row>
    <row r="3794" spans="1:17" x14ac:dyDescent="0.3">
      <c r="A3794">
        <f t="shared" si="356"/>
        <v>3794</v>
      </c>
      <c r="B3794" t="str">
        <f>IF(HLOOKUP("Memory",'vInfo (Imported)'!$1:$5000,A3794,FALSE)&gt;0,HLOOKUP("Memory",'vInfo (Imported)'!$1:$5000,A3794,FALSE),"")</f>
        <v/>
      </c>
      <c r="C3794" t="str">
        <f>IF(HLOOKUP("CPUs",'vInfo (Imported)'!$1:$5000,A3794,FALSE)&gt;0,
HLOOKUP("CPUs",'vInfo (Imported)'!$1:$5000,A3794,FALSE),
"")</f>
        <v/>
      </c>
      <c r="D3794" t="str">
        <f>IF(HLOOKUP($D$1,'vInfo (Imported)'!$1:$5000,A3794,FALSE)&gt;0,
HLOOKUP($D$1,'vInfo (Imported)'!$1:$5000,A3794,FALSE),
"")</f>
        <v/>
      </c>
      <c r="E3794" t="str">
        <f>IF(HLOOKUP("Category",'vInfo (Imported)'!$1:$5000,A3794,FALSE)&gt;0,
HLOOKUP("Category",'vInfo (Imported)'!$1:$5000,A3794,FALSE),
"")</f>
        <v/>
      </c>
      <c r="F3794" t="str">
        <f>IF(HLOOKUP("OS according to the configuration file",'vInfo (Imported)'!$1:$5000,A3794,FALSE)&gt;0,
HLOOKUP("OS according to the configuration file",'vInfo (Imported)'!$1:$5000,A3794,FALSE),
"")</f>
        <v/>
      </c>
      <c r="G3794" s="1" t="str">
        <f>IF(HLOOKUP("Cluster",'vInfo (Imported)'!$1:$5000,A3794,FALSE)&gt;0,
HLOOKUP("Cluster",'vInfo (Imported)'!$1:$5000,A3794,FALSE),
"")</f>
        <v/>
      </c>
      <c r="K3794" s="28">
        <f>'vCluster (Imported)'!A3794</f>
        <v>0</v>
      </c>
      <c r="L3794">
        <f t="shared" si="357"/>
        <v>0</v>
      </c>
      <c r="M3794">
        <f t="shared" si="358"/>
        <v>0</v>
      </c>
      <c r="N3794">
        <f t="shared" si="359"/>
        <v>0</v>
      </c>
      <c r="O3794" s="1">
        <f t="shared" si="360"/>
        <v>0</v>
      </c>
      <c r="P3794">
        <f>SUMIFS('vCluster (Imported)'!$G:$G,'vCluster (Imported)'!$A:$A,K3794)</f>
        <v>0</v>
      </c>
      <c r="Q3794">
        <f t="shared" si="361"/>
        <v>0</v>
      </c>
    </row>
    <row r="3795" spans="1:17" x14ac:dyDescent="0.3">
      <c r="A3795">
        <f t="shared" si="356"/>
        <v>3795</v>
      </c>
      <c r="B3795" t="str">
        <f>IF(HLOOKUP("Memory",'vInfo (Imported)'!$1:$5000,A3795,FALSE)&gt;0,HLOOKUP("Memory",'vInfo (Imported)'!$1:$5000,A3795,FALSE),"")</f>
        <v/>
      </c>
      <c r="C3795" t="str">
        <f>IF(HLOOKUP("CPUs",'vInfo (Imported)'!$1:$5000,A3795,FALSE)&gt;0,
HLOOKUP("CPUs",'vInfo (Imported)'!$1:$5000,A3795,FALSE),
"")</f>
        <v/>
      </c>
      <c r="D3795" t="str">
        <f>IF(HLOOKUP($D$1,'vInfo (Imported)'!$1:$5000,A3795,FALSE)&gt;0,
HLOOKUP($D$1,'vInfo (Imported)'!$1:$5000,A3795,FALSE),
"")</f>
        <v/>
      </c>
      <c r="E3795" t="str">
        <f>IF(HLOOKUP("Category",'vInfo (Imported)'!$1:$5000,A3795,FALSE)&gt;0,
HLOOKUP("Category",'vInfo (Imported)'!$1:$5000,A3795,FALSE),
"")</f>
        <v/>
      </c>
      <c r="F3795" t="str">
        <f>IF(HLOOKUP("OS according to the configuration file",'vInfo (Imported)'!$1:$5000,A3795,FALSE)&gt;0,
HLOOKUP("OS according to the configuration file",'vInfo (Imported)'!$1:$5000,A3795,FALSE),
"")</f>
        <v/>
      </c>
      <c r="G3795" s="1" t="str">
        <f>IF(HLOOKUP("Cluster",'vInfo (Imported)'!$1:$5000,A3795,FALSE)&gt;0,
HLOOKUP("Cluster",'vInfo (Imported)'!$1:$5000,A3795,FALSE),
"")</f>
        <v/>
      </c>
      <c r="K3795" s="28">
        <f>'vCluster (Imported)'!A3795</f>
        <v>0</v>
      </c>
      <c r="L3795">
        <f t="shared" si="357"/>
        <v>0</v>
      </c>
      <c r="M3795">
        <f t="shared" si="358"/>
        <v>0</v>
      </c>
      <c r="N3795">
        <f t="shared" si="359"/>
        <v>0</v>
      </c>
      <c r="O3795" s="1">
        <f t="shared" si="360"/>
        <v>0</v>
      </c>
      <c r="P3795">
        <f>SUMIFS('vCluster (Imported)'!$G:$G,'vCluster (Imported)'!$A:$A,K3795)</f>
        <v>0</v>
      </c>
      <c r="Q3795">
        <f t="shared" si="361"/>
        <v>0</v>
      </c>
    </row>
    <row r="3796" spans="1:17" x14ac:dyDescent="0.3">
      <c r="A3796">
        <f t="shared" si="356"/>
        <v>3796</v>
      </c>
      <c r="B3796" t="str">
        <f>IF(HLOOKUP("Memory",'vInfo (Imported)'!$1:$5000,A3796,FALSE)&gt;0,HLOOKUP("Memory",'vInfo (Imported)'!$1:$5000,A3796,FALSE),"")</f>
        <v/>
      </c>
      <c r="C3796" t="str">
        <f>IF(HLOOKUP("CPUs",'vInfo (Imported)'!$1:$5000,A3796,FALSE)&gt;0,
HLOOKUP("CPUs",'vInfo (Imported)'!$1:$5000,A3796,FALSE),
"")</f>
        <v/>
      </c>
      <c r="D3796" t="str">
        <f>IF(HLOOKUP($D$1,'vInfo (Imported)'!$1:$5000,A3796,FALSE)&gt;0,
HLOOKUP($D$1,'vInfo (Imported)'!$1:$5000,A3796,FALSE),
"")</f>
        <v/>
      </c>
      <c r="E3796" t="str">
        <f>IF(HLOOKUP("Category",'vInfo (Imported)'!$1:$5000,A3796,FALSE)&gt;0,
HLOOKUP("Category",'vInfo (Imported)'!$1:$5000,A3796,FALSE),
"")</f>
        <v/>
      </c>
      <c r="F3796" t="str">
        <f>IF(HLOOKUP("OS according to the configuration file",'vInfo (Imported)'!$1:$5000,A3796,FALSE)&gt;0,
HLOOKUP("OS according to the configuration file",'vInfo (Imported)'!$1:$5000,A3796,FALSE),
"")</f>
        <v/>
      </c>
      <c r="G3796" s="1" t="str">
        <f>IF(HLOOKUP("Cluster",'vInfo (Imported)'!$1:$5000,A3796,FALSE)&gt;0,
HLOOKUP("Cluster",'vInfo (Imported)'!$1:$5000,A3796,FALSE),
"")</f>
        <v/>
      </c>
      <c r="K3796" s="28">
        <f>'vCluster (Imported)'!A3796</f>
        <v>0</v>
      </c>
      <c r="L3796">
        <f t="shared" si="357"/>
        <v>0</v>
      </c>
      <c r="M3796">
        <f t="shared" si="358"/>
        <v>0</v>
      </c>
      <c r="N3796">
        <f t="shared" si="359"/>
        <v>0</v>
      </c>
      <c r="O3796" s="1">
        <f t="shared" si="360"/>
        <v>0</v>
      </c>
      <c r="P3796">
        <f>SUMIFS('vCluster (Imported)'!$G:$G,'vCluster (Imported)'!$A:$A,K3796)</f>
        <v>0</v>
      </c>
      <c r="Q3796">
        <f t="shared" si="361"/>
        <v>0</v>
      </c>
    </row>
    <row r="3797" spans="1:17" x14ac:dyDescent="0.3">
      <c r="A3797">
        <f t="shared" si="356"/>
        <v>3797</v>
      </c>
      <c r="B3797" t="str">
        <f>IF(HLOOKUP("Memory",'vInfo (Imported)'!$1:$5000,A3797,FALSE)&gt;0,HLOOKUP("Memory",'vInfo (Imported)'!$1:$5000,A3797,FALSE),"")</f>
        <v/>
      </c>
      <c r="C3797" t="str">
        <f>IF(HLOOKUP("CPUs",'vInfo (Imported)'!$1:$5000,A3797,FALSE)&gt;0,
HLOOKUP("CPUs",'vInfo (Imported)'!$1:$5000,A3797,FALSE),
"")</f>
        <v/>
      </c>
      <c r="D3797" t="str">
        <f>IF(HLOOKUP($D$1,'vInfo (Imported)'!$1:$5000,A3797,FALSE)&gt;0,
HLOOKUP($D$1,'vInfo (Imported)'!$1:$5000,A3797,FALSE),
"")</f>
        <v/>
      </c>
      <c r="E3797" t="str">
        <f>IF(HLOOKUP("Category",'vInfo (Imported)'!$1:$5000,A3797,FALSE)&gt;0,
HLOOKUP("Category",'vInfo (Imported)'!$1:$5000,A3797,FALSE),
"")</f>
        <v/>
      </c>
      <c r="F3797" t="str">
        <f>IF(HLOOKUP("OS according to the configuration file",'vInfo (Imported)'!$1:$5000,A3797,FALSE)&gt;0,
HLOOKUP("OS according to the configuration file",'vInfo (Imported)'!$1:$5000,A3797,FALSE),
"")</f>
        <v/>
      </c>
      <c r="G3797" s="1" t="str">
        <f>IF(HLOOKUP("Cluster",'vInfo (Imported)'!$1:$5000,A3797,FALSE)&gt;0,
HLOOKUP("Cluster",'vInfo (Imported)'!$1:$5000,A3797,FALSE),
"")</f>
        <v/>
      </c>
      <c r="K3797" s="28">
        <f>'vCluster (Imported)'!A3797</f>
        <v>0</v>
      </c>
      <c r="L3797">
        <f t="shared" si="357"/>
        <v>0</v>
      </c>
      <c r="M3797">
        <f t="shared" si="358"/>
        <v>0</v>
      </c>
      <c r="N3797">
        <f t="shared" si="359"/>
        <v>0</v>
      </c>
      <c r="O3797" s="1">
        <f t="shared" si="360"/>
        <v>0</v>
      </c>
      <c r="P3797">
        <f>SUMIFS('vCluster (Imported)'!$G:$G,'vCluster (Imported)'!$A:$A,K3797)</f>
        <v>0</v>
      </c>
      <c r="Q3797">
        <f t="shared" si="361"/>
        <v>0</v>
      </c>
    </row>
    <row r="3798" spans="1:17" x14ac:dyDescent="0.3">
      <c r="A3798">
        <f t="shared" si="356"/>
        <v>3798</v>
      </c>
      <c r="B3798" t="str">
        <f>IF(HLOOKUP("Memory",'vInfo (Imported)'!$1:$5000,A3798,FALSE)&gt;0,HLOOKUP("Memory",'vInfo (Imported)'!$1:$5000,A3798,FALSE),"")</f>
        <v/>
      </c>
      <c r="C3798" t="str">
        <f>IF(HLOOKUP("CPUs",'vInfo (Imported)'!$1:$5000,A3798,FALSE)&gt;0,
HLOOKUP("CPUs",'vInfo (Imported)'!$1:$5000,A3798,FALSE),
"")</f>
        <v/>
      </c>
      <c r="D3798" t="str">
        <f>IF(HLOOKUP($D$1,'vInfo (Imported)'!$1:$5000,A3798,FALSE)&gt;0,
HLOOKUP($D$1,'vInfo (Imported)'!$1:$5000,A3798,FALSE),
"")</f>
        <v/>
      </c>
      <c r="E3798" t="str">
        <f>IF(HLOOKUP("Category",'vInfo (Imported)'!$1:$5000,A3798,FALSE)&gt;0,
HLOOKUP("Category",'vInfo (Imported)'!$1:$5000,A3798,FALSE),
"")</f>
        <v/>
      </c>
      <c r="F3798" t="str">
        <f>IF(HLOOKUP("OS according to the configuration file",'vInfo (Imported)'!$1:$5000,A3798,FALSE)&gt;0,
HLOOKUP("OS according to the configuration file",'vInfo (Imported)'!$1:$5000,A3798,FALSE),
"")</f>
        <v/>
      </c>
      <c r="G3798" s="1" t="str">
        <f>IF(HLOOKUP("Cluster",'vInfo (Imported)'!$1:$5000,A3798,FALSE)&gt;0,
HLOOKUP("Cluster",'vInfo (Imported)'!$1:$5000,A3798,FALSE),
"")</f>
        <v/>
      </c>
      <c r="K3798" s="28">
        <f>'vCluster (Imported)'!A3798</f>
        <v>0</v>
      </c>
      <c r="L3798">
        <f t="shared" si="357"/>
        <v>0</v>
      </c>
      <c r="M3798">
        <f t="shared" si="358"/>
        <v>0</v>
      </c>
      <c r="N3798">
        <f t="shared" si="359"/>
        <v>0</v>
      </c>
      <c r="O3798" s="1">
        <f t="shared" si="360"/>
        <v>0</v>
      </c>
      <c r="P3798">
        <f>SUMIFS('vCluster (Imported)'!$G:$G,'vCluster (Imported)'!$A:$A,K3798)</f>
        <v>0</v>
      </c>
      <c r="Q3798">
        <f t="shared" si="361"/>
        <v>0</v>
      </c>
    </row>
    <row r="3799" spans="1:17" x14ac:dyDescent="0.3">
      <c r="A3799">
        <f t="shared" si="356"/>
        <v>3799</v>
      </c>
      <c r="B3799" t="str">
        <f>IF(HLOOKUP("Memory",'vInfo (Imported)'!$1:$5000,A3799,FALSE)&gt;0,HLOOKUP("Memory",'vInfo (Imported)'!$1:$5000,A3799,FALSE),"")</f>
        <v/>
      </c>
      <c r="C3799" t="str">
        <f>IF(HLOOKUP("CPUs",'vInfo (Imported)'!$1:$5000,A3799,FALSE)&gt;0,
HLOOKUP("CPUs",'vInfo (Imported)'!$1:$5000,A3799,FALSE),
"")</f>
        <v/>
      </c>
      <c r="D3799" t="str">
        <f>IF(HLOOKUP($D$1,'vInfo (Imported)'!$1:$5000,A3799,FALSE)&gt;0,
HLOOKUP($D$1,'vInfo (Imported)'!$1:$5000,A3799,FALSE),
"")</f>
        <v/>
      </c>
      <c r="E3799" t="str">
        <f>IF(HLOOKUP("Category",'vInfo (Imported)'!$1:$5000,A3799,FALSE)&gt;0,
HLOOKUP("Category",'vInfo (Imported)'!$1:$5000,A3799,FALSE),
"")</f>
        <v/>
      </c>
      <c r="F3799" t="str">
        <f>IF(HLOOKUP("OS according to the configuration file",'vInfo (Imported)'!$1:$5000,A3799,FALSE)&gt;0,
HLOOKUP("OS according to the configuration file",'vInfo (Imported)'!$1:$5000,A3799,FALSE),
"")</f>
        <v/>
      </c>
      <c r="G3799" s="1" t="str">
        <f>IF(HLOOKUP("Cluster",'vInfo (Imported)'!$1:$5000,A3799,FALSE)&gt;0,
HLOOKUP("Cluster",'vInfo (Imported)'!$1:$5000,A3799,FALSE),
"")</f>
        <v/>
      </c>
      <c r="K3799" s="28">
        <f>'vCluster (Imported)'!A3799</f>
        <v>0</v>
      </c>
      <c r="L3799">
        <f t="shared" si="357"/>
        <v>0</v>
      </c>
      <c r="M3799">
        <f t="shared" si="358"/>
        <v>0</v>
      </c>
      <c r="N3799">
        <f t="shared" si="359"/>
        <v>0</v>
      </c>
      <c r="O3799" s="1">
        <f t="shared" si="360"/>
        <v>0</v>
      </c>
      <c r="P3799">
        <f>SUMIFS('vCluster (Imported)'!$G:$G,'vCluster (Imported)'!$A:$A,K3799)</f>
        <v>0</v>
      </c>
      <c r="Q3799">
        <f t="shared" si="361"/>
        <v>0</v>
      </c>
    </row>
    <row r="3800" spans="1:17" x14ac:dyDescent="0.3">
      <c r="A3800">
        <f t="shared" si="356"/>
        <v>3800</v>
      </c>
      <c r="B3800" t="str">
        <f>IF(HLOOKUP("Memory",'vInfo (Imported)'!$1:$5000,A3800,FALSE)&gt;0,HLOOKUP("Memory",'vInfo (Imported)'!$1:$5000,A3800,FALSE),"")</f>
        <v/>
      </c>
      <c r="C3800" t="str">
        <f>IF(HLOOKUP("CPUs",'vInfo (Imported)'!$1:$5000,A3800,FALSE)&gt;0,
HLOOKUP("CPUs",'vInfo (Imported)'!$1:$5000,A3800,FALSE),
"")</f>
        <v/>
      </c>
      <c r="D3800" t="str">
        <f>IF(HLOOKUP($D$1,'vInfo (Imported)'!$1:$5000,A3800,FALSE)&gt;0,
HLOOKUP($D$1,'vInfo (Imported)'!$1:$5000,A3800,FALSE),
"")</f>
        <v/>
      </c>
      <c r="E3800" t="str">
        <f>IF(HLOOKUP("Category",'vInfo (Imported)'!$1:$5000,A3800,FALSE)&gt;0,
HLOOKUP("Category",'vInfo (Imported)'!$1:$5000,A3800,FALSE),
"")</f>
        <v/>
      </c>
      <c r="F3800" t="str">
        <f>IF(HLOOKUP("OS according to the configuration file",'vInfo (Imported)'!$1:$5000,A3800,FALSE)&gt;0,
HLOOKUP("OS according to the configuration file",'vInfo (Imported)'!$1:$5000,A3800,FALSE),
"")</f>
        <v/>
      </c>
      <c r="G3800" s="1" t="str">
        <f>IF(HLOOKUP("Cluster",'vInfo (Imported)'!$1:$5000,A3800,FALSE)&gt;0,
HLOOKUP("Cluster",'vInfo (Imported)'!$1:$5000,A3800,FALSE),
"")</f>
        <v/>
      </c>
      <c r="K3800" s="28">
        <f>'vCluster (Imported)'!A3800</f>
        <v>0</v>
      </c>
      <c r="L3800">
        <f t="shared" si="357"/>
        <v>0</v>
      </c>
      <c r="M3800">
        <f t="shared" si="358"/>
        <v>0</v>
      </c>
      <c r="N3800">
        <f t="shared" si="359"/>
        <v>0</v>
      </c>
      <c r="O3800" s="1">
        <f t="shared" si="360"/>
        <v>0</v>
      </c>
      <c r="P3800">
        <f>SUMIFS('vCluster (Imported)'!$G:$G,'vCluster (Imported)'!$A:$A,K3800)</f>
        <v>0</v>
      </c>
      <c r="Q3800">
        <f t="shared" si="361"/>
        <v>0</v>
      </c>
    </row>
    <row r="3801" spans="1:17" x14ac:dyDescent="0.3">
      <c r="A3801">
        <f t="shared" si="356"/>
        <v>3801</v>
      </c>
      <c r="B3801" t="str">
        <f>IF(HLOOKUP("Memory",'vInfo (Imported)'!$1:$5000,A3801,FALSE)&gt;0,HLOOKUP("Memory",'vInfo (Imported)'!$1:$5000,A3801,FALSE),"")</f>
        <v/>
      </c>
      <c r="C3801" t="str">
        <f>IF(HLOOKUP("CPUs",'vInfo (Imported)'!$1:$5000,A3801,FALSE)&gt;0,
HLOOKUP("CPUs",'vInfo (Imported)'!$1:$5000,A3801,FALSE),
"")</f>
        <v/>
      </c>
      <c r="D3801" t="str">
        <f>IF(HLOOKUP($D$1,'vInfo (Imported)'!$1:$5000,A3801,FALSE)&gt;0,
HLOOKUP($D$1,'vInfo (Imported)'!$1:$5000,A3801,FALSE),
"")</f>
        <v/>
      </c>
      <c r="E3801" t="str">
        <f>IF(HLOOKUP("Category",'vInfo (Imported)'!$1:$5000,A3801,FALSE)&gt;0,
HLOOKUP("Category",'vInfo (Imported)'!$1:$5000,A3801,FALSE),
"")</f>
        <v/>
      </c>
      <c r="F3801" t="str">
        <f>IF(HLOOKUP("OS according to the configuration file",'vInfo (Imported)'!$1:$5000,A3801,FALSE)&gt;0,
HLOOKUP("OS according to the configuration file",'vInfo (Imported)'!$1:$5000,A3801,FALSE),
"")</f>
        <v/>
      </c>
      <c r="G3801" s="1" t="str">
        <f>IF(HLOOKUP("Cluster",'vInfo (Imported)'!$1:$5000,A3801,FALSE)&gt;0,
HLOOKUP("Cluster",'vInfo (Imported)'!$1:$5000,A3801,FALSE),
"")</f>
        <v/>
      </c>
      <c r="K3801" s="28">
        <f>'vCluster (Imported)'!A3801</f>
        <v>0</v>
      </c>
      <c r="L3801">
        <f t="shared" si="357"/>
        <v>0</v>
      </c>
      <c r="M3801">
        <f t="shared" si="358"/>
        <v>0</v>
      </c>
      <c r="N3801">
        <f t="shared" si="359"/>
        <v>0</v>
      </c>
      <c r="O3801" s="1">
        <f t="shared" si="360"/>
        <v>0</v>
      </c>
      <c r="P3801">
        <f>SUMIFS('vCluster (Imported)'!$G:$G,'vCluster (Imported)'!$A:$A,K3801)</f>
        <v>0</v>
      </c>
      <c r="Q3801">
        <f t="shared" si="361"/>
        <v>0</v>
      </c>
    </row>
    <row r="3802" spans="1:17" x14ac:dyDescent="0.3">
      <c r="A3802">
        <f t="shared" si="356"/>
        <v>3802</v>
      </c>
      <c r="B3802" t="str">
        <f>IF(HLOOKUP("Memory",'vInfo (Imported)'!$1:$5000,A3802,FALSE)&gt;0,HLOOKUP("Memory",'vInfo (Imported)'!$1:$5000,A3802,FALSE),"")</f>
        <v/>
      </c>
      <c r="C3802" t="str">
        <f>IF(HLOOKUP("CPUs",'vInfo (Imported)'!$1:$5000,A3802,FALSE)&gt;0,
HLOOKUP("CPUs",'vInfo (Imported)'!$1:$5000,A3802,FALSE),
"")</f>
        <v/>
      </c>
      <c r="D3802" t="str">
        <f>IF(HLOOKUP($D$1,'vInfo (Imported)'!$1:$5000,A3802,FALSE)&gt;0,
HLOOKUP($D$1,'vInfo (Imported)'!$1:$5000,A3802,FALSE),
"")</f>
        <v/>
      </c>
      <c r="E3802" t="str">
        <f>IF(HLOOKUP("Category",'vInfo (Imported)'!$1:$5000,A3802,FALSE)&gt;0,
HLOOKUP("Category",'vInfo (Imported)'!$1:$5000,A3802,FALSE),
"")</f>
        <v/>
      </c>
      <c r="F3802" t="str">
        <f>IF(HLOOKUP("OS according to the configuration file",'vInfo (Imported)'!$1:$5000,A3802,FALSE)&gt;0,
HLOOKUP("OS according to the configuration file",'vInfo (Imported)'!$1:$5000,A3802,FALSE),
"")</f>
        <v/>
      </c>
      <c r="G3802" s="1" t="str">
        <f>IF(HLOOKUP("Cluster",'vInfo (Imported)'!$1:$5000,A3802,FALSE)&gt;0,
HLOOKUP("Cluster",'vInfo (Imported)'!$1:$5000,A3802,FALSE),
"")</f>
        <v/>
      </c>
      <c r="K3802" s="28">
        <f>'vCluster (Imported)'!A3802</f>
        <v>0</v>
      </c>
      <c r="L3802">
        <f t="shared" si="357"/>
        <v>0</v>
      </c>
      <c r="M3802">
        <f t="shared" si="358"/>
        <v>0</v>
      </c>
      <c r="N3802">
        <f t="shared" si="359"/>
        <v>0</v>
      </c>
      <c r="O3802" s="1">
        <f t="shared" si="360"/>
        <v>0</v>
      </c>
      <c r="P3802">
        <f>SUMIFS('vCluster (Imported)'!$G:$G,'vCluster (Imported)'!$A:$A,K3802)</f>
        <v>0</v>
      </c>
      <c r="Q3802">
        <f t="shared" si="361"/>
        <v>0</v>
      </c>
    </row>
    <row r="3803" spans="1:17" x14ac:dyDescent="0.3">
      <c r="A3803">
        <f t="shared" si="356"/>
        <v>3803</v>
      </c>
      <c r="B3803" t="str">
        <f>IF(HLOOKUP("Memory",'vInfo (Imported)'!$1:$5000,A3803,FALSE)&gt;0,HLOOKUP("Memory",'vInfo (Imported)'!$1:$5000,A3803,FALSE),"")</f>
        <v/>
      </c>
      <c r="C3803" t="str">
        <f>IF(HLOOKUP("CPUs",'vInfo (Imported)'!$1:$5000,A3803,FALSE)&gt;0,
HLOOKUP("CPUs",'vInfo (Imported)'!$1:$5000,A3803,FALSE),
"")</f>
        <v/>
      </c>
      <c r="D3803" t="str">
        <f>IF(HLOOKUP($D$1,'vInfo (Imported)'!$1:$5000,A3803,FALSE)&gt;0,
HLOOKUP($D$1,'vInfo (Imported)'!$1:$5000,A3803,FALSE),
"")</f>
        <v/>
      </c>
      <c r="E3803" t="str">
        <f>IF(HLOOKUP("Category",'vInfo (Imported)'!$1:$5000,A3803,FALSE)&gt;0,
HLOOKUP("Category",'vInfo (Imported)'!$1:$5000,A3803,FALSE),
"")</f>
        <v/>
      </c>
      <c r="F3803" t="str">
        <f>IF(HLOOKUP("OS according to the configuration file",'vInfo (Imported)'!$1:$5000,A3803,FALSE)&gt;0,
HLOOKUP("OS according to the configuration file",'vInfo (Imported)'!$1:$5000,A3803,FALSE),
"")</f>
        <v/>
      </c>
      <c r="G3803" s="1" t="str">
        <f>IF(HLOOKUP("Cluster",'vInfo (Imported)'!$1:$5000,A3803,FALSE)&gt;0,
HLOOKUP("Cluster",'vInfo (Imported)'!$1:$5000,A3803,FALSE),
"")</f>
        <v/>
      </c>
      <c r="K3803" s="28">
        <f>'vCluster (Imported)'!A3803</f>
        <v>0</v>
      </c>
      <c r="L3803">
        <f t="shared" si="357"/>
        <v>0</v>
      </c>
      <c r="M3803">
        <f t="shared" si="358"/>
        <v>0</v>
      </c>
      <c r="N3803">
        <f t="shared" si="359"/>
        <v>0</v>
      </c>
      <c r="O3803" s="1">
        <f t="shared" si="360"/>
        <v>0</v>
      </c>
      <c r="P3803">
        <f>SUMIFS('vCluster (Imported)'!$G:$G,'vCluster (Imported)'!$A:$A,K3803)</f>
        <v>0</v>
      </c>
      <c r="Q3803">
        <f t="shared" si="361"/>
        <v>0</v>
      </c>
    </row>
    <row r="3804" spans="1:17" x14ac:dyDescent="0.3">
      <c r="A3804">
        <f t="shared" si="356"/>
        <v>3804</v>
      </c>
      <c r="B3804" t="str">
        <f>IF(HLOOKUP("Memory",'vInfo (Imported)'!$1:$5000,A3804,FALSE)&gt;0,HLOOKUP("Memory",'vInfo (Imported)'!$1:$5000,A3804,FALSE),"")</f>
        <v/>
      </c>
      <c r="C3804" t="str">
        <f>IF(HLOOKUP("CPUs",'vInfo (Imported)'!$1:$5000,A3804,FALSE)&gt;0,
HLOOKUP("CPUs",'vInfo (Imported)'!$1:$5000,A3804,FALSE),
"")</f>
        <v/>
      </c>
      <c r="D3804" t="str">
        <f>IF(HLOOKUP($D$1,'vInfo (Imported)'!$1:$5000,A3804,FALSE)&gt;0,
HLOOKUP($D$1,'vInfo (Imported)'!$1:$5000,A3804,FALSE),
"")</f>
        <v/>
      </c>
      <c r="E3804" t="str">
        <f>IF(HLOOKUP("Category",'vInfo (Imported)'!$1:$5000,A3804,FALSE)&gt;0,
HLOOKUP("Category",'vInfo (Imported)'!$1:$5000,A3804,FALSE),
"")</f>
        <v/>
      </c>
      <c r="F3804" t="str">
        <f>IF(HLOOKUP("OS according to the configuration file",'vInfo (Imported)'!$1:$5000,A3804,FALSE)&gt;0,
HLOOKUP("OS according to the configuration file",'vInfo (Imported)'!$1:$5000,A3804,FALSE),
"")</f>
        <v/>
      </c>
      <c r="G3804" s="1" t="str">
        <f>IF(HLOOKUP("Cluster",'vInfo (Imported)'!$1:$5000,A3804,FALSE)&gt;0,
HLOOKUP("Cluster",'vInfo (Imported)'!$1:$5000,A3804,FALSE),
"")</f>
        <v/>
      </c>
      <c r="K3804" s="28">
        <f>'vCluster (Imported)'!A3804</f>
        <v>0</v>
      </c>
      <c r="L3804">
        <f t="shared" si="357"/>
        <v>0</v>
      </c>
      <c r="M3804">
        <f t="shared" si="358"/>
        <v>0</v>
      </c>
      <c r="N3804">
        <f t="shared" si="359"/>
        <v>0</v>
      </c>
      <c r="O3804" s="1">
        <f t="shared" si="360"/>
        <v>0</v>
      </c>
      <c r="P3804">
        <f>SUMIFS('vCluster (Imported)'!$G:$G,'vCluster (Imported)'!$A:$A,K3804)</f>
        <v>0</v>
      </c>
      <c r="Q3804">
        <f t="shared" si="361"/>
        <v>0</v>
      </c>
    </row>
    <row r="3805" spans="1:17" x14ac:dyDescent="0.3">
      <c r="A3805">
        <f t="shared" si="356"/>
        <v>3805</v>
      </c>
      <c r="B3805" t="str">
        <f>IF(HLOOKUP("Memory",'vInfo (Imported)'!$1:$5000,A3805,FALSE)&gt;0,HLOOKUP("Memory",'vInfo (Imported)'!$1:$5000,A3805,FALSE),"")</f>
        <v/>
      </c>
      <c r="C3805" t="str">
        <f>IF(HLOOKUP("CPUs",'vInfo (Imported)'!$1:$5000,A3805,FALSE)&gt;0,
HLOOKUP("CPUs",'vInfo (Imported)'!$1:$5000,A3805,FALSE),
"")</f>
        <v/>
      </c>
      <c r="D3805" t="str">
        <f>IF(HLOOKUP($D$1,'vInfo (Imported)'!$1:$5000,A3805,FALSE)&gt;0,
HLOOKUP($D$1,'vInfo (Imported)'!$1:$5000,A3805,FALSE),
"")</f>
        <v/>
      </c>
      <c r="E3805" t="str">
        <f>IF(HLOOKUP("Category",'vInfo (Imported)'!$1:$5000,A3805,FALSE)&gt;0,
HLOOKUP("Category",'vInfo (Imported)'!$1:$5000,A3805,FALSE),
"")</f>
        <v/>
      </c>
      <c r="F3805" t="str">
        <f>IF(HLOOKUP("OS according to the configuration file",'vInfo (Imported)'!$1:$5000,A3805,FALSE)&gt;0,
HLOOKUP("OS according to the configuration file",'vInfo (Imported)'!$1:$5000,A3805,FALSE),
"")</f>
        <v/>
      </c>
      <c r="G3805" s="1" t="str">
        <f>IF(HLOOKUP("Cluster",'vInfo (Imported)'!$1:$5000,A3805,FALSE)&gt;0,
HLOOKUP("Cluster",'vInfo (Imported)'!$1:$5000,A3805,FALSE),
"")</f>
        <v/>
      </c>
      <c r="K3805" s="28">
        <f>'vCluster (Imported)'!A3805</f>
        <v>0</v>
      </c>
      <c r="L3805">
        <f t="shared" si="357"/>
        <v>0</v>
      </c>
      <c r="M3805">
        <f t="shared" si="358"/>
        <v>0</v>
      </c>
      <c r="N3805">
        <f t="shared" si="359"/>
        <v>0</v>
      </c>
      <c r="O3805" s="1">
        <f t="shared" si="360"/>
        <v>0</v>
      </c>
      <c r="P3805">
        <f>SUMIFS('vCluster (Imported)'!$G:$G,'vCluster (Imported)'!$A:$A,K3805)</f>
        <v>0</v>
      </c>
      <c r="Q3805">
        <f t="shared" si="361"/>
        <v>0</v>
      </c>
    </row>
    <row r="3806" spans="1:17" x14ac:dyDescent="0.3">
      <c r="A3806">
        <f t="shared" si="356"/>
        <v>3806</v>
      </c>
      <c r="B3806" t="str">
        <f>IF(HLOOKUP("Memory",'vInfo (Imported)'!$1:$5000,A3806,FALSE)&gt;0,HLOOKUP("Memory",'vInfo (Imported)'!$1:$5000,A3806,FALSE),"")</f>
        <v/>
      </c>
      <c r="C3806" t="str">
        <f>IF(HLOOKUP("CPUs",'vInfo (Imported)'!$1:$5000,A3806,FALSE)&gt;0,
HLOOKUP("CPUs",'vInfo (Imported)'!$1:$5000,A3806,FALSE),
"")</f>
        <v/>
      </c>
      <c r="D3806" t="str">
        <f>IF(HLOOKUP($D$1,'vInfo (Imported)'!$1:$5000,A3806,FALSE)&gt;0,
HLOOKUP($D$1,'vInfo (Imported)'!$1:$5000,A3806,FALSE),
"")</f>
        <v/>
      </c>
      <c r="E3806" t="str">
        <f>IF(HLOOKUP("Category",'vInfo (Imported)'!$1:$5000,A3806,FALSE)&gt;0,
HLOOKUP("Category",'vInfo (Imported)'!$1:$5000,A3806,FALSE),
"")</f>
        <v/>
      </c>
      <c r="F3806" t="str">
        <f>IF(HLOOKUP("OS according to the configuration file",'vInfo (Imported)'!$1:$5000,A3806,FALSE)&gt;0,
HLOOKUP("OS according to the configuration file",'vInfo (Imported)'!$1:$5000,A3806,FALSE),
"")</f>
        <v/>
      </c>
      <c r="G3806" s="1" t="str">
        <f>IF(HLOOKUP("Cluster",'vInfo (Imported)'!$1:$5000,A3806,FALSE)&gt;0,
HLOOKUP("Cluster",'vInfo (Imported)'!$1:$5000,A3806,FALSE),
"")</f>
        <v/>
      </c>
      <c r="K3806" s="28">
        <f>'vCluster (Imported)'!A3806</f>
        <v>0</v>
      </c>
      <c r="L3806">
        <f t="shared" si="357"/>
        <v>0</v>
      </c>
      <c r="M3806">
        <f t="shared" si="358"/>
        <v>0</v>
      </c>
      <c r="N3806">
        <f t="shared" si="359"/>
        <v>0</v>
      </c>
      <c r="O3806" s="1">
        <f t="shared" si="360"/>
        <v>0</v>
      </c>
      <c r="P3806">
        <f>SUMIFS('vCluster (Imported)'!$G:$G,'vCluster (Imported)'!$A:$A,K3806)</f>
        <v>0</v>
      </c>
      <c r="Q3806">
        <f t="shared" si="361"/>
        <v>0</v>
      </c>
    </row>
    <row r="3807" spans="1:17" x14ac:dyDescent="0.3">
      <c r="A3807">
        <f t="shared" si="356"/>
        <v>3807</v>
      </c>
      <c r="B3807" t="str">
        <f>IF(HLOOKUP("Memory",'vInfo (Imported)'!$1:$5000,A3807,FALSE)&gt;0,HLOOKUP("Memory",'vInfo (Imported)'!$1:$5000,A3807,FALSE),"")</f>
        <v/>
      </c>
      <c r="C3807" t="str">
        <f>IF(HLOOKUP("CPUs",'vInfo (Imported)'!$1:$5000,A3807,FALSE)&gt;0,
HLOOKUP("CPUs",'vInfo (Imported)'!$1:$5000,A3807,FALSE),
"")</f>
        <v/>
      </c>
      <c r="D3807" t="str">
        <f>IF(HLOOKUP($D$1,'vInfo (Imported)'!$1:$5000,A3807,FALSE)&gt;0,
HLOOKUP($D$1,'vInfo (Imported)'!$1:$5000,A3807,FALSE),
"")</f>
        <v/>
      </c>
      <c r="E3807" t="str">
        <f>IF(HLOOKUP("Category",'vInfo (Imported)'!$1:$5000,A3807,FALSE)&gt;0,
HLOOKUP("Category",'vInfo (Imported)'!$1:$5000,A3807,FALSE),
"")</f>
        <v/>
      </c>
      <c r="F3807" t="str">
        <f>IF(HLOOKUP("OS according to the configuration file",'vInfo (Imported)'!$1:$5000,A3807,FALSE)&gt;0,
HLOOKUP("OS according to the configuration file",'vInfo (Imported)'!$1:$5000,A3807,FALSE),
"")</f>
        <v/>
      </c>
      <c r="G3807" s="1" t="str">
        <f>IF(HLOOKUP("Cluster",'vInfo (Imported)'!$1:$5000,A3807,FALSE)&gt;0,
HLOOKUP("Cluster",'vInfo (Imported)'!$1:$5000,A3807,FALSE),
"")</f>
        <v/>
      </c>
      <c r="K3807" s="28">
        <f>'vCluster (Imported)'!A3807</f>
        <v>0</v>
      </c>
      <c r="L3807">
        <f t="shared" si="357"/>
        <v>0</v>
      </c>
      <c r="M3807">
        <f t="shared" si="358"/>
        <v>0</v>
      </c>
      <c r="N3807">
        <f t="shared" si="359"/>
        <v>0</v>
      </c>
      <c r="O3807" s="1">
        <f t="shared" si="360"/>
        <v>0</v>
      </c>
      <c r="P3807">
        <f>SUMIFS('vCluster (Imported)'!$G:$G,'vCluster (Imported)'!$A:$A,K3807)</f>
        <v>0</v>
      </c>
      <c r="Q3807">
        <f t="shared" si="361"/>
        <v>0</v>
      </c>
    </row>
    <row r="3808" spans="1:17" x14ac:dyDescent="0.3">
      <c r="A3808">
        <f t="shared" si="356"/>
        <v>3808</v>
      </c>
      <c r="B3808" t="str">
        <f>IF(HLOOKUP("Memory",'vInfo (Imported)'!$1:$5000,A3808,FALSE)&gt;0,HLOOKUP("Memory",'vInfo (Imported)'!$1:$5000,A3808,FALSE),"")</f>
        <v/>
      </c>
      <c r="C3808" t="str">
        <f>IF(HLOOKUP("CPUs",'vInfo (Imported)'!$1:$5000,A3808,FALSE)&gt;0,
HLOOKUP("CPUs",'vInfo (Imported)'!$1:$5000,A3808,FALSE),
"")</f>
        <v/>
      </c>
      <c r="D3808" t="str">
        <f>IF(HLOOKUP($D$1,'vInfo (Imported)'!$1:$5000,A3808,FALSE)&gt;0,
HLOOKUP($D$1,'vInfo (Imported)'!$1:$5000,A3808,FALSE),
"")</f>
        <v/>
      </c>
      <c r="E3808" t="str">
        <f>IF(HLOOKUP("Category",'vInfo (Imported)'!$1:$5000,A3808,FALSE)&gt;0,
HLOOKUP("Category",'vInfo (Imported)'!$1:$5000,A3808,FALSE),
"")</f>
        <v/>
      </c>
      <c r="F3808" t="str">
        <f>IF(HLOOKUP("OS according to the configuration file",'vInfo (Imported)'!$1:$5000,A3808,FALSE)&gt;0,
HLOOKUP("OS according to the configuration file",'vInfo (Imported)'!$1:$5000,A3808,FALSE),
"")</f>
        <v/>
      </c>
      <c r="G3808" s="1" t="str">
        <f>IF(HLOOKUP("Cluster",'vInfo (Imported)'!$1:$5000,A3808,FALSE)&gt;0,
HLOOKUP("Cluster",'vInfo (Imported)'!$1:$5000,A3808,FALSE),
"")</f>
        <v/>
      </c>
      <c r="K3808" s="28">
        <f>'vCluster (Imported)'!A3808</f>
        <v>0</v>
      </c>
      <c r="L3808">
        <f t="shared" si="357"/>
        <v>0</v>
      </c>
      <c r="M3808">
        <f t="shared" si="358"/>
        <v>0</v>
      </c>
      <c r="N3808">
        <f t="shared" si="359"/>
        <v>0</v>
      </c>
      <c r="O3808" s="1">
        <f t="shared" si="360"/>
        <v>0</v>
      </c>
      <c r="P3808">
        <f>SUMIFS('vCluster (Imported)'!$G:$G,'vCluster (Imported)'!$A:$A,K3808)</f>
        <v>0</v>
      </c>
      <c r="Q3808">
        <f t="shared" si="361"/>
        <v>0</v>
      </c>
    </row>
    <row r="3809" spans="1:17" x14ac:dyDescent="0.3">
      <c r="A3809">
        <f t="shared" si="356"/>
        <v>3809</v>
      </c>
      <c r="B3809" t="str">
        <f>IF(HLOOKUP("Memory",'vInfo (Imported)'!$1:$5000,A3809,FALSE)&gt;0,HLOOKUP("Memory",'vInfo (Imported)'!$1:$5000,A3809,FALSE),"")</f>
        <v/>
      </c>
      <c r="C3809" t="str">
        <f>IF(HLOOKUP("CPUs",'vInfo (Imported)'!$1:$5000,A3809,FALSE)&gt;0,
HLOOKUP("CPUs",'vInfo (Imported)'!$1:$5000,A3809,FALSE),
"")</f>
        <v/>
      </c>
      <c r="D3809" t="str">
        <f>IF(HLOOKUP($D$1,'vInfo (Imported)'!$1:$5000,A3809,FALSE)&gt;0,
HLOOKUP($D$1,'vInfo (Imported)'!$1:$5000,A3809,FALSE),
"")</f>
        <v/>
      </c>
      <c r="E3809" t="str">
        <f>IF(HLOOKUP("Category",'vInfo (Imported)'!$1:$5000,A3809,FALSE)&gt;0,
HLOOKUP("Category",'vInfo (Imported)'!$1:$5000,A3809,FALSE),
"")</f>
        <v/>
      </c>
      <c r="F3809" t="str">
        <f>IF(HLOOKUP("OS according to the configuration file",'vInfo (Imported)'!$1:$5000,A3809,FALSE)&gt;0,
HLOOKUP("OS according to the configuration file",'vInfo (Imported)'!$1:$5000,A3809,FALSE),
"")</f>
        <v/>
      </c>
      <c r="G3809" s="1" t="str">
        <f>IF(HLOOKUP("Cluster",'vInfo (Imported)'!$1:$5000,A3809,FALSE)&gt;0,
HLOOKUP("Cluster",'vInfo (Imported)'!$1:$5000,A3809,FALSE),
"")</f>
        <v/>
      </c>
      <c r="K3809" s="28">
        <f>'vCluster (Imported)'!A3809</f>
        <v>0</v>
      </c>
      <c r="L3809">
        <f t="shared" si="357"/>
        <v>0</v>
      </c>
      <c r="M3809">
        <f t="shared" si="358"/>
        <v>0</v>
      </c>
      <c r="N3809">
        <f t="shared" si="359"/>
        <v>0</v>
      </c>
      <c r="O3809" s="1">
        <f t="shared" si="360"/>
        <v>0</v>
      </c>
      <c r="P3809">
        <f>SUMIFS('vCluster (Imported)'!$G:$G,'vCluster (Imported)'!$A:$A,K3809)</f>
        <v>0</v>
      </c>
      <c r="Q3809">
        <f t="shared" si="361"/>
        <v>0</v>
      </c>
    </row>
    <row r="3810" spans="1:17" x14ac:dyDescent="0.3">
      <c r="A3810">
        <f t="shared" si="356"/>
        <v>3810</v>
      </c>
      <c r="B3810" t="str">
        <f>IF(HLOOKUP("Memory",'vInfo (Imported)'!$1:$5000,A3810,FALSE)&gt;0,HLOOKUP("Memory",'vInfo (Imported)'!$1:$5000,A3810,FALSE),"")</f>
        <v/>
      </c>
      <c r="C3810" t="str">
        <f>IF(HLOOKUP("CPUs",'vInfo (Imported)'!$1:$5000,A3810,FALSE)&gt;0,
HLOOKUP("CPUs",'vInfo (Imported)'!$1:$5000,A3810,FALSE),
"")</f>
        <v/>
      </c>
      <c r="D3810" t="str">
        <f>IF(HLOOKUP($D$1,'vInfo (Imported)'!$1:$5000,A3810,FALSE)&gt;0,
HLOOKUP($D$1,'vInfo (Imported)'!$1:$5000,A3810,FALSE),
"")</f>
        <v/>
      </c>
      <c r="E3810" t="str">
        <f>IF(HLOOKUP("Category",'vInfo (Imported)'!$1:$5000,A3810,FALSE)&gt;0,
HLOOKUP("Category",'vInfo (Imported)'!$1:$5000,A3810,FALSE),
"")</f>
        <v/>
      </c>
      <c r="F3810" t="str">
        <f>IF(HLOOKUP("OS according to the configuration file",'vInfo (Imported)'!$1:$5000,A3810,FALSE)&gt;0,
HLOOKUP("OS according to the configuration file",'vInfo (Imported)'!$1:$5000,A3810,FALSE),
"")</f>
        <v/>
      </c>
      <c r="G3810" s="1" t="str">
        <f>IF(HLOOKUP("Cluster",'vInfo (Imported)'!$1:$5000,A3810,FALSE)&gt;0,
HLOOKUP("Cluster",'vInfo (Imported)'!$1:$5000,A3810,FALSE),
"")</f>
        <v/>
      </c>
      <c r="K3810" s="28">
        <f>'vCluster (Imported)'!A3810</f>
        <v>0</v>
      </c>
      <c r="L3810">
        <f t="shared" si="357"/>
        <v>0</v>
      </c>
      <c r="M3810">
        <f t="shared" si="358"/>
        <v>0</v>
      </c>
      <c r="N3810">
        <f t="shared" si="359"/>
        <v>0</v>
      </c>
      <c r="O3810" s="1">
        <f t="shared" si="360"/>
        <v>0</v>
      </c>
      <c r="P3810">
        <f>SUMIFS('vCluster (Imported)'!$G:$G,'vCluster (Imported)'!$A:$A,K3810)</f>
        <v>0</v>
      </c>
      <c r="Q3810">
        <f t="shared" si="361"/>
        <v>0</v>
      </c>
    </row>
    <row r="3811" spans="1:17" x14ac:dyDescent="0.3">
      <c r="A3811">
        <f t="shared" si="356"/>
        <v>3811</v>
      </c>
      <c r="B3811" t="str">
        <f>IF(HLOOKUP("Memory",'vInfo (Imported)'!$1:$5000,A3811,FALSE)&gt;0,HLOOKUP("Memory",'vInfo (Imported)'!$1:$5000,A3811,FALSE),"")</f>
        <v/>
      </c>
      <c r="C3811" t="str">
        <f>IF(HLOOKUP("CPUs",'vInfo (Imported)'!$1:$5000,A3811,FALSE)&gt;0,
HLOOKUP("CPUs",'vInfo (Imported)'!$1:$5000,A3811,FALSE),
"")</f>
        <v/>
      </c>
      <c r="D3811" t="str">
        <f>IF(HLOOKUP($D$1,'vInfo (Imported)'!$1:$5000,A3811,FALSE)&gt;0,
HLOOKUP($D$1,'vInfo (Imported)'!$1:$5000,A3811,FALSE),
"")</f>
        <v/>
      </c>
      <c r="E3811" t="str">
        <f>IF(HLOOKUP("Category",'vInfo (Imported)'!$1:$5000,A3811,FALSE)&gt;0,
HLOOKUP("Category",'vInfo (Imported)'!$1:$5000,A3811,FALSE),
"")</f>
        <v/>
      </c>
      <c r="F3811" t="str">
        <f>IF(HLOOKUP("OS according to the configuration file",'vInfo (Imported)'!$1:$5000,A3811,FALSE)&gt;0,
HLOOKUP("OS according to the configuration file",'vInfo (Imported)'!$1:$5000,A3811,FALSE),
"")</f>
        <v/>
      </c>
      <c r="G3811" s="1" t="str">
        <f>IF(HLOOKUP("Cluster",'vInfo (Imported)'!$1:$5000,A3811,FALSE)&gt;0,
HLOOKUP("Cluster",'vInfo (Imported)'!$1:$5000,A3811,FALSE),
"")</f>
        <v/>
      </c>
      <c r="K3811" s="28">
        <f>'vCluster (Imported)'!A3811</f>
        <v>0</v>
      </c>
      <c r="L3811">
        <f t="shared" si="357"/>
        <v>0</v>
      </c>
      <c r="M3811">
        <f t="shared" si="358"/>
        <v>0</v>
      </c>
      <c r="N3811">
        <f t="shared" si="359"/>
        <v>0</v>
      </c>
      <c r="O3811" s="1">
        <f t="shared" si="360"/>
        <v>0</v>
      </c>
      <c r="P3811">
        <f>SUMIFS('vCluster (Imported)'!$G:$G,'vCluster (Imported)'!$A:$A,K3811)</f>
        <v>0</v>
      </c>
      <c r="Q3811">
        <f t="shared" si="361"/>
        <v>0</v>
      </c>
    </row>
    <row r="3812" spans="1:17" x14ac:dyDescent="0.3">
      <c r="A3812">
        <f t="shared" si="356"/>
        <v>3812</v>
      </c>
      <c r="B3812" t="str">
        <f>IF(HLOOKUP("Memory",'vInfo (Imported)'!$1:$5000,A3812,FALSE)&gt;0,HLOOKUP("Memory",'vInfo (Imported)'!$1:$5000,A3812,FALSE),"")</f>
        <v/>
      </c>
      <c r="C3812" t="str">
        <f>IF(HLOOKUP("CPUs",'vInfo (Imported)'!$1:$5000,A3812,FALSE)&gt;0,
HLOOKUP("CPUs",'vInfo (Imported)'!$1:$5000,A3812,FALSE),
"")</f>
        <v/>
      </c>
      <c r="D3812" t="str">
        <f>IF(HLOOKUP($D$1,'vInfo (Imported)'!$1:$5000,A3812,FALSE)&gt;0,
HLOOKUP($D$1,'vInfo (Imported)'!$1:$5000,A3812,FALSE),
"")</f>
        <v/>
      </c>
      <c r="E3812" t="str">
        <f>IF(HLOOKUP("Category",'vInfo (Imported)'!$1:$5000,A3812,FALSE)&gt;0,
HLOOKUP("Category",'vInfo (Imported)'!$1:$5000,A3812,FALSE),
"")</f>
        <v/>
      </c>
      <c r="F3812" t="str">
        <f>IF(HLOOKUP("OS according to the configuration file",'vInfo (Imported)'!$1:$5000,A3812,FALSE)&gt;0,
HLOOKUP("OS according to the configuration file",'vInfo (Imported)'!$1:$5000,A3812,FALSE),
"")</f>
        <v/>
      </c>
      <c r="G3812" s="1" t="str">
        <f>IF(HLOOKUP("Cluster",'vInfo (Imported)'!$1:$5000,A3812,FALSE)&gt;0,
HLOOKUP("Cluster",'vInfo (Imported)'!$1:$5000,A3812,FALSE),
"")</f>
        <v/>
      </c>
      <c r="K3812" s="28">
        <f>'vCluster (Imported)'!A3812</f>
        <v>0</v>
      </c>
      <c r="L3812">
        <f t="shared" si="357"/>
        <v>0</v>
      </c>
      <c r="M3812">
        <f t="shared" si="358"/>
        <v>0</v>
      </c>
      <c r="N3812">
        <f t="shared" si="359"/>
        <v>0</v>
      </c>
      <c r="O3812" s="1">
        <f t="shared" si="360"/>
        <v>0</v>
      </c>
      <c r="P3812">
        <f>SUMIFS('vCluster (Imported)'!$G:$G,'vCluster (Imported)'!$A:$A,K3812)</f>
        <v>0</v>
      </c>
      <c r="Q3812">
        <f t="shared" si="361"/>
        <v>0</v>
      </c>
    </row>
    <row r="3813" spans="1:17" x14ac:dyDescent="0.3">
      <c r="A3813">
        <f t="shared" si="356"/>
        <v>3813</v>
      </c>
      <c r="B3813" t="str">
        <f>IF(HLOOKUP("Memory",'vInfo (Imported)'!$1:$5000,A3813,FALSE)&gt;0,HLOOKUP("Memory",'vInfo (Imported)'!$1:$5000,A3813,FALSE),"")</f>
        <v/>
      </c>
      <c r="C3813" t="str">
        <f>IF(HLOOKUP("CPUs",'vInfo (Imported)'!$1:$5000,A3813,FALSE)&gt;0,
HLOOKUP("CPUs",'vInfo (Imported)'!$1:$5000,A3813,FALSE),
"")</f>
        <v/>
      </c>
      <c r="D3813" t="str">
        <f>IF(HLOOKUP($D$1,'vInfo (Imported)'!$1:$5000,A3813,FALSE)&gt;0,
HLOOKUP($D$1,'vInfo (Imported)'!$1:$5000,A3813,FALSE),
"")</f>
        <v/>
      </c>
      <c r="E3813" t="str">
        <f>IF(HLOOKUP("Category",'vInfo (Imported)'!$1:$5000,A3813,FALSE)&gt;0,
HLOOKUP("Category",'vInfo (Imported)'!$1:$5000,A3813,FALSE),
"")</f>
        <v/>
      </c>
      <c r="F3813" t="str">
        <f>IF(HLOOKUP("OS according to the configuration file",'vInfo (Imported)'!$1:$5000,A3813,FALSE)&gt;0,
HLOOKUP("OS according to the configuration file",'vInfo (Imported)'!$1:$5000,A3813,FALSE),
"")</f>
        <v/>
      </c>
      <c r="G3813" s="1" t="str">
        <f>IF(HLOOKUP("Cluster",'vInfo (Imported)'!$1:$5000,A3813,FALSE)&gt;0,
HLOOKUP("Cluster",'vInfo (Imported)'!$1:$5000,A3813,FALSE),
"")</f>
        <v/>
      </c>
      <c r="K3813" s="28">
        <f>'vCluster (Imported)'!A3813</f>
        <v>0</v>
      </c>
      <c r="L3813">
        <f t="shared" si="357"/>
        <v>0</v>
      </c>
      <c r="M3813">
        <f t="shared" si="358"/>
        <v>0</v>
      </c>
      <c r="N3813">
        <f t="shared" si="359"/>
        <v>0</v>
      </c>
      <c r="O3813" s="1">
        <f t="shared" si="360"/>
        <v>0</v>
      </c>
      <c r="P3813">
        <f>SUMIFS('vCluster (Imported)'!$G:$G,'vCluster (Imported)'!$A:$A,K3813)</f>
        <v>0</v>
      </c>
      <c r="Q3813">
        <f t="shared" si="361"/>
        <v>0</v>
      </c>
    </row>
    <row r="3814" spans="1:17" x14ac:dyDescent="0.3">
      <c r="A3814">
        <f t="shared" si="356"/>
        <v>3814</v>
      </c>
      <c r="B3814" t="str">
        <f>IF(HLOOKUP("Memory",'vInfo (Imported)'!$1:$5000,A3814,FALSE)&gt;0,HLOOKUP("Memory",'vInfo (Imported)'!$1:$5000,A3814,FALSE),"")</f>
        <v/>
      </c>
      <c r="C3814" t="str">
        <f>IF(HLOOKUP("CPUs",'vInfo (Imported)'!$1:$5000,A3814,FALSE)&gt;0,
HLOOKUP("CPUs",'vInfo (Imported)'!$1:$5000,A3814,FALSE),
"")</f>
        <v/>
      </c>
      <c r="D3814" t="str">
        <f>IF(HLOOKUP($D$1,'vInfo (Imported)'!$1:$5000,A3814,FALSE)&gt;0,
HLOOKUP($D$1,'vInfo (Imported)'!$1:$5000,A3814,FALSE),
"")</f>
        <v/>
      </c>
      <c r="E3814" t="str">
        <f>IF(HLOOKUP("Category",'vInfo (Imported)'!$1:$5000,A3814,FALSE)&gt;0,
HLOOKUP("Category",'vInfo (Imported)'!$1:$5000,A3814,FALSE),
"")</f>
        <v/>
      </c>
      <c r="F3814" t="str">
        <f>IF(HLOOKUP("OS according to the configuration file",'vInfo (Imported)'!$1:$5000,A3814,FALSE)&gt;0,
HLOOKUP("OS according to the configuration file",'vInfo (Imported)'!$1:$5000,A3814,FALSE),
"")</f>
        <v/>
      </c>
      <c r="G3814" s="1" t="str">
        <f>IF(HLOOKUP("Cluster",'vInfo (Imported)'!$1:$5000,A3814,FALSE)&gt;0,
HLOOKUP("Cluster",'vInfo (Imported)'!$1:$5000,A3814,FALSE),
"")</f>
        <v/>
      </c>
      <c r="K3814" s="28">
        <f>'vCluster (Imported)'!A3814</f>
        <v>0</v>
      </c>
      <c r="L3814">
        <f t="shared" si="357"/>
        <v>0</v>
      </c>
      <c r="M3814">
        <f t="shared" si="358"/>
        <v>0</v>
      </c>
      <c r="N3814">
        <f t="shared" si="359"/>
        <v>0</v>
      </c>
      <c r="O3814" s="1">
        <f t="shared" si="360"/>
        <v>0</v>
      </c>
      <c r="P3814">
        <f>SUMIFS('vCluster (Imported)'!$G:$G,'vCluster (Imported)'!$A:$A,K3814)</f>
        <v>0</v>
      </c>
      <c r="Q3814">
        <f t="shared" si="361"/>
        <v>0</v>
      </c>
    </row>
    <row r="3815" spans="1:17" x14ac:dyDescent="0.3">
      <c r="A3815">
        <f t="shared" si="356"/>
        <v>3815</v>
      </c>
      <c r="B3815" t="str">
        <f>IF(HLOOKUP("Memory",'vInfo (Imported)'!$1:$5000,A3815,FALSE)&gt;0,HLOOKUP("Memory",'vInfo (Imported)'!$1:$5000,A3815,FALSE),"")</f>
        <v/>
      </c>
      <c r="C3815" t="str">
        <f>IF(HLOOKUP("CPUs",'vInfo (Imported)'!$1:$5000,A3815,FALSE)&gt;0,
HLOOKUP("CPUs",'vInfo (Imported)'!$1:$5000,A3815,FALSE),
"")</f>
        <v/>
      </c>
      <c r="D3815" t="str">
        <f>IF(HLOOKUP($D$1,'vInfo (Imported)'!$1:$5000,A3815,FALSE)&gt;0,
HLOOKUP($D$1,'vInfo (Imported)'!$1:$5000,A3815,FALSE),
"")</f>
        <v/>
      </c>
      <c r="E3815" t="str">
        <f>IF(HLOOKUP("Category",'vInfo (Imported)'!$1:$5000,A3815,FALSE)&gt;0,
HLOOKUP("Category",'vInfo (Imported)'!$1:$5000,A3815,FALSE),
"")</f>
        <v/>
      </c>
      <c r="F3815" t="str">
        <f>IF(HLOOKUP("OS according to the configuration file",'vInfo (Imported)'!$1:$5000,A3815,FALSE)&gt;0,
HLOOKUP("OS according to the configuration file",'vInfo (Imported)'!$1:$5000,A3815,FALSE),
"")</f>
        <v/>
      </c>
      <c r="G3815" s="1" t="str">
        <f>IF(HLOOKUP("Cluster",'vInfo (Imported)'!$1:$5000,A3815,FALSE)&gt;0,
HLOOKUP("Cluster",'vInfo (Imported)'!$1:$5000,A3815,FALSE),
"")</f>
        <v/>
      </c>
      <c r="K3815" s="28">
        <f>'vCluster (Imported)'!A3815</f>
        <v>0</v>
      </c>
      <c r="L3815">
        <f t="shared" si="357"/>
        <v>0</v>
      </c>
      <c r="M3815">
        <f t="shared" si="358"/>
        <v>0</v>
      </c>
      <c r="N3815">
        <f t="shared" si="359"/>
        <v>0</v>
      </c>
      <c r="O3815" s="1">
        <f t="shared" si="360"/>
        <v>0</v>
      </c>
      <c r="P3815">
        <f>SUMIFS('vCluster (Imported)'!$G:$G,'vCluster (Imported)'!$A:$A,K3815)</f>
        <v>0</v>
      </c>
      <c r="Q3815">
        <f t="shared" si="361"/>
        <v>0</v>
      </c>
    </row>
    <row r="3816" spans="1:17" x14ac:dyDescent="0.3">
      <c r="A3816">
        <f t="shared" si="356"/>
        <v>3816</v>
      </c>
      <c r="B3816" t="str">
        <f>IF(HLOOKUP("Memory",'vInfo (Imported)'!$1:$5000,A3816,FALSE)&gt;0,HLOOKUP("Memory",'vInfo (Imported)'!$1:$5000,A3816,FALSE),"")</f>
        <v/>
      </c>
      <c r="C3816" t="str">
        <f>IF(HLOOKUP("CPUs",'vInfo (Imported)'!$1:$5000,A3816,FALSE)&gt;0,
HLOOKUP("CPUs",'vInfo (Imported)'!$1:$5000,A3816,FALSE),
"")</f>
        <v/>
      </c>
      <c r="D3816" t="str">
        <f>IF(HLOOKUP($D$1,'vInfo (Imported)'!$1:$5000,A3816,FALSE)&gt;0,
HLOOKUP($D$1,'vInfo (Imported)'!$1:$5000,A3816,FALSE),
"")</f>
        <v/>
      </c>
      <c r="E3816" t="str">
        <f>IF(HLOOKUP("Category",'vInfo (Imported)'!$1:$5000,A3816,FALSE)&gt;0,
HLOOKUP("Category",'vInfo (Imported)'!$1:$5000,A3816,FALSE),
"")</f>
        <v/>
      </c>
      <c r="F3816" t="str">
        <f>IF(HLOOKUP("OS according to the configuration file",'vInfo (Imported)'!$1:$5000,A3816,FALSE)&gt;0,
HLOOKUP("OS according to the configuration file",'vInfo (Imported)'!$1:$5000,A3816,FALSE),
"")</f>
        <v/>
      </c>
      <c r="G3816" s="1" t="str">
        <f>IF(HLOOKUP("Cluster",'vInfo (Imported)'!$1:$5000,A3816,FALSE)&gt;0,
HLOOKUP("Cluster",'vInfo (Imported)'!$1:$5000,A3816,FALSE),
"")</f>
        <v/>
      </c>
      <c r="K3816" s="28">
        <f>'vCluster (Imported)'!A3816</f>
        <v>0</v>
      </c>
      <c r="L3816">
        <f t="shared" si="357"/>
        <v>0</v>
      </c>
      <c r="M3816">
        <f t="shared" si="358"/>
        <v>0</v>
      </c>
      <c r="N3816">
        <f t="shared" si="359"/>
        <v>0</v>
      </c>
      <c r="O3816" s="1">
        <f t="shared" si="360"/>
        <v>0</v>
      </c>
      <c r="P3816">
        <f>SUMIFS('vCluster (Imported)'!$G:$G,'vCluster (Imported)'!$A:$A,K3816)</f>
        <v>0</v>
      </c>
      <c r="Q3816">
        <f t="shared" si="361"/>
        <v>0</v>
      </c>
    </row>
    <row r="3817" spans="1:17" x14ac:dyDescent="0.3">
      <c r="A3817">
        <f t="shared" si="356"/>
        <v>3817</v>
      </c>
      <c r="B3817" t="str">
        <f>IF(HLOOKUP("Memory",'vInfo (Imported)'!$1:$5000,A3817,FALSE)&gt;0,HLOOKUP("Memory",'vInfo (Imported)'!$1:$5000,A3817,FALSE),"")</f>
        <v/>
      </c>
      <c r="C3817" t="str">
        <f>IF(HLOOKUP("CPUs",'vInfo (Imported)'!$1:$5000,A3817,FALSE)&gt;0,
HLOOKUP("CPUs",'vInfo (Imported)'!$1:$5000,A3817,FALSE),
"")</f>
        <v/>
      </c>
      <c r="D3817" t="str">
        <f>IF(HLOOKUP($D$1,'vInfo (Imported)'!$1:$5000,A3817,FALSE)&gt;0,
HLOOKUP($D$1,'vInfo (Imported)'!$1:$5000,A3817,FALSE),
"")</f>
        <v/>
      </c>
      <c r="E3817" t="str">
        <f>IF(HLOOKUP("Category",'vInfo (Imported)'!$1:$5000,A3817,FALSE)&gt;0,
HLOOKUP("Category",'vInfo (Imported)'!$1:$5000,A3817,FALSE),
"")</f>
        <v/>
      </c>
      <c r="F3817" t="str">
        <f>IF(HLOOKUP("OS according to the configuration file",'vInfo (Imported)'!$1:$5000,A3817,FALSE)&gt;0,
HLOOKUP("OS according to the configuration file",'vInfo (Imported)'!$1:$5000,A3817,FALSE),
"")</f>
        <v/>
      </c>
      <c r="G3817" s="1" t="str">
        <f>IF(HLOOKUP("Cluster",'vInfo (Imported)'!$1:$5000,A3817,FALSE)&gt;0,
HLOOKUP("Cluster",'vInfo (Imported)'!$1:$5000,A3817,FALSE),
"")</f>
        <v/>
      </c>
      <c r="K3817" s="28">
        <f>'vCluster (Imported)'!A3817</f>
        <v>0</v>
      </c>
      <c r="L3817">
        <f t="shared" si="357"/>
        <v>0</v>
      </c>
      <c r="M3817">
        <f t="shared" si="358"/>
        <v>0</v>
      </c>
      <c r="N3817">
        <f t="shared" si="359"/>
        <v>0</v>
      </c>
      <c r="O3817" s="1">
        <f t="shared" si="360"/>
        <v>0</v>
      </c>
      <c r="P3817">
        <f>SUMIFS('vCluster (Imported)'!$G:$G,'vCluster (Imported)'!$A:$A,K3817)</f>
        <v>0</v>
      </c>
      <c r="Q3817">
        <f t="shared" si="361"/>
        <v>0</v>
      </c>
    </row>
    <row r="3818" spans="1:17" x14ac:dyDescent="0.3">
      <c r="A3818">
        <f t="shared" si="356"/>
        <v>3818</v>
      </c>
      <c r="B3818" t="str">
        <f>IF(HLOOKUP("Memory",'vInfo (Imported)'!$1:$5000,A3818,FALSE)&gt;0,HLOOKUP("Memory",'vInfo (Imported)'!$1:$5000,A3818,FALSE),"")</f>
        <v/>
      </c>
      <c r="C3818" t="str">
        <f>IF(HLOOKUP("CPUs",'vInfo (Imported)'!$1:$5000,A3818,FALSE)&gt;0,
HLOOKUP("CPUs",'vInfo (Imported)'!$1:$5000,A3818,FALSE),
"")</f>
        <v/>
      </c>
      <c r="D3818" t="str">
        <f>IF(HLOOKUP($D$1,'vInfo (Imported)'!$1:$5000,A3818,FALSE)&gt;0,
HLOOKUP($D$1,'vInfo (Imported)'!$1:$5000,A3818,FALSE),
"")</f>
        <v/>
      </c>
      <c r="E3818" t="str">
        <f>IF(HLOOKUP("Category",'vInfo (Imported)'!$1:$5000,A3818,FALSE)&gt;0,
HLOOKUP("Category",'vInfo (Imported)'!$1:$5000,A3818,FALSE),
"")</f>
        <v/>
      </c>
      <c r="F3818" t="str">
        <f>IF(HLOOKUP("OS according to the configuration file",'vInfo (Imported)'!$1:$5000,A3818,FALSE)&gt;0,
HLOOKUP("OS according to the configuration file",'vInfo (Imported)'!$1:$5000,A3818,FALSE),
"")</f>
        <v/>
      </c>
      <c r="G3818" s="1" t="str">
        <f>IF(HLOOKUP("Cluster",'vInfo (Imported)'!$1:$5000,A3818,FALSE)&gt;0,
HLOOKUP("Cluster",'vInfo (Imported)'!$1:$5000,A3818,FALSE),
"")</f>
        <v/>
      </c>
      <c r="K3818" s="28">
        <f>'vCluster (Imported)'!A3818</f>
        <v>0</v>
      </c>
      <c r="L3818">
        <f t="shared" si="357"/>
        <v>0</v>
      </c>
      <c r="M3818">
        <f t="shared" si="358"/>
        <v>0</v>
      </c>
      <c r="N3818">
        <f t="shared" si="359"/>
        <v>0</v>
      </c>
      <c r="O3818" s="1">
        <f t="shared" si="360"/>
        <v>0</v>
      </c>
      <c r="P3818">
        <f>SUMIFS('vCluster (Imported)'!$G:$G,'vCluster (Imported)'!$A:$A,K3818)</f>
        <v>0</v>
      </c>
      <c r="Q3818">
        <f t="shared" si="361"/>
        <v>0</v>
      </c>
    </row>
    <row r="3819" spans="1:17" x14ac:dyDescent="0.3">
      <c r="A3819">
        <f t="shared" si="356"/>
        <v>3819</v>
      </c>
      <c r="B3819" t="str">
        <f>IF(HLOOKUP("Memory",'vInfo (Imported)'!$1:$5000,A3819,FALSE)&gt;0,HLOOKUP("Memory",'vInfo (Imported)'!$1:$5000,A3819,FALSE),"")</f>
        <v/>
      </c>
      <c r="C3819" t="str">
        <f>IF(HLOOKUP("CPUs",'vInfo (Imported)'!$1:$5000,A3819,FALSE)&gt;0,
HLOOKUP("CPUs",'vInfo (Imported)'!$1:$5000,A3819,FALSE),
"")</f>
        <v/>
      </c>
      <c r="D3819" t="str">
        <f>IF(HLOOKUP($D$1,'vInfo (Imported)'!$1:$5000,A3819,FALSE)&gt;0,
HLOOKUP($D$1,'vInfo (Imported)'!$1:$5000,A3819,FALSE),
"")</f>
        <v/>
      </c>
      <c r="E3819" t="str">
        <f>IF(HLOOKUP("Category",'vInfo (Imported)'!$1:$5000,A3819,FALSE)&gt;0,
HLOOKUP("Category",'vInfo (Imported)'!$1:$5000,A3819,FALSE),
"")</f>
        <v/>
      </c>
      <c r="F3819" t="str">
        <f>IF(HLOOKUP("OS according to the configuration file",'vInfo (Imported)'!$1:$5000,A3819,FALSE)&gt;0,
HLOOKUP("OS according to the configuration file",'vInfo (Imported)'!$1:$5000,A3819,FALSE),
"")</f>
        <v/>
      </c>
      <c r="G3819" s="1" t="str">
        <f>IF(HLOOKUP("Cluster",'vInfo (Imported)'!$1:$5000,A3819,FALSE)&gt;0,
HLOOKUP("Cluster",'vInfo (Imported)'!$1:$5000,A3819,FALSE),
"")</f>
        <v/>
      </c>
      <c r="K3819" s="28">
        <f>'vCluster (Imported)'!A3819</f>
        <v>0</v>
      </c>
      <c r="L3819">
        <f t="shared" si="357"/>
        <v>0</v>
      </c>
      <c r="M3819">
        <f t="shared" si="358"/>
        <v>0</v>
      </c>
      <c r="N3819">
        <f t="shared" si="359"/>
        <v>0</v>
      </c>
      <c r="O3819" s="1">
        <f t="shared" si="360"/>
        <v>0</v>
      </c>
      <c r="P3819">
        <f>SUMIFS('vCluster (Imported)'!$G:$G,'vCluster (Imported)'!$A:$A,K3819)</f>
        <v>0</v>
      </c>
      <c r="Q3819">
        <f t="shared" si="361"/>
        <v>0</v>
      </c>
    </row>
    <row r="3820" spans="1:17" x14ac:dyDescent="0.3">
      <c r="A3820">
        <f t="shared" si="356"/>
        <v>3820</v>
      </c>
      <c r="B3820" t="str">
        <f>IF(HLOOKUP("Memory",'vInfo (Imported)'!$1:$5000,A3820,FALSE)&gt;0,HLOOKUP("Memory",'vInfo (Imported)'!$1:$5000,A3820,FALSE),"")</f>
        <v/>
      </c>
      <c r="C3820" t="str">
        <f>IF(HLOOKUP("CPUs",'vInfo (Imported)'!$1:$5000,A3820,FALSE)&gt;0,
HLOOKUP("CPUs",'vInfo (Imported)'!$1:$5000,A3820,FALSE),
"")</f>
        <v/>
      </c>
      <c r="D3820" t="str">
        <f>IF(HLOOKUP($D$1,'vInfo (Imported)'!$1:$5000,A3820,FALSE)&gt;0,
HLOOKUP($D$1,'vInfo (Imported)'!$1:$5000,A3820,FALSE),
"")</f>
        <v/>
      </c>
      <c r="E3820" t="str">
        <f>IF(HLOOKUP("Category",'vInfo (Imported)'!$1:$5000,A3820,FALSE)&gt;0,
HLOOKUP("Category",'vInfo (Imported)'!$1:$5000,A3820,FALSE),
"")</f>
        <v/>
      </c>
      <c r="F3820" t="str">
        <f>IF(HLOOKUP("OS according to the configuration file",'vInfo (Imported)'!$1:$5000,A3820,FALSE)&gt;0,
HLOOKUP("OS according to the configuration file",'vInfo (Imported)'!$1:$5000,A3820,FALSE),
"")</f>
        <v/>
      </c>
      <c r="G3820" s="1" t="str">
        <f>IF(HLOOKUP("Cluster",'vInfo (Imported)'!$1:$5000,A3820,FALSE)&gt;0,
HLOOKUP("Cluster",'vInfo (Imported)'!$1:$5000,A3820,FALSE),
"")</f>
        <v/>
      </c>
      <c r="K3820" s="28">
        <f>'vCluster (Imported)'!A3820</f>
        <v>0</v>
      </c>
      <c r="L3820">
        <f t="shared" si="357"/>
        <v>0</v>
      </c>
      <c r="M3820">
        <f t="shared" si="358"/>
        <v>0</v>
      </c>
      <c r="N3820">
        <f t="shared" si="359"/>
        <v>0</v>
      </c>
      <c r="O3820" s="1">
        <f t="shared" si="360"/>
        <v>0</v>
      </c>
      <c r="P3820">
        <f>SUMIFS('vCluster (Imported)'!$G:$G,'vCluster (Imported)'!$A:$A,K3820)</f>
        <v>0</v>
      </c>
      <c r="Q3820">
        <f t="shared" si="361"/>
        <v>0</v>
      </c>
    </row>
    <row r="3821" spans="1:17" x14ac:dyDescent="0.3">
      <c r="A3821">
        <f t="shared" si="356"/>
        <v>3821</v>
      </c>
      <c r="B3821" t="str">
        <f>IF(HLOOKUP("Memory",'vInfo (Imported)'!$1:$5000,A3821,FALSE)&gt;0,HLOOKUP("Memory",'vInfo (Imported)'!$1:$5000,A3821,FALSE),"")</f>
        <v/>
      </c>
      <c r="C3821" t="str">
        <f>IF(HLOOKUP("CPUs",'vInfo (Imported)'!$1:$5000,A3821,FALSE)&gt;0,
HLOOKUP("CPUs",'vInfo (Imported)'!$1:$5000,A3821,FALSE),
"")</f>
        <v/>
      </c>
      <c r="D3821" t="str">
        <f>IF(HLOOKUP($D$1,'vInfo (Imported)'!$1:$5000,A3821,FALSE)&gt;0,
HLOOKUP($D$1,'vInfo (Imported)'!$1:$5000,A3821,FALSE),
"")</f>
        <v/>
      </c>
      <c r="E3821" t="str">
        <f>IF(HLOOKUP("Category",'vInfo (Imported)'!$1:$5000,A3821,FALSE)&gt;0,
HLOOKUP("Category",'vInfo (Imported)'!$1:$5000,A3821,FALSE),
"")</f>
        <v/>
      </c>
      <c r="F3821" t="str">
        <f>IF(HLOOKUP("OS according to the configuration file",'vInfo (Imported)'!$1:$5000,A3821,FALSE)&gt;0,
HLOOKUP("OS according to the configuration file",'vInfo (Imported)'!$1:$5000,A3821,FALSE),
"")</f>
        <v/>
      </c>
      <c r="G3821" s="1" t="str">
        <f>IF(HLOOKUP("Cluster",'vInfo (Imported)'!$1:$5000,A3821,FALSE)&gt;0,
HLOOKUP("Cluster",'vInfo (Imported)'!$1:$5000,A3821,FALSE),
"")</f>
        <v/>
      </c>
      <c r="K3821" s="28">
        <f>'vCluster (Imported)'!A3821</f>
        <v>0</v>
      </c>
      <c r="L3821">
        <f t="shared" si="357"/>
        <v>0</v>
      </c>
      <c r="M3821">
        <f t="shared" si="358"/>
        <v>0</v>
      </c>
      <c r="N3821">
        <f t="shared" si="359"/>
        <v>0</v>
      </c>
      <c r="O3821" s="1">
        <f t="shared" si="360"/>
        <v>0</v>
      </c>
      <c r="P3821">
        <f>SUMIFS('vCluster (Imported)'!$G:$G,'vCluster (Imported)'!$A:$A,K3821)</f>
        <v>0</v>
      </c>
      <c r="Q3821">
        <f t="shared" si="361"/>
        <v>0</v>
      </c>
    </row>
    <row r="3822" spans="1:17" x14ac:dyDescent="0.3">
      <c r="A3822">
        <f t="shared" si="356"/>
        <v>3822</v>
      </c>
      <c r="B3822" t="str">
        <f>IF(HLOOKUP("Memory",'vInfo (Imported)'!$1:$5000,A3822,FALSE)&gt;0,HLOOKUP("Memory",'vInfo (Imported)'!$1:$5000,A3822,FALSE),"")</f>
        <v/>
      </c>
      <c r="C3822" t="str">
        <f>IF(HLOOKUP("CPUs",'vInfo (Imported)'!$1:$5000,A3822,FALSE)&gt;0,
HLOOKUP("CPUs",'vInfo (Imported)'!$1:$5000,A3822,FALSE),
"")</f>
        <v/>
      </c>
      <c r="D3822" t="str">
        <f>IF(HLOOKUP($D$1,'vInfo (Imported)'!$1:$5000,A3822,FALSE)&gt;0,
HLOOKUP($D$1,'vInfo (Imported)'!$1:$5000,A3822,FALSE),
"")</f>
        <v/>
      </c>
      <c r="E3822" t="str">
        <f>IF(HLOOKUP("Category",'vInfo (Imported)'!$1:$5000,A3822,FALSE)&gt;0,
HLOOKUP("Category",'vInfo (Imported)'!$1:$5000,A3822,FALSE),
"")</f>
        <v/>
      </c>
      <c r="F3822" t="str">
        <f>IF(HLOOKUP("OS according to the configuration file",'vInfo (Imported)'!$1:$5000,A3822,FALSE)&gt;0,
HLOOKUP("OS according to the configuration file",'vInfo (Imported)'!$1:$5000,A3822,FALSE),
"")</f>
        <v/>
      </c>
      <c r="G3822" s="1" t="str">
        <f>IF(HLOOKUP("Cluster",'vInfo (Imported)'!$1:$5000,A3822,FALSE)&gt;0,
HLOOKUP("Cluster",'vInfo (Imported)'!$1:$5000,A3822,FALSE),
"")</f>
        <v/>
      </c>
      <c r="K3822" s="28">
        <f>'vCluster (Imported)'!A3822</f>
        <v>0</v>
      </c>
      <c r="L3822">
        <f t="shared" si="357"/>
        <v>0</v>
      </c>
      <c r="M3822">
        <f t="shared" si="358"/>
        <v>0</v>
      </c>
      <c r="N3822">
        <f t="shared" si="359"/>
        <v>0</v>
      </c>
      <c r="O3822" s="1">
        <f t="shared" si="360"/>
        <v>0</v>
      </c>
      <c r="P3822">
        <f>SUMIFS('vCluster (Imported)'!$G:$G,'vCluster (Imported)'!$A:$A,K3822)</f>
        <v>0</v>
      </c>
      <c r="Q3822">
        <f t="shared" si="361"/>
        <v>0</v>
      </c>
    </row>
    <row r="3823" spans="1:17" x14ac:dyDescent="0.3">
      <c r="A3823">
        <f t="shared" si="356"/>
        <v>3823</v>
      </c>
      <c r="B3823" t="str">
        <f>IF(HLOOKUP("Memory",'vInfo (Imported)'!$1:$5000,A3823,FALSE)&gt;0,HLOOKUP("Memory",'vInfo (Imported)'!$1:$5000,A3823,FALSE),"")</f>
        <v/>
      </c>
      <c r="C3823" t="str">
        <f>IF(HLOOKUP("CPUs",'vInfo (Imported)'!$1:$5000,A3823,FALSE)&gt;0,
HLOOKUP("CPUs",'vInfo (Imported)'!$1:$5000,A3823,FALSE),
"")</f>
        <v/>
      </c>
      <c r="D3823" t="str">
        <f>IF(HLOOKUP($D$1,'vInfo (Imported)'!$1:$5000,A3823,FALSE)&gt;0,
HLOOKUP($D$1,'vInfo (Imported)'!$1:$5000,A3823,FALSE),
"")</f>
        <v/>
      </c>
      <c r="E3823" t="str">
        <f>IF(HLOOKUP("Category",'vInfo (Imported)'!$1:$5000,A3823,FALSE)&gt;0,
HLOOKUP("Category",'vInfo (Imported)'!$1:$5000,A3823,FALSE),
"")</f>
        <v/>
      </c>
      <c r="F3823" t="str">
        <f>IF(HLOOKUP("OS according to the configuration file",'vInfo (Imported)'!$1:$5000,A3823,FALSE)&gt;0,
HLOOKUP("OS according to the configuration file",'vInfo (Imported)'!$1:$5000,A3823,FALSE),
"")</f>
        <v/>
      </c>
      <c r="G3823" s="1" t="str">
        <f>IF(HLOOKUP("Cluster",'vInfo (Imported)'!$1:$5000,A3823,FALSE)&gt;0,
HLOOKUP("Cluster",'vInfo (Imported)'!$1:$5000,A3823,FALSE),
"")</f>
        <v/>
      </c>
      <c r="K3823" s="28">
        <f>'vCluster (Imported)'!A3823</f>
        <v>0</v>
      </c>
      <c r="L3823">
        <f t="shared" si="357"/>
        <v>0</v>
      </c>
      <c r="M3823">
        <f t="shared" si="358"/>
        <v>0</v>
      </c>
      <c r="N3823">
        <f t="shared" si="359"/>
        <v>0</v>
      </c>
      <c r="O3823" s="1">
        <f t="shared" si="360"/>
        <v>0</v>
      </c>
      <c r="P3823">
        <f>SUMIFS('vCluster (Imported)'!$G:$G,'vCluster (Imported)'!$A:$A,K3823)</f>
        <v>0</v>
      </c>
      <c r="Q3823">
        <f t="shared" si="361"/>
        <v>0</v>
      </c>
    </row>
    <row r="3824" spans="1:17" x14ac:dyDescent="0.3">
      <c r="A3824">
        <f t="shared" si="356"/>
        <v>3824</v>
      </c>
      <c r="B3824" t="str">
        <f>IF(HLOOKUP("Memory",'vInfo (Imported)'!$1:$5000,A3824,FALSE)&gt;0,HLOOKUP("Memory",'vInfo (Imported)'!$1:$5000,A3824,FALSE),"")</f>
        <v/>
      </c>
      <c r="C3824" t="str">
        <f>IF(HLOOKUP("CPUs",'vInfo (Imported)'!$1:$5000,A3824,FALSE)&gt;0,
HLOOKUP("CPUs",'vInfo (Imported)'!$1:$5000,A3824,FALSE),
"")</f>
        <v/>
      </c>
      <c r="D3824" t="str">
        <f>IF(HLOOKUP($D$1,'vInfo (Imported)'!$1:$5000,A3824,FALSE)&gt;0,
HLOOKUP($D$1,'vInfo (Imported)'!$1:$5000,A3824,FALSE),
"")</f>
        <v/>
      </c>
      <c r="E3824" t="str">
        <f>IF(HLOOKUP("Category",'vInfo (Imported)'!$1:$5000,A3824,FALSE)&gt;0,
HLOOKUP("Category",'vInfo (Imported)'!$1:$5000,A3824,FALSE),
"")</f>
        <v/>
      </c>
      <c r="F3824" t="str">
        <f>IF(HLOOKUP("OS according to the configuration file",'vInfo (Imported)'!$1:$5000,A3824,FALSE)&gt;0,
HLOOKUP("OS according to the configuration file",'vInfo (Imported)'!$1:$5000,A3824,FALSE),
"")</f>
        <v/>
      </c>
      <c r="G3824" s="1" t="str">
        <f>IF(HLOOKUP("Cluster",'vInfo (Imported)'!$1:$5000,A3824,FALSE)&gt;0,
HLOOKUP("Cluster",'vInfo (Imported)'!$1:$5000,A3824,FALSE),
"")</f>
        <v/>
      </c>
      <c r="K3824" s="28">
        <f>'vCluster (Imported)'!A3824</f>
        <v>0</v>
      </c>
      <c r="L3824">
        <f t="shared" si="357"/>
        <v>0</v>
      </c>
      <c r="M3824">
        <f t="shared" si="358"/>
        <v>0</v>
      </c>
      <c r="N3824">
        <f t="shared" si="359"/>
        <v>0</v>
      </c>
      <c r="O3824" s="1">
        <f t="shared" si="360"/>
        <v>0</v>
      </c>
      <c r="P3824">
        <f>SUMIFS('vCluster (Imported)'!$G:$G,'vCluster (Imported)'!$A:$A,K3824)</f>
        <v>0</v>
      </c>
      <c r="Q3824">
        <f t="shared" si="361"/>
        <v>0</v>
      </c>
    </row>
    <row r="3825" spans="1:17" x14ac:dyDescent="0.3">
      <c r="A3825">
        <f t="shared" si="356"/>
        <v>3825</v>
      </c>
      <c r="B3825" t="str">
        <f>IF(HLOOKUP("Memory",'vInfo (Imported)'!$1:$5000,A3825,FALSE)&gt;0,HLOOKUP("Memory",'vInfo (Imported)'!$1:$5000,A3825,FALSE),"")</f>
        <v/>
      </c>
      <c r="C3825" t="str">
        <f>IF(HLOOKUP("CPUs",'vInfo (Imported)'!$1:$5000,A3825,FALSE)&gt;0,
HLOOKUP("CPUs",'vInfo (Imported)'!$1:$5000,A3825,FALSE),
"")</f>
        <v/>
      </c>
      <c r="D3825" t="str">
        <f>IF(HLOOKUP($D$1,'vInfo (Imported)'!$1:$5000,A3825,FALSE)&gt;0,
HLOOKUP($D$1,'vInfo (Imported)'!$1:$5000,A3825,FALSE),
"")</f>
        <v/>
      </c>
      <c r="E3825" t="str">
        <f>IF(HLOOKUP("Category",'vInfo (Imported)'!$1:$5000,A3825,FALSE)&gt;0,
HLOOKUP("Category",'vInfo (Imported)'!$1:$5000,A3825,FALSE),
"")</f>
        <v/>
      </c>
      <c r="F3825" t="str">
        <f>IF(HLOOKUP("OS according to the configuration file",'vInfo (Imported)'!$1:$5000,A3825,FALSE)&gt;0,
HLOOKUP("OS according to the configuration file",'vInfo (Imported)'!$1:$5000,A3825,FALSE),
"")</f>
        <v/>
      </c>
      <c r="G3825" s="1" t="str">
        <f>IF(HLOOKUP("Cluster",'vInfo (Imported)'!$1:$5000,A3825,FALSE)&gt;0,
HLOOKUP("Cluster",'vInfo (Imported)'!$1:$5000,A3825,FALSE),
"")</f>
        <v/>
      </c>
      <c r="K3825" s="28">
        <f>'vCluster (Imported)'!A3825</f>
        <v>0</v>
      </c>
      <c r="L3825">
        <f t="shared" si="357"/>
        <v>0</v>
      </c>
      <c r="M3825">
        <f t="shared" si="358"/>
        <v>0</v>
      </c>
      <c r="N3825">
        <f t="shared" si="359"/>
        <v>0</v>
      </c>
      <c r="O3825" s="1">
        <f t="shared" si="360"/>
        <v>0</v>
      </c>
      <c r="P3825">
        <f>SUMIFS('vCluster (Imported)'!$G:$G,'vCluster (Imported)'!$A:$A,K3825)</f>
        <v>0</v>
      </c>
      <c r="Q3825">
        <f t="shared" si="361"/>
        <v>0</v>
      </c>
    </row>
    <row r="3826" spans="1:17" x14ac:dyDescent="0.3">
      <c r="A3826">
        <f t="shared" si="356"/>
        <v>3826</v>
      </c>
      <c r="B3826" t="str">
        <f>IF(HLOOKUP("Memory",'vInfo (Imported)'!$1:$5000,A3826,FALSE)&gt;0,HLOOKUP("Memory",'vInfo (Imported)'!$1:$5000,A3826,FALSE),"")</f>
        <v/>
      </c>
      <c r="C3826" t="str">
        <f>IF(HLOOKUP("CPUs",'vInfo (Imported)'!$1:$5000,A3826,FALSE)&gt;0,
HLOOKUP("CPUs",'vInfo (Imported)'!$1:$5000,A3826,FALSE),
"")</f>
        <v/>
      </c>
      <c r="D3826" t="str">
        <f>IF(HLOOKUP($D$1,'vInfo (Imported)'!$1:$5000,A3826,FALSE)&gt;0,
HLOOKUP($D$1,'vInfo (Imported)'!$1:$5000,A3826,FALSE),
"")</f>
        <v/>
      </c>
      <c r="E3826" t="str">
        <f>IF(HLOOKUP("Category",'vInfo (Imported)'!$1:$5000,A3826,FALSE)&gt;0,
HLOOKUP("Category",'vInfo (Imported)'!$1:$5000,A3826,FALSE),
"")</f>
        <v/>
      </c>
      <c r="F3826" t="str">
        <f>IF(HLOOKUP("OS according to the configuration file",'vInfo (Imported)'!$1:$5000,A3826,FALSE)&gt;0,
HLOOKUP("OS according to the configuration file",'vInfo (Imported)'!$1:$5000,A3826,FALSE),
"")</f>
        <v/>
      </c>
      <c r="G3826" s="1" t="str">
        <f>IF(HLOOKUP("Cluster",'vInfo (Imported)'!$1:$5000,A3826,FALSE)&gt;0,
HLOOKUP("Cluster",'vInfo (Imported)'!$1:$5000,A3826,FALSE),
"")</f>
        <v/>
      </c>
      <c r="K3826" s="28">
        <f>'vCluster (Imported)'!A3826</f>
        <v>0</v>
      </c>
      <c r="L3826">
        <f t="shared" si="357"/>
        <v>0</v>
      </c>
      <c r="M3826">
        <f t="shared" si="358"/>
        <v>0</v>
      </c>
      <c r="N3826">
        <f t="shared" si="359"/>
        <v>0</v>
      </c>
      <c r="O3826" s="1">
        <f t="shared" si="360"/>
        <v>0</v>
      </c>
      <c r="P3826">
        <f>SUMIFS('vCluster (Imported)'!$G:$G,'vCluster (Imported)'!$A:$A,K3826)</f>
        <v>0</v>
      </c>
      <c r="Q3826">
        <f t="shared" si="361"/>
        <v>0</v>
      </c>
    </row>
    <row r="3827" spans="1:17" x14ac:dyDescent="0.3">
      <c r="A3827">
        <f t="shared" si="356"/>
        <v>3827</v>
      </c>
      <c r="B3827" t="str">
        <f>IF(HLOOKUP("Memory",'vInfo (Imported)'!$1:$5000,A3827,FALSE)&gt;0,HLOOKUP("Memory",'vInfo (Imported)'!$1:$5000,A3827,FALSE),"")</f>
        <v/>
      </c>
      <c r="C3827" t="str">
        <f>IF(HLOOKUP("CPUs",'vInfo (Imported)'!$1:$5000,A3827,FALSE)&gt;0,
HLOOKUP("CPUs",'vInfo (Imported)'!$1:$5000,A3827,FALSE),
"")</f>
        <v/>
      </c>
      <c r="D3827" t="str">
        <f>IF(HLOOKUP($D$1,'vInfo (Imported)'!$1:$5000,A3827,FALSE)&gt;0,
HLOOKUP($D$1,'vInfo (Imported)'!$1:$5000,A3827,FALSE),
"")</f>
        <v/>
      </c>
      <c r="E3827" t="str">
        <f>IF(HLOOKUP("Category",'vInfo (Imported)'!$1:$5000,A3827,FALSE)&gt;0,
HLOOKUP("Category",'vInfo (Imported)'!$1:$5000,A3827,FALSE),
"")</f>
        <v/>
      </c>
      <c r="F3827" t="str">
        <f>IF(HLOOKUP("OS according to the configuration file",'vInfo (Imported)'!$1:$5000,A3827,FALSE)&gt;0,
HLOOKUP("OS according to the configuration file",'vInfo (Imported)'!$1:$5000,A3827,FALSE),
"")</f>
        <v/>
      </c>
      <c r="G3827" s="1" t="str">
        <f>IF(HLOOKUP("Cluster",'vInfo (Imported)'!$1:$5000,A3827,FALSE)&gt;0,
HLOOKUP("Cluster",'vInfo (Imported)'!$1:$5000,A3827,FALSE),
"")</f>
        <v/>
      </c>
      <c r="K3827" s="28">
        <f>'vCluster (Imported)'!A3827</f>
        <v>0</v>
      </c>
      <c r="L3827">
        <f t="shared" si="357"/>
        <v>0</v>
      </c>
      <c r="M3827">
        <f t="shared" si="358"/>
        <v>0</v>
      </c>
      <c r="N3827">
        <f t="shared" si="359"/>
        <v>0</v>
      </c>
      <c r="O3827" s="1">
        <f t="shared" si="360"/>
        <v>0</v>
      </c>
      <c r="P3827">
        <f>SUMIFS('vCluster (Imported)'!$G:$G,'vCluster (Imported)'!$A:$A,K3827)</f>
        <v>0</v>
      </c>
      <c r="Q3827">
        <f t="shared" si="361"/>
        <v>0</v>
      </c>
    </row>
    <row r="3828" spans="1:17" x14ac:dyDescent="0.3">
      <c r="A3828">
        <f t="shared" si="356"/>
        <v>3828</v>
      </c>
      <c r="B3828" t="str">
        <f>IF(HLOOKUP("Memory",'vInfo (Imported)'!$1:$5000,A3828,FALSE)&gt;0,HLOOKUP("Memory",'vInfo (Imported)'!$1:$5000,A3828,FALSE),"")</f>
        <v/>
      </c>
      <c r="C3828" t="str">
        <f>IF(HLOOKUP("CPUs",'vInfo (Imported)'!$1:$5000,A3828,FALSE)&gt;0,
HLOOKUP("CPUs",'vInfo (Imported)'!$1:$5000,A3828,FALSE),
"")</f>
        <v/>
      </c>
      <c r="D3828" t="str">
        <f>IF(HLOOKUP($D$1,'vInfo (Imported)'!$1:$5000,A3828,FALSE)&gt;0,
HLOOKUP($D$1,'vInfo (Imported)'!$1:$5000,A3828,FALSE),
"")</f>
        <v/>
      </c>
      <c r="E3828" t="str">
        <f>IF(HLOOKUP("Category",'vInfo (Imported)'!$1:$5000,A3828,FALSE)&gt;0,
HLOOKUP("Category",'vInfo (Imported)'!$1:$5000,A3828,FALSE),
"")</f>
        <v/>
      </c>
      <c r="F3828" t="str">
        <f>IF(HLOOKUP("OS according to the configuration file",'vInfo (Imported)'!$1:$5000,A3828,FALSE)&gt;0,
HLOOKUP("OS according to the configuration file",'vInfo (Imported)'!$1:$5000,A3828,FALSE),
"")</f>
        <v/>
      </c>
      <c r="G3828" s="1" t="str">
        <f>IF(HLOOKUP("Cluster",'vInfo (Imported)'!$1:$5000,A3828,FALSE)&gt;0,
HLOOKUP("Cluster",'vInfo (Imported)'!$1:$5000,A3828,FALSE),
"")</f>
        <v/>
      </c>
      <c r="K3828" s="28">
        <f>'vCluster (Imported)'!A3828</f>
        <v>0</v>
      </c>
      <c r="L3828">
        <f t="shared" si="357"/>
        <v>0</v>
      </c>
      <c r="M3828">
        <f t="shared" si="358"/>
        <v>0</v>
      </c>
      <c r="N3828">
        <f t="shared" si="359"/>
        <v>0</v>
      </c>
      <c r="O3828" s="1">
        <f t="shared" si="360"/>
        <v>0</v>
      </c>
      <c r="P3828">
        <f>SUMIFS('vCluster (Imported)'!$G:$G,'vCluster (Imported)'!$A:$A,K3828)</f>
        <v>0</v>
      </c>
      <c r="Q3828">
        <f t="shared" si="361"/>
        <v>0</v>
      </c>
    </row>
    <row r="3829" spans="1:17" x14ac:dyDescent="0.3">
      <c r="A3829">
        <f t="shared" si="356"/>
        <v>3829</v>
      </c>
      <c r="B3829" t="str">
        <f>IF(HLOOKUP("Memory",'vInfo (Imported)'!$1:$5000,A3829,FALSE)&gt;0,HLOOKUP("Memory",'vInfo (Imported)'!$1:$5000,A3829,FALSE),"")</f>
        <v/>
      </c>
      <c r="C3829" t="str">
        <f>IF(HLOOKUP("CPUs",'vInfo (Imported)'!$1:$5000,A3829,FALSE)&gt;0,
HLOOKUP("CPUs",'vInfo (Imported)'!$1:$5000,A3829,FALSE),
"")</f>
        <v/>
      </c>
      <c r="D3829" t="str">
        <f>IF(HLOOKUP($D$1,'vInfo (Imported)'!$1:$5000,A3829,FALSE)&gt;0,
HLOOKUP($D$1,'vInfo (Imported)'!$1:$5000,A3829,FALSE),
"")</f>
        <v/>
      </c>
      <c r="E3829" t="str">
        <f>IF(HLOOKUP("Category",'vInfo (Imported)'!$1:$5000,A3829,FALSE)&gt;0,
HLOOKUP("Category",'vInfo (Imported)'!$1:$5000,A3829,FALSE),
"")</f>
        <v/>
      </c>
      <c r="F3829" t="str">
        <f>IF(HLOOKUP("OS according to the configuration file",'vInfo (Imported)'!$1:$5000,A3829,FALSE)&gt;0,
HLOOKUP("OS according to the configuration file",'vInfo (Imported)'!$1:$5000,A3829,FALSE),
"")</f>
        <v/>
      </c>
      <c r="G3829" s="1" t="str">
        <f>IF(HLOOKUP("Cluster",'vInfo (Imported)'!$1:$5000,A3829,FALSE)&gt;0,
HLOOKUP("Cluster",'vInfo (Imported)'!$1:$5000,A3829,FALSE),
"")</f>
        <v/>
      </c>
      <c r="K3829" s="28">
        <f>'vCluster (Imported)'!A3829</f>
        <v>0</v>
      </c>
      <c r="L3829">
        <f t="shared" si="357"/>
        <v>0</v>
      </c>
      <c r="M3829">
        <f t="shared" si="358"/>
        <v>0</v>
      </c>
      <c r="N3829">
        <f t="shared" si="359"/>
        <v>0</v>
      </c>
      <c r="O3829" s="1">
        <f t="shared" si="360"/>
        <v>0</v>
      </c>
      <c r="P3829">
        <f>SUMIFS('vCluster (Imported)'!$G:$G,'vCluster (Imported)'!$A:$A,K3829)</f>
        <v>0</v>
      </c>
      <c r="Q3829">
        <f t="shared" si="361"/>
        <v>0</v>
      </c>
    </row>
    <row r="3830" spans="1:17" x14ac:dyDescent="0.3">
      <c r="A3830">
        <f t="shared" si="356"/>
        <v>3830</v>
      </c>
      <c r="B3830" t="str">
        <f>IF(HLOOKUP("Memory",'vInfo (Imported)'!$1:$5000,A3830,FALSE)&gt;0,HLOOKUP("Memory",'vInfo (Imported)'!$1:$5000,A3830,FALSE),"")</f>
        <v/>
      </c>
      <c r="C3830" t="str">
        <f>IF(HLOOKUP("CPUs",'vInfo (Imported)'!$1:$5000,A3830,FALSE)&gt;0,
HLOOKUP("CPUs",'vInfo (Imported)'!$1:$5000,A3830,FALSE),
"")</f>
        <v/>
      </c>
      <c r="D3830" t="str">
        <f>IF(HLOOKUP($D$1,'vInfo (Imported)'!$1:$5000,A3830,FALSE)&gt;0,
HLOOKUP($D$1,'vInfo (Imported)'!$1:$5000,A3830,FALSE),
"")</f>
        <v/>
      </c>
      <c r="E3830" t="str">
        <f>IF(HLOOKUP("Category",'vInfo (Imported)'!$1:$5000,A3830,FALSE)&gt;0,
HLOOKUP("Category",'vInfo (Imported)'!$1:$5000,A3830,FALSE),
"")</f>
        <v/>
      </c>
      <c r="F3830" t="str">
        <f>IF(HLOOKUP("OS according to the configuration file",'vInfo (Imported)'!$1:$5000,A3830,FALSE)&gt;0,
HLOOKUP("OS according to the configuration file",'vInfo (Imported)'!$1:$5000,A3830,FALSE),
"")</f>
        <v/>
      </c>
      <c r="G3830" s="1" t="str">
        <f>IF(HLOOKUP("Cluster",'vInfo (Imported)'!$1:$5000,A3830,FALSE)&gt;0,
HLOOKUP("Cluster",'vInfo (Imported)'!$1:$5000,A3830,FALSE),
"")</f>
        <v/>
      </c>
      <c r="K3830" s="28">
        <f>'vCluster (Imported)'!A3830</f>
        <v>0</v>
      </c>
      <c r="L3830">
        <f t="shared" si="357"/>
        <v>0</v>
      </c>
      <c r="M3830">
        <f t="shared" si="358"/>
        <v>0</v>
      </c>
      <c r="N3830">
        <f t="shared" si="359"/>
        <v>0</v>
      </c>
      <c r="O3830" s="1">
        <f t="shared" si="360"/>
        <v>0</v>
      </c>
      <c r="P3830">
        <f>SUMIFS('vCluster (Imported)'!$G:$G,'vCluster (Imported)'!$A:$A,K3830)</f>
        <v>0</v>
      </c>
      <c r="Q3830">
        <f t="shared" si="361"/>
        <v>0</v>
      </c>
    </row>
    <row r="3831" spans="1:17" x14ac:dyDescent="0.3">
      <c r="A3831">
        <f t="shared" si="356"/>
        <v>3831</v>
      </c>
      <c r="B3831" t="str">
        <f>IF(HLOOKUP("Memory",'vInfo (Imported)'!$1:$5000,A3831,FALSE)&gt;0,HLOOKUP("Memory",'vInfo (Imported)'!$1:$5000,A3831,FALSE),"")</f>
        <v/>
      </c>
      <c r="C3831" t="str">
        <f>IF(HLOOKUP("CPUs",'vInfo (Imported)'!$1:$5000,A3831,FALSE)&gt;0,
HLOOKUP("CPUs",'vInfo (Imported)'!$1:$5000,A3831,FALSE),
"")</f>
        <v/>
      </c>
      <c r="D3831" t="str">
        <f>IF(HLOOKUP($D$1,'vInfo (Imported)'!$1:$5000,A3831,FALSE)&gt;0,
HLOOKUP($D$1,'vInfo (Imported)'!$1:$5000,A3831,FALSE),
"")</f>
        <v/>
      </c>
      <c r="E3831" t="str">
        <f>IF(HLOOKUP("Category",'vInfo (Imported)'!$1:$5000,A3831,FALSE)&gt;0,
HLOOKUP("Category",'vInfo (Imported)'!$1:$5000,A3831,FALSE),
"")</f>
        <v/>
      </c>
      <c r="F3831" t="str">
        <f>IF(HLOOKUP("OS according to the configuration file",'vInfo (Imported)'!$1:$5000,A3831,FALSE)&gt;0,
HLOOKUP("OS according to the configuration file",'vInfo (Imported)'!$1:$5000,A3831,FALSE),
"")</f>
        <v/>
      </c>
      <c r="G3831" s="1" t="str">
        <f>IF(HLOOKUP("Cluster",'vInfo (Imported)'!$1:$5000,A3831,FALSE)&gt;0,
HLOOKUP("Cluster",'vInfo (Imported)'!$1:$5000,A3831,FALSE),
"")</f>
        <v/>
      </c>
      <c r="K3831" s="28">
        <f>'vCluster (Imported)'!A3831</f>
        <v>0</v>
      </c>
      <c r="L3831">
        <f t="shared" si="357"/>
        <v>0</v>
      </c>
      <c r="M3831">
        <f t="shared" si="358"/>
        <v>0</v>
      </c>
      <c r="N3831">
        <f t="shared" si="359"/>
        <v>0</v>
      </c>
      <c r="O3831" s="1">
        <f t="shared" si="360"/>
        <v>0</v>
      </c>
      <c r="P3831">
        <f>SUMIFS('vCluster (Imported)'!$G:$G,'vCluster (Imported)'!$A:$A,K3831)</f>
        <v>0</v>
      </c>
      <c r="Q3831">
        <f t="shared" si="361"/>
        <v>0</v>
      </c>
    </row>
    <row r="3832" spans="1:17" x14ac:dyDescent="0.3">
      <c r="A3832">
        <f t="shared" si="356"/>
        <v>3832</v>
      </c>
      <c r="B3832" t="str">
        <f>IF(HLOOKUP("Memory",'vInfo (Imported)'!$1:$5000,A3832,FALSE)&gt;0,HLOOKUP("Memory",'vInfo (Imported)'!$1:$5000,A3832,FALSE),"")</f>
        <v/>
      </c>
      <c r="C3832" t="str">
        <f>IF(HLOOKUP("CPUs",'vInfo (Imported)'!$1:$5000,A3832,FALSE)&gt;0,
HLOOKUP("CPUs",'vInfo (Imported)'!$1:$5000,A3832,FALSE),
"")</f>
        <v/>
      </c>
      <c r="D3832" t="str">
        <f>IF(HLOOKUP($D$1,'vInfo (Imported)'!$1:$5000,A3832,FALSE)&gt;0,
HLOOKUP($D$1,'vInfo (Imported)'!$1:$5000,A3832,FALSE),
"")</f>
        <v/>
      </c>
      <c r="E3832" t="str">
        <f>IF(HLOOKUP("Category",'vInfo (Imported)'!$1:$5000,A3832,FALSE)&gt;0,
HLOOKUP("Category",'vInfo (Imported)'!$1:$5000,A3832,FALSE),
"")</f>
        <v/>
      </c>
      <c r="F3832" t="str">
        <f>IF(HLOOKUP("OS according to the configuration file",'vInfo (Imported)'!$1:$5000,A3832,FALSE)&gt;0,
HLOOKUP("OS according to the configuration file",'vInfo (Imported)'!$1:$5000,A3832,FALSE),
"")</f>
        <v/>
      </c>
      <c r="G3832" s="1" t="str">
        <f>IF(HLOOKUP("Cluster",'vInfo (Imported)'!$1:$5000,A3832,FALSE)&gt;0,
HLOOKUP("Cluster",'vInfo (Imported)'!$1:$5000,A3832,FALSE),
"")</f>
        <v/>
      </c>
      <c r="K3832" s="28">
        <f>'vCluster (Imported)'!A3832</f>
        <v>0</v>
      </c>
      <c r="L3832">
        <f t="shared" si="357"/>
        <v>0</v>
      </c>
      <c r="M3832">
        <f t="shared" si="358"/>
        <v>0</v>
      </c>
      <c r="N3832">
        <f t="shared" si="359"/>
        <v>0</v>
      </c>
      <c r="O3832" s="1">
        <f t="shared" si="360"/>
        <v>0</v>
      </c>
      <c r="P3832">
        <f>SUMIFS('vCluster (Imported)'!$G:$G,'vCluster (Imported)'!$A:$A,K3832)</f>
        <v>0</v>
      </c>
      <c r="Q3832">
        <f t="shared" si="361"/>
        <v>0</v>
      </c>
    </row>
    <row r="3833" spans="1:17" x14ac:dyDescent="0.3">
      <c r="A3833">
        <f t="shared" si="356"/>
        <v>3833</v>
      </c>
      <c r="B3833" t="str">
        <f>IF(HLOOKUP("Memory",'vInfo (Imported)'!$1:$5000,A3833,FALSE)&gt;0,HLOOKUP("Memory",'vInfo (Imported)'!$1:$5000,A3833,FALSE),"")</f>
        <v/>
      </c>
      <c r="C3833" t="str">
        <f>IF(HLOOKUP("CPUs",'vInfo (Imported)'!$1:$5000,A3833,FALSE)&gt;0,
HLOOKUP("CPUs",'vInfo (Imported)'!$1:$5000,A3833,FALSE),
"")</f>
        <v/>
      </c>
      <c r="D3833" t="str">
        <f>IF(HLOOKUP($D$1,'vInfo (Imported)'!$1:$5000,A3833,FALSE)&gt;0,
HLOOKUP($D$1,'vInfo (Imported)'!$1:$5000,A3833,FALSE),
"")</f>
        <v/>
      </c>
      <c r="E3833" t="str">
        <f>IF(HLOOKUP("Category",'vInfo (Imported)'!$1:$5000,A3833,FALSE)&gt;0,
HLOOKUP("Category",'vInfo (Imported)'!$1:$5000,A3833,FALSE),
"")</f>
        <v/>
      </c>
      <c r="F3833" t="str">
        <f>IF(HLOOKUP("OS according to the configuration file",'vInfo (Imported)'!$1:$5000,A3833,FALSE)&gt;0,
HLOOKUP("OS according to the configuration file",'vInfo (Imported)'!$1:$5000,A3833,FALSE),
"")</f>
        <v/>
      </c>
      <c r="G3833" s="1" t="str">
        <f>IF(HLOOKUP("Cluster",'vInfo (Imported)'!$1:$5000,A3833,FALSE)&gt;0,
HLOOKUP("Cluster",'vInfo (Imported)'!$1:$5000,A3833,FALSE),
"")</f>
        <v/>
      </c>
      <c r="K3833" s="28">
        <f>'vCluster (Imported)'!A3833</f>
        <v>0</v>
      </c>
      <c r="L3833">
        <f t="shared" si="357"/>
        <v>0</v>
      </c>
      <c r="M3833">
        <f t="shared" si="358"/>
        <v>0</v>
      </c>
      <c r="N3833">
        <f t="shared" si="359"/>
        <v>0</v>
      </c>
      <c r="O3833" s="1">
        <f t="shared" si="360"/>
        <v>0</v>
      </c>
      <c r="P3833">
        <f>SUMIFS('vCluster (Imported)'!$G:$G,'vCluster (Imported)'!$A:$A,K3833)</f>
        <v>0</v>
      </c>
      <c r="Q3833">
        <f t="shared" si="361"/>
        <v>0</v>
      </c>
    </row>
    <row r="3834" spans="1:17" x14ac:dyDescent="0.3">
      <c r="A3834">
        <f t="shared" si="356"/>
        <v>3834</v>
      </c>
      <c r="B3834" t="str">
        <f>IF(HLOOKUP("Memory",'vInfo (Imported)'!$1:$5000,A3834,FALSE)&gt;0,HLOOKUP("Memory",'vInfo (Imported)'!$1:$5000,A3834,FALSE),"")</f>
        <v/>
      </c>
      <c r="C3834" t="str">
        <f>IF(HLOOKUP("CPUs",'vInfo (Imported)'!$1:$5000,A3834,FALSE)&gt;0,
HLOOKUP("CPUs",'vInfo (Imported)'!$1:$5000,A3834,FALSE),
"")</f>
        <v/>
      </c>
      <c r="D3834" t="str">
        <f>IF(HLOOKUP($D$1,'vInfo (Imported)'!$1:$5000,A3834,FALSE)&gt;0,
HLOOKUP($D$1,'vInfo (Imported)'!$1:$5000,A3834,FALSE),
"")</f>
        <v/>
      </c>
      <c r="E3834" t="str">
        <f>IF(HLOOKUP("Category",'vInfo (Imported)'!$1:$5000,A3834,FALSE)&gt;0,
HLOOKUP("Category",'vInfo (Imported)'!$1:$5000,A3834,FALSE),
"")</f>
        <v/>
      </c>
      <c r="F3834" t="str">
        <f>IF(HLOOKUP("OS according to the configuration file",'vInfo (Imported)'!$1:$5000,A3834,FALSE)&gt;0,
HLOOKUP("OS according to the configuration file",'vInfo (Imported)'!$1:$5000,A3834,FALSE),
"")</f>
        <v/>
      </c>
      <c r="G3834" s="1" t="str">
        <f>IF(HLOOKUP("Cluster",'vInfo (Imported)'!$1:$5000,A3834,FALSE)&gt;0,
HLOOKUP("Cluster",'vInfo (Imported)'!$1:$5000,A3834,FALSE),
"")</f>
        <v/>
      </c>
      <c r="K3834" s="28">
        <f>'vCluster (Imported)'!A3834</f>
        <v>0</v>
      </c>
      <c r="L3834">
        <f t="shared" si="357"/>
        <v>0</v>
      </c>
      <c r="M3834">
        <f t="shared" si="358"/>
        <v>0</v>
      </c>
      <c r="N3834">
        <f t="shared" si="359"/>
        <v>0</v>
      </c>
      <c r="O3834" s="1">
        <f t="shared" si="360"/>
        <v>0</v>
      </c>
      <c r="P3834">
        <f>SUMIFS('vCluster (Imported)'!$G:$G,'vCluster (Imported)'!$A:$A,K3834)</f>
        <v>0</v>
      </c>
      <c r="Q3834">
        <f t="shared" si="361"/>
        <v>0</v>
      </c>
    </row>
    <row r="3835" spans="1:17" x14ac:dyDescent="0.3">
      <c r="A3835">
        <f t="shared" si="356"/>
        <v>3835</v>
      </c>
      <c r="B3835" t="str">
        <f>IF(HLOOKUP("Memory",'vInfo (Imported)'!$1:$5000,A3835,FALSE)&gt;0,HLOOKUP("Memory",'vInfo (Imported)'!$1:$5000,A3835,FALSE),"")</f>
        <v/>
      </c>
      <c r="C3835" t="str">
        <f>IF(HLOOKUP("CPUs",'vInfo (Imported)'!$1:$5000,A3835,FALSE)&gt;0,
HLOOKUP("CPUs",'vInfo (Imported)'!$1:$5000,A3835,FALSE),
"")</f>
        <v/>
      </c>
      <c r="D3835" t="str">
        <f>IF(HLOOKUP($D$1,'vInfo (Imported)'!$1:$5000,A3835,FALSE)&gt;0,
HLOOKUP($D$1,'vInfo (Imported)'!$1:$5000,A3835,FALSE),
"")</f>
        <v/>
      </c>
      <c r="E3835" t="str">
        <f>IF(HLOOKUP("Category",'vInfo (Imported)'!$1:$5000,A3835,FALSE)&gt;0,
HLOOKUP("Category",'vInfo (Imported)'!$1:$5000,A3835,FALSE),
"")</f>
        <v/>
      </c>
      <c r="F3835" t="str">
        <f>IF(HLOOKUP("OS according to the configuration file",'vInfo (Imported)'!$1:$5000,A3835,FALSE)&gt;0,
HLOOKUP("OS according to the configuration file",'vInfo (Imported)'!$1:$5000,A3835,FALSE),
"")</f>
        <v/>
      </c>
      <c r="G3835" s="1" t="str">
        <f>IF(HLOOKUP("Cluster",'vInfo (Imported)'!$1:$5000,A3835,FALSE)&gt;0,
HLOOKUP("Cluster",'vInfo (Imported)'!$1:$5000,A3835,FALSE),
"")</f>
        <v/>
      </c>
      <c r="K3835" s="28">
        <f>'vCluster (Imported)'!A3835</f>
        <v>0</v>
      </c>
      <c r="L3835">
        <f t="shared" si="357"/>
        <v>0</v>
      </c>
      <c r="M3835">
        <f t="shared" si="358"/>
        <v>0</v>
      </c>
      <c r="N3835">
        <f t="shared" si="359"/>
        <v>0</v>
      </c>
      <c r="O3835" s="1">
        <f t="shared" si="360"/>
        <v>0</v>
      </c>
      <c r="P3835">
        <f>SUMIFS('vCluster (Imported)'!$G:$G,'vCluster (Imported)'!$A:$A,K3835)</f>
        <v>0</v>
      </c>
      <c r="Q3835">
        <f t="shared" si="361"/>
        <v>0</v>
      </c>
    </row>
    <row r="3836" spans="1:17" x14ac:dyDescent="0.3">
      <c r="A3836">
        <f t="shared" si="356"/>
        <v>3836</v>
      </c>
      <c r="B3836" t="str">
        <f>IF(HLOOKUP("Memory",'vInfo (Imported)'!$1:$5000,A3836,FALSE)&gt;0,HLOOKUP("Memory",'vInfo (Imported)'!$1:$5000,A3836,FALSE),"")</f>
        <v/>
      </c>
      <c r="C3836" t="str">
        <f>IF(HLOOKUP("CPUs",'vInfo (Imported)'!$1:$5000,A3836,FALSE)&gt;0,
HLOOKUP("CPUs",'vInfo (Imported)'!$1:$5000,A3836,FALSE),
"")</f>
        <v/>
      </c>
      <c r="D3836" t="str">
        <f>IF(HLOOKUP($D$1,'vInfo (Imported)'!$1:$5000,A3836,FALSE)&gt;0,
HLOOKUP($D$1,'vInfo (Imported)'!$1:$5000,A3836,FALSE),
"")</f>
        <v/>
      </c>
      <c r="E3836" t="str">
        <f>IF(HLOOKUP("Category",'vInfo (Imported)'!$1:$5000,A3836,FALSE)&gt;0,
HLOOKUP("Category",'vInfo (Imported)'!$1:$5000,A3836,FALSE),
"")</f>
        <v/>
      </c>
      <c r="F3836" t="str">
        <f>IF(HLOOKUP("OS according to the configuration file",'vInfo (Imported)'!$1:$5000,A3836,FALSE)&gt;0,
HLOOKUP("OS according to the configuration file",'vInfo (Imported)'!$1:$5000,A3836,FALSE),
"")</f>
        <v/>
      </c>
      <c r="G3836" s="1" t="str">
        <f>IF(HLOOKUP("Cluster",'vInfo (Imported)'!$1:$5000,A3836,FALSE)&gt;0,
HLOOKUP("Cluster",'vInfo (Imported)'!$1:$5000,A3836,FALSE),
"")</f>
        <v/>
      </c>
      <c r="K3836" s="28">
        <f>'vCluster (Imported)'!A3836</f>
        <v>0</v>
      </c>
      <c r="L3836">
        <f t="shared" si="357"/>
        <v>0</v>
      </c>
      <c r="M3836">
        <f t="shared" si="358"/>
        <v>0</v>
      </c>
      <c r="N3836">
        <f t="shared" si="359"/>
        <v>0</v>
      </c>
      <c r="O3836" s="1">
        <f t="shared" si="360"/>
        <v>0</v>
      </c>
      <c r="P3836">
        <f>SUMIFS('vCluster (Imported)'!$G:$G,'vCluster (Imported)'!$A:$A,K3836)</f>
        <v>0</v>
      </c>
      <c r="Q3836">
        <f t="shared" si="361"/>
        <v>0</v>
      </c>
    </row>
    <row r="3837" spans="1:17" x14ac:dyDescent="0.3">
      <c r="A3837">
        <f t="shared" si="356"/>
        <v>3837</v>
      </c>
      <c r="B3837" t="str">
        <f>IF(HLOOKUP("Memory",'vInfo (Imported)'!$1:$5000,A3837,FALSE)&gt;0,HLOOKUP("Memory",'vInfo (Imported)'!$1:$5000,A3837,FALSE),"")</f>
        <v/>
      </c>
      <c r="C3837" t="str">
        <f>IF(HLOOKUP("CPUs",'vInfo (Imported)'!$1:$5000,A3837,FALSE)&gt;0,
HLOOKUP("CPUs",'vInfo (Imported)'!$1:$5000,A3837,FALSE),
"")</f>
        <v/>
      </c>
      <c r="D3837" t="str">
        <f>IF(HLOOKUP($D$1,'vInfo (Imported)'!$1:$5000,A3837,FALSE)&gt;0,
HLOOKUP($D$1,'vInfo (Imported)'!$1:$5000,A3837,FALSE),
"")</f>
        <v/>
      </c>
      <c r="E3837" t="str">
        <f>IF(HLOOKUP("Category",'vInfo (Imported)'!$1:$5000,A3837,FALSE)&gt;0,
HLOOKUP("Category",'vInfo (Imported)'!$1:$5000,A3837,FALSE),
"")</f>
        <v/>
      </c>
      <c r="F3837" t="str">
        <f>IF(HLOOKUP("OS according to the configuration file",'vInfo (Imported)'!$1:$5000,A3837,FALSE)&gt;0,
HLOOKUP("OS according to the configuration file",'vInfo (Imported)'!$1:$5000,A3837,FALSE),
"")</f>
        <v/>
      </c>
      <c r="G3837" s="1" t="str">
        <f>IF(HLOOKUP("Cluster",'vInfo (Imported)'!$1:$5000,A3837,FALSE)&gt;0,
HLOOKUP("Cluster",'vInfo (Imported)'!$1:$5000,A3837,FALSE),
"")</f>
        <v/>
      </c>
      <c r="K3837" s="28">
        <f>'vCluster (Imported)'!A3837</f>
        <v>0</v>
      </c>
      <c r="L3837">
        <f t="shared" si="357"/>
        <v>0</v>
      </c>
      <c r="M3837">
        <f t="shared" si="358"/>
        <v>0</v>
      </c>
      <c r="N3837">
        <f t="shared" si="359"/>
        <v>0</v>
      </c>
      <c r="O3837" s="1">
        <f t="shared" si="360"/>
        <v>0</v>
      </c>
      <c r="P3837">
        <f>SUMIFS('vCluster (Imported)'!$G:$G,'vCluster (Imported)'!$A:$A,K3837)</f>
        <v>0</v>
      </c>
      <c r="Q3837">
        <f t="shared" si="361"/>
        <v>0</v>
      </c>
    </row>
    <row r="3838" spans="1:17" x14ac:dyDescent="0.3">
      <c r="A3838">
        <f t="shared" si="356"/>
        <v>3838</v>
      </c>
      <c r="B3838" t="str">
        <f>IF(HLOOKUP("Memory",'vInfo (Imported)'!$1:$5000,A3838,FALSE)&gt;0,HLOOKUP("Memory",'vInfo (Imported)'!$1:$5000,A3838,FALSE),"")</f>
        <v/>
      </c>
      <c r="C3838" t="str">
        <f>IF(HLOOKUP("CPUs",'vInfo (Imported)'!$1:$5000,A3838,FALSE)&gt;0,
HLOOKUP("CPUs",'vInfo (Imported)'!$1:$5000,A3838,FALSE),
"")</f>
        <v/>
      </c>
      <c r="D3838" t="str">
        <f>IF(HLOOKUP($D$1,'vInfo (Imported)'!$1:$5000,A3838,FALSE)&gt;0,
HLOOKUP($D$1,'vInfo (Imported)'!$1:$5000,A3838,FALSE),
"")</f>
        <v/>
      </c>
      <c r="E3838" t="str">
        <f>IF(HLOOKUP("Category",'vInfo (Imported)'!$1:$5000,A3838,FALSE)&gt;0,
HLOOKUP("Category",'vInfo (Imported)'!$1:$5000,A3838,FALSE),
"")</f>
        <v/>
      </c>
      <c r="F3838" t="str">
        <f>IF(HLOOKUP("OS according to the configuration file",'vInfo (Imported)'!$1:$5000,A3838,FALSE)&gt;0,
HLOOKUP("OS according to the configuration file",'vInfo (Imported)'!$1:$5000,A3838,FALSE),
"")</f>
        <v/>
      </c>
      <c r="G3838" s="1" t="str">
        <f>IF(HLOOKUP("Cluster",'vInfo (Imported)'!$1:$5000,A3838,FALSE)&gt;0,
HLOOKUP("Cluster",'vInfo (Imported)'!$1:$5000,A3838,FALSE),
"")</f>
        <v/>
      </c>
      <c r="K3838" s="28">
        <f>'vCluster (Imported)'!A3838</f>
        <v>0</v>
      </c>
      <c r="L3838">
        <f t="shared" si="357"/>
        <v>0</v>
      </c>
      <c r="M3838">
        <f t="shared" si="358"/>
        <v>0</v>
      </c>
      <c r="N3838">
        <f t="shared" si="359"/>
        <v>0</v>
      </c>
      <c r="O3838" s="1">
        <f t="shared" si="360"/>
        <v>0</v>
      </c>
      <c r="P3838">
        <f>SUMIFS('vCluster (Imported)'!$G:$G,'vCluster (Imported)'!$A:$A,K3838)</f>
        <v>0</v>
      </c>
      <c r="Q3838">
        <f t="shared" si="361"/>
        <v>0</v>
      </c>
    </row>
    <row r="3839" spans="1:17" x14ac:dyDescent="0.3">
      <c r="A3839">
        <f t="shared" si="356"/>
        <v>3839</v>
      </c>
      <c r="B3839" t="str">
        <f>IF(HLOOKUP("Memory",'vInfo (Imported)'!$1:$5000,A3839,FALSE)&gt;0,HLOOKUP("Memory",'vInfo (Imported)'!$1:$5000,A3839,FALSE),"")</f>
        <v/>
      </c>
      <c r="C3839" t="str">
        <f>IF(HLOOKUP("CPUs",'vInfo (Imported)'!$1:$5000,A3839,FALSE)&gt;0,
HLOOKUP("CPUs",'vInfo (Imported)'!$1:$5000,A3839,FALSE),
"")</f>
        <v/>
      </c>
      <c r="D3839" t="str">
        <f>IF(HLOOKUP($D$1,'vInfo (Imported)'!$1:$5000,A3839,FALSE)&gt;0,
HLOOKUP($D$1,'vInfo (Imported)'!$1:$5000,A3839,FALSE),
"")</f>
        <v/>
      </c>
      <c r="E3839" t="str">
        <f>IF(HLOOKUP("Category",'vInfo (Imported)'!$1:$5000,A3839,FALSE)&gt;0,
HLOOKUP("Category",'vInfo (Imported)'!$1:$5000,A3839,FALSE),
"")</f>
        <v/>
      </c>
      <c r="F3839" t="str">
        <f>IF(HLOOKUP("OS according to the configuration file",'vInfo (Imported)'!$1:$5000,A3839,FALSE)&gt;0,
HLOOKUP("OS according to the configuration file",'vInfo (Imported)'!$1:$5000,A3839,FALSE),
"")</f>
        <v/>
      </c>
      <c r="G3839" s="1" t="str">
        <f>IF(HLOOKUP("Cluster",'vInfo (Imported)'!$1:$5000,A3839,FALSE)&gt;0,
HLOOKUP("Cluster",'vInfo (Imported)'!$1:$5000,A3839,FALSE),
"")</f>
        <v/>
      </c>
      <c r="K3839" s="28">
        <f>'vCluster (Imported)'!A3839</f>
        <v>0</v>
      </c>
      <c r="L3839">
        <f t="shared" si="357"/>
        <v>0</v>
      </c>
      <c r="M3839">
        <f t="shared" si="358"/>
        <v>0</v>
      </c>
      <c r="N3839">
        <f t="shared" si="359"/>
        <v>0</v>
      </c>
      <c r="O3839" s="1">
        <f t="shared" si="360"/>
        <v>0</v>
      </c>
      <c r="P3839">
        <f>SUMIFS('vCluster (Imported)'!$G:$G,'vCluster (Imported)'!$A:$A,K3839)</f>
        <v>0</v>
      </c>
      <c r="Q3839">
        <f t="shared" si="361"/>
        <v>0</v>
      </c>
    </row>
    <row r="3840" spans="1:17" x14ac:dyDescent="0.3">
      <c r="A3840">
        <f t="shared" si="356"/>
        <v>3840</v>
      </c>
      <c r="B3840" t="str">
        <f>IF(HLOOKUP("Memory",'vInfo (Imported)'!$1:$5000,A3840,FALSE)&gt;0,HLOOKUP("Memory",'vInfo (Imported)'!$1:$5000,A3840,FALSE),"")</f>
        <v/>
      </c>
      <c r="C3840" t="str">
        <f>IF(HLOOKUP("CPUs",'vInfo (Imported)'!$1:$5000,A3840,FALSE)&gt;0,
HLOOKUP("CPUs",'vInfo (Imported)'!$1:$5000,A3840,FALSE),
"")</f>
        <v/>
      </c>
      <c r="D3840" t="str">
        <f>IF(HLOOKUP($D$1,'vInfo (Imported)'!$1:$5000,A3840,FALSE)&gt;0,
HLOOKUP($D$1,'vInfo (Imported)'!$1:$5000,A3840,FALSE),
"")</f>
        <v/>
      </c>
      <c r="E3840" t="str">
        <f>IF(HLOOKUP("Category",'vInfo (Imported)'!$1:$5000,A3840,FALSE)&gt;0,
HLOOKUP("Category",'vInfo (Imported)'!$1:$5000,A3840,FALSE),
"")</f>
        <v/>
      </c>
      <c r="F3840" t="str">
        <f>IF(HLOOKUP("OS according to the configuration file",'vInfo (Imported)'!$1:$5000,A3840,FALSE)&gt;0,
HLOOKUP("OS according to the configuration file",'vInfo (Imported)'!$1:$5000,A3840,FALSE),
"")</f>
        <v/>
      </c>
      <c r="G3840" s="1" t="str">
        <f>IF(HLOOKUP("Cluster",'vInfo (Imported)'!$1:$5000,A3840,FALSE)&gt;0,
HLOOKUP("Cluster",'vInfo (Imported)'!$1:$5000,A3840,FALSE),
"")</f>
        <v/>
      </c>
      <c r="K3840" s="28">
        <f>'vCluster (Imported)'!A3840</f>
        <v>0</v>
      </c>
      <c r="L3840">
        <f t="shared" si="357"/>
        <v>0</v>
      </c>
      <c r="M3840">
        <f t="shared" si="358"/>
        <v>0</v>
      </c>
      <c r="N3840">
        <f t="shared" si="359"/>
        <v>0</v>
      </c>
      <c r="O3840" s="1">
        <f t="shared" si="360"/>
        <v>0</v>
      </c>
      <c r="P3840">
        <f>SUMIFS('vCluster (Imported)'!$G:$G,'vCluster (Imported)'!$A:$A,K3840)</f>
        <v>0</v>
      </c>
      <c r="Q3840">
        <f t="shared" si="361"/>
        <v>0</v>
      </c>
    </row>
    <row r="3841" spans="1:17" x14ac:dyDescent="0.3">
      <c r="A3841">
        <f t="shared" si="356"/>
        <v>3841</v>
      </c>
      <c r="B3841" t="str">
        <f>IF(HLOOKUP("Memory",'vInfo (Imported)'!$1:$5000,A3841,FALSE)&gt;0,HLOOKUP("Memory",'vInfo (Imported)'!$1:$5000,A3841,FALSE),"")</f>
        <v/>
      </c>
      <c r="C3841" t="str">
        <f>IF(HLOOKUP("CPUs",'vInfo (Imported)'!$1:$5000,A3841,FALSE)&gt;0,
HLOOKUP("CPUs",'vInfo (Imported)'!$1:$5000,A3841,FALSE),
"")</f>
        <v/>
      </c>
      <c r="D3841" t="str">
        <f>IF(HLOOKUP($D$1,'vInfo (Imported)'!$1:$5000,A3841,FALSE)&gt;0,
HLOOKUP($D$1,'vInfo (Imported)'!$1:$5000,A3841,FALSE),
"")</f>
        <v/>
      </c>
      <c r="E3841" t="str">
        <f>IF(HLOOKUP("Category",'vInfo (Imported)'!$1:$5000,A3841,FALSE)&gt;0,
HLOOKUP("Category",'vInfo (Imported)'!$1:$5000,A3841,FALSE),
"")</f>
        <v/>
      </c>
      <c r="F3841" t="str">
        <f>IF(HLOOKUP("OS according to the configuration file",'vInfo (Imported)'!$1:$5000,A3841,FALSE)&gt;0,
HLOOKUP("OS according to the configuration file",'vInfo (Imported)'!$1:$5000,A3841,FALSE),
"")</f>
        <v/>
      </c>
      <c r="G3841" s="1" t="str">
        <f>IF(HLOOKUP("Cluster",'vInfo (Imported)'!$1:$5000,A3841,FALSE)&gt;0,
HLOOKUP("Cluster",'vInfo (Imported)'!$1:$5000,A3841,FALSE),
"")</f>
        <v/>
      </c>
      <c r="K3841" s="28">
        <f>'vCluster (Imported)'!A3841</f>
        <v>0</v>
      </c>
      <c r="L3841">
        <f t="shared" si="357"/>
        <v>0</v>
      </c>
      <c r="M3841">
        <f t="shared" si="358"/>
        <v>0</v>
      </c>
      <c r="N3841">
        <f t="shared" si="359"/>
        <v>0</v>
      </c>
      <c r="O3841" s="1">
        <f t="shared" si="360"/>
        <v>0</v>
      </c>
      <c r="P3841">
        <f>SUMIFS('vCluster (Imported)'!$G:$G,'vCluster (Imported)'!$A:$A,K3841)</f>
        <v>0</v>
      </c>
      <c r="Q3841">
        <f t="shared" si="361"/>
        <v>0</v>
      </c>
    </row>
    <row r="3842" spans="1:17" x14ac:dyDescent="0.3">
      <c r="A3842">
        <f t="shared" ref="A3842:A3905" si="362">A3841+1</f>
        <v>3842</v>
      </c>
      <c r="B3842" t="str">
        <f>IF(HLOOKUP("Memory",'vInfo (Imported)'!$1:$5000,A3842,FALSE)&gt;0,HLOOKUP("Memory",'vInfo (Imported)'!$1:$5000,A3842,FALSE),"")</f>
        <v/>
      </c>
      <c r="C3842" t="str">
        <f>IF(HLOOKUP("CPUs",'vInfo (Imported)'!$1:$5000,A3842,FALSE)&gt;0,
HLOOKUP("CPUs",'vInfo (Imported)'!$1:$5000,A3842,FALSE),
"")</f>
        <v/>
      </c>
      <c r="D3842" t="str">
        <f>IF(HLOOKUP($D$1,'vInfo (Imported)'!$1:$5000,A3842,FALSE)&gt;0,
HLOOKUP($D$1,'vInfo (Imported)'!$1:$5000,A3842,FALSE),
"")</f>
        <v/>
      </c>
      <c r="E3842" t="str">
        <f>IF(HLOOKUP("Category",'vInfo (Imported)'!$1:$5000,A3842,FALSE)&gt;0,
HLOOKUP("Category",'vInfo (Imported)'!$1:$5000,A3842,FALSE),
"")</f>
        <v/>
      </c>
      <c r="F3842" t="str">
        <f>IF(HLOOKUP("OS according to the configuration file",'vInfo (Imported)'!$1:$5000,A3842,FALSE)&gt;0,
HLOOKUP("OS according to the configuration file",'vInfo (Imported)'!$1:$5000,A3842,FALSE),
"")</f>
        <v/>
      </c>
      <c r="G3842" s="1" t="str">
        <f>IF(HLOOKUP("Cluster",'vInfo (Imported)'!$1:$5000,A3842,FALSE)&gt;0,
HLOOKUP("Cluster",'vInfo (Imported)'!$1:$5000,A3842,FALSE),
"")</f>
        <v/>
      </c>
      <c r="K3842" s="28">
        <f>'vCluster (Imported)'!A3842</f>
        <v>0</v>
      </c>
      <c r="L3842">
        <f t="shared" ref="L3842:L3905" si="363">COUNTIFS(G:G,K3842,$E:$E,$L$1)</f>
        <v>0</v>
      </c>
      <c r="M3842">
        <f t="shared" ref="M3842:M3905" si="364">COUNTIFS(G:G,K3842,$E:$E,$M$1)</f>
        <v>0</v>
      </c>
      <c r="N3842">
        <f t="shared" ref="N3842:N3905" si="365">COUNTIFS(G:G,K3842,$E:$E,$N$1)</f>
        <v>0</v>
      </c>
      <c r="O3842" s="1">
        <f t="shared" ref="O3842:O3905" si="366">COUNTIFS(G:G,K3842,$E:$E,$O$1)</f>
        <v>0</v>
      </c>
      <c r="P3842">
        <f>SUMIFS('vCluster (Imported)'!$G:$G,'vCluster (Imported)'!$A:$A,K3842)</f>
        <v>0</v>
      </c>
      <c r="Q3842">
        <f t="shared" ref="Q3842:Q3905" si="367">IF(L3842&gt;0,P3842,0)</f>
        <v>0</v>
      </c>
    </row>
    <row r="3843" spans="1:17" x14ac:dyDescent="0.3">
      <c r="A3843">
        <f t="shared" si="362"/>
        <v>3843</v>
      </c>
      <c r="B3843" t="str">
        <f>IF(HLOOKUP("Memory",'vInfo (Imported)'!$1:$5000,A3843,FALSE)&gt;0,HLOOKUP("Memory",'vInfo (Imported)'!$1:$5000,A3843,FALSE),"")</f>
        <v/>
      </c>
      <c r="C3843" t="str">
        <f>IF(HLOOKUP("CPUs",'vInfo (Imported)'!$1:$5000,A3843,FALSE)&gt;0,
HLOOKUP("CPUs",'vInfo (Imported)'!$1:$5000,A3843,FALSE),
"")</f>
        <v/>
      </c>
      <c r="D3843" t="str">
        <f>IF(HLOOKUP($D$1,'vInfo (Imported)'!$1:$5000,A3843,FALSE)&gt;0,
HLOOKUP($D$1,'vInfo (Imported)'!$1:$5000,A3843,FALSE),
"")</f>
        <v/>
      </c>
      <c r="E3843" t="str">
        <f>IF(HLOOKUP("Category",'vInfo (Imported)'!$1:$5000,A3843,FALSE)&gt;0,
HLOOKUP("Category",'vInfo (Imported)'!$1:$5000,A3843,FALSE),
"")</f>
        <v/>
      </c>
      <c r="F3843" t="str">
        <f>IF(HLOOKUP("OS according to the configuration file",'vInfo (Imported)'!$1:$5000,A3843,FALSE)&gt;0,
HLOOKUP("OS according to the configuration file",'vInfo (Imported)'!$1:$5000,A3843,FALSE),
"")</f>
        <v/>
      </c>
      <c r="G3843" s="1" t="str">
        <f>IF(HLOOKUP("Cluster",'vInfo (Imported)'!$1:$5000,A3843,FALSE)&gt;0,
HLOOKUP("Cluster",'vInfo (Imported)'!$1:$5000,A3843,FALSE),
"")</f>
        <v/>
      </c>
      <c r="K3843" s="28">
        <f>'vCluster (Imported)'!A3843</f>
        <v>0</v>
      </c>
      <c r="L3843">
        <f t="shared" si="363"/>
        <v>0</v>
      </c>
      <c r="M3843">
        <f t="shared" si="364"/>
        <v>0</v>
      </c>
      <c r="N3843">
        <f t="shared" si="365"/>
        <v>0</v>
      </c>
      <c r="O3843" s="1">
        <f t="shared" si="366"/>
        <v>0</v>
      </c>
      <c r="P3843">
        <f>SUMIFS('vCluster (Imported)'!$G:$G,'vCluster (Imported)'!$A:$A,K3843)</f>
        <v>0</v>
      </c>
      <c r="Q3843">
        <f t="shared" si="367"/>
        <v>0</v>
      </c>
    </row>
    <row r="3844" spans="1:17" x14ac:dyDescent="0.3">
      <c r="A3844">
        <f t="shared" si="362"/>
        <v>3844</v>
      </c>
      <c r="B3844" t="str">
        <f>IF(HLOOKUP("Memory",'vInfo (Imported)'!$1:$5000,A3844,FALSE)&gt;0,HLOOKUP("Memory",'vInfo (Imported)'!$1:$5000,A3844,FALSE),"")</f>
        <v/>
      </c>
      <c r="C3844" t="str">
        <f>IF(HLOOKUP("CPUs",'vInfo (Imported)'!$1:$5000,A3844,FALSE)&gt;0,
HLOOKUP("CPUs",'vInfo (Imported)'!$1:$5000,A3844,FALSE),
"")</f>
        <v/>
      </c>
      <c r="D3844" t="str">
        <f>IF(HLOOKUP($D$1,'vInfo (Imported)'!$1:$5000,A3844,FALSE)&gt;0,
HLOOKUP($D$1,'vInfo (Imported)'!$1:$5000,A3844,FALSE),
"")</f>
        <v/>
      </c>
      <c r="E3844" t="str">
        <f>IF(HLOOKUP("Category",'vInfo (Imported)'!$1:$5000,A3844,FALSE)&gt;0,
HLOOKUP("Category",'vInfo (Imported)'!$1:$5000,A3844,FALSE),
"")</f>
        <v/>
      </c>
      <c r="F3844" t="str">
        <f>IF(HLOOKUP("OS according to the configuration file",'vInfo (Imported)'!$1:$5000,A3844,FALSE)&gt;0,
HLOOKUP("OS according to the configuration file",'vInfo (Imported)'!$1:$5000,A3844,FALSE),
"")</f>
        <v/>
      </c>
      <c r="G3844" s="1" t="str">
        <f>IF(HLOOKUP("Cluster",'vInfo (Imported)'!$1:$5000,A3844,FALSE)&gt;0,
HLOOKUP("Cluster",'vInfo (Imported)'!$1:$5000,A3844,FALSE),
"")</f>
        <v/>
      </c>
      <c r="K3844" s="28">
        <f>'vCluster (Imported)'!A3844</f>
        <v>0</v>
      </c>
      <c r="L3844">
        <f t="shared" si="363"/>
        <v>0</v>
      </c>
      <c r="M3844">
        <f t="shared" si="364"/>
        <v>0</v>
      </c>
      <c r="N3844">
        <f t="shared" si="365"/>
        <v>0</v>
      </c>
      <c r="O3844" s="1">
        <f t="shared" si="366"/>
        <v>0</v>
      </c>
      <c r="P3844">
        <f>SUMIFS('vCluster (Imported)'!$G:$G,'vCluster (Imported)'!$A:$A,K3844)</f>
        <v>0</v>
      </c>
      <c r="Q3844">
        <f t="shared" si="367"/>
        <v>0</v>
      </c>
    </row>
    <row r="3845" spans="1:17" x14ac:dyDescent="0.3">
      <c r="A3845">
        <f t="shared" si="362"/>
        <v>3845</v>
      </c>
      <c r="B3845" t="str">
        <f>IF(HLOOKUP("Memory",'vInfo (Imported)'!$1:$5000,A3845,FALSE)&gt;0,HLOOKUP("Memory",'vInfo (Imported)'!$1:$5000,A3845,FALSE),"")</f>
        <v/>
      </c>
      <c r="C3845" t="str">
        <f>IF(HLOOKUP("CPUs",'vInfo (Imported)'!$1:$5000,A3845,FALSE)&gt;0,
HLOOKUP("CPUs",'vInfo (Imported)'!$1:$5000,A3845,FALSE),
"")</f>
        <v/>
      </c>
      <c r="D3845" t="str">
        <f>IF(HLOOKUP($D$1,'vInfo (Imported)'!$1:$5000,A3845,FALSE)&gt;0,
HLOOKUP($D$1,'vInfo (Imported)'!$1:$5000,A3845,FALSE),
"")</f>
        <v/>
      </c>
      <c r="E3845" t="str">
        <f>IF(HLOOKUP("Category",'vInfo (Imported)'!$1:$5000,A3845,FALSE)&gt;0,
HLOOKUP("Category",'vInfo (Imported)'!$1:$5000,A3845,FALSE),
"")</f>
        <v/>
      </c>
      <c r="F3845" t="str">
        <f>IF(HLOOKUP("OS according to the configuration file",'vInfo (Imported)'!$1:$5000,A3845,FALSE)&gt;0,
HLOOKUP("OS according to the configuration file",'vInfo (Imported)'!$1:$5000,A3845,FALSE),
"")</f>
        <v/>
      </c>
      <c r="G3845" s="1" t="str">
        <f>IF(HLOOKUP("Cluster",'vInfo (Imported)'!$1:$5000,A3845,FALSE)&gt;0,
HLOOKUP("Cluster",'vInfo (Imported)'!$1:$5000,A3845,FALSE),
"")</f>
        <v/>
      </c>
      <c r="K3845" s="28">
        <f>'vCluster (Imported)'!A3845</f>
        <v>0</v>
      </c>
      <c r="L3845">
        <f t="shared" si="363"/>
        <v>0</v>
      </c>
      <c r="M3845">
        <f t="shared" si="364"/>
        <v>0</v>
      </c>
      <c r="N3845">
        <f t="shared" si="365"/>
        <v>0</v>
      </c>
      <c r="O3845" s="1">
        <f t="shared" si="366"/>
        <v>0</v>
      </c>
      <c r="P3845">
        <f>SUMIFS('vCluster (Imported)'!$G:$G,'vCluster (Imported)'!$A:$A,K3845)</f>
        <v>0</v>
      </c>
      <c r="Q3845">
        <f t="shared" si="367"/>
        <v>0</v>
      </c>
    </row>
    <row r="3846" spans="1:17" x14ac:dyDescent="0.3">
      <c r="A3846">
        <f t="shared" si="362"/>
        <v>3846</v>
      </c>
      <c r="B3846" t="str">
        <f>IF(HLOOKUP("Memory",'vInfo (Imported)'!$1:$5000,A3846,FALSE)&gt;0,HLOOKUP("Memory",'vInfo (Imported)'!$1:$5000,A3846,FALSE),"")</f>
        <v/>
      </c>
      <c r="C3846" t="str">
        <f>IF(HLOOKUP("CPUs",'vInfo (Imported)'!$1:$5000,A3846,FALSE)&gt;0,
HLOOKUP("CPUs",'vInfo (Imported)'!$1:$5000,A3846,FALSE),
"")</f>
        <v/>
      </c>
      <c r="D3846" t="str">
        <f>IF(HLOOKUP($D$1,'vInfo (Imported)'!$1:$5000,A3846,FALSE)&gt;0,
HLOOKUP($D$1,'vInfo (Imported)'!$1:$5000,A3846,FALSE),
"")</f>
        <v/>
      </c>
      <c r="E3846" t="str">
        <f>IF(HLOOKUP("Category",'vInfo (Imported)'!$1:$5000,A3846,FALSE)&gt;0,
HLOOKUP("Category",'vInfo (Imported)'!$1:$5000,A3846,FALSE),
"")</f>
        <v/>
      </c>
      <c r="F3846" t="str">
        <f>IF(HLOOKUP("OS according to the configuration file",'vInfo (Imported)'!$1:$5000,A3846,FALSE)&gt;0,
HLOOKUP("OS according to the configuration file",'vInfo (Imported)'!$1:$5000,A3846,FALSE),
"")</f>
        <v/>
      </c>
      <c r="G3846" s="1" t="str">
        <f>IF(HLOOKUP("Cluster",'vInfo (Imported)'!$1:$5000,A3846,FALSE)&gt;0,
HLOOKUP("Cluster",'vInfo (Imported)'!$1:$5000,A3846,FALSE),
"")</f>
        <v/>
      </c>
      <c r="K3846" s="28">
        <f>'vCluster (Imported)'!A3846</f>
        <v>0</v>
      </c>
      <c r="L3846">
        <f t="shared" si="363"/>
        <v>0</v>
      </c>
      <c r="M3846">
        <f t="shared" si="364"/>
        <v>0</v>
      </c>
      <c r="N3846">
        <f t="shared" si="365"/>
        <v>0</v>
      </c>
      <c r="O3846" s="1">
        <f t="shared" si="366"/>
        <v>0</v>
      </c>
      <c r="P3846">
        <f>SUMIFS('vCluster (Imported)'!$G:$G,'vCluster (Imported)'!$A:$A,K3846)</f>
        <v>0</v>
      </c>
      <c r="Q3846">
        <f t="shared" si="367"/>
        <v>0</v>
      </c>
    </row>
    <row r="3847" spans="1:17" x14ac:dyDescent="0.3">
      <c r="A3847">
        <f t="shared" si="362"/>
        <v>3847</v>
      </c>
      <c r="B3847" t="str">
        <f>IF(HLOOKUP("Memory",'vInfo (Imported)'!$1:$5000,A3847,FALSE)&gt;0,HLOOKUP("Memory",'vInfo (Imported)'!$1:$5000,A3847,FALSE),"")</f>
        <v/>
      </c>
      <c r="C3847" t="str">
        <f>IF(HLOOKUP("CPUs",'vInfo (Imported)'!$1:$5000,A3847,FALSE)&gt;0,
HLOOKUP("CPUs",'vInfo (Imported)'!$1:$5000,A3847,FALSE),
"")</f>
        <v/>
      </c>
      <c r="D3847" t="str">
        <f>IF(HLOOKUP($D$1,'vInfo (Imported)'!$1:$5000,A3847,FALSE)&gt;0,
HLOOKUP($D$1,'vInfo (Imported)'!$1:$5000,A3847,FALSE),
"")</f>
        <v/>
      </c>
      <c r="E3847" t="str">
        <f>IF(HLOOKUP("Category",'vInfo (Imported)'!$1:$5000,A3847,FALSE)&gt;0,
HLOOKUP("Category",'vInfo (Imported)'!$1:$5000,A3847,FALSE),
"")</f>
        <v/>
      </c>
      <c r="F3847" t="str">
        <f>IF(HLOOKUP("OS according to the configuration file",'vInfo (Imported)'!$1:$5000,A3847,FALSE)&gt;0,
HLOOKUP("OS according to the configuration file",'vInfo (Imported)'!$1:$5000,A3847,FALSE),
"")</f>
        <v/>
      </c>
      <c r="G3847" s="1" t="str">
        <f>IF(HLOOKUP("Cluster",'vInfo (Imported)'!$1:$5000,A3847,FALSE)&gt;0,
HLOOKUP("Cluster",'vInfo (Imported)'!$1:$5000,A3847,FALSE),
"")</f>
        <v/>
      </c>
      <c r="K3847" s="28">
        <f>'vCluster (Imported)'!A3847</f>
        <v>0</v>
      </c>
      <c r="L3847">
        <f t="shared" si="363"/>
        <v>0</v>
      </c>
      <c r="M3847">
        <f t="shared" si="364"/>
        <v>0</v>
      </c>
      <c r="N3847">
        <f t="shared" si="365"/>
        <v>0</v>
      </c>
      <c r="O3847" s="1">
        <f t="shared" si="366"/>
        <v>0</v>
      </c>
      <c r="P3847">
        <f>SUMIFS('vCluster (Imported)'!$G:$G,'vCluster (Imported)'!$A:$A,K3847)</f>
        <v>0</v>
      </c>
      <c r="Q3847">
        <f t="shared" si="367"/>
        <v>0</v>
      </c>
    </row>
    <row r="3848" spans="1:17" x14ac:dyDescent="0.3">
      <c r="A3848">
        <f t="shared" si="362"/>
        <v>3848</v>
      </c>
      <c r="B3848" t="str">
        <f>IF(HLOOKUP("Memory",'vInfo (Imported)'!$1:$5000,A3848,FALSE)&gt;0,HLOOKUP("Memory",'vInfo (Imported)'!$1:$5000,A3848,FALSE),"")</f>
        <v/>
      </c>
      <c r="C3848" t="str">
        <f>IF(HLOOKUP("CPUs",'vInfo (Imported)'!$1:$5000,A3848,FALSE)&gt;0,
HLOOKUP("CPUs",'vInfo (Imported)'!$1:$5000,A3848,FALSE),
"")</f>
        <v/>
      </c>
      <c r="D3848" t="str">
        <f>IF(HLOOKUP($D$1,'vInfo (Imported)'!$1:$5000,A3848,FALSE)&gt;0,
HLOOKUP($D$1,'vInfo (Imported)'!$1:$5000,A3848,FALSE),
"")</f>
        <v/>
      </c>
      <c r="E3848" t="str">
        <f>IF(HLOOKUP("Category",'vInfo (Imported)'!$1:$5000,A3848,FALSE)&gt;0,
HLOOKUP("Category",'vInfo (Imported)'!$1:$5000,A3848,FALSE),
"")</f>
        <v/>
      </c>
      <c r="F3848" t="str">
        <f>IF(HLOOKUP("OS according to the configuration file",'vInfo (Imported)'!$1:$5000,A3848,FALSE)&gt;0,
HLOOKUP("OS according to the configuration file",'vInfo (Imported)'!$1:$5000,A3848,FALSE),
"")</f>
        <v/>
      </c>
      <c r="G3848" s="1" t="str">
        <f>IF(HLOOKUP("Cluster",'vInfo (Imported)'!$1:$5000,A3848,FALSE)&gt;0,
HLOOKUP("Cluster",'vInfo (Imported)'!$1:$5000,A3848,FALSE),
"")</f>
        <v/>
      </c>
      <c r="K3848" s="28">
        <f>'vCluster (Imported)'!A3848</f>
        <v>0</v>
      </c>
      <c r="L3848">
        <f t="shared" si="363"/>
        <v>0</v>
      </c>
      <c r="M3848">
        <f t="shared" si="364"/>
        <v>0</v>
      </c>
      <c r="N3848">
        <f t="shared" si="365"/>
        <v>0</v>
      </c>
      <c r="O3848" s="1">
        <f t="shared" si="366"/>
        <v>0</v>
      </c>
      <c r="P3848">
        <f>SUMIFS('vCluster (Imported)'!$G:$G,'vCluster (Imported)'!$A:$A,K3848)</f>
        <v>0</v>
      </c>
      <c r="Q3848">
        <f t="shared" si="367"/>
        <v>0</v>
      </c>
    </row>
    <row r="3849" spans="1:17" x14ac:dyDescent="0.3">
      <c r="A3849">
        <f t="shared" si="362"/>
        <v>3849</v>
      </c>
      <c r="B3849" t="str">
        <f>IF(HLOOKUP("Memory",'vInfo (Imported)'!$1:$5000,A3849,FALSE)&gt;0,HLOOKUP("Memory",'vInfo (Imported)'!$1:$5000,A3849,FALSE),"")</f>
        <v/>
      </c>
      <c r="C3849" t="str">
        <f>IF(HLOOKUP("CPUs",'vInfo (Imported)'!$1:$5000,A3849,FALSE)&gt;0,
HLOOKUP("CPUs",'vInfo (Imported)'!$1:$5000,A3849,FALSE),
"")</f>
        <v/>
      </c>
      <c r="D3849" t="str">
        <f>IF(HLOOKUP($D$1,'vInfo (Imported)'!$1:$5000,A3849,FALSE)&gt;0,
HLOOKUP($D$1,'vInfo (Imported)'!$1:$5000,A3849,FALSE),
"")</f>
        <v/>
      </c>
      <c r="E3849" t="str">
        <f>IF(HLOOKUP("Category",'vInfo (Imported)'!$1:$5000,A3849,FALSE)&gt;0,
HLOOKUP("Category",'vInfo (Imported)'!$1:$5000,A3849,FALSE),
"")</f>
        <v/>
      </c>
      <c r="F3849" t="str">
        <f>IF(HLOOKUP("OS according to the configuration file",'vInfo (Imported)'!$1:$5000,A3849,FALSE)&gt;0,
HLOOKUP("OS according to the configuration file",'vInfo (Imported)'!$1:$5000,A3849,FALSE),
"")</f>
        <v/>
      </c>
      <c r="G3849" s="1" t="str">
        <f>IF(HLOOKUP("Cluster",'vInfo (Imported)'!$1:$5000,A3849,FALSE)&gt;0,
HLOOKUP("Cluster",'vInfo (Imported)'!$1:$5000,A3849,FALSE),
"")</f>
        <v/>
      </c>
      <c r="K3849" s="28">
        <f>'vCluster (Imported)'!A3849</f>
        <v>0</v>
      </c>
      <c r="L3849">
        <f t="shared" si="363"/>
        <v>0</v>
      </c>
      <c r="M3849">
        <f t="shared" si="364"/>
        <v>0</v>
      </c>
      <c r="N3849">
        <f t="shared" si="365"/>
        <v>0</v>
      </c>
      <c r="O3849" s="1">
        <f t="shared" si="366"/>
        <v>0</v>
      </c>
      <c r="P3849">
        <f>SUMIFS('vCluster (Imported)'!$G:$G,'vCluster (Imported)'!$A:$A,K3849)</f>
        <v>0</v>
      </c>
      <c r="Q3849">
        <f t="shared" si="367"/>
        <v>0</v>
      </c>
    </row>
    <row r="3850" spans="1:17" x14ac:dyDescent="0.3">
      <c r="A3850">
        <f t="shared" si="362"/>
        <v>3850</v>
      </c>
      <c r="B3850" t="str">
        <f>IF(HLOOKUP("Memory",'vInfo (Imported)'!$1:$5000,A3850,FALSE)&gt;0,HLOOKUP("Memory",'vInfo (Imported)'!$1:$5000,A3850,FALSE),"")</f>
        <v/>
      </c>
      <c r="C3850" t="str">
        <f>IF(HLOOKUP("CPUs",'vInfo (Imported)'!$1:$5000,A3850,FALSE)&gt;0,
HLOOKUP("CPUs",'vInfo (Imported)'!$1:$5000,A3850,FALSE),
"")</f>
        <v/>
      </c>
      <c r="D3850" t="str">
        <f>IF(HLOOKUP($D$1,'vInfo (Imported)'!$1:$5000,A3850,FALSE)&gt;0,
HLOOKUP($D$1,'vInfo (Imported)'!$1:$5000,A3850,FALSE),
"")</f>
        <v/>
      </c>
      <c r="E3850" t="str">
        <f>IF(HLOOKUP("Category",'vInfo (Imported)'!$1:$5000,A3850,FALSE)&gt;0,
HLOOKUP("Category",'vInfo (Imported)'!$1:$5000,A3850,FALSE),
"")</f>
        <v/>
      </c>
      <c r="F3850" t="str">
        <f>IF(HLOOKUP("OS according to the configuration file",'vInfo (Imported)'!$1:$5000,A3850,FALSE)&gt;0,
HLOOKUP("OS according to the configuration file",'vInfo (Imported)'!$1:$5000,A3850,FALSE),
"")</f>
        <v/>
      </c>
      <c r="G3850" s="1" t="str">
        <f>IF(HLOOKUP("Cluster",'vInfo (Imported)'!$1:$5000,A3850,FALSE)&gt;0,
HLOOKUP("Cluster",'vInfo (Imported)'!$1:$5000,A3850,FALSE),
"")</f>
        <v/>
      </c>
      <c r="K3850" s="28">
        <f>'vCluster (Imported)'!A3850</f>
        <v>0</v>
      </c>
      <c r="L3850">
        <f t="shared" si="363"/>
        <v>0</v>
      </c>
      <c r="M3850">
        <f t="shared" si="364"/>
        <v>0</v>
      </c>
      <c r="N3850">
        <f t="shared" si="365"/>
        <v>0</v>
      </c>
      <c r="O3850" s="1">
        <f t="shared" si="366"/>
        <v>0</v>
      </c>
      <c r="P3850">
        <f>SUMIFS('vCluster (Imported)'!$G:$G,'vCluster (Imported)'!$A:$A,K3850)</f>
        <v>0</v>
      </c>
      <c r="Q3850">
        <f t="shared" si="367"/>
        <v>0</v>
      </c>
    </row>
    <row r="3851" spans="1:17" x14ac:dyDescent="0.3">
      <c r="A3851">
        <f t="shared" si="362"/>
        <v>3851</v>
      </c>
      <c r="B3851" t="str">
        <f>IF(HLOOKUP("Memory",'vInfo (Imported)'!$1:$5000,A3851,FALSE)&gt;0,HLOOKUP("Memory",'vInfo (Imported)'!$1:$5000,A3851,FALSE),"")</f>
        <v/>
      </c>
      <c r="C3851" t="str">
        <f>IF(HLOOKUP("CPUs",'vInfo (Imported)'!$1:$5000,A3851,FALSE)&gt;0,
HLOOKUP("CPUs",'vInfo (Imported)'!$1:$5000,A3851,FALSE),
"")</f>
        <v/>
      </c>
      <c r="D3851" t="str">
        <f>IF(HLOOKUP($D$1,'vInfo (Imported)'!$1:$5000,A3851,FALSE)&gt;0,
HLOOKUP($D$1,'vInfo (Imported)'!$1:$5000,A3851,FALSE),
"")</f>
        <v/>
      </c>
      <c r="E3851" t="str">
        <f>IF(HLOOKUP("Category",'vInfo (Imported)'!$1:$5000,A3851,FALSE)&gt;0,
HLOOKUP("Category",'vInfo (Imported)'!$1:$5000,A3851,FALSE),
"")</f>
        <v/>
      </c>
      <c r="F3851" t="str">
        <f>IF(HLOOKUP("OS according to the configuration file",'vInfo (Imported)'!$1:$5000,A3851,FALSE)&gt;0,
HLOOKUP("OS according to the configuration file",'vInfo (Imported)'!$1:$5000,A3851,FALSE),
"")</f>
        <v/>
      </c>
      <c r="G3851" s="1" t="str">
        <f>IF(HLOOKUP("Cluster",'vInfo (Imported)'!$1:$5000,A3851,FALSE)&gt;0,
HLOOKUP("Cluster",'vInfo (Imported)'!$1:$5000,A3851,FALSE),
"")</f>
        <v/>
      </c>
      <c r="K3851" s="28">
        <f>'vCluster (Imported)'!A3851</f>
        <v>0</v>
      </c>
      <c r="L3851">
        <f t="shared" si="363"/>
        <v>0</v>
      </c>
      <c r="M3851">
        <f t="shared" si="364"/>
        <v>0</v>
      </c>
      <c r="N3851">
        <f t="shared" si="365"/>
        <v>0</v>
      </c>
      <c r="O3851" s="1">
        <f t="shared" si="366"/>
        <v>0</v>
      </c>
      <c r="P3851">
        <f>SUMIFS('vCluster (Imported)'!$G:$G,'vCluster (Imported)'!$A:$A,K3851)</f>
        <v>0</v>
      </c>
      <c r="Q3851">
        <f t="shared" si="367"/>
        <v>0</v>
      </c>
    </row>
    <row r="3852" spans="1:17" x14ac:dyDescent="0.3">
      <c r="A3852">
        <f t="shared" si="362"/>
        <v>3852</v>
      </c>
      <c r="B3852" t="str">
        <f>IF(HLOOKUP("Memory",'vInfo (Imported)'!$1:$5000,A3852,FALSE)&gt;0,HLOOKUP("Memory",'vInfo (Imported)'!$1:$5000,A3852,FALSE),"")</f>
        <v/>
      </c>
      <c r="C3852" t="str">
        <f>IF(HLOOKUP("CPUs",'vInfo (Imported)'!$1:$5000,A3852,FALSE)&gt;0,
HLOOKUP("CPUs",'vInfo (Imported)'!$1:$5000,A3852,FALSE),
"")</f>
        <v/>
      </c>
      <c r="D3852" t="str">
        <f>IF(HLOOKUP($D$1,'vInfo (Imported)'!$1:$5000,A3852,FALSE)&gt;0,
HLOOKUP($D$1,'vInfo (Imported)'!$1:$5000,A3852,FALSE),
"")</f>
        <v/>
      </c>
      <c r="E3852" t="str">
        <f>IF(HLOOKUP("Category",'vInfo (Imported)'!$1:$5000,A3852,FALSE)&gt;0,
HLOOKUP("Category",'vInfo (Imported)'!$1:$5000,A3852,FALSE),
"")</f>
        <v/>
      </c>
      <c r="F3852" t="str">
        <f>IF(HLOOKUP("OS according to the configuration file",'vInfo (Imported)'!$1:$5000,A3852,FALSE)&gt;0,
HLOOKUP("OS according to the configuration file",'vInfo (Imported)'!$1:$5000,A3852,FALSE),
"")</f>
        <v/>
      </c>
      <c r="G3852" s="1" t="str">
        <f>IF(HLOOKUP("Cluster",'vInfo (Imported)'!$1:$5000,A3852,FALSE)&gt;0,
HLOOKUP("Cluster",'vInfo (Imported)'!$1:$5000,A3852,FALSE),
"")</f>
        <v/>
      </c>
      <c r="K3852" s="28">
        <f>'vCluster (Imported)'!A3852</f>
        <v>0</v>
      </c>
      <c r="L3852">
        <f t="shared" si="363"/>
        <v>0</v>
      </c>
      <c r="M3852">
        <f t="shared" si="364"/>
        <v>0</v>
      </c>
      <c r="N3852">
        <f t="shared" si="365"/>
        <v>0</v>
      </c>
      <c r="O3852" s="1">
        <f t="shared" si="366"/>
        <v>0</v>
      </c>
      <c r="P3852">
        <f>SUMIFS('vCluster (Imported)'!$G:$G,'vCluster (Imported)'!$A:$A,K3852)</f>
        <v>0</v>
      </c>
      <c r="Q3852">
        <f t="shared" si="367"/>
        <v>0</v>
      </c>
    </row>
    <row r="3853" spans="1:17" x14ac:dyDescent="0.3">
      <c r="A3853">
        <f t="shared" si="362"/>
        <v>3853</v>
      </c>
      <c r="B3853" t="str">
        <f>IF(HLOOKUP("Memory",'vInfo (Imported)'!$1:$5000,A3853,FALSE)&gt;0,HLOOKUP("Memory",'vInfo (Imported)'!$1:$5000,A3853,FALSE),"")</f>
        <v/>
      </c>
      <c r="C3853" t="str">
        <f>IF(HLOOKUP("CPUs",'vInfo (Imported)'!$1:$5000,A3853,FALSE)&gt;0,
HLOOKUP("CPUs",'vInfo (Imported)'!$1:$5000,A3853,FALSE),
"")</f>
        <v/>
      </c>
      <c r="D3853" t="str">
        <f>IF(HLOOKUP($D$1,'vInfo (Imported)'!$1:$5000,A3853,FALSE)&gt;0,
HLOOKUP($D$1,'vInfo (Imported)'!$1:$5000,A3853,FALSE),
"")</f>
        <v/>
      </c>
      <c r="E3853" t="str">
        <f>IF(HLOOKUP("Category",'vInfo (Imported)'!$1:$5000,A3853,FALSE)&gt;0,
HLOOKUP("Category",'vInfo (Imported)'!$1:$5000,A3853,FALSE),
"")</f>
        <v/>
      </c>
      <c r="F3853" t="str">
        <f>IF(HLOOKUP("OS according to the configuration file",'vInfo (Imported)'!$1:$5000,A3853,FALSE)&gt;0,
HLOOKUP("OS according to the configuration file",'vInfo (Imported)'!$1:$5000,A3853,FALSE),
"")</f>
        <v/>
      </c>
      <c r="G3853" s="1" t="str">
        <f>IF(HLOOKUP("Cluster",'vInfo (Imported)'!$1:$5000,A3853,FALSE)&gt;0,
HLOOKUP("Cluster",'vInfo (Imported)'!$1:$5000,A3853,FALSE),
"")</f>
        <v/>
      </c>
      <c r="K3853" s="28">
        <f>'vCluster (Imported)'!A3853</f>
        <v>0</v>
      </c>
      <c r="L3853">
        <f t="shared" si="363"/>
        <v>0</v>
      </c>
      <c r="M3853">
        <f t="shared" si="364"/>
        <v>0</v>
      </c>
      <c r="N3853">
        <f t="shared" si="365"/>
        <v>0</v>
      </c>
      <c r="O3853" s="1">
        <f t="shared" si="366"/>
        <v>0</v>
      </c>
      <c r="P3853">
        <f>SUMIFS('vCluster (Imported)'!$G:$G,'vCluster (Imported)'!$A:$A,K3853)</f>
        <v>0</v>
      </c>
      <c r="Q3853">
        <f t="shared" si="367"/>
        <v>0</v>
      </c>
    </row>
    <row r="3854" spans="1:17" x14ac:dyDescent="0.3">
      <c r="A3854">
        <f t="shared" si="362"/>
        <v>3854</v>
      </c>
      <c r="B3854" t="str">
        <f>IF(HLOOKUP("Memory",'vInfo (Imported)'!$1:$5000,A3854,FALSE)&gt;0,HLOOKUP("Memory",'vInfo (Imported)'!$1:$5000,A3854,FALSE),"")</f>
        <v/>
      </c>
      <c r="C3854" t="str">
        <f>IF(HLOOKUP("CPUs",'vInfo (Imported)'!$1:$5000,A3854,FALSE)&gt;0,
HLOOKUP("CPUs",'vInfo (Imported)'!$1:$5000,A3854,FALSE),
"")</f>
        <v/>
      </c>
      <c r="D3854" t="str">
        <f>IF(HLOOKUP($D$1,'vInfo (Imported)'!$1:$5000,A3854,FALSE)&gt;0,
HLOOKUP($D$1,'vInfo (Imported)'!$1:$5000,A3854,FALSE),
"")</f>
        <v/>
      </c>
      <c r="E3854" t="str">
        <f>IF(HLOOKUP("Category",'vInfo (Imported)'!$1:$5000,A3854,FALSE)&gt;0,
HLOOKUP("Category",'vInfo (Imported)'!$1:$5000,A3854,FALSE),
"")</f>
        <v/>
      </c>
      <c r="F3854" t="str">
        <f>IF(HLOOKUP("OS according to the configuration file",'vInfo (Imported)'!$1:$5000,A3854,FALSE)&gt;0,
HLOOKUP("OS according to the configuration file",'vInfo (Imported)'!$1:$5000,A3854,FALSE),
"")</f>
        <v/>
      </c>
      <c r="G3854" s="1" t="str">
        <f>IF(HLOOKUP("Cluster",'vInfo (Imported)'!$1:$5000,A3854,FALSE)&gt;0,
HLOOKUP("Cluster",'vInfo (Imported)'!$1:$5000,A3854,FALSE),
"")</f>
        <v/>
      </c>
      <c r="K3854" s="28">
        <f>'vCluster (Imported)'!A3854</f>
        <v>0</v>
      </c>
      <c r="L3854">
        <f t="shared" si="363"/>
        <v>0</v>
      </c>
      <c r="M3854">
        <f t="shared" si="364"/>
        <v>0</v>
      </c>
      <c r="N3854">
        <f t="shared" si="365"/>
        <v>0</v>
      </c>
      <c r="O3854" s="1">
        <f t="shared" si="366"/>
        <v>0</v>
      </c>
      <c r="P3854">
        <f>SUMIFS('vCluster (Imported)'!$G:$G,'vCluster (Imported)'!$A:$A,K3854)</f>
        <v>0</v>
      </c>
      <c r="Q3854">
        <f t="shared" si="367"/>
        <v>0</v>
      </c>
    </row>
    <row r="3855" spans="1:17" x14ac:dyDescent="0.3">
      <c r="A3855">
        <f t="shared" si="362"/>
        <v>3855</v>
      </c>
      <c r="B3855" t="str">
        <f>IF(HLOOKUP("Memory",'vInfo (Imported)'!$1:$5000,A3855,FALSE)&gt;0,HLOOKUP("Memory",'vInfo (Imported)'!$1:$5000,A3855,FALSE),"")</f>
        <v/>
      </c>
      <c r="C3855" t="str">
        <f>IF(HLOOKUP("CPUs",'vInfo (Imported)'!$1:$5000,A3855,FALSE)&gt;0,
HLOOKUP("CPUs",'vInfo (Imported)'!$1:$5000,A3855,FALSE),
"")</f>
        <v/>
      </c>
      <c r="D3855" t="str">
        <f>IF(HLOOKUP($D$1,'vInfo (Imported)'!$1:$5000,A3855,FALSE)&gt;0,
HLOOKUP($D$1,'vInfo (Imported)'!$1:$5000,A3855,FALSE),
"")</f>
        <v/>
      </c>
      <c r="E3855" t="str">
        <f>IF(HLOOKUP("Category",'vInfo (Imported)'!$1:$5000,A3855,FALSE)&gt;0,
HLOOKUP("Category",'vInfo (Imported)'!$1:$5000,A3855,FALSE),
"")</f>
        <v/>
      </c>
      <c r="F3855" t="str">
        <f>IF(HLOOKUP("OS according to the configuration file",'vInfo (Imported)'!$1:$5000,A3855,FALSE)&gt;0,
HLOOKUP("OS according to the configuration file",'vInfo (Imported)'!$1:$5000,A3855,FALSE),
"")</f>
        <v/>
      </c>
      <c r="G3855" s="1" t="str">
        <f>IF(HLOOKUP("Cluster",'vInfo (Imported)'!$1:$5000,A3855,FALSE)&gt;0,
HLOOKUP("Cluster",'vInfo (Imported)'!$1:$5000,A3855,FALSE),
"")</f>
        <v/>
      </c>
      <c r="K3855" s="28">
        <f>'vCluster (Imported)'!A3855</f>
        <v>0</v>
      </c>
      <c r="L3855">
        <f t="shared" si="363"/>
        <v>0</v>
      </c>
      <c r="M3855">
        <f t="shared" si="364"/>
        <v>0</v>
      </c>
      <c r="N3855">
        <f t="shared" si="365"/>
        <v>0</v>
      </c>
      <c r="O3855" s="1">
        <f t="shared" si="366"/>
        <v>0</v>
      </c>
      <c r="P3855">
        <f>SUMIFS('vCluster (Imported)'!$G:$G,'vCluster (Imported)'!$A:$A,K3855)</f>
        <v>0</v>
      </c>
      <c r="Q3855">
        <f t="shared" si="367"/>
        <v>0</v>
      </c>
    </row>
    <row r="3856" spans="1:17" x14ac:dyDescent="0.3">
      <c r="A3856">
        <f t="shared" si="362"/>
        <v>3856</v>
      </c>
      <c r="B3856" t="str">
        <f>IF(HLOOKUP("Memory",'vInfo (Imported)'!$1:$5000,A3856,FALSE)&gt;0,HLOOKUP("Memory",'vInfo (Imported)'!$1:$5000,A3856,FALSE),"")</f>
        <v/>
      </c>
      <c r="C3856" t="str">
        <f>IF(HLOOKUP("CPUs",'vInfo (Imported)'!$1:$5000,A3856,FALSE)&gt;0,
HLOOKUP("CPUs",'vInfo (Imported)'!$1:$5000,A3856,FALSE),
"")</f>
        <v/>
      </c>
      <c r="D3856" t="str">
        <f>IF(HLOOKUP($D$1,'vInfo (Imported)'!$1:$5000,A3856,FALSE)&gt;0,
HLOOKUP($D$1,'vInfo (Imported)'!$1:$5000,A3856,FALSE),
"")</f>
        <v/>
      </c>
      <c r="E3856" t="str">
        <f>IF(HLOOKUP("Category",'vInfo (Imported)'!$1:$5000,A3856,FALSE)&gt;0,
HLOOKUP("Category",'vInfo (Imported)'!$1:$5000,A3856,FALSE),
"")</f>
        <v/>
      </c>
      <c r="F3856" t="str">
        <f>IF(HLOOKUP("OS according to the configuration file",'vInfo (Imported)'!$1:$5000,A3856,FALSE)&gt;0,
HLOOKUP("OS according to the configuration file",'vInfo (Imported)'!$1:$5000,A3856,FALSE),
"")</f>
        <v/>
      </c>
      <c r="G3856" s="1" t="str">
        <f>IF(HLOOKUP("Cluster",'vInfo (Imported)'!$1:$5000,A3856,FALSE)&gt;0,
HLOOKUP("Cluster",'vInfo (Imported)'!$1:$5000,A3856,FALSE),
"")</f>
        <v/>
      </c>
      <c r="K3856" s="28">
        <f>'vCluster (Imported)'!A3856</f>
        <v>0</v>
      </c>
      <c r="L3856">
        <f t="shared" si="363"/>
        <v>0</v>
      </c>
      <c r="M3856">
        <f t="shared" si="364"/>
        <v>0</v>
      </c>
      <c r="N3856">
        <f t="shared" si="365"/>
        <v>0</v>
      </c>
      <c r="O3856" s="1">
        <f t="shared" si="366"/>
        <v>0</v>
      </c>
      <c r="P3856">
        <f>SUMIFS('vCluster (Imported)'!$G:$G,'vCluster (Imported)'!$A:$A,K3856)</f>
        <v>0</v>
      </c>
      <c r="Q3856">
        <f t="shared" si="367"/>
        <v>0</v>
      </c>
    </row>
    <row r="3857" spans="1:17" x14ac:dyDescent="0.3">
      <c r="A3857">
        <f t="shared" si="362"/>
        <v>3857</v>
      </c>
      <c r="B3857" t="str">
        <f>IF(HLOOKUP("Memory",'vInfo (Imported)'!$1:$5000,A3857,FALSE)&gt;0,HLOOKUP("Memory",'vInfo (Imported)'!$1:$5000,A3857,FALSE),"")</f>
        <v/>
      </c>
      <c r="C3857" t="str">
        <f>IF(HLOOKUP("CPUs",'vInfo (Imported)'!$1:$5000,A3857,FALSE)&gt;0,
HLOOKUP("CPUs",'vInfo (Imported)'!$1:$5000,A3857,FALSE),
"")</f>
        <v/>
      </c>
      <c r="D3857" t="str">
        <f>IF(HLOOKUP($D$1,'vInfo (Imported)'!$1:$5000,A3857,FALSE)&gt;0,
HLOOKUP($D$1,'vInfo (Imported)'!$1:$5000,A3857,FALSE),
"")</f>
        <v/>
      </c>
      <c r="E3857" t="str">
        <f>IF(HLOOKUP("Category",'vInfo (Imported)'!$1:$5000,A3857,FALSE)&gt;0,
HLOOKUP("Category",'vInfo (Imported)'!$1:$5000,A3857,FALSE),
"")</f>
        <v/>
      </c>
      <c r="F3857" t="str">
        <f>IF(HLOOKUP("OS according to the configuration file",'vInfo (Imported)'!$1:$5000,A3857,FALSE)&gt;0,
HLOOKUP("OS according to the configuration file",'vInfo (Imported)'!$1:$5000,A3857,FALSE),
"")</f>
        <v/>
      </c>
      <c r="G3857" s="1" t="str">
        <f>IF(HLOOKUP("Cluster",'vInfo (Imported)'!$1:$5000,A3857,FALSE)&gt;0,
HLOOKUP("Cluster",'vInfo (Imported)'!$1:$5000,A3857,FALSE),
"")</f>
        <v/>
      </c>
      <c r="K3857" s="28">
        <f>'vCluster (Imported)'!A3857</f>
        <v>0</v>
      </c>
      <c r="L3857">
        <f t="shared" si="363"/>
        <v>0</v>
      </c>
      <c r="M3857">
        <f t="shared" si="364"/>
        <v>0</v>
      </c>
      <c r="N3857">
        <f t="shared" si="365"/>
        <v>0</v>
      </c>
      <c r="O3857" s="1">
        <f t="shared" si="366"/>
        <v>0</v>
      </c>
      <c r="P3857">
        <f>SUMIFS('vCluster (Imported)'!$G:$G,'vCluster (Imported)'!$A:$A,K3857)</f>
        <v>0</v>
      </c>
      <c r="Q3857">
        <f t="shared" si="367"/>
        <v>0</v>
      </c>
    </row>
    <row r="3858" spans="1:17" x14ac:dyDescent="0.3">
      <c r="A3858">
        <f t="shared" si="362"/>
        <v>3858</v>
      </c>
      <c r="B3858" t="str">
        <f>IF(HLOOKUP("Memory",'vInfo (Imported)'!$1:$5000,A3858,FALSE)&gt;0,HLOOKUP("Memory",'vInfo (Imported)'!$1:$5000,A3858,FALSE),"")</f>
        <v/>
      </c>
      <c r="C3858" t="str">
        <f>IF(HLOOKUP("CPUs",'vInfo (Imported)'!$1:$5000,A3858,FALSE)&gt;0,
HLOOKUP("CPUs",'vInfo (Imported)'!$1:$5000,A3858,FALSE),
"")</f>
        <v/>
      </c>
      <c r="D3858" t="str">
        <f>IF(HLOOKUP($D$1,'vInfo (Imported)'!$1:$5000,A3858,FALSE)&gt;0,
HLOOKUP($D$1,'vInfo (Imported)'!$1:$5000,A3858,FALSE),
"")</f>
        <v/>
      </c>
      <c r="E3858" t="str">
        <f>IF(HLOOKUP("Category",'vInfo (Imported)'!$1:$5000,A3858,FALSE)&gt;0,
HLOOKUP("Category",'vInfo (Imported)'!$1:$5000,A3858,FALSE),
"")</f>
        <v/>
      </c>
      <c r="F3858" t="str">
        <f>IF(HLOOKUP("OS according to the configuration file",'vInfo (Imported)'!$1:$5000,A3858,FALSE)&gt;0,
HLOOKUP("OS according to the configuration file",'vInfo (Imported)'!$1:$5000,A3858,FALSE),
"")</f>
        <v/>
      </c>
      <c r="G3858" s="1" t="str">
        <f>IF(HLOOKUP("Cluster",'vInfo (Imported)'!$1:$5000,A3858,FALSE)&gt;0,
HLOOKUP("Cluster",'vInfo (Imported)'!$1:$5000,A3858,FALSE),
"")</f>
        <v/>
      </c>
      <c r="K3858" s="28">
        <f>'vCluster (Imported)'!A3858</f>
        <v>0</v>
      </c>
      <c r="L3858">
        <f t="shared" si="363"/>
        <v>0</v>
      </c>
      <c r="M3858">
        <f t="shared" si="364"/>
        <v>0</v>
      </c>
      <c r="N3858">
        <f t="shared" si="365"/>
        <v>0</v>
      </c>
      <c r="O3858" s="1">
        <f t="shared" si="366"/>
        <v>0</v>
      </c>
      <c r="P3858">
        <f>SUMIFS('vCluster (Imported)'!$G:$G,'vCluster (Imported)'!$A:$A,K3858)</f>
        <v>0</v>
      </c>
      <c r="Q3858">
        <f t="shared" si="367"/>
        <v>0</v>
      </c>
    </row>
    <row r="3859" spans="1:17" x14ac:dyDescent="0.3">
      <c r="A3859">
        <f t="shared" si="362"/>
        <v>3859</v>
      </c>
      <c r="B3859" t="str">
        <f>IF(HLOOKUP("Memory",'vInfo (Imported)'!$1:$5000,A3859,FALSE)&gt;0,HLOOKUP("Memory",'vInfo (Imported)'!$1:$5000,A3859,FALSE),"")</f>
        <v/>
      </c>
      <c r="C3859" t="str">
        <f>IF(HLOOKUP("CPUs",'vInfo (Imported)'!$1:$5000,A3859,FALSE)&gt;0,
HLOOKUP("CPUs",'vInfo (Imported)'!$1:$5000,A3859,FALSE),
"")</f>
        <v/>
      </c>
      <c r="D3859" t="str">
        <f>IF(HLOOKUP($D$1,'vInfo (Imported)'!$1:$5000,A3859,FALSE)&gt;0,
HLOOKUP($D$1,'vInfo (Imported)'!$1:$5000,A3859,FALSE),
"")</f>
        <v/>
      </c>
      <c r="E3859" t="str">
        <f>IF(HLOOKUP("Category",'vInfo (Imported)'!$1:$5000,A3859,FALSE)&gt;0,
HLOOKUP("Category",'vInfo (Imported)'!$1:$5000,A3859,FALSE),
"")</f>
        <v/>
      </c>
      <c r="F3859" t="str">
        <f>IF(HLOOKUP("OS according to the configuration file",'vInfo (Imported)'!$1:$5000,A3859,FALSE)&gt;0,
HLOOKUP("OS according to the configuration file",'vInfo (Imported)'!$1:$5000,A3859,FALSE),
"")</f>
        <v/>
      </c>
      <c r="G3859" s="1" t="str">
        <f>IF(HLOOKUP("Cluster",'vInfo (Imported)'!$1:$5000,A3859,FALSE)&gt;0,
HLOOKUP("Cluster",'vInfo (Imported)'!$1:$5000,A3859,FALSE),
"")</f>
        <v/>
      </c>
      <c r="K3859" s="28">
        <f>'vCluster (Imported)'!A3859</f>
        <v>0</v>
      </c>
      <c r="L3859">
        <f t="shared" si="363"/>
        <v>0</v>
      </c>
      <c r="M3859">
        <f t="shared" si="364"/>
        <v>0</v>
      </c>
      <c r="N3859">
        <f t="shared" si="365"/>
        <v>0</v>
      </c>
      <c r="O3859" s="1">
        <f t="shared" si="366"/>
        <v>0</v>
      </c>
      <c r="P3859">
        <f>SUMIFS('vCluster (Imported)'!$G:$G,'vCluster (Imported)'!$A:$A,K3859)</f>
        <v>0</v>
      </c>
      <c r="Q3859">
        <f t="shared" si="367"/>
        <v>0</v>
      </c>
    </row>
    <row r="3860" spans="1:17" x14ac:dyDescent="0.3">
      <c r="A3860">
        <f t="shared" si="362"/>
        <v>3860</v>
      </c>
      <c r="B3860" t="str">
        <f>IF(HLOOKUP("Memory",'vInfo (Imported)'!$1:$5000,A3860,FALSE)&gt;0,HLOOKUP("Memory",'vInfo (Imported)'!$1:$5000,A3860,FALSE),"")</f>
        <v/>
      </c>
      <c r="C3860" t="str">
        <f>IF(HLOOKUP("CPUs",'vInfo (Imported)'!$1:$5000,A3860,FALSE)&gt;0,
HLOOKUP("CPUs",'vInfo (Imported)'!$1:$5000,A3860,FALSE),
"")</f>
        <v/>
      </c>
      <c r="D3860" t="str">
        <f>IF(HLOOKUP($D$1,'vInfo (Imported)'!$1:$5000,A3860,FALSE)&gt;0,
HLOOKUP($D$1,'vInfo (Imported)'!$1:$5000,A3860,FALSE),
"")</f>
        <v/>
      </c>
      <c r="E3860" t="str">
        <f>IF(HLOOKUP("Category",'vInfo (Imported)'!$1:$5000,A3860,FALSE)&gt;0,
HLOOKUP("Category",'vInfo (Imported)'!$1:$5000,A3860,FALSE),
"")</f>
        <v/>
      </c>
      <c r="F3860" t="str">
        <f>IF(HLOOKUP("OS according to the configuration file",'vInfo (Imported)'!$1:$5000,A3860,FALSE)&gt;0,
HLOOKUP("OS according to the configuration file",'vInfo (Imported)'!$1:$5000,A3860,FALSE),
"")</f>
        <v/>
      </c>
      <c r="G3860" s="1" t="str">
        <f>IF(HLOOKUP("Cluster",'vInfo (Imported)'!$1:$5000,A3860,FALSE)&gt;0,
HLOOKUP("Cluster",'vInfo (Imported)'!$1:$5000,A3860,FALSE),
"")</f>
        <v/>
      </c>
      <c r="K3860" s="28">
        <f>'vCluster (Imported)'!A3860</f>
        <v>0</v>
      </c>
      <c r="L3860">
        <f t="shared" si="363"/>
        <v>0</v>
      </c>
      <c r="M3860">
        <f t="shared" si="364"/>
        <v>0</v>
      </c>
      <c r="N3860">
        <f t="shared" si="365"/>
        <v>0</v>
      </c>
      <c r="O3860" s="1">
        <f t="shared" si="366"/>
        <v>0</v>
      </c>
      <c r="P3860">
        <f>SUMIFS('vCluster (Imported)'!$G:$G,'vCluster (Imported)'!$A:$A,K3860)</f>
        <v>0</v>
      </c>
      <c r="Q3860">
        <f t="shared" si="367"/>
        <v>0</v>
      </c>
    </row>
    <row r="3861" spans="1:17" x14ac:dyDescent="0.3">
      <c r="A3861">
        <f t="shared" si="362"/>
        <v>3861</v>
      </c>
      <c r="B3861" t="str">
        <f>IF(HLOOKUP("Memory",'vInfo (Imported)'!$1:$5000,A3861,FALSE)&gt;0,HLOOKUP("Memory",'vInfo (Imported)'!$1:$5000,A3861,FALSE),"")</f>
        <v/>
      </c>
      <c r="C3861" t="str">
        <f>IF(HLOOKUP("CPUs",'vInfo (Imported)'!$1:$5000,A3861,FALSE)&gt;0,
HLOOKUP("CPUs",'vInfo (Imported)'!$1:$5000,A3861,FALSE),
"")</f>
        <v/>
      </c>
      <c r="D3861" t="str">
        <f>IF(HLOOKUP($D$1,'vInfo (Imported)'!$1:$5000,A3861,FALSE)&gt;0,
HLOOKUP($D$1,'vInfo (Imported)'!$1:$5000,A3861,FALSE),
"")</f>
        <v/>
      </c>
      <c r="E3861" t="str">
        <f>IF(HLOOKUP("Category",'vInfo (Imported)'!$1:$5000,A3861,FALSE)&gt;0,
HLOOKUP("Category",'vInfo (Imported)'!$1:$5000,A3861,FALSE),
"")</f>
        <v/>
      </c>
      <c r="F3861" t="str">
        <f>IF(HLOOKUP("OS according to the configuration file",'vInfo (Imported)'!$1:$5000,A3861,FALSE)&gt;0,
HLOOKUP("OS according to the configuration file",'vInfo (Imported)'!$1:$5000,A3861,FALSE),
"")</f>
        <v/>
      </c>
      <c r="G3861" s="1" t="str">
        <f>IF(HLOOKUP("Cluster",'vInfo (Imported)'!$1:$5000,A3861,FALSE)&gt;0,
HLOOKUP("Cluster",'vInfo (Imported)'!$1:$5000,A3861,FALSE),
"")</f>
        <v/>
      </c>
      <c r="K3861" s="28">
        <f>'vCluster (Imported)'!A3861</f>
        <v>0</v>
      </c>
      <c r="L3861">
        <f t="shared" si="363"/>
        <v>0</v>
      </c>
      <c r="M3861">
        <f t="shared" si="364"/>
        <v>0</v>
      </c>
      <c r="N3861">
        <f t="shared" si="365"/>
        <v>0</v>
      </c>
      <c r="O3861" s="1">
        <f t="shared" si="366"/>
        <v>0</v>
      </c>
      <c r="P3861">
        <f>SUMIFS('vCluster (Imported)'!$G:$G,'vCluster (Imported)'!$A:$A,K3861)</f>
        <v>0</v>
      </c>
      <c r="Q3861">
        <f t="shared" si="367"/>
        <v>0</v>
      </c>
    </row>
    <row r="3862" spans="1:17" x14ac:dyDescent="0.3">
      <c r="A3862">
        <f t="shared" si="362"/>
        <v>3862</v>
      </c>
      <c r="B3862" t="str">
        <f>IF(HLOOKUP("Memory",'vInfo (Imported)'!$1:$5000,A3862,FALSE)&gt;0,HLOOKUP("Memory",'vInfo (Imported)'!$1:$5000,A3862,FALSE),"")</f>
        <v/>
      </c>
      <c r="C3862" t="str">
        <f>IF(HLOOKUP("CPUs",'vInfo (Imported)'!$1:$5000,A3862,FALSE)&gt;0,
HLOOKUP("CPUs",'vInfo (Imported)'!$1:$5000,A3862,FALSE),
"")</f>
        <v/>
      </c>
      <c r="D3862" t="str">
        <f>IF(HLOOKUP($D$1,'vInfo (Imported)'!$1:$5000,A3862,FALSE)&gt;0,
HLOOKUP($D$1,'vInfo (Imported)'!$1:$5000,A3862,FALSE),
"")</f>
        <v/>
      </c>
      <c r="E3862" t="str">
        <f>IF(HLOOKUP("Category",'vInfo (Imported)'!$1:$5000,A3862,FALSE)&gt;0,
HLOOKUP("Category",'vInfo (Imported)'!$1:$5000,A3862,FALSE),
"")</f>
        <v/>
      </c>
      <c r="F3862" t="str">
        <f>IF(HLOOKUP("OS according to the configuration file",'vInfo (Imported)'!$1:$5000,A3862,FALSE)&gt;0,
HLOOKUP("OS according to the configuration file",'vInfo (Imported)'!$1:$5000,A3862,FALSE),
"")</f>
        <v/>
      </c>
      <c r="G3862" s="1" t="str">
        <f>IF(HLOOKUP("Cluster",'vInfo (Imported)'!$1:$5000,A3862,FALSE)&gt;0,
HLOOKUP("Cluster",'vInfo (Imported)'!$1:$5000,A3862,FALSE),
"")</f>
        <v/>
      </c>
      <c r="K3862" s="28">
        <f>'vCluster (Imported)'!A3862</f>
        <v>0</v>
      </c>
      <c r="L3862">
        <f t="shared" si="363"/>
        <v>0</v>
      </c>
      <c r="M3862">
        <f t="shared" si="364"/>
        <v>0</v>
      </c>
      <c r="N3862">
        <f t="shared" si="365"/>
        <v>0</v>
      </c>
      <c r="O3862" s="1">
        <f t="shared" si="366"/>
        <v>0</v>
      </c>
      <c r="P3862">
        <f>SUMIFS('vCluster (Imported)'!$G:$G,'vCluster (Imported)'!$A:$A,K3862)</f>
        <v>0</v>
      </c>
      <c r="Q3862">
        <f t="shared" si="367"/>
        <v>0</v>
      </c>
    </row>
    <row r="3863" spans="1:17" x14ac:dyDescent="0.3">
      <c r="A3863">
        <f t="shared" si="362"/>
        <v>3863</v>
      </c>
      <c r="B3863" t="str">
        <f>IF(HLOOKUP("Memory",'vInfo (Imported)'!$1:$5000,A3863,FALSE)&gt;0,HLOOKUP("Memory",'vInfo (Imported)'!$1:$5000,A3863,FALSE),"")</f>
        <v/>
      </c>
      <c r="C3863" t="str">
        <f>IF(HLOOKUP("CPUs",'vInfo (Imported)'!$1:$5000,A3863,FALSE)&gt;0,
HLOOKUP("CPUs",'vInfo (Imported)'!$1:$5000,A3863,FALSE),
"")</f>
        <v/>
      </c>
      <c r="D3863" t="str">
        <f>IF(HLOOKUP($D$1,'vInfo (Imported)'!$1:$5000,A3863,FALSE)&gt;0,
HLOOKUP($D$1,'vInfo (Imported)'!$1:$5000,A3863,FALSE),
"")</f>
        <v/>
      </c>
      <c r="E3863" t="str">
        <f>IF(HLOOKUP("Category",'vInfo (Imported)'!$1:$5000,A3863,FALSE)&gt;0,
HLOOKUP("Category",'vInfo (Imported)'!$1:$5000,A3863,FALSE),
"")</f>
        <v/>
      </c>
      <c r="F3863" t="str">
        <f>IF(HLOOKUP("OS according to the configuration file",'vInfo (Imported)'!$1:$5000,A3863,FALSE)&gt;0,
HLOOKUP("OS according to the configuration file",'vInfo (Imported)'!$1:$5000,A3863,FALSE),
"")</f>
        <v/>
      </c>
      <c r="G3863" s="1" t="str">
        <f>IF(HLOOKUP("Cluster",'vInfo (Imported)'!$1:$5000,A3863,FALSE)&gt;0,
HLOOKUP("Cluster",'vInfo (Imported)'!$1:$5000,A3863,FALSE),
"")</f>
        <v/>
      </c>
      <c r="K3863" s="28">
        <f>'vCluster (Imported)'!A3863</f>
        <v>0</v>
      </c>
      <c r="L3863">
        <f t="shared" si="363"/>
        <v>0</v>
      </c>
      <c r="M3863">
        <f t="shared" si="364"/>
        <v>0</v>
      </c>
      <c r="N3863">
        <f t="shared" si="365"/>
        <v>0</v>
      </c>
      <c r="O3863" s="1">
        <f t="shared" si="366"/>
        <v>0</v>
      </c>
      <c r="P3863">
        <f>SUMIFS('vCluster (Imported)'!$G:$G,'vCluster (Imported)'!$A:$A,K3863)</f>
        <v>0</v>
      </c>
      <c r="Q3863">
        <f t="shared" si="367"/>
        <v>0</v>
      </c>
    </row>
    <row r="3864" spans="1:17" x14ac:dyDescent="0.3">
      <c r="A3864">
        <f t="shared" si="362"/>
        <v>3864</v>
      </c>
      <c r="B3864" t="str">
        <f>IF(HLOOKUP("Memory",'vInfo (Imported)'!$1:$5000,A3864,FALSE)&gt;0,HLOOKUP("Memory",'vInfo (Imported)'!$1:$5000,A3864,FALSE),"")</f>
        <v/>
      </c>
      <c r="C3864" t="str">
        <f>IF(HLOOKUP("CPUs",'vInfo (Imported)'!$1:$5000,A3864,FALSE)&gt;0,
HLOOKUP("CPUs",'vInfo (Imported)'!$1:$5000,A3864,FALSE),
"")</f>
        <v/>
      </c>
      <c r="D3864" t="str">
        <f>IF(HLOOKUP($D$1,'vInfo (Imported)'!$1:$5000,A3864,FALSE)&gt;0,
HLOOKUP($D$1,'vInfo (Imported)'!$1:$5000,A3864,FALSE),
"")</f>
        <v/>
      </c>
      <c r="E3864" t="str">
        <f>IF(HLOOKUP("Category",'vInfo (Imported)'!$1:$5000,A3864,FALSE)&gt;0,
HLOOKUP("Category",'vInfo (Imported)'!$1:$5000,A3864,FALSE),
"")</f>
        <v/>
      </c>
      <c r="F3864" t="str">
        <f>IF(HLOOKUP("OS according to the configuration file",'vInfo (Imported)'!$1:$5000,A3864,FALSE)&gt;0,
HLOOKUP("OS according to the configuration file",'vInfo (Imported)'!$1:$5000,A3864,FALSE),
"")</f>
        <v/>
      </c>
      <c r="G3864" s="1" t="str">
        <f>IF(HLOOKUP("Cluster",'vInfo (Imported)'!$1:$5000,A3864,FALSE)&gt;0,
HLOOKUP("Cluster",'vInfo (Imported)'!$1:$5000,A3864,FALSE),
"")</f>
        <v/>
      </c>
      <c r="K3864" s="28">
        <f>'vCluster (Imported)'!A3864</f>
        <v>0</v>
      </c>
      <c r="L3864">
        <f t="shared" si="363"/>
        <v>0</v>
      </c>
      <c r="M3864">
        <f t="shared" si="364"/>
        <v>0</v>
      </c>
      <c r="N3864">
        <f t="shared" si="365"/>
        <v>0</v>
      </c>
      <c r="O3864" s="1">
        <f t="shared" si="366"/>
        <v>0</v>
      </c>
      <c r="P3864">
        <f>SUMIFS('vCluster (Imported)'!$G:$G,'vCluster (Imported)'!$A:$A,K3864)</f>
        <v>0</v>
      </c>
      <c r="Q3864">
        <f t="shared" si="367"/>
        <v>0</v>
      </c>
    </row>
    <row r="3865" spans="1:17" x14ac:dyDescent="0.3">
      <c r="A3865">
        <f t="shared" si="362"/>
        <v>3865</v>
      </c>
      <c r="B3865" t="str">
        <f>IF(HLOOKUP("Memory",'vInfo (Imported)'!$1:$5000,A3865,FALSE)&gt;0,HLOOKUP("Memory",'vInfo (Imported)'!$1:$5000,A3865,FALSE),"")</f>
        <v/>
      </c>
      <c r="C3865" t="str">
        <f>IF(HLOOKUP("CPUs",'vInfo (Imported)'!$1:$5000,A3865,FALSE)&gt;0,
HLOOKUP("CPUs",'vInfo (Imported)'!$1:$5000,A3865,FALSE),
"")</f>
        <v/>
      </c>
      <c r="D3865" t="str">
        <f>IF(HLOOKUP($D$1,'vInfo (Imported)'!$1:$5000,A3865,FALSE)&gt;0,
HLOOKUP($D$1,'vInfo (Imported)'!$1:$5000,A3865,FALSE),
"")</f>
        <v/>
      </c>
      <c r="E3865" t="str">
        <f>IF(HLOOKUP("Category",'vInfo (Imported)'!$1:$5000,A3865,FALSE)&gt;0,
HLOOKUP("Category",'vInfo (Imported)'!$1:$5000,A3865,FALSE),
"")</f>
        <v/>
      </c>
      <c r="F3865" t="str">
        <f>IF(HLOOKUP("OS according to the configuration file",'vInfo (Imported)'!$1:$5000,A3865,FALSE)&gt;0,
HLOOKUP("OS according to the configuration file",'vInfo (Imported)'!$1:$5000,A3865,FALSE),
"")</f>
        <v/>
      </c>
      <c r="G3865" s="1" t="str">
        <f>IF(HLOOKUP("Cluster",'vInfo (Imported)'!$1:$5000,A3865,FALSE)&gt;0,
HLOOKUP("Cluster",'vInfo (Imported)'!$1:$5000,A3865,FALSE),
"")</f>
        <v/>
      </c>
      <c r="K3865" s="28">
        <f>'vCluster (Imported)'!A3865</f>
        <v>0</v>
      </c>
      <c r="L3865">
        <f t="shared" si="363"/>
        <v>0</v>
      </c>
      <c r="M3865">
        <f t="shared" si="364"/>
        <v>0</v>
      </c>
      <c r="N3865">
        <f t="shared" si="365"/>
        <v>0</v>
      </c>
      <c r="O3865" s="1">
        <f t="shared" si="366"/>
        <v>0</v>
      </c>
      <c r="P3865">
        <f>SUMIFS('vCluster (Imported)'!$G:$G,'vCluster (Imported)'!$A:$A,K3865)</f>
        <v>0</v>
      </c>
      <c r="Q3865">
        <f t="shared" si="367"/>
        <v>0</v>
      </c>
    </row>
    <row r="3866" spans="1:17" x14ac:dyDescent="0.3">
      <c r="A3866">
        <f t="shared" si="362"/>
        <v>3866</v>
      </c>
      <c r="B3866" t="str">
        <f>IF(HLOOKUP("Memory",'vInfo (Imported)'!$1:$5000,A3866,FALSE)&gt;0,HLOOKUP("Memory",'vInfo (Imported)'!$1:$5000,A3866,FALSE),"")</f>
        <v/>
      </c>
      <c r="C3866" t="str">
        <f>IF(HLOOKUP("CPUs",'vInfo (Imported)'!$1:$5000,A3866,FALSE)&gt;0,
HLOOKUP("CPUs",'vInfo (Imported)'!$1:$5000,A3866,FALSE),
"")</f>
        <v/>
      </c>
      <c r="D3866" t="str">
        <f>IF(HLOOKUP($D$1,'vInfo (Imported)'!$1:$5000,A3866,FALSE)&gt;0,
HLOOKUP($D$1,'vInfo (Imported)'!$1:$5000,A3866,FALSE),
"")</f>
        <v/>
      </c>
      <c r="E3866" t="str">
        <f>IF(HLOOKUP("Category",'vInfo (Imported)'!$1:$5000,A3866,FALSE)&gt;0,
HLOOKUP("Category",'vInfo (Imported)'!$1:$5000,A3866,FALSE),
"")</f>
        <v/>
      </c>
      <c r="F3866" t="str">
        <f>IF(HLOOKUP("OS according to the configuration file",'vInfo (Imported)'!$1:$5000,A3866,FALSE)&gt;0,
HLOOKUP("OS according to the configuration file",'vInfo (Imported)'!$1:$5000,A3866,FALSE),
"")</f>
        <v/>
      </c>
      <c r="G3866" s="1" t="str">
        <f>IF(HLOOKUP("Cluster",'vInfo (Imported)'!$1:$5000,A3866,FALSE)&gt;0,
HLOOKUP("Cluster",'vInfo (Imported)'!$1:$5000,A3866,FALSE),
"")</f>
        <v/>
      </c>
      <c r="K3866" s="28">
        <f>'vCluster (Imported)'!A3866</f>
        <v>0</v>
      </c>
      <c r="L3866">
        <f t="shared" si="363"/>
        <v>0</v>
      </c>
      <c r="M3866">
        <f t="shared" si="364"/>
        <v>0</v>
      </c>
      <c r="N3866">
        <f t="shared" si="365"/>
        <v>0</v>
      </c>
      <c r="O3866" s="1">
        <f t="shared" si="366"/>
        <v>0</v>
      </c>
      <c r="P3866">
        <f>SUMIFS('vCluster (Imported)'!$G:$G,'vCluster (Imported)'!$A:$A,K3866)</f>
        <v>0</v>
      </c>
      <c r="Q3866">
        <f t="shared" si="367"/>
        <v>0</v>
      </c>
    </row>
    <row r="3867" spans="1:17" x14ac:dyDescent="0.3">
      <c r="A3867">
        <f t="shared" si="362"/>
        <v>3867</v>
      </c>
      <c r="B3867" t="str">
        <f>IF(HLOOKUP("Memory",'vInfo (Imported)'!$1:$5000,A3867,FALSE)&gt;0,HLOOKUP("Memory",'vInfo (Imported)'!$1:$5000,A3867,FALSE),"")</f>
        <v/>
      </c>
      <c r="C3867" t="str">
        <f>IF(HLOOKUP("CPUs",'vInfo (Imported)'!$1:$5000,A3867,FALSE)&gt;0,
HLOOKUP("CPUs",'vInfo (Imported)'!$1:$5000,A3867,FALSE),
"")</f>
        <v/>
      </c>
      <c r="D3867" t="str">
        <f>IF(HLOOKUP($D$1,'vInfo (Imported)'!$1:$5000,A3867,FALSE)&gt;0,
HLOOKUP($D$1,'vInfo (Imported)'!$1:$5000,A3867,FALSE),
"")</f>
        <v/>
      </c>
      <c r="E3867" t="str">
        <f>IF(HLOOKUP("Category",'vInfo (Imported)'!$1:$5000,A3867,FALSE)&gt;0,
HLOOKUP("Category",'vInfo (Imported)'!$1:$5000,A3867,FALSE),
"")</f>
        <v/>
      </c>
      <c r="F3867" t="str">
        <f>IF(HLOOKUP("OS according to the configuration file",'vInfo (Imported)'!$1:$5000,A3867,FALSE)&gt;0,
HLOOKUP("OS according to the configuration file",'vInfo (Imported)'!$1:$5000,A3867,FALSE),
"")</f>
        <v/>
      </c>
      <c r="G3867" s="1" t="str">
        <f>IF(HLOOKUP("Cluster",'vInfo (Imported)'!$1:$5000,A3867,FALSE)&gt;0,
HLOOKUP("Cluster",'vInfo (Imported)'!$1:$5000,A3867,FALSE),
"")</f>
        <v/>
      </c>
      <c r="K3867" s="28">
        <f>'vCluster (Imported)'!A3867</f>
        <v>0</v>
      </c>
      <c r="L3867">
        <f t="shared" si="363"/>
        <v>0</v>
      </c>
      <c r="M3867">
        <f t="shared" si="364"/>
        <v>0</v>
      </c>
      <c r="N3867">
        <f t="shared" si="365"/>
        <v>0</v>
      </c>
      <c r="O3867" s="1">
        <f t="shared" si="366"/>
        <v>0</v>
      </c>
      <c r="P3867">
        <f>SUMIFS('vCluster (Imported)'!$G:$G,'vCluster (Imported)'!$A:$A,K3867)</f>
        <v>0</v>
      </c>
      <c r="Q3867">
        <f t="shared" si="367"/>
        <v>0</v>
      </c>
    </row>
    <row r="3868" spans="1:17" x14ac:dyDescent="0.3">
      <c r="A3868">
        <f t="shared" si="362"/>
        <v>3868</v>
      </c>
      <c r="B3868" t="str">
        <f>IF(HLOOKUP("Memory",'vInfo (Imported)'!$1:$5000,A3868,FALSE)&gt;0,HLOOKUP("Memory",'vInfo (Imported)'!$1:$5000,A3868,FALSE),"")</f>
        <v/>
      </c>
      <c r="C3868" t="str">
        <f>IF(HLOOKUP("CPUs",'vInfo (Imported)'!$1:$5000,A3868,FALSE)&gt;0,
HLOOKUP("CPUs",'vInfo (Imported)'!$1:$5000,A3868,FALSE),
"")</f>
        <v/>
      </c>
      <c r="D3868" t="str">
        <f>IF(HLOOKUP($D$1,'vInfo (Imported)'!$1:$5000,A3868,FALSE)&gt;0,
HLOOKUP($D$1,'vInfo (Imported)'!$1:$5000,A3868,FALSE),
"")</f>
        <v/>
      </c>
      <c r="E3868" t="str">
        <f>IF(HLOOKUP("Category",'vInfo (Imported)'!$1:$5000,A3868,FALSE)&gt;0,
HLOOKUP("Category",'vInfo (Imported)'!$1:$5000,A3868,FALSE),
"")</f>
        <v/>
      </c>
      <c r="F3868" t="str">
        <f>IF(HLOOKUP("OS according to the configuration file",'vInfo (Imported)'!$1:$5000,A3868,FALSE)&gt;0,
HLOOKUP("OS according to the configuration file",'vInfo (Imported)'!$1:$5000,A3868,FALSE),
"")</f>
        <v/>
      </c>
      <c r="G3868" s="1" t="str">
        <f>IF(HLOOKUP("Cluster",'vInfo (Imported)'!$1:$5000,A3868,FALSE)&gt;0,
HLOOKUP("Cluster",'vInfo (Imported)'!$1:$5000,A3868,FALSE),
"")</f>
        <v/>
      </c>
      <c r="K3868" s="28">
        <f>'vCluster (Imported)'!A3868</f>
        <v>0</v>
      </c>
      <c r="L3868">
        <f t="shared" si="363"/>
        <v>0</v>
      </c>
      <c r="M3868">
        <f t="shared" si="364"/>
        <v>0</v>
      </c>
      <c r="N3868">
        <f t="shared" si="365"/>
        <v>0</v>
      </c>
      <c r="O3868" s="1">
        <f t="shared" si="366"/>
        <v>0</v>
      </c>
      <c r="P3868">
        <f>SUMIFS('vCluster (Imported)'!$G:$G,'vCluster (Imported)'!$A:$A,K3868)</f>
        <v>0</v>
      </c>
      <c r="Q3868">
        <f t="shared" si="367"/>
        <v>0</v>
      </c>
    </row>
    <row r="3869" spans="1:17" x14ac:dyDescent="0.3">
      <c r="A3869">
        <f t="shared" si="362"/>
        <v>3869</v>
      </c>
      <c r="B3869" t="str">
        <f>IF(HLOOKUP("Memory",'vInfo (Imported)'!$1:$5000,A3869,FALSE)&gt;0,HLOOKUP("Memory",'vInfo (Imported)'!$1:$5000,A3869,FALSE),"")</f>
        <v/>
      </c>
      <c r="C3869" t="str">
        <f>IF(HLOOKUP("CPUs",'vInfo (Imported)'!$1:$5000,A3869,FALSE)&gt;0,
HLOOKUP("CPUs",'vInfo (Imported)'!$1:$5000,A3869,FALSE),
"")</f>
        <v/>
      </c>
      <c r="D3869" t="str">
        <f>IF(HLOOKUP($D$1,'vInfo (Imported)'!$1:$5000,A3869,FALSE)&gt;0,
HLOOKUP($D$1,'vInfo (Imported)'!$1:$5000,A3869,FALSE),
"")</f>
        <v/>
      </c>
      <c r="E3869" t="str">
        <f>IF(HLOOKUP("Category",'vInfo (Imported)'!$1:$5000,A3869,FALSE)&gt;0,
HLOOKUP("Category",'vInfo (Imported)'!$1:$5000,A3869,FALSE),
"")</f>
        <v/>
      </c>
      <c r="F3869" t="str">
        <f>IF(HLOOKUP("OS according to the configuration file",'vInfo (Imported)'!$1:$5000,A3869,FALSE)&gt;0,
HLOOKUP("OS according to the configuration file",'vInfo (Imported)'!$1:$5000,A3869,FALSE),
"")</f>
        <v/>
      </c>
      <c r="G3869" s="1" t="str">
        <f>IF(HLOOKUP("Cluster",'vInfo (Imported)'!$1:$5000,A3869,FALSE)&gt;0,
HLOOKUP("Cluster",'vInfo (Imported)'!$1:$5000,A3869,FALSE),
"")</f>
        <v/>
      </c>
      <c r="K3869" s="28">
        <f>'vCluster (Imported)'!A3869</f>
        <v>0</v>
      </c>
      <c r="L3869">
        <f t="shared" si="363"/>
        <v>0</v>
      </c>
      <c r="M3869">
        <f t="shared" si="364"/>
        <v>0</v>
      </c>
      <c r="N3869">
        <f t="shared" si="365"/>
        <v>0</v>
      </c>
      <c r="O3869" s="1">
        <f t="shared" si="366"/>
        <v>0</v>
      </c>
      <c r="P3869">
        <f>SUMIFS('vCluster (Imported)'!$G:$G,'vCluster (Imported)'!$A:$A,K3869)</f>
        <v>0</v>
      </c>
      <c r="Q3869">
        <f t="shared" si="367"/>
        <v>0</v>
      </c>
    </row>
    <row r="3870" spans="1:17" x14ac:dyDescent="0.3">
      <c r="A3870">
        <f t="shared" si="362"/>
        <v>3870</v>
      </c>
      <c r="B3870" t="str">
        <f>IF(HLOOKUP("Memory",'vInfo (Imported)'!$1:$5000,A3870,FALSE)&gt;0,HLOOKUP("Memory",'vInfo (Imported)'!$1:$5000,A3870,FALSE),"")</f>
        <v/>
      </c>
      <c r="C3870" t="str">
        <f>IF(HLOOKUP("CPUs",'vInfo (Imported)'!$1:$5000,A3870,FALSE)&gt;0,
HLOOKUP("CPUs",'vInfo (Imported)'!$1:$5000,A3870,FALSE),
"")</f>
        <v/>
      </c>
      <c r="D3870" t="str">
        <f>IF(HLOOKUP($D$1,'vInfo (Imported)'!$1:$5000,A3870,FALSE)&gt;0,
HLOOKUP($D$1,'vInfo (Imported)'!$1:$5000,A3870,FALSE),
"")</f>
        <v/>
      </c>
      <c r="E3870" t="str">
        <f>IF(HLOOKUP("Category",'vInfo (Imported)'!$1:$5000,A3870,FALSE)&gt;0,
HLOOKUP("Category",'vInfo (Imported)'!$1:$5000,A3870,FALSE),
"")</f>
        <v/>
      </c>
      <c r="F3870" t="str">
        <f>IF(HLOOKUP("OS according to the configuration file",'vInfo (Imported)'!$1:$5000,A3870,FALSE)&gt;0,
HLOOKUP("OS according to the configuration file",'vInfo (Imported)'!$1:$5000,A3870,FALSE),
"")</f>
        <v/>
      </c>
      <c r="G3870" s="1" t="str">
        <f>IF(HLOOKUP("Cluster",'vInfo (Imported)'!$1:$5000,A3870,FALSE)&gt;0,
HLOOKUP("Cluster",'vInfo (Imported)'!$1:$5000,A3870,FALSE),
"")</f>
        <v/>
      </c>
      <c r="K3870" s="28">
        <f>'vCluster (Imported)'!A3870</f>
        <v>0</v>
      </c>
      <c r="L3870">
        <f t="shared" si="363"/>
        <v>0</v>
      </c>
      <c r="M3870">
        <f t="shared" si="364"/>
        <v>0</v>
      </c>
      <c r="N3870">
        <f t="shared" si="365"/>
        <v>0</v>
      </c>
      <c r="O3870" s="1">
        <f t="shared" si="366"/>
        <v>0</v>
      </c>
      <c r="P3870">
        <f>SUMIFS('vCluster (Imported)'!$G:$G,'vCluster (Imported)'!$A:$A,K3870)</f>
        <v>0</v>
      </c>
      <c r="Q3870">
        <f t="shared" si="367"/>
        <v>0</v>
      </c>
    </row>
    <row r="3871" spans="1:17" x14ac:dyDescent="0.3">
      <c r="A3871">
        <f t="shared" si="362"/>
        <v>3871</v>
      </c>
      <c r="B3871" t="str">
        <f>IF(HLOOKUP("Memory",'vInfo (Imported)'!$1:$5000,A3871,FALSE)&gt;0,HLOOKUP("Memory",'vInfo (Imported)'!$1:$5000,A3871,FALSE),"")</f>
        <v/>
      </c>
      <c r="C3871" t="str">
        <f>IF(HLOOKUP("CPUs",'vInfo (Imported)'!$1:$5000,A3871,FALSE)&gt;0,
HLOOKUP("CPUs",'vInfo (Imported)'!$1:$5000,A3871,FALSE),
"")</f>
        <v/>
      </c>
      <c r="D3871" t="str">
        <f>IF(HLOOKUP($D$1,'vInfo (Imported)'!$1:$5000,A3871,FALSE)&gt;0,
HLOOKUP($D$1,'vInfo (Imported)'!$1:$5000,A3871,FALSE),
"")</f>
        <v/>
      </c>
      <c r="E3871" t="str">
        <f>IF(HLOOKUP("Category",'vInfo (Imported)'!$1:$5000,A3871,FALSE)&gt;0,
HLOOKUP("Category",'vInfo (Imported)'!$1:$5000,A3871,FALSE),
"")</f>
        <v/>
      </c>
      <c r="F3871" t="str">
        <f>IF(HLOOKUP("OS according to the configuration file",'vInfo (Imported)'!$1:$5000,A3871,FALSE)&gt;0,
HLOOKUP("OS according to the configuration file",'vInfo (Imported)'!$1:$5000,A3871,FALSE),
"")</f>
        <v/>
      </c>
      <c r="G3871" s="1" t="str">
        <f>IF(HLOOKUP("Cluster",'vInfo (Imported)'!$1:$5000,A3871,FALSE)&gt;0,
HLOOKUP("Cluster",'vInfo (Imported)'!$1:$5000,A3871,FALSE),
"")</f>
        <v/>
      </c>
      <c r="K3871" s="28">
        <f>'vCluster (Imported)'!A3871</f>
        <v>0</v>
      </c>
      <c r="L3871">
        <f t="shared" si="363"/>
        <v>0</v>
      </c>
      <c r="M3871">
        <f t="shared" si="364"/>
        <v>0</v>
      </c>
      <c r="N3871">
        <f t="shared" si="365"/>
        <v>0</v>
      </c>
      <c r="O3871" s="1">
        <f t="shared" si="366"/>
        <v>0</v>
      </c>
      <c r="P3871">
        <f>SUMIFS('vCluster (Imported)'!$G:$G,'vCluster (Imported)'!$A:$A,K3871)</f>
        <v>0</v>
      </c>
      <c r="Q3871">
        <f t="shared" si="367"/>
        <v>0</v>
      </c>
    </row>
    <row r="3872" spans="1:17" x14ac:dyDescent="0.3">
      <c r="A3872">
        <f t="shared" si="362"/>
        <v>3872</v>
      </c>
      <c r="B3872" t="str">
        <f>IF(HLOOKUP("Memory",'vInfo (Imported)'!$1:$5000,A3872,FALSE)&gt;0,HLOOKUP("Memory",'vInfo (Imported)'!$1:$5000,A3872,FALSE),"")</f>
        <v/>
      </c>
      <c r="C3872" t="str">
        <f>IF(HLOOKUP("CPUs",'vInfo (Imported)'!$1:$5000,A3872,FALSE)&gt;0,
HLOOKUP("CPUs",'vInfo (Imported)'!$1:$5000,A3872,FALSE),
"")</f>
        <v/>
      </c>
      <c r="D3872" t="str">
        <f>IF(HLOOKUP($D$1,'vInfo (Imported)'!$1:$5000,A3872,FALSE)&gt;0,
HLOOKUP($D$1,'vInfo (Imported)'!$1:$5000,A3872,FALSE),
"")</f>
        <v/>
      </c>
      <c r="E3872" t="str">
        <f>IF(HLOOKUP("Category",'vInfo (Imported)'!$1:$5000,A3872,FALSE)&gt;0,
HLOOKUP("Category",'vInfo (Imported)'!$1:$5000,A3872,FALSE),
"")</f>
        <v/>
      </c>
      <c r="F3872" t="str">
        <f>IF(HLOOKUP("OS according to the configuration file",'vInfo (Imported)'!$1:$5000,A3872,FALSE)&gt;0,
HLOOKUP("OS according to the configuration file",'vInfo (Imported)'!$1:$5000,A3872,FALSE),
"")</f>
        <v/>
      </c>
      <c r="G3872" s="1" t="str">
        <f>IF(HLOOKUP("Cluster",'vInfo (Imported)'!$1:$5000,A3872,FALSE)&gt;0,
HLOOKUP("Cluster",'vInfo (Imported)'!$1:$5000,A3872,FALSE),
"")</f>
        <v/>
      </c>
      <c r="K3872" s="28">
        <f>'vCluster (Imported)'!A3872</f>
        <v>0</v>
      </c>
      <c r="L3872">
        <f t="shared" si="363"/>
        <v>0</v>
      </c>
      <c r="M3872">
        <f t="shared" si="364"/>
        <v>0</v>
      </c>
      <c r="N3872">
        <f t="shared" si="365"/>
        <v>0</v>
      </c>
      <c r="O3872" s="1">
        <f t="shared" si="366"/>
        <v>0</v>
      </c>
      <c r="P3872">
        <f>SUMIFS('vCluster (Imported)'!$G:$G,'vCluster (Imported)'!$A:$A,K3872)</f>
        <v>0</v>
      </c>
      <c r="Q3872">
        <f t="shared" si="367"/>
        <v>0</v>
      </c>
    </row>
    <row r="3873" spans="1:17" x14ac:dyDescent="0.3">
      <c r="A3873">
        <f t="shared" si="362"/>
        <v>3873</v>
      </c>
      <c r="B3873" t="str">
        <f>IF(HLOOKUP("Memory",'vInfo (Imported)'!$1:$5000,A3873,FALSE)&gt;0,HLOOKUP("Memory",'vInfo (Imported)'!$1:$5000,A3873,FALSE),"")</f>
        <v/>
      </c>
      <c r="C3873" t="str">
        <f>IF(HLOOKUP("CPUs",'vInfo (Imported)'!$1:$5000,A3873,FALSE)&gt;0,
HLOOKUP("CPUs",'vInfo (Imported)'!$1:$5000,A3873,FALSE),
"")</f>
        <v/>
      </c>
      <c r="D3873" t="str">
        <f>IF(HLOOKUP($D$1,'vInfo (Imported)'!$1:$5000,A3873,FALSE)&gt;0,
HLOOKUP($D$1,'vInfo (Imported)'!$1:$5000,A3873,FALSE),
"")</f>
        <v/>
      </c>
      <c r="E3873" t="str">
        <f>IF(HLOOKUP("Category",'vInfo (Imported)'!$1:$5000,A3873,FALSE)&gt;0,
HLOOKUP("Category",'vInfo (Imported)'!$1:$5000,A3873,FALSE),
"")</f>
        <v/>
      </c>
      <c r="F3873" t="str">
        <f>IF(HLOOKUP("OS according to the configuration file",'vInfo (Imported)'!$1:$5000,A3873,FALSE)&gt;0,
HLOOKUP("OS according to the configuration file",'vInfo (Imported)'!$1:$5000,A3873,FALSE),
"")</f>
        <v/>
      </c>
      <c r="G3873" s="1" t="str">
        <f>IF(HLOOKUP("Cluster",'vInfo (Imported)'!$1:$5000,A3873,FALSE)&gt;0,
HLOOKUP("Cluster",'vInfo (Imported)'!$1:$5000,A3873,FALSE),
"")</f>
        <v/>
      </c>
      <c r="K3873" s="28">
        <f>'vCluster (Imported)'!A3873</f>
        <v>0</v>
      </c>
      <c r="L3873">
        <f t="shared" si="363"/>
        <v>0</v>
      </c>
      <c r="M3873">
        <f t="shared" si="364"/>
        <v>0</v>
      </c>
      <c r="N3873">
        <f t="shared" si="365"/>
        <v>0</v>
      </c>
      <c r="O3873" s="1">
        <f t="shared" si="366"/>
        <v>0</v>
      </c>
      <c r="P3873">
        <f>SUMIFS('vCluster (Imported)'!$G:$G,'vCluster (Imported)'!$A:$A,K3873)</f>
        <v>0</v>
      </c>
      <c r="Q3873">
        <f t="shared" si="367"/>
        <v>0</v>
      </c>
    </row>
    <row r="3874" spans="1:17" x14ac:dyDescent="0.3">
      <c r="A3874">
        <f t="shared" si="362"/>
        <v>3874</v>
      </c>
      <c r="B3874" t="str">
        <f>IF(HLOOKUP("Memory",'vInfo (Imported)'!$1:$5000,A3874,FALSE)&gt;0,HLOOKUP("Memory",'vInfo (Imported)'!$1:$5000,A3874,FALSE),"")</f>
        <v/>
      </c>
      <c r="C3874" t="str">
        <f>IF(HLOOKUP("CPUs",'vInfo (Imported)'!$1:$5000,A3874,FALSE)&gt;0,
HLOOKUP("CPUs",'vInfo (Imported)'!$1:$5000,A3874,FALSE),
"")</f>
        <v/>
      </c>
      <c r="D3874" t="str">
        <f>IF(HLOOKUP($D$1,'vInfo (Imported)'!$1:$5000,A3874,FALSE)&gt;0,
HLOOKUP($D$1,'vInfo (Imported)'!$1:$5000,A3874,FALSE),
"")</f>
        <v/>
      </c>
      <c r="E3874" t="str">
        <f>IF(HLOOKUP("Category",'vInfo (Imported)'!$1:$5000,A3874,FALSE)&gt;0,
HLOOKUP("Category",'vInfo (Imported)'!$1:$5000,A3874,FALSE),
"")</f>
        <v/>
      </c>
      <c r="F3874" t="str">
        <f>IF(HLOOKUP("OS according to the configuration file",'vInfo (Imported)'!$1:$5000,A3874,FALSE)&gt;0,
HLOOKUP("OS according to the configuration file",'vInfo (Imported)'!$1:$5000,A3874,FALSE),
"")</f>
        <v/>
      </c>
      <c r="G3874" s="1" t="str">
        <f>IF(HLOOKUP("Cluster",'vInfo (Imported)'!$1:$5000,A3874,FALSE)&gt;0,
HLOOKUP("Cluster",'vInfo (Imported)'!$1:$5000,A3874,FALSE),
"")</f>
        <v/>
      </c>
      <c r="K3874" s="28">
        <f>'vCluster (Imported)'!A3874</f>
        <v>0</v>
      </c>
      <c r="L3874">
        <f t="shared" si="363"/>
        <v>0</v>
      </c>
      <c r="M3874">
        <f t="shared" si="364"/>
        <v>0</v>
      </c>
      <c r="N3874">
        <f t="shared" si="365"/>
        <v>0</v>
      </c>
      <c r="O3874" s="1">
        <f t="shared" si="366"/>
        <v>0</v>
      </c>
      <c r="P3874">
        <f>SUMIFS('vCluster (Imported)'!$G:$G,'vCluster (Imported)'!$A:$A,K3874)</f>
        <v>0</v>
      </c>
      <c r="Q3874">
        <f t="shared" si="367"/>
        <v>0</v>
      </c>
    </row>
    <row r="3875" spans="1:17" x14ac:dyDescent="0.3">
      <c r="A3875">
        <f t="shared" si="362"/>
        <v>3875</v>
      </c>
      <c r="B3875" t="str">
        <f>IF(HLOOKUP("Memory",'vInfo (Imported)'!$1:$5000,A3875,FALSE)&gt;0,HLOOKUP("Memory",'vInfo (Imported)'!$1:$5000,A3875,FALSE),"")</f>
        <v/>
      </c>
      <c r="C3875" t="str">
        <f>IF(HLOOKUP("CPUs",'vInfo (Imported)'!$1:$5000,A3875,FALSE)&gt;0,
HLOOKUP("CPUs",'vInfo (Imported)'!$1:$5000,A3875,FALSE),
"")</f>
        <v/>
      </c>
      <c r="D3875" t="str">
        <f>IF(HLOOKUP($D$1,'vInfo (Imported)'!$1:$5000,A3875,FALSE)&gt;0,
HLOOKUP($D$1,'vInfo (Imported)'!$1:$5000,A3875,FALSE),
"")</f>
        <v/>
      </c>
      <c r="E3875" t="str">
        <f>IF(HLOOKUP("Category",'vInfo (Imported)'!$1:$5000,A3875,FALSE)&gt;0,
HLOOKUP("Category",'vInfo (Imported)'!$1:$5000,A3875,FALSE),
"")</f>
        <v/>
      </c>
      <c r="F3875" t="str">
        <f>IF(HLOOKUP("OS according to the configuration file",'vInfo (Imported)'!$1:$5000,A3875,FALSE)&gt;0,
HLOOKUP("OS according to the configuration file",'vInfo (Imported)'!$1:$5000,A3875,FALSE),
"")</f>
        <v/>
      </c>
      <c r="G3875" s="1" t="str">
        <f>IF(HLOOKUP("Cluster",'vInfo (Imported)'!$1:$5000,A3875,FALSE)&gt;0,
HLOOKUP("Cluster",'vInfo (Imported)'!$1:$5000,A3875,FALSE),
"")</f>
        <v/>
      </c>
      <c r="K3875" s="28">
        <f>'vCluster (Imported)'!A3875</f>
        <v>0</v>
      </c>
      <c r="L3875">
        <f t="shared" si="363"/>
        <v>0</v>
      </c>
      <c r="M3875">
        <f t="shared" si="364"/>
        <v>0</v>
      </c>
      <c r="N3875">
        <f t="shared" si="365"/>
        <v>0</v>
      </c>
      <c r="O3875" s="1">
        <f t="shared" si="366"/>
        <v>0</v>
      </c>
      <c r="P3875">
        <f>SUMIFS('vCluster (Imported)'!$G:$G,'vCluster (Imported)'!$A:$A,K3875)</f>
        <v>0</v>
      </c>
      <c r="Q3875">
        <f t="shared" si="367"/>
        <v>0</v>
      </c>
    </row>
    <row r="3876" spans="1:17" x14ac:dyDescent="0.3">
      <c r="A3876">
        <f t="shared" si="362"/>
        <v>3876</v>
      </c>
      <c r="B3876" t="str">
        <f>IF(HLOOKUP("Memory",'vInfo (Imported)'!$1:$5000,A3876,FALSE)&gt;0,HLOOKUP("Memory",'vInfo (Imported)'!$1:$5000,A3876,FALSE),"")</f>
        <v/>
      </c>
      <c r="C3876" t="str">
        <f>IF(HLOOKUP("CPUs",'vInfo (Imported)'!$1:$5000,A3876,FALSE)&gt;0,
HLOOKUP("CPUs",'vInfo (Imported)'!$1:$5000,A3876,FALSE),
"")</f>
        <v/>
      </c>
      <c r="D3876" t="str">
        <f>IF(HLOOKUP($D$1,'vInfo (Imported)'!$1:$5000,A3876,FALSE)&gt;0,
HLOOKUP($D$1,'vInfo (Imported)'!$1:$5000,A3876,FALSE),
"")</f>
        <v/>
      </c>
      <c r="E3876" t="str">
        <f>IF(HLOOKUP("Category",'vInfo (Imported)'!$1:$5000,A3876,FALSE)&gt;0,
HLOOKUP("Category",'vInfo (Imported)'!$1:$5000,A3876,FALSE),
"")</f>
        <v/>
      </c>
      <c r="F3876" t="str">
        <f>IF(HLOOKUP("OS according to the configuration file",'vInfo (Imported)'!$1:$5000,A3876,FALSE)&gt;0,
HLOOKUP("OS according to the configuration file",'vInfo (Imported)'!$1:$5000,A3876,FALSE),
"")</f>
        <v/>
      </c>
      <c r="G3876" s="1" t="str">
        <f>IF(HLOOKUP("Cluster",'vInfo (Imported)'!$1:$5000,A3876,FALSE)&gt;0,
HLOOKUP("Cluster",'vInfo (Imported)'!$1:$5000,A3876,FALSE),
"")</f>
        <v/>
      </c>
      <c r="K3876" s="28">
        <f>'vCluster (Imported)'!A3876</f>
        <v>0</v>
      </c>
      <c r="L3876">
        <f t="shared" si="363"/>
        <v>0</v>
      </c>
      <c r="M3876">
        <f t="shared" si="364"/>
        <v>0</v>
      </c>
      <c r="N3876">
        <f t="shared" si="365"/>
        <v>0</v>
      </c>
      <c r="O3876" s="1">
        <f t="shared" si="366"/>
        <v>0</v>
      </c>
      <c r="P3876">
        <f>SUMIFS('vCluster (Imported)'!$G:$G,'vCluster (Imported)'!$A:$A,K3876)</f>
        <v>0</v>
      </c>
      <c r="Q3876">
        <f t="shared" si="367"/>
        <v>0</v>
      </c>
    </row>
    <row r="3877" spans="1:17" x14ac:dyDescent="0.3">
      <c r="A3877">
        <f t="shared" si="362"/>
        <v>3877</v>
      </c>
      <c r="B3877" t="str">
        <f>IF(HLOOKUP("Memory",'vInfo (Imported)'!$1:$5000,A3877,FALSE)&gt;0,HLOOKUP("Memory",'vInfo (Imported)'!$1:$5000,A3877,FALSE),"")</f>
        <v/>
      </c>
      <c r="C3877" t="str">
        <f>IF(HLOOKUP("CPUs",'vInfo (Imported)'!$1:$5000,A3877,FALSE)&gt;0,
HLOOKUP("CPUs",'vInfo (Imported)'!$1:$5000,A3877,FALSE),
"")</f>
        <v/>
      </c>
      <c r="D3877" t="str">
        <f>IF(HLOOKUP($D$1,'vInfo (Imported)'!$1:$5000,A3877,FALSE)&gt;0,
HLOOKUP($D$1,'vInfo (Imported)'!$1:$5000,A3877,FALSE),
"")</f>
        <v/>
      </c>
      <c r="E3877" t="str">
        <f>IF(HLOOKUP("Category",'vInfo (Imported)'!$1:$5000,A3877,FALSE)&gt;0,
HLOOKUP("Category",'vInfo (Imported)'!$1:$5000,A3877,FALSE),
"")</f>
        <v/>
      </c>
      <c r="F3877" t="str">
        <f>IF(HLOOKUP("OS according to the configuration file",'vInfo (Imported)'!$1:$5000,A3877,FALSE)&gt;0,
HLOOKUP("OS according to the configuration file",'vInfo (Imported)'!$1:$5000,A3877,FALSE),
"")</f>
        <v/>
      </c>
      <c r="G3877" s="1" t="str">
        <f>IF(HLOOKUP("Cluster",'vInfo (Imported)'!$1:$5000,A3877,FALSE)&gt;0,
HLOOKUP("Cluster",'vInfo (Imported)'!$1:$5000,A3877,FALSE),
"")</f>
        <v/>
      </c>
      <c r="K3877" s="28">
        <f>'vCluster (Imported)'!A3877</f>
        <v>0</v>
      </c>
      <c r="L3877">
        <f t="shared" si="363"/>
        <v>0</v>
      </c>
      <c r="M3877">
        <f t="shared" si="364"/>
        <v>0</v>
      </c>
      <c r="N3877">
        <f t="shared" si="365"/>
        <v>0</v>
      </c>
      <c r="O3877" s="1">
        <f t="shared" si="366"/>
        <v>0</v>
      </c>
      <c r="P3877">
        <f>SUMIFS('vCluster (Imported)'!$G:$G,'vCluster (Imported)'!$A:$A,K3877)</f>
        <v>0</v>
      </c>
      <c r="Q3877">
        <f t="shared" si="367"/>
        <v>0</v>
      </c>
    </row>
    <row r="3878" spans="1:17" x14ac:dyDescent="0.3">
      <c r="A3878">
        <f t="shared" si="362"/>
        <v>3878</v>
      </c>
      <c r="B3878" t="str">
        <f>IF(HLOOKUP("Memory",'vInfo (Imported)'!$1:$5000,A3878,FALSE)&gt;0,HLOOKUP("Memory",'vInfo (Imported)'!$1:$5000,A3878,FALSE),"")</f>
        <v/>
      </c>
      <c r="C3878" t="str">
        <f>IF(HLOOKUP("CPUs",'vInfo (Imported)'!$1:$5000,A3878,FALSE)&gt;0,
HLOOKUP("CPUs",'vInfo (Imported)'!$1:$5000,A3878,FALSE),
"")</f>
        <v/>
      </c>
      <c r="D3878" t="str">
        <f>IF(HLOOKUP($D$1,'vInfo (Imported)'!$1:$5000,A3878,FALSE)&gt;0,
HLOOKUP($D$1,'vInfo (Imported)'!$1:$5000,A3878,FALSE),
"")</f>
        <v/>
      </c>
      <c r="E3878" t="str">
        <f>IF(HLOOKUP("Category",'vInfo (Imported)'!$1:$5000,A3878,FALSE)&gt;0,
HLOOKUP("Category",'vInfo (Imported)'!$1:$5000,A3878,FALSE),
"")</f>
        <v/>
      </c>
      <c r="F3878" t="str">
        <f>IF(HLOOKUP("OS according to the configuration file",'vInfo (Imported)'!$1:$5000,A3878,FALSE)&gt;0,
HLOOKUP("OS according to the configuration file",'vInfo (Imported)'!$1:$5000,A3878,FALSE),
"")</f>
        <v/>
      </c>
      <c r="G3878" s="1" t="str">
        <f>IF(HLOOKUP("Cluster",'vInfo (Imported)'!$1:$5000,A3878,FALSE)&gt;0,
HLOOKUP("Cluster",'vInfo (Imported)'!$1:$5000,A3878,FALSE),
"")</f>
        <v/>
      </c>
      <c r="K3878" s="28">
        <f>'vCluster (Imported)'!A3878</f>
        <v>0</v>
      </c>
      <c r="L3878">
        <f t="shared" si="363"/>
        <v>0</v>
      </c>
      <c r="M3878">
        <f t="shared" si="364"/>
        <v>0</v>
      </c>
      <c r="N3878">
        <f t="shared" si="365"/>
        <v>0</v>
      </c>
      <c r="O3878" s="1">
        <f t="shared" si="366"/>
        <v>0</v>
      </c>
      <c r="P3878">
        <f>SUMIFS('vCluster (Imported)'!$G:$G,'vCluster (Imported)'!$A:$A,K3878)</f>
        <v>0</v>
      </c>
      <c r="Q3878">
        <f t="shared" si="367"/>
        <v>0</v>
      </c>
    </row>
    <row r="3879" spans="1:17" x14ac:dyDescent="0.3">
      <c r="A3879">
        <f t="shared" si="362"/>
        <v>3879</v>
      </c>
      <c r="B3879" t="str">
        <f>IF(HLOOKUP("Memory",'vInfo (Imported)'!$1:$5000,A3879,FALSE)&gt;0,HLOOKUP("Memory",'vInfo (Imported)'!$1:$5000,A3879,FALSE),"")</f>
        <v/>
      </c>
      <c r="C3879" t="str">
        <f>IF(HLOOKUP("CPUs",'vInfo (Imported)'!$1:$5000,A3879,FALSE)&gt;0,
HLOOKUP("CPUs",'vInfo (Imported)'!$1:$5000,A3879,FALSE),
"")</f>
        <v/>
      </c>
      <c r="D3879" t="str">
        <f>IF(HLOOKUP($D$1,'vInfo (Imported)'!$1:$5000,A3879,FALSE)&gt;0,
HLOOKUP($D$1,'vInfo (Imported)'!$1:$5000,A3879,FALSE),
"")</f>
        <v/>
      </c>
      <c r="E3879" t="str">
        <f>IF(HLOOKUP("Category",'vInfo (Imported)'!$1:$5000,A3879,FALSE)&gt;0,
HLOOKUP("Category",'vInfo (Imported)'!$1:$5000,A3879,FALSE),
"")</f>
        <v/>
      </c>
      <c r="F3879" t="str">
        <f>IF(HLOOKUP("OS according to the configuration file",'vInfo (Imported)'!$1:$5000,A3879,FALSE)&gt;0,
HLOOKUP("OS according to the configuration file",'vInfo (Imported)'!$1:$5000,A3879,FALSE),
"")</f>
        <v/>
      </c>
      <c r="G3879" s="1" t="str">
        <f>IF(HLOOKUP("Cluster",'vInfo (Imported)'!$1:$5000,A3879,FALSE)&gt;0,
HLOOKUP("Cluster",'vInfo (Imported)'!$1:$5000,A3879,FALSE),
"")</f>
        <v/>
      </c>
      <c r="K3879" s="28">
        <f>'vCluster (Imported)'!A3879</f>
        <v>0</v>
      </c>
      <c r="L3879">
        <f t="shared" si="363"/>
        <v>0</v>
      </c>
      <c r="M3879">
        <f t="shared" si="364"/>
        <v>0</v>
      </c>
      <c r="N3879">
        <f t="shared" si="365"/>
        <v>0</v>
      </c>
      <c r="O3879" s="1">
        <f t="shared" si="366"/>
        <v>0</v>
      </c>
      <c r="P3879">
        <f>SUMIFS('vCluster (Imported)'!$G:$G,'vCluster (Imported)'!$A:$A,K3879)</f>
        <v>0</v>
      </c>
      <c r="Q3879">
        <f t="shared" si="367"/>
        <v>0</v>
      </c>
    </row>
    <row r="3880" spans="1:17" x14ac:dyDescent="0.3">
      <c r="A3880">
        <f t="shared" si="362"/>
        <v>3880</v>
      </c>
      <c r="B3880" t="str">
        <f>IF(HLOOKUP("Memory",'vInfo (Imported)'!$1:$5000,A3880,FALSE)&gt;0,HLOOKUP("Memory",'vInfo (Imported)'!$1:$5000,A3880,FALSE),"")</f>
        <v/>
      </c>
      <c r="C3880" t="str">
        <f>IF(HLOOKUP("CPUs",'vInfo (Imported)'!$1:$5000,A3880,FALSE)&gt;0,
HLOOKUP("CPUs",'vInfo (Imported)'!$1:$5000,A3880,FALSE),
"")</f>
        <v/>
      </c>
      <c r="D3880" t="str">
        <f>IF(HLOOKUP($D$1,'vInfo (Imported)'!$1:$5000,A3880,FALSE)&gt;0,
HLOOKUP($D$1,'vInfo (Imported)'!$1:$5000,A3880,FALSE),
"")</f>
        <v/>
      </c>
      <c r="E3880" t="str">
        <f>IF(HLOOKUP("Category",'vInfo (Imported)'!$1:$5000,A3880,FALSE)&gt;0,
HLOOKUP("Category",'vInfo (Imported)'!$1:$5000,A3880,FALSE),
"")</f>
        <v/>
      </c>
      <c r="F3880" t="str">
        <f>IF(HLOOKUP("OS according to the configuration file",'vInfo (Imported)'!$1:$5000,A3880,FALSE)&gt;0,
HLOOKUP("OS according to the configuration file",'vInfo (Imported)'!$1:$5000,A3880,FALSE),
"")</f>
        <v/>
      </c>
      <c r="G3880" s="1" t="str">
        <f>IF(HLOOKUP("Cluster",'vInfo (Imported)'!$1:$5000,A3880,FALSE)&gt;0,
HLOOKUP("Cluster",'vInfo (Imported)'!$1:$5000,A3880,FALSE),
"")</f>
        <v/>
      </c>
      <c r="K3880" s="28">
        <f>'vCluster (Imported)'!A3880</f>
        <v>0</v>
      </c>
      <c r="L3880">
        <f t="shared" si="363"/>
        <v>0</v>
      </c>
      <c r="M3880">
        <f t="shared" si="364"/>
        <v>0</v>
      </c>
      <c r="N3880">
        <f t="shared" si="365"/>
        <v>0</v>
      </c>
      <c r="O3880" s="1">
        <f t="shared" si="366"/>
        <v>0</v>
      </c>
      <c r="P3880">
        <f>SUMIFS('vCluster (Imported)'!$G:$G,'vCluster (Imported)'!$A:$A,K3880)</f>
        <v>0</v>
      </c>
      <c r="Q3880">
        <f t="shared" si="367"/>
        <v>0</v>
      </c>
    </row>
    <row r="3881" spans="1:17" x14ac:dyDescent="0.3">
      <c r="A3881">
        <f t="shared" si="362"/>
        <v>3881</v>
      </c>
      <c r="B3881" t="str">
        <f>IF(HLOOKUP("Memory",'vInfo (Imported)'!$1:$5000,A3881,FALSE)&gt;0,HLOOKUP("Memory",'vInfo (Imported)'!$1:$5000,A3881,FALSE),"")</f>
        <v/>
      </c>
      <c r="C3881" t="str">
        <f>IF(HLOOKUP("CPUs",'vInfo (Imported)'!$1:$5000,A3881,FALSE)&gt;0,
HLOOKUP("CPUs",'vInfo (Imported)'!$1:$5000,A3881,FALSE),
"")</f>
        <v/>
      </c>
      <c r="D3881" t="str">
        <f>IF(HLOOKUP($D$1,'vInfo (Imported)'!$1:$5000,A3881,FALSE)&gt;0,
HLOOKUP($D$1,'vInfo (Imported)'!$1:$5000,A3881,FALSE),
"")</f>
        <v/>
      </c>
      <c r="E3881" t="str">
        <f>IF(HLOOKUP("Category",'vInfo (Imported)'!$1:$5000,A3881,FALSE)&gt;0,
HLOOKUP("Category",'vInfo (Imported)'!$1:$5000,A3881,FALSE),
"")</f>
        <v/>
      </c>
      <c r="F3881" t="str">
        <f>IF(HLOOKUP("OS according to the configuration file",'vInfo (Imported)'!$1:$5000,A3881,FALSE)&gt;0,
HLOOKUP("OS according to the configuration file",'vInfo (Imported)'!$1:$5000,A3881,FALSE),
"")</f>
        <v/>
      </c>
      <c r="G3881" s="1" t="str">
        <f>IF(HLOOKUP("Cluster",'vInfo (Imported)'!$1:$5000,A3881,FALSE)&gt;0,
HLOOKUP("Cluster",'vInfo (Imported)'!$1:$5000,A3881,FALSE),
"")</f>
        <v/>
      </c>
      <c r="K3881" s="28">
        <f>'vCluster (Imported)'!A3881</f>
        <v>0</v>
      </c>
      <c r="L3881">
        <f t="shared" si="363"/>
        <v>0</v>
      </c>
      <c r="M3881">
        <f t="shared" si="364"/>
        <v>0</v>
      </c>
      <c r="N3881">
        <f t="shared" si="365"/>
        <v>0</v>
      </c>
      <c r="O3881" s="1">
        <f t="shared" si="366"/>
        <v>0</v>
      </c>
      <c r="P3881">
        <f>SUMIFS('vCluster (Imported)'!$G:$G,'vCluster (Imported)'!$A:$A,K3881)</f>
        <v>0</v>
      </c>
      <c r="Q3881">
        <f t="shared" si="367"/>
        <v>0</v>
      </c>
    </row>
    <row r="3882" spans="1:17" x14ac:dyDescent="0.3">
      <c r="A3882">
        <f t="shared" si="362"/>
        <v>3882</v>
      </c>
      <c r="B3882" t="str">
        <f>IF(HLOOKUP("Memory",'vInfo (Imported)'!$1:$5000,A3882,FALSE)&gt;0,HLOOKUP("Memory",'vInfo (Imported)'!$1:$5000,A3882,FALSE),"")</f>
        <v/>
      </c>
      <c r="C3882" t="str">
        <f>IF(HLOOKUP("CPUs",'vInfo (Imported)'!$1:$5000,A3882,FALSE)&gt;0,
HLOOKUP("CPUs",'vInfo (Imported)'!$1:$5000,A3882,FALSE),
"")</f>
        <v/>
      </c>
      <c r="D3882" t="str">
        <f>IF(HLOOKUP($D$1,'vInfo (Imported)'!$1:$5000,A3882,FALSE)&gt;0,
HLOOKUP($D$1,'vInfo (Imported)'!$1:$5000,A3882,FALSE),
"")</f>
        <v/>
      </c>
      <c r="E3882" t="str">
        <f>IF(HLOOKUP("Category",'vInfo (Imported)'!$1:$5000,A3882,FALSE)&gt;0,
HLOOKUP("Category",'vInfo (Imported)'!$1:$5000,A3882,FALSE),
"")</f>
        <v/>
      </c>
      <c r="F3882" t="str">
        <f>IF(HLOOKUP("OS according to the configuration file",'vInfo (Imported)'!$1:$5000,A3882,FALSE)&gt;0,
HLOOKUP("OS according to the configuration file",'vInfo (Imported)'!$1:$5000,A3882,FALSE),
"")</f>
        <v/>
      </c>
      <c r="G3882" s="1" t="str">
        <f>IF(HLOOKUP("Cluster",'vInfo (Imported)'!$1:$5000,A3882,FALSE)&gt;0,
HLOOKUP("Cluster",'vInfo (Imported)'!$1:$5000,A3882,FALSE),
"")</f>
        <v/>
      </c>
      <c r="K3882" s="28">
        <f>'vCluster (Imported)'!A3882</f>
        <v>0</v>
      </c>
      <c r="L3882">
        <f t="shared" si="363"/>
        <v>0</v>
      </c>
      <c r="M3882">
        <f t="shared" si="364"/>
        <v>0</v>
      </c>
      <c r="N3882">
        <f t="shared" si="365"/>
        <v>0</v>
      </c>
      <c r="O3882" s="1">
        <f t="shared" si="366"/>
        <v>0</v>
      </c>
      <c r="P3882">
        <f>SUMIFS('vCluster (Imported)'!$G:$G,'vCluster (Imported)'!$A:$A,K3882)</f>
        <v>0</v>
      </c>
      <c r="Q3882">
        <f t="shared" si="367"/>
        <v>0</v>
      </c>
    </row>
    <row r="3883" spans="1:17" x14ac:dyDescent="0.3">
      <c r="A3883">
        <f t="shared" si="362"/>
        <v>3883</v>
      </c>
      <c r="B3883" t="str">
        <f>IF(HLOOKUP("Memory",'vInfo (Imported)'!$1:$5000,A3883,FALSE)&gt;0,HLOOKUP("Memory",'vInfo (Imported)'!$1:$5000,A3883,FALSE),"")</f>
        <v/>
      </c>
      <c r="C3883" t="str">
        <f>IF(HLOOKUP("CPUs",'vInfo (Imported)'!$1:$5000,A3883,FALSE)&gt;0,
HLOOKUP("CPUs",'vInfo (Imported)'!$1:$5000,A3883,FALSE),
"")</f>
        <v/>
      </c>
      <c r="D3883" t="str">
        <f>IF(HLOOKUP($D$1,'vInfo (Imported)'!$1:$5000,A3883,FALSE)&gt;0,
HLOOKUP($D$1,'vInfo (Imported)'!$1:$5000,A3883,FALSE),
"")</f>
        <v/>
      </c>
      <c r="E3883" t="str">
        <f>IF(HLOOKUP("Category",'vInfo (Imported)'!$1:$5000,A3883,FALSE)&gt;0,
HLOOKUP("Category",'vInfo (Imported)'!$1:$5000,A3883,FALSE),
"")</f>
        <v/>
      </c>
      <c r="F3883" t="str">
        <f>IF(HLOOKUP("OS according to the configuration file",'vInfo (Imported)'!$1:$5000,A3883,FALSE)&gt;0,
HLOOKUP("OS according to the configuration file",'vInfo (Imported)'!$1:$5000,A3883,FALSE),
"")</f>
        <v/>
      </c>
      <c r="G3883" s="1" t="str">
        <f>IF(HLOOKUP("Cluster",'vInfo (Imported)'!$1:$5000,A3883,FALSE)&gt;0,
HLOOKUP("Cluster",'vInfo (Imported)'!$1:$5000,A3883,FALSE),
"")</f>
        <v/>
      </c>
      <c r="K3883" s="28">
        <f>'vCluster (Imported)'!A3883</f>
        <v>0</v>
      </c>
      <c r="L3883">
        <f t="shared" si="363"/>
        <v>0</v>
      </c>
      <c r="M3883">
        <f t="shared" si="364"/>
        <v>0</v>
      </c>
      <c r="N3883">
        <f t="shared" si="365"/>
        <v>0</v>
      </c>
      <c r="O3883" s="1">
        <f t="shared" si="366"/>
        <v>0</v>
      </c>
      <c r="P3883">
        <f>SUMIFS('vCluster (Imported)'!$G:$G,'vCluster (Imported)'!$A:$A,K3883)</f>
        <v>0</v>
      </c>
      <c r="Q3883">
        <f t="shared" si="367"/>
        <v>0</v>
      </c>
    </row>
    <row r="3884" spans="1:17" x14ac:dyDescent="0.3">
      <c r="A3884">
        <f t="shared" si="362"/>
        <v>3884</v>
      </c>
      <c r="B3884" t="str">
        <f>IF(HLOOKUP("Memory",'vInfo (Imported)'!$1:$5000,A3884,FALSE)&gt;0,HLOOKUP("Memory",'vInfo (Imported)'!$1:$5000,A3884,FALSE),"")</f>
        <v/>
      </c>
      <c r="C3884" t="str">
        <f>IF(HLOOKUP("CPUs",'vInfo (Imported)'!$1:$5000,A3884,FALSE)&gt;0,
HLOOKUP("CPUs",'vInfo (Imported)'!$1:$5000,A3884,FALSE),
"")</f>
        <v/>
      </c>
      <c r="D3884" t="str">
        <f>IF(HLOOKUP($D$1,'vInfo (Imported)'!$1:$5000,A3884,FALSE)&gt;0,
HLOOKUP($D$1,'vInfo (Imported)'!$1:$5000,A3884,FALSE),
"")</f>
        <v/>
      </c>
      <c r="E3884" t="str">
        <f>IF(HLOOKUP("Category",'vInfo (Imported)'!$1:$5000,A3884,FALSE)&gt;0,
HLOOKUP("Category",'vInfo (Imported)'!$1:$5000,A3884,FALSE),
"")</f>
        <v/>
      </c>
      <c r="F3884" t="str">
        <f>IF(HLOOKUP("OS according to the configuration file",'vInfo (Imported)'!$1:$5000,A3884,FALSE)&gt;0,
HLOOKUP("OS according to the configuration file",'vInfo (Imported)'!$1:$5000,A3884,FALSE),
"")</f>
        <v/>
      </c>
      <c r="G3884" s="1" t="str">
        <f>IF(HLOOKUP("Cluster",'vInfo (Imported)'!$1:$5000,A3884,FALSE)&gt;0,
HLOOKUP("Cluster",'vInfo (Imported)'!$1:$5000,A3884,FALSE),
"")</f>
        <v/>
      </c>
      <c r="K3884" s="28">
        <f>'vCluster (Imported)'!A3884</f>
        <v>0</v>
      </c>
      <c r="L3884">
        <f t="shared" si="363"/>
        <v>0</v>
      </c>
      <c r="M3884">
        <f t="shared" si="364"/>
        <v>0</v>
      </c>
      <c r="N3884">
        <f t="shared" si="365"/>
        <v>0</v>
      </c>
      <c r="O3884" s="1">
        <f t="shared" si="366"/>
        <v>0</v>
      </c>
      <c r="P3884">
        <f>SUMIFS('vCluster (Imported)'!$G:$G,'vCluster (Imported)'!$A:$A,K3884)</f>
        <v>0</v>
      </c>
      <c r="Q3884">
        <f t="shared" si="367"/>
        <v>0</v>
      </c>
    </row>
    <row r="3885" spans="1:17" x14ac:dyDescent="0.3">
      <c r="A3885">
        <f t="shared" si="362"/>
        <v>3885</v>
      </c>
      <c r="B3885" t="str">
        <f>IF(HLOOKUP("Memory",'vInfo (Imported)'!$1:$5000,A3885,FALSE)&gt;0,HLOOKUP("Memory",'vInfo (Imported)'!$1:$5000,A3885,FALSE),"")</f>
        <v/>
      </c>
      <c r="C3885" t="str">
        <f>IF(HLOOKUP("CPUs",'vInfo (Imported)'!$1:$5000,A3885,FALSE)&gt;0,
HLOOKUP("CPUs",'vInfo (Imported)'!$1:$5000,A3885,FALSE),
"")</f>
        <v/>
      </c>
      <c r="D3885" t="str">
        <f>IF(HLOOKUP($D$1,'vInfo (Imported)'!$1:$5000,A3885,FALSE)&gt;0,
HLOOKUP($D$1,'vInfo (Imported)'!$1:$5000,A3885,FALSE),
"")</f>
        <v/>
      </c>
      <c r="E3885" t="str">
        <f>IF(HLOOKUP("Category",'vInfo (Imported)'!$1:$5000,A3885,FALSE)&gt;0,
HLOOKUP("Category",'vInfo (Imported)'!$1:$5000,A3885,FALSE),
"")</f>
        <v/>
      </c>
      <c r="F3885" t="str">
        <f>IF(HLOOKUP("OS according to the configuration file",'vInfo (Imported)'!$1:$5000,A3885,FALSE)&gt;0,
HLOOKUP("OS according to the configuration file",'vInfo (Imported)'!$1:$5000,A3885,FALSE),
"")</f>
        <v/>
      </c>
      <c r="G3885" s="1" t="str">
        <f>IF(HLOOKUP("Cluster",'vInfo (Imported)'!$1:$5000,A3885,FALSE)&gt;0,
HLOOKUP("Cluster",'vInfo (Imported)'!$1:$5000,A3885,FALSE),
"")</f>
        <v/>
      </c>
      <c r="K3885" s="28">
        <f>'vCluster (Imported)'!A3885</f>
        <v>0</v>
      </c>
      <c r="L3885">
        <f t="shared" si="363"/>
        <v>0</v>
      </c>
      <c r="M3885">
        <f t="shared" si="364"/>
        <v>0</v>
      </c>
      <c r="N3885">
        <f t="shared" si="365"/>
        <v>0</v>
      </c>
      <c r="O3885" s="1">
        <f t="shared" si="366"/>
        <v>0</v>
      </c>
      <c r="P3885">
        <f>SUMIFS('vCluster (Imported)'!$G:$G,'vCluster (Imported)'!$A:$A,K3885)</f>
        <v>0</v>
      </c>
      <c r="Q3885">
        <f t="shared" si="367"/>
        <v>0</v>
      </c>
    </row>
    <row r="3886" spans="1:17" x14ac:dyDescent="0.3">
      <c r="A3886">
        <f t="shared" si="362"/>
        <v>3886</v>
      </c>
      <c r="B3886" t="str">
        <f>IF(HLOOKUP("Memory",'vInfo (Imported)'!$1:$5000,A3886,FALSE)&gt;0,HLOOKUP("Memory",'vInfo (Imported)'!$1:$5000,A3886,FALSE),"")</f>
        <v/>
      </c>
      <c r="C3886" t="str">
        <f>IF(HLOOKUP("CPUs",'vInfo (Imported)'!$1:$5000,A3886,FALSE)&gt;0,
HLOOKUP("CPUs",'vInfo (Imported)'!$1:$5000,A3886,FALSE),
"")</f>
        <v/>
      </c>
      <c r="D3886" t="str">
        <f>IF(HLOOKUP($D$1,'vInfo (Imported)'!$1:$5000,A3886,FALSE)&gt;0,
HLOOKUP($D$1,'vInfo (Imported)'!$1:$5000,A3886,FALSE),
"")</f>
        <v/>
      </c>
      <c r="E3886" t="str">
        <f>IF(HLOOKUP("Category",'vInfo (Imported)'!$1:$5000,A3886,FALSE)&gt;0,
HLOOKUP("Category",'vInfo (Imported)'!$1:$5000,A3886,FALSE),
"")</f>
        <v/>
      </c>
      <c r="F3886" t="str">
        <f>IF(HLOOKUP("OS according to the configuration file",'vInfo (Imported)'!$1:$5000,A3886,FALSE)&gt;0,
HLOOKUP("OS according to the configuration file",'vInfo (Imported)'!$1:$5000,A3886,FALSE),
"")</f>
        <v/>
      </c>
      <c r="G3886" s="1" t="str">
        <f>IF(HLOOKUP("Cluster",'vInfo (Imported)'!$1:$5000,A3886,FALSE)&gt;0,
HLOOKUP("Cluster",'vInfo (Imported)'!$1:$5000,A3886,FALSE),
"")</f>
        <v/>
      </c>
      <c r="K3886" s="28">
        <f>'vCluster (Imported)'!A3886</f>
        <v>0</v>
      </c>
      <c r="L3886">
        <f t="shared" si="363"/>
        <v>0</v>
      </c>
      <c r="M3886">
        <f t="shared" si="364"/>
        <v>0</v>
      </c>
      <c r="N3886">
        <f t="shared" si="365"/>
        <v>0</v>
      </c>
      <c r="O3886" s="1">
        <f t="shared" si="366"/>
        <v>0</v>
      </c>
      <c r="P3886">
        <f>SUMIFS('vCluster (Imported)'!$G:$G,'vCluster (Imported)'!$A:$A,K3886)</f>
        <v>0</v>
      </c>
      <c r="Q3886">
        <f t="shared" si="367"/>
        <v>0</v>
      </c>
    </row>
    <row r="3887" spans="1:17" x14ac:dyDescent="0.3">
      <c r="A3887">
        <f t="shared" si="362"/>
        <v>3887</v>
      </c>
      <c r="B3887" t="str">
        <f>IF(HLOOKUP("Memory",'vInfo (Imported)'!$1:$5000,A3887,FALSE)&gt;0,HLOOKUP("Memory",'vInfo (Imported)'!$1:$5000,A3887,FALSE),"")</f>
        <v/>
      </c>
      <c r="C3887" t="str">
        <f>IF(HLOOKUP("CPUs",'vInfo (Imported)'!$1:$5000,A3887,FALSE)&gt;0,
HLOOKUP("CPUs",'vInfo (Imported)'!$1:$5000,A3887,FALSE),
"")</f>
        <v/>
      </c>
      <c r="D3887" t="str">
        <f>IF(HLOOKUP($D$1,'vInfo (Imported)'!$1:$5000,A3887,FALSE)&gt;0,
HLOOKUP($D$1,'vInfo (Imported)'!$1:$5000,A3887,FALSE),
"")</f>
        <v/>
      </c>
      <c r="E3887" t="str">
        <f>IF(HLOOKUP("Category",'vInfo (Imported)'!$1:$5000,A3887,FALSE)&gt;0,
HLOOKUP("Category",'vInfo (Imported)'!$1:$5000,A3887,FALSE),
"")</f>
        <v/>
      </c>
      <c r="F3887" t="str">
        <f>IF(HLOOKUP("OS according to the configuration file",'vInfo (Imported)'!$1:$5000,A3887,FALSE)&gt;0,
HLOOKUP("OS according to the configuration file",'vInfo (Imported)'!$1:$5000,A3887,FALSE),
"")</f>
        <v/>
      </c>
      <c r="G3887" s="1" t="str">
        <f>IF(HLOOKUP("Cluster",'vInfo (Imported)'!$1:$5000,A3887,FALSE)&gt;0,
HLOOKUP("Cluster",'vInfo (Imported)'!$1:$5000,A3887,FALSE),
"")</f>
        <v/>
      </c>
      <c r="K3887" s="28">
        <f>'vCluster (Imported)'!A3887</f>
        <v>0</v>
      </c>
      <c r="L3887">
        <f t="shared" si="363"/>
        <v>0</v>
      </c>
      <c r="M3887">
        <f t="shared" si="364"/>
        <v>0</v>
      </c>
      <c r="N3887">
        <f t="shared" si="365"/>
        <v>0</v>
      </c>
      <c r="O3887" s="1">
        <f t="shared" si="366"/>
        <v>0</v>
      </c>
      <c r="P3887">
        <f>SUMIFS('vCluster (Imported)'!$G:$G,'vCluster (Imported)'!$A:$A,K3887)</f>
        <v>0</v>
      </c>
      <c r="Q3887">
        <f t="shared" si="367"/>
        <v>0</v>
      </c>
    </row>
    <row r="3888" spans="1:17" x14ac:dyDescent="0.3">
      <c r="A3888">
        <f t="shared" si="362"/>
        <v>3888</v>
      </c>
      <c r="B3888" t="str">
        <f>IF(HLOOKUP("Memory",'vInfo (Imported)'!$1:$5000,A3888,FALSE)&gt;0,HLOOKUP("Memory",'vInfo (Imported)'!$1:$5000,A3888,FALSE),"")</f>
        <v/>
      </c>
      <c r="C3888" t="str">
        <f>IF(HLOOKUP("CPUs",'vInfo (Imported)'!$1:$5000,A3888,FALSE)&gt;0,
HLOOKUP("CPUs",'vInfo (Imported)'!$1:$5000,A3888,FALSE),
"")</f>
        <v/>
      </c>
      <c r="D3888" t="str">
        <f>IF(HLOOKUP($D$1,'vInfo (Imported)'!$1:$5000,A3888,FALSE)&gt;0,
HLOOKUP($D$1,'vInfo (Imported)'!$1:$5000,A3888,FALSE),
"")</f>
        <v/>
      </c>
      <c r="E3888" t="str">
        <f>IF(HLOOKUP("Category",'vInfo (Imported)'!$1:$5000,A3888,FALSE)&gt;0,
HLOOKUP("Category",'vInfo (Imported)'!$1:$5000,A3888,FALSE),
"")</f>
        <v/>
      </c>
      <c r="F3888" t="str">
        <f>IF(HLOOKUP("OS according to the configuration file",'vInfo (Imported)'!$1:$5000,A3888,FALSE)&gt;0,
HLOOKUP("OS according to the configuration file",'vInfo (Imported)'!$1:$5000,A3888,FALSE),
"")</f>
        <v/>
      </c>
      <c r="G3888" s="1" t="str">
        <f>IF(HLOOKUP("Cluster",'vInfo (Imported)'!$1:$5000,A3888,FALSE)&gt;0,
HLOOKUP("Cluster",'vInfo (Imported)'!$1:$5000,A3888,FALSE),
"")</f>
        <v/>
      </c>
      <c r="K3888" s="28">
        <f>'vCluster (Imported)'!A3888</f>
        <v>0</v>
      </c>
      <c r="L3888">
        <f t="shared" si="363"/>
        <v>0</v>
      </c>
      <c r="M3888">
        <f t="shared" si="364"/>
        <v>0</v>
      </c>
      <c r="N3888">
        <f t="shared" si="365"/>
        <v>0</v>
      </c>
      <c r="O3888" s="1">
        <f t="shared" si="366"/>
        <v>0</v>
      </c>
      <c r="P3888">
        <f>SUMIFS('vCluster (Imported)'!$G:$G,'vCluster (Imported)'!$A:$A,K3888)</f>
        <v>0</v>
      </c>
      <c r="Q3888">
        <f t="shared" si="367"/>
        <v>0</v>
      </c>
    </row>
    <row r="3889" spans="1:17" x14ac:dyDescent="0.3">
      <c r="A3889">
        <f t="shared" si="362"/>
        <v>3889</v>
      </c>
      <c r="B3889" t="str">
        <f>IF(HLOOKUP("Memory",'vInfo (Imported)'!$1:$5000,A3889,FALSE)&gt;0,HLOOKUP("Memory",'vInfo (Imported)'!$1:$5000,A3889,FALSE),"")</f>
        <v/>
      </c>
      <c r="C3889" t="str">
        <f>IF(HLOOKUP("CPUs",'vInfo (Imported)'!$1:$5000,A3889,FALSE)&gt;0,
HLOOKUP("CPUs",'vInfo (Imported)'!$1:$5000,A3889,FALSE),
"")</f>
        <v/>
      </c>
      <c r="D3889" t="str">
        <f>IF(HLOOKUP($D$1,'vInfo (Imported)'!$1:$5000,A3889,FALSE)&gt;0,
HLOOKUP($D$1,'vInfo (Imported)'!$1:$5000,A3889,FALSE),
"")</f>
        <v/>
      </c>
      <c r="E3889" t="str">
        <f>IF(HLOOKUP("Category",'vInfo (Imported)'!$1:$5000,A3889,FALSE)&gt;0,
HLOOKUP("Category",'vInfo (Imported)'!$1:$5000,A3889,FALSE),
"")</f>
        <v/>
      </c>
      <c r="F3889" t="str">
        <f>IF(HLOOKUP("OS according to the configuration file",'vInfo (Imported)'!$1:$5000,A3889,FALSE)&gt;0,
HLOOKUP("OS according to the configuration file",'vInfo (Imported)'!$1:$5000,A3889,FALSE),
"")</f>
        <v/>
      </c>
      <c r="G3889" s="1" t="str">
        <f>IF(HLOOKUP("Cluster",'vInfo (Imported)'!$1:$5000,A3889,FALSE)&gt;0,
HLOOKUP("Cluster",'vInfo (Imported)'!$1:$5000,A3889,FALSE),
"")</f>
        <v/>
      </c>
      <c r="K3889" s="28">
        <f>'vCluster (Imported)'!A3889</f>
        <v>0</v>
      </c>
      <c r="L3889">
        <f t="shared" si="363"/>
        <v>0</v>
      </c>
      <c r="M3889">
        <f t="shared" si="364"/>
        <v>0</v>
      </c>
      <c r="N3889">
        <f t="shared" si="365"/>
        <v>0</v>
      </c>
      <c r="O3889" s="1">
        <f t="shared" si="366"/>
        <v>0</v>
      </c>
      <c r="P3889">
        <f>SUMIFS('vCluster (Imported)'!$G:$G,'vCluster (Imported)'!$A:$A,K3889)</f>
        <v>0</v>
      </c>
      <c r="Q3889">
        <f t="shared" si="367"/>
        <v>0</v>
      </c>
    </row>
    <row r="3890" spans="1:17" x14ac:dyDescent="0.3">
      <c r="A3890">
        <f t="shared" si="362"/>
        <v>3890</v>
      </c>
      <c r="B3890" t="str">
        <f>IF(HLOOKUP("Memory",'vInfo (Imported)'!$1:$5000,A3890,FALSE)&gt;0,HLOOKUP("Memory",'vInfo (Imported)'!$1:$5000,A3890,FALSE),"")</f>
        <v/>
      </c>
      <c r="C3890" t="str">
        <f>IF(HLOOKUP("CPUs",'vInfo (Imported)'!$1:$5000,A3890,FALSE)&gt;0,
HLOOKUP("CPUs",'vInfo (Imported)'!$1:$5000,A3890,FALSE),
"")</f>
        <v/>
      </c>
      <c r="D3890" t="str">
        <f>IF(HLOOKUP($D$1,'vInfo (Imported)'!$1:$5000,A3890,FALSE)&gt;0,
HLOOKUP($D$1,'vInfo (Imported)'!$1:$5000,A3890,FALSE),
"")</f>
        <v/>
      </c>
      <c r="E3890" t="str">
        <f>IF(HLOOKUP("Category",'vInfo (Imported)'!$1:$5000,A3890,FALSE)&gt;0,
HLOOKUP("Category",'vInfo (Imported)'!$1:$5000,A3890,FALSE),
"")</f>
        <v/>
      </c>
      <c r="F3890" t="str">
        <f>IF(HLOOKUP("OS according to the configuration file",'vInfo (Imported)'!$1:$5000,A3890,FALSE)&gt;0,
HLOOKUP("OS according to the configuration file",'vInfo (Imported)'!$1:$5000,A3890,FALSE),
"")</f>
        <v/>
      </c>
      <c r="G3890" s="1" t="str">
        <f>IF(HLOOKUP("Cluster",'vInfo (Imported)'!$1:$5000,A3890,FALSE)&gt;0,
HLOOKUP("Cluster",'vInfo (Imported)'!$1:$5000,A3890,FALSE),
"")</f>
        <v/>
      </c>
      <c r="K3890" s="28">
        <f>'vCluster (Imported)'!A3890</f>
        <v>0</v>
      </c>
      <c r="L3890">
        <f t="shared" si="363"/>
        <v>0</v>
      </c>
      <c r="M3890">
        <f t="shared" si="364"/>
        <v>0</v>
      </c>
      <c r="N3890">
        <f t="shared" si="365"/>
        <v>0</v>
      </c>
      <c r="O3890" s="1">
        <f t="shared" si="366"/>
        <v>0</v>
      </c>
      <c r="P3890">
        <f>SUMIFS('vCluster (Imported)'!$G:$G,'vCluster (Imported)'!$A:$A,K3890)</f>
        <v>0</v>
      </c>
      <c r="Q3890">
        <f t="shared" si="367"/>
        <v>0</v>
      </c>
    </row>
    <row r="3891" spans="1:17" x14ac:dyDescent="0.3">
      <c r="A3891">
        <f t="shared" si="362"/>
        <v>3891</v>
      </c>
      <c r="B3891" t="str">
        <f>IF(HLOOKUP("Memory",'vInfo (Imported)'!$1:$5000,A3891,FALSE)&gt;0,HLOOKUP("Memory",'vInfo (Imported)'!$1:$5000,A3891,FALSE),"")</f>
        <v/>
      </c>
      <c r="C3891" t="str">
        <f>IF(HLOOKUP("CPUs",'vInfo (Imported)'!$1:$5000,A3891,FALSE)&gt;0,
HLOOKUP("CPUs",'vInfo (Imported)'!$1:$5000,A3891,FALSE),
"")</f>
        <v/>
      </c>
      <c r="D3891" t="str">
        <f>IF(HLOOKUP($D$1,'vInfo (Imported)'!$1:$5000,A3891,FALSE)&gt;0,
HLOOKUP($D$1,'vInfo (Imported)'!$1:$5000,A3891,FALSE),
"")</f>
        <v/>
      </c>
      <c r="E3891" t="str">
        <f>IF(HLOOKUP("Category",'vInfo (Imported)'!$1:$5000,A3891,FALSE)&gt;0,
HLOOKUP("Category",'vInfo (Imported)'!$1:$5000,A3891,FALSE),
"")</f>
        <v/>
      </c>
      <c r="F3891" t="str">
        <f>IF(HLOOKUP("OS according to the configuration file",'vInfo (Imported)'!$1:$5000,A3891,FALSE)&gt;0,
HLOOKUP("OS according to the configuration file",'vInfo (Imported)'!$1:$5000,A3891,FALSE),
"")</f>
        <v/>
      </c>
      <c r="G3891" s="1" t="str">
        <f>IF(HLOOKUP("Cluster",'vInfo (Imported)'!$1:$5000,A3891,FALSE)&gt;0,
HLOOKUP("Cluster",'vInfo (Imported)'!$1:$5000,A3891,FALSE),
"")</f>
        <v/>
      </c>
      <c r="K3891" s="28">
        <f>'vCluster (Imported)'!A3891</f>
        <v>0</v>
      </c>
      <c r="L3891">
        <f t="shared" si="363"/>
        <v>0</v>
      </c>
      <c r="M3891">
        <f t="shared" si="364"/>
        <v>0</v>
      </c>
      <c r="N3891">
        <f t="shared" si="365"/>
        <v>0</v>
      </c>
      <c r="O3891" s="1">
        <f t="shared" si="366"/>
        <v>0</v>
      </c>
      <c r="P3891">
        <f>SUMIFS('vCluster (Imported)'!$G:$G,'vCluster (Imported)'!$A:$A,K3891)</f>
        <v>0</v>
      </c>
      <c r="Q3891">
        <f t="shared" si="367"/>
        <v>0</v>
      </c>
    </row>
    <row r="3892" spans="1:17" x14ac:dyDescent="0.3">
      <c r="A3892">
        <f t="shared" si="362"/>
        <v>3892</v>
      </c>
      <c r="B3892" t="str">
        <f>IF(HLOOKUP("Memory",'vInfo (Imported)'!$1:$5000,A3892,FALSE)&gt;0,HLOOKUP("Memory",'vInfo (Imported)'!$1:$5000,A3892,FALSE),"")</f>
        <v/>
      </c>
      <c r="C3892" t="str">
        <f>IF(HLOOKUP("CPUs",'vInfo (Imported)'!$1:$5000,A3892,FALSE)&gt;0,
HLOOKUP("CPUs",'vInfo (Imported)'!$1:$5000,A3892,FALSE),
"")</f>
        <v/>
      </c>
      <c r="D3892" t="str">
        <f>IF(HLOOKUP($D$1,'vInfo (Imported)'!$1:$5000,A3892,FALSE)&gt;0,
HLOOKUP($D$1,'vInfo (Imported)'!$1:$5000,A3892,FALSE),
"")</f>
        <v/>
      </c>
      <c r="E3892" t="str">
        <f>IF(HLOOKUP("Category",'vInfo (Imported)'!$1:$5000,A3892,FALSE)&gt;0,
HLOOKUP("Category",'vInfo (Imported)'!$1:$5000,A3892,FALSE),
"")</f>
        <v/>
      </c>
      <c r="F3892" t="str">
        <f>IF(HLOOKUP("OS according to the configuration file",'vInfo (Imported)'!$1:$5000,A3892,FALSE)&gt;0,
HLOOKUP("OS according to the configuration file",'vInfo (Imported)'!$1:$5000,A3892,FALSE),
"")</f>
        <v/>
      </c>
      <c r="G3892" s="1" t="str">
        <f>IF(HLOOKUP("Cluster",'vInfo (Imported)'!$1:$5000,A3892,FALSE)&gt;0,
HLOOKUP("Cluster",'vInfo (Imported)'!$1:$5000,A3892,FALSE),
"")</f>
        <v/>
      </c>
      <c r="K3892" s="28">
        <f>'vCluster (Imported)'!A3892</f>
        <v>0</v>
      </c>
      <c r="L3892">
        <f t="shared" si="363"/>
        <v>0</v>
      </c>
      <c r="M3892">
        <f t="shared" si="364"/>
        <v>0</v>
      </c>
      <c r="N3892">
        <f t="shared" si="365"/>
        <v>0</v>
      </c>
      <c r="O3892" s="1">
        <f t="shared" si="366"/>
        <v>0</v>
      </c>
      <c r="P3892">
        <f>SUMIFS('vCluster (Imported)'!$G:$G,'vCluster (Imported)'!$A:$A,K3892)</f>
        <v>0</v>
      </c>
      <c r="Q3892">
        <f t="shared" si="367"/>
        <v>0</v>
      </c>
    </row>
    <row r="3893" spans="1:17" x14ac:dyDescent="0.3">
      <c r="A3893">
        <f t="shared" si="362"/>
        <v>3893</v>
      </c>
      <c r="B3893" t="str">
        <f>IF(HLOOKUP("Memory",'vInfo (Imported)'!$1:$5000,A3893,FALSE)&gt;0,HLOOKUP("Memory",'vInfo (Imported)'!$1:$5000,A3893,FALSE),"")</f>
        <v/>
      </c>
      <c r="C3893" t="str">
        <f>IF(HLOOKUP("CPUs",'vInfo (Imported)'!$1:$5000,A3893,FALSE)&gt;0,
HLOOKUP("CPUs",'vInfo (Imported)'!$1:$5000,A3893,FALSE),
"")</f>
        <v/>
      </c>
      <c r="D3893" t="str">
        <f>IF(HLOOKUP($D$1,'vInfo (Imported)'!$1:$5000,A3893,FALSE)&gt;0,
HLOOKUP($D$1,'vInfo (Imported)'!$1:$5000,A3893,FALSE),
"")</f>
        <v/>
      </c>
      <c r="E3893" t="str">
        <f>IF(HLOOKUP("Category",'vInfo (Imported)'!$1:$5000,A3893,FALSE)&gt;0,
HLOOKUP("Category",'vInfo (Imported)'!$1:$5000,A3893,FALSE),
"")</f>
        <v/>
      </c>
      <c r="F3893" t="str">
        <f>IF(HLOOKUP("OS according to the configuration file",'vInfo (Imported)'!$1:$5000,A3893,FALSE)&gt;0,
HLOOKUP("OS according to the configuration file",'vInfo (Imported)'!$1:$5000,A3893,FALSE),
"")</f>
        <v/>
      </c>
      <c r="G3893" s="1" t="str">
        <f>IF(HLOOKUP("Cluster",'vInfo (Imported)'!$1:$5000,A3893,FALSE)&gt;0,
HLOOKUP("Cluster",'vInfo (Imported)'!$1:$5000,A3893,FALSE),
"")</f>
        <v/>
      </c>
      <c r="K3893" s="28">
        <f>'vCluster (Imported)'!A3893</f>
        <v>0</v>
      </c>
      <c r="L3893">
        <f t="shared" si="363"/>
        <v>0</v>
      </c>
      <c r="M3893">
        <f t="shared" si="364"/>
        <v>0</v>
      </c>
      <c r="N3893">
        <f t="shared" si="365"/>
        <v>0</v>
      </c>
      <c r="O3893" s="1">
        <f t="shared" si="366"/>
        <v>0</v>
      </c>
      <c r="P3893">
        <f>SUMIFS('vCluster (Imported)'!$G:$G,'vCluster (Imported)'!$A:$A,K3893)</f>
        <v>0</v>
      </c>
      <c r="Q3893">
        <f t="shared" si="367"/>
        <v>0</v>
      </c>
    </row>
    <row r="3894" spans="1:17" x14ac:dyDescent="0.3">
      <c r="A3894">
        <f t="shared" si="362"/>
        <v>3894</v>
      </c>
      <c r="B3894" t="str">
        <f>IF(HLOOKUP("Memory",'vInfo (Imported)'!$1:$5000,A3894,FALSE)&gt;0,HLOOKUP("Memory",'vInfo (Imported)'!$1:$5000,A3894,FALSE),"")</f>
        <v/>
      </c>
      <c r="C3894" t="str">
        <f>IF(HLOOKUP("CPUs",'vInfo (Imported)'!$1:$5000,A3894,FALSE)&gt;0,
HLOOKUP("CPUs",'vInfo (Imported)'!$1:$5000,A3894,FALSE),
"")</f>
        <v/>
      </c>
      <c r="D3894" t="str">
        <f>IF(HLOOKUP($D$1,'vInfo (Imported)'!$1:$5000,A3894,FALSE)&gt;0,
HLOOKUP($D$1,'vInfo (Imported)'!$1:$5000,A3894,FALSE),
"")</f>
        <v/>
      </c>
      <c r="E3894" t="str">
        <f>IF(HLOOKUP("Category",'vInfo (Imported)'!$1:$5000,A3894,FALSE)&gt;0,
HLOOKUP("Category",'vInfo (Imported)'!$1:$5000,A3894,FALSE),
"")</f>
        <v/>
      </c>
      <c r="F3894" t="str">
        <f>IF(HLOOKUP("OS according to the configuration file",'vInfo (Imported)'!$1:$5000,A3894,FALSE)&gt;0,
HLOOKUP("OS according to the configuration file",'vInfo (Imported)'!$1:$5000,A3894,FALSE),
"")</f>
        <v/>
      </c>
      <c r="G3894" s="1" t="str">
        <f>IF(HLOOKUP("Cluster",'vInfo (Imported)'!$1:$5000,A3894,FALSE)&gt;0,
HLOOKUP("Cluster",'vInfo (Imported)'!$1:$5000,A3894,FALSE),
"")</f>
        <v/>
      </c>
      <c r="K3894" s="28">
        <f>'vCluster (Imported)'!A3894</f>
        <v>0</v>
      </c>
      <c r="L3894">
        <f t="shared" si="363"/>
        <v>0</v>
      </c>
      <c r="M3894">
        <f t="shared" si="364"/>
        <v>0</v>
      </c>
      <c r="N3894">
        <f t="shared" si="365"/>
        <v>0</v>
      </c>
      <c r="O3894" s="1">
        <f t="shared" si="366"/>
        <v>0</v>
      </c>
      <c r="P3894">
        <f>SUMIFS('vCluster (Imported)'!$G:$G,'vCluster (Imported)'!$A:$A,K3894)</f>
        <v>0</v>
      </c>
      <c r="Q3894">
        <f t="shared" si="367"/>
        <v>0</v>
      </c>
    </row>
    <row r="3895" spans="1:17" x14ac:dyDescent="0.3">
      <c r="A3895">
        <f t="shared" si="362"/>
        <v>3895</v>
      </c>
      <c r="B3895" t="str">
        <f>IF(HLOOKUP("Memory",'vInfo (Imported)'!$1:$5000,A3895,FALSE)&gt;0,HLOOKUP("Memory",'vInfo (Imported)'!$1:$5000,A3895,FALSE),"")</f>
        <v/>
      </c>
      <c r="C3895" t="str">
        <f>IF(HLOOKUP("CPUs",'vInfo (Imported)'!$1:$5000,A3895,FALSE)&gt;0,
HLOOKUP("CPUs",'vInfo (Imported)'!$1:$5000,A3895,FALSE),
"")</f>
        <v/>
      </c>
      <c r="D3895" t="str">
        <f>IF(HLOOKUP($D$1,'vInfo (Imported)'!$1:$5000,A3895,FALSE)&gt;0,
HLOOKUP($D$1,'vInfo (Imported)'!$1:$5000,A3895,FALSE),
"")</f>
        <v/>
      </c>
      <c r="E3895" t="str">
        <f>IF(HLOOKUP("Category",'vInfo (Imported)'!$1:$5000,A3895,FALSE)&gt;0,
HLOOKUP("Category",'vInfo (Imported)'!$1:$5000,A3895,FALSE),
"")</f>
        <v/>
      </c>
      <c r="F3895" t="str">
        <f>IF(HLOOKUP("OS according to the configuration file",'vInfo (Imported)'!$1:$5000,A3895,FALSE)&gt;0,
HLOOKUP("OS according to the configuration file",'vInfo (Imported)'!$1:$5000,A3895,FALSE),
"")</f>
        <v/>
      </c>
      <c r="G3895" s="1" t="str">
        <f>IF(HLOOKUP("Cluster",'vInfo (Imported)'!$1:$5000,A3895,FALSE)&gt;0,
HLOOKUP("Cluster",'vInfo (Imported)'!$1:$5000,A3895,FALSE),
"")</f>
        <v/>
      </c>
      <c r="K3895" s="28">
        <f>'vCluster (Imported)'!A3895</f>
        <v>0</v>
      </c>
      <c r="L3895">
        <f t="shared" si="363"/>
        <v>0</v>
      </c>
      <c r="M3895">
        <f t="shared" si="364"/>
        <v>0</v>
      </c>
      <c r="N3895">
        <f t="shared" si="365"/>
        <v>0</v>
      </c>
      <c r="O3895" s="1">
        <f t="shared" si="366"/>
        <v>0</v>
      </c>
      <c r="P3895">
        <f>SUMIFS('vCluster (Imported)'!$G:$G,'vCluster (Imported)'!$A:$A,K3895)</f>
        <v>0</v>
      </c>
      <c r="Q3895">
        <f t="shared" si="367"/>
        <v>0</v>
      </c>
    </row>
    <row r="3896" spans="1:17" x14ac:dyDescent="0.3">
      <c r="A3896">
        <f t="shared" si="362"/>
        <v>3896</v>
      </c>
      <c r="B3896" t="str">
        <f>IF(HLOOKUP("Memory",'vInfo (Imported)'!$1:$5000,A3896,FALSE)&gt;0,HLOOKUP("Memory",'vInfo (Imported)'!$1:$5000,A3896,FALSE),"")</f>
        <v/>
      </c>
      <c r="C3896" t="str">
        <f>IF(HLOOKUP("CPUs",'vInfo (Imported)'!$1:$5000,A3896,FALSE)&gt;0,
HLOOKUP("CPUs",'vInfo (Imported)'!$1:$5000,A3896,FALSE),
"")</f>
        <v/>
      </c>
      <c r="D3896" t="str">
        <f>IF(HLOOKUP($D$1,'vInfo (Imported)'!$1:$5000,A3896,FALSE)&gt;0,
HLOOKUP($D$1,'vInfo (Imported)'!$1:$5000,A3896,FALSE),
"")</f>
        <v/>
      </c>
      <c r="E3896" t="str">
        <f>IF(HLOOKUP("Category",'vInfo (Imported)'!$1:$5000,A3896,FALSE)&gt;0,
HLOOKUP("Category",'vInfo (Imported)'!$1:$5000,A3896,FALSE),
"")</f>
        <v/>
      </c>
      <c r="F3896" t="str">
        <f>IF(HLOOKUP("OS according to the configuration file",'vInfo (Imported)'!$1:$5000,A3896,FALSE)&gt;0,
HLOOKUP("OS according to the configuration file",'vInfo (Imported)'!$1:$5000,A3896,FALSE),
"")</f>
        <v/>
      </c>
      <c r="G3896" s="1" t="str">
        <f>IF(HLOOKUP("Cluster",'vInfo (Imported)'!$1:$5000,A3896,FALSE)&gt;0,
HLOOKUP("Cluster",'vInfo (Imported)'!$1:$5000,A3896,FALSE),
"")</f>
        <v/>
      </c>
      <c r="K3896" s="28">
        <f>'vCluster (Imported)'!A3896</f>
        <v>0</v>
      </c>
      <c r="L3896">
        <f t="shared" si="363"/>
        <v>0</v>
      </c>
      <c r="M3896">
        <f t="shared" si="364"/>
        <v>0</v>
      </c>
      <c r="N3896">
        <f t="shared" si="365"/>
        <v>0</v>
      </c>
      <c r="O3896" s="1">
        <f t="shared" si="366"/>
        <v>0</v>
      </c>
      <c r="P3896">
        <f>SUMIFS('vCluster (Imported)'!$G:$G,'vCluster (Imported)'!$A:$A,K3896)</f>
        <v>0</v>
      </c>
      <c r="Q3896">
        <f t="shared" si="367"/>
        <v>0</v>
      </c>
    </row>
    <row r="3897" spans="1:17" x14ac:dyDescent="0.3">
      <c r="A3897">
        <f t="shared" si="362"/>
        <v>3897</v>
      </c>
      <c r="B3897" t="str">
        <f>IF(HLOOKUP("Memory",'vInfo (Imported)'!$1:$5000,A3897,FALSE)&gt;0,HLOOKUP("Memory",'vInfo (Imported)'!$1:$5000,A3897,FALSE),"")</f>
        <v/>
      </c>
      <c r="C3897" t="str">
        <f>IF(HLOOKUP("CPUs",'vInfo (Imported)'!$1:$5000,A3897,FALSE)&gt;0,
HLOOKUP("CPUs",'vInfo (Imported)'!$1:$5000,A3897,FALSE),
"")</f>
        <v/>
      </c>
      <c r="D3897" t="str">
        <f>IF(HLOOKUP($D$1,'vInfo (Imported)'!$1:$5000,A3897,FALSE)&gt;0,
HLOOKUP($D$1,'vInfo (Imported)'!$1:$5000,A3897,FALSE),
"")</f>
        <v/>
      </c>
      <c r="E3897" t="str">
        <f>IF(HLOOKUP("Category",'vInfo (Imported)'!$1:$5000,A3897,FALSE)&gt;0,
HLOOKUP("Category",'vInfo (Imported)'!$1:$5000,A3897,FALSE),
"")</f>
        <v/>
      </c>
      <c r="F3897" t="str">
        <f>IF(HLOOKUP("OS according to the configuration file",'vInfo (Imported)'!$1:$5000,A3897,FALSE)&gt;0,
HLOOKUP("OS according to the configuration file",'vInfo (Imported)'!$1:$5000,A3897,FALSE),
"")</f>
        <v/>
      </c>
      <c r="G3897" s="1" t="str">
        <f>IF(HLOOKUP("Cluster",'vInfo (Imported)'!$1:$5000,A3897,FALSE)&gt;0,
HLOOKUP("Cluster",'vInfo (Imported)'!$1:$5000,A3897,FALSE),
"")</f>
        <v/>
      </c>
      <c r="K3897" s="28">
        <f>'vCluster (Imported)'!A3897</f>
        <v>0</v>
      </c>
      <c r="L3897">
        <f t="shared" si="363"/>
        <v>0</v>
      </c>
      <c r="M3897">
        <f t="shared" si="364"/>
        <v>0</v>
      </c>
      <c r="N3897">
        <f t="shared" si="365"/>
        <v>0</v>
      </c>
      <c r="O3897" s="1">
        <f t="shared" si="366"/>
        <v>0</v>
      </c>
      <c r="P3897">
        <f>SUMIFS('vCluster (Imported)'!$G:$G,'vCluster (Imported)'!$A:$A,K3897)</f>
        <v>0</v>
      </c>
      <c r="Q3897">
        <f t="shared" si="367"/>
        <v>0</v>
      </c>
    </row>
    <row r="3898" spans="1:17" x14ac:dyDescent="0.3">
      <c r="A3898">
        <f t="shared" si="362"/>
        <v>3898</v>
      </c>
      <c r="B3898" t="str">
        <f>IF(HLOOKUP("Memory",'vInfo (Imported)'!$1:$5000,A3898,FALSE)&gt;0,HLOOKUP("Memory",'vInfo (Imported)'!$1:$5000,A3898,FALSE),"")</f>
        <v/>
      </c>
      <c r="C3898" t="str">
        <f>IF(HLOOKUP("CPUs",'vInfo (Imported)'!$1:$5000,A3898,FALSE)&gt;0,
HLOOKUP("CPUs",'vInfo (Imported)'!$1:$5000,A3898,FALSE),
"")</f>
        <v/>
      </c>
      <c r="D3898" t="str">
        <f>IF(HLOOKUP($D$1,'vInfo (Imported)'!$1:$5000,A3898,FALSE)&gt;0,
HLOOKUP($D$1,'vInfo (Imported)'!$1:$5000,A3898,FALSE),
"")</f>
        <v/>
      </c>
      <c r="E3898" t="str">
        <f>IF(HLOOKUP("Category",'vInfo (Imported)'!$1:$5000,A3898,FALSE)&gt;0,
HLOOKUP("Category",'vInfo (Imported)'!$1:$5000,A3898,FALSE),
"")</f>
        <v/>
      </c>
      <c r="F3898" t="str">
        <f>IF(HLOOKUP("OS according to the configuration file",'vInfo (Imported)'!$1:$5000,A3898,FALSE)&gt;0,
HLOOKUP("OS according to the configuration file",'vInfo (Imported)'!$1:$5000,A3898,FALSE),
"")</f>
        <v/>
      </c>
      <c r="G3898" s="1" t="str">
        <f>IF(HLOOKUP("Cluster",'vInfo (Imported)'!$1:$5000,A3898,FALSE)&gt;0,
HLOOKUP("Cluster",'vInfo (Imported)'!$1:$5000,A3898,FALSE),
"")</f>
        <v/>
      </c>
      <c r="K3898" s="28">
        <f>'vCluster (Imported)'!A3898</f>
        <v>0</v>
      </c>
      <c r="L3898">
        <f t="shared" si="363"/>
        <v>0</v>
      </c>
      <c r="M3898">
        <f t="shared" si="364"/>
        <v>0</v>
      </c>
      <c r="N3898">
        <f t="shared" si="365"/>
        <v>0</v>
      </c>
      <c r="O3898" s="1">
        <f t="shared" si="366"/>
        <v>0</v>
      </c>
      <c r="P3898">
        <f>SUMIFS('vCluster (Imported)'!$G:$G,'vCluster (Imported)'!$A:$A,K3898)</f>
        <v>0</v>
      </c>
      <c r="Q3898">
        <f t="shared" si="367"/>
        <v>0</v>
      </c>
    </row>
    <row r="3899" spans="1:17" x14ac:dyDescent="0.3">
      <c r="A3899">
        <f t="shared" si="362"/>
        <v>3899</v>
      </c>
      <c r="B3899" t="str">
        <f>IF(HLOOKUP("Memory",'vInfo (Imported)'!$1:$5000,A3899,FALSE)&gt;0,HLOOKUP("Memory",'vInfo (Imported)'!$1:$5000,A3899,FALSE),"")</f>
        <v/>
      </c>
      <c r="C3899" t="str">
        <f>IF(HLOOKUP("CPUs",'vInfo (Imported)'!$1:$5000,A3899,FALSE)&gt;0,
HLOOKUP("CPUs",'vInfo (Imported)'!$1:$5000,A3899,FALSE),
"")</f>
        <v/>
      </c>
      <c r="D3899" t="str">
        <f>IF(HLOOKUP($D$1,'vInfo (Imported)'!$1:$5000,A3899,FALSE)&gt;0,
HLOOKUP($D$1,'vInfo (Imported)'!$1:$5000,A3899,FALSE),
"")</f>
        <v/>
      </c>
      <c r="E3899" t="str">
        <f>IF(HLOOKUP("Category",'vInfo (Imported)'!$1:$5000,A3899,FALSE)&gt;0,
HLOOKUP("Category",'vInfo (Imported)'!$1:$5000,A3899,FALSE),
"")</f>
        <v/>
      </c>
      <c r="F3899" t="str">
        <f>IF(HLOOKUP("OS according to the configuration file",'vInfo (Imported)'!$1:$5000,A3899,FALSE)&gt;0,
HLOOKUP("OS according to the configuration file",'vInfo (Imported)'!$1:$5000,A3899,FALSE),
"")</f>
        <v/>
      </c>
      <c r="G3899" s="1" t="str">
        <f>IF(HLOOKUP("Cluster",'vInfo (Imported)'!$1:$5000,A3899,FALSE)&gt;0,
HLOOKUP("Cluster",'vInfo (Imported)'!$1:$5000,A3899,FALSE),
"")</f>
        <v/>
      </c>
      <c r="K3899" s="28">
        <f>'vCluster (Imported)'!A3899</f>
        <v>0</v>
      </c>
      <c r="L3899">
        <f t="shared" si="363"/>
        <v>0</v>
      </c>
      <c r="M3899">
        <f t="shared" si="364"/>
        <v>0</v>
      </c>
      <c r="N3899">
        <f t="shared" si="365"/>
        <v>0</v>
      </c>
      <c r="O3899" s="1">
        <f t="shared" si="366"/>
        <v>0</v>
      </c>
      <c r="P3899">
        <f>SUMIFS('vCluster (Imported)'!$G:$G,'vCluster (Imported)'!$A:$A,K3899)</f>
        <v>0</v>
      </c>
      <c r="Q3899">
        <f t="shared" si="367"/>
        <v>0</v>
      </c>
    </row>
    <row r="3900" spans="1:17" x14ac:dyDescent="0.3">
      <c r="A3900">
        <f t="shared" si="362"/>
        <v>3900</v>
      </c>
      <c r="B3900" t="str">
        <f>IF(HLOOKUP("Memory",'vInfo (Imported)'!$1:$5000,A3900,FALSE)&gt;0,HLOOKUP("Memory",'vInfo (Imported)'!$1:$5000,A3900,FALSE),"")</f>
        <v/>
      </c>
      <c r="C3900" t="str">
        <f>IF(HLOOKUP("CPUs",'vInfo (Imported)'!$1:$5000,A3900,FALSE)&gt;0,
HLOOKUP("CPUs",'vInfo (Imported)'!$1:$5000,A3900,FALSE),
"")</f>
        <v/>
      </c>
      <c r="D3900" t="str">
        <f>IF(HLOOKUP($D$1,'vInfo (Imported)'!$1:$5000,A3900,FALSE)&gt;0,
HLOOKUP($D$1,'vInfo (Imported)'!$1:$5000,A3900,FALSE),
"")</f>
        <v/>
      </c>
      <c r="E3900" t="str">
        <f>IF(HLOOKUP("Category",'vInfo (Imported)'!$1:$5000,A3900,FALSE)&gt;0,
HLOOKUP("Category",'vInfo (Imported)'!$1:$5000,A3900,FALSE),
"")</f>
        <v/>
      </c>
      <c r="F3900" t="str">
        <f>IF(HLOOKUP("OS according to the configuration file",'vInfo (Imported)'!$1:$5000,A3900,FALSE)&gt;0,
HLOOKUP("OS according to the configuration file",'vInfo (Imported)'!$1:$5000,A3900,FALSE),
"")</f>
        <v/>
      </c>
      <c r="G3900" s="1" t="str">
        <f>IF(HLOOKUP("Cluster",'vInfo (Imported)'!$1:$5000,A3900,FALSE)&gt;0,
HLOOKUP("Cluster",'vInfo (Imported)'!$1:$5000,A3900,FALSE),
"")</f>
        <v/>
      </c>
      <c r="K3900" s="28">
        <f>'vCluster (Imported)'!A3900</f>
        <v>0</v>
      </c>
      <c r="L3900">
        <f t="shared" si="363"/>
        <v>0</v>
      </c>
      <c r="M3900">
        <f t="shared" si="364"/>
        <v>0</v>
      </c>
      <c r="N3900">
        <f t="shared" si="365"/>
        <v>0</v>
      </c>
      <c r="O3900" s="1">
        <f t="shared" si="366"/>
        <v>0</v>
      </c>
      <c r="P3900">
        <f>SUMIFS('vCluster (Imported)'!$G:$G,'vCluster (Imported)'!$A:$A,K3900)</f>
        <v>0</v>
      </c>
      <c r="Q3900">
        <f t="shared" si="367"/>
        <v>0</v>
      </c>
    </row>
    <row r="3901" spans="1:17" x14ac:dyDescent="0.3">
      <c r="A3901">
        <f t="shared" si="362"/>
        <v>3901</v>
      </c>
      <c r="B3901" t="str">
        <f>IF(HLOOKUP("Memory",'vInfo (Imported)'!$1:$5000,A3901,FALSE)&gt;0,HLOOKUP("Memory",'vInfo (Imported)'!$1:$5000,A3901,FALSE),"")</f>
        <v/>
      </c>
      <c r="C3901" t="str">
        <f>IF(HLOOKUP("CPUs",'vInfo (Imported)'!$1:$5000,A3901,FALSE)&gt;0,
HLOOKUP("CPUs",'vInfo (Imported)'!$1:$5000,A3901,FALSE),
"")</f>
        <v/>
      </c>
      <c r="D3901" t="str">
        <f>IF(HLOOKUP($D$1,'vInfo (Imported)'!$1:$5000,A3901,FALSE)&gt;0,
HLOOKUP($D$1,'vInfo (Imported)'!$1:$5000,A3901,FALSE),
"")</f>
        <v/>
      </c>
      <c r="E3901" t="str">
        <f>IF(HLOOKUP("Category",'vInfo (Imported)'!$1:$5000,A3901,FALSE)&gt;0,
HLOOKUP("Category",'vInfo (Imported)'!$1:$5000,A3901,FALSE),
"")</f>
        <v/>
      </c>
      <c r="F3901" t="str">
        <f>IF(HLOOKUP("OS according to the configuration file",'vInfo (Imported)'!$1:$5000,A3901,FALSE)&gt;0,
HLOOKUP("OS according to the configuration file",'vInfo (Imported)'!$1:$5000,A3901,FALSE),
"")</f>
        <v/>
      </c>
      <c r="G3901" s="1" t="str">
        <f>IF(HLOOKUP("Cluster",'vInfo (Imported)'!$1:$5000,A3901,FALSE)&gt;0,
HLOOKUP("Cluster",'vInfo (Imported)'!$1:$5000,A3901,FALSE),
"")</f>
        <v/>
      </c>
      <c r="K3901" s="28">
        <f>'vCluster (Imported)'!A3901</f>
        <v>0</v>
      </c>
      <c r="L3901">
        <f t="shared" si="363"/>
        <v>0</v>
      </c>
      <c r="M3901">
        <f t="shared" si="364"/>
        <v>0</v>
      </c>
      <c r="N3901">
        <f t="shared" si="365"/>
        <v>0</v>
      </c>
      <c r="O3901" s="1">
        <f t="shared" si="366"/>
        <v>0</v>
      </c>
      <c r="P3901">
        <f>SUMIFS('vCluster (Imported)'!$G:$G,'vCluster (Imported)'!$A:$A,K3901)</f>
        <v>0</v>
      </c>
      <c r="Q3901">
        <f t="shared" si="367"/>
        <v>0</v>
      </c>
    </row>
    <row r="3902" spans="1:17" x14ac:dyDescent="0.3">
      <c r="A3902">
        <f t="shared" si="362"/>
        <v>3902</v>
      </c>
      <c r="B3902" t="str">
        <f>IF(HLOOKUP("Memory",'vInfo (Imported)'!$1:$5000,A3902,FALSE)&gt;0,HLOOKUP("Memory",'vInfo (Imported)'!$1:$5000,A3902,FALSE),"")</f>
        <v/>
      </c>
      <c r="C3902" t="str">
        <f>IF(HLOOKUP("CPUs",'vInfo (Imported)'!$1:$5000,A3902,FALSE)&gt;0,
HLOOKUP("CPUs",'vInfo (Imported)'!$1:$5000,A3902,FALSE),
"")</f>
        <v/>
      </c>
      <c r="D3902" t="str">
        <f>IF(HLOOKUP($D$1,'vInfo (Imported)'!$1:$5000,A3902,FALSE)&gt;0,
HLOOKUP($D$1,'vInfo (Imported)'!$1:$5000,A3902,FALSE),
"")</f>
        <v/>
      </c>
      <c r="E3902" t="str">
        <f>IF(HLOOKUP("Category",'vInfo (Imported)'!$1:$5000,A3902,FALSE)&gt;0,
HLOOKUP("Category",'vInfo (Imported)'!$1:$5000,A3902,FALSE),
"")</f>
        <v/>
      </c>
      <c r="F3902" t="str">
        <f>IF(HLOOKUP("OS according to the configuration file",'vInfo (Imported)'!$1:$5000,A3902,FALSE)&gt;0,
HLOOKUP("OS according to the configuration file",'vInfo (Imported)'!$1:$5000,A3902,FALSE),
"")</f>
        <v/>
      </c>
      <c r="G3902" s="1" t="str">
        <f>IF(HLOOKUP("Cluster",'vInfo (Imported)'!$1:$5000,A3902,FALSE)&gt;0,
HLOOKUP("Cluster",'vInfo (Imported)'!$1:$5000,A3902,FALSE),
"")</f>
        <v/>
      </c>
      <c r="K3902" s="28">
        <f>'vCluster (Imported)'!A3902</f>
        <v>0</v>
      </c>
      <c r="L3902">
        <f t="shared" si="363"/>
        <v>0</v>
      </c>
      <c r="M3902">
        <f t="shared" si="364"/>
        <v>0</v>
      </c>
      <c r="N3902">
        <f t="shared" si="365"/>
        <v>0</v>
      </c>
      <c r="O3902" s="1">
        <f t="shared" si="366"/>
        <v>0</v>
      </c>
      <c r="P3902">
        <f>SUMIFS('vCluster (Imported)'!$G:$G,'vCluster (Imported)'!$A:$A,K3902)</f>
        <v>0</v>
      </c>
      <c r="Q3902">
        <f t="shared" si="367"/>
        <v>0</v>
      </c>
    </row>
    <row r="3903" spans="1:17" x14ac:dyDescent="0.3">
      <c r="A3903">
        <f t="shared" si="362"/>
        <v>3903</v>
      </c>
      <c r="B3903" t="str">
        <f>IF(HLOOKUP("Memory",'vInfo (Imported)'!$1:$5000,A3903,FALSE)&gt;0,HLOOKUP("Memory",'vInfo (Imported)'!$1:$5000,A3903,FALSE),"")</f>
        <v/>
      </c>
      <c r="C3903" t="str">
        <f>IF(HLOOKUP("CPUs",'vInfo (Imported)'!$1:$5000,A3903,FALSE)&gt;0,
HLOOKUP("CPUs",'vInfo (Imported)'!$1:$5000,A3903,FALSE),
"")</f>
        <v/>
      </c>
      <c r="D3903" t="str">
        <f>IF(HLOOKUP($D$1,'vInfo (Imported)'!$1:$5000,A3903,FALSE)&gt;0,
HLOOKUP($D$1,'vInfo (Imported)'!$1:$5000,A3903,FALSE),
"")</f>
        <v/>
      </c>
      <c r="E3903" t="str">
        <f>IF(HLOOKUP("Category",'vInfo (Imported)'!$1:$5000,A3903,FALSE)&gt;0,
HLOOKUP("Category",'vInfo (Imported)'!$1:$5000,A3903,FALSE),
"")</f>
        <v/>
      </c>
      <c r="F3903" t="str">
        <f>IF(HLOOKUP("OS according to the configuration file",'vInfo (Imported)'!$1:$5000,A3903,FALSE)&gt;0,
HLOOKUP("OS according to the configuration file",'vInfo (Imported)'!$1:$5000,A3903,FALSE),
"")</f>
        <v/>
      </c>
      <c r="G3903" s="1" t="str">
        <f>IF(HLOOKUP("Cluster",'vInfo (Imported)'!$1:$5000,A3903,FALSE)&gt;0,
HLOOKUP("Cluster",'vInfo (Imported)'!$1:$5000,A3903,FALSE),
"")</f>
        <v/>
      </c>
      <c r="K3903" s="28">
        <f>'vCluster (Imported)'!A3903</f>
        <v>0</v>
      </c>
      <c r="L3903">
        <f t="shared" si="363"/>
        <v>0</v>
      </c>
      <c r="M3903">
        <f t="shared" si="364"/>
        <v>0</v>
      </c>
      <c r="N3903">
        <f t="shared" si="365"/>
        <v>0</v>
      </c>
      <c r="O3903" s="1">
        <f t="shared" si="366"/>
        <v>0</v>
      </c>
      <c r="P3903">
        <f>SUMIFS('vCluster (Imported)'!$G:$G,'vCluster (Imported)'!$A:$A,K3903)</f>
        <v>0</v>
      </c>
      <c r="Q3903">
        <f t="shared" si="367"/>
        <v>0</v>
      </c>
    </row>
    <row r="3904" spans="1:17" x14ac:dyDescent="0.3">
      <c r="A3904">
        <f t="shared" si="362"/>
        <v>3904</v>
      </c>
      <c r="B3904" t="str">
        <f>IF(HLOOKUP("Memory",'vInfo (Imported)'!$1:$5000,A3904,FALSE)&gt;0,HLOOKUP("Memory",'vInfo (Imported)'!$1:$5000,A3904,FALSE),"")</f>
        <v/>
      </c>
      <c r="C3904" t="str">
        <f>IF(HLOOKUP("CPUs",'vInfo (Imported)'!$1:$5000,A3904,FALSE)&gt;0,
HLOOKUP("CPUs",'vInfo (Imported)'!$1:$5000,A3904,FALSE),
"")</f>
        <v/>
      </c>
      <c r="D3904" t="str">
        <f>IF(HLOOKUP($D$1,'vInfo (Imported)'!$1:$5000,A3904,FALSE)&gt;0,
HLOOKUP($D$1,'vInfo (Imported)'!$1:$5000,A3904,FALSE),
"")</f>
        <v/>
      </c>
      <c r="E3904" t="str">
        <f>IF(HLOOKUP("Category",'vInfo (Imported)'!$1:$5000,A3904,FALSE)&gt;0,
HLOOKUP("Category",'vInfo (Imported)'!$1:$5000,A3904,FALSE),
"")</f>
        <v/>
      </c>
      <c r="F3904" t="str">
        <f>IF(HLOOKUP("OS according to the configuration file",'vInfo (Imported)'!$1:$5000,A3904,FALSE)&gt;0,
HLOOKUP("OS according to the configuration file",'vInfo (Imported)'!$1:$5000,A3904,FALSE),
"")</f>
        <v/>
      </c>
      <c r="G3904" s="1" t="str">
        <f>IF(HLOOKUP("Cluster",'vInfo (Imported)'!$1:$5000,A3904,FALSE)&gt;0,
HLOOKUP("Cluster",'vInfo (Imported)'!$1:$5000,A3904,FALSE),
"")</f>
        <v/>
      </c>
      <c r="K3904" s="28">
        <f>'vCluster (Imported)'!A3904</f>
        <v>0</v>
      </c>
      <c r="L3904">
        <f t="shared" si="363"/>
        <v>0</v>
      </c>
      <c r="M3904">
        <f t="shared" si="364"/>
        <v>0</v>
      </c>
      <c r="N3904">
        <f t="shared" si="365"/>
        <v>0</v>
      </c>
      <c r="O3904" s="1">
        <f t="shared" si="366"/>
        <v>0</v>
      </c>
      <c r="P3904">
        <f>SUMIFS('vCluster (Imported)'!$G:$G,'vCluster (Imported)'!$A:$A,K3904)</f>
        <v>0</v>
      </c>
      <c r="Q3904">
        <f t="shared" si="367"/>
        <v>0</v>
      </c>
    </row>
    <row r="3905" spans="1:17" x14ac:dyDescent="0.3">
      <c r="A3905">
        <f t="shared" si="362"/>
        <v>3905</v>
      </c>
      <c r="B3905" t="str">
        <f>IF(HLOOKUP("Memory",'vInfo (Imported)'!$1:$5000,A3905,FALSE)&gt;0,HLOOKUP("Memory",'vInfo (Imported)'!$1:$5000,A3905,FALSE),"")</f>
        <v/>
      </c>
      <c r="C3905" t="str">
        <f>IF(HLOOKUP("CPUs",'vInfo (Imported)'!$1:$5000,A3905,FALSE)&gt;0,
HLOOKUP("CPUs",'vInfo (Imported)'!$1:$5000,A3905,FALSE),
"")</f>
        <v/>
      </c>
      <c r="D3905" t="str">
        <f>IF(HLOOKUP($D$1,'vInfo (Imported)'!$1:$5000,A3905,FALSE)&gt;0,
HLOOKUP($D$1,'vInfo (Imported)'!$1:$5000,A3905,FALSE),
"")</f>
        <v/>
      </c>
      <c r="E3905" t="str">
        <f>IF(HLOOKUP("Category",'vInfo (Imported)'!$1:$5000,A3905,FALSE)&gt;0,
HLOOKUP("Category",'vInfo (Imported)'!$1:$5000,A3905,FALSE),
"")</f>
        <v/>
      </c>
      <c r="F3905" t="str">
        <f>IF(HLOOKUP("OS according to the configuration file",'vInfo (Imported)'!$1:$5000,A3905,FALSE)&gt;0,
HLOOKUP("OS according to the configuration file",'vInfo (Imported)'!$1:$5000,A3905,FALSE),
"")</f>
        <v/>
      </c>
      <c r="G3905" s="1" t="str">
        <f>IF(HLOOKUP("Cluster",'vInfo (Imported)'!$1:$5000,A3905,FALSE)&gt;0,
HLOOKUP("Cluster",'vInfo (Imported)'!$1:$5000,A3905,FALSE),
"")</f>
        <v/>
      </c>
      <c r="K3905" s="28">
        <f>'vCluster (Imported)'!A3905</f>
        <v>0</v>
      </c>
      <c r="L3905">
        <f t="shared" si="363"/>
        <v>0</v>
      </c>
      <c r="M3905">
        <f t="shared" si="364"/>
        <v>0</v>
      </c>
      <c r="N3905">
        <f t="shared" si="365"/>
        <v>0</v>
      </c>
      <c r="O3905" s="1">
        <f t="shared" si="366"/>
        <v>0</v>
      </c>
      <c r="P3905">
        <f>SUMIFS('vCluster (Imported)'!$G:$G,'vCluster (Imported)'!$A:$A,K3905)</f>
        <v>0</v>
      </c>
      <c r="Q3905">
        <f t="shared" si="367"/>
        <v>0</v>
      </c>
    </row>
    <row r="3906" spans="1:17" x14ac:dyDescent="0.3">
      <c r="A3906">
        <f t="shared" ref="A3906:A3969" si="368">A3905+1</f>
        <v>3906</v>
      </c>
      <c r="B3906" t="str">
        <f>IF(HLOOKUP("Memory",'vInfo (Imported)'!$1:$5000,A3906,FALSE)&gt;0,HLOOKUP("Memory",'vInfo (Imported)'!$1:$5000,A3906,FALSE),"")</f>
        <v/>
      </c>
      <c r="C3906" t="str">
        <f>IF(HLOOKUP("CPUs",'vInfo (Imported)'!$1:$5000,A3906,FALSE)&gt;0,
HLOOKUP("CPUs",'vInfo (Imported)'!$1:$5000,A3906,FALSE),
"")</f>
        <v/>
      </c>
      <c r="D3906" t="str">
        <f>IF(HLOOKUP($D$1,'vInfo (Imported)'!$1:$5000,A3906,FALSE)&gt;0,
HLOOKUP($D$1,'vInfo (Imported)'!$1:$5000,A3906,FALSE),
"")</f>
        <v/>
      </c>
      <c r="E3906" t="str">
        <f>IF(HLOOKUP("Category",'vInfo (Imported)'!$1:$5000,A3906,FALSE)&gt;0,
HLOOKUP("Category",'vInfo (Imported)'!$1:$5000,A3906,FALSE),
"")</f>
        <v/>
      </c>
      <c r="F3906" t="str">
        <f>IF(HLOOKUP("OS according to the configuration file",'vInfo (Imported)'!$1:$5000,A3906,FALSE)&gt;0,
HLOOKUP("OS according to the configuration file",'vInfo (Imported)'!$1:$5000,A3906,FALSE),
"")</f>
        <v/>
      </c>
      <c r="G3906" s="1" t="str">
        <f>IF(HLOOKUP("Cluster",'vInfo (Imported)'!$1:$5000,A3906,FALSE)&gt;0,
HLOOKUP("Cluster",'vInfo (Imported)'!$1:$5000,A3906,FALSE),
"")</f>
        <v/>
      </c>
      <c r="K3906" s="28">
        <f>'vCluster (Imported)'!A3906</f>
        <v>0</v>
      </c>
      <c r="L3906">
        <f t="shared" ref="L3906:L3969" si="369">COUNTIFS(G:G,K3906,$E:$E,$L$1)</f>
        <v>0</v>
      </c>
      <c r="M3906">
        <f t="shared" ref="M3906:M3969" si="370">COUNTIFS(G:G,K3906,$E:$E,$M$1)</f>
        <v>0</v>
      </c>
      <c r="N3906">
        <f t="shared" ref="N3906:N3969" si="371">COUNTIFS(G:G,K3906,$E:$E,$N$1)</f>
        <v>0</v>
      </c>
      <c r="O3906" s="1">
        <f t="shared" ref="O3906:O3969" si="372">COUNTIFS(G:G,K3906,$E:$E,$O$1)</f>
        <v>0</v>
      </c>
      <c r="P3906">
        <f>SUMIFS('vCluster (Imported)'!$G:$G,'vCluster (Imported)'!$A:$A,K3906)</f>
        <v>0</v>
      </c>
      <c r="Q3906">
        <f t="shared" ref="Q3906:Q3969" si="373">IF(L3906&gt;0,P3906,0)</f>
        <v>0</v>
      </c>
    </row>
    <row r="3907" spans="1:17" x14ac:dyDescent="0.3">
      <c r="A3907">
        <f t="shared" si="368"/>
        <v>3907</v>
      </c>
      <c r="B3907" t="str">
        <f>IF(HLOOKUP("Memory",'vInfo (Imported)'!$1:$5000,A3907,FALSE)&gt;0,HLOOKUP("Memory",'vInfo (Imported)'!$1:$5000,A3907,FALSE),"")</f>
        <v/>
      </c>
      <c r="C3907" t="str">
        <f>IF(HLOOKUP("CPUs",'vInfo (Imported)'!$1:$5000,A3907,FALSE)&gt;0,
HLOOKUP("CPUs",'vInfo (Imported)'!$1:$5000,A3907,FALSE),
"")</f>
        <v/>
      </c>
      <c r="D3907" t="str">
        <f>IF(HLOOKUP($D$1,'vInfo (Imported)'!$1:$5000,A3907,FALSE)&gt;0,
HLOOKUP($D$1,'vInfo (Imported)'!$1:$5000,A3907,FALSE),
"")</f>
        <v/>
      </c>
      <c r="E3907" t="str">
        <f>IF(HLOOKUP("Category",'vInfo (Imported)'!$1:$5000,A3907,FALSE)&gt;0,
HLOOKUP("Category",'vInfo (Imported)'!$1:$5000,A3907,FALSE),
"")</f>
        <v/>
      </c>
      <c r="F3907" t="str">
        <f>IF(HLOOKUP("OS according to the configuration file",'vInfo (Imported)'!$1:$5000,A3907,FALSE)&gt;0,
HLOOKUP("OS according to the configuration file",'vInfo (Imported)'!$1:$5000,A3907,FALSE),
"")</f>
        <v/>
      </c>
      <c r="G3907" s="1" t="str">
        <f>IF(HLOOKUP("Cluster",'vInfo (Imported)'!$1:$5000,A3907,FALSE)&gt;0,
HLOOKUP("Cluster",'vInfo (Imported)'!$1:$5000,A3907,FALSE),
"")</f>
        <v/>
      </c>
      <c r="K3907" s="28">
        <f>'vCluster (Imported)'!A3907</f>
        <v>0</v>
      </c>
      <c r="L3907">
        <f t="shared" si="369"/>
        <v>0</v>
      </c>
      <c r="M3907">
        <f t="shared" si="370"/>
        <v>0</v>
      </c>
      <c r="N3907">
        <f t="shared" si="371"/>
        <v>0</v>
      </c>
      <c r="O3907" s="1">
        <f t="shared" si="372"/>
        <v>0</v>
      </c>
      <c r="P3907">
        <f>SUMIFS('vCluster (Imported)'!$G:$G,'vCluster (Imported)'!$A:$A,K3907)</f>
        <v>0</v>
      </c>
      <c r="Q3907">
        <f t="shared" si="373"/>
        <v>0</v>
      </c>
    </row>
    <row r="3908" spans="1:17" x14ac:dyDescent="0.3">
      <c r="A3908">
        <f t="shared" si="368"/>
        <v>3908</v>
      </c>
      <c r="B3908" t="str">
        <f>IF(HLOOKUP("Memory",'vInfo (Imported)'!$1:$5000,A3908,FALSE)&gt;0,HLOOKUP("Memory",'vInfo (Imported)'!$1:$5000,A3908,FALSE),"")</f>
        <v/>
      </c>
      <c r="C3908" t="str">
        <f>IF(HLOOKUP("CPUs",'vInfo (Imported)'!$1:$5000,A3908,FALSE)&gt;0,
HLOOKUP("CPUs",'vInfo (Imported)'!$1:$5000,A3908,FALSE),
"")</f>
        <v/>
      </c>
      <c r="D3908" t="str">
        <f>IF(HLOOKUP($D$1,'vInfo (Imported)'!$1:$5000,A3908,FALSE)&gt;0,
HLOOKUP($D$1,'vInfo (Imported)'!$1:$5000,A3908,FALSE),
"")</f>
        <v/>
      </c>
      <c r="E3908" t="str">
        <f>IF(HLOOKUP("Category",'vInfo (Imported)'!$1:$5000,A3908,FALSE)&gt;0,
HLOOKUP("Category",'vInfo (Imported)'!$1:$5000,A3908,FALSE),
"")</f>
        <v/>
      </c>
      <c r="F3908" t="str">
        <f>IF(HLOOKUP("OS according to the configuration file",'vInfo (Imported)'!$1:$5000,A3908,FALSE)&gt;0,
HLOOKUP("OS according to the configuration file",'vInfo (Imported)'!$1:$5000,A3908,FALSE),
"")</f>
        <v/>
      </c>
      <c r="G3908" s="1" t="str">
        <f>IF(HLOOKUP("Cluster",'vInfo (Imported)'!$1:$5000,A3908,FALSE)&gt;0,
HLOOKUP("Cluster",'vInfo (Imported)'!$1:$5000,A3908,FALSE),
"")</f>
        <v/>
      </c>
      <c r="K3908" s="28">
        <f>'vCluster (Imported)'!A3908</f>
        <v>0</v>
      </c>
      <c r="L3908">
        <f t="shared" si="369"/>
        <v>0</v>
      </c>
      <c r="M3908">
        <f t="shared" si="370"/>
        <v>0</v>
      </c>
      <c r="N3908">
        <f t="shared" si="371"/>
        <v>0</v>
      </c>
      <c r="O3908" s="1">
        <f t="shared" si="372"/>
        <v>0</v>
      </c>
      <c r="P3908">
        <f>SUMIFS('vCluster (Imported)'!$G:$G,'vCluster (Imported)'!$A:$A,K3908)</f>
        <v>0</v>
      </c>
      <c r="Q3908">
        <f t="shared" si="373"/>
        <v>0</v>
      </c>
    </row>
    <row r="3909" spans="1:17" x14ac:dyDescent="0.3">
      <c r="A3909">
        <f t="shared" si="368"/>
        <v>3909</v>
      </c>
      <c r="B3909" t="str">
        <f>IF(HLOOKUP("Memory",'vInfo (Imported)'!$1:$5000,A3909,FALSE)&gt;0,HLOOKUP("Memory",'vInfo (Imported)'!$1:$5000,A3909,FALSE),"")</f>
        <v/>
      </c>
      <c r="C3909" t="str">
        <f>IF(HLOOKUP("CPUs",'vInfo (Imported)'!$1:$5000,A3909,FALSE)&gt;0,
HLOOKUP("CPUs",'vInfo (Imported)'!$1:$5000,A3909,FALSE),
"")</f>
        <v/>
      </c>
      <c r="D3909" t="str">
        <f>IF(HLOOKUP($D$1,'vInfo (Imported)'!$1:$5000,A3909,FALSE)&gt;0,
HLOOKUP($D$1,'vInfo (Imported)'!$1:$5000,A3909,FALSE),
"")</f>
        <v/>
      </c>
      <c r="E3909" t="str">
        <f>IF(HLOOKUP("Category",'vInfo (Imported)'!$1:$5000,A3909,FALSE)&gt;0,
HLOOKUP("Category",'vInfo (Imported)'!$1:$5000,A3909,FALSE),
"")</f>
        <v/>
      </c>
      <c r="F3909" t="str">
        <f>IF(HLOOKUP("OS according to the configuration file",'vInfo (Imported)'!$1:$5000,A3909,FALSE)&gt;0,
HLOOKUP("OS according to the configuration file",'vInfo (Imported)'!$1:$5000,A3909,FALSE),
"")</f>
        <v/>
      </c>
      <c r="G3909" s="1" t="str">
        <f>IF(HLOOKUP("Cluster",'vInfo (Imported)'!$1:$5000,A3909,FALSE)&gt;0,
HLOOKUP("Cluster",'vInfo (Imported)'!$1:$5000,A3909,FALSE),
"")</f>
        <v/>
      </c>
      <c r="K3909" s="28">
        <f>'vCluster (Imported)'!A3909</f>
        <v>0</v>
      </c>
      <c r="L3909">
        <f t="shared" si="369"/>
        <v>0</v>
      </c>
      <c r="M3909">
        <f t="shared" si="370"/>
        <v>0</v>
      </c>
      <c r="N3909">
        <f t="shared" si="371"/>
        <v>0</v>
      </c>
      <c r="O3909" s="1">
        <f t="shared" si="372"/>
        <v>0</v>
      </c>
      <c r="P3909">
        <f>SUMIFS('vCluster (Imported)'!$G:$G,'vCluster (Imported)'!$A:$A,K3909)</f>
        <v>0</v>
      </c>
      <c r="Q3909">
        <f t="shared" si="373"/>
        <v>0</v>
      </c>
    </row>
    <row r="3910" spans="1:17" x14ac:dyDescent="0.3">
      <c r="A3910">
        <f t="shared" si="368"/>
        <v>3910</v>
      </c>
      <c r="B3910" t="str">
        <f>IF(HLOOKUP("Memory",'vInfo (Imported)'!$1:$5000,A3910,FALSE)&gt;0,HLOOKUP("Memory",'vInfo (Imported)'!$1:$5000,A3910,FALSE),"")</f>
        <v/>
      </c>
      <c r="C3910" t="str">
        <f>IF(HLOOKUP("CPUs",'vInfo (Imported)'!$1:$5000,A3910,FALSE)&gt;0,
HLOOKUP("CPUs",'vInfo (Imported)'!$1:$5000,A3910,FALSE),
"")</f>
        <v/>
      </c>
      <c r="D3910" t="str">
        <f>IF(HLOOKUP($D$1,'vInfo (Imported)'!$1:$5000,A3910,FALSE)&gt;0,
HLOOKUP($D$1,'vInfo (Imported)'!$1:$5000,A3910,FALSE),
"")</f>
        <v/>
      </c>
      <c r="E3910" t="str">
        <f>IF(HLOOKUP("Category",'vInfo (Imported)'!$1:$5000,A3910,FALSE)&gt;0,
HLOOKUP("Category",'vInfo (Imported)'!$1:$5000,A3910,FALSE),
"")</f>
        <v/>
      </c>
      <c r="F3910" t="str">
        <f>IF(HLOOKUP("OS according to the configuration file",'vInfo (Imported)'!$1:$5000,A3910,FALSE)&gt;0,
HLOOKUP("OS according to the configuration file",'vInfo (Imported)'!$1:$5000,A3910,FALSE),
"")</f>
        <v/>
      </c>
      <c r="G3910" s="1" t="str">
        <f>IF(HLOOKUP("Cluster",'vInfo (Imported)'!$1:$5000,A3910,FALSE)&gt;0,
HLOOKUP("Cluster",'vInfo (Imported)'!$1:$5000,A3910,FALSE),
"")</f>
        <v/>
      </c>
      <c r="K3910" s="28">
        <f>'vCluster (Imported)'!A3910</f>
        <v>0</v>
      </c>
      <c r="L3910">
        <f t="shared" si="369"/>
        <v>0</v>
      </c>
      <c r="M3910">
        <f t="shared" si="370"/>
        <v>0</v>
      </c>
      <c r="N3910">
        <f t="shared" si="371"/>
        <v>0</v>
      </c>
      <c r="O3910" s="1">
        <f t="shared" si="372"/>
        <v>0</v>
      </c>
      <c r="P3910">
        <f>SUMIFS('vCluster (Imported)'!$G:$G,'vCluster (Imported)'!$A:$A,K3910)</f>
        <v>0</v>
      </c>
      <c r="Q3910">
        <f t="shared" si="373"/>
        <v>0</v>
      </c>
    </row>
    <row r="3911" spans="1:17" x14ac:dyDescent="0.3">
      <c r="A3911">
        <f t="shared" si="368"/>
        <v>3911</v>
      </c>
      <c r="B3911" t="str">
        <f>IF(HLOOKUP("Memory",'vInfo (Imported)'!$1:$5000,A3911,FALSE)&gt;0,HLOOKUP("Memory",'vInfo (Imported)'!$1:$5000,A3911,FALSE),"")</f>
        <v/>
      </c>
      <c r="C3911" t="str">
        <f>IF(HLOOKUP("CPUs",'vInfo (Imported)'!$1:$5000,A3911,FALSE)&gt;0,
HLOOKUP("CPUs",'vInfo (Imported)'!$1:$5000,A3911,FALSE),
"")</f>
        <v/>
      </c>
      <c r="D3911" t="str">
        <f>IF(HLOOKUP($D$1,'vInfo (Imported)'!$1:$5000,A3911,FALSE)&gt;0,
HLOOKUP($D$1,'vInfo (Imported)'!$1:$5000,A3911,FALSE),
"")</f>
        <v/>
      </c>
      <c r="E3911" t="str">
        <f>IF(HLOOKUP("Category",'vInfo (Imported)'!$1:$5000,A3911,FALSE)&gt;0,
HLOOKUP("Category",'vInfo (Imported)'!$1:$5000,A3911,FALSE),
"")</f>
        <v/>
      </c>
      <c r="F3911" t="str">
        <f>IF(HLOOKUP("OS according to the configuration file",'vInfo (Imported)'!$1:$5000,A3911,FALSE)&gt;0,
HLOOKUP("OS according to the configuration file",'vInfo (Imported)'!$1:$5000,A3911,FALSE),
"")</f>
        <v/>
      </c>
      <c r="G3911" s="1" t="str">
        <f>IF(HLOOKUP("Cluster",'vInfo (Imported)'!$1:$5000,A3911,FALSE)&gt;0,
HLOOKUP("Cluster",'vInfo (Imported)'!$1:$5000,A3911,FALSE),
"")</f>
        <v/>
      </c>
      <c r="K3911" s="28">
        <f>'vCluster (Imported)'!A3911</f>
        <v>0</v>
      </c>
      <c r="L3911">
        <f t="shared" si="369"/>
        <v>0</v>
      </c>
      <c r="M3911">
        <f t="shared" si="370"/>
        <v>0</v>
      </c>
      <c r="N3911">
        <f t="shared" si="371"/>
        <v>0</v>
      </c>
      <c r="O3911" s="1">
        <f t="shared" si="372"/>
        <v>0</v>
      </c>
      <c r="P3911">
        <f>SUMIFS('vCluster (Imported)'!$G:$G,'vCluster (Imported)'!$A:$A,K3911)</f>
        <v>0</v>
      </c>
      <c r="Q3911">
        <f t="shared" si="373"/>
        <v>0</v>
      </c>
    </row>
    <row r="3912" spans="1:17" x14ac:dyDescent="0.3">
      <c r="A3912">
        <f t="shared" si="368"/>
        <v>3912</v>
      </c>
      <c r="B3912" t="str">
        <f>IF(HLOOKUP("Memory",'vInfo (Imported)'!$1:$5000,A3912,FALSE)&gt;0,HLOOKUP("Memory",'vInfo (Imported)'!$1:$5000,A3912,FALSE),"")</f>
        <v/>
      </c>
      <c r="C3912" t="str">
        <f>IF(HLOOKUP("CPUs",'vInfo (Imported)'!$1:$5000,A3912,FALSE)&gt;0,
HLOOKUP("CPUs",'vInfo (Imported)'!$1:$5000,A3912,FALSE),
"")</f>
        <v/>
      </c>
      <c r="D3912" t="str">
        <f>IF(HLOOKUP($D$1,'vInfo (Imported)'!$1:$5000,A3912,FALSE)&gt;0,
HLOOKUP($D$1,'vInfo (Imported)'!$1:$5000,A3912,FALSE),
"")</f>
        <v/>
      </c>
      <c r="E3912" t="str">
        <f>IF(HLOOKUP("Category",'vInfo (Imported)'!$1:$5000,A3912,FALSE)&gt;0,
HLOOKUP("Category",'vInfo (Imported)'!$1:$5000,A3912,FALSE),
"")</f>
        <v/>
      </c>
      <c r="F3912" t="str">
        <f>IF(HLOOKUP("OS according to the configuration file",'vInfo (Imported)'!$1:$5000,A3912,FALSE)&gt;0,
HLOOKUP("OS according to the configuration file",'vInfo (Imported)'!$1:$5000,A3912,FALSE),
"")</f>
        <v/>
      </c>
      <c r="G3912" s="1" t="str">
        <f>IF(HLOOKUP("Cluster",'vInfo (Imported)'!$1:$5000,A3912,FALSE)&gt;0,
HLOOKUP("Cluster",'vInfo (Imported)'!$1:$5000,A3912,FALSE),
"")</f>
        <v/>
      </c>
      <c r="K3912" s="28">
        <f>'vCluster (Imported)'!A3912</f>
        <v>0</v>
      </c>
      <c r="L3912">
        <f t="shared" si="369"/>
        <v>0</v>
      </c>
      <c r="M3912">
        <f t="shared" si="370"/>
        <v>0</v>
      </c>
      <c r="N3912">
        <f t="shared" si="371"/>
        <v>0</v>
      </c>
      <c r="O3912" s="1">
        <f t="shared" si="372"/>
        <v>0</v>
      </c>
      <c r="P3912">
        <f>SUMIFS('vCluster (Imported)'!$G:$G,'vCluster (Imported)'!$A:$A,K3912)</f>
        <v>0</v>
      </c>
      <c r="Q3912">
        <f t="shared" si="373"/>
        <v>0</v>
      </c>
    </row>
    <row r="3913" spans="1:17" x14ac:dyDescent="0.3">
      <c r="A3913">
        <f t="shared" si="368"/>
        <v>3913</v>
      </c>
      <c r="B3913" t="str">
        <f>IF(HLOOKUP("Memory",'vInfo (Imported)'!$1:$5000,A3913,FALSE)&gt;0,HLOOKUP("Memory",'vInfo (Imported)'!$1:$5000,A3913,FALSE),"")</f>
        <v/>
      </c>
      <c r="C3913" t="str">
        <f>IF(HLOOKUP("CPUs",'vInfo (Imported)'!$1:$5000,A3913,FALSE)&gt;0,
HLOOKUP("CPUs",'vInfo (Imported)'!$1:$5000,A3913,FALSE),
"")</f>
        <v/>
      </c>
      <c r="D3913" t="str">
        <f>IF(HLOOKUP($D$1,'vInfo (Imported)'!$1:$5000,A3913,FALSE)&gt;0,
HLOOKUP($D$1,'vInfo (Imported)'!$1:$5000,A3913,FALSE),
"")</f>
        <v/>
      </c>
      <c r="E3913" t="str">
        <f>IF(HLOOKUP("Category",'vInfo (Imported)'!$1:$5000,A3913,FALSE)&gt;0,
HLOOKUP("Category",'vInfo (Imported)'!$1:$5000,A3913,FALSE),
"")</f>
        <v/>
      </c>
      <c r="F3913" t="str">
        <f>IF(HLOOKUP("OS according to the configuration file",'vInfo (Imported)'!$1:$5000,A3913,FALSE)&gt;0,
HLOOKUP("OS according to the configuration file",'vInfo (Imported)'!$1:$5000,A3913,FALSE),
"")</f>
        <v/>
      </c>
      <c r="G3913" s="1" t="str">
        <f>IF(HLOOKUP("Cluster",'vInfo (Imported)'!$1:$5000,A3913,FALSE)&gt;0,
HLOOKUP("Cluster",'vInfo (Imported)'!$1:$5000,A3913,FALSE),
"")</f>
        <v/>
      </c>
      <c r="K3913" s="28">
        <f>'vCluster (Imported)'!A3913</f>
        <v>0</v>
      </c>
      <c r="L3913">
        <f t="shared" si="369"/>
        <v>0</v>
      </c>
      <c r="M3913">
        <f t="shared" si="370"/>
        <v>0</v>
      </c>
      <c r="N3913">
        <f t="shared" si="371"/>
        <v>0</v>
      </c>
      <c r="O3913" s="1">
        <f t="shared" si="372"/>
        <v>0</v>
      </c>
      <c r="P3913">
        <f>SUMIFS('vCluster (Imported)'!$G:$G,'vCluster (Imported)'!$A:$A,K3913)</f>
        <v>0</v>
      </c>
      <c r="Q3913">
        <f t="shared" si="373"/>
        <v>0</v>
      </c>
    </row>
    <row r="3914" spans="1:17" x14ac:dyDescent="0.3">
      <c r="A3914">
        <f t="shared" si="368"/>
        <v>3914</v>
      </c>
      <c r="B3914" t="str">
        <f>IF(HLOOKUP("Memory",'vInfo (Imported)'!$1:$5000,A3914,FALSE)&gt;0,HLOOKUP("Memory",'vInfo (Imported)'!$1:$5000,A3914,FALSE),"")</f>
        <v/>
      </c>
      <c r="C3914" t="str">
        <f>IF(HLOOKUP("CPUs",'vInfo (Imported)'!$1:$5000,A3914,FALSE)&gt;0,
HLOOKUP("CPUs",'vInfo (Imported)'!$1:$5000,A3914,FALSE),
"")</f>
        <v/>
      </c>
      <c r="D3914" t="str">
        <f>IF(HLOOKUP($D$1,'vInfo (Imported)'!$1:$5000,A3914,FALSE)&gt;0,
HLOOKUP($D$1,'vInfo (Imported)'!$1:$5000,A3914,FALSE),
"")</f>
        <v/>
      </c>
      <c r="E3914" t="str">
        <f>IF(HLOOKUP("Category",'vInfo (Imported)'!$1:$5000,A3914,FALSE)&gt;0,
HLOOKUP("Category",'vInfo (Imported)'!$1:$5000,A3914,FALSE),
"")</f>
        <v/>
      </c>
      <c r="F3914" t="str">
        <f>IF(HLOOKUP("OS according to the configuration file",'vInfo (Imported)'!$1:$5000,A3914,FALSE)&gt;0,
HLOOKUP("OS according to the configuration file",'vInfo (Imported)'!$1:$5000,A3914,FALSE),
"")</f>
        <v/>
      </c>
      <c r="G3914" s="1" t="str">
        <f>IF(HLOOKUP("Cluster",'vInfo (Imported)'!$1:$5000,A3914,FALSE)&gt;0,
HLOOKUP("Cluster",'vInfo (Imported)'!$1:$5000,A3914,FALSE),
"")</f>
        <v/>
      </c>
      <c r="K3914" s="28">
        <f>'vCluster (Imported)'!A3914</f>
        <v>0</v>
      </c>
      <c r="L3914">
        <f t="shared" si="369"/>
        <v>0</v>
      </c>
      <c r="M3914">
        <f t="shared" si="370"/>
        <v>0</v>
      </c>
      <c r="N3914">
        <f t="shared" si="371"/>
        <v>0</v>
      </c>
      <c r="O3914" s="1">
        <f t="shared" si="372"/>
        <v>0</v>
      </c>
      <c r="P3914">
        <f>SUMIFS('vCluster (Imported)'!$G:$G,'vCluster (Imported)'!$A:$A,K3914)</f>
        <v>0</v>
      </c>
      <c r="Q3914">
        <f t="shared" si="373"/>
        <v>0</v>
      </c>
    </row>
    <row r="3915" spans="1:17" x14ac:dyDescent="0.3">
      <c r="A3915">
        <f t="shared" si="368"/>
        <v>3915</v>
      </c>
      <c r="B3915" t="str">
        <f>IF(HLOOKUP("Memory",'vInfo (Imported)'!$1:$5000,A3915,FALSE)&gt;0,HLOOKUP("Memory",'vInfo (Imported)'!$1:$5000,A3915,FALSE),"")</f>
        <v/>
      </c>
      <c r="C3915" t="str">
        <f>IF(HLOOKUP("CPUs",'vInfo (Imported)'!$1:$5000,A3915,FALSE)&gt;0,
HLOOKUP("CPUs",'vInfo (Imported)'!$1:$5000,A3915,FALSE),
"")</f>
        <v/>
      </c>
      <c r="D3915" t="str">
        <f>IF(HLOOKUP($D$1,'vInfo (Imported)'!$1:$5000,A3915,FALSE)&gt;0,
HLOOKUP($D$1,'vInfo (Imported)'!$1:$5000,A3915,FALSE),
"")</f>
        <v/>
      </c>
      <c r="E3915" t="str">
        <f>IF(HLOOKUP("Category",'vInfo (Imported)'!$1:$5000,A3915,FALSE)&gt;0,
HLOOKUP("Category",'vInfo (Imported)'!$1:$5000,A3915,FALSE),
"")</f>
        <v/>
      </c>
      <c r="F3915" t="str">
        <f>IF(HLOOKUP("OS according to the configuration file",'vInfo (Imported)'!$1:$5000,A3915,FALSE)&gt;0,
HLOOKUP("OS according to the configuration file",'vInfo (Imported)'!$1:$5000,A3915,FALSE),
"")</f>
        <v/>
      </c>
      <c r="G3915" s="1" t="str">
        <f>IF(HLOOKUP("Cluster",'vInfo (Imported)'!$1:$5000,A3915,FALSE)&gt;0,
HLOOKUP("Cluster",'vInfo (Imported)'!$1:$5000,A3915,FALSE),
"")</f>
        <v/>
      </c>
      <c r="K3915" s="28">
        <f>'vCluster (Imported)'!A3915</f>
        <v>0</v>
      </c>
      <c r="L3915">
        <f t="shared" si="369"/>
        <v>0</v>
      </c>
      <c r="M3915">
        <f t="shared" si="370"/>
        <v>0</v>
      </c>
      <c r="N3915">
        <f t="shared" si="371"/>
        <v>0</v>
      </c>
      <c r="O3915" s="1">
        <f t="shared" si="372"/>
        <v>0</v>
      </c>
      <c r="P3915">
        <f>SUMIFS('vCluster (Imported)'!$G:$G,'vCluster (Imported)'!$A:$A,K3915)</f>
        <v>0</v>
      </c>
      <c r="Q3915">
        <f t="shared" si="373"/>
        <v>0</v>
      </c>
    </row>
    <row r="3916" spans="1:17" x14ac:dyDescent="0.3">
      <c r="A3916">
        <f t="shared" si="368"/>
        <v>3916</v>
      </c>
      <c r="B3916" t="str">
        <f>IF(HLOOKUP("Memory",'vInfo (Imported)'!$1:$5000,A3916,FALSE)&gt;0,HLOOKUP("Memory",'vInfo (Imported)'!$1:$5000,A3916,FALSE),"")</f>
        <v/>
      </c>
      <c r="C3916" t="str">
        <f>IF(HLOOKUP("CPUs",'vInfo (Imported)'!$1:$5000,A3916,FALSE)&gt;0,
HLOOKUP("CPUs",'vInfo (Imported)'!$1:$5000,A3916,FALSE),
"")</f>
        <v/>
      </c>
      <c r="D3916" t="str">
        <f>IF(HLOOKUP($D$1,'vInfo (Imported)'!$1:$5000,A3916,FALSE)&gt;0,
HLOOKUP($D$1,'vInfo (Imported)'!$1:$5000,A3916,FALSE),
"")</f>
        <v/>
      </c>
      <c r="E3916" t="str">
        <f>IF(HLOOKUP("Category",'vInfo (Imported)'!$1:$5000,A3916,FALSE)&gt;0,
HLOOKUP("Category",'vInfo (Imported)'!$1:$5000,A3916,FALSE),
"")</f>
        <v/>
      </c>
      <c r="F3916" t="str">
        <f>IF(HLOOKUP("OS according to the configuration file",'vInfo (Imported)'!$1:$5000,A3916,FALSE)&gt;0,
HLOOKUP("OS according to the configuration file",'vInfo (Imported)'!$1:$5000,A3916,FALSE),
"")</f>
        <v/>
      </c>
      <c r="G3916" s="1" t="str">
        <f>IF(HLOOKUP("Cluster",'vInfo (Imported)'!$1:$5000,A3916,FALSE)&gt;0,
HLOOKUP("Cluster",'vInfo (Imported)'!$1:$5000,A3916,FALSE),
"")</f>
        <v/>
      </c>
      <c r="K3916" s="28">
        <f>'vCluster (Imported)'!A3916</f>
        <v>0</v>
      </c>
      <c r="L3916">
        <f t="shared" si="369"/>
        <v>0</v>
      </c>
      <c r="M3916">
        <f t="shared" si="370"/>
        <v>0</v>
      </c>
      <c r="N3916">
        <f t="shared" si="371"/>
        <v>0</v>
      </c>
      <c r="O3916" s="1">
        <f t="shared" si="372"/>
        <v>0</v>
      </c>
      <c r="P3916">
        <f>SUMIFS('vCluster (Imported)'!$G:$G,'vCluster (Imported)'!$A:$A,K3916)</f>
        <v>0</v>
      </c>
      <c r="Q3916">
        <f t="shared" si="373"/>
        <v>0</v>
      </c>
    </row>
    <row r="3917" spans="1:17" x14ac:dyDescent="0.3">
      <c r="A3917">
        <f t="shared" si="368"/>
        <v>3917</v>
      </c>
      <c r="B3917" t="str">
        <f>IF(HLOOKUP("Memory",'vInfo (Imported)'!$1:$5000,A3917,FALSE)&gt;0,HLOOKUP("Memory",'vInfo (Imported)'!$1:$5000,A3917,FALSE),"")</f>
        <v/>
      </c>
      <c r="C3917" t="str">
        <f>IF(HLOOKUP("CPUs",'vInfo (Imported)'!$1:$5000,A3917,FALSE)&gt;0,
HLOOKUP("CPUs",'vInfo (Imported)'!$1:$5000,A3917,FALSE),
"")</f>
        <v/>
      </c>
      <c r="D3917" t="str">
        <f>IF(HLOOKUP($D$1,'vInfo (Imported)'!$1:$5000,A3917,FALSE)&gt;0,
HLOOKUP($D$1,'vInfo (Imported)'!$1:$5000,A3917,FALSE),
"")</f>
        <v/>
      </c>
      <c r="E3917" t="str">
        <f>IF(HLOOKUP("Category",'vInfo (Imported)'!$1:$5000,A3917,FALSE)&gt;0,
HLOOKUP("Category",'vInfo (Imported)'!$1:$5000,A3917,FALSE),
"")</f>
        <v/>
      </c>
      <c r="F3917" t="str">
        <f>IF(HLOOKUP("OS according to the configuration file",'vInfo (Imported)'!$1:$5000,A3917,FALSE)&gt;0,
HLOOKUP("OS according to the configuration file",'vInfo (Imported)'!$1:$5000,A3917,FALSE),
"")</f>
        <v/>
      </c>
      <c r="G3917" s="1" t="str">
        <f>IF(HLOOKUP("Cluster",'vInfo (Imported)'!$1:$5000,A3917,FALSE)&gt;0,
HLOOKUP("Cluster",'vInfo (Imported)'!$1:$5000,A3917,FALSE),
"")</f>
        <v/>
      </c>
      <c r="K3917" s="28">
        <f>'vCluster (Imported)'!A3917</f>
        <v>0</v>
      </c>
      <c r="L3917">
        <f t="shared" si="369"/>
        <v>0</v>
      </c>
      <c r="M3917">
        <f t="shared" si="370"/>
        <v>0</v>
      </c>
      <c r="N3917">
        <f t="shared" si="371"/>
        <v>0</v>
      </c>
      <c r="O3917" s="1">
        <f t="shared" si="372"/>
        <v>0</v>
      </c>
      <c r="P3917">
        <f>SUMIFS('vCluster (Imported)'!$G:$G,'vCluster (Imported)'!$A:$A,K3917)</f>
        <v>0</v>
      </c>
      <c r="Q3917">
        <f t="shared" si="373"/>
        <v>0</v>
      </c>
    </row>
    <row r="3918" spans="1:17" x14ac:dyDescent="0.3">
      <c r="A3918">
        <f t="shared" si="368"/>
        <v>3918</v>
      </c>
      <c r="B3918" t="str">
        <f>IF(HLOOKUP("Memory",'vInfo (Imported)'!$1:$5000,A3918,FALSE)&gt;0,HLOOKUP("Memory",'vInfo (Imported)'!$1:$5000,A3918,FALSE),"")</f>
        <v/>
      </c>
      <c r="C3918" t="str">
        <f>IF(HLOOKUP("CPUs",'vInfo (Imported)'!$1:$5000,A3918,FALSE)&gt;0,
HLOOKUP("CPUs",'vInfo (Imported)'!$1:$5000,A3918,FALSE),
"")</f>
        <v/>
      </c>
      <c r="D3918" t="str">
        <f>IF(HLOOKUP($D$1,'vInfo (Imported)'!$1:$5000,A3918,FALSE)&gt;0,
HLOOKUP($D$1,'vInfo (Imported)'!$1:$5000,A3918,FALSE),
"")</f>
        <v/>
      </c>
      <c r="E3918" t="str">
        <f>IF(HLOOKUP("Category",'vInfo (Imported)'!$1:$5000,A3918,FALSE)&gt;0,
HLOOKUP("Category",'vInfo (Imported)'!$1:$5000,A3918,FALSE),
"")</f>
        <v/>
      </c>
      <c r="F3918" t="str">
        <f>IF(HLOOKUP("OS according to the configuration file",'vInfo (Imported)'!$1:$5000,A3918,FALSE)&gt;0,
HLOOKUP("OS according to the configuration file",'vInfo (Imported)'!$1:$5000,A3918,FALSE),
"")</f>
        <v/>
      </c>
      <c r="G3918" s="1" t="str">
        <f>IF(HLOOKUP("Cluster",'vInfo (Imported)'!$1:$5000,A3918,FALSE)&gt;0,
HLOOKUP("Cluster",'vInfo (Imported)'!$1:$5000,A3918,FALSE),
"")</f>
        <v/>
      </c>
      <c r="K3918" s="28">
        <f>'vCluster (Imported)'!A3918</f>
        <v>0</v>
      </c>
      <c r="L3918">
        <f t="shared" si="369"/>
        <v>0</v>
      </c>
      <c r="M3918">
        <f t="shared" si="370"/>
        <v>0</v>
      </c>
      <c r="N3918">
        <f t="shared" si="371"/>
        <v>0</v>
      </c>
      <c r="O3918" s="1">
        <f t="shared" si="372"/>
        <v>0</v>
      </c>
      <c r="P3918">
        <f>SUMIFS('vCluster (Imported)'!$G:$G,'vCluster (Imported)'!$A:$A,K3918)</f>
        <v>0</v>
      </c>
      <c r="Q3918">
        <f t="shared" si="373"/>
        <v>0</v>
      </c>
    </row>
    <row r="3919" spans="1:17" x14ac:dyDescent="0.3">
      <c r="A3919">
        <f t="shared" si="368"/>
        <v>3919</v>
      </c>
      <c r="B3919" t="str">
        <f>IF(HLOOKUP("Memory",'vInfo (Imported)'!$1:$5000,A3919,FALSE)&gt;0,HLOOKUP("Memory",'vInfo (Imported)'!$1:$5000,A3919,FALSE),"")</f>
        <v/>
      </c>
      <c r="C3919" t="str">
        <f>IF(HLOOKUP("CPUs",'vInfo (Imported)'!$1:$5000,A3919,FALSE)&gt;0,
HLOOKUP("CPUs",'vInfo (Imported)'!$1:$5000,A3919,FALSE),
"")</f>
        <v/>
      </c>
      <c r="D3919" t="str">
        <f>IF(HLOOKUP($D$1,'vInfo (Imported)'!$1:$5000,A3919,FALSE)&gt;0,
HLOOKUP($D$1,'vInfo (Imported)'!$1:$5000,A3919,FALSE),
"")</f>
        <v/>
      </c>
      <c r="E3919" t="str">
        <f>IF(HLOOKUP("Category",'vInfo (Imported)'!$1:$5000,A3919,FALSE)&gt;0,
HLOOKUP("Category",'vInfo (Imported)'!$1:$5000,A3919,FALSE),
"")</f>
        <v/>
      </c>
      <c r="F3919" t="str">
        <f>IF(HLOOKUP("OS according to the configuration file",'vInfo (Imported)'!$1:$5000,A3919,FALSE)&gt;0,
HLOOKUP("OS according to the configuration file",'vInfo (Imported)'!$1:$5000,A3919,FALSE),
"")</f>
        <v/>
      </c>
      <c r="G3919" s="1" t="str">
        <f>IF(HLOOKUP("Cluster",'vInfo (Imported)'!$1:$5000,A3919,FALSE)&gt;0,
HLOOKUP("Cluster",'vInfo (Imported)'!$1:$5000,A3919,FALSE),
"")</f>
        <v/>
      </c>
      <c r="K3919" s="28">
        <f>'vCluster (Imported)'!A3919</f>
        <v>0</v>
      </c>
      <c r="L3919">
        <f t="shared" si="369"/>
        <v>0</v>
      </c>
      <c r="M3919">
        <f t="shared" si="370"/>
        <v>0</v>
      </c>
      <c r="N3919">
        <f t="shared" si="371"/>
        <v>0</v>
      </c>
      <c r="O3919" s="1">
        <f t="shared" si="372"/>
        <v>0</v>
      </c>
      <c r="P3919">
        <f>SUMIFS('vCluster (Imported)'!$G:$G,'vCluster (Imported)'!$A:$A,K3919)</f>
        <v>0</v>
      </c>
      <c r="Q3919">
        <f t="shared" si="373"/>
        <v>0</v>
      </c>
    </row>
    <row r="3920" spans="1:17" x14ac:dyDescent="0.3">
      <c r="A3920">
        <f t="shared" si="368"/>
        <v>3920</v>
      </c>
      <c r="B3920" t="str">
        <f>IF(HLOOKUP("Memory",'vInfo (Imported)'!$1:$5000,A3920,FALSE)&gt;0,HLOOKUP("Memory",'vInfo (Imported)'!$1:$5000,A3920,FALSE),"")</f>
        <v/>
      </c>
      <c r="C3920" t="str">
        <f>IF(HLOOKUP("CPUs",'vInfo (Imported)'!$1:$5000,A3920,FALSE)&gt;0,
HLOOKUP("CPUs",'vInfo (Imported)'!$1:$5000,A3920,FALSE),
"")</f>
        <v/>
      </c>
      <c r="D3920" t="str">
        <f>IF(HLOOKUP($D$1,'vInfo (Imported)'!$1:$5000,A3920,FALSE)&gt;0,
HLOOKUP($D$1,'vInfo (Imported)'!$1:$5000,A3920,FALSE),
"")</f>
        <v/>
      </c>
      <c r="E3920" t="str">
        <f>IF(HLOOKUP("Category",'vInfo (Imported)'!$1:$5000,A3920,FALSE)&gt;0,
HLOOKUP("Category",'vInfo (Imported)'!$1:$5000,A3920,FALSE),
"")</f>
        <v/>
      </c>
      <c r="F3920" t="str">
        <f>IF(HLOOKUP("OS according to the configuration file",'vInfo (Imported)'!$1:$5000,A3920,FALSE)&gt;0,
HLOOKUP("OS according to the configuration file",'vInfo (Imported)'!$1:$5000,A3920,FALSE),
"")</f>
        <v/>
      </c>
      <c r="G3920" s="1" t="str">
        <f>IF(HLOOKUP("Cluster",'vInfo (Imported)'!$1:$5000,A3920,FALSE)&gt;0,
HLOOKUP("Cluster",'vInfo (Imported)'!$1:$5000,A3920,FALSE),
"")</f>
        <v/>
      </c>
      <c r="K3920" s="28">
        <f>'vCluster (Imported)'!A3920</f>
        <v>0</v>
      </c>
      <c r="L3920">
        <f t="shared" si="369"/>
        <v>0</v>
      </c>
      <c r="M3920">
        <f t="shared" si="370"/>
        <v>0</v>
      </c>
      <c r="N3920">
        <f t="shared" si="371"/>
        <v>0</v>
      </c>
      <c r="O3920" s="1">
        <f t="shared" si="372"/>
        <v>0</v>
      </c>
      <c r="P3920">
        <f>SUMIFS('vCluster (Imported)'!$G:$G,'vCluster (Imported)'!$A:$A,K3920)</f>
        <v>0</v>
      </c>
      <c r="Q3920">
        <f t="shared" si="373"/>
        <v>0</v>
      </c>
    </row>
    <row r="3921" spans="1:17" x14ac:dyDescent="0.3">
      <c r="A3921">
        <f t="shared" si="368"/>
        <v>3921</v>
      </c>
      <c r="B3921" t="str">
        <f>IF(HLOOKUP("Memory",'vInfo (Imported)'!$1:$5000,A3921,FALSE)&gt;0,HLOOKUP("Memory",'vInfo (Imported)'!$1:$5000,A3921,FALSE),"")</f>
        <v/>
      </c>
      <c r="C3921" t="str">
        <f>IF(HLOOKUP("CPUs",'vInfo (Imported)'!$1:$5000,A3921,FALSE)&gt;0,
HLOOKUP("CPUs",'vInfo (Imported)'!$1:$5000,A3921,FALSE),
"")</f>
        <v/>
      </c>
      <c r="D3921" t="str">
        <f>IF(HLOOKUP($D$1,'vInfo (Imported)'!$1:$5000,A3921,FALSE)&gt;0,
HLOOKUP($D$1,'vInfo (Imported)'!$1:$5000,A3921,FALSE),
"")</f>
        <v/>
      </c>
      <c r="E3921" t="str">
        <f>IF(HLOOKUP("Category",'vInfo (Imported)'!$1:$5000,A3921,FALSE)&gt;0,
HLOOKUP("Category",'vInfo (Imported)'!$1:$5000,A3921,FALSE),
"")</f>
        <v/>
      </c>
      <c r="F3921" t="str">
        <f>IF(HLOOKUP("OS according to the configuration file",'vInfo (Imported)'!$1:$5000,A3921,FALSE)&gt;0,
HLOOKUP("OS according to the configuration file",'vInfo (Imported)'!$1:$5000,A3921,FALSE),
"")</f>
        <v/>
      </c>
      <c r="G3921" s="1" t="str">
        <f>IF(HLOOKUP("Cluster",'vInfo (Imported)'!$1:$5000,A3921,FALSE)&gt;0,
HLOOKUP("Cluster",'vInfo (Imported)'!$1:$5000,A3921,FALSE),
"")</f>
        <v/>
      </c>
      <c r="K3921" s="28">
        <f>'vCluster (Imported)'!A3921</f>
        <v>0</v>
      </c>
      <c r="L3921">
        <f t="shared" si="369"/>
        <v>0</v>
      </c>
      <c r="M3921">
        <f t="shared" si="370"/>
        <v>0</v>
      </c>
      <c r="N3921">
        <f t="shared" si="371"/>
        <v>0</v>
      </c>
      <c r="O3921" s="1">
        <f t="shared" si="372"/>
        <v>0</v>
      </c>
      <c r="P3921">
        <f>SUMIFS('vCluster (Imported)'!$G:$G,'vCluster (Imported)'!$A:$A,K3921)</f>
        <v>0</v>
      </c>
      <c r="Q3921">
        <f t="shared" si="373"/>
        <v>0</v>
      </c>
    </row>
    <row r="3922" spans="1:17" x14ac:dyDescent="0.3">
      <c r="A3922">
        <f t="shared" si="368"/>
        <v>3922</v>
      </c>
      <c r="B3922" t="str">
        <f>IF(HLOOKUP("Memory",'vInfo (Imported)'!$1:$5000,A3922,FALSE)&gt;0,HLOOKUP("Memory",'vInfo (Imported)'!$1:$5000,A3922,FALSE),"")</f>
        <v/>
      </c>
      <c r="C3922" t="str">
        <f>IF(HLOOKUP("CPUs",'vInfo (Imported)'!$1:$5000,A3922,FALSE)&gt;0,
HLOOKUP("CPUs",'vInfo (Imported)'!$1:$5000,A3922,FALSE),
"")</f>
        <v/>
      </c>
      <c r="D3922" t="str">
        <f>IF(HLOOKUP($D$1,'vInfo (Imported)'!$1:$5000,A3922,FALSE)&gt;0,
HLOOKUP($D$1,'vInfo (Imported)'!$1:$5000,A3922,FALSE),
"")</f>
        <v/>
      </c>
      <c r="E3922" t="str">
        <f>IF(HLOOKUP("Category",'vInfo (Imported)'!$1:$5000,A3922,FALSE)&gt;0,
HLOOKUP("Category",'vInfo (Imported)'!$1:$5000,A3922,FALSE),
"")</f>
        <v/>
      </c>
      <c r="F3922" t="str">
        <f>IF(HLOOKUP("OS according to the configuration file",'vInfo (Imported)'!$1:$5000,A3922,FALSE)&gt;0,
HLOOKUP("OS according to the configuration file",'vInfo (Imported)'!$1:$5000,A3922,FALSE),
"")</f>
        <v/>
      </c>
      <c r="G3922" s="1" t="str">
        <f>IF(HLOOKUP("Cluster",'vInfo (Imported)'!$1:$5000,A3922,FALSE)&gt;0,
HLOOKUP("Cluster",'vInfo (Imported)'!$1:$5000,A3922,FALSE),
"")</f>
        <v/>
      </c>
      <c r="K3922" s="28">
        <f>'vCluster (Imported)'!A3922</f>
        <v>0</v>
      </c>
      <c r="L3922">
        <f t="shared" si="369"/>
        <v>0</v>
      </c>
      <c r="M3922">
        <f t="shared" si="370"/>
        <v>0</v>
      </c>
      <c r="N3922">
        <f t="shared" si="371"/>
        <v>0</v>
      </c>
      <c r="O3922" s="1">
        <f t="shared" si="372"/>
        <v>0</v>
      </c>
      <c r="P3922">
        <f>SUMIFS('vCluster (Imported)'!$G:$G,'vCluster (Imported)'!$A:$A,K3922)</f>
        <v>0</v>
      </c>
      <c r="Q3922">
        <f t="shared" si="373"/>
        <v>0</v>
      </c>
    </row>
    <row r="3923" spans="1:17" x14ac:dyDescent="0.3">
      <c r="A3923">
        <f t="shared" si="368"/>
        <v>3923</v>
      </c>
      <c r="B3923" t="str">
        <f>IF(HLOOKUP("Memory",'vInfo (Imported)'!$1:$5000,A3923,FALSE)&gt;0,HLOOKUP("Memory",'vInfo (Imported)'!$1:$5000,A3923,FALSE),"")</f>
        <v/>
      </c>
      <c r="C3923" t="str">
        <f>IF(HLOOKUP("CPUs",'vInfo (Imported)'!$1:$5000,A3923,FALSE)&gt;0,
HLOOKUP("CPUs",'vInfo (Imported)'!$1:$5000,A3923,FALSE),
"")</f>
        <v/>
      </c>
      <c r="D3923" t="str">
        <f>IF(HLOOKUP($D$1,'vInfo (Imported)'!$1:$5000,A3923,FALSE)&gt;0,
HLOOKUP($D$1,'vInfo (Imported)'!$1:$5000,A3923,FALSE),
"")</f>
        <v/>
      </c>
      <c r="E3923" t="str">
        <f>IF(HLOOKUP("Category",'vInfo (Imported)'!$1:$5000,A3923,FALSE)&gt;0,
HLOOKUP("Category",'vInfo (Imported)'!$1:$5000,A3923,FALSE),
"")</f>
        <v/>
      </c>
      <c r="F3923" t="str">
        <f>IF(HLOOKUP("OS according to the configuration file",'vInfo (Imported)'!$1:$5000,A3923,FALSE)&gt;0,
HLOOKUP("OS according to the configuration file",'vInfo (Imported)'!$1:$5000,A3923,FALSE),
"")</f>
        <v/>
      </c>
      <c r="G3923" s="1" t="str">
        <f>IF(HLOOKUP("Cluster",'vInfo (Imported)'!$1:$5000,A3923,FALSE)&gt;0,
HLOOKUP("Cluster",'vInfo (Imported)'!$1:$5000,A3923,FALSE),
"")</f>
        <v/>
      </c>
      <c r="K3923" s="28">
        <f>'vCluster (Imported)'!A3923</f>
        <v>0</v>
      </c>
      <c r="L3923">
        <f t="shared" si="369"/>
        <v>0</v>
      </c>
      <c r="M3923">
        <f t="shared" si="370"/>
        <v>0</v>
      </c>
      <c r="N3923">
        <f t="shared" si="371"/>
        <v>0</v>
      </c>
      <c r="O3923" s="1">
        <f t="shared" si="372"/>
        <v>0</v>
      </c>
      <c r="P3923">
        <f>SUMIFS('vCluster (Imported)'!$G:$G,'vCluster (Imported)'!$A:$A,K3923)</f>
        <v>0</v>
      </c>
      <c r="Q3923">
        <f t="shared" si="373"/>
        <v>0</v>
      </c>
    </row>
    <row r="3924" spans="1:17" x14ac:dyDescent="0.3">
      <c r="A3924">
        <f t="shared" si="368"/>
        <v>3924</v>
      </c>
      <c r="B3924" t="str">
        <f>IF(HLOOKUP("Memory",'vInfo (Imported)'!$1:$5000,A3924,FALSE)&gt;0,HLOOKUP("Memory",'vInfo (Imported)'!$1:$5000,A3924,FALSE),"")</f>
        <v/>
      </c>
      <c r="C3924" t="str">
        <f>IF(HLOOKUP("CPUs",'vInfo (Imported)'!$1:$5000,A3924,FALSE)&gt;0,
HLOOKUP("CPUs",'vInfo (Imported)'!$1:$5000,A3924,FALSE),
"")</f>
        <v/>
      </c>
      <c r="D3924" t="str">
        <f>IF(HLOOKUP($D$1,'vInfo (Imported)'!$1:$5000,A3924,FALSE)&gt;0,
HLOOKUP($D$1,'vInfo (Imported)'!$1:$5000,A3924,FALSE),
"")</f>
        <v/>
      </c>
      <c r="E3924" t="str">
        <f>IF(HLOOKUP("Category",'vInfo (Imported)'!$1:$5000,A3924,FALSE)&gt;0,
HLOOKUP("Category",'vInfo (Imported)'!$1:$5000,A3924,FALSE),
"")</f>
        <v/>
      </c>
      <c r="F3924" t="str">
        <f>IF(HLOOKUP("OS according to the configuration file",'vInfo (Imported)'!$1:$5000,A3924,FALSE)&gt;0,
HLOOKUP("OS according to the configuration file",'vInfo (Imported)'!$1:$5000,A3924,FALSE),
"")</f>
        <v/>
      </c>
      <c r="G3924" s="1" t="str">
        <f>IF(HLOOKUP("Cluster",'vInfo (Imported)'!$1:$5000,A3924,FALSE)&gt;0,
HLOOKUP("Cluster",'vInfo (Imported)'!$1:$5000,A3924,FALSE),
"")</f>
        <v/>
      </c>
      <c r="K3924" s="28">
        <f>'vCluster (Imported)'!A3924</f>
        <v>0</v>
      </c>
      <c r="L3924">
        <f t="shared" si="369"/>
        <v>0</v>
      </c>
      <c r="M3924">
        <f t="shared" si="370"/>
        <v>0</v>
      </c>
      <c r="N3924">
        <f t="shared" si="371"/>
        <v>0</v>
      </c>
      <c r="O3924" s="1">
        <f t="shared" si="372"/>
        <v>0</v>
      </c>
      <c r="P3924">
        <f>SUMIFS('vCluster (Imported)'!$G:$G,'vCluster (Imported)'!$A:$A,K3924)</f>
        <v>0</v>
      </c>
      <c r="Q3924">
        <f t="shared" si="373"/>
        <v>0</v>
      </c>
    </row>
    <row r="3925" spans="1:17" x14ac:dyDescent="0.3">
      <c r="A3925">
        <f t="shared" si="368"/>
        <v>3925</v>
      </c>
      <c r="B3925" t="str">
        <f>IF(HLOOKUP("Memory",'vInfo (Imported)'!$1:$5000,A3925,FALSE)&gt;0,HLOOKUP("Memory",'vInfo (Imported)'!$1:$5000,A3925,FALSE),"")</f>
        <v/>
      </c>
      <c r="C3925" t="str">
        <f>IF(HLOOKUP("CPUs",'vInfo (Imported)'!$1:$5000,A3925,FALSE)&gt;0,
HLOOKUP("CPUs",'vInfo (Imported)'!$1:$5000,A3925,FALSE),
"")</f>
        <v/>
      </c>
      <c r="D3925" t="str">
        <f>IF(HLOOKUP($D$1,'vInfo (Imported)'!$1:$5000,A3925,FALSE)&gt;0,
HLOOKUP($D$1,'vInfo (Imported)'!$1:$5000,A3925,FALSE),
"")</f>
        <v/>
      </c>
      <c r="E3925" t="str">
        <f>IF(HLOOKUP("Category",'vInfo (Imported)'!$1:$5000,A3925,FALSE)&gt;0,
HLOOKUP("Category",'vInfo (Imported)'!$1:$5000,A3925,FALSE),
"")</f>
        <v/>
      </c>
      <c r="F3925" t="str">
        <f>IF(HLOOKUP("OS according to the configuration file",'vInfo (Imported)'!$1:$5000,A3925,FALSE)&gt;0,
HLOOKUP("OS according to the configuration file",'vInfo (Imported)'!$1:$5000,A3925,FALSE),
"")</f>
        <v/>
      </c>
      <c r="G3925" s="1" t="str">
        <f>IF(HLOOKUP("Cluster",'vInfo (Imported)'!$1:$5000,A3925,FALSE)&gt;0,
HLOOKUP("Cluster",'vInfo (Imported)'!$1:$5000,A3925,FALSE),
"")</f>
        <v/>
      </c>
      <c r="K3925" s="28">
        <f>'vCluster (Imported)'!A3925</f>
        <v>0</v>
      </c>
      <c r="L3925">
        <f t="shared" si="369"/>
        <v>0</v>
      </c>
      <c r="M3925">
        <f t="shared" si="370"/>
        <v>0</v>
      </c>
      <c r="N3925">
        <f t="shared" si="371"/>
        <v>0</v>
      </c>
      <c r="O3925" s="1">
        <f t="shared" si="372"/>
        <v>0</v>
      </c>
      <c r="P3925">
        <f>SUMIFS('vCluster (Imported)'!$G:$G,'vCluster (Imported)'!$A:$A,K3925)</f>
        <v>0</v>
      </c>
      <c r="Q3925">
        <f t="shared" si="373"/>
        <v>0</v>
      </c>
    </row>
    <row r="3926" spans="1:17" x14ac:dyDescent="0.3">
      <c r="A3926">
        <f t="shared" si="368"/>
        <v>3926</v>
      </c>
      <c r="B3926" t="str">
        <f>IF(HLOOKUP("Memory",'vInfo (Imported)'!$1:$5000,A3926,FALSE)&gt;0,HLOOKUP("Memory",'vInfo (Imported)'!$1:$5000,A3926,FALSE),"")</f>
        <v/>
      </c>
      <c r="C3926" t="str">
        <f>IF(HLOOKUP("CPUs",'vInfo (Imported)'!$1:$5000,A3926,FALSE)&gt;0,
HLOOKUP("CPUs",'vInfo (Imported)'!$1:$5000,A3926,FALSE),
"")</f>
        <v/>
      </c>
      <c r="D3926" t="str">
        <f>IF(HLOOKUP($D$1,'vInfo (Imported)'!$1:$5000,A3926,FALSE)&gt;0,
HLOOKUP($D$1,'vInfo (Imported)'!$1:$5000,A3926,FALSE),
"")</f>
        <v/>
      </c>
      <c r="E3926" t="str">
        <f>IF(HLOOKUP("Category",'vInfo (Imported)'!$1:$5000,A3926,FALSE)&gt;0,
HLOOKUP("Category",'vInfo (Imported)'!$1:$5000,A3926,FALSE),
"")</f>
        <v/>
      </c>
      <c r="F3926" t="str">
        <f>IF(HLOOKUP("OS according to the configuration file",'vInfo (Imported)'!$1:$5000,A3926,FALSE)&gt;0,
HLOOKUP("OS according to the configuration file",'vInfo (Imported)'!$1:$5000,A3926,FALSE),
"")</f>
        <v/>
      </c>
      <c r="G3926" s="1" t="str">
        <f>IF(HLOOKUP("Cluster",'vInfo (Imported)'!$1:$5000,A3926,FALSE)&gt;0,
HLOOKUP("Cluster",'vInfo (Imported)'!$1:$5000,A3926,FALSE),
"")</f>
        <v/>
      </c>
      <c r="K3926" s="28">
        <f>'vCluster (Imported)'!A3926</f>
        <v>0</v>
      </c>
      <c r="L3926">
        <f t="shared" si="369"/>
        <v>0</v>
      </c>
      <c r="M3926">
        <f t="shared" si="370"/>
        <v>0</v>
      </c>
      <c r="N3926">
        <f t="shared" si="371"/>
        <v>0</v>
      </c>
      <c r="O3926" s="1">
        <f t="shared" si="372"/>
        <v>0</v>
      </c>
      <c r="P3926">
        <f>SUMIFS('vCluster (Imported)'!$G:$G,'vCluster (Imported)'!$A:$A,K3926)</f>
        <v>0</v>
      </c>
      <c r="Q3926">
        <f t="shared" si="373"/>
        <v>0</v>
      </c>
    </row>
    <row r="3927" spans="1:17" x14ac:dyDescent="0.3">
      <c r="A3927">
        <f t="shared" si="368"/>
        <v>3927</v>
      </c>
      <c r="B3927" t="str">
        <f>IF(HLOOKUP("Memory",'vInfo (Imported)'!$1:$5000,A3927,FALSE)&gt;0,HLOOKUP("Memory",'vInfo (Imported)'!$1:$5000,A3927,FALSE),"")</f>
        <v/>
      </c>
      <c r="C3927" t="str">
        <f>IF(HLOOKUP("CPUs",'vInfo (Imported)'!$1:$5000,A3927,FALSE)&gt;0,
HLOOKUP("CPUs",'vInfo (Imported)'!$1:$5000,A3927,FALSE),
"")</f>
        <v/>
      </c>
      <c r="D3927" t="str">
        <f>IF(HLOOKUP($D$1,'vInfo (Imported)'!$1:$5000,A3927,FALSE)&gt;0,
HLOOKUP($D$1,'vInfo (Imported)'!$1:$5000,A3927,FALSE),
"")</f>
        <v/>
      </c>
      <c r="E3927" t="str">
        <f>IF(HLOOKUP("Category",'vInfo (Imported)'!$1:$5000,A3927,FALSE)&gt;0,
HLOOKUP("Category",'vInfo (Imported)'!$1:$5000,A3927,FALSE),
"")</f>
        <v/>
      </c>
      <c r="F3927" t="str">
        <f>IF(HLOOKUP("OS according to the configuration file",'vInfo (Imported)'!$1:$5000,A3927,FALSE)&gt;0,
HLOOKUP("OS according to the configuration file",'vInfo (Imported)'!$1:$5000,A3927,FALSE),
"")</f>
        <v/>
      </c>
      <c r="G3927" s="1" t="str">
        <f>IF(HLOOKUP("Cluster",'vInfo (Imported)'!$1:$5000,A3927,FALSE)&gt;0,
HLOOKUP("Cluster",'vInfo (Imported)'!$1:$5000,A3927,FALSE),
"")</f>
        <v/>
      </c>
      <c r="K3927" s="28">
        <f>'vCluster (Imported)'!A3927</f>
        <v>0</v>
      </c>
      <c r="L3927">
        <f t="shared" si="369"/>
        <v>0</v>
      </c>
      <c r="M3927">
        <f t="shared" si="370"/>
        <v>0</v>
      </c>
      <c r="N3927">
        <f t="shared" si="371"/>
        <v>0</v>
      </c>
      <c r="O3927" s="1">
        <f t="shared" si="372"/>
        <v>0</v>
      </c>
      <c r="P3927">
        <f>SUMIFS('vCluster (Imported)'!$G:$G,'vCluster (Imported)'!$A:$A,K3927)</f>
        <v>0</v>
      </c>
      <c r="Q3927">
        <f t="shared" si="373"/>
        <v>0</v>
      </c>
    </row>
    <row r="3928" spans="1:17" x14ac:dyDescent="0.3">
      <c r="A3928">
        <f t="shared" si="368"/>
        <v>3928</v>
      </c>
      <c r="B3928" t="str">
        <f>IF(HLOOKUP("Memory",'vInfo (Imported)'!$1:$5000,A3928,FALSE)&gt;0,HLOOKUP("Memory",'vInfo (Imported)'!$1:$5000,A3928,FALSE),"")</f>
        <v/>
      </c>
      <c r="C3928" t="str">
        <f>IF(HLOOKUP("CPUs",'vInfo (Imported)'!$1:$5000,A3928,FALSE)&gt;0,
HLOOKUP("CPUs",'vInfo (Imported)'!$1:$5000,A3928,FALSE),
"")</f>
        <v/>
      </c>
      <c r="D3928" t="str">
        <f>IF(HLOOKUP($D$1,'vInfo (Imported)'!$1:$5000,A3928,FALSE)&gt;0,
HLOOKUP($D$1,'vInfo (Imported)'!$1:$5000,A3928,FALSE),
"")</f>
        <v/>
      </c>
      <c r="E3928" t="str">
        <f>IF(HLOOKUP("Category",'vInfo (Imported)'!$1:$5000,A3928,FALSE)&gt;0,
HLOOKUP("Category",'vInfo (Imported)'!$1:$5000,A3928,FALSE),
"")</f>
        <v/>
      </c>
      <c r="F3928" t="str">
        <f>IF(HLOOKUP("OS according to the configuration file",'vInfo (Imported)'!$1:$5000,A3928,FALSE)&gt;0,
HLOOKUP("OS according to the configuration file",'vInfo (Imported)'!$1:$5000,A3928,FALSE),
"")</f>
        <v/>
      </c>
      <c r="G3928" s="1" t="str">
        <f>IF(HLOOKUP("Cluster",'vInfo (Imported)'!$1:$5000,A3928,FALSE)&gt;0,
HLOOKUP("Cluster",'vInfo (Imported)'!$1:$5000,A3928,FALSE),
"")</f>
        <v/>
      </c>
      <c r="K3928" s="28">
        <f>'vCluster (Imported)'!A3928</f>
        <v>0</v>
      </c>
      <c r="L3928">
        <f t="shared" si="369"/>
        <v>0</v>
      </c>
      <c r="M3928">
        <f t="shared" si="370"/>
        <v>0</v>
      </c>
      <c r="N3928">
        <f t="shared" si="371"/>
        <v>0</v>
      </c>
      <c r="O3928" s="1">
        <f t="shared" si="372"/>
        <v>0</v>
      </c>
      <c r="P3928">
        <f>SUMIFS('vCluster (Imported)'!$G:$G,'vCluster (Imported)'!$A:$A,K3928)</f>
        <v>0</v>
      </c>
      <c r="Q3928">
        <f t="shared" si="373"/>
        <v>0</v>
      </c>
    </row>
    <row r="3929" spans="1:17" x14ac:dyDescent="0.3">
      <c r="A3929">
        <f t="shared" si="368"/>
        <v>3929</v>
      </c>
      <c r="B3929" t="str">
        <f>IF(HLOOKUP("Memory",'vInfo (Imported)'!$1:$5000,A3929,FALSE)&gt;0,HLOOKUP("Memory",'vInfo (Imported)'!$1:$5000,A3929,FALSE),"")</f>
        <v/>
      </c>
      <c r="C3929" t="str">
        <f>IF(HLOOKUP("CPUs",'vInfo (Imported)'!$1:$5000,A3929,FALSE)&gt;0,
HLOOKUP("CPUs",'vInfo (Imported)'!$1:$5000,A3929,FALSE),
"")</f>
        <v/>
      </c>
      <c r="D3929" t="str">
        <f>IF(HLOOKUP($D$1,'vInfo (Imported)'!$1:$5000,A3929,FALSE)&gt;0,
HLOOKUP($D$1,'vInfo (Imported)'!$1:$5000,A3929,FALSE),
"")</f>
        <v/>
      </c>
      <c r="E3929" t="str">
        <f>IF(HLOOKUP("Category",'vInfo (Imported)'!$1:$5000,A3929,FALSE)&gt;0,
HLOOKUP("Category",'vInfo (Imported)'!$1:$5000,A3929,FALSE),
"")</f>
        <v/>
      </c>
      <c r="F3929" t="str">
        <f>IF(HLOOKUP("OS according to the configuration file",'vInfo (Imported)'!$1:$5000,A3929,FALSE)&gt;0,
HLOOKUP("OS according to the configuration file",'vInfo (Imported)'!$1:$5000,A3929,FALSE),
"")</f>
        <v/>
      </c>
      <c r="G3929" s="1" t="str">
        <f>IF(HLOOKUP("Cluster",'vInfo (Imported)'!$1:$5000,A3929,FALSE)&gt;0,
HLOOKUP("Cluster",'vInfo (Imported)'!$1:$5000,A3929,FALSE),
"")</f>
        <v/>
      </c>
      <c r="K3929" s="28">
        <f>'vCluster (Imported)'!A3929</f>
        <v>0</v>
      </c>
      <c r="L3929">
        <f t="shared" si="369"/>
        <v>0</v>
      </c>
      <c r="M3929">
        <f t="shared" si="370"/>
        <v>0</v>
      </c>
      <c r="N3929">
        <f t="shared" si="371"/>
        <v>0</v>
      </c>
      <c r="O3929" s="1">
        <f t="shared" si="372"/>
        <v>0</v>
      </c>
      <c r="P3929">
        <f>SUMIFS('vCluster (Imported)'!$G:$G,'vCluster (Imported)'!$A:$A,K3929)</f>
        <v>0</v>
      </c>
      <c r="Q3929">
        <f t="shared" si="373"/>
        <v>0</v>
      </c>
    </row>
    <row r="3930" spans="1:17" x14ac:dyDescent="0.3">
      <c r="A3930">
        <f t="shared" si="368"/>
        <v>3930</v>
      </c>
      <c r="B3930" t="str">
        <f>IF(HLOOKUP("Memory",'vInfo (Imported)'!$1:$5000,A3930,FALSE)&gt;0,HLOOKUP("Memory",'vInfo (Imported)'!$1:$5000,A3930,FALSE),"")</f>
        <v/>
      </c>
      <c r="C3930" t="str">
        <f>IF(HLOOKUP("CPUs",'vInfo (Imported)'!$1:$5000,A3930,FALSE)&gt;0,
HLOOKUP("CPUs",'vInfo (Imported)'!$1:$5000,A3930,FALSE),
"")</f>
        <v/>
      </c>
      <c r="D3930" t="str">
        <f>IF(HLOOKUP($D$1,'vInfo (Imported)'!$1:$5000,A3930,FALSE)&gt;0,
HLOOKUP($D$1,'vInfo (Imported)'!$1:$5000,A3930,FALSE),
"")</f>
        <v/>
      </c>
      <c r="E3930" t="str">
        <f>IF(HLOOKUP("Category",'vInfo (Imported)'!$1:$5000,A3930,FALSE)&gt;0,
HLOOKUP("Category",'vInfo (Imported)'!$1:$5000,A3930,FALSE),
"")</f>
        <v/>
      </c>
      <c r="F3930" t="str">
        <f>IF(HLOOKUP("OS according to the configuration file",'vInfo (Imported)'!$1:$5000,A3930,FALSE)&gt;0,
HLOOKUP("OS according to the configuration file",'vInfo (Imported)'!$1:$5000,A3930,FALSE),
"")</f>
        <v/>
      </c>
      <c r="G3930" s="1" t="str">
        <f>IF(HLOOKUP("Cluster",'vInfo (Imported)'!$1:$5000,A3930,FALSE)&gt;0,
HLOOKUP("Cluster",'vInfo (Imported)'!$1:$5000,A3930,FALSE),
"")</f>
        <v/>
      </c>
      <c r="K3930" s="28">
        <f>'vCluster (Imported)'!A3930</f>
        <v>0</v>
      </c>
      <c r="L3930">
        <f t="shared" si="369"/>
        <v>0</v>
      </c>
      <c r="M3930">
        <f t="shared" si="370"/>
        <v>0</v>
      </c>
      <c r="N3930">
        <f t="shared" si="371"/>
        <v>0</v>
      </c>
      <c r="O3930" s="1">
        <f t="shared" si="372"/>
        <v>0</v>
      </c>
      <c r="P3930">
        <f>SUMIFS('vCluster (Imported)'!$G:$G,'vCluster (Imported)'!$A:$A,K3930)</f>
        <v>0</v>
      </c>
      <c r="Q3930">
        <f t="shared" si="373"/>
        <v>0</v>
      </c>
    </row>
    <row r="3931" spans="1:17" x14ac:dyDescent="0.3">
      <c r="A3931">
        <f t="shared" si="368"/>
        <v>3931</v>
      </c>
      <c r="B3931" t="str">
        <f>IF(HLOOKUP("Memory",'vInfo (Imported)'!$1:$5000,A3931,FALSE)&gt;0,HLOOKUP("Memory",'vInfo (Imported)'!$1:$5000,A3931,FALSE),"")</f>
        <v/>
      </c>
      <c r="C3931" t="str">
        <f>IF(HLOOKUP("CPUs",'vInfo (Imported)'!$1:$5000,A3931,FALSE)&gt;0,
HLOOKUP("CPUs",'vInfo (Imported)'!$1:$5000,A3931,FALSE),
"")</f>
        <v/>
      </c>
      <c r="D3931" t="str">
        <f>IF(HLOOKUP($D$1,'vInfo (Imported)'!$1:$5000,A3931,FALSE)&gt;0,
HLOOKUP($D$1,'vInfo (Imported)'!$1:$5000,A3931,FALSE),
"")</f>
        <v/>
      </c>
      <c r="E3931" t="str">
        <f>IF(HLOOKUP("Category",'vInfo (Imported)'!$1:$5000,A3931,FALSE)&gt;0,
HLOOKUP("Category",'vInfo (Imported)'!$1:$5000,A3931,FALSE),
"")</f>
        <v/>
      </c>
      <c r="F3931" t="str">
        <f>IF(HLOOKUP("OS according to the configuration file",'vInfo (Imported)'!$1:$5000,A3931,FALSE)&gt;0,
HLOOKUP("OS according to the configuration file",'vInfo (Imported)'!$1:$5000,A3931,FALSE),
"")</f>
        <v/>
      </c>
      <c r="G3931" s="1" t="str">
        <f>IF(HLOOKUP("Cluster",'vInfo (Imported)'!$1:$5000,A3931,FALSE)&gt;0,
HLOOKUP("Cluster",'vInfo (Imported)'!$1:$5000,A3931,FALSE),
"")</f>
        <v/>
      </c>
      <c r="K3931" s="28">
        <f>'vCluster (Imported)'!A3931</f>
        <v>0</v>
      </c>
      <c r="L3931">
        <f t="shared" si="369"/>
        <v>0</v>
      </c>
      <c r="M3931">
        <f t="shared" si="370"/>
        <v>0</v>
      </c>
      <c r="N3931">
        <f t="shared" si="371"/>
        <v>0</v>
      </c>
      <c r="O3931" s="1">
        <f t="shared" si="372"/>
        <v>0</v>
      </c>
      <c r="P3931">
        <f>SUMIFS('vCluster (Imported)'!$G:$G,'vCluster (Imported)'!$A:$A,K3931)</f>
        <v>0</v>
      </c>
      <c r="Q3931">
        <f t="shared" si="373"/>
        <v>0</v>
      </c>
    </row>
    <row r="3932" spans="1:17" x14ac:dyDescent="0.3">
      <c r="A3932">
        <f t="shared" si="368"/>
        <v>3932</v>
      </c>
      <c r="B3932" t="str">
        <f>IF(HLOOKUP("Memory",'vInfo (Imported)'!$1:$5000,A3932,FALSE)&gt;0,HLOOKUP("Memory",'vInfo (Imported)'!$1:$5000,A3932,FALSE),"")</f>
        <v/>
      </c>
      <c r="C3932" t="str">
        <f>IF(HLOOKUP("CPUs",'vInfo (Imported)'!$1:$5000,A3932,FALSE)&gt;0,
HLOOKUP("CPUs",'vInfo (Imported)'!$1:$5000,A3932,FALSE),
"")</f>
        <v/>
      </c>
      <c r="D3932" t="str">
        <f>IF(HLOOKUP($D$1,'vInfo (Imported)'!$1:$5000,A3932,FALSE)&gt;0,
HLOOKUP($D$1,'vInfo (Imported)'!$1:$5000,A3932,FALSE),
"")</f>
        <v/>
      </c>
      <c r="E3932" t="str">
        <f>IF(HLOOKUP("Category",'vInfo (Imported)'!$1:$5000,A3932,FALSE)&gt;0,
HLOOKUP("Category",'vInfo (Imported)'!$1:$5000,A3932,FALSE),
"")</f>
        <v/>
      </c>
      <c r="F3932" t="str">
        <f>IF(HLOOKUP("OS according to the configuration file",'vInfo (Imported)'!$1:$5000,A3932,FALSE)&gt;0,
HLOOKUP("OS according to the configuration file",'vInfo (Imported)'!$1:$5000,A3932,FALSE),
"")</f>
        <v/>
      </c>
      <c r="G3932" s="1" t="str">
        <f>IF(HLOOKUP("Cluster",'vInfo (Imported)'!$1:$5000,A3932,FALSE)&gt;0,
HLOOKUP("Cluster",'vInfo (Imported)'!$1:$5000,A3932,FALSE),
"")</f>
        <v/>
      </c>
      <c r="K3932" s="28">
        <f>'vCluster (Imported)'!A3932</f>
        <v>0</v>
      </c>
      <c r="L3932">
        <f t="shared" si="369"/>
        <v>0</v>
      </c>
      <c r="M3932">
        <f t="shared" si="370"/>
        <v>0</v>
      </c>
      <c r="N3932">
        <f t="shared" si="371"/>
        <v>0</v>
      </c>
      <c r="O3932" s="1">
        <f t="shared" si="372"/>
        <v>0</v>
      </c>
      <c r="P3932">
        <f>SUMIFS('vCluster (Imported)'!$G:$G,'vCluster (Imported)'!$A:$A,K3932)</f>
        <v>0</v>
      </c>
      <c r="Q3932">
        <f t="shared" si="373"/>
        <v>0</v>
      </c>
    </row>
    <row r="3933" spans="1:17" x14ac:dyDescent="0.3">
      <c r="A3933">
        <f t="shared" si="368"/>
        <v>3933</v>
      </c>
      <c r="B3933" t="str">
        <f>IF(HLOOKUP("Memory",'vInfo (Imported)'!$1:$5000,A3933,FALSE)&gt;0,HLOOKUP("Memory",'vInfo (Imported)'!$1:$5000,A3933,FALSE),"")</f>
        <v/>
      </c>
      <c r="C3933" t="str">
        <f>IF(HLOOKUP("CPUs",'vInfo (Imported)'!$1:$5000,A3933,FALSE)&gt;0,
HLOOKUP("CPUs",'vInfo (Imported)'!$1:$5000,A3933,FALSE),
"")</f>
        <v/>
      </c>
      <c r="D3933" t="str">
        <f>IF(HLOOKUP($D$1,'vInfo (Imported)'!$1:$5000,A3933,FALSE)&gt;0,
HLOOKUP($D$1,'vInfo (Imported)'!$1:$5000,A3933,FALSE),
"")</f>
        <v/>
      </c>
      <c r="E3933" t="str">
        <f>IF(HLOOKUP("Category",'vInfo (Imported)'!$1:$5000,A3933,FALSE)&gt;0,
HLOOKUP("Category",'vInfo (Imported)'!$1:$5000,A3933,FALSE),
"")</f>
        <v/>
      </c>
      <c r="F3933" t="str">
        <f>IF(HLOOKUP("OS according to the configuration file",'vInfo (Imported)'!$1:$5000,A3933,FALSE)&gt;0,
HLOOKUP("OS according to the configuration file",'vInfo (Imported)'!$1:$5000,A3933,FALSE),
"")</f>
        <v/>
      </c>
      <c r="G3933" s="1" t="str">
        <f>IF(HLOOKUP("Cluster",'vInfo (Imported)'!$1:$5000,A3933,FALSE)&gt;0,
HLOOKUP("Cluster",'vInfo (Imported)'!$1:$5000,A3933,FALSE),
"")</f>
        <v/>
      </c>
      <c r="K3933" s="28">
        <f>'vCluster (Imported)'!A3933</f>
        <v>0</v>
      </c>
      <c r="L3933">
        <f t="shared" si="369"/>
        <v>0</v>
      </c>
      <c r="M3933">
        <f t="shared" si="370"/>
        <v>0</v>
      </c>
      <c r="N3933">
        <f t="shared" si="371"/>
        <v>0</v>
      </c>
      <c r="O3933" s="1">
        <f t="shared" si="372"/>
        <v>0</v>
      </c>
      <c r="P3933">
        <f>SUMIFS('vCluster (Imported)'!$G:$G,'vCluster (Imported)'!$A:$A,K3933)</f>
        <v>0</v>
      </c>
      <c r="Q3933">
        <f t="shared" si="373"/>
        <v>0</v>
      </c>
    </row>
    <row r="3934" spans="1:17" x14ac:dyDescent="0.3">
      <c r="A3934">
        <f t="shared" si="368"/>
        <v>3934</v>
      </c>
      <c r="B3934" t="str">
        <f>IF(HLOOKUP("Memory",'vInfo (Imported)'!$1:$5000,A3934,FALSE)&gt;0,HLOOKUP("Memory",'vInfo (Imported)'!$1:$5000,A3934,FALSE),"")</f>
        <v/>
      </c>
      <c r="C3934" t="str">
        <f>IF(HLOOKUP("CPUs",'vInfo (Imported)'!$1:$5000,A3934,FALSE)&gt;0,
HLOOKUP("CPUs",'vInfo (Imported)'!$1:$5000,A3934,FALSE),
"")</f>
        <v/>
      </c>
      <c r="D3934" t="str">
        <f>IF(HLOOKUP($D$1,'vInfo (Imported)'!$1:$5000,A3934,FALSE)&gt;0,
HLOOKUP($D$1,'vInfo (Imported)'!$1:$5000,A3934,FALSE),
"")</f>
        <v/>
      </c>
      <c r="E3934" t="str">
        <f>IF(HLOOKUP("Category",'vInfo (Imported)'!$1:$5000,A3934,FALSE)&gt;0,
HLOOKUP("Category",'vInfo (Imported)'!$1:$5000,A3934,FALSE),
"")</f>
        <v/>
      </c>
      <c r="F3934" t="str">
        <f>IF(HLOOKUP("OS according to the configuration file",'vInfo (Imported)'!$1:$5000,A3934,FALSE)&gt;0,
HLOOKUP("OS according to the configuration file",'vInfo (Imported)'!$1:$5000,A3934,FALSE),
"")</f>
        <v/>
      </c>
      <c r="G3934" s="1" t="str">
        <f>IF(HLOOKUP("Cluster",'vInfo (Imported)'!$1:$5000,A3934,FALSE)&gt;0,
HLOOKUP("Cluster",'vInfo (Imported)'!$1:$5000,A3934,FALSE),
"")</f>
        <v/>
      </c>
      <c r="K3934" s="28">
        <f>'vCluster (Imported)'!A3934</f>
        <v>0</v>
      </c>
      <c r="L3934">
        <f t="shared" si="369"/>
        <v>0</v>
      </c>
      <c r="M3934">
        <f t="shared" si="370"/>
        <v>0</v>
      </c>
      <c r="N3934">
        <f t="shared" si="371"/>
        <v>0</v>
      </c>
      <c r="O3934" s="1">
        <f t="shared" si="372"/>
        <v>0</v>
      </c>
      <c r="P3934">
        <f>SUMIFS('vCluster (Imported)'!$G:$G,'vCluster (Imported)'!$A:$A,K3934)</f>
        <v>0</v>
      </c>
      <c r="Q3934">
        <f t="shared" si="373"/>
        <v>0</v>
      </c>
    </row>
    <row r="3935" spans="1:17" x14ac:dyDescent="0.3">
      <c r="A3935">
        <f t="shared" si="368"/>
        <v>3935</v>
      </c>
      <c r="B3935" t="str">
        <f>IF(HLOOKUP("Memory",'vInfo (Imported)'!$1:$5000,A3935,FALSE)&gt;0,HLOOKUP("Memory",'vInfo (Imported)'!$1:$5000,A3935,FALSE),"")</f>
        <v/>
      </c>
      <c r="C3935" t="str">
        <f>IF(HLOOKUP("CPUs",'vInfo (Imported)'!$1:$5000,A3935,FALSE)&gt;0,
HLOOKUP("CPUs",'vInfo (Imported)'!$1:$5000,A3935,FALSE),
"")</f>
        <v/>
      </c>
      <c r="D3935" t="str">
        <f>IF(HLOOKUP($D$1,'vInfo (Imported)'!$1:$5000,A3935,FALSE)&gt;0,
HLOOKUP($D$1,'vInfo (Imported)'!$1:$5000,A3935,FALSE),
"")</f>
        <v/>
      </c>
      <c r="E3935" t="str">
        <f>IF(HLOOKUP("Category",'vInfo (Imported)'!$1:$5000,A3935,FALSE)&gt;0,
HLOOKUP("Category",'vInfo (Imported)'!$1:$5000,A3935,FALSE),
"")</f>
        <v/>
      </c>
      <c r="F3935" t="str">
        <f>IF(HLOOKUP("OS according to the configuration file",'vInfo (Imported)'!$1:$5000,A3935,FALSE)&gt;0,
HLOOKUP("OS according to the configuration file",'vInfo (Imported)'!$1:$5000,A3935,FALSE),
"")</f>
        <v/>
      </c>
      <c r="G3935" s="1" t="str">
        <f>IF(HLOOKUP("Cluster",'vInfo (Imported)'!$1:$5000,A3935,FALSE)&gt;0,
HLOOKUP("Cluster",'vInfo (Imported)'!$1:$5000,A3935,FALSE),
"")</f>
        <v/>
      </c>
      <c r="K3935" s="28">
        <f>'vCluster (Imported)'!A3935</f>
        <v>0</v>
      </c>
      <c r="L3935">
        <f t="shared" si="369"/>
        <v>0</v>
      </c>
      <c r="M3935">
        <f t="shared" si="370"/>
        <v>0</v>
      </c>
      <c r="N3935">
        <f t="shared" si="371"/>
        <v>0</v>
      </c>
      <c r="O3935" s="1">
        <f t="shared" si="372"/>
        <v>0</v>
      </c>
      <c r="P3935">
        <f>SUMIFS('vCluster (Imported)'!$G:$G,'vCluster (Imported)'!$A:$A,K3935)</f>
        <v>0</v>
      </c>
      <c r="Q3935">
        <f t="shared" si="373"/>
        <v>0</v>
      </c>
    </row>
    <row r="3936" spans="1:17" x14ac:dyDescent="0.3">
      <c r="A3936">
        <f t="shared" si="368"/>
        <v>3936</v>
      </c>
      <c r="B3936" t="str">
        <f>IF(HLOOKUP("Memory",'vInfo (Imported)'!$1:$5000,A3936,FALSE)&gt;0,HLOOKUP("Memory",'vInfo (Imported)'!$1:$5000,A3936,FALSE),"")</f>
        <v/>
      </c>
      <c r="C3936" t="str">
        <f>IF(HLOOKUP("CPUs",'vInfo (Imported)'!$1:$5000,A3936,FALSE)&gt;0,
HLOOKUP("CPUs",'vInfo (Imported)'!$1:$5000,A3936,FALSE),
"")</f>
        <v/>
      </c>
      <c r="D3936" t="str">
        <f>IF(HLOOKUP($D$1,'vInfo (Imported)'!$1:$5000,A3936,FALSE)&gt;0,
HLOOKUP($D$1,'vInfo (Imported)'!$1:$5000,A3936,FALSE),
"")</f>
        <v/>
      </c>
      <c r="E3936" t="str">
        <f>IF(HLOOKUP("Category",'vInfo (Imported)'!$1:$5000,A3936,FALSE)&gt;0,
HLOOKUP("Category",'vInfo (Imported)'!$1:$5000,A3936,FALSE),
"")</f>
        <v/>
      </c>
      <c r="F3936" t="str">
        <f>IF(HLOOKUP("OS according to the configuration file",'vInfo (Imported)'!$1:$5000,A3936,FALSE)&gt;0,
HLOOKUP("OS according to the configuration file",'vInfo (Imported)'!$1:$5000,A3936,FALSE),
"")</f>
        <v/>
      </c>
      <c r="G3936" s="1" t="str">
        <f>IF(HLOOKUP("Cluster",'vInfo (Imported)'!$1:$5000,A3936,FALSE)&gt;0,
HLOOKUP("Cluster",'vInfo (Imported)'!$1:$5000,A3936,FALSE),
"")</f>
        <v/>
      </c>
      <c r="K3936" s="28">
        <f>'vCluster (Imported)'!A3936</f>
        <v>0</v>
      </c>
      <c r="L3936">
        <f t="shared" si="369"/>
        <v>0</v>
      </c>
      <c r="M3936">
        <f t="shared" si="370"/>
        <v>0</v>
      </c>
      <c r="N3936">
        <f t="shared" si="371"/>
        <v>0</v>
      </c>
      <c r="O3936" s="1">
        <f t="shared" si="372"/>
        <v>0</v>
      </c>
      <c r="P3936">
        <f>SUMIFS('vCluster (Imported)'!$G:$G,'vCluster (Imported)'!$A:$A,K3936)</f>
        <v>0</v>
      </c>
      <c r="Q3936">
        <f t="shared" si="373"/>
        <v>0</v>
      </c>
    </row>
    <row r="3937" spans="1:17" x14ac:dyDescent="0.3">
      <c r="A3937">
        <f t="shared" si="368"/>
        <v>3937</v>
      </c>
      <c r="B3937" t="str">
        <f>IF(HLOOKUP("Memory",'vInfo (Imported)'!$1:$5000,A3937,FALSE)&gt;0,HLOOKUP("Memory",'vInfo (Imported)'!$1:$5000,A3937,FALSE),"")</f>
        <v/>
      </c>
      <c r="C3937" t="str">
        <f>IF(HLOOKUP("CPUs",'vInfo (Imported)'!$1:$5000,A3937,FALSE)&gt;0,
HLOOKUP("CPUs",'vInfo (Imported)'!$1:$5000,A3937,FALSE),
"")</f>
        <v/>
      </c>
      <c r="D3937" t="str">
        <f>IF(HLOOKUP($D$1,'vInfo (Imported)'!$1:$5000,A3937,FALSE)&gt;0,
HLOOKUP($D$1,'vInfo (Imported)'!$1:$5000,A3937,FALSE),
"")</f>
        <v/>
      </c>
      <c r="E3937" t="str">
        <f>IF(HLOOKUP("Category",'vInfo (Imported)'!$1:$5000,A3937,FALSE)&gt;0,
HLOOKUP("Category",'vInfo (Imported)'!$1:$5000,A3937,FALSE),
"")</f>
        <v/>
      </c>
      <c r="F3937" t="str">
        <f>IF(HLOOKUP("OS according to the configuration file",'vInfo (Imported)'!$1:$5000,A3937,FALSE)&gt;0,
HLOOKUP("OS according to the configuration file",'vInfo (Imported)'!$1:$5000,A3937,FALSE),
"")</f>
        <v/>
      </c>
      <c r="G3937" s="1" t="str">
        <f>IF(HLOOKUP("Cluster",'vInfo (Imported)'!$1:$5000,A3937,FALSE)&gt;0,
HLOOKUP("Cluster",'vInfo (Imported)'!$1:$5000,A3937,FALSE),
"")</f>
        <v/>
      </c>
      <c r="K3937" s="28">
        <f>'vCluster (Imported)'!A3937</f>
        <v>0</v>
      </c>
      <c r="L3937">
        <f t="shared" si="369"/>
        <v>0</v>
      </c>
      <c r="M3937">
        <f t="shared" si="370"/>
        <v>0</v>
      </c>
      <c r="N3937">
        <f t="shared" si="371"/>
        <v>0</v>
      </c>
      <c r="O3937" s="1">
        <f t="shared" si="372"/>
        <v>0</v>
      </c>
      <c r="P3937">
        <f>SUMIFS('vCluster (Imported)'!$G:$G,'vCluster (Imported)'!$A:$A,K3937)</f>
        <v>0</v>
      </c>
      <c r="Q3937">
        <f t="shared" si="373"/>
        <v>0</v>
      </c>
    </row>
    <row r="3938" spans="1:17" x14ac:dyDescent="0.3">
      <c r="A3938">
        <f t="shared" si="368"/>
        <v>3938</v>
      </c>
      <c r="B3938" t="str">
        <f>IF(HLOOKUP("Memory",'vInfo (Imported)'!$1:$5000,A3938,FALSE)&gt;0,HLOOKUP("Memory",'vInfo (Imported)'!$1:$5000,A3938,FALSE),"")</f>
        <v/>
      </c>
      <c r="C3938" t="str">
        <f>IF(HLOOKUP("CPUs",'vInfo (Imported)'!$1:$5000,A3938,FALSE)&gt;0,
HLOOKUP("CPUs",'vInfo (Imported)'!$1:$5000,A3938,FALSE),
"")</f>
        <v/>
      </c>
      <c r="D3938" t="str">
        <f>IF(HLOOKUP($D$1,'vInfo (Imported)'!$1:$5000,A3938,FALSE)&gt;0,
HLOOKUP($D$1,'vInfo (Imported)'!$1:$5000,A3938,FALSE),
"")</f>
        <v/>
      </c>
      <c r="E3938" t="str">
        <f>IF(HLOOKUP("Category",'vInfo (Imported)'!$1:$5000,A3938,FALSE)&gt;0,
HLOOKUP("Category",'vInfo (Imported)'!$1:$5000,A3938,FALSE),
"")</f>
        <v/>
      </c>
      <c r="F3938" t="str">
        <f>IF(HLOOKUP("OS according to the configuration file",'vInfo (Imported)'!$1:$5000,A3938,FALSE)&gt;0,
HLOOKUP("OS according to the configuration file",'vInfo (Imported)'!$1:$5000,A3938,FALSE),
"")</f>
        <v/>
      </c>
      <c r="G3938" s="1" t="str">
        <f>IF(HLOOKUP("Cluster",'vInfo (Imported)'!$1:$5000,A3938,FALSE)&gt;0,
HLOOKUP("Cluster",'vInfo (Imported)'!$1:$5000,A3938,FALSE),
"")</f>
        <v/>
      </c>
      <c r="K3938" s="28">
        <f>'vCluster (Imported)'!A3938</f>
        <v>0</v>
      </c>
      <c r="L3938">
        <f t="shared" si="369"/>
        <v>0</v>
      </c>
      <c r="M3938">
        <f t="shared" si="370"/>
        <v>0</v>
      </c>
      <c r="N3938">
        <f t="shared" si="371"/>
        <v>0</v>
      </c>
      <c r="O3938" s="1">
        <f t="shared" si="372"/>
        <v>0</v>
      </c>
      <c r="P3938">
        <f>SUMIFS('vCluster (Imported)'!$G:$G,'vCluster (Imported)'!$A:$A,K3938)</f>
        <v>0</v>
      </c>
      <c r="Q3938">
        <f t="shared" si="373"/>
        <v>0</v>
      </c>
    </row>
    <row r="3939" spans="1:17" x14ac:dyDescent="0.3">
      <c r="A3939">
        <f t="shared" si="368"/>
        <v>3939</v>
      </c>
      <c r="B3939" t="str">
        <f>IF(HLOOKUP("Memory",'vInfo (Imported)'!$1:$5000,A3939,FALSE)&gt;0,HLOOKUP("Memory",'vInfo (Imported)'!$1:$5000,A3939,FALSE),"")</f>
        <v/>
      </c>
      <c r="C3939" t="str">
        <f>IF(HLOOKUP("CPUs",'vInfo (Imported)'!$1:$5000,A3939,FALSE)&gt;0,
HLOOKUP("CPUs",'vInfo (Imported)'!$1:$5000,A3939,FALSE),
"")</f>
        <v/>
      </c>
      <c r="D3939" t="str">
        <f>IF(HLOOKUP($D$1,'vInfo (Imported)'!$1:$5000,A3939,FALSE)&gt;0,
HLOOKUP($D$1,'vInfo (Imported)'!$1:$5000,A3939,FALSE),
"")</f>
        <v/>
      </c>
      <c r="E3939" t="str">
        <f>IF(HLOOKUP("Category",'vInfo (Imported)'!$1:$5000,A3939,FALSE)&gt;0,
HLOOKUP("Category",'vInfo (Imported)'!$1:$5000,A3939,FALSE),
"")</f>
        <v/>
      </c>
      <c r="F3939" t="str">
        <f>IF(HLOOKUP("OS according to the configuration file",'vInfo (Imported)'!$1:$5000,A3939,FALSE)&gt;0,
HLOOKUP("OS according to the configuration file",'vInfo (Imported)'!$1:$5000,A3939,FALSE),
"")</f>
        <v/>
      </c>
      <c r="G3939" s="1" t="str">
        <f>IF(HLOOKUP("Cluster",'vInfo (Imported)'!$1:$5000,A3939,FALSE)&gt;0,
HLOOKUP("Cluster",'vInfo (Imported)'!$1:$5000,A3939,FALSE),
"")</f>
        <v/>
      </c>
      <c r="K3939" s="28">
        <f>'vCluster (Imported)'!A3939</f>
        <v>0</v>
      </c>
      <c r="L3939">
        <f t="shared" si="369"/>
        <v>0</v>
      </c>
      <c r="M3939">
        <f t="shared" si="370"/>
        <v>0</v>
      </c>
      <c r="N3939">
        <f t="shared" si="371"/>
        <v>0</v>
      </c>
      <c r="O3939" s="1">
        <f t="shared" si="372"/>
        <v>0</v>
      </c>
      <c r="P3939">
        <f>SUMIFS('vCluster (Imported)'!$G:$G,'vCluster (Imported)'!$A:$A,K3939)</f>
        <v>0</v>
      </c>
      <c r="Q3939">
        <f t="shared" si="373"/>
        <v>0</v>
      </c>
    </row>
    <row r="3940" spans="1:17" x14ac:dyDescent="0.3">
      <c r="A3940">
        <f t="shared" si="368"/>
        <v>3940</v>
      </c>
      <c r="B3940" t="str">
        <f>IF(HLOOKUP("Memory",'vInfo (Imported)'!$1:$5000,A3940,FALSE)&gt;0,HLOOKUP("Memory",'vInfo (Imported)'!$1:$5000,A3940,FALSE),"")</f>
        <v/>
      </c>
      <c r="C3940" t="str">
        <f>IF(HLOOKUP("CPUs",'vInfo (Imported)'!$1:$5000,A3940,FALSE)&gt;0,
HLOOKUP("CPUs",'vInfo (Imported)'!$1:$5000,A3940,FALSE),
"")</f>
        <v/>
      </c>
      <c r="D3940" t="str">
        <f>IF(HLOOKUP($D$1,'vInfo (Imported)'!$1:$5000,A3940,FALSE)&gt;0,
HLOOKUP($D$1,'vInfo (Imported)'!$1:$5000,A3940,FALSE),
"")</f>
        <v/>
      </c>
      <c r="E3940" t="str">
        <f>IF(HLOOKUP("Category",'vInfo (Imported)'!$1:$5000,A3940,FALSE)&gt;0,
HLOOKUP("Category",'vInfo (Imported)'!$1:$5000,A3940,FALSE),
"")</f>
        <v/>
      </c>
      <c r="F3940" t="str">
        <f>IF(HLOOKUP("OS according to the configuration file",'vInfo (Imported)'!$1:$5000,A3940,FALSE)&gt;0,
HLOOKUP("OS according to the configuration file",'vInfo (Imported)'!$1:$5000,A3940,FALSE),
"")</f>
        <v/>
      </c>
      <c r="G3940" s="1" t="str">
        <f>IF(HLOOKUP("Cluster",'vInfo (Imported)'!$1:$5000,A3940,FALSE)&gt;0,
HLOOKUP("Cluster",'vInfo (Imported)'!$1:$5000,A3940,FALSE),
"")</f>
        <v/>
      </c>
      <c r="K3940" s="28">
        <f>'vCluster (Imported)'!A3940</f>
        <v>0</v>
      </c>
      <c r="L3940">
        <f t="shared" si="369"/>
        <v>0</v>
      </c>
      <c r="M3940">
        <f t="shared" si="370"/>
        <v>0</v>
      </c>
      <c r="N3940">
        <f t="shared" si="371"/>
        <v>0</v>
      </c>
      <c r="O3940" s="1">
        <f t="shared" si="372"/>
        <v>0</v>
      </c>
      <c r="P3940">
        <f>SUMIFS('vCluster (Imported)'!$G:$G,'vCluster (Imported)'!$A:$A,K3940)</f>
        <v>0</v>
      </c>
      <c r="Q3940">
        <f t="shared" si="373"/>
        <v>0</v>
      </c>
    </row>
    <row r="3941" spans="1:17" x14ac:dyDescent="0.3">
      <c r="A3941">
        <f t="shared" si="368"/>
        <v>3941</v>
      </c>
      <c r="B3941" t="str">
        <f>IF(HLOOKUP("Memory",'vInfo (Imported)'!$1:$5000,A3941,FALSE)&gt;0,HLOOKUP("Memory",'vInfo (Imported)'!$1:$5000,A3941,FALSE),"")</f>
        <v/>
      </c>
      <c r="C3941" t="str">
        <f>IF(HLOOKUP("CPUs",'vInfo (Imported)'!$1:$5000,A3941,FALSE)&gt;0,
HLOOKUP("CPUs",'vInfo (Imported)'!$1:$5000,A3941,FALSE),
"")</f>
        <v/>
      </c>
      <c r="D3941" t="str">
        <f>IF(HLOOKUP($D$1,'vInfo (Imported)'!$1:$5000,A3941,FALSE)&gt;0,
HLOOKUP($D$1,'vInfo (Imported)'!$1:$5000,A3941,FALSE),
"")</f>
        <v/>
      </c>
      <c r="E3941" t="str">
        <f>IF(HLOOKUP("Category",'vInfo (Imported)'!$1:$5000,A3941,FALSE)&gt;0,
HLOOKUP("Category",'vInfo (Imported)'!$1:$5000,A3941,FALSE),
"")</f>
        <v/>
      </c>
      <c r="F3941" t="str">
        <f>IF(HLOOKUP("OS according to the configuration file",'vInfo (Imported)'!$1:$5000,A3941,FALSE)&gt;0,
HLOOKUP("OS according to the configuration file",'vInfo (Imported)'!$1:$5000,A3941,FALSE),
"")</f>
        <v/>
      </c>
      <c r="G3941" s="1" t="str">
        <f>IF(HLOOKUP("Cluster",'vInfo (Imported)'!$1:$5000,A3941,FALSE)&gt;0,
HLOOKUP("Cluster",'vInfo (Imported)'!$1:$5000,A3941,FALSE),
"")</f>
        <v/>
      </c>
      <c r="K3941" s="28">
        <f>'vCluster (Imported)'!A3941</f>
        <v>0</v>
      </c>
      <c r="L3941">
        <f t="shared" si="369"/>
        <v>0</v>
      </c>
      <c r="M3941">
        <f t="shared" si="370"/>
        <v>0</v>
      </c>
      <c r="N3941">
        <f t="shared" si="371"/>
        <v>0</v>
      </c>
      <c r="O3941" s="1">
        <f t="shared" si="372"/>
        <v>0</v>
      </c>
      <c r="P3941">
        <f>SUMIFS('vCluster (Imported)'!$G:$G,'vCluster (Imported)'!$A:$A,K3941)</f>
        <v>0</v>
      </c>
      <c r="Q3941">
        <f t="shared" si="373"/>
        <v>0</v>
      </c>
    </row>
    <row r="3942" spans="1:17" x14ac:dyDescent="0.3">
      <c r="A3942">
        <f t="shared" si="368"/>
        <v>3942</v>
      </c>
      <c r="B3942" t="str">
        <f>IF(HLOOKUP("Memory",'vInfo (Imported)'!$1:$5000,A3942,FALSE)&gt;0,HLOOKUP("Memory",'vInfo (Imported)'!$1:$5000,A3942,FALSE),"")</f>
        <v/>
      </c>
      <c r="C3942" t="str">
        <f>IF(HLOOKUP("CPUs",'vInfo (Imported)'!$1:$5000,A3942,FALSE)&gt;0,
HLOOKUP("CPUs",'vInfo (Imported)'!$1:$5000,A3942,FALSE),
"")</f>
        <v/>
      </c>
      <c r="D3942" t="str">
        <f>IF(HLOOKUP($D$1,'vInfo (Imported)'!$1:$5000,A3942,FALSE)&gt;0,
HLOOKUP($D$1,'vInfo (Imported)'!$1:$5000,A3942,FALSE),
"")</f>
        <v/>
      </c>
      <c r="E3942" t="str">
        <f>IF(HLOOKUP("Category",'vInfo (Imported)'!$1:$5000,A3942,FALSE)&gt;0,
HLOOKUP("Category",'vInfo (Imported)'!$1:$5000,A3942,FALSE),
"")</f>
        <v/>
      </c>
      <c r="F3942" t="str">
        <f>IF(HLOOKUP("OS according to the configuration file",'vInfo (Imported)'!$1:$5000,A3942,FALSE)&gt;0,
HLOOKUP("OS according to the configuration file",'vInfo (Imported)'!$1:$5000,A3942,FALSE),
"")</f>
        <v/>
      </c>
      <c r="G3942" s="1" t="str">
        <f>IF(HLOOKUP("Cluster",'vInfo (Imported)'!$1:$5000,A3942,FALSE)&gt;0,
HLOOKUP("Cluster",'vInfo (Imported)'!$1:$5000,A3942,FALSE),
"")</f>
        <v/>
      </c>
      <c r="K3942" s="28">
        <f>'vCluster (Imported)'!A3942</f>
        <v>0</v>
      </c>
      <c r="L3942">
        <f t="shared" si="369"/>
        <v>0</v>
      </c>
      <c r="M3942">
        <f t="shared" si="370"/>
        <v>0</v>
      </c>
      <c r="N3942">
        <f t="shared" si="371"/>
        <v>0</v>
      </c>
      <c r="O3942" s="1">
        <f t="shared" si="372"/>
        <v>0</v>
      </c>
      <c r="P3942">
        <f>SUMIFS('vCluster (Imported)'!$G:$G,'vCluster (Imported)'!$A:$A,K3942)</f>
        <v>0</v>
      </c>
      <c r="Q3942">
        <f t="shared" si="373"/>
        <v>0</v>
      </c>
    </row>
    <row r="3943" spans="1:17" x14ac:dyDescent="0.3">
      <c r="A3943">
        <f t="shared" si="368"/>
        <v>3943</v>
      </c>
      <c r="B3943" t="str">
        <f>IF(HLOOKUP("Memory",'vInfo (Imported)'!$1:$5000,A3943,FALSE)&gt;0,HLOOKUP("Memory",'vInfo (Imported)'!$1:$5000,A3943,FALSE),"")</f>
        <v/>
      </c>
      <c r="C3943" t="str">
        <f>IF(HLOOKUP("CPUs",'vInfo (Imported)'!$1:$5000,A3943,FALSE)&gt;0,
HLOOKUP("CPUs",'vInfo (Imported)'!$1:$5000,A3943,FALSE),
"")</f>
        <v/>
      </c>
      <c r="D3943" t="str">
        <f>IF(HLOOKUP($D$1,'vInfo (Imported)'!$1:$5000,A3943,FALSE)&gt;0,
HLOOKUP($D$1,'vInfo (Imported)'!$1:$5000,A3943,FALSE),
"")</f>
        <v/>
      </c>
      <c r="E3943" t="str">
        <f>IF(HLOOKUP("Category",'vInfo (Imported)'!$1:$5000,A3943,FALSE)&gt;0,
HLOOKUP("Category",'vInfo (Imported)'!$1:$5000,A3943,FALSE),
"")</f>
        <v/>
      </c>
      <c r="F3943" t="str">
        <f>IF(HLOOKUP("OS according to the configuration file",'vInfo (Imported)'!$1:$5000,A3943,FALSE)&gt;0,
HLOOKUP("OS according to the configuration file",'vInfo (Imported)'!$1:$5000,A3943,FALSE),
"")</f>
        <v/>
      </c>
      <c r="G3943" s="1" t="str">
        <f>IF(HLOOKUP("Cluster",'vInfo (Imported)'!$1:$5000,A3943,FALSE)&gt;0,
HLOOKUP("Cluster",'vInfo (Imported)'!$1:$5000,A3943,FALSE),
"")</f>
        <v/>
      </c>
      <c r="K3943" s="28">
        <f>'vCluster (Imported)'!A3943</f>
        <v>0</v>
      </c>
      <c r="L3943">
        <f t="shared" si="369"/>
        <v>0</v>
      </c>
      <c r="M3943">
        <f t="shared" si="370"/>
        <v>0</v>
      </c>
      <c r="N3943">
        <f t="shared" si="371"/>
        <v>0</v>
      </c>
      <c r="O3943" s="1">
        <f t="shared" si="372"/>
        <v>0</v>
      </c>
      <c r="P3943">
        <f>SUMIFS('vCluster (Imported)'!$G:$G,'vCluster (Imported)'!$A:$A,K3943)</f>
        <v>0</v>
      </c>
      <c r="Q3943">
        <f t="shared" si="373"/>
        <v>0</v>
      </c>
    </row>
    <row r="3944" spans="1:17" x14ac:dyDescent="0.3">
      <c r="A3944">
        <f t="shared" si="368"/>
        <v>3944</v>
      </c>
      <c r="B3944" t="str">
        <f>IF(HLOOKUP("Memory",'vInfo (Imported)'!$1:$5000,A3944,FALSE)&gt;0,HLOOKUP("Memory",'vInfo (Imported)'!$1:$5000,A3944,FALSE),"")</f>
        <v/>
      </c>
      <c r="C3944" t="str">
        <f>IF(HLOOKUP("CPUs",'vInfo (Imported)'!$1:$5000,A3944,FALSE)&gt;0,
HLOOKUP("CPUs",'vInfo (Imported)'!$1:$5000,A3944,FALSE),
"")</f>
        <v/>
      </c>
      <c r="D3944" t="str">
        <f>IF(HLOOKUP($D$1,'vInfo (Imported)'!$1:$5000,A3944,FALSE)&gt;0,
HLOOKUP($D$1,'vInfo (Imported)'!$1:$5000,A3944,FALSE),
"")</f>
        <v/>
      </c>
      <c r="E3944" t="str">
        <f>IF(HLOOKUP("Category",'vInfo (Imported)'!$1:$5000,A3944,FALSE)&gt;0,
HLOOKUP("Category",'vInfo (Imported)'!$1:$5000,A3944,FALSE),
"")</f>
        <v/>
      </c>
      <c r="F3944" t="str">
        <f>IF(HLOOKUP("OS according to the configuration file",'vInfo (Imported)'!$1:$5000,A3944,FALSE)&gt;0,
HLOOKUP("OS according to the configuration file",'vInfo (Imported)'!$1:$5000,A3944,FALSE),
"")</f>
        <v/>
      </c>
      <c r="G3944" s="1" t="str">
        <f>IF(HLOOKUP("Cluster",'vInfo (Imported)'!$1:$5000,A3944,FALSE)&gt;0,
HLOOKUP("Cluster",'vInfo (Imported)'!$1:$5000,A3944,FALSE),
"")</f>
        <v/>
      </c>
      <c r="K3944" s="28">
        <f>'vCluster (Imported)'!A3944</f>
        <v>0</v>
      </c>
      <c r="L3944">
        <f t="shared" si="369"/>
        <v>0</v>
      </c>
      <c r="M3944">
        <f t="shared" si="370"/>
        <v>0</v>
      </c>
      <c r="N3944">
        <f t="shared" si="371"/>
        <v>0</v>
      </c>
      <c r="O3944" s="1">
        <f t="shared" si="372"/>
        <v>0</v>
      </c>
      <c r="P3944">
        <f>SUMIFS('vCluster (Imported)'!$G:$G,'vCluster (Imported)'!$A:$A,K3944)</f>
        <v>0</v>
      </c>
      <c r="Q3944">
        <f t="shared" si="373"/>
        <v>0</v>
      </c>
    </row>
    <row r="3945" spans="1:17" x14ac:dyDescent="0.3">
      <c r="A3945">
        <f t="shared" si="368"/>
        <v>3945</v>
      </c>
      <c r="B3945" t="str">
        <f>IF(HLOOKUP("Memory",'vInfo (Imported)'!$1:$5000,A3945,FALSE)&gt;0,HLOOKUP("Memory",'vInfo (Imported)'!$1:$5000,A3945,FALSE),"")</f>
        <v/>
      </c>
      <c r="C3945" t="str">
        <f>IF(HLOOKUP("CPUs",'vInfo (Imported)'!$1:$5000,A3945,FALSE)&gt;0,
HLOOKUP("CPUs",'vInfo (Imported)'!$1:$5000,A3945,FALSE),
"")</f>
        <v/>
      </c>
      <c r="D3945" t="str">
        <f>IF(HLOOKUP($D$1,'vInfo (Imported)'!$1:$5000,A3945,FALSE)&gt;0,
HLOOKUP($D$1,'vInfo (Imported)'!$1:$5000,A3945,FALSE),
"")</f>
        <v/>
      </c>
      <c r="E3945" t="str">
        <f>IF(HLOOKUP("Category",'vInfo (Imported)'!$1:$5000,A3945,FALSE)&gt;0,
HLOOKUP("Category",'vInfo (Imported)'!$1:$5000,A3945,FALSE),
"")</f>
        <v/>
      </c>
      <c r="F3945" t="str">
        <f>IF(HLOOKUP("OS according to the configuration file",'vInfo (Imported)'!$1:$5000,A3945,FALSE)&gt;0,
HLOOKUP("OS according to the configuration file",'vInfo (Imported)'!$1:$5000,A3945,FALSE),
"")</f>
        <v/>
      </c>
      <c r="G3945" s="1" t="str">
        <f>IF(HLOOKUP("Cluster",'vInfo (Imported)'!$1:$5000,A3945,FALSE)&gt;0,
HLOOKUP("Cluster",'vInfo (Imported)'!$1:$5000,A3945,FALSE),
"")</f>
        <v/>
      </c>
      <c r="K3945" s="28">
        <f>'vCluster (Imported)'!A3945</f>
        <v>0</v>
      </c>
      <c r="L3945">
        <f t="shared" si="369"/>
        <v>0</v>
      </c>
      <c r="M3945">
        <f t="shared" si="370"/>
        <v>0</v>
      </c>
      <c r="N3945">
        <f t="shared" si="371"/>
        <v>0</v>
      </c>
      <c r="O3945" s="1">
        <f t="shared" si="372"/>
        <v>0</v>
      </c>
      <c r="P3945">
        <f>SUMIFS('vCluster (Imported)'!$G:$G,'vCluster (Imported)'!$A:$A,K3945)</f>
        <v>0</v>
      </c>
      <c r="Q3945">
        <f t="shared" si="373"/>
        <v>0</v>
      </c>
    </row>
    <row r="3946" spans="1:17" x14ac:dyDescent="0.3">
      <c r="A3946">
        <f t="shared" si="368"/>
        <v>3946</v>
      </c>
      <c r="B3946" t="str">
        <f>IF(HLOOKUP("Memory",'vInfo (Imported)'!$1:$5000,A3946,FALSE)&gt;0,HLOOKUP("Memory",'vInfo (Imported)'!$1:$5000,A3946,FALSE),"")</f>
        <v/>
      </c>
      <c r="C3946" t="str">
        <f>IF(HLOOKUP("CPUs",'vInfo (Imported)'!$1:$5000,A3946,FALSE)&gt;0,
HLOOKUP("CPUs",'vInfo (Imported)'!$1:$5000,A3946,FALSE),
"")</f>
        <v/>
      </c>
      <c r="D3946" t="str">
        <f>IF(HLOOKUP($D$1,'vInfo (Imported)'!$1:$5000,A3946,FALSE)&gt;0,
HLOOKUP($D$1,'vInfo (Imported)'!$1:$5000,A3946,FALSE),
"")</f>
        <v/>
      </c>
      <c r="E3946" t="str">
        <f>IF(HLOOKUP("Category",'vInfo (Imported)'!$1:$5000,A3946,FALSE)&gt;0,
HLOOKUP("Category",'vInfo (Imported)'!$1:$5000,A3946,FALSE),
"")</f>
        <v/>
      </c>
      <c r="F3946" t="str">
        <f>IF(HLOOKUP("OS according to the configuration file",'vInfo (Imported)'!$1:$5000,A3946,FALSE)&gt;0,
HLOOKUP("OS according to the configuration file",'vInfo (Imported)'!$1:$5000,A3946,FALSE),
"")</f>
        <v/>
      </c>
      <c r="G3946" s="1" t="str">
        <f>IF(HLOOKUP("Cluster",'vInfo (Imported)'!$1:$5000,A3946,FALSE)&gt;0,
HLOOKUP("Cluster",'vInfo (Imported)'!$1:$5000,A3946,FALSE),
"")</f>
        <v/>
      </c>
      <c r="K3946" s="28">
        <f>'vCluster (Imported)'!A3946</f>
        <v>0</v>
      </c>
      <c r="L3946">
        <f t="shared" si="369"/>
        <v>0</v>
      </c>
      <c r="M3946">
        <f t="shared" si="370"/>
        <v>0</v>
      </c>
      <c r="N3946">
        <f t="shared" si="371"/>
        <v>0</v>
      </c>
      <c r="O3946" s="1">
        <f t="shared" si="372"/>
        <v>0</v>
      </c>
      <c r="P3946">
        <f>SUMIFS('vCluster (Imported)'!$G:$G,'vCluster (Imported)'!$A:$A,K3946)</f>
        <v>0</v>
      </c>
      <c r="Q3946">
        <f t="shared" si="373"/>
        <v>0</v>
      </c>
    </row>
    <row r="3947" spans="1:17" x14ac:dyDescent="0.3">
      <c r="A3947">
        <f t="shared" si="368"/>
        <v>3947</v>
      </c>
      <c r="B3947" t="str">
        <f>IF(HLOOKUP("Memory",'vInfo (Imported)'!$1:$5000,A3947,FALSE)&gt;0,HLOOKUP("Memory",'vInfo (Imported)'!$1:$5000,A3947,FALSE),"")</f>
        <v/>
      </c>
      <c r="C3947" t="str">
        <f>IF(HLOOKUP("CPUs",'vInfo (Imported)'!$1:$5000,A3947,FALSE)&gt;0,
HLOOKUP("CPUs",'vInfo (Imported)'!$1:$5000,A3947,FALSE),
"")</f>
        <v/>
      </c>
      <c r="D3947" t="str">
        <f>IF(HLOOKUP($D$1,'vInfo (Imported)'!$1:$5000,A3947,FALSE)&gt;0,
HLOOKUP($D$1,'vInfo (Imported)'!$1:$5000,A3947,FALSE),
"")</f>
        <v/>
      </c>
      <c r="E3947" t="str">
        <f>IF(HLOOKUP("Category",'vInfo (Imported)'!$1:$5000,A3947,FALSE)&gt;0,
HLOOKUP("Category",'vInfo (Imported)'!$1:$5000,A3947,FALSE),
"")</f>
        <v/>
      </c>
      <c r="F3947" t="str">
        <f>IF(HLOOKUP("OS according to the configuration file",'vInfo (Imported)'!$1:$5000,A3947,FALSE)&gt;0,
HLOOKUP("OS according to the configuration file",'vInfo (Imported)'!$1:$5000,A3947,FALSE),
"")</f>
        <v/>
      </c>
      <c r="G3947" s="1" t="str">
        <f>IF(HLOOKUP("Cluster",'vInfo (Imported)'!$1:$5000,A3947,FALSE)&gt;0,
HLOOKUP("Cluster",'vInfo (Imported)'!$1:$5000,A3947,FALSE),
"")</f>
        <v/>
      </c>
      <c r="K3947" s="28">
        <f>'vCluster (Imported)'!A3947</f>
        <v>0</v>
      </c>
      <c r="L3947">
        <f t="shared" si="369"/>
        <v>0</v>
      </c>
      <c r="M3947">
        <f t="shared" si="370"/>
        <v>0</v>
      </c>
      <c r="N3947">
        <f t="shared" si="371"/>
        <v>0</v>
      </c>
      <c r="O3947" s="1">
        <f t="shared" si="372"/>
        <v>0</v>
      </c>
      <c r="P3947">
        <f>SUMIFS('vCluster (Imported)'!$G:$G,'vCluster (Imported)'!$A:$A,K3947)</f>
        <v>0</v>
      </c>
      <c r="Q3947">
        <f t="shared" si="373"/>
        <v>0</v>
      </c>
    </row>
    <row r="3948" spans="1:17" x14ac:dyDescent="0.3">
      <c r="A3948">
        <f t="shared" si="368"/>
        <v>3948</v>
      </c>
      <c r="B3948" t="str">
        <f>IF(HLOOKUP("Memory",'vInfo (Imported)'!$1:$5000,A3948,FALSE)&gt;0,HLOOKUP("Memory",'vInfo (Imported)'!$1:$5000,A3948,FALSE),"")</f>
        <v/>
      </c>
      <c r="C3948" t="str">
        <f>IF(HLOOKUP("CPUs",'vInfo (Imported)'!$1:$5000,A3948,FALSE)&gt;0,
HLOOKUP("CPUs",'vInfo (Imported)'!$1:$5000,A3948,FALSE),
"")</f>
        <v/>
      </c>
      <c r="D3948" t="str">
        <f>IF(HLOOKUP($D$1,'vInfo (Imported)'!$1:$5000,A3948,FALSE)&gt;0,
HLOOKUP($D$1,'vInfo (Imported)'!$1:$5000,A3948,FALSE),
"")</f>
        <v/>
      </c>
      <c r="E3948" t="str">
        <f>IF(HLOOKUP("Category",'vInfo (Imported)'!$1:$5000,A3948,FALSE)&gt;0,
HLOOKUP("Category",'vInfo (Imported)'!$1:$5000,A3948,FALSE),
"")</f>
        <v/>
      </c>
      <c r="F3948" t="str">
        <f>IF(HLOOKUP("OS according to the configuration file",'vInfo (Imported)'!$1:$5000,A3948,FALSE)&gt;0,
HLOOKUP("OS according to the configuration file",'vInfo (Imported)'!$1:$5000,A3948,FALSE),
"")</f>
        <v/>
      </c>
      <c r="G3948" s="1" t="str">
        <f>IF(HLOOKUP("Cluster",'vInfo (Imported)'!$1:$5000,A3948,FALSE)&gt;0,
HLOOKUP("Cluster",'vInfo (Imported)'!$1:$5000,A3948,FALSE),
"")</f>
        <v/>
      </c>
      <c r="K3948" s="28">
        <f>'vCluster (Imported)'!A3948</f>
        <v>0</v>
      </c>
      <c r="L3948">
        <f t="shared" si="369"/>
        <v>0</v>
      </c>
      <c r="M3948">
        <f t="shared" si="370"/>
        <v>0</v>
      </c>
      <c r="N3948">
        <f t="shared" si="371"/>
        <v>0</v>
      </c>
      <c r="O3948" s="1">
        <f t="shared" si="372"/>
        <v>0</v>
      </c>
      <c r="P3948">
        <f>SUMIFS('vCluster (Imported)'!$G:$G,'vCluster (Imported)'!$A:$A,K3948)</f>
        <v>0</v>
      </c>
      <c r="Q3948">
        <f t="shared" si="373"/>
        <v>0</v>
      </c>
    </row>
    <row r="3949" spans="1:17" x14ac:dyDescent="0.3">
      <c r="A3949">
        <f t="shared" si="368"/>
        <v>3949</v>
      </c>
      <c r="B3949" t="str">
        <f>IF(HLOOKUP("Memory",'vInfo (Imported)'!$1:$5000,A3949,FALSE)&gt;0,HLOOKUP("Memory",'vInfo (Imported)'!$1:$5000,A3949,FALSE),"")</f>
        <v/>
      </c>
      <c r="C3949" t="str">
        <f>IF(HLOOKUP("CPUs",'vInfo (Imported)'!$1:$5000,A3949,FALSE)&gt;0,
HLOOKUP("CPUs",'vInfo (Imported)'!$1:$5000,A3949,FALSE),
"")</f>
        <v/>
      </c>
      <c r="D3949" t="str">
        <f>IF(HLOOKUP($D$1,'vInfo (Imported)'!$1:$5000,A3949,FALSE)&gt;0,
HLOOKUP($D$1,'vInfo (Imported)'!$1:$5000,A3949,FALSE),
"")</f>
        <v/>
      </c>
      <c r="E3949" t="str">
        <f>IF(HLOOKUP("Category",'vInfo (Imported)'!$1:$5000,A3949,FALSE)&gt;0,
HLOOKUP("Category",'vInfo (Imported)'!$1:$5000,A3949,FALSE),
"")</f>
        <v/>
      </c>
      <c r="F3949" t="str">
        <f>IF(HLOOKUP("OS according to the configuration file",'vInfo (Imported)'!$1:$5000,A3949,FALSE)&gt;0,
HLOOKUP("OS according to the configuration file",'vInfo (Imported)'!$1:$5000,A3949,FALSE),
"")</f>
        <v/>
      </c>
      <c r="G3949" s="1" t="str">
        <f>IF(HLOOKUP("Cluster",'vInfo (Imported)'!$1:$5000,A3949,FALSE)&gt;0,
HLOOKUP("Cluster",'vInfo (Imported)'!$1:$5000,A3949,FALSE),
"")</f>
        <v/>
      </c>
      <c r="K3949" s="28">
        <f>'vCluster (Imported)'!A3949</f>
        <v>0</v>
      </c>
      <c r="L3949">
        <f t="shared" si="369"/>
        <v>0</v>
      </c>
      <c r="M3949">
        <f t="shared" si="370"/>
        <v>0</v>
      </c>
      <c r="N3949">
        <f t="shared" si="371"/>
        <v>0</v>
      </c>
      <c r="O3949" s="1">
        <f t="shared" si="372"/>
        <v>0</v>
      </c>
      <c r="P3949">
        <f>SUMIFS('vCluster (Imported)'!$G:$G,'vCluster (Imported)'!$A:$A,K3949)</f>
        <v>0</v>
      </c>
      <c r="Q3949">
        <f t="shared" si="373"/>
        <v>0</v>
      </c>
    </row>
    <row r="3950" spans="1:17" x14ac:dyDescent="0.3">
      <c r="A3950">
        <f t="shared" si="368"/>
        <v>3950</v>
      </c>
      <c r="B3950" t="str">
        <f>IF(HLOOKUP("Memory",'vInfo (Imported)'!$1:$5000,A3950,FALSE)&gt;0,HLOOKUP("Memory",'vInfo (Imported)'!$1:$5000,A3950,FALSE),"")</f>
        <v/>
      </c>
      <c r="C3950" t="str">
        <f>IF(HLOOKUP("CPUs",'vInfo (Imported)'!$1:$5000,A3950,FALSE)&gt;0,
HLOOKUP("CPUs",'vInfo (Imported)'!$1:$5000,A3950,FALSE),
"")</f>
        <v/>
      </c>
      <c r="D3950" t="str">
        <f>IF(HLOOKUP($D$1,'vInfo (Imported)'!$1:$5000,A3950,FALSE)&gt;0,
HLOOKUP($D$1,'vInfo (Imported)'!$1:$5000,A3950,FALSE),
"")</f>
        <v/>
      </c>
      <c r="E3950" t="str">
        <f>IF(HLOOKUP("Category",'vInfo (Imported)'!$1:$5000,A3950,FALSE)&gt;0,
HLOOKUP("Category",'vInfo (Imported)'!$1:$5000,A3950,FALSE),
"")</f>
        <v/>
      </c>
      <c r="F3950" t="str">
        <f>IF(HLOOKUP("OS according to the configuration file",'vInfo (Imported)'!$1:$5000,A3950,FALSE)&gt;0,
HLOOKUP("OS according to the configuration file",'vInfo (Imported)'!$1:$5000,A3950,FALSE),
"")</f>
        <v/>
      </c>
      <c r="G3950" s="1" t="str">
        <f>IF(HLOOKUP("Cluster",'vInfo (Imported)'!$1:$5000,A3950,FALSE)&gt;0,
HLOOKUP("Cluster",'vInfo (Imported)'!$1:$5000,A3950,FALSE),
"")</f>
        <v/>
      </c>
      <c r="K3950" s="28">
        <f>'vCluster (Imported)'!A3950</f>
        <v>0</v>
      </c>
      <c r="L3950">
        <f t="shared" si="369"/>
        <v>0</v>
      </c>
      <c r="M3950">
        <f t="shared" si="370"/>
        <v>0</v>
      </c>
      <c r="N3950">
        <f t="shared" si="371"/>
        <v>0</v>
      </c>
      <c r="O3950" s="1">
        <f t="shared" si="372"/>
        <v>0</v>
      </c>
      <c r="P3950">
        <f>SUMIFS('vCluster (Imported)'!$G:$G,'vCluster (Imported)'!$A:$A,K3950)</f>
        <v>0</v>
      </c>
      <c r="Q3950">
        <f t="shared" si="373"/>
        <v>0</v>
      </c>
    </row>
    <row r="3951" spans="1:17" x14ac:dyDescent="0.3">
      <c r="A3951">
        <f t="shared" si="368"/>
        <v>3951</v>
      </c>
      <c r="B3951" t="str">
        <f>IF(HLOOKUP("Memory",'vInfo (Imported)'!$1:$5000,A3951,FALSE)&gt;0,HLOOKUP("Memory",'vInfo (Imported)'!$1:$5000,A3951,FALSE),"")</f>
        <v/>
      </c>
      <c r="C3951" t="str">
        <f>IF(HLOOKUP("CPUs",'vInfo (Imported)'!$1:$5000,A3951,FALSE)&gt;0,
HLOOKUP("CPUs",'vInfo (Imported)'!$1:$5000,A3951,FALSE),
"")</f>
        <v/>
      </c>
      <c r="D3951" t="str">
        <f>IF(HLOOKUP($D$1,'vInfo (Imported)'!$1:$5000,A3951,FALSE)&gt;0,
HLOOKUP($D$1,'vInfo (Imported)'!$1:$5000,A3951,FALSE),
"")</f>
        <v/>
      </c>
      <c r="E3951" t="str">
        <f>IF(HLOOKUP("Category",'vInfo (Imported)'!$1:$5000,A3951,FALSE)&gt;0,
HLOOKUP("Category",'vInfo (Imported)'!$1:$5000,A3951,FALSE),
"")</f>
        <v/>
      </c>
      <c r="F3951" t="str">
        <f>IF(HLOOKUP("OS according to the configuration file",'vInfo (Imported)'!$1:$5000,A3951,FALSE)&gt;0,
HLOOKUP("OS according to the configuration file",'vInfo (Imported)'!$1:$5000,A3951,FALSE),
"")</f>
        <v/>
      </c>
      <c r="G3951" s="1" t="str">
        <f>IF(HLOOKUP("Cluster",'vInfo (Imported)'!$1:$5000,A3951,FALSE)&gt;0,
HLOOKUP("Cluster",'vInfo (Imported)'!$1:$5000,A3951,FALSE),
"")</f>
        <v/>
      </c>
      <c r="K3951" s="28">
        <f>'vCluster (Imported)'!A3951</f>
        <v>0</v>
      </c>
      <c r="L3951">
        <f t="shared" si="369"/>
        <v>0</v>
      </c>
      <c r="M3951">
        <f t="shared" si="370"/>
        <v>0</v>
      </c>
      <c r="N3951">
        <f t="shared" si="371"/>
        <v>0</v>
      </c>
      <c r="O3951" s="1">
        <f t="shared" si="372"/>
        <v>0</v>
      </c>
      <c r="P3951">
        <f>SUMIFS('vCluster (Imported)'!$G:$G,'vCluster (Imported)'!$A:$A,K3951)</f>
        <v>0</v>
      </c>
      <c r="Q3951">
        <f t="shared" si="373"/>
        <v>0</v>
      </c>
    </row>
    <row r="3952" spans="1:17" x14ac:dyDescent="0.3">
      <c r="A3952">
        <f t="shared" si="368"/>
        <v>3952</v>
      </c>
      <c r="B3952" t="str">
        <f>IF(HLOOKUP("Memory",'vInfo (Imported)'!$1:$5000,A3952,FALSE)&gt;0,HLOOKUP("Memory",'vInfo (Imported)'!$1:$5000,A3952,FALSE),"")</f>
        <v/>
      </c>
      <c r="C3952" t="str">
        <f>IF(HLOOKUP("CPUs",'vInfo (Imported)'!$1:$5000,A3952,FALSE)&gt;0,
HLOOKUP("CPUs",'vInfo (Imported)'!$1:$5000,A3952,FALSE),
"")</f>
        <v/>
      </c>
      <c r="D3952" t="str">
        <f>IF(HLOOKUP($D$1,'vInfo (Imported)'!$1:$5000,A3952,FALSE)&gt;0,
HLOOKUP($D$1,'vInfo (Imported)'!$1:$5000,A3952,FALSE),
"")</f>
        <v/>
      </c>
      <c r="E3952" t="str">
        <f>IF(HLOOKUP("Category",'vInfo (Imported)'!$1:$5000,A3952,FALSE)&gt;0,
HLOOKUP("Category",'vInfo (Imported)'!$1:$5000,A3952,FALSE),
"")</f>
        <v/>
      </c>
      <c r="F3952" t="str">
        <f>IF(HLOOKUP("OS according to the configuration file",'vInfo (Imported)'!$1:$5000,A3952,FALSE)&gt;0,
HLOOKUP("OS according to the configuration file",'vInfo (Imported)'!$1:$5000,A3952,FALSE),
"")</f>
        <v/>
      </c>
      <c r="G3952" s="1" t="str">
        <f>IF(HLOOKUP("Cluster",'vInfo (Imported)'!$1:$5000,A3952,FALSE)&gt;0,
HLOOKUP("Cluster",'vInfo (Imported)'!$1:$5000,A3952,FALSE),
"")</f>
        <v/>
      </c>
      <c r="K3952" s="28">
        <f>'vCluster (Imported)'!A3952</f>
        <v>0</v>
      </c>
      <c r="L3952">
        <f t="shared" si="369"/>
        <v>0</v>
      </c>
      <c r="M3952">
        <f t="shared" si="370"/>
        <v>0</v>
      </c>
      <c r="N3952">
        <f t="shared" si="371"/>
        <v>0</v>
      </c>
      <c r="O3952" s="1">
        <f t="shared" si="372"/>
        <v>0</v>
      </c>
      <c r="P3952">
        <f>SUMIFS('vCluster (Imported)'!$G:$G,'vCluster (Imported)'!$A:$A,K3952)</f>
        <v>0</v>
      </c>
      <c r="Q3952">
        <f t="shared" si="373"/>
        <v>0</v>
      </c>
    </row>
    <row r="3953" spans="1:17" x14ac:dyDescent="0.3">
      <c r="A3953">
        <f t="shared" si="368"/>
        <v>3953</v>
      </c>
      <c r="B3953" t="str">
        <f>IF(HLOOKUP("Memory",'vInfo (Imported)'!$1:$5000,A3953,FALSE)&gt;0,HLOOKUP("Memory",'vInfo (Imported)'!$1:$5000,A3953,FALSE),"")</f>
        <v/>
      </c>
      <c r="C3953" t="str">
        <f>IF(HLOOKUP("CPUs",'vInfo (Imported)'!$1:$5000,A3953,FALSE)&gt;0,
HLOOKUP("CPUs",'vInfo (Imported)'!$1:$5000,A3953,FALSE),
"")</f>
        <v/>
      </c>
      <c r="D3953" t="str">
        <f>IF(HLOOKUP($D$1,'vInfo (Imported)'!$1:$5000,A3953,FALSE)&gt;0,
HLOOKUP($D$1,'vInfo (Imported)'!$1:$5000,A3953,FALSE),
"")</f>
        <v/>
      </c>
      <c r="E3953" t="str">
        <f>IF(HLOOKUP("Category",'vInfo (Imported)'!$1:$5000,A3953,FALSE)&gt;0,
HLOOKUP("Category",'vInfo (Imported)'!$1:$5000,A3953,FALSE),
"")</f>
        <v/>
      </c>
      <c r="F3953" t="str">
        <f>IF(HLOOKUP("OS according to the configuration file",'vInfo (Imported)'!$1:$5000,A3953,FALSE)&gt;0,
HLOOKUP("OS according to the configuration file",'vInfo (Imported)'!$1:$5000,A3953,FALSE),
"")</f>
        <v/>
      </c>
      <c r="G3953" s="1" t="str">
        <f>IF(HLOOKUP("Cluster",'vInfo (Imported)'!$1:$5000,A3953,FALSE)&gt;0,
HLOOKUP("Cluster",'vInfo (Imported)'!$1:$5000,A3953,FALSE),
"")</f>
        <v/>
      </c>
      <c r="K3953" s="28">
        <f>'vCluster (Imported)'!A3953</f>
        <v>0</v>
      </c>
      <c r="L3953">
        <f t="shared" si="369"/>
        <v>0</v>
      </c>
      <c r="M3953">
        <f t="shared" si="370"/>
        <v>0</v>
      </c>
      <c r="N3953">
        <f t="shared" si="371"/>
        <v>0</v>
      </c>
      <c r="O3953" s="1">
        <f t="shared" si="372"/>
        <v>0</v>
      </c>
      <c r="P3953">
        <f>SUMIFS('vCluster (Imported)'!$G:$G,'vCluster (Imported)'!$A:$A,K3953)</f>
        <v>0</v>
      </c>
      <c r="Q3953">
        <f t="shared" si="373"/>
        <v>0</v>
      </c>
    </row>
    <row r="3954" spans="1:17" x14ac:dyDescent="0.3">
      <c r="A3954">
        <f t="shared" si="368"/>
        <v>3954</v>
      </c>
      <c r="B3954" t="str">
        <f>IF(HLOOKUP("Memory",'vInfo (Imported)'!$1:$5000,A3954,FALSE)&gt;0,HLOOKUP("Memory",'vInfo (Imported)'!$1:$5000,A3954,FALSE),"")</f>
        <v/>
      </c>
      <c r="C3954" t="str">
        <f>IF(HLOOKUP("CPUs",'vInfo (Imported)'!$1:$5000,A3954,FALSE)&gt;0,
HLOOKUP("CPUs",'vInfo (Imported)'!$1:$5000,A3954,FALSE),
"")</f>
        <v/>
      </c>
      <c r="D3954" t="str">
        <f>IF(HLOOKUP($D$1,'vInfo (Imported)'!$1:$5000,A3954,FALSE)&gt;0,
HLOOKUP($D$1,'vInfo (Imported)'!$1:$5000,A3954,FALSE),
"")</f>
        <v/>
      </c>
      <c r="E3954" t="str">
        <f>IF(HLOOKUP("Category",'vInfo (Imported)'!$1:$5000,A3954,FALSE)&gt;0,
HLOOKUP("Category",'vInfo (Imported)'!$1:$5000,A3954,FALSE),
"")</f>
        <v/>
      </c>
      <c r="F3954" t="str">
        <f>IF(HLOOKUP("OS according to the configuration file",'vInfo (Imported)'!$1:$5000,A3954,FALSE)&gt;0,
HLOOKUP("OS according to the configuration file",'vInfo (Imported)'!$1:$5000,A3954,FALSE),
"")</f>
        <v/>
      </c>
      <c r="G3954" s="1" t="str">
        <f>IF(HLOOKUP("Cluster",'vInfo (Imported)'!$1:$5000,A3954,FALSE)&gt;0,
HLOOKUP("Cluster",'vInfo (Imported)'!$1:$5000,A3954,FALSE),
"")</f>
        <v/>
      </c>
      <c r="K3954" s="28">
        <f>'vCluster (Imported)'!A3954</f>
        <v>0</v>
      </c>
      <c r="L3954">
        <f t="shared" si="369"/>
        <v>0</v>
      </c>
      <c r="M3954">
        <f t="shared" si="370"/>
        <v>0</v>
      </c>
      <c r="N3954">
        <f t="shared" si="371"/>
        <v>0</v>
      </c>
      <c r="O3954" s="1">
        <f t="shared" si="372"/>
        <v>0</v>
      </c>
      <c r="P3954">
        <f>SUMIFS('vCluster (Imported)'!$G:$G,'vCluster (Imported)'!$A:$A,K3954)</f>
        <v>0</v>
      </c>
      <c r="Q3954">
        <f t="shared" si="373"/>
        <v>0</v>
      </c>
    </row>
    <row r="3955" spans="1:17" x14ac:dyDescent="0.3">
      <c r="A3955">
        <f t="shared" si="368"/>
        <v>3955</v>
      </c>
      <c r="B3955" t="str">
        <f>IF(HLOOKUP("Memory",'vInfo (Imported)'!$1:$5000,A3955,FALSE)&gt;0,HLOOKUP("Memory",'vInfo (Imported)'!$1:$5000,A3955,FALSE),"")</f>
        <v/>
      </c>
      <c r="C3955" t="str">
        <f>IF(HLOOKUP("CPUs",'vInfo (Imported)'!$1:$5000,A3955,FALSE)&gt;0,
HLOOKUP("CPUs",'vInfo (Imported)'!$1:$5000,A3955,FALSE),
"")</f>
        <v/>
      </c>
      <c r="D3955" t="str">
        <f>IF(HLOOKUP($D$1,'vInfo (Imported)'!$1:$5000,A3955,FALSE)&gt;0,
HLOOKUP($D$1,'vInfo (Imported)'!$1:$5000,A3955,FALSE),
"")</f>
        <v/>
      </c>
      <c r="E3955" t="str">
        <f>IF(HLOOKUP("Category",'vInfo (Imported)'!$1:$5000,A3955,FALSE)&gt;0,
HLOOKUP("Category",'vInfo (Imported)'!$1:$5000,A3955,FALSE),
"")</f>
        <v/>
      </c>
      <c r="F3955" t="str">
        <f>IF(HLOOKUP("OS according to the configuration file",'vInfo (Imported)'!$1:$5000,A3955,FALSE)&gt;0,
HLOOKUP("OS according to the configuration file",'vInfo (Imported)'!$1:$5000,A3955,FALSE),
"")</f>
        <v/>
      </c>
      <c r="G3955" s="1" t="str">
        <f>IF(HLOOKUP("Cluster",'vInfo (Imported)'!$1:$5000,A3955,FALSE)&gt;0,
HLOOKUP("Cluster",'vInfo (Imported)'!$1:$5000,A3955,FALSE),
"")</f>
        <v/>
      </c>
      <c r="K3955" s="28">
        <f>'vCluster (Imported)'!A3955</f>
        <v>0</v>
      </c>
      <c r="L3955">
        <f t="shared" si="369"/>
        <v>0</v>
      </c>
      <c r="M3955">
        <f t="shared" si="370"/>
        <v>0</v>
      </c>
      <c r="N3955">
        <f t="shared" si="371"/>
        <v>0</v>
      </c>
      <c r="O3955" s="1">
        <f t="shared" si="372"/>
        <v>0</v>
      </c>
      <c r="P3955">
        <f>SUMIFS('vCluster (Imported)'!$G:$G,'vCluster (Imported)'!$A:$A,K3955)</f>
        <v>0</v>
      </c>
      <c r="Q3955">
        <f t="shared" si="373"/>
        <v>0</v>
      </c>
    </row>
    <row r="3956" spans="1:17" x14ac:dyDescent="0.3">
      <c r="A3956">
        <f t="shared" si="368"/>
        <v>3956</v>
      </c>
      <c r="B3956" t="str">
        <f>IF(HLOOKUP("Memory",'vInfo (Imported)'!$1:$5000,A3956,FALSE)&gt;0,HLOOKUP("Memory",'vInfo (Imported)'!$1:$5000,A3956,FALSE),"")</f>
        <v/>
      </c>
      <c r="C3956" t="str">
        <f>IF(HLOOKUP("CPUs",'vInfo (Imported)'!$1:$5000,A3956,FALSE)&gt;0,
HLOOKUP("CPUs",'vInfo (Imported)'!$1:$5000,A3956,FALSE),
"")</f>
        <v/>
      </c>
      <c r="D3956" t="str">
        <f>IF(HLOOKUP($D$1,'vInfo (Imported)'!$1:$5000,A3956,FALSE)&gt;0,
HLOOKUP($D$1,'vInfo (Imported)'!$1:$5000,A3956,FALSE),
"")</f>
        <v/>
      </c>
      <c r="E3956" t="str">
        <f>IF(HLOOKUP("Category",'vInfo (Imported)'!$1:$5000,A3956,FALSE)&gt;0,
HLOOKUP("Category",'vInfo (Imported)'!$1:$5000,A3956,FALSE),
"")</f>
        <v/>
      </c>
      <c r="F3956" t="str">
        <f>IF(HLOOKUP("OS according to the configuration file",'vInfo (Imported)'!$1:$5000,A3956,FALSE)&gt;0,
HLOOKUP("OS according to the configuration file",'vInfo (Imported)'!$1:$5000,A3956,FALSE),
"")</f>
        <v/>
      </c>
      <c r="G3956" s="1" t="str">
        <f>IF(HLOOKUP("Cluster",'vInfo (Imported)'!$1:$5000,A3956,FALSE)&gt;0,
HLOOKUP("Cluster",'vInfo (Imported)'!$1:$5000,A3956,FALSE),
"")</f>
        <v/>
      </c>
      <c r="K3956" s="28">
        <f>'vCluster (Imported)'!A3956</f>
        <v>0</v>
      </c>
      <c r="L3956">
        <f t="shared" si="369"/>
        <v>0</v>
      </c>
      <c r="M3956">
        <f t="shared" si="370"/>
        <v>0</v>
      </c>
      <c r="N3956">
        <f t="shared" si="371"/>
        <v>0</v>
      </c>
      <c r="O3956" s="1">
        <f t="shared" si="372"/>
        <v>0</v>
      </c>
      <c r="P3956">
        <f>SUMIFS('vCluster (Imported)'!$G:$G,'vCluster (Imported)'!$A:$A,K3956)</f>
        <v>0</v>
      </c>
      <c r="Q3956">
        <f t="shared" si="373"/>
        <v>0</v>
      </c>
    </row>
    <row r="3957" spans="1:17" x14ac:dyDescent="0.3">
      <c r="A3957">
        <f t="shared" si="368"/>
        <v>3957</v>
      </c>
      <c r="B3957" t="str">
        <f>IF(HLOOKUP("Memory",'vInfo (Imported)'!$1:$5000,A3957,FALSE)&gt;0,HLOOKUP("Memory",'vInfo (Imported)'!$1:$5000,A3957,FALSE),"")</f>
        <v/>
      </c>
      <c r="C3957" t="str">
        <f>IF(HLOOKUP("CPUs",'vInfo (Imported)'!$1:$5000,A3957,FALSE)&gt;0,
HLOOKUP("CPUs",'vInfo (Imported)'!$1:$5000,A3957,FALSE),
"")</f>
        <v/>
      </c>
      <c r="D3957" t="str">
        <f>IF(HLOOKUP($D$1,'vInfo (Imported)'!$1:$5000,A3957,FALSE)&gt;0,
HLOOKUP($D$1,'vInfo (Imported)'!$1:$5000,A3957,FALSE),
"")</f>
        <v/>
      </c>
      <c r="E3957" t="str">
        <f>IF(HLOOKUP("Category",'vInfo (Imported)'!$1:$5000,A3957,FALSE)&gt;0,
HLOOKUP("Category",'vInfo (Imported)'!$1:$5000,A3957,FALSE),
"")</f>
        <v/>
      </c>
      <c r="F3957" t="str">
        <f>IF(HLOOKUP("OS according to the configuration file",'vInfo (Imported)'!$1:$5000,A3957,FALSE)&gt;0,
HLOOKUP("OS according to the configuration file",'vInfo (Imported)'!$1:$5000,A3957,FALSE),
"")</f>
        <v/>
      </c>
      <c r="G3957" s="1" t="str">
        <f>IF(HLOOKUP("Cluster",'vInfo (Imported)'!$1:$5000,A3957,FALSE)&gt;0,
HLOOKUP("Cluster",'vInfo (Imported)'!$1:$5000,A3957,FALSE),
"")</f>
        <v/>
      </c>
      <c r="K3957" s="28">
        <f>'vCluster (Imported)'!A3957</f>
        <v>0</v>
      </c>
      <c r="L3957">
        <f t="shared" si="369"/>
        <v>0</v>
      </c>
      <c r="M3957">
        <f t="shared" si="370"/>
        <v>0</v>
      </c>
      <c r="N3957">
        <f t="shared" si="371"/>
        <v>0</v>
      </c>
      <c r="O3957" s="1">
        <f t="shared" si="372"/>
        <v>0</v>
      </c>
      <c r="P3957">
        <f>SUMIFS('vCluster (Imported)'!$G:$G,'vCluster (Imported)'!$A:$A,K3957)</f>
        <v>0</v>
      </c>
      <c r="Q3957">
        <f t="shared" si="373"/>
        <v>0</v>
      </c>
    </row>
    <row r="3958" spans="1:17" x14ac:dyDescent="0.3">
      <c r="A3958">
        <f t="shared" si="368"/>
        <v>3958</v>
      </c>
      <c r="B3958" t="str">
        <f>IF(HLOOKUP("Memory",'vInfo (Imported)'!$1:$5000,A3958,FALSE)&gt;0,HLOOKUP("Memory",'vInfo (Imported)'!$1:$5000,A3958,FALSE),"")</f>
        <v/>
      </c>
      <c r="C3958" t="str">
        <f>IF(HLOOKUP("CPUs",'vInfo (Imported)'!$1:$5000,A3958,FALSE)&gt;0,
HLOOKUP("CPUs",'vInfo (Imported)'!$1:$5000,A3958,FALSE),
"")</f>
        <v/>
      </c>
      <c r="D3958" t="str">
        <f>IF(HLOOKUP($D$1,'vInfo (Imported)'!$1:$5000,A3958,FALSE)&gt;0,
HLOOKUP($D$1,'vInfo (Imported)'!$1:$5000,A3958,FALSE),
"")</f>
        <v/>
      </c>
      <c r="E3958" t="str">
        <f>IF(HLOOKUP("Category",'vInfo (Imported)'!$1:$5000,A3958,FALSE)&gt;0,
HLOOKUP("Category",'vInfo (Imported)'!$1:$5000,A3958,FALSE),
"")</f>
        <v/>
      </c>
      <c r="F3958" t="str">
        <f>IF(HLOOKUP("OS according to the configuration file",'vInfo (Imported)'!$1:$5000,A3958,FALSE)&gt;0,
HLOOKUP("OS according to the configuration file",'vInfo (Imported)'!$1:$5000,A3958,FALSE),
"")</f>
        <v/>
      </c>
      <c r="G3958" s="1" t="str">
        <f>IF(HLOOKUP("Cluster",'vInfo (Imported)'!$1:$5000,A3958,FALSE)&gt;0,
HLOOKUP("Cluster",'vInfo (Imported)'!$1:$5000,A3958,FALSE),
"")</f>
        <v/>
      </c>
      <c r="K3958" s="28">
        <f>'vCluster (Imported)'!A3958</f>
        <v>0</v>
      </c>
      <c r="L3958">
        <f t="shared" si="369"/>
        <v>0</v>
      </c>
      <c r="M3958">
        <f t="shared" si="370"/>
        <v>0</v>
      </c>
      <c r="N3958">
        <f t="shared" si="371"/>
        <v>0</v>
      </c>
      <c r="O3958" s="1">
        <f t="shared" si="372"/>
        <v>0</v>
      </c>
      <c r="P3958">
        <f>SUMIFS('vCluster (Imported)'!$G:$G,'vCluster (Imported)'!$A:$A,K3958)</f>
        <v>0</v>
      </c>
      <c r="Q3958">
        <f t="shared" si="373"/>
        <v>0</v>
      </c>
    </row>
    <row r="3959" spans="1:17" x14ac:dyDescent="0.3">
      <c r="A3959">
        <f t="shared" si="368"/>
        <v>3959</v>
      </c>
      <c r="B3959" t="str">
        <f>IF(HLOOKUP("Memory",'vInfo (Imported)'!$1:$5000,A3959,FALSE)&gt;0,HLOOKUP("Memory",'vInfo (Imported)'!$1:$5000,A3959,FALSE),"")</f>
        <v/>
      </c>
      <c r="C3959" t="str">
        <f>IF(HLOOKUP("CPUs",'vInfo (Imported)'!$1:$5000,A3959,FALSE)&gt;0,
HLOOKUP("CPUs",'vInfo (Imported)'!$1:$5000,A3959,FALSE),
"")</f>
        <v/>
      </c>
      <c r="D3959" t="str">
        <f>IF(HLOOKUP($D$1,'vInfo (Imported)'!$1:$5000,A3959,FALSE)&gt;0,
HLOOKUP($D$1,'vInfo (Imported)'!$1:$5000,A3959,FALSE),
"")</f>
        <v/>
      </c>
      <c r="E3959" t="str">
        <f>IF(HLOOKUP("Category",'vInfo (Imported)'!$1:$5000,A3959,FALSE)&gt;0,
HLOOKUP("Category",'vInfo (Imported)'!$1:$5000,A3959,FALSE),
"")</f>
        <v/>
      </c>
      <c r="F3959" t="str">
        <f>IF(HLOOKUP("OS according to the configuration file",'vInfo (Imported)'!$1:$5000,A3959,FALSE)&gt;0,
HLOOKUP("OS according to the configuration file",'vInfo (Imported)'!$1:$5000,A3959,FALSE),
"")</f>
        <v/>
      </c>
      <c r="G3959" s="1" t="str">
        <f>IF(HLOOKUP("Cluster",'vInfo (Imported)'!$1:$5000,A3959,FALSE)&gt;0,
HLOOKUP("Cluster",'vInfo (Imported)'!$1:$5000,A3959,FALSE),
"")</f>
        <v/>
      </c>
      <c r="K3959" s="28">
        <f>'vCluster (Imported)'!A3959</f>
        <v>0</v>
      </c>
      <c r="L3959">
        <f t="shared" si="369"/>
        <v>0</v>
      </c>
      <c r="M3959">
        <f t="shared" si="370"/>
        <v>0</v>
      </c>
      <c r="N3959">
        <f t="shared" si="371"/>
        <v>0</v>
      </c>
      <c r="O3959" s="1">
        <f t="shared" si="372"/>
        <v>0</v>
      </c>
      <c r="P3959">
        <f>SUMIFS('vCluster (Imported)'!$G:$G,'vCluster (Imported)'!$A:$A,K3959)</f>
        <v>0</v>
      </c>
      <c r="Q3959">
        <f t="shared" si="373"/>
        <v>0</v>
      </c>
    </row>
    <row r="3960" spans="1:17" x14ac:dyDescent="0.3">
      <c r="A3960">
        <f t="shared" si="368"/>
        <v>3960</v>
      </c>
      <c r="B3960" t="str">
        <f>IF(HLOOKUP("Memory",'vInfo (Imported)'!$1:$5000,A3960,FALSE)&gt;0,HLOOKUP("Memory",'vInfo (Imported)'!$1:$5000,A3960,FALSE),"")</f>
        <v/>
      </c>
      <c r="C3960" t="str">
        <f>IF(HLOOKUP("CPUs",'vInfo (Imported)'!$1:$5000,A3960,FALSE)&gt;0,
HLOOKUP("CPUs",'vInfo (Imported)'!$1:$5000,A3960,FALSE),
"")</f>
        <v/>
      </c>
      <c r="D3960" t="str">
        <f>IF(HLOOKUP($D$1,'vInfo (Imported)'!$1:$5000,A3960,FALSE)&gt;0,
HLOOKUP($D$1,'vInfo (Imported)'!$1:$5000,A3960,FALSE),
"")</f>
        <v/>
      </c>
      <c r="E3960" t="str">
        <f>IF(HLOOKUP("Category",'vInfo (Imported)'!$1:$5000,A3960,FALSE)&gt;0,
HLOOKUP("Category",'vInfo (Imported)'!$1:$5000,A3960,FALSE),
"")</f>
        <v/>
      </c>
      <c r="F3960" t="str">
        <f>IF(HLOOKUP("OS according to the configuration file",'vInfo (Imported)'!$1:$5000,A3960,FALSE)&gt;0,
HLOOKUP("OS according to the configuration file",'vInfo (Imported)'!$1:$5000,A3960,FALSE),
"")</f>
        <v/>
      </c>
      <c r="G3960" s="1" t="str">
        <f>IF(HLOOKUP("Cluster",'vInfo (Imported)'!$1:$5000,A3960,FALSE)&gt;0,
HLOOKUP("Cluster",'vInfo (Imported)'!$1:$5000,A3960,FALSE),
"")</f>
        <v/>
      </c>
      <c r="K3960" s="28">
        <f>'vCluster (Imported)'!A3960</f>
        <v>0</v>
      </c>
      <c r="L3960">
        <f t="shared" si="369"/>
        <v>0</v>
      </c>
      <c r="M3960">
        <f t="shared" si="370"/>
        <v>0</v>
      </c>
      <c r="N3960">
        <f t="shared" si="371"/>
        <v>0</v>
      </c>
      <c r="O3960" s="1">
        <f t="shared" si="372"/>
        <v>0</v>
      </c>
      <c r="P3960">
        <f>SUMIFS('vCluster (Imported)'!$G:$G,'vCluster (Imported)'!$A:$A,K3960)</f>
        <v>0</v>
      </c>
      <c r="Q3960">
        <f t="shared" si="373"/>
        <v>0</v>
      </c>
    </row>
    <row r="3961" spans="1:17" x14ac:dyDescent="0.3">
      <c r="A3961">
        <f t="shared" si="368"/>
        <v>3961</v>
      </c>
      <c r="B3961" t="str">
        <f>IF(HLOOKUP("Memory",'vInfo (Imported)'!$1:$5000,A3961,FALSE)&gt;0,HLOOKUP("Memory",'vInfo (Imported)'!$1:$5000,A3961,FALSE),"")</f>
        <v/>
      </c>
      <c r="C3961" t="str">
        <f>IF(HLOOKUP("CPUs",'vInfo (Imported)'!$1:$5000,A3961,FALSE)&gt;0,
HLOOKUP("CPUs",'vInfo (Imported)'!$1:$5000,A3961,FALSE),
"")</f>
        <v/>
      </c>
      <c r="D3961" t="str">
        <f>IF(HLOOKUP($D$1,'vInfo (Imported)'!$1:$5000,A3961,FALSE)&gt;0,
HLOOKUP($D$1,'vInfo (Imported)'!$1:$5000,A3961,FALSE),
"")</f>
        <v/>
      </c>
      <c r="E3961" t="str">
        <f>IF(HLOOKUP("Category",'vInfo (Imported)'!$1:$5000,A3961,FALSE)&gt;0,
HLOOKUP("Category",'vInfo (Imported)'!$1:$5000,A3961,FALSE),
"")</f>
        <v/>
      </c>
      <c r="F3961" t="str">
        <f>IF(HLOOKUP("OS according to the configuration file",'vInfo (Imported)'!$1:$5000,A3961,FALSE)&gt;0,
HLOOKUP("OS according to the configuration file",'vInfo (Imported)'!$1:$5000,A3961,FALSE),
"")</f>
        <v/>
      </c>
      <c r="G3961" s="1" t="str">
        <f>IF(HLOOKUP("Cluster",'vInfo (Imported)'!$1:$5000,A3961,FALSE)&gt;0,
HLOOKUP("Cluster",'vInfo (Imported)'!$1:$5000,A3961,FALSE),
"")</f>
        <v/>
      </c>
      <c r="K3961" s="28">
        <f>'vCluster (Imported)'!A3961</f>
        <v>0</v>
      </c>
      <c r="L3961">
        <f t="shared" si="369"/>
        <v>0</v>
      </c>
      <c r="M3961">
        <f t="shared" si="370"/>
        <v>0</v>
      </c>
      <c r="N3961">
        <f t="shared" si="371"/>
        <v>0</v>
      </c>
      <c r="O3961" s="1">
        <f t="shared" si="372"/>
        <v>0</v>
      </c>
      <c r="P3961">
        <f>SUMIFS('vCluster (Imported)'!$G:$G,'vCluster (Imported)'!$A:$A,K3961)</f>
        <v>0</v>
      </c>
      <c r="Q3961">
        <f t="shared" si="373"/>
        <v>0</v>
      </c>
    </row>
    <row r="3962" spans="1:17" x14ac:dyDescent="0.3">
      <c r="A3962">
        <f t="shared" si="368"/>
        <v>3962</v>
      </c>
      <c r="B3962" t="str">
        <f>IF(HLOOKUP("Memory",'vInfo (Imported)'!$1:$5000,A3962,FALSE)&gt;0,HLOOKUP("Memory",'vInfo (Imported)'!$1:$5000,A3962,FALSE),"")</f>
        <v/>
      </c>
      <c r="C3962" t="str">
        <f>IF(HLOOKUP("CPUs",'vInfo (Imported)'!$1:$5000,A3962,FALSE)&gt;0,
HLOOKUP("CPUs",'vInfo (Imported)'!$1:$5000,A3962,FALSE),
"")</f>
        <v/>
      </c>
      <c r="D3962" t="str">
        <f>IF(HLOOKUP($D$1,'vInfo (Imported)'!$1:$5000,A3962,FALSE)&gt;0,
HLOOKUP($D$1,'vInfo (Imported)'!$1:$5000,A3962,FALSE),
"")</f>
        <v/>
      </c>
      <c r="E3962" t="str">
        <f>IF(HLOOKUP("Category",'vInfo (Imported)'!$1:$5000,A3962,FALSE)&gt;0,
HLOOKUP("Category",'vInfo (Imported)'!$1:$5000,A3962,FALSE),
"")</f>
        <v/>
      </c>
      <c r="F3962" t="str">
        <f>IF(HLOOKUP("OS according to the configuration file",'vInfo (Imported)'!$1:$5000,A3962,FALSE)&gt;0,
HLOOKUP("OS according to the configuration file",'vInfo (Imported)'!$1:$5000,A3962,FALSE),
"")</f>
        <v/>
      </c>
      <c r="G3962" s="1" t="str">
        <f>IF(HLOOKUP("Cluster",'vInfo (Imported)'!$1:$5000,A3962,FALSE)&gt;0,
HLOOKUP("Cluster",'vInfo (Imported)'!$1:$5000,A3962,FALSE),
"")</f>
        <v/>
      </c>
      <c r="K3962" s="28">
        <f>'vCluster (Imported)'!A3962</f>
        <v>0</v>
      </c>
      <c r="L3962">
        <f t="shared" si="369"/>
        <v>0</v>
      </c>
      <c r="M3962">
        <f t="shared" si="370"/>
        <v>0</v>
      </c>
      <c r="N3962">
        <f t="shared" si="371"/>
        <v>0</v>
      </c>
      <c r="O3962" s="1">
        <f t="shared" si="372"/>
        <v>0</v>
      </c>
      <c r="P3962">
        <f>SUMIFS('vCluster (Imported)'!$G:$G,'vCluster (Imported)'!$A:$A,K3962)</f>
        <v>0</v>
      </c>
      <c r="Q3962">
        <f t="shared" si="373"/>
        <v>0</v>
      </c>
    </row>
    <row r="3963" spans="1:17" x14ac:dyDescent="0.3">
      <c r="A3963">
        <f t="shared" si="368"/>
        <v>3963</v>
      </c>
      <c r="B3963" t="str">
        <f>IF(HLOOKUP("Memory",'vInfo (Imported)'!$1:$5000,A3963,FALSE)&gt;0,HLOOKUP("Memory",'vInfo (Imported)'!$1:$5000,A3963,FALSE),"")</f>
        <v/>
      </c>
      <c r="C3963" t="str">
        <f>IF(HLOOKUP("CPUs",'vInfo (Imported)'!$1:$5000,A3963,FALSE)&gt;0,
HLOOKUP("CPUs",'vInfo (Imported)'!$1:$5000,A3963,FALSE),
"")</f>
        <v/>
      </c>
      <c r="D3963" t="str">
        <f>IF(HLOOKUP($D$1,'vInfo (Imported)'!$1:$5000,A3963,FALSE)&gt;0,
HLOOKUP($D$1,'vInfo (Imported)'!$1:$5000,A3963,FALSE),
"")</f>
        <v/>
      </c>
      <c r="E3963" t="str">
        <f>IF(HLOOKUP("Category",'vInfo (Imported)'!$1:$5000,A3963,FALSE)&gt;0,
HLOOKUP("Category",'vInfo (Imported)'!$1:$5000,A3963,FALSE),
"")</f>
        <v/>
      </c>
      <c r="F3963" t="str">
        <f>IF(HLOOKUP("OS according to the configuration file",'vInfo (Imported)'!$1:$5000,A3963,FALSE)&gt;0,
HLOOKUP("OS according to the configuration file",'vInfo (Imported)'!$1:$5000,A3963,FALSE),
"")</f>
        <v/>
      </c>
      <c r="G3963" s="1" t="str">
        <f>IF(HLOOKUP("Cluster",'vInfo (Imported)'!$1:$5000,A3963,FALSE)&gt;0,
HLOOKUP("Cluster",'vInfo (Imported)'!$1:$5000,A3963,FALSE),
"")</f>
        <v/>
      </c>
      <c r="K3963" s="28">
        <f>'vCluster (Imported)'!A3963</f>
        <v>0</v>
      </c>
      <c r="L3963">
        <f t="shared" si="369"/>
        <v>0</v>
      </c>
      <c r="M3963">
        <f t="shared" si="370"/>
        <v>0</v>
      </c>
      <c r="N3963">
        <f t="shared" si="371"/>
        <v>0</v>
      </c>
      <c r="O3963" s="1">
        <f t="shared" si="372"/>
        <v>0</v>
      </c>
      <c r="P3963">
        <f>SUMIFS('vCluster (Imported)'!$G:$G,'vCluster (Imported)'!$A:$A,K3963)</f>
        <v>0</v>
      </c>
      <c r="Q3963">
        <f t="shared" si="373"/>
        <v>0</v>
      </c>
    </row>
    <row r="3964" spans="1:17" x14ac:dyDescent="0.3">
      <c r="A3964">
        <f t="shared" si="368"/>
        <v>3964</v>
      </c>
      <c r="B3964" t="str">
        <f>IF(HLOOKUP("Memory",'vInfo (Imported)'!$1:$5000,A3964,FALSE)&gt;0,HLOOKUP("Memory",'vInfo (Imported)'!$1:$5000,A3964,FALSE),"")</f>
        <v/>
      </c>
      <c r="C3964" t="str">
        <f>IF(HLOOKUP("CPUs",'vInfo (Imported)'!$1:$5000,A3964,FALSE)&gt;0,
HLOOKUP("CPUs",'vInfo (Imported)'!$1:$5000,A3964,FALSE),
"")</f>
        <v/>
      </c>
      <c r="D3964" t="str">
        <f>IF(HLOOKUP($D$1,'vInfo (Imported)'!$1:$5000,A3964,FALSE)&gt;0,
HLOOKUP($D$1,'vInfo (Imported)'!$1:$5000,A3964,FALSE),
"")</f>
        <v/>
      </c>
      <c r="E3964" t="str">
        <f>IF(HLOOKUP("Category",'vInfo (Imported)'!$1:$5000,A3964,FALSE)&gt;0,
HLOOKUP("Category",'vInfo (Imported)'!$1:$5000,A3964,FALSE),
"")</f>
        <v/>
      </c>
      <c r="F3964" t="str">
        <f>IF(HLOOKUP("OS according to the configuration file",'vInfo (Imported)'!$1:$5000,A3964,FALSE)&gt;0,
HLOOKUP("OS according to the configuration file",'vInfo (Imported)'!$1:$5000,A3964,FALSE),
"")</f>
        <v/>
      </c>
      <c r="G3964" s="1" t="str">
        <f>IF(HLOOKUP("Cluster",'vInfo (Imported)'!$1:$5000,A3964,FALSE)&gt;0,
HLOOKUP("Cluster",'vInfo (Imported)'!$1:$5000,A3964,FALSE),
"")</f>
        <v/>
      </c>
      <c r="K3964" s="28">
        <f>'vCluster (Imported)'!A3964</f>
        <v>0</v>
      </c>
      <c r="L3964">
        <f t="shared" si="369"/>
        <v>0</v>
      </c>
      <c r="M3964">
        <f t="shared" si="370"/>
        <v>0</v>
      </c>
      <c r="N3964">
        <f t="shared" si="371"/>
        <v>0</v>
      </c>
      <c r="O3964" s="1">
        <f t="shared" si="372"/>
        <v>0</v>
      </c>
      <c r="P3964">
        <f>SUMIFS('vCluster (Imported)'!$G:$G,'vCluster (Imported)'!$A:$A,K3964)</f>
        <v>0</v>
      </c>
      <c r="Q3964">
        <f t="shared" si="373"/>
        <v>0</v>
      </c>
    </row>
    <row r="3965" spans="1:17" x14ac:dyDescent="0.3">
      <c r="A3965">
        <f t="shared" si="368"/>
        <v>3965</v>
      </c>
      <c r="B3965" t="str">
        <f>IF(HLOOKUP("Memory",'vInfo (Imported)'!$1:$5000,A3965,FALSE)&gt;0,HLOOKUP("Memory",'vInfo (Imported)'!$1:$5000,A3965,FALSE),"")</f>
        <v/>
      </c>
      <c r="C3965" t="str">
        <f>IF(HLOOKUP("CPUs",'vInfo (Imported)'!$1:$5000,A3965,FALSE)&gt;0,
HLOOKUP("CPUs",'vInfo (Imported)'!$1:$5000,A3965,FALSE),
"")</f>
        <v/>
      </c>
      <c r="D3965" t="str">
        <f>IF(HLOOKUP($D$1,'vInfo (Imported)'!$1:$5000,A3965,FALSE)&gt;0,
HLOOKUP($D$1,'vInfo (Imported)'!$1:$5000,A3965,FALSE),
"")</f>
        <v/>
      </c>
      <c r="E3965" t="str">
        <f>IF(HLOOKUP("Category",'vInfo (Imported)'!$1:$5000,A3965,FALSE)&gt;0,
HLOOKUP("Category",'vInfo (Imported)'!$1:$5000,A3965,FALSE),
"")</f>
        <v/>
      </c>
      <c r="F3965" t="str">
        <f>IF(HLOOKUP("OS according to the configuration file",'vInfo (Imported)'!$1:$5000,A3965,FALSE)&gt;0,
HLOOKUP("OS according to the configuration file",'vInfo (Imported)'!$1:$5000,A3965,FALSE),
"")</f>
        <v/>
      </c>
      <c r="G3965" s="1" t="str">
        <f>IF(HLOOKUP("Cluster",'vInfo (Imported)'!$1:$5000,A3965,FALSE)&gt;0,
HLOOKUP("Cluster",'vInfo (Imported)'!$1:$5000,A3965,FALSE),
"")</f>
        <v/>
      </c>
      <c r="K3965" s="28">
        <f>'vCluster (Imported)'!A3965</f>
        <v>0</v>
      </c>
      <c r="L3965">
        <f t="shared" si="369"/>
        <v>0</v>
      </c>
      <c r="M3965">
        <f t="shared" si="370"/>
        <v>0</v>
      </c>
      <c r="N3965">
        <f t="shared" si="371"/>
        <v>0</v>
      </c>
      <c r="O3965" s="1">
        <f t="shared" si="372"/>
        <v>0</v>
      </c>
      <c r="P3965">
        <f>SUMIFS('vCluster (Imported)'!$G:$G,'vCluster (Imported)'!$A:$A,K3965)</f>
        <v>0</v>
      </c>
      <c r="Q3965">
        <f t="shared" si="373"/>
        <v>0</v>
      </c>
    </row>
    <row r="3966" spans="1:17" x14ac:dyDescent="0.3">
      <c r="A3966">
        <f t="shared" si="368"/>
        <v>3966</v>
      </c>
      <c r="B3966" t="str">
        <f>IF(HLOOKUP("Memory",'vInfo (Imported)'!$1:$5000,A3966,FALSE)&gt;0,HLOOKUP("Memory",'vInfo (Imported)'!$1:$5000,A3966,FALSE),"")</f>
        <v/>
      </c>
      <c r="C3966" t="str">
        <f>IF(HLOOKUP("CPUs",'vInfo (Imported)'!$1:$5000,A3966,FALSE)&gt;0,
HLOOKUP("CPUs",'vInfo (Imported)'!$1:$5000,A3966,FALSE),
"")</f>
        <v/>
      </c>
      <c r="D3966" t="str">
        <f>IF(HLOOKUP($D$1,'vInfo (Imported)'!$1:$5000,A3966,FALSE)&gt;0,
HLOOKUP($D$1,'vInfo (Imported)'!$1:$5000,A3966,FALSE),
"")</f>
        <v/>
      </c>
      <c r="E3966" t="str">
        <f>IF(HLOOKUP("Category",'vInfo (Imported)'!$1:$5000,A3966,FALSE)&gt;0,
HLOOKUP("Category",'vInfo (Imported)'!$1:$5000,A3966,FALSE),
"")</f>
        <v/>
      </c>
      <c r="F3966" t="str">
        <f>IF(HLOOKUP("OS according to the configuration file",'vInfo (Imported)'!$1:$5000,A3966,FALSE)&gt;0,
HLOOKUP("OS according to the configuration file",'vInfo (Imported)'!$1:$5000,A3966,FALSE),
"")</f>
        <v/>
      </c>
      <c r="G3966" s="1" t="str">
        <f>IF(HLOOKUP("Cluster",'vInfo (Imported)'!$1:$5000,A3966,FALSE)&gt;0,
HLOOKUP("Cluster",'vInfo (Imported)'!$1:$5000,A3966,FALSE),
"")</f>
        <v/>
      </c>
      <c r="K3966" s="28">
        <f>'vCluster (Imported)'!A3966</f>
        <v>0</v>
      </c>
      <c r="L3966">
        <f t="shared" si="369"/>
        <v>0</v>
      </c>
      <c r="M3966">
        <f t="shared" si="370"/>
        <v>0</v>
      </c>
      <c r="N3966">
        <f t="shared" si="371"/>
        <v>0</v>
      </c>
      <c r="O3966" s="1">
        <f t="shared" si="372"/>
        <v>0</v>
      </c>
      <c r="P3966">
        <f>SUMIFS('vCluster (Imported)'!$G:$G,'vCluster (Imported)'!$A:$A,K3966)</f>
        <v>0</v>
      </c>
      <c r="Q3966">
        <f t="shared" si="373"/>
        <v>0</v>
      </c>
    </row>
    <row r="3967" spans="1:17" x14ac:dyDescent="0.3">
      <c r="A3967">
        <f t="shared" si="368"/>
        <v>3967</v>
      </c>
      <c r="B3967" t="str">
        <f>IF(HLOOKUP("Memory",'vInfo (Imported)'!$1:$5000,A3967,FALSE)&gt;0,HLOOKUP("Memory",'vInfo (Imported)'!$1:$5000,A3967,FALSE),"")</f>
        <v/>
      </c>
      <c r="C3967" t="str">
        <f>IF(HLOOKUP("CPUs",'vInfo (Imported)'!$1:$5000,A3967,FALSE)&gt;0,
HLOOKUP("CPUs",'vInfo (Imported)'!$1:$5000,A3967,FALSE),
"")</f>
        <v/>
      </c>
      <c r="D3967" t="str">
        <f>IF(HLOOKUP($D$1,'vInfo (Imported)'!$1:$5000,A3967,FALSE)&gt;0,
HLOOKUP($D$1,'vInfo (Imported)'!$1:$5000,A3967,FALSE),
"")</f>
        <v/>
      </c>
      <c r="E3967" t="str">
        <f>IF(HLOOKUP("Category",'vInfo (Imported)'!$1:$5000,A3967,FALSE)&gt;0,
HLOOKUP("Category",'vInfo (Imported)'!$1:$5000,A3967,FALSE),
"")</f>
        <v/>
      </c>
      <c r="F3967" t="str">
        <f>IF(HLOOKUP("OS according to the configuration file",'vInfo (Imported)'!$1:$5000,A3967,FALSE)&gt;0,
HLOOKUP("OS according to the configuration file",'vInfo (Imported)'!$1:$5000,A3967,FALSE),
"")</f>
        <v/>
      </c>
      <c r="G3967" s="1" t="str">
        <f>IF(HLOOKUP("Cluster",'vInfo (Imported)'!$1:$5000,A3967,FALSE)&gt;0,
HLOOKUP("Cluster",'vInfo (Imported)'!$1:$5000,A3967,FALSE),
"")</f>
        <v/>
      </c>
      <c r="K3967" s="28">
        <f>'vCluster (Imported)'!A3967</f>
        <v>0</v>
      </c>
      <c r="L3967">
        <f t="shared" si="369"/>
        <v>0</v>
      </c>
      <c r="M3967">
        <f t="shared" si="370"/>
        <v>0</v>
      </c>
      <c r="N3967">
        <f t="shared" si="371"/>
        <v>0</v>
      </c>
      <c r="O3967" s="1">
        <f t="shared" si="372"/>
        <v>0</v>
      </c>
      <c r="P3967">
        <f>SUMIFS('vCluster (Imported)'!$G:$G,'vCluster (Imported)'!$A:$A,K3967)</f>
        <v>0</v>
      </c>
      <c r="Q3967">
        <f t="shared" si="373"/>
        <v>0</v>
      </c>
    </row>
    <row r="3968" spans="1:17" x14ac:dyDescent="0.3">
      <c r="A3968">
        <f t="shared" si="368"/>
        <v>3968</v>
      </c>
      <c r="B3968" t="str">
        <f>IF(HLOOKUP("Memory",'vInfo (Imported)'!$1:$5000,A3968,FALSE)&gt;0,HLOOKUP("Memory",'vInfo (Imported)'!$1:$5000,A3968,FALSE),"")</f>
        <v/>
      </c>
      <c r="C3968" t="str">
        <f>IF(HLOOKUP("CPUs",'vInfo (Imported)'!$1:$5000,A3968,FALSE)&gt;0,
HLOOKUP("CPUs",'vInfo (Imported)'!$1:$5000,A3968,FALSE),
"")</f>
        <v/>
      </c>
      <c r="D3968" t="str">
        <f>IF(HLOOKUP($D$1,'vInfo (Imported)'!$1:$5000,A3968,FALSE)&gt;0,
HLOOKUP($D$1,'vInfo (Imported)'!$1:$5000,A3968,FALSE),
"")</f>
        <v/>
      </c>
      <c r="E3968" t="str">
        <f>IF(HLOOKUP("Category",'vInfo (Imported)'!$1:$5000,A3968,FALSE)&gt;0,
HLOOKUP("Category",'vInfo (Imported)'!$1:$5000,A3968,FALSE),
"")</f>
        <v/>
      </c>
      <c r="F3968" t="str">
        <f>IF(HLOOKUP("OS according to the configuration file",'vInfo (Imported)'!$1:$5000,A3968,FALSE)&gt;0,
HLOOKUP("OS according to the configuration file",'vInfo (Imported)'!$1:$5000,A3968,FALSE),
"")</f>
        <v/>
      </c>
      <c r="G3968" s="1" t="str">
        <f>IF(HLOOKUP("Cluster",'vInfo (Imported)'!$1:$5000,A3968,FALSE)&gt;0,
HLOOKUP("Cluster",'vInfo (Imported)'!$1:$5000,A3968,FALSE),
"")</f>
        <v/>
      </c>
      <c r="K3968" s="28">
        <f>'vCluster (Imported)'!A3968</f>
        <v>0</v>
      </c>
      <c r="L3968">
        <f t="shared" si="369"/>
        <v>0</v>
      </c>
      <c r="M3968">
        <f t="shared" si="370"/>
        <v>0</v>
      </c>
      <c r="N3968">
        <f t="shared" si="371"/>
        <v>0</v>
      </c>
      <c r="O3968" s="1">
        <f t="shared" si="372"/>
        <v>0</v>
      </c>
      <c r="P3968">
        <f>SUMIFS('vCluster (Imported)'!$G:$G,'vCluster (Imported)'!$A:$A,K3968)</f>
        <v>0</v>
      </c>
      <c r="Q3968">
        <f t="shared" si="373"/>
        <v>0</v>
      </c>
    </row>
    <row r="3969" spans="1:17" x14ac:dyDescent="0.3">
      <c r="A3969">
        <f t="shared" si="368"/>
        <v>3969</v>
      </c>
      <c r="B3969" t="str">
        <f>IF(HLOOKUP("Memory",'vInfo (Imported)'!$1:$5000,A3969,FALSE)&gt;0,HLOOKUP("Memory",'vInfo (Imported)'!$1:$5000,A3969,FALSE),"")</f>
        <v/>
      </c>
      <c r="C3969" t="str">
        <f>IF(HLOOKUP("CPUs",'vInfo (Imported)'!$1:$5000,A3969,FALSE)&gt;0,
HLOOKUP("CPUs",'vInfo (Imported)'!$1:$5000,A3969,FALSE),
"")</f>
        <v/>
      </c>
      <c r="D3969" t="str">
        <f>IF(HLOOKUP($D$1,'vInfo (Imported)'!$1:$5000,A3969,FALSE)&gt;0,
HLOOKUP($D$1,'vInfo (Imported)'!$1:$5000,A3969,FALSE),
"")</f>
        <v/>
      </c>
      <c r="E3969" t="str">
        <f>IF(HLOOKUP("Category",'vInfo (Imported)'!$1:$5000,A3969,FALSE)&gt;0,
HLOOKUP("Category",'vInfo (Imported)'!$1:$5000,A3969,FALSE),
"")</f>
        <v/>
      </c>
      <c r="F3969" t="str">
        <f>IF(HLOOKUP("OS according to the configuration file",'vInfo (Imported)'!$1:$5000,A3969,FALSE)&gt;0,
HLOOKUP("OS according to the configuration file",'vInfo (Imported)'!$1:$5000,A3969,FALSE),
"")</f>
        <v/>
      </c>
      <c r="G3969" s="1" t="str">
        <f>IF(HLOOKUP("Cluster",'vInfo (Imported)'!$1:$5000,A3969,FALSE)&gt;0,
HLOOKUP("Cluster",'vInfo (Imported)'!$1:$5000,A3969,FALSE),
"")</f>
        <v/>
      </c>
      <c r="K3969" s="28">
        <f>'vCluster (Imported)'!A3969</f>
        <v>0</v>
      </c>
      <c r="L3969">
        <f t="shared" si="369"/>
        <v>0</v>
      </c>
      <c r="M3969">
        <f t="shared" si="370"/>
        <v>0</v>
      </c>
      <c r="N3969">
        <f t="shared" si="371"/>
        <v>0</v>
      </c>
      <c r="O3969" s="1">
        <f t="shared" si="372"/>
        <v>0</v>
      </c>
      <c r="P3969">
        <f>SUMIFS('vCluster (Imported)'!$G:$G,'vCluster (Imported)'!$A:$A,K3969)</f>
        <v>0</v>
      </c>
      <c r="Q3969">
        <f t="shared" si="373"/>
        <v>0</v>
      </c>
    </row>
    <row r="3970" spans="1:17" x14ac:dyDescent="0.3">
      <c r="A3970">
        <f t="shared" ref="A3970:A4033" si="374">A3969+1</f>
        <v>3970</v>
      </c>
      <c r="B3970" t="str">
        <f>IF(HLOOKUP("Memory",'vInfo (Imported)'!$1:$5000,A3970,FALSE)&gt;0,HLOOKUP("Memory",'vInfo (Imported)'!$1:$5000,A3970,FALSE),"")</f>
        <v/>
      </c>
      <c r="C3970" t="str">
        <f>IF(HLOOKUP("CPUs",'vInfo (Imported)'!$1:$5000,A3970,FALSE)&gt;0,
HLOOKUP("CPUs",'vInfo (Imported)'!$1:$5000,A3970,FALSE),
"")</f>
        <v/>
      </c>
      <c r="D3970" t="str">
        <f>IF(HLOOKUP($D$1,'vInfo (Imported)'!$1:$5000,A3970,FALSE)&gt;0,
HLOOKUP($D$1,'vInfo (Imported)'!$1:$5000,A3970,FALSE),
"")</f>
        <v/>
      </c>
      <c r="E3970" t="str">
        <f>IF(HLOOKUP("Category",'vInfo (Imported)'!$1:$5000,A3970,FALSE)&gt;0,
HLOOKUP("Category",'vInfo (Imported)'!$1:$5000,A3970,FALSE),
"")</f>
        <v/>
      </c>
      <c r="F3970" t="str">
        <f>IF(HLOOKUP("OS according to the configuration file",'vInfo (Imported)'!$1:$5000,A3970,FALSE)&gt;0,
HLOOKUP("OS according to the configuration file",'vInfo (Imported)'!$1:$5000,A3970,FALSE),
"")</f>
        <v/>
      </c>
      <c r="G3970" s="1" t="str">
        <f>IF(HLOOKUP("Cluster",'vInfo (Imported)'!$1:$5000,A3970,FALSE)&gt;0,
HLOOKUP("Cluster",'vInfo (Imported)'!$1:$5000,A3970,FALSE),
"")</f>
        <v/>
      </c>
      <c r="K3970" s="28">
        <f>'vCluster (Imported)'!A3970</f>
        <v>0</v>
      </c>
      <c r="L3970">
        <f t="shared" ref="L3970:L4033" si="375">COUNTIFS(G:G,K3970,$E:$E,$L$1)</f>
        <v>0</v>
      </c>
      <c r="M3970">
        <f t="shared" ref="M3970:M4033" si="376">COUNTIFS(G:G,K3970,$E:$E,$M$1)</f>
        <v>0</v>
      </c>
      <c r="N3970">
        <f t="shared" ref="N3970:N4033" si="377">COUNTIFS(G:G,K3970,$E:$E,$N$1)</f>
        <v>0</v>
      </c>
      <c r="O3970" s="1">
        <f t="shared" ref="O3970:O4033" si="378">COUNTIFS(G:G,K3970,$E:$E,$O$1)</f>
        <v>0</v>
      </c>
      <c r="P3970">
        <f>SUMIFS('vCluster (Imported)'!$G:$G,'vCluster (Imported)'!$A:$A,K3970)</f>
        <v>0</v>
      </c>
      <c r="Q3970">
        <f t="shared" ref="Q3970:Q4033" si="379">IF(L3970&gt;0,P3970,0)</f>
        <v>0</v>
      </c>
    </row>
    <row r="3971" spans="1:17" x14ac:dyDescent="0.3">
      <c r="A3971">
        <f t="shared" si="374"/>
        <v>3971</v>
      </c>
      <c r="B3971" t="str">
        <f>IF(HLOOKUP("Memory",'vInfo (Imported)'!$1:$5000,A3971,FALSE)&gt;0,HLOOKUP("Memory",'vInfo (Imported)'!$1:$5000,A3971,FALSE),"")</f>
        <v/>
      </c>
      <c r="C3971" t="str">
        <f>IF(HLOOKUP("CPUs",'vInfo (Imported)'!$1:$5000,A3971,FALSE)&gt;0,
HLOOKUP("CPUs",'vInfo (Imported)'!$1:$5000,A3971,FALSE),
"")</f>
        <v/>
      </c>
      <c r="D3971" t="str">
        <f>IF(HLOOKUP($D$1,'vInfo (Imported)'!$1:$5000,A3971,FALSE)&gt;0,
HLOOKUP($D$1,'vInfo (Imported)'!$1:$5000,A3971,FALSE),
"")</f>
        <v/>
      </c>
      <c r="E3971" t="str">
        <f>IF(HLOOKUP("Category",'vInfo (Imported)'!$1:$5000,A3971,FALSE)&gt;0,
HLOOKUP("Category",'vInfo (Imported)'!$1:$5000,A3971,FALSE),
"")</f>
        <v/>
      </c>
      <c r="F3971" t="str">
        <f>IF(HLOOKUP("OS according to the configuration file",'vInfo (Imported)'!$1:$5000,A3971,FALSE)&gt;0,
HLOOKUP("OS according to the configuration file",'vInfo (Imported)'!$1:$5000,A3971,FALSE),
"")</f>
        <v/>
      </c>
      <c r="G3971" s="1" t="str">
        <f>IF(HLOOKUP("Cluster",'vInfo (Imported)'!$1:$5000,A3971,FALSE)&gt;0,
HLOOKUP("Cluster",'vInfo (Imported)'!$1:$5000,A3971,FALSE),
"")</f>
        <v/>
      </c>
      <c r="K3971" s="28">
        <f>'vCluster (Imported)'!A3971</f>
        <v>0</v>
      </c>
      <c r="L3971">
        <f t="shared" si="375"/>
        <v>0</v>
      </c>
      <c r="M3971">
        <f t="shared" si="376"/>
        <v>0</v>
      </c>
      <c r="N3971">
        <f t="shared" si="377"/>
        <v>0</v>
      </c>
      <c r="O3971" s="1">
        <f t="shared" si="378"/>
        <v>0</v>
      </c>
      <c r="P3971">
        <f>SUMIFS('vCluster (Imported)'!$G:$G,'vCluster (Imported)'!$A:$A,K3971)</f>
        <v>0</v>
      </c>
      <c r="Q3971">
        <f t="shared" si="379"/>
        <v>0</v>
      </c>
    </row>
    <row r="3972" spans="1:17" x14ac:dyDescent="0.3">
      <c r="A3972">
        <f t="shared" si="374"/>
        <v>3972</v>
      </c>
      <c r="B3972" t="str">
        <f>IF(HLOOKUP("Memory",'vInfo (Imported)'!$1:$5000,A3972,FALSE)&gt;0,HLOOKUP("Memory",'vInfo (Imported)'!$1:$5000,A3972,FALSE),"")</f>
        <v/>
      </c>
      <c r="C3972" t="str">
        <f>IF(HLOOKUP("CPUs",'vInfo (Imported)'!$1:$5000,A3972,FALSE)&gt;0,
HLOOKUP("CPUs",'vInfo (Imported)'!$1:$5000,A3972,FALSE),
"")</f>
        <v/>
      </c>
      <c r="D3972" t="str">
        <f>IF(HLOOKUP($D$1,'vInfo (Imported)'!$1:$5000,A3972,FALSE)&gt;0,
HLOOKUP($D$1,'vInfo (Imported)'!$1:$5000,A3972,FALSE),
"")</f>
        <v/>
      </c>
      <c r="E3972" t="str">
        <f>IF(HLOOKUP("Category",'vInfo (Imported)'!$1:$5000,A3972,FALSE)&gt;0,
HLOOKUP("Category",'vInfo (Imported)'!$1:$5000,A3972,FALSE),
"")</f>
        <v/>
      </c>
      <c r="F3972" t="str">
        <f>IF(HLOOKUP("OS according to the configuration file",'vInfo (Imported)'!$1:$5000,A3972,FALSE)&gt;0,
HLOOKUP("OS according to the configuration file",'vInfo (Imported)'!$1:$5000,A3972,FALSE),
"")</f>
        <v/>
      </c>
      <c r="G3972" s="1" t="str">
        <f>IF(HLOOKUP("Cluster",'vInfo (Imported)'!$1:$5000,A3972,FALSE)&gt;0,
HLOOKUP("Cluster",'vInfo (Imported)'!$1:$5000,A3972,FALSE),
"")</f>
        <v/>
      </c>
      <c r="K3972" s="28">
        <f>'vCluster (Imported)'!A3972</f>
        <v>0</v>
      </c>
      <c r="L3972">
        <f t="shared" si="375"/>
        <v>0</v>
      </c>
      <c r="M3972">
        <f t="shared" si="376"/>
        <v>0</v>
      </c>
      <c r="N3972">
        <f t="shared" si="377"/>
        <v>0</v>
      </c>
      <c r="O3972" s="1">
        <f t="shared" si="378"/>
        <v>0</v>
      </c>
      <c r="P3972">
        <f>SUMIFS('vCluster (Imported)'!$G:$G,'vCluster (Imported)'!$A:$A,K3972)</f>
        <v>0</v>
      </c>
      <c r="Q3972">
        <f t="shared" si="379"/>
        <v>0</v>
      </c>
    </row>
    <row r="3973" spans="1:17" x14ac:dyDescent="0.3">
      <c r="A3973">
        <f t="shared" si="374"/>
        <v>3973</v>
      </c>
      <c r="B3973" t="str">
        <f>IF(HLOOKUP("Memory",'vInfo (Imported)'!$1:$5000,A3973,FALSE)&gt;0,HLOOKUP("Memory",'vInfo (Imported)'!$1:$5000,A3973,FALSE),"")</f>
        <v/>
      </c>
      <c r="C3973" t="str">
        <f>IF(HLOOKUP("CPUs",'vInfo (Imported)'!$1:$5000,A3973,FALSE)&gt;0,
HLOOKUP("CPUs",'vInfo (Imported)'!$1:$5000,A3973,FALSE),
"")</f>
        <v/>
      </c>
      <c r="D3973" t="str">
        <f>IF(HLOOKUP($D$1,'vInfo (Imported)'!$1:$5000,A3973,FALSE)&gt;0,
HLOOKUP($D$1,'vInfo (Imported)'!$1:$5000,A3973,FALSE),
"")</f>
        <v/>
      </c>
      <c r="E3973" t="str">
        <f>IF(HLOOKUP("Category",'vInfo (Imported)'!$1:$5000,A3973,FALSE)&gt;0,
HLOOKUP("Category",'vInfo (Imported)'!$1:$5000,A3973,FALSE),
"")</f>
        <v/>
      </c>
      <c r="F3973" t="str">
        <f>IF(HLOOKUP("OS according to the configuration file",'vInfo (Imported)'!$1:$5000,A3973,FALSE)&gt;0,
HLOOKUP("OS according to the configuration file",'vInfo (Imported)'!$1:$5000,A3973,FALSE),
"")</f>
        <v/>
      </c>
      <c r="G3973" s="1" t="str">
        <f>IF(HLOOKUP("Cluster",'vInfo (Imported)'!$1:$5000,A3973,FALSE)&gt;0,
HLOOKUP("Cluster",'vInfo (Imported)'!$1:$5000,A3973,FALSE),
"")</f>
        <v/>
      </c>
      <c r="K3973" s="28">
        <f>'vCluster (Imported)'!A3973</f>
        <v>0</v>
      </c>
      <c r="L3973">
        <f t="shared" si="375"/>
        <v>0</v>
      </c>
      <c r="M3973">
        <f t="shared" si="376"/>
        <v>0</v>
      </c>
      <c r="N3973">
        <f t="shared" si="377"/>
        <v>0</v>
      </c>
      <c r="O3973" s="1">
        <f t="shared" si="378"/>
        <v>0</v>
      </c>
      <c r="P3973">
        <f>SUMIFS('vCluster (Imported)'!$G:$G,'vCluster (Imported)'!$A:$A,K3973)</f>
        <v>0</v>
      </c>
      <c r="Q3973">
        <f t="shared" si="379"/>
        <v>0</v>
      </c>
    </row>
    <row r="3974" spans="1:17" x14ac:dyDescent="0.3">
      <c r="A3974">
        <f t="shared" si="374"/>
        <v>3974</v>
      </c>
      <c r="B3974" t="str">
        <f>IF(HLOOKUP("Memory",'vInfo (Imported)'!$1:$5000,A3974,FALSE)&gt;0,HLOOKUP("Memory",'vInfo (Imported)'!$1:$5000,A3974,FALSE),"")</f>
        <v/>
      </c>
      <c r="C3974" t="str">
        <f>IF(HLOOKUP("CPUs",'vInfo (Imported)'!$1:$5000,A3974,FALSE)&gt;0,
HLOOKUP("CPUs",'vInfo (Imported)'!$1:$5000,A3974,FALSE),
"")</f>
        <v/>
      </c>
      <c r="D3974" t="str">
        <f>IF(HLOOKUP($D$1,'vInfo (Imported)'!$1:$5000,A3974,FALSE)&gt;0,
HLOOKUP($D$1,'vInfo (Imported)'!$1:$5000,A3974,FALSE),
"")</f>
        <v/>
      </c>
      <c r="E3974" t="str">
        <f>IF(HLOOKUP("Category",'vInfo (Imported)'!$1:$5000,A3974,FALSE)&gt;0,
HLOOKUP("Category",'vInfo (Imported)'!$1:$5000,A3974,FALSE),
"")</f>
        <v/>
      </c>
      <c r="F3974" t="str">
        <f>IF(HLOOKUP("OS according to the configuration file",'vInfo (Imported)'!$1:$5000,A3974,FALSE)&gt;0,
HLOOKUP("OS according to the configuration file",'vInfo (Imported)'!$1:$5000,A3974,FALSE),
"")</f>
        <v/>
      </c>
      <c r="G3974" s="1" t="str">
        <f>IF(HLOOKUP("Cluster",'vInfo (Imported)'!$1:$5000,A3974,FALSE)&gt;0,
HLOOKUP("Cluster",'vInfo (Imported)'!$1:$5000,A3974,FALSE),
"")</f>
        <v/>
      </c>
      <c r="K3974" s="28">
        <f>'vCluster (Imported)'!A3974</f>
        <v>0</v>
      </c>
      <c r="L3974">
        <f t="shared" si="375"/>
        <v>0</v>
      </c>
      <c r="M3974">
        <f t="shared" si="376"/>
        <v>0</v>
      </c>
      <c r="N3974">
        <f t="shared" si="377"/>
        <v>0</v>
      </c>
      <c r="O3974" s="1">
        <f t="shared" si="378"/>
        <v>0</v>
      </c>
      <c r="P3974">
        <f>SUMIFS('vCluster (Imported)'!$G:$G,'vCluster (Imported)'!$A:$A,K3974)</f>
        <v>0</v>
      </c>
      <c r="Q3974">
        <f t="shared" si="379"/>
        <v>0</v>
      </c>
    </row>
    <row r="3975" spans="1:17" x14ac:dyDescent="0.3">
      <c r="A3975">
        <f t="shared" si="374"/>
        <v>3975</v>
      </c>
      <c r="B3975" t="str">
        <f>IF(HLOOKUP("Memory",'vInfo (Imported)'!$1:$5000,A3975,FALSE)&gt;0,HLOOKUP("Memory",'vInfo (Imported)'!$1:$5000,A3975,FALSE),"")</f>
        <v/>
      </c>
      <c r="C3975" t="str">
        <f>IF(HLOOKUP("CPUs",'vInfo (Imported)'!$1:$5000,A3975,FALSE)&gt;0,
HLOOKUP("CPUs",'vInfo (Imported)'!$1:$5000,A3975,FALSE),
"")</f>
        <v/>
      </c>
      <c r="D3975" t="str">
        <f>IF(HLOOKUP($D$1,'vInfo (Imported)'!$1:$5000,A3975,FALSE)&gt;0,
HLOOKUP($D$1,'vInfo (Imported)'!$1:$5000,A3975,FALSE),
"")</f>
        <v/>
      </c>
      <c r="E3975" t="str">
        <f>IF(HLOOKUP("Category",'vInfo (Imported)'!$1:$5000,A3975,FALSE)&gt;0,
HLOOKUP("Category",'vInfo (Imported)'!$1:$5000,A3975,FALSE),
"")</f>
        <v/>
      </c>
      <c r="F3975" t="str">
        <f>IF(HLOOKUP("OS according to the configuration file",'vInfo (Imported)'!$1:$5000,A3975,FALSE)&gt;0,
HLOOKUP("OS according to the configuration file",'vInfo (Imported)'!$1:$5000,A3975,FALSE),
"")</f>
        <v/>
      </c>
      <c r="G3975" s="1" t="str">
        <f>IF(HLOOKUP("Cluster",'vInfo (Imported)'!$1:$5000,A3975,FALSE)&gt;0,
HLOOKUP("Cluster",'vInfo (Imported)'!$1:$5000,A3975,FALSE),
"")</f>
        <v/>
      </c>
      <c r="K3975" s="28">
        <f>'vCluster (Imported)'!A3975</f>
        <v>0</v>
      </c>
      <c r="L3975">
        <f t="shared" si="375"/>
        <v>0</v>
      </c>
      <c r="M3975">
        <f t="shared" si="376"/>
        <v>0</v>
      </c>
      <c r="N3975">
        <f t="shared" si="377"/>
        <v>0</v>
      </c>
      <c r="O3975" s="1">
        <f t="shared" si="378"/>
        <v>0</v>
      </c>
      <c r="P3975">
        <f>SUMIFS('vCluster (Imported)'!$G:$G,'vCluster (Imported)'!$A:$A,K3975)</f>
        <v>0</v>
      </c>
      <c r="Q3975">
        <f t="shared" si="379"/>
        <v>0</v>
      </c>
    </row>
    <row r="3976" spans="1:17" x14ac:dyDescent="0.3">
      <c r="A3976">
        <f t="shared" si="374"/>
        <v>3976</v>
      </c>
      <c r="B3976" t="str">
        <f>IF(HLOOKUP("Memory",'vInfo (Imported)'!$1:$5000,A3976,FALSE)&gt;0,HLOOKUP("Memory",'vInfo (Imported)'!$1:$5000,A3976,FALSE),"")</f>
        <v/>
      </c>
      <c r="C3976" t="str">
        <f>IF(HLOOKUP("CPUs",'vInfo (Imported)'!$1:$5000,A3976,FALSE)&gt;0,
HLOOKUP("CPUs",'vInfo (Imported)'!$1:$5000,A3976,FALSE),
"")</f>
        <v/>
      </c>
      <c r="D3976" t="str">
        <f>IF(HLOOKUP($D$1,'vInfo (Imported)'!$1:$5000,A3976,FALSE)&gt;0,
HLOOKUP($D$1,'vInfo (Imported)'!$1:$5000,A3976,FALSE),
"")</f>
        <v/>
      </c>
      <c r="E3976" t="str">
        <f>IF(HLOOKUP("Category",'vInfo (Imported)'!$1:$5000,A3976,FALSE)&gt;0,
HLOOKUP("Category",'vInfo (Imported)'!$1:$5000,A3976,FALSE),
"")</f>
        <v/>
      </c>
      <c r="F3976" t="str">
        <f>IF(HLOOKUP("OS according to the configuration file",'vInfo (Imported)'!$1:$5000,A3976,FALSE)&gt;0,
HLOOKUP("OS according to the configuration file",'vInfo (Imported)'!$1:$5000,A3976,FALSE),
"")</f>
        <v/>
      </c>
      <c r="G3976" s="1" t="str">
        <f>IF(HLOOKUP("Cluster",'vInfo (Imported)'!$1:$5000,A3976,FALSE)&gt;0,
HLOOKUP("Cluster",'vInfo (Imported)'!$1:$5000,A3976,FALSE),
"")</f>
        <v/>
      </c>
      <c r="K3976" s="28">
        <f>'vCluster (Imported)'!A3976</f>
        <v>0</v>
      </c>
      <c r="L3976">
        <f t="shared" si="375"/>
        <v>0</v>
      </c>
      <c r="M3976">
        <f t="shared" si="376"/>
        <v>0</v>
      </c>
      <c r="N3976">
        <f t="shared" si="377"/>
        <v>0</v>
      </c>
      <c r="O3976" s="1">
        <f t="shared" si="378"/>
        <v>0</v>
      </c>
      <c r="P3976">
        <f>SUMIFS('vCluster (Imported)'!$G:$G,'vCluster (Imported)'!$A:$A,K3976)</f>
        <v>0</v>
      </c>
      <c r="Q3976">
        <f t="shared" si="379"/>
        <v>0</v>
      </c>
    </row>
    <row r="3977" spans="1:17" x14ac:dyDescent="0.3">
      <c r="A3977">
        <f t="shared" si="374"/>
        <v>3977</v>
      </c>
      <c r="B3977" t="str">
        <f>IF(HLOOKUP("Memory",'vInfo (Imported)'!$1:$5000,A3977,FALSE)&gt;0,HLOOKUP("Memory",'vInfo (Imported)'!$1:$5000,A3977,FALSE),"")</f>
        <v/>
      </c>
      <c r="C3977" t="str">
        <f>IF(HLOOKUP("CPUs",'vInfo (Imported)'!$1:$5000,A3977,FALSE)&gt;0,
HLOOKUP("CPUs",'vInfo (Imported)'!$1:$5000,A3977,FALSE),
"")</f>
        <v/>
      </c>
      <c r="D3977" t="str">
        <f>IF(HLOOKUP($D$1,'vInfo (Imported)'!$1:$5000,A3977,FALSE)&gt;0,
HLOOKUP($D$1,'vInfo (Imported)'!$1:$5000,A3977,FALSE),
"")</f>
        <v/>
      </c>
      <c r="E3977" t="str">
        <f>IF(HLOOKUP("Category",'vInfo (Imported)'!$1:$5000,A3977,FALSE)&gt;0,
HLOOKUP("Category",'vInfo (Imported)'!$1:$5000,A3977,FALSE),
"")</f>
        <v/>
      </c>
      <c r="F3977" t="str">
        <f>IF(HLOOKUP("OS according to the configuration file",'vInfo (Imported)'!$1:$5000,A3977,FALSE)&gt;0,
HLOOKUP("OS according to the configuration file",'vInfo (Imported)'!$1:$5000,A3977,FALSE),
"")</f>
        <v/>
      </c>
      <c r="G3977" s="1" t="str">
        <f>IF(HLOOKUP("Cluster",'vInfo (Imported)'!$1:$5000,A3977,FALSE)&gt;0,
HLOOKUP("Cluster",'vInfo (Imported)'!$1:$5000,A3977,FALSE),
"")</f>
        <v/>
      </c>
      <c r="K3977" s="28">
        <f>'vCluster (Imported)'!A3977</f>
        <v>0</v>
      </c>
      <c r="L3977">
        <f t="shared" si="375"/>
        <v>0</v>
      </c>
      <c r="M3977">
        <f t="shared" si="376"/>
        <v>0</v>
      </c>
      <c r="N3977">
        <f t="shared" si="377"/>
        <v>0</v>
      </c>
      <c r="O3977" s="1">
        <f t="shared" si="378"/>
        <v>0</v>
      </c>
      <c r="P3977">
        <f>SUMIFS('vCluster (Imported)'!$G:$G,'vCluster (Imported)'!$A:$A,K3977)</f>
        <v>0</v>
      </c>
      <c r="Q3977">
        <f t="shared" si="379"/>
        <v>0</v>
      </c>
    </row>
    <row r="3978" spans="1:17" x14ac:dyDescent="0.3">
      <c r="A3978">
        <f t="shared" si="374"/>
        <v>3978</v>
      </c>
      <c r="B3978" t="str">
        <f>IF(HLOOKUP("Memory",'vInfo (Imported)'!$1:$5000,A3978,FALSE)&gt;0,HLOOKUP("Memory",'vInfo (Imported)'!$1:$5000,A3978,FALSE),"")</f>
        <v/>
      </c>
      <c r="C3978" t="str">
        <f>IF(HLOOKUP("CPUs",'vInfo (Imported)'!$1:$5000,A3978,FALSE)&gt;0,
HLOOKUP("CPUs",'vInfo (Imported)'!$1:$5000,A3978,FALSE),
"")</f>
        <v/>
      </c>
      <c r="D3978" t="str">
        <f>IF(HLOOKUP($D$1,'vInfo (Imported)'!$1:$5000,A3978,FALSE)&gt;0,
HLOOKUP($D$1,'vInfo (Imported)'!$1:$5000,A3978,FALSE),
"")</f>
        <v/>
      </c>
      <c r="E3978" t="str">
        <f>IF(HLOOKUP("Category",'vInfo (Imported)'!$1:$5000,A3978,FALSE)&gt;0,
HLOOKUP("Category",'vInfo (Imported)'!$1:$5000,A3978,FALSE),
"")</f>
        <v/>
      </c>
      <c r="F3978" t="str">
        <f>IF(HLOOKUP("OS according to the configuration file",'vInfo (Imported)'!$1:$5000,A3978,FALSE)&gt;0,
HLOOKUP("OS according to the configuration file",'vInfo (Imported)'!$1:$5000,A3978,FALSE),
"")</f>
        <v/>
      </c>
      <c r="G3978" s="1" t="str">
        <f>IF(HLOOKUP("Cluster",'vInfo (Imported)'!$1:$5000,A3978,FALSE)&gt;0,
HLOOKUP("Cluster",'vInfo (Imported)'!$1:$5000,A3978,FALSE),
"")</f>
        <v/>
      </c>
      <c r="K3978" s="28">
        <f>'vCluster (Imported)'!A3978</f>
        <v>0</v>
      </c>
      <c r="L3978">
        <f t="shared" si="375"/>
        <v>0</v>
      </c>
      <c r="M3978">
        <f t="shared" si="376"/>
        <v>0</v>
      </c>
      <c r="N3978">
        <f t="shared" si="377"/>
        <v>0</v>
      </c>
      <c r="O3978" s="1">
        <f t="shared" si="378"/>
        <v>0</v>
      </c>
      <c r="P3978">
        <f>SUMIFS('vCluster (Imported)'!$G:$G,'vCluster (Imported)'!$A:$A,K3978)</f>
        <v>0</v>
      </c>
      <c r="Q3978">
        <f t="shared" si="379"/>
        <v>0</v>
      </c>
    </row>
    <row r="3979" spans="1:17" x14ac:dyDescent="0.3">
      <c r="A3979">
        <f t="shared" si="374"/>
        <v>3979</v>
      </c>
      <c r="B3979" t="str">
        <f>IF(HLOOKUP("Memory",'vInfo (Imported)'!$1:$5000,A3979,FALSE)&gt;0,HLOOKUP("Memory",'vInfo (Imported)'!$1:$5000,A3979,FALSE),"")</f>
        <v/>
      </c>
      <c r="C3979" t="str">
        <f>IF(HLOOKUP("CPUs",'vInfo (Imported)'!$1:$5000,A3979,FALSE)&gt;0,
HLOOKUP("CPUs",'vInfo (Imported)'!$1:$5000,A3979,FALSE),
"")</f>
        <v/>
      </c>
      <c r="D3979" t="str">
        <f>IF(HLOOKUP($D$1,'vInfo (Imported)'!$1:$5000,A3979,FALSE)&gt;0,
HLOOKUP($D$1,'vInfo (Imported)'!$1:$5000,A3979,FALSE),
"")</f>
        <v/>
      </c>
      <c r="E3979" t="str">
        <f>IF(HLOOKUP("Category",'vInfo (Imported)'!$1:$5000,A3979,FALSE)&gt;0,
HLOOKUP("Category",'vInfo (Imported)'!$1:$5000,A3979,FALSE),
"")</f>
        <v/>
      </c>
      <c r="F3979" t="str">
        <f>IF(HLOOKUP("OS according to the configuration file",'vInfo (Imported)'!$1:$5000,A3979,FALSE)&gt;0,
HLOOKUP("OS according to the configuration file",'vInfo (Imported)'!$1:$5000,A3979,FALSE),
"")</f>
        <v/>
      </c>
      <c r="G3979" s="1" t="str">
        <f>IF(HLOOKUP("Cluster",'vInfo (Imported)'!$1:$5000,A3979,FALSE)&gt;0,
HLOOKUP("Cluster",'vInfo (Imported)'!$1:$5000,A3979,FALSE),
"")</f>
        <v/>
      </c>
      <c r="K3979" s="28">
        <f>'vCluster (Imported)'!A3979</f>
        <v>0</v>
      </c>
      <c r="L3979">
        <f t="shared" si="375"/>
        <v>0</v>
      </c>
      <c r="M3979">
        <f t="shared" si="376"/>
        <v>0</v>
      </c>
      <c r="N3979">
        <f t="shared" si="377"/>
        <v>0</v>
      </c>
      <c r="O3979" s="1">
        <f t="shared" si="378"/>
        <v>0</v>
      </c>
      <c r="P3979">
        <f>SUMIFS('vCluster (Imported)'!$G:$G,'vCluster (Imported)'!$A:$A,K3979)</f>
        <v>0</v>
      </c>
      <c r="Q3979">
        <f t="shared" si="379"/>
        <v>0</v>
      </c>
    </row>
    <row r="3980" spans="1:17" x14ac:dyDescent="0.3">
      <c r="A3980">
        <f t="shared" si="374"/>
        <v>3980</v>
      </c>
      <c r="B3980" t="str">
        <f>IF(HLOOKUP("Memory",'vInfo (Imported)'!$1:$5000,A3980,FALSE)&gt;0,HLOOKUP("Memory",'vInfo (Imported)'!$1:$5000,A3980,FALSE),"")</f>
        <v/>
      </c>
      <c r="C3980" t="str">
        <f>IF(HLOOKUP("CPUs",'vInfo (Imported)'!$1:$5000,A3980,FALSE)&gt;0,
HLOOKUP("CPUs",'vInfo (Imported)'!$1:$5000,A3980,FALSE),
"")</f>
        <v/>
      </c>
      <c r="D3980" t="str">
        <f>IF(HLOOKUP($D$1,'vInfo (Imported)'!$1:$5000,A3980,FALSE)&gt;0,
HLOOKUP($D$1,'vInfo (Imported)'!$1:$5000,A3980,FALSE),
"")</f>
        <v/>
      </c>
      <c r="E3980" t="str">
        <f>IF(HLOOKUP("Category",'vInfo (Imported)'!$1:$5000,A3980,FALSE)&gt;0,
HLOOKUP("Category",'vInfo (Imported)'!$1:$5000,A3980,FALSE),
"")</f>
        <v/>
      </c>
      <c r="F3980" t="str">
        <f>IF(HLOOKUP("OS according to the configuration file",'vInfo (Imported)'!$1:$5000,A3980,FALSE)&gt;0,
HLOOKUP("OS according to the configuration file",'vInfo (Imported)'!$1:$5000,A3980,FALSE),
"")</f>
        <v/>
      </c>
      <c r="G3980" s="1" t="str">
        <f>IF(HLOOKUP("Cluster",'vInfo (Imported)'!$1:$5000,A3980,FALSE)&gt;0,
HLOOKUP("Cluster",'vInfo (Imported)'!$1:$5000,A3980,FALSE),
"")</f>
        <v/>
      </c>
      <c r="K3980" s="28">
        <f>'vCluster (Imported)'!A3980</f>
        <v>0</v>
      </c>
      <c r="L3980">
        <f t="shared" si="375"/>
        <v>0</v>
      </c>
      <c r="M3980">
        <f t="shared" si="376"/>
        <v>0</v>
      </c>
      <c r="N3980">
        <f t="shared" si="377"/>
        <v>0</v>
      </c>
      <c r="O3980" s="1">
        <f t="shared" si="378"/>
        <v>0</v>
      </c>
      <c r="P3980">
        <f>SUMIFS('vCluster (Imported)'!$G:$G,'vCluster (Imported)'!$A:$A,K3980)</f>
        <v>0</v>
      </c>
      <c r="Q3980">
        <f t="shared" si="379"/>
        <v>0</v>
      </c>
    </row>
    <row r="3981" spans="1:17" x14ac:dyDescent="0.3">
      <c r="A3981">
        <f t="shared" si="374"/>
        <v>3981</v>
      </c>
      <c r="B3981" t="str">
        <f>IF(HLOOKUP("Memory",'vInfo (Imported)'!$1:$5000,A3981,FALSE)&gt;0,HLOOKUP("Memory",'vInfo (Imported)'!$1:$5000,A3981,FALSE),"")</f>
        <v/>
      </c>
      <c r="C3981" t="str">
        <f>IF(HLOOKUP("CPUs",'vInfo (Imported)'!$1:$5000,A3981,FALSE)&gt;0,
HLOOKUP("CPUs",'vInfo (Imported)'!$1:$5000,A3981,FALSE),
"")</f>
        <v/>
      </c>
      <c r="D3981" t="str">
        <f>IF(HLOOKUP($D$1,'vInfo (Imported)'!$1:$5000,A3981,FALSE)&gt;0,
HLOOKUP($D$1,'vInfo (Imported)'!$1:$5000,A3981,FALSE),
"")</f>
        <v/>
      </c>
      <c r="E3981" t="str">
        <f>IF(HLOOKUP("Category",'vInfo (Imported)'!$1:$5000,A3981,FALSE)&gt;0,
HLOOKUP("Category",'vInfo (Imported)'!$1:$5000,A3981,FALSE),
"")</f>
        <v/>
      </c>
      <c r="F3981" t="str">
        <f>IF(HLOOKUP("OS according to the configuration file",'vInfo (Imported)'!$1:$5000,A3981,FALSE)&gt;0,
HLOOKUP("OS according to the configuration file",'vInfo (Imported)'!$1:$5000,A3981,FALSE),
"")</f>
        <v/>
      </c>
      <c r="G3981" s="1" t="str">
        <f>IF(HLOOKUP("Cluster",'vInfo (Imported)'!$1:$5000,A3981,FALSE)&gt;0,
HLOOKUP("Cluster",'vInfo (Imported)'!$1:$5000,A3981,FALSE),
"")</f>
        <v/>
      </c>
      <c r="K3981" s="28">
        <f>'vCluster (Imported)'!A3981</f>
        <v>0</v>
      </c>
      <c r="L3981">
        <f t="shared" si="375"/>
        <v>0</v>
      </c>
      <c r="M3981">
        <f t="shared" si="376"/>
        <v>0</v>
      </c>
      <c r="N3981">
        <f t="shared" si="377"/>
        <v>0</v>
      </c>
      <c r="O3981" s="1">
        <f t="shared" si="378"/>
        <v>0</v>
      </c>
      <c r="P3981">
        <f>SUMIFS('vCluster (Imported)'!$G:$G,'vCluster (Imported)'!$A:$A,K3981)</f>
        <v>0</v>
      </c>
      <c r="Q3981">
        <f t="shared" si="379"/>
        <v>0</v>
      </c>
    </row>
    <row r="3982" spans="1:17" x14ac:dyDescent="0.3">
      <c r="A3982">
        <f t="shared" si="374"/>
        <v>3982</v>
      </c>
      <c r="B3982" t="str">
        <f>IF(HLOOKUP("Memory",'vInfo (Imported)'!$1:$5000,A3982,FALSE)&gt;0,HLOOKUP("Memory",'vInfo (Imported)'!$1:$5000,A3982,FALSE),"")</f>
        <v/>
      </c>
      <c r="C3982" t="str">
        <f>IF(HLOOKUP("CPUs",'vInfo (Imported)'!$1:$5000,A3982,FALSE)&gt;0,
HLOOKUP("CPUs",'vInfo (Imported)'!$1:$5000,A3982,FALSE),
"")</f>
        <v/>
      </c>
      <c r="D3982" t="str">
        <f>IF(HLOOKUP($D$1,'vInfo (Imported)'!$1:$5000,A3982,FALSE)&gt;0,
HLOOKUP($D$1,'vInfo (Imported)'!$1:$5000,A3982,FALSE),
"")</f>
        <v/>
      </c>
      <c r="E3982" t="str">
        <f>IF(HLOOKUP("Category",'vInfo (Imported)'!$1:$5000,A3982,FALSE)&gt;0,
HLOOKUP("Category",'vInfo (Imported)'!$1:$5000,A3982,FALSE),
"")</f>
        <v/>
      </c>
      <c r="F3982" t="str">
        <f>IF(HLOOKUP("OS according to the configuration file",'vInfo (Imported)'!$1:$5000,A3982,FALSE)&gt;0,
HLOOKUP("OS according to the configuration file",'vInfo (Imported)'!$1:$5000,A3982,FALSE),
"")</f>
        <v/>
      </c>
      <c r="G3982" s="1" t="str">
        <f>IF(HLOOKUP("Cluster",'vInfo (Imported)'!$1:$5000,A3982,FALSE)&gt;0,
HLOOKUP("Cluster",'vInfo (Imported)'!$1:$5000,A3982,FALSE),
"")</f>
        <v/>
      </c>
      <c r="K3982" s="28">
        <f>'vCluster (Imported)'!A3982</f>
        <v>0</v>
      </c>
      <c r="L3982">
        <f t="shared" si="375"/>
        <v>0</v>
      </c>
      <c r="M3982">
        <f t="shared" si="376"/>
        <v>0</v>
      </c>
      <c r="N3982">
        <f t="shared" si="377"/>
        <v>0</v>
      </c>
      <c r="O3982" s="1">
        <f t="shared" si="378"/>
        <v>0</v>
      </c>
      <c r="P3982">
        <f>SUMIFS('vCluster (Imported)'!$G:$G,'vCluster (Imported)'!$A:$A,K3982)</f>
        <v>0</v>
      </c>
      <c r="Q3982">
        <f t="shared" si="379"/>
        <v>0</v>
      </c>
    </row>
    <row r="3983" spans="1:17" x14ac:dyDescent="0.3">
      <c r="A3983">
        <f t="shared" si="374"/>
        <v>3983</v>
      </c>
      <c r="B3983" t="str">
        <f>IF(HLOOKUP("Memory",'vInfo (Imported)'!$1:$5000,A3983,FALSE)&gt;0,HLOOKUP("Memory",'vInfo (Imported)'!$1:$5000,A3983,FALSE),"")</f>
        <v/>
      </c>
      <c r="C3983" t="str">
        <f>IF(HLOOKUP("CPUs",'vInfo (Imported)'!$1:$5000,A3983,FALSE)&gt;0,
HLOOKUP("CPUs",'vInfo (Imported)'!$1:$5000,A3983,FALSE),
"")</f>
        <v/>
      </c>
      <c r="D3983" t="str">
        <f>IF(HLOOKUP($D$1,'vInfo (Imported)'!$1:$5000,A3983,FALSE)&gt;0,
HLOOKUP($D$1,'vInfo (Imported)'!$1:$5000,A3983,FALSE),
"")</f>
        <v/>
      </c>
      <c r="E3983" t="str">
        <f>IF(HLOOKUP("Category",'vInfo (Imported)'!$1:$5000,A3983,FALSE)&gt;0,
HLOOKUP("Category",'vInfo (Imported)'!$1:$5000,A3983,FALSE),
"")</f>
        <v/>
      </c>
      <c r="F3983" t="str">
        <f>IF(HLOOKUP("OS according to the configuration file",'vInfo (Imported)'!$1:$5000,A3983,FALSE)&gt;0,
HLOOKUP("OS according to the configuration file",'vInfo (Imported)'!$1:$5000,A3983,FALSE),
"")</f>
        <v/>
      </c>
      <c r="G3983" s="1" t="str">
        <f>IF(HLOOKUP("Cluster",'vInfo (Imported)'!$1:$5000,A3983,FALSE)&gt;0,
HLOOKUP("Cluster",'vInfo (Imported)'!$1:$5000,A3983,FALSE),
"")</f>
        <v/>
      </c>
      <c r="K3983" s="28">
        <f>'vCluster (Imported)'!A3983</f>
        <v>0</v>
      </c>
      <c r="L3983">
        <f t="shared" si="375"/>
        <v>0</v>
      </c>
      <c r="M3983">
        <f t="shared" si="376"/>
        <v>0</v>
      </c>
      <c r="N3983">
        <f t="shared" si="377"/>
        <v>0</v>
      </c>
      <c r="O3983" s="1">
        <f t="shared" si="378"/>
        <v>0</v>
      </c>
      <c r="P3983">
        <f>SUMIFS('vCluster (Imported)'!$G:$G,'vCluster (Imported)'!$A:$A,K3983)</f>
        <v>0</v>
      </c>
      <c r="Q3983">
        <f t="shared" si="379"/>
        <v>0</v>
      </c>
    </row>
    <row r="3984" spans="1:17" x14ac:dyDescent="0.3">
      <c r="A3984">
        <f t="shared" si="374"/>
        <v>3984</v>
      </c>
      <c r="B3984" t="str">
        <f>IF(HLOOKUP("Memory",'vInfo (Imported)'!$1:$5000,A3984,FALSE)&gt;0,HLOOKUP("Memory",'vInfo (Imported)'!$1:$5000,A3984,FALSE),"")</f>
        <v/>
      </c>
      <c r="C3984" t="str">
        <f>IF(HLOOKUP("CPUs",'vInfo (Imported)'!$1:$5000,A3984,FALSE)&gt;0,
HLOOKUP("CPUs",'vInfo (Imported)'!$1:$5000,A3984,FALSE),
"")</f>
        <v/>
      </c>
      <c r="D3984" t="str">
        <f>IF(HLOOKUP($D$1,'vInfo (Imported)'!$1:$5000,A3984,FALSE)&gt;0,
HLOOKUP($D$1,'vInfo (Imported)'!$1:$5000,A3984,FALSE),
"")</f>
        <v/>
      </c>
      <c r="E3984" t="str">
        <f>IF(HLOOKUP("Category",'vInfo (Imported)'!$1:$5000,A3984,FALSE)&gt;0,
HLOOKUP("Category",'vInfo (Imported)'!$1:$5000,A3984,FALSE),
"")</f>
        <v/>
      </c>
      <c r="F3984" t="str">
        <f>IF(HLOOKUP("OS according to the configuration file",'vInfo (Imported)'!$1:$5000,A3984,FALSE)&gt;0,
HLOOKUP("OS according to the configuration file",'vInfo (Imported)'!$1:$5000,A3984,FALSE),
"")</f>
        <v/>
      </c>
      <c r="G3984" s="1" t="str">
        <f>IF(HLOOKUP("Cluster",'vInfo (Imported)'!$1:$5000,A3984,FALSE)&gt;0,
HLOOKUP("Cluster",'vInfo (Imported)'!$1:$5000,A3984,FALSE),
"")</f>
        <v/>
      </c>
      <c r="K3984" s="28">
        <f>'vCluster (Imported)'!A3984</f>
        <v>0</v>
      </c>
      <c r="L3984">
        <f t="shared" si="375"/>
        <v>0</v>
      </c>
      <c r="M3984">
        <f t="shared" si="376"/>
        <v>0</v>
      </c>
      <c r="N3984">
        <f t="shared" si="377"/>
        <v>0</v>
      </c>
      <c r="O3984" s="1">
        <f t="shared" si="378"/>
        <v>0</v>
      </c>
      <c r="P3984">
        <f>SUMIFS('vCluster (Imported)'!$G:$G,'vCluster (Imported)'!$A:$A,K3984)</f>
        <v>0</v>
      </c>
      <c r="Q3984">
        <f t="shared" si="379"/>
        <v>0</v>
      </c>
    </row>
    <row r="3985" spans="1:17" x14ac:dyDescent="0.3">
      <c r="A3985">
        <f t="shared" si="374"/>
        <v>3985</v>
      </c>
      <c r="B3985" t="str">
        <f>IF(HLOOKUP("Memory",'vInfo (Imported)'!$1:$5000,A3985,FALSE)&gt;0,HLOOKUP("Memory",'vInfo (Imported)'!$1:$5000,A3985,FALSE),"")</f>
        <v/>
      </c>
      <c r="C3985" t="str">
        <f>IF(HLOOKUP("CPUs",'vInfo (Imported)'!$1:$5000,A3985,FALSE)&gt;0,
HLOOKUP("CPUs",'vInfo (Imported)'!$1:$5000,A3985,FALSE),
"")</f>
        <v/>
      </c>
      <c r="D3985" t="str">
        <f>IF(HLOOKUP($D$1,'vInfo (Imported)'!$1:$5000,A3985,FALSE)&gt;0,
HLOOKUP($D$1,'vInfo (Imported)'!$1:$5000,A3985,FALSE),
"")</f>
        <v/>
      </c>
      <c r="E3985" t="str">
        <f>IF(HLOOKUP("Category",'vInfo (Imported)'!$1:$5000,A3985,FALSE)&gt;0,
HLOOKUP("Category",'vInfo (Imported)'!$1:$5000,A3985,FALSE),
"")</f>
        <v/>
      </c>
      <c r="F3985" t="str">
        <f>IF(HLOOKUP("OS according to the configuration file",'vInfo (Imported)'!$1:$5000,A3985,FALSE)&gt;0,
HLOOKUP("OS according to the configuration file",'vInfo (Imported)'!$1:$5000,A3985,FALSE),
"")</f>
        <v/>
      </c>
      <c r="G3985" s="1" t="str">
        <f>IF(HLOOKUP("Cluster",'vInfo (Imported)'!$1:$5000,A3985,FALSE)&gt;0,
HLOOKUP("Cluster",'vInfo (Imported)'!$1:$5000,A3985,FALSE),
"")</f>
        <v/>
      </c>
      <c r="K3985" s="28">
        <f>'vCluster (Imported)'!A3985</f>
        <v>0</v>
      </c>
      <c r="L3985">
        <f t="shared" si="375"/>
        <v>0</v>
      </c>
      <c r="M3985">
        <f t="shared" si="376"/>
        <v>0</v>
      </c>
      <c r="N3985">
        <f t="shared" si="377"/>
        <v>0</v>
      </c>
      <c r="O3985" s="1">
        <f t="shared" si="378"/>
        <v>0</v>
      </c>
      <c r="P3985">
        <f>SUMIFS('vCluster (Imported)'!$G:$G,'vCluster (Imported)'!$A:$A,K3985)</f>
        <v>0</v>
      </c>
      <c r="Q3985">
        <f t="shared" si="379"/>
        <v>0</v>
      </c>
    </row>
    <row r="3986" spans="1:17" x14ac:dyDescent="0.3">
      <c r="A3986">
        <f t="shared" si="374"/>
        <v>3986</v>
      </c>
      <c r="B3986" t="str">
        <f>IF(HLOOKUP("Memory",'vInfo (Imported)'!$1:$5000,A3986,FALSE)&gt;0,HLOOKUP("Memory",'vInfo (Imported)'!$1:$5000,A3986,FALSE),"")</f>
        <v/>
      </c>
      <c r="C3986" t="str">
        <f>IF(HLOOKUP("CPUs",'vInfo (Imported)'!$1:$5000,A3986,FALSE)&gt;0,
HLOOKUP("CPUs",'vInfo (Imported)'!$1:$5000,A3986,FALSE),
"")</f>
        <v/>
      </c>
      <c r="D3986" t="str">
        <f>IF(HLOOKUP($D$1,'vInfo (Imported)'!$1:$5000,A3986,FALSE)&gt;0,
HLOOKUP($D$1,'vInfo (Imported)'!$1:$5000,A3986,FALSE),
"")</f>
        <v/>
      </c>
      <c r="E3986" t="str">
        <f>IF(HLOOKUP("Category",'vInfo (Imported)'!$1:$5000,A3986,FALSE)&gt;0,
HLOOKUP("Category",'vInfo (Imported)'!$1:$5000,A3986,FALSE),
"")</f>
        <v/>
      </c>
      <c r="F3986" t="str">
        <f>IF(HLOOKUP("OS according to the configuration file",'vInfo (Imported)'!$1:$5000,A3986,FALSE)&gt;0,
HLOOKUP("OS according to the configuration file",'vInfo (Imported)'!$1:$5000,A3986,FALSE),
"")</f>
        <v/>
      </c>
      <c r="G3986" s="1" t="str">
        <f>IF(HLOOKUP("Cluster",'vInfo (Imported)'!$1:$5000,A3986,FALSE)&gt;0,
HLOOKUP("Cluster",'vInfo (Imported)'!$1:$5000,A3986,FALSE),
"")</f>
        <v/>
      </c>
      <c r="K3986" s="28">
        <f>'vCluster (Imported)'!A3986</f>
        <v>0</v>
      </c>
      <c r="L3986">
        <f t="shared" si="375"/>
        <v>0</v>
      </c>
      <c r="M3986">
        <f t="shared" si="376"/>
        <v>0</v>
      </c>
      <c r="N3986">
        <f t="shared" si="377"/>
        <v>0</v>
      </c>
      <c r="O3986" s="1">
        <f t="shared" si="378"/>
        <v>0</v>
      </c>
      <c r="P3986">
        <f>SUMIFS('vCluster (Imported)'!$G:$G,'vCluster (Imported)'!$A:$A,K3986)</f>
        <v>0</v>
      </c>
      <c r="Q3986">
        <f t="shared" si="379"/>
        <v>0</v>
      </c>
    </row>
    <row r="3987" spans="1:17" x14ac:dyDescent="0.3">
      <c r="A3987">
        <f t="shared" si="374"/>
        <v>3987</v>
      </c>
      <c r="B3987" t="str">
        <f>IF(HLOOKUP("Memory",'vInfo (Imported)'!$1:$5000,A3987,FALSE)&gt;0,HLOOKUP("Memory",'vInfo (Imported)'!$1:$5000,A3987,FALSE),"")</f>
        <v/>
      </c>
      <c r="C3987" t="str">
        <f>IF(HLOOKUP("CPUs",'vInfo (Imported)'!$1:$5000,A3987,FALSE)&gt;0,
HLOOKUP("CPUs",'vInfo (Imported)'!$1:$5000,A3987,FALSE),
"")</f>
        <v/>
      </c>
      <c r="D3987" t="str">
        <f>IF(HLOOKUP($D$1,'vInfo (Imported)'!$1:$5000,A3987,FALSE)&gt;0,
HLOOKUP($D$1,'vInfo (Imported)'!$1:$5000,A3987,FALSE),
"")</f>
        <v/>
      </c>
      <c r="E3987" t="str">
        <f>IF(HLOOKUP("Category",'vInfo (Imported)'!$1:$5000,A3987,FALSE)&gt;0,
HLOOKUP("Category",'vInfo (Imported)'!$1:$5000,A3987,FALSE),
"")</f>
        <v/>
      </c>
      <c r="F3987" t="str">
        <f>IF(HLOOKUP("OS according to the configuration file",'vInfo (Imported)'!$1:$5000,A3987,FALSE)&gt;0,
HLOOKUP("OS according to the configuration file",'vInfo (Imported)'!$1:$5000,A3987,FALSE),
"")</f>
        <v/>
      </c>
      <c r="G3987" s="1" t="str">
        <f>IF(HLOOKUP("Cluster",'vInfo (Imported)'!$1:$5000,A3987,FALSE)&gt;0,
HLOOKUP("Cluster",'vInfo (Imported)'!$1:$5000,A3987,FALSE),
"")</f>
        <v/>
      </c>
      <c r="K3987" s="28">
        <f>'vCluster (Imported)'!A3987</f>
        <v>0</v>
      </c>
      <c r="L3987">
        <f t="shared" si="375"/>
        <v>0</v>
      </c>
      <c r="M3987">
        <f t="shared" si="376"/>
        <v>0</v>
      </c>
      <c r="N3987">
        <f t="shared" si="377"/>
        <v>0</v>
      </c>
      <c r="O3987" s="1">
        <f t="shared" si="378"/>
        <v>0</v>
      </c>
      <c r="P3987">
        <f>SUMIFS('vCluster (Imported)'!$G:$G,'vCluster (Imported)'!$A:$A,K3987)</f>
        <v>0</v>
      </c>
      <c r="Q3987">
        <f t="shared" si="379"/>
        <v>0</v>
      </c>
    </row>
    <row r="3988" spans="1:17" x14ac:dyDescent="0.3">
      <c r="A3988">
        <f t="shared" si="374"/>
        <v>3988</v>
      </c>
      <c r="B3988" t="str">
        <f>IF(HLOOKUP("Memory",'vInfo (Imported)'!$1:$5000,A3988,FALSE)&gt;0,HLOOKUP("Memory",'vInfo (Imported)'!$1:$5000,A3988,FALSE),"")</f>
        <v/>
      </c>
      <c r="C3988" t="str">
        <f>IF(HLOOKUP("CPUs",'vInfo (Imported)'!$1:$5000,A3988,FALSE)&gt;0,
HLOOKUP("CPUs",'vInfo (Imported)'!$1:$5000,A3988,FALSE),
"")</f>
        <v/>
      </c>
      <c r="D3988" t="str">
        <f>IF(HLOOKUP($D$1,'vInfo (Imported)'!$1:$5000,A3988,FALSE)&gt;0,
HLOOKUP($D$1,'vInfo (Imported)'!$1:$5000,A3988,FALSE),
"")</f>
        <v/>
      </c>
      <c r="E3988" t="str">
        <f>IF(HLOOKUP("Category",'vInfo (Imported)'!$1:$5000,A3988,FALSE)&gt;0,
HLOOKUP("Category",'vInfo (Imported)'!$1:$5000,A3988,FALSE),
"")</f>
        <v/>
      </c>
      <c r="F3988" t="str">
        <f>IF(HLOOKUP("OS according to the configuration file",'vInfo (Imported)'!$1:$5000,A3988,FALSE)&gt;0,
HLOOKUP("OS according to the configuration file",'vInfo (Imported)'!$1:$5000,A3988,FALSE),
"")</f>
        <v/>
      </c>
      <c r="G3988" s="1" t="str">
        <f>IF(HLOOKUP("Cluster",'vInfo (Imported)'!$1:$5000,A3988,FALSE)&gt;0,
HLOOKUP("Cluster",'vInfo (Imported)'!$1:$5000,A3988,FALSE),
"")</f>
        <v/>
      </c>
      <c r="K3988" s="28">
        <f>'vCluster (Imported)'!A3988</f>
        <v>0</v>
      </c>
      <c r="L3988">
        <f t="shared" si="375"/>
        <v>0</v>
      </c>
      <c r="M3988">
        <f t="shared" si="376"/>
        <v>0</v>
      </c>
      <c r="N3988">
        <f t="shared" si="377"/>
        <v>0</v>
      </c>
      <c r="O3988" s="1">
        <f t="shared" si="378"/>
        <v>0</v>
      </c>
      <c r="P3988">
        <f>SUMIFS('vCluster (Imported)'!$G:$G,'vCluster (Imported)'!$A:$A,K3988)</f>
        <v>0</v>
      </c>
      <c r="Q3988">
        <f t="shared" si="379"/>
        <v>0</v>
      </c>
    </row>
    <row r="3989" spans="1:17" x14ac:dyDescent="0.3">
      <c r="A3989">
        <f t="shared" si="374"/>
        <v>3989</v>
      </c>
      <c r="B3989" t="str">
        <f>IF(HLOOKUP("Memory",'vInfo (Imported)'!$1:$5000,A3989,FALSE)&gt;0,HLOOKUP("Memory",'vInfo (Imported)'!$1:$5000,A3989,FALSE),"")</f>
        <v/>
      </c>
      <c r="C3989" t="str">
        <f>IF(HLOOKUP("CPUs",'vInfo (Imported)'!$1:$5000,A3989,FALSE)&gt;0,
HLOOKUP("CPUs",'vInfo (Imported)'!$1:$5000,A3989,FALSE),
"")</f>
        <v/>
      </c>
      <c r="D3989" t="str">
        <f>IF(HLOOKUP($D$1,'vInfo (Imported)'!$1:$5000,A3989,FALSE)&gt;0,
HLOOKUP($D$1,'vInfo (Imported)'!$1:$5000,A3989,FALSE),
"")</f>
        <v/>
      </c>
      <c r="E3989" t="str">
        <f>IF(HLOOKUP("Category",'vInfo (Imported)'!$1:$5000,A3989,FALSE)&gt;0,
HLOOKUP("Category",'vInfo (Imported)'!$1:$5000,A3989,FALSE),
"")</f>
        <v/>
      </c>
      <c r="F3989" t="str">
        <f>IF(HLOOKUP("OS according to the configuration file",'vInfo (Imported)'!$1:$5000,A3989,FALSE)&gt;0,
HLOOKUP("OS according to the configuration file",'vInfo (Imported)'!$1:$5000,A3989,FALSE),
"")</f>
        <v/>
      </c>
      <c r="G3989" s="1" t="str">
        <f>IF(HLOOKUP("Cluster",'vInfo (Imported)'!$1:$5000,A3989,FALSE)&gt;0,
HLOOKUP("Cluster",'vInfo (Imported)'!$1:$5000,A3989,FALSE),
"")</f>
        <v/>
      </c>
      <c r="K3989" s="28">
        <f>'vCluster (Imported)'!A3989</f>
        <v>0</v>
      </c>
      <c r="L3989">
        <f t="shared" si="375"/>
        <v>0</v>
      </c>
      <c r="M3989">
        <f t="shared" si="376"/>
        <v>0</v>
      </c>
      <c r="N3989">
        <f t="shared" si="377"/>
        <v>0</v>
      </c>
      <c r="O3989" s="1">
        <f t="shared" si="378"/>
        <v>0</v>
      </c>
      <c r="P3989">
        <f>SUMIFS('vCluster (Imported)'!$G:$G,'vCluster (Imported)'!$A:$A,K3989)</f>
        <v>0</v>
      </c>
      <c r="Q3989">
        <f t="shared" si="379"/>
        <v>0</v>
      </c>
    </row>
    <row r="3990" spans="1:17" x14ac:dyDescent="0.3">
      <c r="A3990">
        <f t="shared" si="374"/>
        <v>3990</v>
      </c>
      <c r="B3990" t="str">
        <f>IF(HLOOKUP("Memory",'vInfo (Imported)'!$1:$5000,A3990,FALSE)&gt;0,HLOOKUP("Memory",'vInfo (Imported)'!$1:$5000,A3990,FALSE),"")</f>
        <v/>
      </c>
      <c r="C3990" t="str">
        <f>IF(HLOOKUP("CPUs",'vInfo (Imported)'!$1:$5000,A3990,FALSE)&gt;0,
HLOOKUP("CPUs",'vInfo (Imported)'!$1:$5000,A3990,FALSE),
"")</f>
        <v/>
      </c>
      <c r="D3990" t="str">
        <f>IF(HLOOKUP($D$1,'vInfo (Imported)'!$1:$5000,A3990,FALSE)&gt;0,
HLOOKUP($D$1,'vInfo (Imported)'!$1:$5000,A3990,FALSE),
"")</f>
        <v/>
      </c>
      <c r="E3990" t="str">
        <f>IF(HLOOKUP("Category",'vInfo (Imported)'!$1:$5000,A3990,FALSE)&gt;0,
HLOOKUP("Category",'vInfo (Imported)'!$1:$5000,A3990,FALSE),
"")</f>
        <v/>
      </c>
      <c r="F3990" t="str">
        <f>IF(HLOOKUP("OS according to the configuration file",'vInfo (Imported)'!$1:$5000,A3990,FALSE)&gt;0,
HLOOKUP("OS according to the configuration file",'vInfo (Imported)'!$1:$5000,A3990,FALSE),
"")</f>
        <v/>
      </c>
      <c r="G3990" s="1" t="str">
        <f>IF(HLOOKUP("Cluster",'vInfo (Imported)'!$1:$5000,A3990,FALSE)&gt;0,
HLOOKUP("Cluster",'vInfo (Imported)'!$1:$5000,A3990,FALSE),
"")</f>
        <v/>
      </c>
      <c r="K3990" s="28">
        <f>'vCluster (Imported)'!A3990</f>
        <v>0</v>
      </c>
      <c r="L3990">
        <f t="shared" si="375"/>
        <v>0</v>
      </c>
      <c r="M3990">
        <f t="shared" si="376"/>
        <v>0</v>
      </c>
      <c r="N3990">
        <f t="shared" si="377"/>
        <v>0</v>
      </c>
      <c r="O3990" s="1">
        <f t="shared" si="378"/>
        <v>0</v>
      </c>
      <c r="P3990">
        <f>SUMIFS('vCluster (Imported)'!$G:$G,'vCluster (Imported)'!$A:$A,K3990)</f>
        <v>0</v>
      </c>
      <c r="Q3990">
        <f t="shared" si="379"/>
        <v>0</v>
      </c>
    </row>
    <row r="3991" spans="1:17" x14ac:dyDescent="0.3">
      <c r="A3991">
        <f t="shared" si="374"/>
        <v>3991</v>
      </c>
      <c r="B3991" t="str">
        <f>IF(HLOOKUP("Memory",'vInfo (Imported)'!$1:$5000,A3991,FALSE)&gt;0,HLOOKUP("Memory",'vInfo (Imported)'!$1:$5000,A3991,FALSE),"")</f>
        <v/>
      </c>
      <c r="C3991" t="str">
        <f>IF(HLOOKUP("CPUs",'vInfo (Imported)'!$1:$5000,A3991,FALSE)&gt;0,
HLOOKUP("CPUs",'vInfo (Imported)'!$1:$5000,A3991,FALSE),
"")</f>
        <v/>
      </c>
      <c r="D3991" t="str">
        <f>IF(HLOOKUP($D$1,'vInfo (Imported)'!$1:$5000,A3991,FALSE)&gt;0,
HLOOKUP($D$1,'vInfo (Imported)'!$1:$5000,A3991,FALSE),
"")</f>
        <v/>
      </c>
      <c r="E3991" t="str">
        <f>IF(HLOOKUP("Category",'vInfo (Imported)'!$1:$5000,A3991,FALSE)&gt;0,
HLOOKUP("Category",'vInfo (Imported)'!$1:$5000,A3991,FALSE),
"")</f>
        <v/>
      </c>
      <c r="F3991" t="str">
        <f>IF(HLOOKUP("OS according to the configuration file",'vInfo (Imported)'!$1:$5000,A3991,FALSE)&gt;0,
HLOOKUP("OS according to the configuration file",'vInfo (Imported)'!$1:$5000,A3991,FALSE),
"")</f>
        <v/>
      </c>
      <c r="G3991" s="1" t="str">
        <f>IF(HLOOKUP("Cluster",'vInfo (Imported)'!$1:$5000,A3991,FALSE)&gt;0,
HLOOKUP("Cluster",'vInfo (Imported)'!$1:$5000,A3991,FALSE),
"")</f>
        <v/>
      </c>
      <c r="K3991" s="28">
        <f>'vCluster (Imported)'!A3991</f>
        <v>0</v>
      </c>
      <c r="L3991">
        <f t="shared" si="375"/>
        <v>0</v>
      </c>
      <c r="M3991">
        <f t="shared" si="376"/>
        <v>0</v>
      </c>
      <c r="N3991">
        <f t="shared" si="377"/>
        <v>0</v>
      </c>
      <c r="O3991" s="1">
        <f t="shared" si="378"/>
        <v>0</v>
      </c>
      <c r="P3991">
        <f>SUMIFS('vCluster (Imported)'!$G:$G,'vCluster (Imported)'!$A:$A,K3991)</f>
        <v>0</v>
      </c>
      <c r="Q3991">
        <f t="shared" si="379"/>
        <v>0</v>
      </c>
    </row>
    <row r="3992" spans="1:17" x14ac:dyDescent="0.3">
      <c r="A3992">
        <f t="shared" si="374"/>
        <v>3992</v>
      </c>
      <c r="B3992" t="str">
        <f>IF(HLOOKUP("Memory",'vInfo (Imported)'!$1:$5000,A3992,FALSE)&gt;0,HLOOKUP("Memory",'vInfo (Imported)'!$1:$5000,A3992,FALSE),"")</f>
        <v/>
      </c>
      <c r="C3992" t="str">
        <f>IF(HLOOKUP("CPUs",'vInfo (Imported)'!$1:$5000,A3992,FALSE)&gt;0,
HLOOKUP("CPUs",'vInfo (Imported)'!$1:$5000,A3992,FALSE),
"")</f>
        <v/>
      </c>
      <c r="D3992" t="str">
        <f>IF(HLOOKUP($D$1,'vInfo (Imported)'!$1:$5000,A3992,FALSE)&gt;0,
HLOOKUP($D$1,'vInfo (Imported)'!$1:$5000,A3992,FALSE),
"")</f>
        <v/>
      </c>
      <c r="E3992" t="str">
        <f>IF(HLOOKUP("Category",'vInfo (Imported)'!$1:$5000,A3992,FALSE)&gt;0,
HLOOKUP("Category",'vInfo (Imported)'!$1:$5000,A3992,FALSE),
"")</f>
        <v/>
      </c>
      <c r="F3992" t="str">
        <f>IF(HLOOKUP("OS according to the configuration file",'vInfo (Imported)'!$1:$5000,A3992,FALSE)&gt;0,
HLOOKUP("OS according to the configuration file",'vInfo (Imported)'!$1:$5000,A3992,FALSE),
"")</f>
        <v/>
      </c>
      <c r="G3992" s="1" t="str">
        <f>IF(HLOOKUP("Cluster",'vInfo (Imported)'!$1:$5000,A3992,FALSE)&gt;0,
HLOOKUP("Cluster",'vInfo (Imported)'!$1:$5000,A3992,FALSE),
"")</f>
        <v/>
      </c>
      <c r="K3992" s="28">
        <f>'vCluster (Imported)'!A3992</f>
        <v>0</v>
      </c>
      <c r="L3992">
        <f t="shared" si="375"/>
        <v>0</v>
      </c>
      <c r="M3992">
        <f t="shared" si="376"/>
        <v>0</v>
      </c>
      <c r="N3992">
        <f t="shared" si="377"/>
        <v>0</v>
      </c>
      <c r="O3992" s="1">
        <f t="shared" si="378"/>
        <v>0</v>
      </c>
      <c r="P3992">
        <f>SUMIFS('vCluster (Imported)'!$G:$G,'vCluster (Imported)'!$A:$A,K3992)</f>
        <v>0</v>
      </c>
      <c r="Q3992">
        <f t="shared" si="379"/>
        <v>0</v>
      </c>
    </row>
    <row r="3993" spans="1:17" x14ac:dyDescent="0.3">
      <c r="A3993">
        <f t="shared" si="374"/>
        <v>3993</v>
      </c>
      <c r="B3993" t="str">
        <f>IF(HLOOKUP("Memory",'vInfo (Imported)'!$1:$5000,A3993,FALSE)&gt;0,HLOOKUP("Memory",'vInfo (Imported)'!$1:$5000,A3993,FALSE),"")</f>
        <v/>
      </c>
      <c r="C3993" t="str">
        <f>IF(HLOOKUP("CPUs",'vInfo (Imported)'!$1:$5000,A3993,FALSE)&gt;0,
HLOOKUP("CPUs",'vInfo (Imported)'!$1:$5000,A3993,FALSE),
"")</f>
        <v/>
      </c>
      <c r="D3993" t="str">
        <f>IF(HLOOKUP($D$1,'vInfo (Imported)'!$1:$5000,A3993,FALSE)&gt;0,
HLOOKUP($D$1,'vInfo (Imported)'!$1:$5000,A3993,FALSE),
"")</f>
        <v/>
      </c>
      <c r="E3993" t="str">
        <f>IF(HLOOKUP("Category",'vInfo (Imported)'!$1:$5000,A3993,FALSE)&gt;0,
HLOOKUP("Category",'vInfo (Imported)'!$1:$5000,A3993,FALSE),
"")</f>
        <v/>
      </c>
      <c r="F3993" t="str">
        <f>IF(HLOOKUP("OS according to the configuration file",'vInfo (Imported)'!$1:$5000,A3993,FALSE)&gt;0,
HLOOKUP("OS according to the configuration file",'vInfo (Imported)'!$1:$5000,A3993,FALSE),
"")</f>
        <v/>
      </c>
      <c r="G3993" s="1" t="str">
        <f>IF(HLOOKUP("Cluster",'vInfo (Imported)'!$1:$5000,A3993,FALSE)&gt;0,
HLOOKUP("Cluster",'vInfo (Imported)'!$1:$5000,A3993,FALSE),
"")</f>
        <v/>
      </c>
      <c r="K3993" s="28">
        <f>'vCluster (Imported)'!A3993</f>
        <v>0</v>
      </c>
      <c r="L3993">
        <f t="shared" si="375"/>
        <v>0</v>
      </c>
      <c r="M3993">
        <f t="shared" si="376"/>
        <v>0</v>
      </c>
      <c r="N3993">
        <f t="shared" si="377"/>
        <v>0</v>
      </c>
      <c r="O3993" s="1">
        <f t="shared" si="378"/>
        <v>0</v>
      </c>
      <c r="P3993">
        <f>SUMIFS('vCluster (Imported)'!$G:$G,'vCluster (Imported)'!$A:$A,K3993)</f>
        <v>0</v>
      </c>
      <c r="Q3993">
        <f t="shared" si="379"/>
        <v>0</v>
      </c>
    </row>
    <row r="3994" spans="1:17" x14ac:dyDescent="0.3">
      <c r="A3994">
        <f t="shared" si="374"/>
        <v>3994</v>
      </c>
      <c r="B3994" t="str">
        <f>IF(HLOOKUP("Memory",'vInfo (Imported)'!$1:$5000,A3994,FALSE)&gt;0,HLOOKUP("Memory",'vInfo (Imported)'!$1:$5000,A3994,FALSE),"")</f>
        <v/>
      </c>
      <c r="C3994" t="str">
        <f>IF(HLOOKUP("CPUs",'vInfo (Imported)'!$1:$5000,A3994,FALSE)&gt;0,
HLOOKUP("CPUs",'vInfo (Imported)'!$1:$5000,A3994,FALSE),
"")</f>
        <v/>
      </c>
      <c r="D3994" t="str">
        <f>IF(HLOOKUP($D$1,'vInfo (Imported)'!$1:$5000,A3994,FALSE)&gt;0,
HLOOKUP($D$1,'vInfo (Imported)'!$1:$5000,A3994,FALSE),
"")</f>
        <v/>
      </c>
      <c r="E3994" t="str">
        <f>IF(HLOOKUP("Category",'vInfo (Imported)'!$1:$5000,A3994,FALSE)&gt;0,
HLOOKUP("Category",'vInfo (Imported)'!$1:$5000,A3994,FALSE),
"")</f>
        <v/>
      </c>
      <c r="F3994" t="str">
        <f>IF(HLOOKUP("OS according to the configuration file",'vInfo (Imported)'!$1:$5000,A3994,FALSE)&gt;0,
HLOOKUP("OS according to the configuration file",'vInfo (Imported)'!$1:$5000,A3994,FALSE),
"")</f>
        <v/>
      </c>
      <c r="G3994" s="1" t="str">
        <f>IF(HLOOKUP("Cluster",'vInfo (Imported)'!$1:$5000,A3994,FALSE)&gt;0,
HLOOKUP("Cluster",'vInfo (Imported)'!$1:$5000,A3994,FALSE),
"")</f>
        <v/>
      </c>
      <c r="K3994" s="28">
        <f>'vCluster (Imported)'!A3994</f>
        <v>0</v>
      </c>
      <c r="L3994">
        <f t="shared" si="375"/>
        <v>0</v>
      </c>
      <c r="M3994">
        <f t="shared" si="376"/>
        <v>0</v>
      </c>
      <c r="N3994">
        <f t="shared" si="377"/>
        <v>0</v>
      </c>
      <c r="O3994" s="1">
        <f t="shared" si="378"/>
        <v>0</v>
      </c>
      <c r="P3994">
        <f>SUMIFS('vCluster (Imported)'!$G:$G,'vCluster (Imported)'!$A:$A,K3994)</f>
        <v>0</v>
      </c>
      <c r="Q3994">
        <f t="shared" si="379"/>
        <v>0</v>
      </c>
    </row>
    <row r="3995" spans="1:17" x14ac:dyDescent="0.3">
      <c r="A3995">
        <f t="shared" si="374"/>
        <v>3995</v>
      </c>
      <c r="B3995" t="str">
        <f>IF(HLOOKUP("Memory",'vInfo (Imported)'!$1:$5000,A3995,FALSE)&gt;0,HLOOKUP("Memory",'vInfo (Imported)'!$1:$5000,A3995,FALSE),"")</f>
        <v/>
      </c>
      <c r="C3995" t="str">
        <f>IF(HLOOKUP("CPUs",'vInfo (Imported)'!$1:$5000,A3995,FALSE)&gt;0,
HLOOKUP("CPUs",'vInfo (Imported)'!$1:$5000,A3995,FALSE),
"")</f>
        <v/>
      </c>
      <c r="D3995" t="str">
        <f>IF(HLOOKUP($D$1,'vInfo (Imported)'!$1:$5000,A3995,FALSE)&gt;0,
HLOOKUP($D$1,'vInfo (Imported)'!$1:$5000,A3995,FALSE),
"")</f>
        <v/>
      </c>
      <c r="E3995" t="str">
        <f>IF(HLOOKUP("Category",'vInfo (Imported)'!$1:$5000,A3995,FALSE)&gt;0,
HLOOKUP("Category",'vInfo (Imported)'!$1:$5000,A3995,FALSE),
"")</f>
        <v/>
      </c>
      <c r="F3995" t="str">
        <f>IF(HLOOKUP("OS according to the configuration file",'vInfo (Imported)'!$1:$5000,A3995,FALSE)&gt;0,
HLOOKUP("OS according to the configuration file",'vInfo (Imported)'!$1:$5000,A3995,FALSE),
"")</f>
        <v/>
      </c>
      <c r="G3995" s="1" t="str">
        <f>IF(HLOOKUP("Cluster",'vInfo (Imported)'!$1:$5000,A3995,FALSE)&gt;0,
HLOOKUP("Cluster",'vInfo (Imported)'!$1:$5000,A3995,FALSE),
"")</f>
        <v/>
      </c>
      <c r="K3995" s="28">
        <f>'vCluster (Imported)'!A3995</f>
        <v>0</v>
      </c>
      <c r="L3995">
        <f t="shared" si="375"/>
        <v>0</v>
      </c>
      <c r="M3995">
        <f t="shared" si="376"/>
        <v>0</v>
      </c>
      <c r="N3995">
        <f t="shared" si="377"/>
        <v>0</v>
      </c>
      <c r="O3995" s="1">
        <f t="shared" si="378"/>
        <v>0</v>
      </c>
      <c r="P3995">
        <f>SUMIFS('vCluster (Imported)'!$G:$G,'vCluster (Imported)'!$A:$A,K3995)</f>
        <v>0</v>
      </c>
      <c r="Q3995">
        <f t="shared" si="379"/>
        <v>0</v>
      </c>
    </row>
    <row r="3996" spans="1:17" x14ac:dyDescent="0.3">
      <c r="A3996">
        <f t="shared" si="374"/>
        <v>3996</v>
      </c>
      <c r="B3996" t="str">
        <f>IF(HLOOKUP("Memory",'vInfo (Imported)'!$1:$5000,A3996,FALSE)&gt;0,HLOOKUP("Memory",'vInfo (Imported)'!$1:$5000,A3996,FALSE),"")</f>
        <v/>
      </c>
      <c r="C3996" t="str">
        <f>IF(HLOOKUP("CPUs",'vInfo (Imported)'!$1:$5000,A3996,FALSE)&gt;0,
HLOOKUP("CPUs",'vInfo (Imported)'!$1:$5000,A3996,FALSE),
"")</f>
        <v/>
      </c>
      <c r="D3996" t="str">
        <f>IF(HLOOKUP($D$1,'vInfo (Imported)'!$1:$5000,A3996,FALSE)&gt;0,
HLOOKUP($D$1,'vInfo (Imported)'!$1:$5000,A3996,FALSE),
"")</f>
        <v/>
      </c>
      <c r="E3996" t="str">
        <f>IF(HLOOKUP("Category",'vInfo (Imported)'!$1:$5000,A3996,FALSE)&gt;0,
HLOOKUP("Category",'vInfo (Imported)'!$1:$5000,A3996,FALSE),
"")</f>
        <v/>
      </c>
      <c r="F3996" t="str">
        <f>IF(HLOOKUP("OS according to the configuration file",'vInfo (Imported)'!$1:$5000,A3996,FALSE)&gt;0,
HLOOKUP("OS according to the configuration file",'vInfo (Imported)'!$1:$5000,A3996,FALSE),
"")</f>
        <v/>
      </c>
      <c r="G3996" s="1" t="str">
        <f>IF(HLOOKUP("Cluster",'vInfo (Imported)'!$1:$5000,A3996,FALSE)&gt;0,
HLOOKUP("Cluster",'vInfo (Imported)'!$1:$5000,A3996,FALSE),
"")</f>
        <v/>
      </c>
      <c r="K3996" s="28">
        <f>'vCluster (Imported)'!A3996</f>
        <v>0</v>
      </c>
      <c r="L3996">
        <f t="shared" si="375"/>
        <v>0</v>
      </c>
      <c r="M3996">
        <f t="shared" si="376"/>
        <v>0</v>
      </c>
      <c r="N3996">
        <f t="shared" si="377"/>
        <v>0</v>
      </c>
      <c r="O3996" s="1">
        <f t="shared" si="378"/>
        <v>0</v>
      </c>
      <c r="P3996">
        <f>SUMIFS('vCluster (Imported)'!$G:$G,'vCluster (Imported)'!$A:$A,K3996)</f>
        <v>0</v>
      </c>
      <c r="Q3996">
        <f t="shared" si="379"/>
        <v>0</v>
      </c>
    </row>
    <row r="3997" spans="1:17" x14ac:dyDescent="0.3">
      <c r="A3997">
        <f t="shared" si="374"/>
        <v>3997</v>
      </c>
      <c r="B3997" t="str">
        <f>IF(HLOOKUP("Memory",'vInfo (Imported)'!$1:$5000,A3997,FALSE)&gt;0,HLOOKUP("Memory",'vInfo (Imported)'!$1:$5000,A3997,FALSE),"")</f>
        <v/>
      </c>
      <c r="C3997" t="str">
        <f>IF(HLOOKUP("CPUs",'vInfo (Imported)'!$1:$5000,A3997,FALSE)&gt;0,
HLOOKUP("CPUs",'vInfo (Imported)'!$1:$5000,A3997,FALSE),
"")</f>
        <v/>
      </c>
      <c r="D3997" t="str">
        <f>IF(HLOOKUP($D$1,'vInfo (Imported)'!$1:$5000,A3997,FALSE)&gt;0,
HLOOKUP($D$1,'vInfo (Imported)'!$1:$5000,A3997,FALSE),
"")</f>
        <v/>
      </c>
      <c r="E3997" t="str">
        <f>IF(HLOOKUP("Category",'vInfo (Imported)'!$1:$5000,A3997,FALSE)&gt;0,
HLOOKUP("Category",'vInfo (Imported)'!$1:$5000,A3997,FALSE),
"")</f>
        <v/>
      </c>
      <c r="F3997" t="str">
        <f>IF(HLOOKUP("OS according to the configuration file",'vInfo (Imported)'!$1:$5000,A3997,FALSE)&gt;0,
HLOOKUP("OS according to the configuration file",'vInfo (Imported)'!$1:$5000,A3997,FALSE),
"")</f>
        <v/>
      </c>
      <c r="G3997" s="1" t="str">
        <f>IF(HLOOKUP("Cluster",'vInfo (Imported)'!$1:$5000,A3997,FALSE)&gt;0,
HLOOKUP("Cluster",'vInfo (Imported)'!$1:$5000,A3997,FALSE),
"")</f>
        <v/>
      </c>
      <c r="K3997" s="28">
        <f>'vCluster (Imported)'!A3997</f>
        <v>0</v>
      </c>
      <c r="L3997">
        <f t="shared" si="375"/>
        <v>0</v>
      </c>
      <c r="M3997">
        <f t="shared" si="376"/>
        <v>0</v>
      </c>
      <c r="N3997">
        <f t="shared" si="377"/>
        <v>0</v>
      </c>
      <c r="O3997" s="1">
        <f t="shared" si="378"/>
        <v>0</v>
      </c>
      <c r="P3997">
        <f>SUMIFS('vCluster (Imported)'!$G:$G,'vCluster (Imported)'!$A:$A,K3997)</f>
        <v>0</v>
      </c>
      <c r="Q3997">
        <f t="shared" si="379"/>
        <v>0</v>
      </c>
    </row>
    <row r="3998" spans="1:17" x14ac:dyDescent="0.3">
      <c r="A3998">
        <f t="shared" si="374"/>
        <v>3998</v>
      </c>
      <c r="B3998" t="str">
        <f>IF(HLOOKUP("Memory",'vInfo (Imported)'!$1:$5000,A3998,FALSE)&gt;0,HLOOKUP("Memory",'vInfo (Imported)'!$1:$5000,A3998,FALSE),"")</f>
        <v/>
      </c>
      <c r="C3998" t="str">
        <f>IF(HLOOKUP("CPUs",'vInfo (Imported)'!$1:$5000,A3998,FALSE)&gt;0,
HLOOKUP("CPUs",'vInfo (Imported)'!$1:$5000,A3998,FALSE),
"")</f>
        <v/>
      </c>
      <c r="D3998" t="str">
        <f>IF(HLOOKUP($D$1,'vInfo (Imported)'!$1:$5000,A3998,FALSE)&gt;0,
HLOOKUP($D$1,'vInfo (Imported)'!$1:$5000,A3998,FALSE),
"")</f>
        <v/>
      </c>
      <c r="E3998" t="str">
        <f>IF(HLOOKUP("Category",'vInfo (Imported)'!$1:$5000,A3998,FALSE)&gt;0,
HLOOKUP("Category",'vInfo (Imported)'!$1:$5000,A3998,FALSE),
"")</f>
        <v/>
      </c>
      <c r="F3998" t="str">
        <f>IF(HLOOKUP("OS according to the configuration file",'vInfo (Imported)'!$1:$5000,A3998,FALSE)&gt;0,
HLOOKUP("OS according to the configuration file",'vInfo (Imported)'!$1:$5000,A3998,FALSE),
"")</f>
        <v/>
      </c>
      <c r="G3998" s="1" t="str">
        <f>IF(HLOOKUP("Cluster",'vInfo (Imported)'!$1:$5000,A3998,FALSE)&gt;0,
HLOOKUP("Cluster",'vInfo (Imported)'!$1:$5000,A3998,FALSE),
"")</f>
        <v/>
      </c>
      <c r="K3998" s="28">
        <f>'vCluster (Imported)'!A3998</f>
        <v>0</v>
      </c>
      <c r="L3998">
        <f t="shared" si="375"/>
        <v>0</v>
      </c>
      <c r="M3998">
        <f t="shared" si="376"/>
        <v>0</v>
      </c>
      <c r="N3998">
        <f t="shared" si="377"/>
        <v>0</v>
      </c>
      <c r="O3998" s="1">
        <f t="shared" si="378"/>
        <v>0</v>
      </c>
      <c r="P3998">
        <f>SUMIFS('vCluster (Imported)'!$G:$G,'vCluster (Imported)'!$A:$A,K3998)</f>
        <v>0</v>
      </c>
      <c r="Q3998">
        <f t="shared" si="379"/>
        <v>0</v>
      </c>
    </row>
    <row r="3999" spans="1:17" x14ac:dyDescent="0.3">
      <c r="A3999">
        <f t="shared" si="374"/>
        <v>3999</v>
      </c>
      <c r="B3999" t="str">
        <f>IF(HLOOKUP("Memory",'vInfo (Imported)'!$1:$5000,A3999,FALSE)&gt;0,HLOOKUP("Memory",'vInfo (Imported)'!$1:$5000,A3999,FALSE),"")</f>
        <v/>
      </c>
      <c r="C3999" t="str">
        <f>IF(HLOOKUP("CPUs",'vInfo (Imported)'!$1:$5000,A3999,FALSE)&gt;0,
HLOOKUP("CPUs",'vInfo (Imported)'!$1:$5000,A3999,FALSE),
"")</f>
        <v/>
      </c>
      <c r="D3999" t="str">
        <f>IF(HLOOKUP($D$1,'vInfo (Imported)'!$1:$5000,A3999,FALSE)&gt;0,
HLOOKUP($D$1,'vInfo (Imported)'!$1:$5000,A3999,FALSE),
"")</f>
        <v/>
      </c>
      <c r="E3999" t="str">
        <f>IF(HLOOKUP("Category",'vInfo (Imported)'!$1:$5000,A3999,FALSE)&gt;0,
HLOOKUP("Category",'vInfo (Imported)'!$1:$5000,A3999,FALSE),
"")</f>
        <v/>
      </c>
      <c r="F3999" t="str">
        <f>IF(HLOOKUP("OS according to the configuration file",'vInfo (Imported)'!$1:$5000,A3999,FALSE)&gt;0,
HLOOKUP("OS according to the configuration file",'vInfo (Imported)'!$1:$5000,A3999,FALSE),
"")</f>
        <v/>
      </c>
      <c r="G3999" s="1" t="str">
        <f>IF(HLOOKUP("Cluster",'vInfo (Imported)'!$1:$5000,A3999,FALSE)&gt;0,
HLOOKUP("Cluster",'vInfo (Imported)'!$1:$5000,A3999,FALSE),
"")</f>
        <v/>
      </c>
      <c r="K3999" s="28">
        <f>'vCluster (Imported)'!A3999</f>
        <v>0</v>
      </c>
      <c r="L3999">
        <f t="shared" si="375"/>
        <v>0</v>
      </c>
      <c r="M3999">
        <f t="shared" si="376"/>
        <v>0</v>
      </c>
      <c r="N3999">
        <f t="shared" si="377"/>
        <v>0</v>
      </c>
      <c r="O3999" s="1">
        <f t="shared" si="378"/>
        <v>0</v>
      </c>
      <c r="P3999">
        <f>SUMIFS('vCluster (Imported)'!$G:$G,'vCluster (Imported)'!$A:$A,K3999)</f>
        <v>0</v>
      </c>
      <c r="Q3999">
        <f t="shared" si="379"/>
        <v>0</v>
      </c>
    </row>
    <row r="4000" spans="1:17" x14ac:dyDescent="0.3">
      <c r="A4000">
        <f t="shared" si="374"/>
        <v>4000</v>
      </c>
      <c r="B4000" t="str">
        <f>IF(HLOOKUP("Memory",'vInfo (Imported)'!$1:$5000,A4000,FALSE)&gt;0,HLOOKUP("Memory",'vInfo (Imported)'!$1:$5000,A4000,FALSE),"")</f>
        <v/>
      </c>
      <c r="C4000" t="str">
        <f>IF(HLOOKUP("CPUs",'vInfo (Imported)'!$1:$5000,A4000,FALSE)&gt;0,
HLOOKUP("CPUs",'vInfo (Imported)'!$1:$5000,A4000,FALSE),
"")</f>
        <v/>
      </c>
      <c r="D4000" t="str">
        <f>IF(HLOOKUP($D$1,'vInfo (Imported)'!$1:$5000,A4000,FALSE)&gt;0,
HLOOKUP($D$1,'vInfo (Imported)'!$1:$5000,A4000,FALSE),
"")</f>
        <v/>
      </c>
      <c r="E4000" t="str">
        <f>IF(HLOOKUP("Category",'vInfo (Imported)'!$1:$5000,A4000,FALSE)&gt;0,
HLOOKUP("Category",'vInfo (Imported)'!$1:$5000,A4000,FALSE),
"")</f>
        <v/>
      </c>
      <c r="F4000" t="str">
        <f>IF(HLOOKUP("OS according to the configuration file",'vInfo (Imported)'!$1:$5000,A4000,FALSE)&gt;0,
HLOOKUP("OS according to the configuration file",'vInfo (Imported)'!$1:$5000,A4000,FALSE),
"")</f>
        <v/>
      </c>
      <c r="G4000" s="1" t="str">
        <f>IF(HLOOKUP("Cluster",'vInfo (Imported)'!$1:$5000,A4000,FALSE)&gt;0,
HLOOKUP("Cluster",'vInfo (Imported)'!$1:$5000,A4000,FALSE),
"")</f>
        <v/>
      </c>
      <c r="K4000" s="28">
        <f>'vCluster (Imported)'!A4000</f>
        <v>0</v>
      </c>
      <c r="L4000">
        <f t="shared" si="375"/>
        <v>0</v>
      </c>
      <c r="M4000">
        <f t="shared" si="376"/>
        <v>0</v>
      </c>
      <c r="N4000">
        <f t="shared" si="377"/>
        <v>0</v>
      </c>
      <c r="O4000" s="1">
        <f t="shared" si="378"/>
        <v>0</v>
      </c>
      <c r="P4000">
        <f>SUMIFS('vCluster (Imported)'!$G:$G,'vCluster (Imported)'!$A:$A,K4000)</f>
        <v>0</v>
      </c>
      <c r="Q4000">
        <f t="shared" si="379"/>
        <v>0</v>
      </c>
    </row>
    <row r="4001" spans="1:17" x14ac:dyDescent="0.3">
      <c r="A4001">
        <f t="shared" si="374"/>
        <v>4001</v>
      </c>
      <c r="B4001" t="str">
        <f>IF(HLOOKUP("Memory",'vInfo (Imported)'!$1:$5000,A4001,FALSE)&gt;0,HLOOKUP("Memory",'vInfo (Imported)'!$1:$5000,A4001,FALSE),"")</f>
        <v/>
      </c>
      <c r="C4001" t="str">
        <f>IF(HLOOKUP("CPUs",'vInfo (Imported)'!$1:$5000,A4001,FALSE)&gt;0,
HLOOKUP("CPUs",'vInfo (Imported)'!$1:$5000,A4001,FALSE),
"")</f>
        <v/>
      </c>
      <c r="D4001" t="str">
        <f>IF(HLOOKUP($D$1,'vInfo (Imported)'!$1:$5000,A4001,FALSE)&gt;0,
HLOOKUP($D$1,'vInfo (Imported)'!$1:$5000,A4001,FALSE),
"")</f>
        <v/>
      </c>
      <c r="E4001" t="str">
        <f>IF(HLOOKUP("Category",'vInfo (Imported)'!$1:$5000,A4001,FALSE)&gt;0,
HLOOKUP("Category",'vInfo (Imported)'!$1:$5000,A4001,FALSE),
"")</f>
        <v/>
      </c>
      <c r="F4001" t="str">
        <f>IF(HLOOKUP("OS according to the configuration file",'vInfo (Imported)'!$1:$5000,A4001,FALSE)&gt;0,
HLOOKUP("OS according to the configuration file",'vInfo (Imported)'!$1:$5000,A4001,FALSE),
"")</f>
        <v/>
      </c>
      <c r="G4001" s="1" t="str">
        <f>IF(HLOOKUP("Cluster",'vInfo (Imported)'!$1:$5000,A4001,FALSE)&gt;0,
HLOOKUP("Cluster",'vInfo (Imported)'!$1:$5000,A4001,FALSE),
"")</f>
        <v/>
      </c>
      <c r="K4001" s="28">
        <f>'vCluster (Imported)'!A4001</f>
        <v>0</v>
      </c>
      <c r="L4001">
        <f t="shared" si="375"/>
        <v>0</v>
      </c>
      <c r="M4001">
        <f t="shared" si="376"/>
        <v>0</v>
      </c>
      <c r="N4001">
        <f t="shared" si="377"/>
        <v>0</v>
      </c>
      <c r="O4001" s="1">
        <f t="shared" si="378"/>
        <v>0</v>
      </c>
      <c r="P4001">
        <f>SUMIFS('vCluster (Imported)'!$G:$G,'vCluster (Imported)'!$A:$A,K4001)</f>
        <v>0</v>
      </c>
      <c r="Q4001">
        <f t="shared" si="379"/>
        <v>0</v>
      </c>
    </row>
    <row r="4002" spans="1:17" x14ac:dyDescent="0.3">
      <c r="A4002">
        <f t="shared" si="374"/>
        <v>4002</v>
      </c>
      <c r="B4002" t="str">
        <f>IF(HLOOKUP("Memory",'vInfo (Imported)'!$1:$5000,A4002,FALSE)&gt;0,HLOOKUP("Memory",'vInfo (Imported)'!$1:$5000,A4002,FALSE),"")</f>
        <v/>
      </c>
      <c r="C4002" t="str">
        <f>IF(HLOOKUP("CPUs",'vInfo (Imported)'!$1:$5000,A4002,FALSE)&gt;0,
HLOOKUP("CPUs",'vInfo (Imported)'!$1:$5000,A4002,FALSE),
"")</f>
        <v/>
      </c>
      <c r="D4002" t="str">
        <f>IF(HLOOKUP($D$1,'vInfo (Imported)'!$1:$5000,A4002,FALSE)&gt;0,
HLOOKUP($D$1,'vInfo (Imported)'!$1:$5000,A4002,FALSE),
"")</f>
        <v/>
      </c>
      <c r="E4002" t="str">
        <f>IF(HLOOKUP("Category",'vInfo (Imported)'!$1:$5000,A4002,FALSE)&gt;0,
HLOOKUP("Category",'vInfo (Imported)'!$1:$5000,A4002,FALSE),
"")</f>
        <v/>
      </c>
      <c r="F4002" t="str">
        <f>IF(HLOOKUP("OS according to the configuration file",'vInfo (Imported)'!$1:$5000,A4002,FALSE)&gt;0,
HLOOKUP("OS according to the configuration file",'vInfo (Imported)'!$1:$5000,A4002,FALSE),
"")</f>
        <v/>
      </c>
      <c r="G4002" s="1" t="str">
        <f>IF(HLOOKUP("Cluster",'vInfo (Imported)'!$1:$5000,A4002,FALSE)&gt;0,
HLOOKUP("Cluster",'vInfo (Imported)'!$1:$5000,A4002,FALSE),
"")</f>
        <v/>
      </c>
      <c r="K4002" s="28">
        <f>'vCluster (Imported)'!A4002</f>
        <v>0</v>
      </c>
      <c r="L4002">
        <f t="shared" si="375"/>
        <v>0</v>
      </c>
      <c r="M4002">
        <f t="shared" si="376"/>
        <v>0</v>
      </c>
      <c r="N4002">
        <f t="shared" si="377"/>
        <v>0</v>
      </c>
      <c r="O4002" s="1">
        <f t="shared" si="378"/>
        <v>0</v>
      </c>
      <c r="P4002">
        <f>SUMIFS('vCluster (Imported)'!$G:$G,'vCluster (Imported)'!$A:$A,K4002)</f>
        <v>0</v>
      </c>
      <c r="Q4002">
        <f t="shared" si="379"/>
        <v>0</v>
      </c>
    </row>
    <row r="4003" spans="1:17" x14ac:dyDescent="0.3">
      <c r="A4003">
        <f t="shared" si="374"/>
        <v>4003</v>
      </c>
      <c r="B4003" t="str">
        <f>IF(HLOOKUP("Memory",'vInfo (Imported)'!$1:$5000,A4003,FALSE)&gt;0,HLOOKUP("Memory",'vInfo (Imported)'!$1:$5000,A4003,FALSE),"")</f>
        <v/>
      </c>
      <c r="C4003" t="str">
        <f>IF(HLOOKUP("CPUs",'vInfo (Imported)'!$1:$5000,A4003,FALSE)&gt;0,
HLOOKUP("CPUs",'vInfo (Imported)'!$1:$5000,A4003,FALSE),
"")</f>
        <v/>
      </c>
      <c r="D4003" t="str">
        <f>IF(HLOOKUP($D$1,'vInfo (Imported)'!$1:$5000,A4003,FALSE)&gt;0,
HLOOKUP($D$1,'vInfo (Imported)'!$1:$5000,A4003,FALSE),
"")</f>
        <v/>
      </c>
      <c r="E4003" t="str">
        <f>IF(HLOOKUP("Category",'vInfo (Imported)'!$1:$5000,A4003,FALSE)&gt;0,
HLOOKUP("Category",'vInfo (Imported)'!$1:$5000,A4003,FALSE),
"")</f>
        <v/>
      </c>
      <c r="F4003" t="str">
        <f>IF(HLOOKUP("OS according to the configuration file",'vInfo (Imported)'!$1:$5000,A4003,FALSE)&gt;0,
HLOOKUP("OS according to the configuration file",'vInfo (Imported)'!$1:$5000,A4003,FALSE),
"")</f>
        <v/>
      </c>
      <c r="G4003" s="1" t="str">
        <f>IF(HLOOKUP("Cluster",'vInfo (Imported)'!$1:$5000,A4003,FALSE)&gt;0,
HLOOKUP("Cluster",'vInfo (Imported)'!$1:$5000,A4003,FALSE),
"")</f>
        <v/>
      </c>
      <c r="K4003" s="28">
        <f>'vCluster (Imported)'!A4003</f>
        <v>0</v>
      </c>
      <c r="L4003">
        <f t="shared" si="375"/>
        <v>0</v>
      </c>
      <c r="M4003">
        <f t="shared" si="376"/>
        <v>0</v>
      </c>
      <c r="N4003">
        <f t="shared" si="377"/>
        <v>0</v>
      </c>
      <c r="O4003" s="1">
        <f t="shared" si="378"/>
        <v>0</v>
      </c>
      <c r="P4003">
        <f>SUMIFS('vCluster (Imported)'!$G:$G,'vCluster (Imported)'!$A:$A,K4003)</f>
        <v>0</v>
      </c>
      <c r="Q4003">
        <f t="shared" si="379"/>
        <v>0</v>
      </c>
    </row>
    <row r="4004" spans="1:17" x14ac:dyDescent="0.3">
      <c r="A4004">
        <f t="shared" si="374"/>
        <v>4004</v>
      </c>
      <c r="B4004" t="str">
        <f>IF(HLOOKUP("Memory",'vInfo (Imported)'!$1:$5000,A4004,FALSE)&gt;0,HLOOKUP("Memory",'vInfo (Imported)'!$1:$5000,A4004,FALSE),"")</f>
        <v/>
      </c>
      <c r="C4004" t="str">
        <f>IF(HLOOKUP("CPUs",'vInfo (Imported)'!$1:$5000,A4004,FALSE)&gt;0,
HLOOKUP("CPUs",'vInfo (Imported)'!$1:$5000,A4004,FALSE),
"")</f>
        <v/>
      </c>
      <c r="D4004" t="str">
        <f>IF(HLOOKUP($D$1,'vInfo (Imported)'!$1:$5000,A4004,FALSE)&gt;0,
HLOOKUP($D$1,'vInfo (Imported)'!$1:$5000,A4004,FALSE),
"")</f>
        <v/>
      </c>
      <c r="E4004" t="str">
        <f>IF(HLOOKUP("Category",'vInfo (Imported)'!$1:$5000,A4004,FALSE)&gt;0,
HLOOKUP("Category",'vInfo (Imported)'!$1:$5000,A4004,FALSE),
"")</f>
        <v/>
      </c>
      <c r="F4004" t="str">
        <f>IF(HLOOKUP("OS according to the configuration file",'vInfo (Imported)'!$1:$5000,A4004,FALSE)&gt;0,
HLOOKUP("OS according to the configuration file",'vInfo (Imported)'!$1:$5000,A4004,FALSE),
"")</f>
        <v/>
      </c>
      <c r="G4004" s="1" t="str">
        <f>IF(HLOOKUP("Cluster",'vInfo (Imported)'!$1:$5000,A4004,FALSE)&gt;0,
HLOOKUP("Cluster",'vInfo (Imported)'!$1:$5000,A4004,FALSE),
"")</f>
        <v/>
      </c>
      <c r="K4004" s="28">
        <f>'vCluster (Imported)'!A4004</f>
        <v>0</v>
      </c>
      <c r="L4004">
        <f t="shared" si="375"/>
        <v>0</v>
      </c>
      <c r="M4004">
        <f t="shared" si="376"/>
        <v>0</v>
      </c>
      <c r="N4004">
        <f t="shared" si="377"/>
        <v>0</v>
      </c>
      <c r="O4004" s="1">
        <f t="shared" si="378"/>
        <v>0</v>
      </c>
      <c r="P4004">
        <f>SUMIFS('vCluster (Imported)'!$G:$G,'vCluster (Imported)'!$A:$A,K4004)</f>
        <v>0</v>
      </c>
      <c r="Q4004">
        <f t="shared" si="379"/>
        <v>0</v>
      </c>
    </row>
    <row r="4005" spans="1:17" x14ac:dyDescent="0.3">
      <c r="A4005">
        <f t="shared" si="374"/>
        <v>4005</v>
      </c>
      <c r="B4005" t="str">
        <f>IF(HLOOKUP("Memory",'vInfo (Imported)'!$1:$5000,A4005,FALSE)&gt;0,HLOOKUP("Memory",'vInfo (Imported)'!$1:$5000,A4005,FALSE),"")</f>
        <v/>
      </c>
      <c r="C4005" t="str">
        <f>IF(HLOOKUP("CPUs",'vInfo (Imported)'!$1:$5000,A4005,FALSE)&gt;0,
HLOOKUP("CPUs",'vInfo (Imported)'!$1:$5000,A4005,FALSE),
"")</f>
        <v/>
      </c>
      <c r="D4005" t="str">
        <f>IF(HLOOKUP($D$1,'vInfo (Imported)'!$1:$5000,A4005,FALSE)&gt;0,
HLOOKUP($D$1,'vInfo (Imported)'!$1:$5000,A4005,FALSE),
"")</f>
        <v/>
      </c>
      <c r="E4005" t="str">
        <f>IF(HLOOKUP("Category",'vInfo (Imported)'!$1:$5000,A4005,FALSE)&gt;0,
HLOOKUP("Category",'vInfo (Imported)'!$1:$5000,A4005,FALSE),
"")</f>
        <v/>
      </c>
      <c r="F4005" t="str">
        <f>IF(HLOOKUP("OS according to the configuration file",'vInfo (Imported)'!$1:$5000,A4005,FALSE)&gt;0,
HLOOKUP("OS according to the configuration file",'vInfo (Imported)'!$1:$5000,A4005,FALSE),
"")</f>
        <v/>
      </c>
      <c r="G4005" s="1" t="str">
        <f>IF(HLOOKUP("Cluster",'vInfo (Imported)'!$1:$5000,A4005,FALSE)&gt;0,
HLOOKUP("Cluster",'vInfo (Imported)'!$1:$5000,A4005,FALSE),
"")</f>
        <v/>
      </c>
      <c r="K4005" s="28">
        <f>'vCluster (Imported)'!A4005</f>
        <v>0</v>
      </c>
      <c r="L4005">
        <f t="shared" si="375"/>
        <v>0</v>
      </c>
      <c r="M4005">
        <f t="shared" si="376"/>
        <v>0</v>
      </c>
      <c r="N4005">
        <f t="shared" si="377"/>
        <v>0</v>
      </c>
      <c r="O4005" s="1">
        <f t="shared" si="378"/>
        <v>0</v>
      </c>
      <c r="P4005">
        <f>SUMIFS('vCluster (Imported)'!$G:$G,'vCluster (Imported)'!$A:$A,K4005)</f>
        <v>0</v>
      </c>
      <c r="Q4005">
        <f t="shared" si="379"/>
        <v>0</v>
      </c>
    </row>
    <row r="4006" spans="1:17" x14ac:dyDescent="0.3">
      <c r="A4006">
        <f t="shared" si="374"/>
        <v>4006</v>
      </c>
      <c r="B4006" t="str">
        <f>IF(HLOOKUP("Memory",'vInfo (Imported)'!$1:$5000,A4006,FALSE)&gt;0,HLOOKUP("Memory",'vInfo (Imported)'!$1:$5000,A4006,FALSE),"")</f>
        <v/>
      </c>
      <c r="C4006" t="str">
        <f>IF(HLOOKUP("CPUs",'vInfo (Imported)'!$1:$5000,A4006,FALSE)&gt;0,
HLOOKUP("CPUs",'vInfo (Imported)'!$1:$5000,A4006,FALSE),
"")</f>
        <v/>
      </c>
      <c r="D4006" t="str">
        <f>IF(HLOOKUP($D$1,'vInfo (Imported)'!$1:$5000,A4006,FALSE)&gt;0,
HLOOKUP($D$1,'vInfo (Imported)'!$1:$5000,A4006,FALSE),
"")</f>
        <v/>
      </c>
      <c r="E4006" t="str">
        <f>IF(HLOOKUP("Category",'vInfo (Imported)'!$1:$5000,A4006,FALSE)&gt;0,
HLOOKUP("Category",'vInfo (Imported)'!$1:$5000,A4006,FALSE),
"")</f>
        <v/>
      </c>
      <c r="F4006" t="str">
        <f>IF(HLOOKUP("OS according to the configuration file",'vInfo (Imported)'!$1:$5000,A4006,FALSE)&gt;0,
HLOOKUP("OS according to the configuration file",'vInfo (Imported)'!$1:$5000,A4006,FALSE),
"")</f>
        <v/>
      </c>
      <c r="G4006" s="1" t="str">
        <f>IF(HLOOKUP("Cluster",'vInfo (Imported)'!$1:$5000,A4006,FALSE)&gt;0,
HLOOKUP("Cluster",'vInfo (Imported)'!$1:$5000,A4006,FALSE),
"")</f>
        <v/>
      </c>
      <c r="K4006" s="28">
        <f>'vCluster (Imported)'!A4006</f>
        <v>0</v>
      </c>
      <c r="L4006">
        <f t="shared" si="375"/>
        <v>0</v>
      </c>
      <c r="M4006">
        <f t="shared" si="376"/>
        <v>0</v>
      </c>
      <c r="N4006">
        <f t="shared" si="377"/>
        <v>0</v>
      </c>
      <c r="O4006" s="1">
        <f t="shared" si="378"/>
        <v>0</v>
      </c>
      <c r="P4006">
        <f>SUMIFS('vCluster (Imported)'!$G:$G,'vCluster (Imported)'!$A:$A,K4006)</f>
        <v>0</v>
      </c>
      <c r="Q4006">
        <f t="shared" si="379"/>
        <v>0</v>
      </c>
    </row>
    <row r="4007" spans="1:17" x14ac:dyDescent="0.3">
      <c r="A4007">
        <f t="shared" si="374"/>
        <v>4007</v>
      </c>
      <c r="B4007" t="str">
        <f>IF(HLOOKUP("Memory",'vInfo (Imported)'!$1:$5000,A4007,FALSE)&gt;0,HLOOKUP("Memory",'vInfo (Imported)'!$1:$5000,A4007,FALSE),"")</f>
        <v/>
      </c>
      <c r="C4007" t="str">
        <f>IF(HLOOKUP("CPUs",'vInfo (Imported)'!$1:$5000,A4007,FALSE)&gt;0,
HLOOKUP("CPUs",'vInfo (Imported)'!$1:$5000,A4007,FALSE),
"")</f>
        <v/>
      </c>
      <c r="D4007" t="str">
        <f>IF(HLOOKUP($D$1,'vInfo (Imported)'!$1:$5000,A4007,FALSE)&gt;0,
HLOOKUP($D$1,'vInfo (Imported)'!$1:$5000,A4007,FALSE),
"")</f>
        <v/>
      </c>
      <c r="E4007" t="str">
        <f>IF(HLOOKUP("Category",'vInfo (Imported)'!$1:$5000,A4007,FALSE)&gt;0,
HLOOKUP("Category",'vInfo (Imported)'!$1:$5000,A4007,FALSE),
"")</f>
        <v/>
      </c>
      <c r="F4007" t="str">
        <f>IF(HLOOKUP("OS according to the configuration file",'vInfo (Imported)'!$1:$5000,A4007,FALSE)&gt;0,
HLOOKUP("OS according to the configuration file",'vInfo (Imported)'!$1:$5000,A4007,FALSE),
"")</f>
        <v/>
      </c>
      <c r="G4007" s="1" t="str">
        <f>IF(HLOOKUP("Cluster",'vInfo (Imported)'!$1:$5000,A4007,FALSE)&gt;0,
HLOOKUP("Cluster",'vInfo (Imported)'!$1:$5000,A4007,FALSE),
"")</f>
        <v/>
      </c>
      <c r="K4007" s="28">
        <f>'vCluster (Imported)'!A4007</f>
        <v>0</v>
      </c>
      <c r="L4007">
        <f t="shared" si="375"/>
        <v>0</v>
      </c>
      <c r="M4007">
        <f t="shared" si="376"/>
        <v>0</v>
      </c>
      <c r="N4007">
        <f t="shared" si="377"/>
        <v>0</v>
      </c>
      <c r="O4007" s="1">
        <f t="shared" si="378"/>
        <v>0</v>
      </c>
      <c r="P4007">
        <f>SUMIFS('vCluster (Imported)'!$G:$G,'vCluster (Imported)'!$A:$A,K4007)</f>
        <v>0</v>
      </c>
      <c r="Q4007">
        <f t="shared" si="379"/>
        <v>0</v>
      </c>
    </row>
    <row r="4008" spans="1:17" x14ac:dyDescent="0.3">
      <c r="A4008">
        <f t="shared" si="374"/>
        <v>4008</v>
      </c>
      <c r="B4008" t="str">
        <f>IF(HLOOKUP("Memory",'vInfo (Imported)'!$1:$5000,A4008,FALSE)&gt;0,HLOOKUP("Memory",'vInfo (Imported)'!$1:$5000,A4008,FALSE),"")</f>
        <v/>
      </c>
      <c r="C4008" t="str">
        <f>IF(HLOOKUP("CPUs",'vInfo (Imported)'!$1:$5000,A4008,FALSE)&gt;0,
HLOOKUP("CPUs",'vInfo (Imported)'!$1:$5000,A4008,FALSE),
"")</f>
        <v/>
      </c>
      <c r="D4008" t="str">
        <f>IF(HLOOKUP($D$1,'vInfo (Imported)'!$1:$5000,A4008,FALSE)&gt;0,
HLOOKUP($D$1,'vInfo (Imported)'!$1:$5000,A4008,FALSE),
"")</f>
        <v/>
      </c>
      <c r="E4008" t="str">
        <f>IF(HLOOKUP("Category",'vInfo (Imported)'!$1:$5000,A4008,FALSE)&gt;0,
HLOOKUP("Category",'vInfo (Imported)'!$1:$5000,A4008,FALSE),
"")</f>
        <v/>
      </c>
      <c r="F4008" t="str">
        <f>IF(HLOOKUP("OS according to the configuration file",'vInfo (Imported)'!$1:$5000,A4008,FALSE)&gt;0,
HLOOKUP("OS according to the configuration file",'vInfo (Imported)'!$1:$5000,A4008,FALSE),
"")</f>
        <v/>
      </c>
      <c r="G4008" s="1" t="str">
        <f>IF(HLOOKUP("Cluster",'vInfo (Imported)'!$1:$5000,A4008,FALSE)&gt;0,
HLOOKUP("Cluster",'vInfo (Imported)'!$1:$5000,A4008,FALSE),
"")</f>
        <v/>
      </c>
      <c r="K4008" s="28">
        <f>'vCluster (Imported)'!A4008</f>
        <v>0</v>
      </c>
      <c r="L4008">
        <f t="shared" si="375"/>
        <v>0</v>
      </c>
      <c r="M4008">
        <f t="shared" si="376"/>
        <v>0</v>
      </c>
      <c r="N4008">
        <f t="shared" si="377"/>
        <v>0</v>
      </c>
      <c r="O4008" s="1">
        <f t="shared" si="378"/>
        <v>0</v>
      </c>
      <c r="P4008">
        <f>SUMIFS('vCluster (Imported)'!$G:$G,'vCluster (Imported)'!$A:$A,K4008)</f>
        <v>0</v>
      </c>
      <c r="Q4008">
        <f t="shared" si="379"/>
        <v>0</v>
      </c>
    </row>
    <row r="4009" spans="1:17" x14ac:dyDescent="0.3">
      <c r="A4009">
        <f t="shared" si="374"/>
        <v>4009</v>
      </c>
      <c r="B4009" t="str">
        <f>IF(HLOOKUP("Memory",'vInfo (Imported)'!$1:$5000,A4009,FALSE)&gt;0,HLOOKUP("Memory",'vInfo (Imported)'!$1:$5000,A4009,FALSE),"")</f>
        <v/>
      </c>
      <c r="C4009" t="str">
        <f>IF(HLOOKUP("CPUs",'vInfo (Imported)'!$1:$5000,A4009,FALSE)&gt;0,
HLOOKUP("CPUs",'vInfo (Imported)'!$1:$5000,A4009,FALSE),
"")</f>
        <v/>
      </c>
      <c r="D4009" t="str">
        <f>IF(HLOOKUP($D$1,'vInfo (Imported)'!$1:$5000,A4009,FALSE)&gt;0,
HLOOKUP($D$1,'vInfo (Imported)'!$1:$5000,A4009,FALSE),
"")</f>
        <v/>
      </c>
      <c r="E4009" t="str">
        <f>IF(HLOOKUP("Category",'vInfo (Imported)'!$1:$5000,A4009,FALSE)&gt;0,
HLOOKUP("Category",'vInfo (Imported)'!$1:$5000,A4009,FALSE),
"")</f>
        <v/>
      </c>
      <c r="F4009" t="str">
        <f>IF(HLOOKUP("OS according to the configuration file",'vInfo (Imported)'!$1:$5000,A4009,FALSE)&gt;0,
HLOOKUP("OS according to the configuration file",'vInfo (Imported)'!$1:$5000,A4009,FALSE),
"")</f>
        <v/>
      </c>
      <c r="G4009" s="1" t="str">
        <f>IF(HLOOKUP("Cluster",'vInfo (Imported)'!$1:$5000,A4009,FALSE)&gt;0,
HLOOKUP("Cluster",'vInfo (Imported)'!$1:$5000,A4009,FALSE),
"")</f>
        <v/>
      </c>
      <c r="K4009" s="28">
        <f>'vCluster (Imported)'!A4009</f>
        <v>0</v>
      </c>
      <c r="L4009">
        <f t="shared" si="375"/>
        <v>0</v>
      </c>
      <c r="M4009">
        <f t="shared" si="376"/>
        <v>0</v>
      </c>
      <c r="N4009">
        <f t="shared" si="377"/>
        <v>0</v>
      </c>
      <c r="O4009" s="1">
        <f t="shared" si="378"/>
        <v>0</v>
      </c>
      <c r="P4009">
        <f>SUMIFS('vCluster (Imported)'!$G:$G,'vCluster (Imported)'!$A:$A,K4009)</f>
        <v>0</v>
      </c>
      <c r="Q4009">
        <f t="shared" si="379"/>
        <v>0</v>
      </c>
    </row>
    <row r="4010" spans="1:17" x14ac:dyDescent="0.3">
      <c r="A4010">
        <f t="shared" si="374"/>
        <v>4010</v>
      </c>
      <c r="B4010" t="str">
        <f>IF(HLOOKUP("Memory",'vInfo (Imported)'!$1:$5000,A4010,FALSE)&gt;0,HLOOKUP("Memory",'vInfo (Imported)'!$1:$5000,A4010,FALSE),"")</f>
        <v/>
      </c>
      <c r="C4010" t="str">
        <f>IF(HLOOKUP("CPUs",'vInfo (Imported)'!$1:$5000,A4010,FALSE)&gt;0,
HLOOKUP("CPUs",'vInfo (Imported)'!$1:$5000,A4010,FALSE),
"")</f>
        <v/>
      </c>
      <c r="D4010" t="str">
        <f>IF(HLOOKUP($D$1,'vInfo (Imported)'!$1:$5000,A4010,FALSE)&gt;0,
HLOOKUP($D$1,'vInfo (Imported)'!$1:$5000,A4010,FALSE),
"")</f>
        <v/>
      </c>
      <c r="E4010" t="str">
        <f>IF(HLOOKUP("Category",'vInfo (Imported)'!$1:$5000,A4010,FALSE)&gt;0,
HLOOKUP("Category",'vInfo (Imported)'!$1:$5000,A4010,FALSE),
"")</f>
        <v/>
      </c>
      <c r="F4010" t="str">
        <f>IF(HLOOKUP("OS according to the configuration file",'vInfo (Imported)'!$1:$5000,A4010,FALSE)&gt;0,
HLOOKUP("OS according to the configuration file",'vInfo (Imported)'!$1:$5000,A4010,FALSE),
"")</f>
        <v/>
      </c>
      <c r="G4010" s="1" t="str">
        <f>IF(HLOOKUP("Cluster",'vInfo (Imported)'!$1:$5000,A4010,FALSE)&gt;0,
HLOOKUP("Cluster",'vInfo (Imported)'!$1:$5000,A4010,FALSE),
"")</f>
        <v/>
      </c>
      <c r="K4010" s="28">
        <f>'vCluster (Imported)'!A4010</f>
        <v>0</v>
      </c>
      <c r="L4010">
        <f t="shared" si="375"/>
        <v>0</v>
      </c>
      <c r="M4010">
        <f t="shared" si="376"/>
        <v>0</v>
      </c>
      <c r="N4010">
        <f t="shared" si="377"/>
        <v>0</v>
      </c>
      <c r="O4010" s="1">
        <f t="shared" si="378"/>
        <v>0</v>
      </c>
      <c r="P4010">
        <f>SUMIFS('vCluster (Imported)'!$G:$G,'vCluster (Imported)'!$A:$A,K4010)</f>
        <v>0</v>
      </c>
      <c r="Q4010">
        <f t="shared" si="379"/>
        <v>0</v>
      </c>
    </row>
    <row r="4011" spans="1:17" x14ac:dyDescent="0.3">
      <c r="A4011">
        <f t="shared" si="374"/>
        <v>4011</v>
      </c>
      <c r="B4011" t="str">
        <f>IF(HLOOKUP("Memory",'vInfo (Imported)'!$1:$5000,A4011,FALSE)&gt;0,HLOOKUP("Memory",'vInfo (Imported)'!$1:$5000,A4011,FALSE),"")</f>
        <v/>
      </c>
      <c r="C4011" t="str">
        <f>IF(HLOOKUP("CPUs",'vInfo (Imported)'!$1:$5000,A4011,FALSE)&gt;0,
HLOOKUP("CPUs",'vInfo (Imported)'!$1:$5000,A4011,FALSE),
"")</f>
        <v/>
      </c>
      <c r="D4011" t="str">
        <f>IF(HLOOKUP($D$1,'vInfo (Imported)'!$1:$5000,A4011,FALSE)&gt;0,
HLOOKUP($D$1,'vInfo (Imported)'!$1:$5000,A4011,FALSE),
"")</f>
        <v/>
      </c>
      <c r="E4011" t="str">
        <f>IF(HLOOKUP("Category",'vInfo (Imported)'!$1:$5000,A4011,FALSE)&gt;0,
HLOOKUP("Category",'vInfo (Imported)'!$1:$5000,A4011,FALSE),
"")</f>
        <v/>
      </c>
      <c r="F4011" t="str">
        <f>IF(HLOOKUP("OS according to the configuration file",'vInfo (Imported)'!$1:$5000,A4011,FALSE)&gt;0,
HLOOKUP("OS according to the configuration file",'vInfo (Imported)'!$1:$5000,A4011,FALSE),
"")</f>
        <v/>
      </c>
      <c r="G4011" s="1" t="str">
        <f>IF(HLOOKUP("Cluster",'vInfo (Imported)'!$1:$5000,A4011,FALSE)&gt;0,
HLOOKUP("Cluster",'vInfo (Imported)'!$1:$5000,A4011,FALSE),
"")</f>
        <v/>
      </c>
      <c r="K4011" s="28">
        <f>'vCluster (Imported)'!A4011</f>
        <v>0</v>
      </c>
      <c r="L4011">
        <f t="shared" si="375"/>
        <v>0</v>
      </c>
      <c r="M4011">
        <f t="shared" si="376"/>
        <v>0</v>
      </c>
      <c r="N4011">
        <f t="shared" si="377"/>
        <v>0</v>
      </c>
      <c r="O4011" s="1">
        <f t="shared" si="378"/>
        <v>0</v>
      </c>
      <c r="P4011">
        <f>SUMIFS('vCluster (Imported)'!$G:$G,'vCluster (Imported)'!$A:$A,K4011)</f>
        <v>0</v>
      </c>
      <c r="Q4011">
        <f t="shared" si="379"/>
        <v>0</v>
      </c>
    </row>
    <row r="4012" spans="1:17" x14ac:dyDescent="0.3">
      <c r="A4012">
        <f t="shared" si="374"/>
        <v>4012</v>
      </c>
      <c r="B4012" t="str">
        <f>IF(HLOOKUP("Memory",'vInfo (Imported)'!$1:$5000,A4012,FALSE)&gt;0,HLOOKUP("Memory",'vInfo (Imported)'!$1:$5000,A4012,FALSE),"")</f>
        <v/>
      </c>
      <c r="C4012" t="str">
        <f>IF(HLOOKUP("CPUs",'vInfo (Imported)'!$1:$5000,A4012,FALSE)&gt;0,
HLOOKUP("CPUs",'vInfo (Imported)'!$1:$5000,A4012,FALSE),
"")</f>
        <v/>
      </c>
      <c r="D4012" t="str">
        <f>IF(HLOOKUP($D$1,'vInfo (Imported)'!$1:$5000,A4012,FALSE)&gt;0,
HLOOKUP($D$1,'vInfo (Imported)'!$1:$5000,A4012,FALSE),
"")</f>
        <v/>
      </c>
      <c r="E4012" t="str">
        <f>IF(HLOOKUP("Category",'vInfo (Imported)'!$1:$5000,A4012,FALSE)&gt;0,
HLOOKUP("Category",'vInfo (Imported)'!$1:$5000,A4012,FALSE),
"")</f>
        <v/>
      </c>
      <c r="F4012" t="str">
        <f>IF(HLOOKUP("OS according to the configuration file",'vInfo (Imported)'!$1:$5000,A4012,FALSE)&gt;0,
HLOOKUP("OS according to the configuration file",'vInfo (Imported)'!$1:$5000,A4012,FALSE),
"")</f>
        <v/>
      </c>
      <c r="G4012" s="1" t="str">
        <f>IF(HLOOKUP("Cluster",'vInfo (Imported)'!$1:$5000,A4012,FALSE)&gt;0,
HLOOKUP("Cluster",'vInfo (Imported)'!$1:$5000,A4012,FALSE),
"")</f>
        <v/>
      </c>
      <c r="K4012" s="28">
        <f>'vCluster (Imported)'!A4012</f>
        <v>0</v>
      </c>
      <c r="L4012">
        <f t="shared" si="375"/>
        <v>0</v>
      </c>
      <c r="M4012">
        <f t="shared" si="376"/>
        <v>0</v>
      </c>
      <c r="N4012">
        <f t="shared" si="377"/>
        <v>0</v>
      </c>
      <c r="O4012" s="1">
        <f t="shared" si="378"/>
        <v>0</v>
      </c>
      <c r="P4012">
        <f>SUMIFS('vCluster (Imported)'!$G:$G,'vCluster (Imported)'!$A:$A,K4012)</f>
        <v>0</v>
      </c>
      <c r="Q4012">
        <f t="shared" si="379"/>
        <v>0</v>
      </c>
    </row>
    <row r="4013" spans="1:17" x14ac:dyDescent="0.3">
      <c r="A4013">
        <f t="shared" si="374"/>
        <v>4013</v>
      </c>
      <c r="B4013" t="str">
        <f>IF(HLOOKUP("Memory",'vInfo (Imported)'!$1:$5000,A4013,FALSE)&gt;0,HLOOKUP("Memory",'vInfo (Imported)'!$1:$5000,A4013,FALSE),"")</f>
        <v/>
      </c>
      <c r="C4013" t="str">
        <f>IF(HLOOKUP("CPUs",'vInfo (Imported)'!$1:$5000,A4013,FALSE)&gt;0,
HLOOKUP("CPUs",'vInfo (Imported)'!$1:$5000,A4013,FALSE),
"")</f>
        <v/>
      </c>
      <c r="D4013" t="str">
        <f>IF(HLOOKUP($D$1,'vInfo (Imported)'!$1:$5000,A4013,FALSE)&gt;0,
HLOOKUP($D$1,'vInfo (Imported)'!$1:$5000,A4013,FALSE),
"")</f>
        <v/>
      </c>
      <c r="E4013" t="str">
        <f>IF(HLOOKUP("Category",'vInfo (Imported)'!$1:$5000,A4013,FALSE)&gt;0,
HLOOKUP("Category",'vInfo (Imported)'!$1:$5000,A4013,FALSE),
"")</f>
        <v/>
      </c>
      <c r="F4013" t="str">
        <f>IF(HLOOKUP("OS according to the configuration file",'vInfo (Imported)'!$1:$5000,A4013,FALSE)&gt;0,
HLOOKUP("OS according to the configuration file",'vInfo (Imported)'!$1:$5000,A4013,FALSE),
"")</f>
        <v/>
      </c>
      <c r="G4013" s="1" t="str">
        <f>IF(HLOOKUP("Cluster",'vInfo (Imported)'!$1:$5000,A4013,FALSE)&gt;0,
HLOOKUP("Cluster",'vInfo (Imported)'!$1:$5000,A4013,FALSE),
"")</f>
        <v/>
      </c>
      <c r="K4013" s="28">
        <f>'vCluster (Imported)'!A4013</f>
        <v>0</v>
      </c>
      <c r="L4013">
        <f t="shared" si="375"/>
        <v>0</v>
      </c>
      <c r="M4013">
        <f t="shared" si="376"/>
        <v>0</v>
      </c>
      <c r="N4013">
        <f t="shared" si="377"/>
        <v>0</v>
      </c>
      <c r="O4013" s="1">
        <f t="shared" si="378"/>
        <v>0</v>
      </c>
      <c r="P4013">
        <f>SUMIFS('vCluster (Imported)'!$G:$G,'vCluster (Imported)'!$A:$A,K4013)</f>
        <v>0</v>
      </c>
      <c r="Q4013">
        <f t="shared" si="379"/>
        <v>0</v>
      </c>
    </row>
    <row r="4014" spans="1:17" x14ac:dyDescent="0.3">
      <c r="A4014">
        <f t="shared" si="374"/>
        <v>4014</v>
      </c>
      <c r="B4014" t="str">
        <f>IF(HLOOKUP("Memory",'vInfo (Imported)'!$1:$5000,A4014,FALSE)&gt;0,HLOOKUP("Memory",'vInfo (Imported)'!$1:$5000,A4014,FALSE),"")</f>
        <v/>
      </c>
      <c r="C4014" t="str">
        <f>IF(HLOOKUP("CPUs",'vInfo (Imported)'!$1:$5000,A4014,FALSE)&gt;0,
HLOOKUP("CPUs",'vInfo (Imported)'!$1:$5000,A4014,FALSE),
"")</f>
        <v/>
      </c>
      <c r="D4014" t="str">
        <f>IF(HLOOKUP($D$1,'vInfo (Imported)'!$1:$5000,A4014,FALSE)&gt;0,
HLOOKUP($D$1,'vInfo (Imported)'!$1:$5000,A4014,FALSE),
"")</f>
        <v/>
      </c>
      <c r="E4014" t="str">
        <f>IF(HLOOKUP("Category",'vInfo (Imported)'!$1:$5000,A4014,FALSE)&gt;0,
HLOOKUP("Category",'vInfo (Imported)'!$1:$5000,A4014,FALSE),
"")</f>
        <v/>
      </c>
      <c r="F4014" t="str">
        <f>IF(HLOOKUP("OS according to the configuration file",'vInfo (Imported)'!$1:$5000,A4014,FALSE)&gt;0,
HLOOKUP("OS according to the configuration file",'vInfo (Imported)'!$1:$5000,A4014,FALSE),
"")</f>
        <v/>
      </c>
      <c r="G4014" s="1" t="str">
        <f>IF(HLOOKUP("Cluster",'vInfo (Imported)'!$1:$5000,A4014,FALSE)&gt;0,
HLOOKUP("Cluster",'vInfo (Imported)'!$1:$5000,A4014,FALSE),
"")</f>
        <v/>
      </c>
      <c r="K4014" s="28">
        <f>'vCluster (Imported)'!A4014</f>
        <v>0</v>
      </c>
      <c r="L4014">
        <f t="shared" si="375"/>
        <v>0</v>
      </c>
      <c r="M4014">
        <f t="shared" si="376"/>
        <v>0</v>
      </c>
      <c r="N4014">
        <f t="shared" si="377"/>
        <v>0</v>
      </c>
      <c r="O4014" s="1">
        <f t="shared" si="378"/>
        <v>0</v>
      </c>
      <c r="P4014">
        <f>SUMIFS('vCluster (Imported)'!$G:$G,'vCluster (Imported)'!$A:$A,K4014)</f>
        <v>0</v>
      </c>
      <c r="Q4014">
        <f t="shared" si="379"/>
        <v>0</v>
      </c>
    </row>
    <row r="4015" spans="1:17" x14ac:dyDescent="0.3">
      <c r="A4015">
        <f t="shared" si="374"/>
        <v>4015</v>
      </c>
      <c r="B4015" t="str">
        <f>IF(HLOOKUP("Memory",'vInfo (Imported)'!$1:$5000,A4015,FALSE)&gt;0,HLOOKUP("Memory",'vInfo (Imported)'!$1:$5000,A4015,FALSE),"")</f>
        <v/>
      </c>
      <c r="C4015" t="str">
        <f>IF(HLOOKUP("CPUs",'vInfo (Imported)'!$1:$5000,A4015,FALSE)&gt;0,
HLOOKUP("CPUs",'vInfo (Imported)'!$1:$5000,A4015,FALSE),
"")</f>
        <v/>
      </c>
      <c r="D4015" t="str">
        <f>IF(HLOOKUP($D$1,'vInfo (Imported)'!$1:$5000,A4015,FALSE)&gt;0,
HLOOKUP($D$1,'vInfo (Imported)'!$1:$5000,A4015,FALSE),
"")</f>
        <v/>
      </c>
      <c r="E4015" t="str">
        <f>IF(HLOOKUP("Category",'vInfo (Imported)'!$1:$5000,A4015,FALSE)&gt;0,
HLOOKUP("Category",'vInfo (Imported)'!$1:$5000,A4015,FALSE),
"")</f>
        <v/>
      </c>
      <c r="F4015" t="str">
        <f>IF(HLOOKUP("OS according to the configuration file",'vInfo (Imported)'!$1:$5000,A4015,FALSE)&gt;0,
HLOOKUP("OS according to the configuration file",'vInfo (Imported)'!$1:$5000,A4015,FALSE),
"")</f>
        <v/>
      </c>
      <c r="G4015" s="1" t="str">
        <f>IF(HLOOKUP("Cluster",'vInfo (Imported)'!$1:$5000,A4015,FALSE)&gt;0,
HLOOKUP("Cluster",'vInfo (Imported)'!$1:$5000,A4015,FALSE),
"")</f>
        <v/>
      </c>
      <c r="K4015" s="28">
        <f>'vCluster (Imported)'!A4015</f>
        <v>0</v>
      </c>
      <c r="L4015">
        <f t="shared" si="375"/>
        <v>0</v>
      </c>
      <c r="M4015">
        <f t="shared" si="376"/>
        <v>0</v>
      </c>
      <c r="N4015">
        <f t="shared" si="377"/>
        <v>0</v>
      </c>
      <c r="O4015" s="1">
        <f t="shared" si="378"/>
        <v>0</v>
      </c>
      <c r="P4015">
        <f>SUMIFS('vCluster (Imported)'!$G:$G,'vCluster (Imported)'!$A:$A,K4015)</f>
        <v>0</v>
      </c>
      <c r="Q4015">
        <f t="shared" si="379"/>
        <v>0</v>
      </c>
    </row>
    <row r="4016" spans="1:17" x14ac:dyDescent="0.3">
      <c r="A4016">
        <f t="shared" si="374"/>
        <v>4016</v>
      </c>
      <c r="B4016" t="str">
        <f>IF(HLOOKUP("Memory",'vInfo (Imported)'!$1:$5000,A4016,FALSE)&gt;0,HLOOKUP("Memory",'vInfo (Imported)'!$1:$5000,A4016,FALSE),"")</f>
        <v/>
      </c>
      <c r="C4016" t="str">
        <f>IF(HLOOKUP("CPUs",'vInfo (Imported)'!$1:$5000,A4016,FALSE)&gt;0,
HLOOKUP("CPUs",'vInfo (Imported)'!$1:$5000,A4016,FALSE),
"")</f>
        <v/>
      </c>
      <c r="D4016" t="str">
        <f>IF(HLOOKUP($D$1,'vInfo (Imported)'!$1:$5000,A4016,FALSE)&gt;0,
HLOOKUP($D$1,'vInfo (Imported)'!$1:$5000,A4016,FALSE),
"")</f>
        <v/>
      </c>
      <c r="E4016" t="str">
        <f>IF(HLOOKUP("Category",'vInfo (Imported)'!$1:$5000,A4016,FALSE)&gt;0,
HLOOKUP("Category",'vInfo (Imported)'!$1:$5000,A4016,FALSE),
"")</f>
        <v/>
      </c>
      <c r="F4016" t="str">
        <f>IF(HLOOKUP("OS according to the configuration file",'vInfo (Imported)'!$1:$5000,A4016,FALSE)&gt;0,
HLOOKUP("OS according to the configuration file",'vInfo (Imported)'!$1:$5000,A4016,FALSE),
"")</f>
        <v/>
      </c>
      <c r="G4016" s="1" t="str">
        <f>IF(HLOOKUP("Cluster",'vInfo (Imported)'!$1:$5000,A4016,FALSE)&gt;0,
HLOOKUP("Cluster",'vInfo (Imported)'!$1:$5000,A4016,FALSE),
"")</f>
        <v/>
      </c>
      <c r="K4016" s="28">
        <f>'vCluster (Imported)'!A4016</f>
        <v>0</v>
      </c>
      <c r="L4016">
        <f t="shared" si="375"/>
        <v>0</v>
      </c>
      <c r="M4016">
        <f t="shared" si="376"/>
        <v>0</v>
      </c>
      <c r="N4016">
        <f t="shared" si="377"/>
        <v>0</v>
      </c>
      <c r="O4016" s="1">
        <f t="shared" si="378"/>
        <v>0</v>
      </c>
      <c r="P4016">
        <f>SUMIFS('vCluster (Imported)'!$G:$G,'vCluster (Imported)'!$A:$A,K4016)</f>
        <v>0</v>
      </c>
      <c r="Q4016">
        <f t="shared" si="379"/>
        <v>0</v>
      </c>
    </row>
    <row r="4017" spans="1:17" x14ac:dyDescent="0.3">
      <c r="A4017">
        <f t="shared" si="374"/>
        <v>4017</v>
      </c>
      <c r="B4017" t="str">
        <f>IF(HLOOKUP("Memory",'vInfo (Imported)'!$1:$5000,A4017,FALSE)&gt;0,HLOOKUP("Memory",'vInfo (Imported)'!$1:$5000,A4017,FALSE),"")</f>
        <v/>
      </c>
      <c r="C4017" t="str">
        <f>IF(HLOOKUP("CPUs",'vInfo (Imported)'!$1:$5000,A4017,FALSE)&gt;0,
HLOOKUP("CPUs",'vInfo (Imported)'!$1:$5000,A4017,FALSE),
"")</f>
        <v/>
      </c>
      <c r="D4017" t="str">
        <f>IF(HLOOKUP($D$1,'vInfo (Imported)'!$1:$5000,A4017,FALSE)&gt;0,
HLOOKUP($D$1,'vInfo (Imported)'!$1:$5000,A4017,FALSE),
"")</f>
        <v/>
      </c>
      <c r="E4017" t="str">
        <f>IF(HLOOKUP("Category",'vInfo (Imported)'!$1:$5000,A4017,FALSE)&gt;0,
HLOOKUP("Category",'vInfo (Imported)'!$1:$5000,A4017,FALSE),
"")</f>
        <v/>
      </c>
      <c r="F4017" t="str">
        <f>IF(HLOOKUP("OS according to the configuration file",'vInfo (Imported)'!$1:$5000,A4017,FALSE)&gt;0,
HLOOKUP("OS according to the configuration file",'vInfo (Imported)'!$1:$5000,A4017,FALSE),
"")</f>
        <v/>
      </c>
      <c r="G4017" s="1" t="str">
        <f>IF(HLOOKUP("Cluster",'vInfo (Imported)'!$1:$5000,A4017,FALSE)&gt;0,
HLOOKUP("Cluster",'vInfo (Imported)'!$1:$5000,A4017,FALSE),
"")</f>
        <v/>
      </c>
      <c r="K4017" s="28">
        <f>'vCluster (Imported)'!A4017</f>
        <v>0</v>
      </c>
      <c r="L4017">
        <f t="shared" si="375"/>
        <v>0</v>
      </c>
      <c r="M4017">
        <f t="shared" si="376"/>
        <v>0</v>
      </c>
      <c r="N4017">
        <f t="shared" si="377"/>
        <v>0</v>
      </c>
      <c r="O4017" s="1">
        <f t="shared" si="378"/>
        <v>0</v>
      </c>
      <c r="P4017">
        <f>SUMIFS('vCluster (Imported)'!$G:$G,'vCluster (Imported)'!$A:$A,K4017)</f>
        <v>0</v>
      </c>
      <c r="Q4017">
        <f t="shared" si="379"/>
        <v>0</v>
      </c>
    </row>
    <row r="4018" spans="1:17" x14ac:dyDescent="0.3">
      <c r="A4018">
        <f t="shared" si="374"/>
        <v>4018</v>
      </c>
      <c r="B4018" t="str">
        <f>IF(HLOOKUP("Memory",'vInfo (Imported)'!$1:$5000,A4018,FALSE)&gt;0,HLOOKUP("Memory",'vInfo (Imported)'!$1:$5000,A4018,FALSE),"")</f>
        <v/>
      </c>
      <c r="C4018" t="str">
        <f>IF(HLOOKUP("CPUs",'vInfo (Imported)'!$1:$5000,A4018,FALSE)&gt;0,
HLOOKUP("CPUs",'vInfo (Imported)'!$1:$5000,A4018,FALSE),
"")</f>
        <v/>
      </c>
      <c r="D4018" t="str">
        <f>IF(HLOOKUP($D$1,'vInfo (Imported)'!$1:$5000,A4018,FALSE)&gt;0,
HLOOKUP($D$1,'vInfo (Imported)'!$1:$5000,A4018,FALSE),
"")</f>
        <v/>
      </c>
      <c r="E4018" t="str">
        <f>IF(HLOOKUP("Category",'vInfo (Imported)'!$1:$5000,A4018,FALSE)&gt;0,
HLOOKUP("Category",'vInfo (Imported)'!$1:$5000,A4018,FALSE),
"")</f>
        <v/>
      </c>
      <c r="F4018" t="str">
        <f>IF(HLOOKUP("OS according to the configuration file",'vInfo (Imported)'!$1:$5000,A4018,FALSE)&gt;0,
HLOOKUP("OS according to the configuration file",'vInfo (Imported)'!$1:$5000,A4018,FALSE),
"")</f>
        <v/>
      </c>
      <c r="G4018" s="1" t="str">
        <f>IF(HLOOKUP("Cluster",'vInfo (Imported)'!$1:$5000,A4018,FALSE)&gt;0,
HLOOKUP("Cluster",'vInfo (Imported)'!$1:$5000,A4018,FALSE),
"")</f>
        <v/>
      </c>
      <c r="K4018" s="28">
        <f>'vCluster (Imported)'!A4018</f>
        <v>0</v>
      </c>
      <c r="L4018">
        <f t="shared" si="375"/>
        <v>0</v>
      </c>
      <c r="M4018">
        <f t="shared" si="376"/>
        <v>0</v>
      </c>
      <c r="N4018">
        <f t="shared" si="377"/>
        <v>0</v>
      </c>
      <c r="O4018" s="1">
        <f t="shared" si="378"/>
        <v>0</v>
      </c>
      <c r="P4018">
        <f>SUMIFS('vCluster (Imported)'!$G:$G,'vCluster (Imported)'!$A:$A,K4018)</f>
        <v>0</v>
      </c>
      <c r="Q4018">
        <f t="shared" si="379"/>
        <v>0</v>
      </c>
    </row>
    <row r="4019" spans="1:17" x14ac:dyDescent="0.3">
      <c r="A4019">
        <f t="shared" si="374"/>
        <v>4019</v>
      </c>
      <c r="B4019" t="str">
        <f>IF(HLOOKUP("Memory",'vInfo (Imported)'!$1:$5000,A4019,FALSE)&gt;0,HLOOKUP("Memory",'vInfo (Imported)'!$1:$5000,A4019,FALSE),"")</f>
        <v/>
      </c>
      <c r="C4019" t="str">
        <f>IF(HLOOKUP("CPUs",'vInfo (Imported)'!$1:$5000,A4019,FALSE)&gt;0,
HLOOKUP("CPUs",'vInfo (Imported)'!$1:$5000,A4019,FALSE),
"")</f>
        <v/>
      </c>
      <c r="D4019" t="str">
        <f>IF(HLOOKUP($D$1,'vInfo (Imported)'!$1:$5000,A4019,FALSE)&gt;0,
HLOOKUP($D$1,'vInfo (Imported)'!$1:$5000,A4019,FALSE),
"")</f>
        <v/>
      </c>
      <c r="E4019" t="str">
        <f>IF(HLOOKUP("Category",'vInfo (Imported)'!$1:$5000,A4019,FALSE)&gt;0,
HLOOKUP("Category",'vInfo (Imported)'!$1:$5000,A4019,FALSE),
"")</f>
        <v/>
      </c>
      <c r="F4019" t="str">
        <f>IF(HLOOKUP("OS according to the configuration file",'vInfo (Imported)'!$1:$5000,A4019,FALSE)&gt;0,
HLOOKUP("OS according to the configuration file",'vInfo (Imported)'!$1:$5000,A4019,FALSE),
"")</f>
        <v/>
      </c>
      <c r="G4019" s="1" t="str">
        <f>IF(HLOOKUP("Cluster",'vInfo (Imported)'!$1:$5000,A4019,FALSE)&gt;0,
HLOOKUP("Cluster",'vInfo (Imported)'!$1:$5000,A4019,FALSE),
"")</f>
        <v/>
      </c>
      <c r="K4019" s="28">
        <f>'vCluster (Imported)'!A4019</f>
        <v>0</v>
      </c>
      <c r="L4019">
        <f t="shared" si="375"/>
        <v>0</v>
      </c>
      <c r="M4019">
        <f t="shared" si="376"/>
        <v>0</v>
      </c>
      <c r="N4019">
        <f t="shared" si="377"/>
        <v>0</v>
      </c>
      <c r="O4019" s="1">
        <f t="shared" si="378"/>
        <v>0</v>
      </c>
      <c r="P4019">
        <f>SUMIFS('vCluster (Imported)'!$G:$G,'vCluster (Imported)'!$A:$A,K4019)</f>
        <v>0</v>
      </c>
      <c r="Q4019">
        <f t="shared" si="379"/>
        <v>0</v>
      </c>
    </row>
    <row r="4020" spans="1:17" x14ac:dyDescent="0.3">
      <c r="A4020">
        <f t="shared" si="374"/>
        <v>4020</v>
      </c>
      <c r="B4020" t="str">
        <f>IF(HLOOKUP("Memory",'vInfo (Imported)'!$1:$5000,A4020,FALSE)&gt;0,HLOOKUP("Memory",'vInfo (Imported)'!$1:$5000,A4020,FALSE),"")</f>
        <v/>
      </c>
      <c r="C4020" t="str">
        <f>IF(HLOOKUP("CPUs",'vInfo (Imported)'!$1:$5000,A4020,FALSE)&gt;0,
HLOOKUP("CPUs",'vInfo (Imported)'!$1:$5000,A4020,FALSE),
"")</f>
        <v/>
      </c>
      <c r="D4020" t="str">
        <f>IF(HLOOKUP($D$1,'vInfo (Imported)'!$1:$5000,A4020,FALSE)&gt;0,
HLOOKUP($D$1,'vInfo (Imported)'!$1:$5000,A4020,FALSE),
"")</f>
        <v/>
      </c>
      <c r="E4020" t="str">
        <f>IF(HLOOKUP("Category",'vInfo (Imported)'!$1:$5000,A4020,FALSE)&gt;0,
HLOOKUP("Category",'vInfo (Imported)'!$1:$5000,A4020,FALSE),
"")</f>
        <v/>
      </c>
      <c r="F4020" t="str">
        <f>IF(HLOOKUP("OS according to the configuration file",'vInfo (Imported)'!$1:$5000,A4020,FALSE)&gt;0,
HLOOKUP("OS according to the configuration file",'vInfo (Imported)'!$1:$5000,A4020,FALSE),
"")</f>
        <v/>
      </c>
      <c r="G4020" s="1" t="str">
        <f>IF(HLOOKUP("Cluster",'vInfo (Imported)'!$1:$5000,A4020,FALSE)&gt;0,
HLOOKUP("Cluster",'vInfo (Imported)'!$1:$5000,A4020,FALSE),
"")</f>
        <v/>
      </c>
      <c r="K4020" s="28">
        <f>'vCluster (Imported)'!A4020</f>
        <v>0</v>
      </c>
      <c r="L4020">
        <f t="shared" si="375"/>
        <v>0</v>
      </c>
      <c r="M4020">
        <f t="shared" si="376"/>
        <v>0</v>
      </c>
      <c r="N4020">
        <f t="shared" si="377"/>
        <v>0</v>
      </c>
      <c r="O4020" s="1">
        <f t="shared" si="378"/>
        <v>0</v>
      </c>
      <c r="P4020">
        <f>SUMIFS('vCluster (Imported)'!$G:$G,'vCluster (Imported)'!$A:$A,K4020)</f>
        <v>0</v>
      </c>
      <c r="Q4020">
        <f t="shared" si="379"/>
        <v>0</v>
      </c>
    </row>
    <row r="4021" spans="1:17" x14ac:dyDescent="0.3">
      <c r="A4021">
        <f t="shared" si="374"/>
        <v>4021</v>
      </c>
      <c r="B4021" t="str">
        <f>IF(HLOOKUP("Memory",'vInfo (Imported)'!$1:$5000,A4021,FALSE)&gt;0,HLOOKUP("Memory",'vInfo (Imported)'!$1:$5000,A4021,FALSE),"")</f>
        <v/>
      </c>
      <c r="C4021" t="str">
        <f>IF(HLOOKUP("CPUs",'vInfo (Imported)'!$1:$5000,A4021,FALSE)&gt;0,
HLOOKUP("CPUs",'vInfo (Imported)'!$1:$5000,A4021,FALSE),
"")</f>
        <v/>
      </c>
      <c r="D4021" t="str">
        <f>IF(HLOOKUP($D$1,'vInfo (Imported)'!$1:$5000,A4021,FALSE)&gt;0,
HLOOKUP($D$1,'vInfo (Imported)'!$1:$5000,A4021,FALSE),
"")</f>
        <v/>
      </c>
      <c r="E4021" t="str">
        <f>IF(HLOOKUP("Category",'vInfo (Imported)'!$1:$5000,A4021,FALSE)&gt;0,
HLOOKUP("Category",'vInfo (Imported)'!$1:$5000,A4021,FALSE),
"")</f>
        <v/>
      </c>
      <c r="F4021" t="str">
        <f>IF(HLOOKUP("OS according to the configuration file",'vInfo (Imported)'!$1:$5000,A4021,FALSE)&gt;0,
HLOOKUP("OS according to the configuration file",'vInfo (Imported)'!$1:$5000,A4021,FALSE),
"")</f>
        <v/>
      </c>
      <c r="G4021" s="1" t="str">
        <f>IF(HLOOKUP("Cluster",'vInfo (Imported)'!$1:$5000,A4021,FALSE)&gt;0,
HLOOKUP("Cluster",'vInfo (Imported)'!$1:$5000,A4021,FALSE),
"")</f>
        <v/>
      </c>
      <c r="K4021" s="28">
        <f>'vCluster (Imported)'!A4021</f>
        <v>0</v>
      </c>
      <c r="L4021">
        <f t="shared" si="375"/>
        <v>0</v>
      </c>
      <c r="M4021">
        <f t="shared" si="376"/>
        <v>0</v>
      </c>
      <c r="N4021">
        <f t="shared" si="377"/>
        <v>0</v>
      </c>
      <c r="O4021" s="1">
        <f t="shared" si="378"/>
        <v>0</v>
      </c>
      <c r="P4021">
        <f>SUMIFS('vCluster (Imported)'!$G:$G,'vCluster (Imported)'!$A:$A,K4021)</f>
        <v>0</v>
      </c>
      <c r="Q4021">
        <f t="shared" si="379"/>
        <v>0</v>
      </c>
    </row>
    <row r="4022" spans="1:17" x14ac:dyDescent="0.3">
      <c r="A4022">
        <f t="shared" si="374"/>
        <v>4022</v>
      </c>
      <c r="B4022" t="str">
        <f>IF(HLOOKUP("Memory",'vInfo (Imported)'!$1:$5000,A4022,FALSE)&gt;0,HLOOKUP("Memory",'vInfo (Imported)'!$1:$5000,A4022,FALSE),"")</f>
        <v/>
      </c>
      <c r="C4022" t="str">
        <f>IF(HLOOKUP("CPUs",'vInfo (Imported)'!$1:$5000,A4022,FALSE)&gt;0,
HLOOKUP("CPUs",'vInfo (Imported)'!$1:$5000,A4022,FALSE),
"")</f>
        <v/>
      </c>
      <c r="D4022" t="str">
        <f>IF(HLOOKUP($D$1,'vInfo (Imported)'!$1:$5000,A4022,FALSE)&gt;0,
HLOOKUP($D$1,'vInfo (Imported)'!$1:$5000,A4022,FALSE),
"")</f>
        <v/>
      </c>
      <c r="E4022" t="str">
        <f>IF(HLOOKUP("Category",'vInfo (Imported)'!$1:$5000,A4022,FALSE)&gt;0,
HLOOKUP("Category",'vInfo (Imported)'!$1:$5000,A4022,FALSE),
"")</f>
        <v/>
      </c>
      <c r="F4022" t="str">
        <f>IF(HLOOKUP("OS according to the configuration file",'vInfo (Imported)'!$1:$5000,A4022,FALSE)&gt;0,
HLOOKUP("OS according to the configuration file",'vInfo (Imported)'!$1:$5000,A4022,FALSE),
"")</f>
        <v/>
      </c>
      <c r="G4022" s="1" t="str">
        <f>IF(HLOOKUP("Cluster",'vInfo (Imported)'!$1:$5000,A4022,FALSE)&gt;0,
HLOOKUP("Cluster",'vInfo (Imported)'!$1:$5000,A4022,FALSE),
"")</f>
        <v/>
      </c>
      <c r="K4022" s="28">
        <f>'vCluster (Imported)'!A4022</f>
        <v>0</v>
      </c>
      <c r="L4022">
        <f t="shared" si="375"/>
        <v>0</v>
      </c>
      <c r="M4022">
        <f t="shared" si="376"/>
        <v>0</v>
      </c>
      <c r="N4022">
        <f t="shared" si="377"/>
        <v>0</v>
      </c>
      <c r="O4022" s="1">
        <f t="shared" si="378"/>
        <v>0</v>
      </c>
      <c r="P4022">
        <f>SUMIFS('vCluster (Imported)'!$G:$G,'vCluster (Imported)'!$A:$A,K4022)</f>
        <v>0</v>
      </c>
      <c r="Q4022">
        <f t="shared" si="379"/>
        <v>0</v>
      </c>
    </row>
    <row r="4023" spans="1:17" x14ac:dyDescent="0.3">
      <c r="A4023">
        <f t="shared" si="374"/>
        <v>4023</v>
      </c>
      <c r="B4023" t="str">
        <f>IF(HLOOKUP("Memory",'vInfo (Imported)'!$1:$5000,A4023,FALSE)&gt;0,HLOOKUP("Memory",'vInfo (Imported)'!$1:$5000,A4023,FALSE),"")</f>
        <v/>
      </c>
      <c r="C4023" t="str">
        <f>IF(HLOOKUP("CPUs",'vInfo (Imported)'!$1:$5000,A4023,FALSE)&gt;0,
HLOOKUP("CPUs",'vInfo (Imported)'!$1:$5000,A4023,FALSE),
"")</f>
        <v/>
      </c>
      <c r="D4023" t="str">
        <f>IF(HLOOKUP($D$1,'vInfo (Imported)'!$1:$5000,A4023,FALSE)&gt;0,
HLOOKUP($D$1,'vInfo (Imported)'!$1:$5000,A4023,FALSE),
"")</f>
        <v/>
      </c>
      <c r="E4023" t="str">
        <f>IF(HLOOKUP("Category",'vInfo (Imported)'!$1:$5000,A4023,FALSE)&gt;0,
HLOOKUP("Category",'vInfo (Imported)'!$1:$5000,A4023,FALSE),
"")</f>
        <v/>
      </c>
      <c r="F4023" t="str">
        <f>IF(HLOOKUP("OS according to the configuration file",'vInfo (Imported)'!$1:$5000,A4023,FALSE)&gt;0,
HLOOKUP("OS according to the configuration file",'vInfo (Imported)'!$1:$5000,A4023,FALSE),
"")</f>
        <v/>
      </c>
      <c r="G4023" s="1" t="str">
        <f>IF(HLOOKUP("Cluster",'vInfo (Imported)'!$1:$5000,A4023,FALSE)&gt;0,
HLOOKUP("Cluster",'vInfo (Imported)'!$1:$5000,A4023,FALSE),
"")</f>
        <v/>
      </c>
      <c r="K4023" s="28">
        <f>'vCluster (Imported)'!A4023</f>
        <v>0</v>
      </c>
      <c r="L4023">
        <f t="shared" si="375"/>
        <v>0</v>
      </c>
      <c r="M4023">
        <f t="shared" si="376"/>
        <v>0</v>
      </c>
      <c r="N4023">
        <f t="shared" si="377"/>
        <v>0</v>
      </c>
      <c r="O4023" s="1">
        <f t="shared" si="378"/>
        <v>0</v>
      </c>
      <c r="P4023">
        <f>SUMIFS('vCluster (Imported)'!$G:$G,'vCluster (Imported)'!$A:$A,K4023)</f>
        <v>0</v>
      </c>
      <c r="Q4023">
        <f t="shared" si="379"/>
        <v>0</v>
      </c>
    </row>
    <row r="4024" spans="1:17" x14ac:dyDescent="0.3">
      <c r="A4024">
        <f t="shared" si="374"/>
        <v>4024</v>
      </c>
      <c r="B4024" t="str">
        <f>IF(HLOOKUP("Memory",'vInfo (Imported)'!$1:$5000,A4024,FALSE)&gt;0,HLOOKUP("Memory",'vInfo (Imported)'!$1:$5000,A4024,FALSE),"")</f>
        <v/>
      </c>
      <c r="C4024" t="str">
        <f>IF(HLOOKUP("CPUs",'vInfo (Imported)'!$1:$5000,A4024,FALSE)&gt;0,
HLOOKUP("CPUs",'vInfo (Imported)'!$1:$5000,A4024,FALSE),
"")</f>
        <v/>
      </c>
      <c r="D4024" t="str">
        <f>IF(HLOOKUP($D$1,'vInfo (Imported)'!$1:$5000,A4024,FALSE)&gt;0,
HLOOKUP($D$1,'vInfo (Imported)'!$1:$5000,A4024,FALSE),
"")</f>
        <v/>
      </c>
      <c r="E4024" t="str">
        <f>IF(HLOOKUP("Category",'vInfo (Imported)'!$1:$5000,A4024,FALSE)&gt;0,
HLOOKUP("Category",'vInfo (Imported)'!$1:$5000,A4024,FALSE),
"")</f>
        <v/>
      </c>
      <c r="F4024" t="str">
        <f>IF(HLOOKUP("OS according to the configuration file",'vInfo (Imported)'!$1:$5000,A4024,FALSE)&gt;0,
HLOOKUP("OS according to the configuration file",'vInfo (Imported)'!$1:$5000,A4024,FALSE),
"")</f>
        <v/>
      </c>
      <c r="G4024" s="1" t="str">
        <f>IF(HLOOKUP("Cluster",'vInfo (Imported)'!$1:$5000,A4024,FALSE)&gt;0,
HLOOKUP("Cluster",'vInfo (Imported)'!$1:$5000,A4024,FALSE),
"")</f>
        <v/>
      </c>
      <c r="K4024" s="28">
        <f>'vCluster (Imported)'!A4024</f>
        <v>0</v>
      </c>
      <c r="L4024">
        <f t="shared" si="375"/>
        <v>0</v>
      </c>
      <c r="M4024">
        <f t="shared" si="376"/>
        <v>0</v>
      </c>
      <c r="N4024">
        <f t="shared" si="377"/>
        <v>0</v>
      </c>
      <c r="O4024" s="1">
        <f t="shared" si="378"/>
        <v>0</v>
      </c>
      <c r="P4024">
        <f>SUMIFS('vCluster (Imported)'!$G:$G,'vCluster (Imported)'!$A:$A,K4024)</f>
        <v>0</v>
      </c>
      <c r="Q4024">
        <f t="shared" si="379"/>
        <v>0</v>
      </c>
    </row>
    <row r="4025" spans="1:17" x14ac:dyDescent="0.3">
      <c r="A4025">
        <f t="shared" si="374"/>
        <v>4025</v>
      </c>
      <c r="B4025" t="str">
        <f>IF(HLOOKUP("Memory",'vInfo (Imported)'!$1:$5000,A4025,FALSE)&gt;0,HLOOKUP("Memory",'vInfo (Imported)'!$1:$5000,A4025,FALSE),"")</f>
        <v/>
      </c>
      <c r="C4025" t="str">
        <f>IF(HLOOKUP("CPUs",'vInfo (Imported)'!$1:$5000,A4025,FALSE)&gt;0,
HLOOKUP("CPUs",'vInfo (Imported)'!$1:$5000,A4025,FALSE),
"")</f>
        <v/>
      </c>
      <c r="D4025" t="str">
        <f>IF(HLOOKUP($D$1,'vInfo (Imported)'!$1:$5000,A4025,FALSE)&gt;0,
HLOOKUP($D$1,'vInfo (Imported)'!$1:$5000,A4025,FALSE),
"")</f>
        <v/>
      </c>
      <c r="E4025" t="str">
        <f>IF(HLOOKUP("Category",'vInfo (Imported)'!$1:$5000,A4025,FALSE)&gt;0,
HLOOKUP("Category",'vInfo (Imported)'!$1:$5000,A4025,FALSE),
"")</f>
        <v/>
      </c>
      <c r="F4025" t="str">
        <f>IF(HLOOKUP("OS according to the configuration file",'vInfo (Imported)'!$1:$5000,A4025,FALSE)&gt;0,
HLOOKUP("OS according to the configuration file",'vInfo (Imported)'!$1:$5000,A4025,FALSE),
"")</f>
        <v/>
      </c>
      <c r="G4025" s="1" t="str">
        <f>IF(HLOOKUP("Cluster",'vInfo (Imported)'!$1:$5000,A4025,FALSE)&gt;0,
HLOOKUP("Cluster",'vInfo (Imported)'!$1:$5000,A4025,FALSE),
"")</f>
        <v/>
      </c>
      <c r="K4025" s="28">
        <f>'vCluster (Imported)'!A4025</f>
        <v>0</v>
      </c>
      <c r="L4025">
        <f t="shared" si="375"/>
        <v>0</v>
      </c>
      <c r="M4025">
        <f t="shared" si="376"/>
        <v>0</v>
      </c>
      <c r="N4025">
        <f t="shared" si="377"/>
        <v>0</v>
      </c>
      <c r="O4025" s="1">
        <f t="shared" si="378"/>
        <v>0</v>
      </c>
      <c r="P4025">
        <f>SUMIFS('vCluster (Imported)'!$G:$G,'vCluster (Imported)'!$A:$A,K4025)</f>
        <v>0</v>
      </c>
      <c r="Q4025">
        <f t="shared" si="379"/>
        <v>0</v>
      </c>
    </row>
    <row r="4026" spans="1:17" x14ac:dyDescent="0.3">
      <c r="A4026">
        <f t="shared" si="374"/>
        <v>4026</v>
      </c>
      <c r="B4026" t="str">
        <f>IF(HLOOKUP("Memory",'vInfo (Imported)'!$1:$5000,A4026,FALSE)&gt;0,HLOOKUP("Memory",'vInfo (Imported)'!$1:$5000,A4026,FALSE),"")</f>
        <v/>
      </c>
      <c r="C4026" t="str">
        <f>IF(HLOOKUP("CPUs",'vInfo (Imported)'!$1:$5000,A4026,FALSE)&gt;0,
HLOOKUP("CPUs",'vInfo (Imported)'!$1:$5000,A4026,FALSE),
"")</f>
        <v/>
      </c>
      <c r="D4026" t="str">
        <f>IF(HLOOKUP($D$1,'vInfo (Imported)'!$1:$5000,A4026,FALSE)&gt;0,
HLOOKUP($D$1,'vInfo (Imported)'!$1:$5000,A4026,FALSE),
"")</f>
        <v/>
      </c>
      <c r="E4026" t="str">
        <f>IF(HLOOKUP("Category",'vInfo (Imported)'!$1:$5000,A4026,FALSE)&gt;0,
HLOOKUP("Category",'vInfo (Imported)'!$1:$5000,A4026,FALSE),
"")</f>
        <v/>
      </c>
      <c r="F4026" t="str">
        <f>IF(HLOOKUP("OS according to the configuration file",'vInfo (Imported)'!$1:$5000,A4026,FALSE)&gt;0,
HLOOKUP("OS according to the configuration file",'vInfo (Imported)'!$1:$5000,A4026,FALSE),
"")</f>
        <v/>
      </c>
      <c r="G4026" s="1" t="str">
        <f>IF(HLOOKUP("Cluster",'vInfo (Imported)'!$1:$5000,A4026,FALSE)&gt;0,
HLOOKUP("Cluster",'vInfo (Imported)'!$1:$5000,A4026,FALSE),
"")</f>
        <v/>
      </c>
      <c r="K4026" s="28">
        <f>'vCluster (Imported)'!A4026</f>
        <v>0</v>
      </c>
      <c r="L4026">
        <f t="shared" si="375"/>
        <v>0</v>
      </c>
      <c r="M4026">
        <f t="shared" si="376"/>
        <v>0</v>
      </c>
      <c r="N4026">
        <f t="shared" si="377"/>
        <v>0</v>
      </c>
      <c r="O4026" s="1">
        <f t="shared" si="378"/>
        <v>0</v>
      </c>
      <c r="P4026">
        <f>SUMIFS('vCluster (Imported)'!$G:$G,'vCluster (Imported)'!$A:$A,K4026)</f>
        <v>0</v>
      </c>
      <c r="Q4026">
        <f t="shared" si="379"/>
        <v>0</v>
      </c>
    </row>
    <row r="4027" spans="1:17" x14ac:dyDescent="0.3">
      <c r="A4027">
        <f t="shared" si="374"/>
        <v>4027</v>
      </c>
      <c r="B4027" t="str">
        <f>IF(HLOOKUP("Memory",'vInfo (Imported)'!$1:$5000,A4027,FALSE)&gt;0,HLOOKUP("Memory",'vInfo (Imported)'!$1:$5000,A4027,FALSE),"")</f>
        <v/>
      </c>
      <c r="C4027" t="str">
        <f>IF(HLOOKUP("CPUs",'vInfo (Imported)'!$1:$5000,A4027,FALSE)&gt;0,
HLOOKUP("CPUs",'vInfo (Imported)'!$1:$5000,A4027,FALSE),
"")</f>
        <v/>
      </c>
      <c r="D4027" t="str">
        <f>IF(HLOOKUP($D$1,'vInfo (Imported)'!$1:$5000,A4027,FALSE)&gt;0,
HLOOKUP($D$1,'vInfo (Imported)'!$1:$5000,A4027,FALSE),
"")</f>
        <v/>
      </c>
      <c r="E4027" t="str">
        <f>IF(HLOOKUP("Category",'vInfo (Imported)'!$1:$5000,A4027,FALSE)&gt;0,
HLOOKUP("Category",'vInfo (Imported)'!$1:$5000,A4027,FALSE),
"")</f>
        <v/>
      </c>
      <c r="F4027" t="str">
        <f>IF(HLOOKUP("OS according to the configuration file",'vInfo (Imported)'!$1:$5000,A4027,FALSE)&gt;0,
HLOOKUP("OS according to the configuration file",'vInfo (Imported)'!$1:$5000,A4027,FALSE),
"")</f>
        <v/>
      </c>
      <c r="G4027" s="1" t="str">
        <f>IF(HLOOKUP("Cluster",'vInfo (Imported)'!$1:$5000,A4027,FALSE)&gt;0,
HLOOKUP("Cluster",'vInfo (Imported)'!$1:$5000,A4027,FALSE),
"")</f>
        <v/>
      </c>
      <c r="K4027" s="28">
        <f>'vCluster (Imported)'!A4027</f>
        <v>0</v>
      </c>
      <c r="L4027">
        <f t="shared" si="375"/>
        <v>0</v>
      </c>
      <c r="M4027">
        <f t="shared" si="376"/>
        <v>0</v>
      </c>
      <c r="N4027">
        <f t="shared" si="377"/>
        <v>0</v>
      </c>
      <c r="O4027" s="1">
        <f t="shared" si="378"/>
        <v>0</v>
      </c>
      <c r="P4027">
        <f>SUMIFS('vCluster (Imported)'!$G:$G,'vCluster (Imported)'!$A:$A,K4027)</f>
        <v>0</v>
      </c>
      <c r="Q4027">
        <f t="shared" si="379"/>
        <v>0</v>
      </c>
    </row>
    <row r="4028" spans="1:17" x14ac:dyDescent="0.3">
      <c r="A4028">
        <f t="shared" si="374"/>
        <v>4028</v>
      </c>
      <c r="B4028" t="str">
        <f>IF(HLOOKUP("Memory",'vInfo (Imported)'!$1:$5000,A4028,FALSE)&gt;0,HLOOKUP("Memory",'vInfo (Imported)'!$1:$5000,A4028,FALSE),"")</f>
        <v/>
      </c>
      <c r="C4028" t="str">
        <f>IF(HLOOKUP("CPUs",'vInfo (Imported)'!$1:$5000,A4028,FALSE)&gt;0,
HLOOKUP("CPUs",'vInfo (Imported)'!$1:$5000,A4028,FALSE),
"")</f>
        <v/>
      </c>
      <c r="D4028" t="str">
        <f>IF(HLOOKUP($D$1,'vInfo (Imported)'!$1:$5000,A4028,FALSE)&gt;0,
HLOOKUP($D$1,'vInfo (Imported)'!$1:$5000,A4028,FALSE),
"")</f>
        <v/>
      </c>
      <c r="E4028" t="str">
        <f>IF(HLOOKUP("Category",'vInfo (Imported)'!$1:$5000,A4028,FALSE)&gt;0,
HLOOKUP("Category",'vInfo (Imported)'!$1:$5000,A4028,FALSE),
"")</f>
        <v/>
      </c>
      <c r="F4028" t="str">
        <f>IF(HLOOKUP("OS according to the configuration file",'vInfo (Imported)'!$1:$5000,A4028,FALSE)&gt;0,
HLOOKUP("OS according to the configuration file",'vInfo (Imported)'!$1:$5000,A4028,FALSE),
"")</f>
        <v/>
      </c>
      <c r="G4028" s="1" t="str">
        <f>IF(HLOOKUP("Cluster",'vInfo (Imported)'!$1:$5000,A4028,FALSE)&gt;0,
HLOOKUP("Cluster",'vInfo (Imported)'!$1:$5000,A4028,FALSE),
"")</f>
        <v/>
      </c>
      <c r="K4028" s="28">
        <f>'vCluster (Imported)'!A4028</f>
        <v>0</v>
      </c>
      <c r="L4028">
        <f t="shared" si="375"/>
        <v>0</v>
      </c>
      <c r="M4028">
        <f t="shared" si="376"/>
        <v>0</v>
      </c>
      <c r="N4028">
        <f t="shared" si="377"/>
        <v>0</v>
      </c>
      <c r="O4028" s="1">
        <f t="shared" si="378"/>
        <v>0</v>
      </c>
      <c r="P4028">
        <f>SUMIFS('vCluster (Imported)'!$G:$G,'vCluster (Imported)'!$A:$A,K4028)</f>
        <v>0</v>
      </c>
      <c r="Q4028">
        <f t="shared" si="379"/>
        <v>0</v>
      </c>
    </row>
    <row r="4029" spans="1:17" x14ac:dyDescent="0.3">
      <c r="A4029">
        <f t="shared" si="374"/>
        <v>4029</v>
      </c>
      <c r="B4029" t="str">
        <f>IF(HLOOKUP("Memory",'vInfo (Imported)'!$1:$5000,A4029,FALSE)&gt;0,HLOOKUP("Memory",'vInfo (Imported)'!$1:$5000,A4029,FALSE),"")</f>
        <v/>
      </c>
      <c r="C4029" t="str">
        <f>IF(HLOOKUP("CPUs",'vInfo (Imported)'!$1:$5000,A4029,FALSE)&gt;0,
HLOOKUP("CPUs",'vInfo (Imported)'!$1:$5000,A4029,FALSE),
"")</f>
        <v/>
      </c>
      <c r="D4029" t="str">
        <f>IF(HLOOKUP($D$1,'vInfo (Imported)'!$1:$5000,A4029,FALSE)&gt;0,
HLOOKUP($D$1,'vInfo (Imported)'!$1:$5000,A4029,FALSE),
"")</f>
        <v/>
      </c>
      <c r="E4029" t="str">
        <f>IF(HLOOKUP("Category",'vInfo (Imported)'!$1:$5000,A4029,FALSE)&gt;0,
HLOOKUP("Category",'vInfo (Imported)'!$1:$5000,A4029,FALSE),
"")</f>
        <v/>
      </c>
      <c r="F4029" t="str">
        <f>IF(HLOOKUP("OS according to the configuration file",'vInfo (Imported)'!$1:$5000,A4029,FALSE)&gt;0,
HLOOKUP("OS according to the configuration file",'vInfo (Imported)'!$1:$5000,A4029,FALSE),
"")</f>
        <v/>
      </c>
      <c r="G4029" s="1" t="str">
        <f>IF(HLOOKUP("Cluster",'vInfo (Imported)'!$1:$5000,A4029,FALSE)&gt;0,
HLOOKUP("Cluster",'vInfo (Imported)'!$1:$5000,A4029,FALSE),
"")</f>
        <v/>
      </c>
      <c r="K4029" s="28">
        <f>'vCluster (Imported)'!A4029</f>
        <v>0</v>
      </c>
      <c r="L4029">
        <f t="shared" si="375"/>
        <v>0</v>
      </c>
      <c r="M4029">
        <f t="shared" si="376"/>
        <v>0</v>
      </c>
      <c r="N4029">
        <f t="shared" si="377"/>
        <v>0</v>
      </c>
      <c r="O4029" s="1">
        <f t="shared" si="378"/>
        <v>0</v>
      </c>
      <c r="P4029">
        <f>SUMIFS('vCluster (Imported)'!$G:$G,'vCluster (Imported)'!$A:$A,K4029)</f>
        <v>0</v>
      </c>
      <c r="Q4029">
        <f t="shared" si="379"/>
        <v>0</v>
      </c>
    </row>
    <row r="4030" spans="1:17" x14ac:dyDescent="0.3">
      <c r="A4030">
        <f t="shared" si="374"/>
        <v>4030</v>
      </c>
      <c r="B4030" t="str">
        <f>IF(HLOOKUP("Memory",'vInfo (Imported)'!$1:$5000,A4030,FALSE)&gt;0,HLOOKUP("Memory",'vInfo (Imported)'!$1:$5000,A4030,FALSE),"")</f>
        <v/>
      </c>
      <c r="C4030" t="str">
        <f>IF(HLOOKUP("CPUs",'vInfo (Imported)'!$1:$5000,A4030,FALSE)&gt;0,
HLOOKUP("CPUs",'vInfo (Imported)'!$1:$5000,A4030,FALSE),
"")</f>
        <v/>
      </c>
      <c r="D4030" t="str">
        <f>IF(HLOOKUP($D$1,'vInfo (Imported)'!$1:$5000,A4030,FALSE)&gt;0,
HLOOKUP($D$1,'vInfo (Imported)'!$1:$5000,A4030,FALSE),
"")</f>
        <v/>
      </c>
      <c r="E4030" t="str">
        <f>IF(HLOOKUP("Category",'vInfo (Imported)'!$1:$5000,A4030,FALSE)&gt;0,
HLOOKUP("Category",'vInfo (Imported)'!$1:$5000,A4030,FALSE),
"")</f>
        <v/>
      </c>
      <c r="F4030" t="str">
        <f>IF(HLOOKUP("OS according to the configuration file",'vInfo (Imported)'!$1:$5000,A4030,FALSE)&gt;0,
HLOOKUP("OS according to the configuration file",'vInfo (Imported)'!$1:$5000,A4030,FALSE),
"")</f>
        <v/>
      </c>
      <c r="G4030" s="1" t="str">
        <f>IF(HLOOKUP("Cluster",'vInfo (Imported)'!$1:$5000,A4030,FALSE)&gt;0,
HLOOKUP("Cluster",'vInfo (Imported)'!$1:$5000,A4030,FALSE),
"")</f>
        <v/>
      </c>
      <c r="K4030" s="28">
        <f>'vCluster (Imported)'!A4030</f>
        <v>0</v>
      </c>
      <c r="L4030">
        <f t="shared" si="375"/>
        <v>0</v>
      </c>
      <c r="M4030">
        <f t="shared" si="376"/>
        <v>0</v>
      </c>
      <c r="N4030">
        <f t="shared" si="377"/>
        <v>0</v>
      </c>
      <c r="O4030" s="1">
        <f t="shared" si="378"/>
        <v>0</v>
      </c>
      <c r="P4030">
        <f>SUMIFS('vCluster (Imported)'!$G:$G,'vCluster (Imported)'!$A:$A,K4030)</f>
        <v>0</v>
      </c>
      <c r="Q4030">
        <f t="shared" si="379"/>
        <v>0</v>
      </c>
    </row>
    <row r="4031" spans="1:17" x14ac:dyDescent="0.3">
      <c r="A4031">
        <f t="shared" si="374"/>
        <v>4031</v>
      </c>
      <c r="B4031" t="str">
        <f>IF(HLOOKUP("Memory",'vInfo (Imported)'!$1:$5000,A4031,FALSE)&gt;0,HLOOKUP("Memory",'vInfo (Imported)'!$1:$5000,A4031,FALSE),"")</f>
        <v/>
      </c>
      <c r="C4031" t="str">
        <f>IF(HLOOKUP("CPUs",'vInfo (Imported)'!$1:$5000,A4031,FALSE)&gt;0,
HLOOKUP("CPUs",'vInfo (Imported)'!$1:$5000,A4031,FALSE),
"")</f>
        <v/>
      </c>
      <c r="D4031" t="str">
        <f>IF(HLOOKUP($D$1,'vInfo (Imported)'!$1:$5000,A4031,FALSE)&gt;0,
HLOOKUP($D$1,'vInfo (Imported)'!$1:$5000,A4031,FALSE),
"")</f>
        <v/>
      </c>
      <c r="E4031" t="str">
        <f>IF(HLOOKUP("Category",'vInfo (Imported)'!$1:$5000,A4031,FALSE)&gt;0,
HLOOKUP("Category",'vInfo (Imported)'!$1:$5000,A4031,FALSE),
"")</f>
        <v/>
      </c>
      <c r="F4031" t="str">
        <f>IF(HLOOKUP("OS according to the configuration file",'vInfo (Imported)'!$1:$5000,A4031,FALSE)&gt;0,
HLOOKUP("OS according to the configuration file",'vInfo (Imported)'!$1:$5000,A4031,FALSE),
"")</f>
        <v/>
      </c>
      <c r="G4031" s="1" t="str">
        <f>IF(HLOOKUP("Cluster",'vInfo (Imported)'!$1:$5000,A4031,FALSE)&gt;0,
HLOOKUP("Cluster",'vInfo (Imported)'!$1:$5000,A4031,FALSE),
"")</f>
        <v/>
      </c>
      <c r="K4031" s="28">
        <f>'vCluster (Imported)'!A4031</f>
        <v>0</v>
      </c>
      <c r="L4031">
        <f t="shared" si="375"/>
        <v>0</v>
      </c>
      <c r="M4031">
        <f t="shared" si="376"/>
        <v>0</v>
      </c>
      <c r="N4031">
        <f t="shared" si="377"/>
        <v>0</v>
      </c>
      <c r="O4031" s="1">
        <f t="shared" si="378"/>
        <v>0</v>
      </c>
      <c r="P4031">
        <f>SUMIFS('vCluster (Imported)'!$G:$G,'vCluster (Imported)'!$A:$A,K4031)</f>
        <v>0</v>
      </c>
      <c r="Q4031">
        <f t="shared" si="379"/>
        <v>0</v>
      </c>
    </row>
    <row r="4032" spans="1:17" x14ac:dyDescent="0.3">
      <c r="A4032">
        <f t="shared" si="374"/>
        <v>4032</v>
      </c>
      <c r="B4032" t="str">
        <f>IF(HLOOKUP("Memory",'vInfo (Imported)'!$1:$5000,A4032,FALSE)&gt;0,HLOOKUP("Memory",'vInfo (Imported)'!$1:$5000,A4032,FALSE),"")</f>
        <v/>
      </c>
      <c r="C4032" t="str">
        <f>IF(HLOOKUP("CPUs",'vInfo (Imported)'!$1:$5000,A4032,FALSE)&gt;0,
HLOOKUP("CPUs",'vInfo (Imported)'!$1:$5000,A4032,FALSE),
"")</f>
        <v/>
      </c>
      <c r="D4032" t="str">
        <f>IF(HLOOKUP($D$1,'vInfo (Imported)'!$1:$5000,A4032,FALSE)&gt;0,
HLOOKUP($D$1,'vInfo (Imported)'!$1:$5000,A4032,FALSE),
"")</f>
        <v/>
      </c>
      <c r="E4032" t="str">
        <f>IF(HLOOKUP("Category",'vInfo (Imported)'!$1:$5000,A4032,FALSE)&gt;0,
HLOOKUP("Category",'vInfo (Imported)'!$1:$5000,A4032,FALSE),
"")</f>
        <v/>
      </c>
      <c r="F4032" t="str">
        <f>IF(HLOOKUP("OS according to the configuration file",'vInfo (Imported)'!$1:$5000,A4032,FALSE)&gt;0,
HLOOKUP("OS according to the configuration file",'vInfo (Imported)'!$1:$5000,A4032,FALSE),
"")</f>
        <v/>
      </c>
      <c r="G4032" s="1" t="str">
        <f>IF(HLOOKUP("Cluster",'vInfo (Imported)'!$1:$5000,A4032,FALSE)&gt;0,
HLOOKUP("Cluster",'vInfo (Imported)'!$1:$5000,A4032,FALSE),
"")</f>
        <v/>
      </c>
      <c r="K4032" s="28">
        <f>'vCluster (Imported)'!A4032</f>
        <v>0</v>
      </c>
      <c r="L4032">
        <f t="shared" si="375"/>
        <v>0</v>
      </c>
      <c r="M4032">
        <f t="shared" si="376"/>
        <v>0</v>
      </c>
      <c r="N4032">
        <f t="shared" si="377"/>
        <v>0</v>
      </c>
      <c r="O4032" s="1">
        <f t="shared" si="378"/>
        <v>0</v>
      </c>
      <c r="P4032">
        <f>SUMIFS('vCluster (Imported)'!$G:$G,'vCluster (Imported)'!$A:$A,K4032)</f>
        <v>0</v>
      </c>
      <c r="Q4032">
        <f t="shared" si="379"/>
        <v>0</v>
      </c>
    </row>
    <row r="4033" spans="1:17" x14ac:dyDescent="0.3">
      <c r="A4033">
        <f t="shared" si="374"/>
        <v>4033</v>
      </c>
      <c r="B4033" t="str">
        <f>IF(HLOOKUP("Memory",'vInfo (Imported)'!$1:$5000,A4033,FALSE)&gt;0,HLOOKUP("Memory",'vInfo (Imported)'!$1:$5000,A4033,FALSE),"")</f>
        <v/>
      </c>
      <c r="C4033" t="str">
        <f>IF(HLOOKUP("CPUs",'vInfo (Imported)'!$1:$5000,A4033,FALSE)&gt;0,
HLOOKUP("CPUs",'vInfo (Imported)'!$1:$5000,A4033,FALSE),
"")</f>
        <v/>
      </c>
      <c r="D4033" t="str">
        <f>IF(HLOOKUP($D$1,'vInfo (Imported)'!$1:$5000,A4033,FALSE)&gt;0,
HLOOKUP($D$1,'vInfo (Imported)'!$1:$5000,A4033,FALSE),
"")</f>
        <v/>
      </c>
      <c r="E4033" t="str">
        <f>IF(HLOOKUP("Category",'vInfo (Imported)'!$1:$5000,A4033,FALSE)&gt;0,
HLOOKUP("Category",'vInfo (Imported)'!$1:$5000,A4033,FALSE),
"")</f>
        <v/>
      </c>
      <c r="F4033" t="str">
        <f>IF(HLOOKUP("OS according to the configuration file",'vInfo (Imported)'!$1:$5000,A4033,FALSE)&gt;0,
HLOOKUP("OS according to the configuration file",'vInfo (Imported)'!$1:$5000,A4033,FALSE),
"")</f>
        <v/>
      </c>
      <c r="G4033" s="1" t="str">
        <f>IF(HLOOKUP("Cluster",'vInfo (Imported)'!$1:$5000,A4033,FALSE)&gt;0,
HLOOKUP("Cluster",'vInfo (Imported)'!$1:$5000,A4033,FALSE),
"")</f>
        <v/>
      </c>
      <c r="K4033" s="28">
        <f>'vCluster (Imported)'!A4033</f>
        <v>0</v>
      </c>
      <c r="L4033">
        <f t="shared" si="375"/>
        <v>0</v>
      </c>
      <c r="M4033">
        <f t="shared" si="376"/>
        <v>0</v>
      </c>
      <c r="N4033">
        <f t="shared" si="377"/>
        <v>0</v>
      </c>
      <c r="O4033" s="1">
        <f t="shared" si="378"/>
        <v>0</v>
      </c>
      <c r="P4033">
        <f>SUMIFS('vCluster (Imported)'!$G:$G,'vCluster (Imported)'!$A:$A,K4033)</f>
        <v>0</v>
      </c>
      <c r="Q4033">
        <f t="shared" si="379"/>
        <v>0</v>
      </c>
    </row>
    <row r="4034" spans="1:17" x14ac:dyDescent="0.3">
      <c r="A4034">
        <f t="shared" ref="A4034:A4097" si="380">A4033+1</f>
        <v>4034</v>
      </c>
      <c r="B4034" t="str">
        <f>IF(HLOOKUP("Memory",'vInfo (Imported)'!$1:$5000,A4034,FALSE)&gt;0,HLOOKUP("Memory",'vInfo (Imported)'!$1:$5000,A4034,FALSE),"")</f>
        <v/>
      </c>
      <c r="C4034" t="str">
        <f>IF(HLOOKUP("CPUs",'vInfo (Imported)'!$1:$5000,A4034,FALSE)&gt;0,
HLOOKUP("CPUs",'vInfo (Imported)'!$1:$5000,A4034,FALSE),
"")</f>
        <v/>
      </c>
      <c r="D4034" t="str">
        <f>IF(HLOOKUP($D$1,'vInfo (Imported)'!$1:$5000,A4034,FALSE)&gt;0,
HLOOKUP($D$1,'vInfo (Imported)'!$1:$5000,A4034,FALSE),
"")</f>
        <v/>
      </c>
      <c r="E4034" t="str">
        <f>IF(HLOOKUP("Category",'vInfo (Imported)'!$1:$5000,A4034,FALSE)&gt;0,
HLOOKUP("Category",'vInfo (Imported)'!$1:$5000,A4034,FALSE),
"")</f>
        <v/>
      </c>
      <c r="F4034" t="str">
        <f>IF(HLOOKUP("OS according to the configuration file",'vInfo (Imported)'!$1:$5000,A4034,FALSE)&gt;0,
HLOOKUP("OS according to the configuration file",'vInfo (Imported)'!$1:$5000,A4034,FALSE),
"")</f>
        <v/>
      </c>
      <c r="G4034" s="1" t="str">
        <f>IF(HLOOKUP("Cluster",'vInfo (Imported)'!$1:$5000,A4034,FALSE)&gt;0,
HLOOKUP("Cluster",'vInfo (Imported)'!$1:$5000,A4034,FALSE),
"")</f>
        <v/>
      </c>
      <c r="K4034" s="28">
        <f>'vCluster (Imported)'!A4034</f>
        <v>0</v>
      </c>
      <c r="L4034">
        <f t="shared" ref="L4034:L4097" si="381">COUNTIFS(G:G,K4034,$E:$E,$L$1)</f>
        <v>0</v>
      </c>
      <c r="M4034">
        <f t="shared" ref="M4034:M4097" si="382">COUNTIFS(G:G,K4034,$E:$E,$M$1)</f>
        <v>0</v>
      </c>
      <c r="N4034">
        <f t="shared" ref="N4034:N4097" si="383">COUNTIFS(G:G,K4034,$E:$E,$N$1)</f>
        <v>0</v>
      </c>
      <c r="O4034" s="1">
        <f t="shared" ref="O4034:O4097" si="384">COUNTIFS(G:G,K4034,$E:$E,$O$1)</f>
        <v>0</v>
      </c>
      <c r="P4034">
        <f>SUMIFS('vCluster (Imported)'!$G:$G,'vCluster (Imported)'!$A:$A,K4034)</f>
        <v>0</v>
      </c>
      <c r="Q4034">
        <f t="shared" ref="Q4034:Q4097" si="385">IF(L4034&gt;0,P4034,0)</f>
        <v>0</v>
      </c>
    </row>
    <row r="4035" spans="1:17" x14ac:dyDescent="0.3">
      <c r="A4035">
        <f t="shared" si="380"/>
        <v>4035</v>
      </c>
      <c r="B4035" t="str">
        <f>IF(HLOOKUP("Memory",'vInfo (Imported)'!$1:$5000,A4035,FALSE)&gt;0,HLOOKUP("Memory",'vInfo (Imported)'!$1:$5000,A4035,FALSE),"")</f>
        <v/>
      </c>
      <c r="C4035" t="str">
        <f>IF(HLOOKUP("CPUs",'vInfo (Imported)'!$1:$5000,A4035,FALSE)&gt;0,
HLOOKUP("CPUs",'vInfo (Imported)'!$1:$5000,A4035,FALSE),
"")</f>
        <v/>
      </c>
      <c r="D4035" t="str">
        <f>IF(HLOOKUP($D$1,'vInfo (Imported)'!$1:$5000,A4035,FALSE)&gt;0,
HLOOKUP($D$1,'vInfo (Imported)'!$1:$5000,A4035,FALSE),
"")</f>
        <v/>
      </c>
      <c r="E4035" t="str">
        <f>IF(HLOOKUP("Category",'vInfo (Imported)'!$1:$5000,A4035,FALSE)&gt;0,
HLOOKUP("Category",'vInfo (Imported)'!$1:$5000,A4035,FALSE),
"")</f>
        <v/>
      </c>
      <c r="F4035" t="str">
        <f>IF(HLOOKUP("OS according to the configuration file",'vInfo (Imported)'!$1:$5000,A4035,FALSE)&gt;0,
HLOOKUP("OS according to the configuration file",'vInfo (Imported)'!$1:$5000,A4035,FALSE),
"")</f>
        <v/>
      </c>
      <c r="G4035" s="1" t="str">
        <f>IF(HLOOKUP("Cluster",'vInfo (Imported)'!$1:$5000,A4035,FALSE)&gt;0,
HLOOKUP("Cluster",'vInfo (Imported)'!$1:$5000,A4035,FALSE),
"")</f>
        <v/>
      </c>
      <c r="K4035" s="28">
        <f>'vCluster (Imported)'!A4035</f>
        <v>0</v>
      </c>
      <c r="L4035">
        <f t="shared" si="381"/>
        <v>0</v>
      </c>
      <c r="M4035">
        <f t="shared" si="382"/>
        <v>0</v>
      </c>
      <c r="N4035">
        <f t="shared" si="383"/>
        <v>0</v>
      </c>
      <c r="O4035" s="1">
        <f t="shared" si="384"/>
        <v>0</v>
      </c>
      <c r="P4035">
        <f>SUMIFS('vCluster (Imported)'!$G:$G,'vCluster (Imported)'!$A:$A,K4035)</f>
        <v>0</v>
      </c>
      <c r="Q4035">
        <f t="shared" si="385"/>
        <v>0</v>
      </c>
    </row>
    <row r="4036" spans="1:17" x14ac:dyDescent="0.3">
      <c r="A4036">
        <f t="shared" si="380"/>
        <v>4036</v>
      </c>
      <c r="B4036" t="str">
        <f>IF(HLOOKUP("Memory",'vInfo (Imported)'!$1:$5000,A4036,FALSE)&gt;0,HLOOKUP("Memory",'vInfo (Imported)'!$1:$5000,A4036,FALSE),"")</f>
        <v/>
      </c>
      <c r="C4036" t="str">
        <f>IF(HLOOKUP("CPUs",'vInfo (Imported)'!$1:$5000,A4036,FALSE)&gt;0,
HLOOKUP("CPUs",'vInfo (Imported)'!$1:$5000,A4036,FALSE),
"")</f>
        <v/>
      </c>
      <c r="D4036" t="str">
        <f>IF(HLOOKUP($D$1,'vInfo (Imported)'!$1:$5000,A4036,FALSE)&gt;0,
HLOOKUP($D$1,'vInfo (Imported)'!$1:$5000,A4036,FALSE),
"")</f>
        <v/>
      </c>
      <c r="E4036" t="str">
        <f>IF(HLOOKUP("Category",'vInfo (Imported)'!$1:$5000,A4036,FALSE)&gt;0,
HLOOKUP("Category",'vInfo (Imported)'!$1:$5000,A4036,FALSE),
"")</f>
        <v/>
      </c>
      <c r="F4036" t="str">
        <f>IF(HLOOKUP("OS according to the configuration file",'vInfo (Imported)'!$1:$5000,A4036,FALSE)&gt;0,
HLOOKUP("OS according to the configuration file",'vInfo (Imported)'!$1:$5000,A4036,FALSE),
"")</f>
        <v/>
      </c>
      <c r="G4036" s="1" t="str">
        <f>IF(HLOOKUP("Cluster",'vInfo (Imported)'!$1:$5000,A4036,FALSE)&gt;0,
HLOOKUP("Cluster",'vInfo (Imported)'!$1:$5000,A4036,FALSE),
"")</f>
        <v/>
      </c>
      <c r="K4036" s="28">
        <f>'vCluster (Imported)'!A4036</f>
        <v>0</v>
      </c>
      <c r="L4036">
        <f t="shared" si="381"/>
        <v>0</v>
      </c>
      <c r="M4036">
        <f t="shared" si="382"/>
        <v>0</v>
      </c>
      <c r="N4036">
        <f t="shared" si="383"/>
        <v>0</v>
      </c>
      <c r="O4036" s="1">
        <f t="shared" si="384"/>
        <v>0</v>
      </c>
      <c r="P4036">
        <f>SUMIFS('vCluster (Imported)'!$G:$G,'vCluster (Imported)'!$A:$A,K4036)</f>
        <v>0</v>
      </c>
      <c r="Q4036">
        <f t="shared" si="385"/>
        <v>0</v>
      </c>
    </row>
    <row r="4037" spans="1:17" x14ac:dyDescent="0.3">
      <c r="A4037">
        <f t="shared" si="380"/>
        <v>4037</v>
      </c>
      <c r="B4037" t="str">
        <f>IF(HLOOKUP("Memory",'vInfo (Imported)'!$1:$5000,A4037,FALSE)&gt;0,HLOOKUP("Memory",'vInfo (Imported)'!$1:$5000,A4037,FALSE),"")</f>
        <v/>
      </c>
      <c r="C4037" t="str">
        <f>IF(HLOOKUP("CPUs",'vInfo (Imported)'!$1:$5000,A4037,FALSE)&gt;0,
HLOOKUP("CPUs",'vInfo (Imported)'!$1:$5000,A4037,FALSE),
"")</f>
        <v/>
      </c>
      <c r="D4037" t="str">
        <f>IF(HLOOKUP($D$1,'vInfo (Imported)'!$1:$5000,A4037,FALSE)&gt;0,
HLOOKUP($D$1,'vInfo (Imported)'!$1:$5000,A4037,FALSE),
"")</f>
        <v/>
      </c>
      <c r="E4037" t="str">
        <f>IF(HLOOKUP("Category",'vInfo (Imported)'!$1:$5000,A4037,FALSE)&gt;0,
HLOOKUP("Category",'vInfo (Imported)'!$1:$5000,A4037,FALSE),
"")</f>
        <v/>
      </c>
      <c r="F4037" t="str">
        <f>IF(HLOOKUP("OS according to the configuration file",'vInfo (Imported)'!$1:$5000,A4037,FALSE)&gt;0,
HLOOKUP("OS according to the configuration file",'vInfo (Imported)'!$1:$5000,A4037,FALSE),
"")</f>
        <v/>
      </c>
      <c r="G4037" s="1" t="str">
        <f>IF(HLOOKUP("Cluster",'vInfo (Imported)'!$1:$5000,A4037,FALSE)&gt;0,
HLOOKUP("Cluster",'vInfo (Imported)'!$1:$5000,A4037,FALSE),
"")</f>
        <v/>
      </c>
      <c r="K4037" s="28">
        <f>'vCluster (Imported)'!A4037</f>
        <v>0</v>
      </c>
      <c r="L4037">
        <f t="shared" si="381"/>
        <v>0</v>
      </c>
      <c r="M4037">
        <f t="shared" si="382"/>
        <v>0</v>
      </c>
      <c r="N4037">
        <f t="shared" si="383"/>
        <v>0</v>
      </c>
      <c r="O4037" s="1">
        <f t="shared" si="384"/>
        <v>0</v>
      </c>
      <c r="P4037">
        <f>SUMIFS('vCluster (Imported)'!$G:$G,'vCluster (Imported)'!$A:$A,K4037)</f>
        <v>0</v>
      </c>
      <c r="Q4037">
        <f t="shared" si="385"/>
        <v>0</v>
      </c>
    </row>
    <row r="4038" spans="1:17" x14ac:dyDescent="0.3">
      <c r="A4038">
        <f t="shared" si="380"/>
        <v>4038</v>
      </c>
      <c r="B4038" t="str">
        <f>IF(HLOOKUP("Memory",'vInfo (Imported)'!$1:$5000,A4038,FALSE)&gt;0,HLOOKUP("Memory",'vInfo (Imported)'!$1:$5000,A4038,FALSE),"")</f>
        <v/>
      </c>
      <c r="C4038" t="str">
        <f>IF(HLOOKUP("CPUs",'vInfo (Imported)'!$1:$5000,A4038,FALSE)&gt;0,
HLOOKUP("CPUs",'vInfo (Imported)'!$1:$5000,A4038,FALSE),
"")</f>
        <v/>
      </c>
      <c r="D4038" t="str">
        <f>IF(HLOOKUP($D$1,'vInfo (Imported)'!$1:$5000,A4038,FALSE)&gt;0,
HLOOKUP($D$1,'vInfo (Imported)'!$1:$5000,A4038,FALSE),
"")</f>
        <v/>
      </c>
      <c r="E4038" t="str">
        <f>IF(HLOOKUP("Category",'vInfo (Imported)'!$1:$5000,A4038,FALSE)&gt;0,
HLOOKUP("Category",'vInfo (Imported)'!$1:$5000,A4038,FALSE),
"")</f>
        <v/>
      </c>
      <c r="F4038" t="str">
        <f>IF(HLOOKUP("OS according to the configuration file",'vInfo (Imported)'!$1:$5000,A4038,FALSE)&gt;0,
HLOOKUP("OS according to the configuration file",'vInfo (Imported)'!$1:$5000,A4038,FALSE),
"")</f>
        <v/>
      </c>
      <c r="G4038" s="1" t="str">
        <f>IF(HLOOKUP("Cluster",'vInfo (Imported)'!$1:$5000,A4038,FALSE)&gt;0,
HLOOKUP("Cluster",'vInfo (Imported)'!$1:$5000,A4038,FALSE),
"")</f>
        <v/>
      </c>
      <c r="K4038" s="28">
        <f>'vCluster (Imported)'!A4038</f>
        <v>0</v>
      </c>
      <c r="L4038">
        <f t="shared" si="381"/>
        <v>0</v>
      </c>
      <c r="M4038">
        <f t="shared" si="382"/>
        <v>0</v>
      </c>
      <c r="N4038">
        <f t="shared" si="383"/>
        <v>0</v>
      </c>
      <c r="O4038" s="1">
        <f t="shared" si="384"/>
        <v>0</v>
      </c>
      <c r="P4038">
        <f>SUMIFS('vCluster (Imported)'!$G:$G,'vCluster (Imported)'!$A:$A,K4038)</f>
        <v>0</v>
      </c>
      <c r="Q4038">
        <f t="shared" si="385"/>
        <v>0</v>
      </c>
    </row>
    <row r="4039" spans="1:17" x14ac:dyDescent="0.3">
      <c r="A4039">
        <f t="shared" si="380"/>
        <v>4039</v>
      </c>
      <c r="B4039" t="str">
        <f>IF(HLOOKUP("Memory",'vInfo (Imported)'!$1:$5000,A4039,FALSE)&gt;0,HLOOKUP("Memory",'vInfo (Imported)'!$1:$5000,A4039,FALSE),"")</f>
        <v/>
      </c>
      <c r="C4039" t="str">
        <f>IF(HLOOKUP("CPUs",'vInfo (Imported)'!$1:$5000,A4039,FALSE)&gt;0,
HLOOKUP("CPUs",'vInfo (Imported)'!$1:$5000,A4039,FALSE),
"")</f>
        <v/>
      </c>
      <c r="D4039" t="str">
        <f>IF(HLOOKUP($D$1,'vInfo (Imported)'!$1:$5000,A4039,FALSE)&gt;0,
HLOOKUP($D$1,'vInfo (Imported)'!$1:$5000,A4039,FALSE),
"")</f>
        <v/>
      </c>
      <c r="E4039" t="str">
        <f>IF(HLOOKUP("Category",'vInfo (Imported)'!$1:$5000,A4039,FALSE)&gt;0,
HLOOKUP("Category",'vInfo (Imported)'!$1:$5000,A4039,FALSE),
"")</f>
        <v/>
      </c>
      <c r="F4039" t="str">
        <f>IF(HLOOKUP("OS according to the configuration file",'vInfo (Imported)'!$1:$5000,A4039,FALSE)&gt;0,
HLOOKUP("OS according to the configuration file",'vInfo (Imported)'!$1:$5000,A4039,FALSE),
"")</f>
        <v/>
      </c>
      <c r="G4039" s="1" t="str">
        <f>IF(HLOOKUP("Cluster",'vInfo (Imported)'!$1:$5000,A4039,FALSE)&gt;0,
HLOOKUP("Cluster",'vInfo (Imported)'!$1:$5000,A4039,FALSE),
"")</f>
        <v/>
      </c>
      <c r="K4039" s="28">
        <f>'vCluster (Imported)'!A4039</f>
        <v>0</v>
      </c>
      <c r="L4039">
        <f t="shared" si="381"/>
        <v>0</v>
      </c>
      <c r="M4039">
        <f t="shared" si="382"/>
        <v>0</v>
      </c>
      <c r="N4039">
        <f t="shared" si="383"/>
        <v>0</v>
      </c>
      <c r="O4039" s="1">
        <f t="shared" si="384"/>
        <v>0</v>
      </c>
      <c r="P4039">
        <f>SUMIFS('vCluster (Imported)'!$G:$G,'vCluster (Imported)'!$A:$A,K4039)</f>
        <v>0</v>
      </c>
      <c r="Q4039">
        <f t="shared" si="385"/>
        <v>0</v>
      </c>
    </row>
    <row r="4040" spans="1:17" x14ac:dyDescent="0.3">
      <c r="A4040">
        <f t="shared" si="380"/>
        <v>4040</v>
      </c>
      <c r="B4040" t="str">
        <f>IF(HLOOKUP("Memory",'vInfo (Imported)'!$1:$5000,A4040,FALSE)&gt;0,HLOOKUP("Memory",'vInfo (Imported)'!$1:$5000,A4040,FALSE),"")</f>
        <v/>
      </c>
      <c r="C4040" t="str">
        <f>IF(HLOOKUP("CPUs",'vInfo (Imported)'!$1:$5000,A4040,FALSE)&gt;0,
HLOOKUP("CPUs",'vInfo (Imported)'!$1:$5000,A4040,FALSE),
"")</f>
        <v/>
      </c>
      <c r="D4040" t="str">
        <f>IF(HLOOKUP($D$1,'vInfo (Imported)'!$1:$5000,A4040,FALSE)&gt;0,
HLOOKUP($D$1,'vInfo (Imported)'!$1:$5000,A4040,FALSE),
"")</f>
        <v/>
      </c>
      <c r="E4040" t="str">
        <f>IF(HLOOKUP("Category",'vInfo (Imported)'!$1:$5000,A4040,FALSE)&gt;0,
HLOOKUP("Category",'vInfo (Imported)'!$1:$5000,A4040,FALSE),
"")</f>
        <v/>
      </c>
      <c r="F4040" t="str">
        <f>IF(HLOOKUP("OS according to the configuration file",'vInfo (Imported)'!$1:$5000,A4040,FALSE)&gt;0,
HLOOKUP("OS according to the configuration file",'vInfo (Imported)'!$1:$5000,A4040,FALSE),
"")</f>
        <v/>
      </c>
      <c r="G4040" s="1" t="str">
        <f>IF(HLOOKUP("Cluster",'vInfo (Imported)'!$1:$5000,A4040,FALSE)&gt;0,
HLOOKUP("Cluster",'vInfo (Imported)'!$1:$5000,A4040,FALSE),
"")</f>
        <v/>
      </c>
      <c r="K4040" s="28">
        <f>'vCluster (Imported)'!A4040</f>
        <v>0</v>
      </c>
      <c r="L4040">
        <f t="shared" si="381"/>
        <v>0</v>
      </c>
      <c r="M4040">
        <f t="shared" si="382"/>
        <v>0</v>
      </c>
      <c r="N4040">
        <f t="shared" si="383"/>
        <v>0</v>
      </c>
      <c r="O4040" s="1">
        <f t="shared" si="384"/>
        <v>0</v>
      </c>
      <c r="P4040">
        <f>SUMIFS('vCluster (Imported)'!$G:$G,'vCluster (Imported)'!$A:$A,K4040)</f>
        <v>0</v>
      </c>
      <c r="Q4040">
        <f t="shared" si="385"/>
        <v>0</v>
      </c>
    </row>
    <row r="4041" spans="1:17" x14ac:dyDescent="0.3">
      <c r="A4041">
        <f t="shared" si="380"/>
        <v>4041</v>
      </c>
      <c r="B4041" t="str">
        <f>IF(HLOOKUP("Memory",'vInfo (Imported)'!$1:$5000,A4041,FALSE)&gt;0,HLOOKUP("Memory",'vInfo (Imported)'!$1:$5000,A4041,FALSE),"")</f>
        <v/>
      </c>
      <c r="C4041" t="str">
        <f>IF(HLOOKUP("CPUs",'vInfo (Imported)'!$1:$5000,A4041,FALSE)&gt;0,
HLOOKUP("CPUs",'vInfo (Imported)'!$1:$5000,A4041,FALSE),
"")</f>
        <v/>
      </c>
      <c r="D4041" t="str">
        <f>IF(HLOOKUP($D$1,'vInfo (Imported)'!$1:$5000,A4041,FALSE)&gt;0,
HLOOKUP($D$1,'vInfo (Imported)'!$1:$5000,A4041,FALSE),
"")</f>
        <v/>
      </c>
      <c r="E4041" t="str">
        <f>IF(HLOOKUP("Category",'vInfo (Imported)'!$1:$5000,A4041,FALSE)&gt;0,
HLOOKUP("Category",'vInfo (Imported)'!$1:$5000,A4041,FALSE),
"")</f>
        <v/>
      </c>
      <c r="F4041" t="str">
        <f>IF(HLOOKUP("OS according to the configuration file",'vInfo (Imported)'!$1:$5000,A4041,FALSE)&gt;0,
HLOOKUP("OS according to the configuration file",'vInfo (Imported)'!$1:$5000,A4041,FALSE),
"")</f>
        <v/>
      </c>
      <c r="G4041" s="1" t="str">
        <f>IF(HLOOKUP("Cluster",'vInfo (Imported)'!$1:$5000,A4041,FALSE)&gt;0,
HLOOKUP("Cluster",'vInfo (Imported)'!$1:$5000,A4041,FALSE),
"")</f>
        <v/>
      </c>
      <c r="K4041" s="28">
        <f>'vCluster (Imported)'!A4041</f>
        <v>0</v>
      </c>
      <c r="L4041">
        <f t="shared" si="381"/>
        <v>0</v>
      </c>
      <c r="M4041">
        <f t="shared" si="382"/>
        <v>0</v>
      </c>
      <c r="N4041">
        <f t="shared" si="383"/>
        <v>0</v>
      </c>
      <c r="O4041" s="1">
        <f t="shared" si="384"/>
        <v>0</v>
      </c>
      <c r="P4041">
        <f>SUMIFS('vCluster (Imported)'!$G:$G,'vCluster (Imported)'!$A:$A,K4041)</f>
        <v>0</v>
      </c>
      <c r="Q4041">
        <f t="shared" si="385"/>
        <v>0</v>
      </c>
    </row>
    <row r="4042" spans="1:17" x14ac:dyDescent="0.3">
      <c r="A4042">
        <f t="shared" si="380"/>
        <v>4042</v>
      </c>
      <c r="B4042" t="str">
        <f>IF(HLOOKUP("Memory",'vInfo (Imported)'!$1:$5000,A4042,FALSE)&gt;0,HLOOKUP("Memory",'vInfo (Imported)'!$1:$5000,A4042,FALSE),"")</f>
        <v/>
      </c>
      <c r="C4042" t="str">
        <f>IF(HLOOKUP("CPUs",'vInfo (Imported)'!$1:$5000,A4042,FALSE)&gt;0,
HLOOKUP("CPUs",'vInfo (Imported)'!$1:$5000,A4042,FALSE),
"")</f>
        <v/>
      </c>
      <c r="D4042" t="str">
        <f>IF(HLOOKUP($D$1,'vInfo (Imported)'!$1:$5000,A4042,FALSE)&gt;0,
HLOOKUP($D$1,'vInfo (Imported)'!$1:$5000,A4042,FALSE),
"")</f>
        <v/>
      </c>
      <c r="E4042" t="str">
        <f>IF(HLOOKUP("Category",'vInfo (Imported)'!$1:$5000,A4042,FALSE)&gt;0,
HLOOKUP("Category",'vInfo (Imported)'!$1:$5000,A4042,FALSE),
"")</f>
        <v/>
      </c>
      <c r="F4042" t="str">
        <f>IF(HLOOKUP("OS according to the configuration file",'vInfo (Imported)'!$1:$5000,A4042,FALSE)&gt;0,
HLOOKUP("OS according to the configuration file",'vInfo (Imported)'!$1:$5000,A4042,FALSE),
"")</f>
        <v/>
      </c>
      <c r="G4042" s="1" t="str">
        <f>IF(HLOOKUP("Cluster",'vInfo (Imported)'!$1:$5000,A4042,FALSE)&gt;0,
HLOOKUP("Cluster",'vInfo (Imported)'!$1:$5000,A4042,FALSE),
"")</f>
        <v/>
      </c>
      <c r="K4042" s="28">
        <f>'vCluster (Imported)'!A4042</f>
        <v>0</v>
      </c>
      <c r="L4042">
        <f t="shared" si="381"/>
        <v>0</v>
      </c>
      <c r="M4042">
        <f t="shared" si="382"/>
        <v>0</v>
      </c>
      <c r="N4042">
        <f t="shared" si="383"/>
        <v>0</v>
      </c>
      <c r="O4042" s="1">
        <f t="shared" si="384"/>
        <v>0</v>
      </c>
      <c r="P4042">
        <f>SUMIFS('vCluster (Imported)'!$G:$G,'vCluster (Imported)'!$A:$A,K4042)</f>
        <v>0</v>
      </c>
      <c r="Q4042">
        <f t="shared" si="385"/>
        <v>0</v>
      </c>
    </row>
    <row r="4043" spans="1:17" x14ac:dyDescent="0.3">
      <c r="A4043">
        <f t="shared" si="380"/>
        <v>4043</v>
      </c>
      <c r="B4043" t="str">
        <f>IF(HLOOKUP("Memory",'vInfo (Imported)'!$1:$5000,A4043,FALSE)&gt;0,HLOOKUP("Memory",'vInfo (Imported)'!$1:$5000,A4043,FALSE),"")</f>
        <v/>
      </c>
      <c r="C4043" t="str">
        <f>IF(HLOOKUP("CPUs",'vInfo (Imported)'!$1:$5000,A4043,FALSE)&gt;0,
HLOOKUP("CPUs",'vInfo (Imported)'!$1:$5000,A4043,FALSE),
"")</f>
        <v/>
      </c>
      <c r="D4043" t="str">
        <f>IF(HLOOKUP($D$1,'vInfo (Imported)'!$1:$5000,A4043,FALSE)&gt;0,
HLOOKUP($D$1,'vInfo (Imported)'!$1:$5000,A4043,FALSE),
"")</f>
        <v/>
      </c>
      <c r="E4043" t="str">
        <f>IF(HLOOKUP("Category",'vInfo (Imported)'!$1:$5000,A4043,FALSE)&gt;0,
HLOOKUP("Category",'vInfo (Imported)'!$1:$5000,A4043,FALSE),
"")</f>
        <v/>
      </c>
      <c r="F4043" t="str">
        <f>IF(HLOOKUP("OS according to the configuration file",'vInfo (Imported)'!$1:$5000,A4043,FALSE)&gt;0,
HLOOKUP("OS according to the configuration file",'vInfo (Imported)'!$1:$5000,A4043,FALSE),
"")</f>
        <v/>
      </c>
      <c r="G4043" s="1" t="str">
        <f>IF(HLOOKUP("Cluster",'vInfo (Imported)'!$1:$5000,A4043,FALSE)&gt;0,
HLOOKUP("Cluster",'vInfo (Imported)'!$1:$5000,A4043,FALSE),
"")</f>
        <v/>
      </c>
      <c r="K4043" s="28">
        <f>'vCluster (Imported)'!A4043</f>
        <v>0</v>
      </c>
      <c r="L4043">
        <f t="shared" si="381"/>
        <v>0</v>
      </c>
      <c r="M4043">
        <f t="shared" si="382"/>
        <v>0</v>
      </c>
      <c r="N4043">
        <f t="shared" si="383"/>
        <v>0</v>
      </c>
      <c r="O4043" s="1">
        <f t="shared" si="384"/>
        <v>0</v>
      </c>
      <c r="P4043">
        <f>SUMIFS('vCluster (Imported)'!$G:$G,'vCluster (Imported)'!$A:$A,K4043)</f>
        <v>0</v>
      </c>
      <c r="Q4043">
        <f t="shared" si="385"/>
        <v>0</v>
      </c>
    </row>
    <row r="4044" spans="1:17" x14ac:dyDescent="0.3">
      <c r="A4044">
        <f t="shared" si="380"/>
        <v>4044</v>
      </c>
      <c r="B4044" t="str">
        <f>IF(HLOOKUP("Memory",'vInfo (Imported)'!$1:$5000,A4044,FALSE)&gt;0,HLOOKUP("Memory",'vInfo (Imported)'!$1:$5000,A4044,FALSE),"")</f>
        <v/>
      </c>
      <c r="C4044" t="str">
        <f>IF(HLOOKUP("CPUs",'vInfo (Imported)'!$1:$5000,A4044,FALSE)&gt;0,
HLOOKUP("CPUs",'vInfo (Imported)'!$1:$5000,A4044,FALSE),
"")</f>
        <v/>
      </c>
      <c r="D4044" t="str">
        <f>IF(HLOOKUP($D$1,'vInfo (Imported)'!$1:$5000,A4044,FALSE)&gt;0,
HLOOKUP($D$1,'vInfo (Imported)'!$1:$5000,A4044,FALSE),
"")</f>
        <v/>
      </c>
      <c r="E4044" t="str">
        <f>IF(HLOOKUP("Category",'vInfo (Imported)'!$1:$5000,A4044,FALSE)&gt;0,
HLOOKUP("Category",'vInfo (Imported)'!$1:$5000,A4044,FALSE),
"")</f>
        <v/>
      </c>
      <c r="F4044" t="str">
        <f>IF(HLOOKUP("OS according to the configuration file",'vInfo (Imported)'!$1:$5000,A4044,FALSE)&gt;0,
HLOOKUP("OS according to the configuration file",'vInfo (Imported)'!$1:$5000,A4044,FALSE),
"")</f>
        <v/>
      </c>
      <c r="G4044" s="1" t="str">
        <f>IF(HLOOKUP("Cluster",'vInfo (Imported)'!$1:$5000,A4044,FALSE)&gt;0,
HLOOKUP("Cluster",'vInfo (Imported)'!$1:$5000,A4044,FALSE),
"")</f>
        <v/>
      </c>
      <c r="K4044" s="28">
        <f>'vCluster (Imported)'!A4044</f>
        <v>0</v>
      </c>
      <c r="L4044">
        <f t="shared" si="381"/>
        <v>0</v>
      </c>
      <c r="M4044">
        <f t="shared" si="382"/>
        <v>0</v>
      </c>
      <c r="N4044">
        <f t="shared" si="383"/>
        <v>0</v>
      </c>
      <c r="O4044" s="1">
        <f t="shared" si="384"/>
        <v>0</v>
      </c>
      <c r="P4044">
        <f>SUMIFS('vCluster (Imported)'!$G:$G,'vCluster (Imported)'!$A:$A,K4044)</f>
        <v>0</v>
      </c>
      <c r="Q4044">
        <f t="shared" si="385"/>
        <v>0</v>
      </c>
    </row>
    <row r="4045" spans="1:17" x14ac:dyDescent="0.3">
      <c r="A4045">
        <f t="shared" si="380"/>
        <v>4045</v>
      </c>
      <c r="B4045" t="str">
        <f>IF(HLOOKUP("Memory",'vInfo (Imported)'!$1:$5000,A4045,FALSE)&gt;0,HLOOKUP("Memory",'vInfo (Imported)'!$1:$5000,A4045,FALSE),"")</f>
        <v/>
      </c>
      <c r="C4045" t="str">
        <f>IF(HLOOKUP("CPUs",'vInfo (Imported)'!$1:$5000,A4045,FALSE)&gt;0,
HLOOKUP("CPUs",'vInfo (Imported)'!$1:$5000,A4045,FALSE),
"")</f>
        <v/>
      </c>
      <c r="D4045" t="str">
        <f>IF(HLOOKUP($D$1,'vInfo (Imported)'!$1:$5000,A4045,FALSE)&gt;0,
HLOOKUP($D$1,'vInfo (Imported)'!$1:$5000,A4045,FALSE),
"")</f>
        <v/>
      </c>
      <c r="E4045" t="str">
        <f>IF(HLOOKUP("Category",'vInfo (Imported)'!$1:$5000,A4045,FALSE)&gt;0,
HLOOKUP("Category",'vInfo (Imported)'!$1:$5000,A4045,FALSE),
"")</f>
        <v/>
      </c>
      <c r="F4045" t="str">
        <f>IF(HLOOKUP("OS according to the configuration file",'vInfo (Imported)'!$1:$5000,A4045,FALSE)&gt;0,
HLOOKUP("OS according to the configuration file",'vInfo (Imported)'!$1:$5000,A4045,FALSE),
"")</f>
        <v/>
      </c>
      <c r="G4045" s="1" t="str">
        <f>IF(HLOOKUP("Cluster",'vInfo (Imported)'!$1:$5000,A4045,FALSE)&gt;0,
HLOOKUP("Cluster",'vInfo (Imported)'!$1:$5000,A4045,FALSE),
"")</f>
        <v/>
      </c>
      <c r="K4045" s="28">
        <f>'vCluster (Imported)'!A4045</f>
        <v>0</v>
      </c>
      <c r="L4045">
        <f t="shared" si="381"/>
        <v>0</v>
      </c>
      <c r="M4045">
        <f t="shared" si="382"/>
        <v>0</v>
      </c>
      <c r="N4045">
        <f t="shared" si="383"/>
        <v>0</v>
      </c>
      <c r="O4045" s="1">
        <f t="shared" si="384"/>
        <v>0</v>
      </c>
      <c r="P4045">
        <f>SUMIFS('vCluster (Imported)'!$G:$G,'vCluster (Imported)'!$A:$A,K4045)</f>
        <v>0</v>
      </c>
      <c r="Q4045">
        <f t="shared" si="385"/>
        <v>0</v>
      </c>
    </row>
    <row r="4046" spans="1:17" x14ac:dyDescent="0.3">
      <c r="A4046">
        <f t="shared" si="380"/>
        <v>4046</v>
      </c>
      <c r="B4046" t="str">
        <f>IF(HLOOKUP("Memory",'vInfo (Imported)'!$1:$5000,A4046,FALSE)&gt;0,HLOOKUP("Memory",'vInfo (Imported)'!$1:$5000,A4046,FALSE),"")</f>
        <v/>
      </c>
      <c r="C4046" t="str">
        <f>IF(HLOOKUP("CPUs",'vInfo (Imported)'!$1:$5000,A4046,FALSE)&gt;0,
HLOOKUP("CPUs",'vInfo (Imported)'!$1:$5000,A4046,FALSE),
"")</f>
        <v/>
      </c>
      <c r="D4046" t="str">
        <f>IF(HLOOKUP($D$1,'vInfo (Imported)'!$1:$5000,A4046,FALSE)&gt;0,
HLOOKUP($D$1,'vInfo (Imported)'!$1:$5000,A4046,FALSE),
"")</f>
        <v/>
      </c>
      <c r="E4046" t="str">
        <f>IF(HLOOKUP("Category",'vInfo (Imported)'!$1:$5000,A4046,FALSE)&gt;0,
HLOOKUP("Category",'vInfo (Imported)'!$1:$5000,A4046,FALSE),
"")</f>
        <v/>
      </c>
      <c r="F4046" t="str">
        <f>IF(HLOOKUP("OS according to the configuration file",'vInfo (Imported)'!$1:$5000,A4046,FALSE)&gt;0,
HLOOKUP("OS according to the configuration file",'vInfo (Imported)'!$1:$5000,A4046,FALSE),
"")</f>
        <v/>
      </c>
      <c r="G4046" s="1" t="str">
        <f>IF(HLOOKUP("Cluster",'vInfo (Imported)'!$1:$5000,A4046,FALSE)&gt;0,
HLOOKUP("Cluster",'vInfo (Imported)'!$1:$5000,A4046,FALSE),
"")</f>
        <v/>
      </c>
      <c r="K4046" s="28">
        <f>'vCluster (Imported)'!A4046</f>
        <v>0</v>
      </c>
      <c r="L4046">
        <f t="shared" si="381"/>
        <v>0</v>
      </c>
      <c r="M4046">
        <f t="shared" si="382"/>
        <v>0</v>
      </c>
      <c r="N4046">
        <f t="shared" si="383"/>
        <v>0</v>
      </c>
      <c r="O4046" s="1">
        <f t="shared" si="384"/>
        <v>0</v>
      </c>
      <c r="P4046">
        <f>SUMIFS('vCluster (Imported)'!$G:$G,'vCluster (Imported)'!$A:$A,K4046)</f>
        <v>0</v>
      </c>
      <c r="Q4046">
        <f t="shared" si="385"/>
        <v>0</v>
      </c>
    </row>
    <row r="4047" spans="1:17" x14ac:dyDescent="0.3">
      <c r="A4047">
        <f t="shared" si="380"/>
        <v>4047</v>
      </c>
      <c r="B4047" t="str">
        <f>IF(HLOOKUP("Memory",'vInfo (Imported)'!$1:$5000,A4047,FALSE)&gt;0,HLOOKUP("Memory",'vInfo (Imported)'!$1:$5000,A4047,FALSE),"")</f>
        <v/>
      </c>
      <c r="C4047" t="str">
        <f>IF(HLOOKUP("CPUs",'vInfo (Imported)'!$1:$5000,A4047,FALSE)&gt;0,
HLOOKUP("CPUs",'vInfo (Imported)'!$1:$5000,A4047,FALSE),
"")</f>
        <v/>
      </c>
      <c r="D4047" t="str">
        <f>IF(HLOOKUP($D$1,'vInfo (Imported)'!$1:$5000,A4047,FALSE)&gt;0,
HLOOKUP($D$1,'vInfo (Imported)'!$1:$5000,A4047,FALSE),
"")</f>
        <v/>
      </c>
      <c r="E4047" t="str">
        <f>IF(HLOOKUP("Category",'vInfo (Imported)'!$1:$5000,A4047,FALSE)&gt;0,
HLOOKUP("Category",'vInfo (Imported)'!$1:$5000,A4047,FALSE),
"")</f>
        <v/>
      </c>
      <c r="F4047" t="str">
        <f>IF(HLOOKUP("OS according to the configuration file",'vInfo (Imported)'!$1:$5000,A4047,FALSE)&gt;0,
HLOOKUP("OS according to the configuration file",'vInfo (Imported)'!$1:$5000,A4047,FALSE),
"")</f>
        <v/>
      </c>
      <c r="G4047" s="1" t="str">
        <f>IF(HLOOKUP("Cluster",'vInfo (Imported)'!$1:$5000,A4047,FALSE)&gt;0,
HLOOKUP("Cluster",'vInfo (Imported)'!$1:$5000,A4047,FALSE),
"")</f>
        <v/>
      </c>
      <c r="K4047" s="28">
        <f>'vCluster (Imported)'!A4047</f>
        <v>0</v>
      </c>
      <c r="L4047">
        <f t="shared" si="381"/>
        <v>0</v>
      </c>
      <c r="M4047">
        <f t="shared" si="382"/>
        <v>0</v>
      </c>
      <c r="N4047">
        <f t="shared" si="383"/>
        <v>0</v>
      </c>
      <c r="O4047" s="1">
        <f t="shared" si="384"/>
        <v>0</v>
      </c>
      <c r="P4047">
        <f>SUMIFS('vCluster (Imported)'!$G:$G,'vCluster (Imported)'!$A:$A,K4047)</f>
        <v>0</v>
      </c>
      <c r="Q4047">
        <f t="shared" si="385"/>
        <v>0</v>
      </c>
    </row>
    <row r="4048" spans="1:17" x14ac:dyDescent="0.3">
      <c r="A4048">
        <f t="shared" si="380"/>
        <v>4048</v>
      </c>
      <c r="B4048" t="str">
        <f>IF(HLOOKUP("Memory",'vInfo (Imported)'!$1:$5000,A4048,FALSE)&gt;0,HLOOKUP("Memory",'vInfo (Imported)'!$1:$5000,A4048,FALSE),"")</f>
        <v/>
      </c>
      <c r="C4048" t="str">
        <f>IF(HLOOKUP("CPUs",'vInfo (Imported)'!$1:$5000,A4048,FALSE)&gt;0,
HLOOKUP("CPUs",'vInfo (Imported)'!$1:$5000,A4048,FALSE),
"")</f>
        <v/>
      </c>
      <c r="D4048" t="str">
        <f>IF(HLOOKUP($D$1,'vInfo (Imported)'!$1:$5000,A4048,FALSE)&gt;0,
HLOOKUP($D$1,'vInfo (Imported)'!$1:$5000,A4048,FALSE),
"")</f>
        <v/>
      </c>
      <c r="E4048" t="str">
        <f>IF(HLOOKUP("Category",'vInfo (Imported)'!$1:$5000,A4048,FALSE)&gt;0,
HLOOKUP("Category",'vInfo (Imported)'!$1:$5000,A4048,FALSE),
"")</f>
        <v/>
      </c>
      <c r="F4048" t="str">
        <f>IF(HLOOKUP("OS according to the configuration file",'vInfo (Imported)'!$1:$5000,A4048,FALSE)&gt;0,
HLOOKUP("OS according to the configuration file",'vInfo (Imported)'!$1:$5000,A4048,FALSE),
"")</f>
        <v/>
      </c>
      <c r="G4048" s="1" t="str">
        <f>IF(HLOOKUP("Cluster",'vInfo (Imported)'!$1:$5000,A4048,FALSE)&gt;0,
HLOOKUP("Cluster",'vInfo (Imported)'!$1:$5000,A4048,FALSE),
"")</f>
        <v/>
      </c>
      <c r="K4048" s="28">
        <f>'vCluster (Imported)'!A4048</f>
        <v>0</v>
      </c>
      <c r="L4048">
        <f t="shared" si="381"/>
        <v>0</v>
      </c>
      <c r="M4048">
        <f t="shared" si="382"/>
        <v>0</v>
      </c>
      <c r="N4048">
        <f t="shared" si="383"/>
        <v>0</v>
      </c>
      <c r="O4048" s="1">
        <f t="shared" si="384"/>
        <v>0</v>
      </c>
      <c r="P4048">
        <f>SUMIFS('vCluster (Imported)'!$G:$G,'vCluster (Imported)'!$A:$A,K4048)</f>
        <v>0</v>
      </c>
      <c r="Q4048">
        <f t="shared" si="385"/>
        <v>0</v>
      </c>
    </row>
    <row r="4049" spans="1:17" x14ac:dyDescent="0.3">
      <c r="A4049">
        <f t="shared" si="380"/>
        <v>4049</v>
      </c>
      <c r="B4049" t="str">
        <f>IF(HLOOKUP("Memory",'vInfo (Imported)'!$1:$5000,A4049,FALSE)&gt;0,HLOOKUP("Memory",'vInfo (Imported)'!$1:$5000,A4049,FALSE),"")</f>
        <v/>
      </c>
      <c r="C4049" t="str">
        <f>IF(HLOOKUP("CPUs",'vInfo (Imported)'!$1:$5000,A4049,FALSE)&gt;0,
HLOOKUP("CPUs",'vInfo (Imported)'!$1:$5000,A4049,FALSE),
"")</f>
        <v/>
      </c>
      <c r="D4049" t="str">
        <f>IF(HLOOKUP($D$1,'vInfo (Imported)'!$1:$5000,A4049,FALSE)&gt;0,
HLOOKUP($D$1,'vInfo (Imported)'!$1:$5000,A4049,FALSE),
"")</f>
        <v/>
      </c>
      <c r="E4049" t="str">
        <f>IF(HLOOKUP("Category",'vInfo (Imported)'!$1:$5000,A4049,FALSE)&gt;0,
HLOOKUP("Category",'vInfo (Imported)'!$1:$5000,A4049,FALSE),
"")</f>
        <v/>
      </c>
      <c r="F4049" t="str">
        <f>IF(HLOOKUP("OS according to the configuration file",'vInfo (Imported)'!$1:$5000,A4049,FALSE)&gt;0,
HLOOKUP("OS according to the configuration file",'vInfo (Imported)'!$1:$5000,A4049,FALSE),
"")</f>
        <v/>
      </c>
      <c r="G4049" s="1" t="str">
        <f>IF(HLOOKUP("Cluster",'vInfo (Imported)'!$1:$5000,A4049,FALSE)&gt;0,
HLOOKUP("Cluster",'vInfo (Imported)'!$1:$5000,A4049,FALSE),
"")</f>
        <v/>
      </c>
      <c r="K4049" s="28">
        <f>'vCluster (Imported)'!A4049</f>
        <v>0</v>
      </c>
      <c r="L4049">
        <f t="shared" si="381"/>
        <v>0</v>
      </c>
      <c r="M4049">
        <f t="shared" si="382"/>
        <v>0</v>
      </c>
      <c r="N4049">
        <f t="shared" si="383"/>
        <v>0</v>
      </c>
      <c r="O4049" s="1">
        <f t="shared" si="384"/>
        <v>0</v>
      </c>
      <c r="P4049">
        <f>SUMIFS('vCluster (Imported)'!$G:$G,'vCluster (Imported)'!$A:$A,K4049)</f>
        <v>0</v>
      </c>
      <c r="Q4049">
        <f t="shared" si="385"/>
        <v>0</v>
      </c>
    </row>
    <row r="4050" spans="1:17" x14ac:dyDescent="0.3">
      <c r="A4050">
        <f t="shared" si="380"/>
        <v>4050</v>
      </c>
      <c r="B4050" t="str">
        <f>IF(HLOOKUP("Memory",'vInfo (Imported)'!$1:$5000,A4050,FALSE)&gt;0,HLOOKUP("Memory",'vInfo (Imported)'!$1:$5000,A4050,FALSE),"")</f>
        <v/>
      </c>
      <c r="C4050" t="str">
        <f>IF(HLOOKUP("CPUs",'vInfo (Imported)'!$1:$5000,A4050,FALSE)&gt;0,
HLOOKUP("CPUs",'vInfo (Imported)'!$1:$5000,A4050,FALSE),
"")</f>
        <v/>
      </c>
      <c r="D4050" t="str">
        <f>IF(HLOOKUP($D$1,'vInfo (Imported)'!$1:$5000,A4050,FALSE)&gt;0,
HLOOKUP($D$1,'vInfo (Imported)'!$1:$5000,A4050,FALSE),
"")</f>
        <v/>
      </c>
      <c r="E4050" t="str">
        <f>IF(HLOOKUP("Category",'vInfo (Imported)'!$1:$5000,A4050,FALSE)&gt;0,
HLOOKUP("Category",'vInfo (Imported)'!$1:$5000,A4050,FALSE),
"")</f>
        <v/>
      </c>
      <c r="F4050" t="str">
        <f>IF(HLOOKUP("OS according to the configuration file",'vInfo (Imported)'!$1:$5000,A4050,FALSE)&gt;0,
HLOOKUP("OS according to the configuration file",'vInfo (Imported)'!$1:$5000,A4050,FALSE),
"")</f>
        <v/>
      </c>
      <c r="G4050" s="1" t="str">
        <f>IF(HLOOKUP("Cluster",'vInfo (Imported)'!$1:$5000,A4050,FALSE)&gt;0,
HLOOKUP("Cluster",'vInfo (Imported)'!$1:$5000,A4050,FALSE),
"")</f>
        <v/>
      </c>
      <c r="K4050" s="28">
        <f>'vCluster (Imported)'!A4050</f>
        <v>0</v>
      </c>
      <c r="L4050">
        <f t="shared" si="381"/>
        <v>0</v>
      </c>
      <c r="M4050">
        <f t="shared" si="382"/>
        <v>0</v>
      </c>
      <c r="N4050">
        <f t="shared" si="383"/>
        <v>0</v>
      </c>
      <c r="O4050" s="1">
        <f t="shared" si="384"/>
        <v>0</v>
      </c>
      <c r="P4050">
        <f>SUMIFS('vCluster (Imported)'!$G:$G,'vCluster (Imported)'!$A:$A,K4050)</f>
        <v>0</v>
      </c>
      <c r="Q4050">
        <f t="shared" si="385"/>
        <v>0</v>
      </c>
    </row>
    <row r="4051" spans="1:17" x14ac:dyDescent="0.3">
      <c r="A4051">
        <f t="shared" si="380"/>
        <v>4051</v>
      </c>
      <c r="B4051" t="str">
        <f>IF(HLOOKUP("Memory",'vInfo (Imported)'!$1:$5000,A4051,FALSE)&gt;0,HLOOKUP("Memory",'vInfo (Imported)'!$1:$5000,A4051,FALSE),"")</f>
        <v/>
      </c>
      <c r="C4051" t="str">
        <f>IF(HLOOKUP("CPUs",'vInfo (Imported)'!$1:$5000,A4051,FALSE)&gt;0,
HLOOKUP("CPUs",'vInfo (Imported)'!$1:$5000,A4051,FALSE),
"")</f>
        <v/>
      </c>
      <c r="D4051" t="str">
        <f>IF(HLOOKUP($D$1,'vInfo (Imported)'!$1:$5000,A4051,FALSE)&gt;0,
HLOOKUP($D$1,'vInfo (Imported)'!$1:$5000,A4051,FALSE),
"")</f>
        <v/>
      </c>
      <c r="E4051" t="str">
        <f>IF(HLOOKUP("Category",'vInfo (Imported)'!$1:$5000,A4051,FALSE)&gt;0,
HLOOKUP("Category",'vInfo (Imported)'!$1:$5000,A4051,FALSE),
"")</f>
        <v/>
      </c>
      <c r="F4051" t="str">
        <f>IF(HLOOKUP("OS according to the configuration file",'vInfo (Imported)'!$1:$5000,A4051,FALSE)&gt;0,
HLOOKUP("OS according to the configuration file",'vInfo (Imported)'!$1:$5000,A4051,FALSE),
"")</f>
        <v/>
      </c>
      <c r="G4051" s="1" t="str">
        <f>IF(HLOOKUP("Cluster",'vInfo (Imported)'!$1:$5000,A4051,FALSE)&gt;0,
HLOOKUP("Cluster",'vInfo (Imported)'!$1:$5000,A4051,FALSE),
"")</f>
        <v/>
      </c>
      <c r="K4051" s="28">
        <f>'vCluster (Imported)'!A4051</f>
        <v>0</v>
      </c>
      <c r="L4051">
        <f t="shared" si="381"/>
        <v>0</v>
      </c>
      <c r="M4051">
        <f t="shared" si="382"/>
        <v>0</v>
      </c>
      <c r="N4051">
        <f t="shared" si="383"/>
        <v>0</v>
      </c>
      <c r="O4051" s="1">
        <f t="shared" si="384"/>
        <v>0</v>
      </c>
      <c r="P4051">
        <f>SUMIFS('vCluster (Imported)'!$G:$G,'vCluster (Imported)'!$A:$A,K4051)</f>
        <v>0</v>
      </c>
      <c r="Q4051">
        <f t="shared" si="385"/>
        <v>0</v>
      </c>
    </row>
    <row r="4052" spans="1:17" x14ac:dyDescent="0.3">
      <c r="A4052">
        <f t="shared" si="380"/>
        <v>4052</v>
      </c>
      <c r="B4052" t="str">
        <f>IF(HLOOKUP("Memory",'vInfo (Imported)'!$1:$5000,A4052,FALSE)&gt;0,HLOOKUP("Memory",'vInfo (Imported)'!$1:$5000,A4052,FALSE),"")</f>
        <v/>
      </c>
      <c r="C4052" t="str">
        <f>IF(HLOOKUP("CPUs",'vInfo (Imported)'!$1:$5000,A4052,FALSE)&gt;0,
HLOOKUP("CPUs",'vInfo (Imported)'!$1:$5000,A4052,FALSE),
"")</f>
        <v/>
      </c>
      <c r="D4052" t="str">
        <f>IF(HLOOKUP($D$1,'vInfo (Imported)'!$1:$5000,A4052,FALSE)&gt;0,
HLOOKUP($D$1,'vInfo (Imported)'!$1:$5000,A4052,FALSE),
"")</f>
        <v/>
      </c>
      <c r="E4052" t="str">
        <f>IF(HLOOKUP("Category",'vInfo (Imported)'!$1:$5000,A4052,FALSE)&gt;0,
HLOOKUP("Category",'vInfo (Imported)'!$1:$5000,A4052,FALSE),
"")</f>
        <v/>
      </c>
      <c r="F4052" t="str">
        <f>IF(HLOOKUP("OS according to the configuration file",'vInfo (Imported)'!$1:$5000,A4052,FALSE)&gt;0,
HLOOKUP("OS according to the configuration file",'vInfo (Imported)'!$1:$5000,A4052,FALSE),
"")</f>
        <v/>
      </c>
      <c r="G4052" s="1" t="str">
        <f>IF(HLOOKUP("Cluster",'vInfo (Imported)'!$1:$5000,A4052,FALSE)&gt;0,
HLOOKUP("Cluster",'vInfo (Imported)'!$1:$5000,A4052,FALSE),
"")</f>
        <v/>
      </c>
      <c r="K4052" s="28">
        <f>'vCluster (Imported)'!A4052</f>
        <v>0</v>
      </c>
      <c r="L4052">
        <f t="shared" si="381"/>
        <v>0</v>
      </c>
      <c r="M4052">
        <f t="shared" si="382"/>
        <v>0</v>
      </c>
      <c r="N4052">
        <f t="shared" si="383"/>
        <v>0</v>
      </c>
      <c r="O4052" s="1">
        <f t="shared" si="384"/>
        <v>0</v>
      </c>
      <c r="P4052">
        <f>SUMIFS('vCluster (Imported)'!$G:$G,'vCluster (Imported)'!$A:$A,K4052)</f>
        <v>0</v>
      </c>
      <c r="Q4052">
        <f t="shared" si="385"/>
        <v>0</v>
      </c>
    </row>
    <row r="4053" spans="1:17" x14ac:dyDescent="0.3">
      <c r="A4053">
        <f t="shared" si="380"/>
        <v>4053</v>
      </c>
      <c r="B4053" t="str">
        <f>IF(HLOOKUP("Memory",'vInfo (Imported)'!$1:$5000,A4053,FALSE)&gt;0,HLOOKUP("Memory",'vInfo (Imported)'!$1:$5000,A4053,FALSE),"")</f>
        <v/>
      </c>
      <c r="C4053" t="str">
        <f>IF(HLOOKUP("CPUs",'vInfo (Imported)'!$1:$5000,A4053,FALSE)&gt;0,
HLOOKUP("CPUs",'vInfo (Imported)'!$1:$5000,A4053,FALSE),
"")</f>
        <v/>
      </c>
      <c r="D4053" t="str">
        <f>IF(HLOOKUP($D$1,'vInfo (Imported)'!$1:$5000,A4053,FALSE)&gt;0,
HLOOKUP($D$1,'vInfo (Imported)'!$1:$5000,A4053,FALSE),
"")</f>
        <v/>
      </c>
      <c r="E4053" t="str">
        <f>IF(HLOOKUP("Category",'vInfo (Imported)'!$1:$5000,A4053,FALSE)&gt;0,
HLOOKUP("Category",'vInfo (Imported)'!$1:$5000,A4053,FALSE),
"")</f>
        <v/>
      </c>
      <c r="F4053" t="str">
        <f>IF(HLOOKUP("OS according to the configuration file",'vInfo (Imported)'!$1:$5000,A4053,FALSE)&gt;0,
HLOOKUP("OS according to the configuration file",'vInfo (Imported)'!$1:$5000,A4053,FALSE),
"")</f>
        <v/>
      </c>
      <c r="G4053" s="1" t="str">
        <f>IF(HLOOKUP("Cluster",'vInfo (Imported)'!$1:$5000,A4053,FALSE)&gt;0,
HLOOKUP("Cluster",'vInfo (Imported)'!$1:$5000,A4053,FALSE),
"")</f>
        <v/>
      </c>
      <c r="K4053" s="28">
        <f>'vCluster (Imported)'!A4053</f>
        <v>0</v>
      </c>
      <c r="L4053">
        <f t="shared" si="381"/>
        <v>0</v>
      </c>
      <c r="M4053">
        <f t="shared" si="382"/>
        <v>0</v>
      </c>
      <c r="N4053">
        <f t="shared" si="383"/>
        <v>0</v>
      </c>
      <c r="O4053" s="1">
        <f t="shared" si="384"/>
        <v>0</v>
      </c>
      <c r="P4053">
        <f>SUMIFS('vCluster (Imported)'!$G:$G,'vCluster (Imported)'!$A:$A,K4053)</f>
        <v>0</v>
      </c>
      <c r="Q4053">
        <f t="shared" si="385"/>
        <v>0</v>
      </c>
    </row>
    <row r="4054" spans="1:17" x14ac:dyDescent="0.3">
      <c r="A4054">
        <f t="shared" si="380"/>
        <v>4054</v>
      </c>
      <c r="B4054" t="str">
        <f>IF(HLOOKUP("Memory",'vInfo (Imported)'!$1:$5000,A4054,FALSE)&gt;0,HLOOKUP("Memory",'vInfo (Imported)'!$1:$5000,A4054,FALSE),"")</f>
        <v/>
      </c>
      <c r="C4054" t="str">
        <f>IF(HLOOKUP("CPUs",'vInfo (Imported)'!$1:$5000,A4054,FALSE)&gt;0,
HLOOKUP("CPUs",'vInfo (Imported)'!$1:$5000,A4054,FALSE),
"")</f>
        <v/>
      </c>
      <c r="D4054" t="str">
        <f>IF(HLOOKUP($D$1,'vInfo (Imported)'!$1:$5000,A4054,FALSE)&gt;0,
HLOOKUP($D$1,'vInfo (Imported)'!$1:$5000,A4054,FALSE),
"")</f>
        <v/>
      </c>
      <c r="E4054" t="str">
        <f>IF(HLOOKUP("Category",'vInfo (Imported)'!$1:$5000,A4054,FALSE)&gt;0,
HLOOKUP("Category",'vInfo (Imported)'!$1:$5000,A4054,FALSE),
"")</f>
        <v/>
      </c>
      <c r="F4054" t="str">
        <f>IF(HLOOKUP("OS according to the configuration file",'vInfo (Imported)'!$1:$5000,A4054,FALSE)&gt;0,
HLOOKUP("OS according to the configuration file",'vInfo (Imported)'!$1:$5000,A4054,FALSE),
"")</f>
        <v/>
      </c>
      <c r="G4054" s="1" t="str">
        <f>IF(HLOOKUP("Cluster",'vInfo (Imported)'!$1:$5000,A4054,FALSE)&gt;0,
HLOOKUP("Cluster",'vInfo (Imported)'!$1:$5000,A4054,FALSE),
"")</f>
        <v/>
      </c>
      <c r="K4054" s="28">
        <f>'vCluster (Imported)'!A4054</f>
        <v>0</v>
      </c>
      <c r="L4054">
        <f t="shared" si="381"/>
        <v>0</v>
      </c>
      <c r="M4054">
        <f t="shared" si="382"/>
        <v>0</v>
      </c>
      <c r="N4054">
        <f t="shared" si="383"/>
        <v>0</v>
      </c>
      <c r="O4054" s="1">
        <f t="shared" si="384"/>
        <v>0</v>
      </c>
      <c r="P4054">
        <f>SUMIFS('vCluster (Imported)'!$G:$G,'vCluster (Imported)'!$A:$A,K4054)</f>
        <v>0</v>
      </c>
      <c r="Q4054">
        <f t="shared" si="385"/>
        <v>0</v>
      </c>
    </row>
    <row r="4055" spans="1:17" x14ac:dyDescent="0.3">
      <c r="A4055">
        <f t="shared" si="380"/>
        <v>4055</v>
      </c>
      <c r="B4055" t="str">
        <f>IF(HLOOKUP("Memory",'vInfo (Imported)'!$1:$5000,A4055,FALSE)&gt;0,HLOOKUP("Memory",'vInfo (Imported)'!$1:$5000,A4055,FALSE),"")</f>
        <v/>
      </c>
      <c r="C4055" t="str">
        <f>IF(HLOOKUP("CPUs",'vInfo (Imported)'!$1:$5000,A4055,FALSE)&gt;0,
HLOOKUP("CPUs",'vInfo (Imported)'!$1:$5000,A4055,FALSE),
"")</f>
        <v/>
      </c>
      <c r="D4055" t="str">
        <f>IF(HLOOKUP($D$1,'vInfo (Imported)'!$1:$5000,A4055,FALSE)&gt;0,
HLOOKUP($D$1,'vInfo (Imported)'!$1:$5000,A4055,FALSE),
"")</f>
        <v/>
      </c>
      <c r="E4055" t="str">
        <f>IF(HLOOKUP("Category",'vInfo (Imported)'!$1:$5000,A4055,FALSE)&gt;0,
HLOOKUP("Category",'vInfo (Imported)'!$1:$5000,A4055,FALSE),
"")</f>
        <v/>
      </c>
      <c r="F4055" t="str">
        <f>IF(HLOOKUP("OS according to the configuration file",'vInfo (Imported)'!$1:$5000,A4055,FALSE)&gt;0,
HLOOKUP("OS according to the configuration file",'vInfo (Imported)'!$1:$5000,A4055,FALSE),
"")</f>
        <v/>
      </c>
      <c r="G4055" s="1" t="str">
        <f>IF(HLOOKUP("Cluster",'vInfo (Imported)'!$1:$5000,A4055,FALSE)&gt;0,
HLOOKUP("Cluster",'vInfo (Imported)'!$1:$5000,A4055,FALSE),
"")</f>
        <v/>
      </c>
      <c r="K4055" s="28">
        <f>'vCluster (Imported)'!A4055</f>
        <v>0</v>
      </c>
      <c r="L4055">
        <f t="shared" si="381"/>
        <v>0</v>
      </c>
      <c r="M4055">
        <f t="shared" si="382"/>
        <v>0</v>
      </c>
      <c r="N4055">
        <f t="shared" si="383"/>
        <v>0</v>
      </c>
      <c r="O4055" s="1">
        <f t="shared" si="384"/>
        <v>0</v>
      </c>
      <c r="P4055">
        <f>SUMIFS('vCluster (Imported)'!$G:$G,'vCluster (Imported)'!$A:$A,K4055)</f>
        <v>0</v>
      </c>
      <c r="Q4055">
        <f t="shared" si="385"/>
        <v>0</v>
      </c>
    </row>
    <row r="4056" spans="1:17" x14ac:dyDescent="0.3">
      <c r="A4056">
        <f t="shared" si="380"/>
        <v>4056</v>
      </c>
      <c r="B4056" t="str">
        <f>IF(HLOOKUP("Memory",'vInfo (Imported)'!$1:$5000,A4056,FALSE)&gt;0,HLOOKUP("Memory",'vInfo (Imported)'!$1:$5000,A4056,FALSE),"")</f>
        <v/>
      </c>
      <c r="C4056" t="str">
        <f>IF(HLOOKUP("CPUs",'vInfo (Imported)'!$1:$5000,A4056,FALSE)&gt;0,
HLOOKUP("CPUs",'vInfo (Imported)'!$1:$5000,A4056,FALSE),
"")</f>
        <v/>
      </c>
      <c r="D4056" t="str">
        <f>IF(HLOOKUP($D$1,'vInfo (Imported)'!$1:$5000,A4056,FALSE)&gt;0,
HLOOKUP($D$1,'vInfo (Imported)'!$1:$5000,A4056,FALSE),
"")</f>
        <v/>
      </c>
      <c r="E4056" t="str">
        <f>IF(HLOOKUP("Category",'vInfo (Imported)'!$1:$5000,A4056,FALSE)&gt;0,
HLOOKUP("Category",'vInfo (Imported)'!$1:$5000,A4056,FALSE),
"")</f>
        <v/>
      </c>
      <c r="F4056" t="str">
        <f>IF(HLOOKUP("OS according to the configuration file",'vInfo (Imported)'!$1:$5000,A4056,FALSE)&gt;0,
HLOOKUP("OS according to the configuration file",'vInfo (Imported)'!$1:$5000,A4056,FALSE),
"")</f>
        <v/>
      </c>
      <c r="G4056" s="1" t="str">
        <f>IF(HLOOKUP("Cluster",'vInfo (Imported)'!$1:$5000,A4056,FALSE)&gt;0,
HLOOKUP("Cluster",'vInfo (Imported)'!$1:$5000,A4056,FALSE),
"")</f>
        <v/>
      </c>
      <c r="K4056" s="28">
        <f>'vCluster (Imported)'!A4056</f>
        <v>0</v>
      </c>
      <c r="L4056">
        <f t="shared" si="381"/>
        <v>0</v>
      </c>
      <c r="M4056">
        <f t="shared" si="382"/>
        <v>0</v>
      </c>
      <c r="N4056">
        <f t="shared" si="383"/>
        <v>0</v>
      </c>
      <c r="O4056" s="1">
        <f t="shared" si="384"/>
        <v>0</v>
      </c>
      <c r="P4056">
        <f>SUMIFS('vCluster (Imported)'!$G:$G,'vCluster (Imported)'!$A:$A,K4056)</f>
        <v>0</v>
      </c>
      <c r="Q4056">
        <f t="shared" si="385"/>
        <v>0</v>
      </c>
    </row>
    <row r="4057" spans="1:17" x14ac:dyDescent="0.3">
      <c r="A4057">
        <f t="shared" si="380"/>
        <v>4057</v>
      </c>
      <c r="B4057" t="str">
        <f>IF(HLOOKUP("Memory",'vInfo (Imported)'!$1:$5000,A4057,FALSE)&gt;0,HLOOKUP("Memory",'vInfo (Imported)'!$1:$5000,A4057,FALSE),"")</f>
        <v/>
      </c>
      <c r="C4057" t="str">
        <f>IF(HLOOKUP("CPUs",'vInfo (Imported)'!$1:$5000,A4057,FALSE)&gt;0,
HLOOKUP("CPUs",'vInfo (Imported)'!$1:$5000,A4057,FALSE),
"")</f>
        <v/>
      </c>
      <c r="D4057" t="str">
        <f>IF(HLOOKUP($D$1,'vInfo (Imported)'!$1:$5000,A4057,FALSE)&gt;0,
HLOOKUP($D$1,'vInfo (Imported)'!$1:$5000,A4057,FALSE),
"")</f>
        <v/>
      </c>
      <c r="E4057" t="str">
        <f>IF(HLOOKUP("Category",'vInfo (Imported)'!$1:$5000,A4057,FALSE)&gt;0,
HLOOKUP("Category",'vInfo (Imported)'!$1:$5000,A4057,FALSE),
"")</f>
        <v/>
      </c>
      <c r="F4057" t="str">
        <f>IF(HLOOKUP("OS according to the configuration file",'vInfo (Imported)'!$1:$5000,A4057,FALSE)&gt;0,
HLOOKUP("OS according to the configuration file",'vInfo (Imported)'!$1:$5000,A4057,FALSE),
"")</f>
        <v/>
      </c>
      <c r="G4057" s="1" t="str">
        <f>IF(HLOOKUP("Cluster",'vInfo (Imported)'!$1:$5000,A4057,FALSE)&gt;0,
HLOOKUP("Cluster",'vInfo (Imported)'!$1:$5000,A4057,FALSE),
"")</f>
        <v/>
      </c>
      <c r="K4057" s="28">
        <f>'vCluster (Imported)'!A4057</f>
        <v>0</v>
      </c>
      <c r="L4057">
        <f t="shared" si="381"/>
        <v>0</v>
      </c>
      <c r="M4057">
        <f t="shared" si="382"/>
        <v>0</v>
      </c>
      <c r="N4057">
        <f t="shared" si="383"/>
        <v>0</v>
      </c>
      <c r="O4057" s="1">
        <f t="shared" si="384"/>
        <v>0</v>
      </c>
      <c r="P4057">
        <f>SUMIFS('vCluster (Imported)'!$G:$G,'vCluster (Imported)'!$A:$A,K4057)</f>
        <v>0</v>
      </c>
      <c r="Q4057">
        <f t="shared" si="385"/>
        <v>0</v>
      </c>
    </row>
    <row r="4058" spans="1:17" x14ac:dyDescent="0.3">
      <c r="A4058">
        <f t="shared" si="380"/>
        <v>4058</v>
      </c>
      <c r="B4058" t="str">
        <f>IF(HLOOKUP("Memory",'vInfo (Imported)'!$1:$5000,A4058,FALSE)&gt;0,HLOOKUP("Memory",'vInfo (Imported)'!$1:$5000,A4058,FALSE),"")</f>
        <v/>
      </c>
      <c r="C4058" t="str">
        <f>IF(HLOOKUP("CPUs",'vInfo (Imported)'!$1:$5000,A4058,FALSE)&gt;0,
HLOOKUP("CPUs",'vInfo (Imported)'!$1:$5000,A4058,FALSE),
"")</f>
        <v/>
      </c>
      <c r="D4058" t="str">
        <f>IF(HLOOKUP($D$1,'vInfo (Imported)'!$1:$5000,A4058,FALSE)&gt;0,
HLOOKUP($D$1,'vInfo (Imported)'!$1:$5000,A4058,FALSE),
"")</f>
        <v/>
      </c>
      <c r="E4058" t="str">
        <f>IF(HLOOKUP("Category",'vInfo (Imported)'!$1:$5000,A4058,FALSE)&gt;0,
HLOOKUP("Category",'vInfo (Imported)'!$1:$5000,A4058,FALSE),
"")</f>
        <v/>
      </c>
      <c r="F4058" t="str">
        <f>IF(HLOOKUP("OS according to the configuration file",'vInfo (Imported)'!$1:$5000,A4058,FALSE)&gt;0,
HLOOKUP("OS according to the configuration file",'vInfo (Imported)'!$1:$5000,A4058,FALSE),
"")</f>
        <v/>
      </c>
      <c r="G4058" s="1" t="str">
        <f>IF(HLOOKUP("Cluster",'vInfo (Imported)'!$1:$5000,A4058,FALSE)&gt;0,
HLOOKUP("Cluster",'vInfo (Imported)'!$1:$5000,A4058,FALSE),
"")</f>
        <v/>
      </c>
      <c r="K4058" s="28">
        <f>'vCluster (Imported)'!A4058</f>
        <v>0</v>
      </c>
      <c r="L4058">
        <f t="shared" si="381"/>
        <v>0</v>
      </c>
      <c r="M4058">
        <f t="shared" si="382"/>
        <v>0</v>
      </c>
      <c r="N4058">
        <f t="shared" si="383"/>
        <v>0</v>
      </c>
      <c r="O4058" s="1">
        <f t="shared" si="384"/>
        <v>0</v>
      </c>
      <c r="P4058">
        <f>SUMIFS('vCluster (Imported)'!$G:$G,'vCluster (Imported)'!$A:$A,K4058)</f>
        <v>0</v>
      </c>
      <c r="Q4058">
        <f t="shared" si="385"/>
        <v>0</v>
      </c>
    </row>
    <row r="4059" spans="1:17" x14ac:dyDescent="0.3">
      <c r="A4059">
        <f t="shared" si="380"/>
        <v>4059</v>
      </c>
      <c r="B4059" t="str">
        <f>IF(HLOOKUP("Memory",'vInfo (Imported)'!$1:$5000,A4059,FALSE)&gt;0,HLOOKUP("Memory",'vInfo (Imported)'!$1:$5000,A4059,FALSE),"")</f>
        <v/>
      </c>
      <c r="C4059" t="str">
        <f>IF(HLOOKUP("CPUs",'vInfo (Imported)'!$1:$5000,A4059,FALSE)&gt;0,
HLOOKUP("CPUs",'vInfo (Imported)'!$1:$5000,A4059,FALSE),
"")</f>
        <v/>
      </c>
      <c r="D4059" t="str">
        <f>IF(HLOOKUP($D$1,'vInfo (Imported)'!$1:$5000,A4059,FALSE)&gt;0,
HLOOKUP($D$1,'vInfo (Imported)'!$1:$5000,A4059,FALSE),
"")</f>
        <v/>
      </c>
      <c r="E4059" t="str">
        <f>IF(HLOOKUP("Category",'vInfo (Imported)'!$1:$5000,A4059,FALSE)&gt;0,
HLOOKUP("Category",'vInfo (Imported)'!$1:$5000,A4059,FALSE),
"")</f>
        <v/>
      </c>
      <c r="F4059" t="str">
        <f>IF(HLOOKUP("OS according to the configuration file",'vInfo (Imported)'!$1:$5000,A4059,FALSE)&gt;0,
HLOOKUP("OS according to the configuration file",'vInfo (Imported)'!$1:$5000,A4059,FALSE),
"")</f>
        <v/>
      </c>
      <c r="G4059" s="1" t="str">
        <f>IF(HLOOKUP("Cluster",'vInfo (Imported)'!$1:$5000,A4059,FALSE)&gt;0,
HLOOKUP("Cluster",'vInfo (Imported)'!$1:$5000,A4059,FALSE),
"")</f>
        <v/>
      </c>
      <c r="K4059" s="28">
        <f>'vCluster (Imported)'!A4059</f>
        <v>0</v>
      </c>
      <c r="L4059">
        <f t="shared" si="381"/>
        <v>0</v>
      </c>
      <c r="M4059">
        <f t="shared" si="382"/>
        <v>0</v>
      </c>
      <c r="N4059">
        <f t="shared" si="383"/>
        <v>0</v>
      </c>
      <c r="O4059" s="1">
        <f t="shared" si="384"/>
        <v>0</v>
      </c>
      <c r="P4059">
        <f>SUMIFS('vCluster (Imported)'!$G:$G,'vCluster (Imported)'!$A:$A,K4059)</f>
        <v>0</v>
      </c>
      <c r="Q4059">
        <f t="shared" si="385"/>
        <v>0</v>
      </c>
    </row>
    <row r="4060" spans="1:17" x14ac:dyDescent="0.3">
      <c r="A4060">
        <f t="shared" si="380"/>
        <v>4060</v>
      </c>
      <c r="B4060" t="str">
        <f>IF(HLOOKUP("Memory",'vInfo (Imported)'!$1:$5000,A4060,FALSE)&gt;0,HLOOKUP("Memory",'vInfo (Imported)'!$1:$5000,A4060,FALSE),"")</f>
        <v/>
      </c>
      <c r="C4060" t="str">
        <f>IF(HLOOKUP("CPUs",'vInfo (Imported)'!$1:$5000,A4060,FALSE)&gt;0,
HLOOKUP("CPUs",'vInfo (Imported)'!$1:$5000,A4060,FALSE),
"")</f>
        <v/>
      </c>
      <c r="D4060" t="str">
        <f>IF(HLOOKUP($D$1,'vInfo (Imported)'!$1:$5000,A4060,FALSE)&gt;0,
HLOOKUP($D$1,'vInfo (Imported)'!$1:$5000,A4060,FALSE),
"")</f>
        <v/>
      </c>
      <c r="E4060" t="str">
        <f>IF(HLOOKUP("Category",'vInfo (Imported)'!$1:$5000,A4060,FALSE)&gt;0,
HLOOKUP("Category",'vInfo (Imported)'!$1:$5000,A4060,FALSE),
"")</f>
        <v/>
      </c>
      <c r="F4060" t="str">
        <f>IF(HLOOKUP("OS according to the configuration file",'vInfo (Imported)'!$1:$5000,A4060,FALSE)&gt;0,
HLOOKUP("OS according to the configuration file",'vInfo (Imported)'!$1:$5000,A4060,FALSE),
"")</f>
        <v/>
      </c>
      <c r="G4060" s="1" t="str">
        <f>IF(HLOOKUP("Cluster",'vInfo (Imported)'!$1:$5000,A4060,FALSE)&gt;0,
HLOOKUP("Cluster",'vInfo (Imported)'!$1:$5000,A4060,FALSE),
"")</f>
        <v/>
      </c>
      <c r="K4060" s="28">
        <f>'vCluster (Imported)'!A4060</f>
        <v>0</v>
      </c>
      <c r="L4060">
        <f t="shared" si="381"/>
        <v>0</v>
      </c>
      <c r="M4060">
        <f t="shared" si="382"/>
        <v>0</v>
      </c>
      <c r="N4060">
        <f t="shared" si="383"/>
        <v>0</v>
      </c>
      <c r="O4060" s="1">
        <f t="shared" si="384"/>
        <v>0</v>
      </c>
      <c r="P4060">
        <f>SUMIFS('vCluster (Imported)'!$G:$G,'vCluster (Imported)'!$A:$A,K4060)</f>
        <v>0</v>
      </c>
      <c r="Q4060">
        <f t="shared" si="385"/>
        <v>0</v>
      </c>
    </row>
    <row r="4061" spans="1:17" x14ac:dyDescent="0.3">
      <c r="A4061">
        <f t="shared" si="380"/>
        <v>4061</v>
      </c>
      <c r="B4061" t="str">
        <f>IF(HLOOKUP("Memory",'vInfo (Imported)'!$1:$5000,A4061,FALSE)&gt;0,HLOOKUP("Memory",'vInfo (Imported)'!$1:$5000,A4061,FALSE),"")</f>
        <v/>
      </c>
      <c r="C4061" t="str">
        <f>IF(HLOOKUP("CPUs",'vInfo (Imported)'!$1:$5000,A4061,FALSE)&gt;0,
HLOOKUP("CPUs",'vInfo (Imported)'!$1:$5000,A4061,FALSE),
"")</f>
        <v/>
      </c>
      <c r="D4061" t="str">
        <f>IF(HLOOKUP($D$1,'vInfo (Imported)'!$1:$5000,A4061,FALSE)&gt;0,
HLOOKUP($D$1,'vInfo (Imported)'!$1:$5000,A4061,FALSE),
"")</f>
        <v/>
      </c>
      <c r="E4061" t="str">
        <f>IF(HLOOKUP("Category",'vInfo (Imported)'!$1:$5000,A4061,FALSE)&gt;0,
HLOOKUP("Category",'vInfo (Imported)'!$1:$5000,A4061,FALSE),
"")</f>
        <v/>
      </c>
      <c r="F4061" t="str">
        <f>IF(HLOOKUP("OS according to the configuration file",'vInfo (Imported)'!$1:$5000,A4061,FALSE)&gt;0,
HLOOKUP("OS according to the configuration file",'vInfo (Imported)'!$1:$5000,A4061,FALSE),
"")</f>
        <v/>
      </c>
      <c r="G4061" s="1" t="str">
        <f>IF(HLOOKUP("Cluster",'vInfo (Imported)'!$1:$5000,A4061,FALSE)&gt;0,
HLOOKUP("Cluster",'vInfo (Imported)'!$1:$5000,A4061,FALSE),
"")</f>
        <v/>
      </c>
      <c r="K4061" s="28">
        <f>'vCluster (Imported)'!A4061</f>
        <v>0</v>
      </c>
      <c r="L4061">
        <f t="shared" si="381"/>
        <v>0</v>
      </c>
      <c r="M4061">
        <f t="shared" si="382"/>
        <v>0</v>
      </c>
      <c r="N4061">
        <f t="shared" si="383"/>
        <v>0</v>
      </c>
      <c r="O4061" s="1">
        <f t="shared" si="384"/>
        <v>0</v>
      </c>
      <c r="P4061">
        <f>SUMIFS('vCluster (Imported)'!$G:$G,'vCluster (Imported)'!$A:$A,K4061)</f>
        <v>0</v>
      </c>
      <c r="Q4061">
        <f t="shared" si="385"/>
        <v>0</v>
      </c>
    </row>
    <row r="4062" spans="1:17" x14ac:dyDescent="0.3">
      <c r="A4062">
        <f t="shared" si="380"/>
        <v>4062</v>
      </c>
      <c r="B4062" t="str">
        <f>IF(HLOOKUP("Memory",'vInfo (Imported)'!$1:$5000,A4062,FALSE)&gt;0,HLOOKUP("Memory",'vInfo (Imported)'!$1:$5000,A4062,FALSE),"")</f>
        <v/>
      </c>
      <c r="C4062" t="str">
        <f>IF(HLOOKUP("CPUs",'vInfo (Imported)'!$1:$5000,A4062,FALSE)&gt;0,
HLOOKUP("CPUs",'vInfo (Imported)'!$1:$5000,A4062,FALSE),
"")</f>
        <v/>
      </c>
      <c r="D4062" t="str">
        <f>IF(HLOOKUP($D$1,'vInfo (Imported)'!$1:$5000,A4062,FALSE)&gt;0,
HLOOKUP($D$1,'vInfo (Imported)'!$1:$5000,A4062,FALSE),
"")</f>
        <v/>
      </c>
      <c r="E4062" t="str">
        <f>IF(HLOOKUP("Category",'vInfo (Imported)'!$1:$5000,A4062,FALSE)&gt;0,
HLOOKUP("Category",'vInfo (Imported)'!$1:$5000,A4062,FALSE),
"")</f>
        <v/>
      </c>
      <c r="F4062" t="str">
        <f>IF(HLOOKUP("OS according to the configuration file",'vInfo (Imported)'!$1:$5000,A4062,FALSE)&gt;0,
HLOOKUP("OS according to the configuration file",'vInfo (Imported)'!$1:$5000,A4062,FALSE),
"")</f>
        <v/>
      </c>
      <c r="G4062" s="1" t="str">
        <f>IF(HLOOKUP("Cluster",'vInfo (Imported)'!$1:$5000,A4062,FALSE)&gt;0,
HLOOKUP("Cluster",'vInfo (Imported)'!$1:$5000,A4062,FALSE),
"")</f>
        <v/>
      </c>
      <c r="K4062" s="28">
        <f>'vCluster (Imported)'!A4062</f>
        <v>0</v>
      </c>
      <c r="L4062">
        <f t="shared" si="381"/>
        <v>0</v>
      </c>
      <c r="M4062">
        <f t="shared" si="382"/>
        <v>0</v>
      </c>
      <c r="N4062">
        <f t="shared" si="383"/>
        <v>0</v>
      </c>
      <c r="O4062" s="1">
        <f t="shared" si="384"/>
        <v>0</v>
      </c>
      <c r="P4062">
        <f>SUMIFS('vCluster (Imported)'!$G:$G,'vCluster (Imported)'!$A:$A,K4062)</f>
        <v>0</v>
      </c>
      <c r="Q4062">
        <f t="shared" si="385"/>
        <v>0</v>
      </c>
    </row>
    <row r="4063" spans="1:17" x14ac:dyDescent="0.3">
      <c r="A4063">
        <f t="shared" si="380"/>
        <v>4063</v>
      </c>
      <c r="B4063" t="str">
        <f>IF(HLOOKUP("Memory",'vInfo (Imported)'!$1:$5000,A4063,FALSE)&gt;0,HLOOKUP("Memory",'vInfo (Imported)'!$1:$5000,A4063,FALSE),"")</f>
        <v/>
      </c>
      <c r="C4063" t="str">
        <f>IF(HLOOKUP("CPUs",'vInfo (Imported)'!$1:$5000,A4063,FALSE)&gt;0,
HLOOKUP("CPUs",'vInfo (Imported)'!$1:$5000,A4063,FALSE),
"")</f>
        <v/>
      </c>
      <c r="D4063" t="str">
        <f>IF(HLOOKUP($D$1,'vInfo (Imported)'!$1:$5000,A4063,FALSE)&gt;0,
HLOOKUP($D$1,'vInfo (Imported)'!$1:$5000,A4063,FALSE),
"")</f>
        <v/>
      </c>
      <c r="E4063" t="str">
        <f>IF(HLOOKUP("Category",'vInfo (Imported)'!$1:$5000,A4063,FALSE)&gt;0,
HLOOKUP("Category",'vInfo (Imported)'!$1:$5000,A4063,FALSE),
"")</f>
        <v/>
      </c>
      <c r="F4063" t="str">
        <f>IF(HLOOKUP("OS according to the configuration file",'vInfo (Imported)'!$1:$5000,A4063,FALSE)&gt;0,
HLOOKUP("OS according to the configuration file",'vInfo (Imported)'!$1:$5000,A4063,FALSE),
"")</f>
        <v/>
      </c>
      <c r="G4063" s="1" t="str">
        <f>IF(HLOOKUP("Cluster",'vInfo (Imported)'!$1:$5000,A4063,FALSE)&gt;0,
HLOOKUP("Cluster",'vInfo (Imported)'!$1:$5000,A4063,FALSE),
"")</f>
        <v/>
      </c>
      <c r="K4063" s="28">
        <f>'vCluster (Imported)'!A4063</f>
        <v>0</v>
      </c>
      <c r="L4063">
        <f t="shared" si="381"/>
        <v>0</v>
      </c>
      <c r="M4063">
        <f t="shared" si="382"/>
        <v>0</v>
      </c>
      <c r="N4063">
        <f t="shared" si="383"/>
        <v>0</v>
      </c>
      <c r="O4063" s="1">
        <f t="shared" si="384"/>
        <v>0</v>
      </c>
      <c r="P4063">
        <f>SUMIFS('vCluster (Imported)'!$G:$G,'vCluster (Imported)'!$A:$A,K4063)</f>
        <v>0</v>
      </c>
      <c r="Q4063">
        <f t="shared" si="385"/>
        <v>0</v>
      </c>
    </row>
    <row r="4064" spans="1:17" x14ac:dyDescent="0.3">
      <c r="A4064">
        <f t="shared" si="380"/>
        <v>4064</v>
      </c>
      <c r="B4064" t="str">
        <f>IF(HLOOKUP("Memory",'vInfo (Imported)'!$1:$5000,A4064,FALSE)&gt;0,HLOOKUP("Memory",'vInfo (Imported)'!$1:$5000,A4064,FALSE),"")</f>
        <v/>
      </c>
      <c r="C4064" t="str">
        <f>IF(HLOOKUP("CPUs",'vInfo (Imported)'!$1:$5000,A4064,FALSE)&gt;0,
HLOOKUP("CPUs",'vInfo (Imported)'!$1:$5000,A4064,FALSE),
"")</f>
        <v/>
      </c>
      <c r="D4064" t="str">
        <f>IF(HLOOKUP($D$1,'vInfo (Imported)'!$1:$5000,A4064,FALSE)&gt;0,
HLOOKUP($D$1,'vInfo (Imported)'!$1:$5000,A4064,FALSE),
"")</f>
        <v/>
      </c>
      <c r="E4064" t="str">
        <f>IF(HLOOKUP("Category",'vInfo (Imported)'!$1:$5000,A4064,FALSE)&gt;0,
HLOOKUP("Category",'vInfo (Imported)'!$1:$5000,A4064,FALSE),
"")</f>
        <v/>
      </c>
      <c r="F4064" t="str">
        <f>IF(HLOOKUP("OS according to the configuration file",'vInfo (Imported)'!$1:$5000,A4064,FALSE)&gt;0,
HLOOKUP("OS according to the configuration file",'vInfo (Imported)'!$1:$5000,A4064,FALSE),
"")</f>
        <v/>
      </c>
      <c r="G4064" s="1" t="str">
        <f>IF(HLOOKUP("Cluster",'vInfo (Imported)'!$1:$5000,A4064,FALSE)&gt;0,
HLOOKUP("Cluster",'vInfo (Imported)'!$1:$5000,A4064,FALSE),
"")</f>
        <v/>
      </c>
      <c r="K4064" s="28">
        <f>'vCluster (Imported)'!A4064</f>
        <v>0</v>
      </c>
      <c r="L4064">
        <f t="shared" si="381"/>
        <v>0</v>
      </c>
      <c r="M4064">
        <f t="shared" si="382"/>
        <v>0</v>
      </c>
      <c r="N4064">
        <f t="shared" si="383"/>
        <v>0</v>
      </c>
      <c r="O4064" s="1">
        <f t="shared" si="384"/>
        <v>0</v>
      </c>
      <c r="P4064">
        <f>SUMIFS('vCluster (Imported)'!$G:$G,'vCluster (Imported)'!$A:$A,K4064)</f>
        <v>0</v>
      </c>
      <c r="Q4064">
        <f t="shared" si="385"/>
        <v>0</v>
      </c>
    </row>
    <row r="4065" spans="1:17" x14ac:dyDescent="0.3">
      <c r="A4065">
        <f t="shared" si="380"/>
        <v>4065</v>
      </c>
      <c r="B4065" t="str">
        <f>IF(HLOOKUP("Memory",'vInfo (Imported)'!$1:$5000,A4065,FALSE)&gt;0,HLOOKUP("Memory",'vInfo (Imported)'!$1:$5000,A4065,FALSE),"")</f>
        <v/>
      </c>
      <c r="C4065" t="str">
        <f>IF(HLOOKUP("CPUs",'vInfo (Imported)'!$1:$5000,A4065,FALSE)&gt;0,
HLOOKUP("CPUs",'vInfo (Imported)'!$1:$5000,A4065,FALSE),
"")</f>
        <v/>
      </c>
      <c r="D4065" t="str">
        <f>IF(HLOOKUP($D$1,'vInfo (Imported)'!$1:$5000,A4065,FALSE)&gt;0,
HLOOKUP($D$1,'vInfo (Imported)'!$1:$5000,A4065,FALSE),
"")</f>
        <v/>
      </c>
      <c r="E4065" t="str">
        <f>IF(HLOOKUP("Category",'vInfo (Imported)'!$1:$5000,A4065,FALSE)&gt;0,
HLOOKUP("Category",'vInfo (Imported)'!$1:$5000,A4065,FALSE),
"")</f>
        <v/>
      </c>
      <c r="F4065" t="str">
        <f>IF(HLOOKUP("OS according to the configuration file",'vInfo (Imported)'!$1:$5000,A4065,FALSE)&gt;0,
HLOOKUP("OS according to the configuration file",'vInfo (Imported)'!$1:$5000,A4065,FALSE),
"")</f>
        <v/>
      </c>
      <c r="G4065" s="1" t="str">
        <f>IF(HLOOKUP("Cluster",'vInfo (Imported)'!$1:$5000,A4065,FALSE)&gt;0,
HLOOKUP("Cluster",'vInfo (Imported)'!$1:$5000,A4065,FALSE),
"")</f>
        <v/>
      </c>
      <c r="K4065" s="28">
        <f>'vCluster (Imported)'!A4065</f>
        <v>0</v>
      </c>
      <c r="L4065">
        <f t="shared" si="381"/>
        <v>0</v>
      </c>
      <c r="M4065">
        <f t="shared" si="382"/>
        <v>0</v>
      </c>
      <c r="N4065">
        <f t="shared" si="383"/>
        <v>0</v>
      </c>
      <c r="O4065" s="1">
        <f t="shared" si="384"/>
        <v>0</v>
      </c>
      <c r="P4065">
        <f>SUMIFS('vCluster (Imported)'!$G:$G,'vCluster (Imported)'!$A:$A,K4065)</f>
        <v>0</v>
      </c>
      <c r="Q4065">
        <f t="shared" si="385"/>
        <v>0</v>
      </c>
    </row>
    <row r="4066" spans="1:17" x14ac:dyDescent="0.3">
      <c r="A4066">
        <f t="shared" si="380"/>
        <v>4066</v>
      </c>
      <c r="B4066" t="str">
        <f>IF(HLOOKUP("Memory",'vInfo (Imported)'!$1:$5000,A4066,FALSE)&gt;0,HLOOKUP("Memory",'vInfo (Imported)'!$1:$5000,A4066,FALSE),"")</f>
        <v/>
      </c>
      <c r="C4066" t="str">
        <f>IF(HLOOKUP("CPUs",'vInfo (Imported)'!$1:$5000,A4066,FALSE)&gt;0,
HLOOKUP("CPUs",'vInfo (Imported)'!$1:$5000,A4066,FALSE),
"")</f>
        <v/>
      </c>
      <c r="D4066" t="str">
        <f>IF(HLOOKUP($D$1,'vInfo (Imported)'!$1:$5000,A4066,FALSE)&gt;0,
HLOOKUP($D$1,'vInfo (Imported)'!$1:$5000,A4066,FALSE),
"")</f>
        <v/>
      </c>
      <c r="E4066" t="str">
        <f>IF(HLOOKUP("Category",'vInfo (Imported)'!$1:$5000,A4066,FALSE)&gt;0,
HLOOKUP("Category",'vInfo (Imported)'!$1:$5000,A4066,FALSE),
"")</f>
        <v/>
      </c>
      <c r="F4066" t="str">
        <f>IF(HLOOKUP("OS according to the configuration file",'vInfo (Imported)'!$1:$5000,A4066,FALSE)&gt;0,
HLOOKUP("OS according to the configuration file",'vInfo (Imported)'!$1:$5000,A4066,FALSE),
"")</f>
        <v/>
      </c>
      <c r="G4066" s="1" t="str">
        <f>IF(HLOOKUP("Cluster",'vInfo (Imported)'!$1:$5000,A4066,FALSE)&gt;0,
HLOOKUP("Cluster",'vInfo (Imported)'!$1:$5000,A4066,FALSE),
"")</f>
        <v/>
      </c>
      <c r="K4066" s="28">
        <f>'vCluster (Imported)'!A4066</f>
        <v>0</v>
      </c>
      <c r="L4066">
        <f t="shared" si="381"/>
        <v>0</v>
      </c>
      <c r="M4066">
        <f t="shared" si="382"/>
        <v>0</v>
      </c>
      <c r="N4066">
        <f t="shared" si="383"/>
        <v>0</v>
      </c>
      <c r="O4066" s="1">
        <f t="shared" si="384"/>
        <v>0</v>
      </c>
      <c r="P4066">
        <f>SUMIFS('vCluster (Imported)'!$G:$G,'vCluster (Imported)'!$A:$A,K4066)</f>
        <v>0</v>
      </c>
      <c r="Q4066">
        <f t="shared" si="385"/>
        <v>0</v>
      </c>
    </row>
    <row r="4067" spans="1:17" x14ac:dyDescent="0.3">
      <c r="A4067">
        <f t="shared" si="380"/>
        <v>4067</v>
      </c>
      <c r="B4067" t="str">
        <f>IF(HLOOKUP("Memory",'vInfo (Imported)'!$1:$5000,A4067,FALSE)&gt;0,HLOOKUP("Memory",'vInfo (Imported)'!$1:$5000,A4067,FALSE),"")</f>
        <v/>
      </c>
      <c r="C4067" t="str">
        <f>IF(HLOOKUP("CPUs",'vInfo (Imported)'!$1:$5000,A4067,FALSE)&gt;0,
HLOOKUP("CPUs",'vInfo (Imported)'!$1:$5000,A4067,FALSE),
"")</f>
        <v/>
      </c>
      <c r="D4067" t="str">
        <f>IF(HLOOKUP($D$1,'vInfo (Imported)'!$1:$5000,A4067,FALSE)&gt;0,
HLOOKUP($D$1,'vInfo (Imported)'!$1:$5000,A4067,FALSE),
"")</f>
        <v/>
      </c>
      <c r="E4067" t="str">
        <f>IF(HLOOKUP("Category",'vInfo (Imported)'!$1:$5000,A4067,FALSE)&gt;0,
HLOOKUP("Category",'vInfo (Imported)'!$1:$5000,A4067,FALSE),
"")</f>
        <v/>
      </c>
      <c r="F4067" t="str">
        <f>IF(HLOOKUP("OS according to the configuration file",'vInfo (Imported)'!$1:$5000,A4067,FALSE)&gt;0,
HLOOKUP("OS according to the configuration file",'vInfo (Imported)'!$1:$5000,A4067,FALSE),
"")</f>
        <v/>
      </c>
      <c r="G4067" s="1" t="str">
        <f>IF(HLOOKUP("Cluster",'vInfo (Imported)'!$1:$5000,A4067,FALSE)&gt;0,
HLOOKUP("Cluster",'vInfo (Imported)'!$1:$5000,A4067,FALSE),
"")</f>
        <v/>
      </c>
      <c r="K4067" s="28">
        <f>'vCluster (Imported)'!A4067</f>
        <v>0</v>
      </c>
      <c r="L4067">
        <f t="shared" si="381"/>
        <v>0</v>
      </c>
      <c r="M4067">
        <f t="shared" si="382"/>
        <v>0</v>
      </c>
      <c r="N4067">
        <f t="shared" si="383"/>
        <v>0</v>
      </c>
      <c r="O4067" s="1">
        <f t="shared" si="384"/>
        <v>0</v>
      </c>
      <c r="P4067">
        <f>SUMIFS('vCluster (Imported)'!$G:$G,'vCluster (Imported)'!$A:$A,K4067)</f>
        <v>0</v>
      </c>
      <c r="Q4067">
        <f t="shared" si="385"/>
        <v>0</v>
      </c>
    </row>
    <row r="4068" spans="1:17" x14ac:dyDescent="0.3">
      <c r="A4068">
        <f t="shared" si="380"/>
        <v>4068</v>
      </c>
      <c r="B4068" t="str">
        <f>IF(HLOOKUP("Memory",'vInfo (Imported)'!$1:$5000,A4068,FALSE)&gt;0,HLOOKUP("Memory",'vInfo (Imported)'!$1:$5000,A4068,FALSE),"")</f>
        <v/>
      </c>
      <c r="C4068" t="str">
        <f>IF(HLOOKUP("CPUs",'vInfo (Imported)'!$1:$5000,A4068,FALSE)&gt;0,
HLOOKUP("CPUs",'vInfo (Imported)'!$1:$5000,A4068,FALSE),
"")</f>
        <v/>
      </c>
      <c r="D4068" t="str">
        <f>IF(HLOOKUP($D$1,'vInfo (Imported)'!$1:$5000,A4068,FALSE)&gt;0,
HLOOKUP($D$1,'vInfo (Imported)'!$1:$5000,A4068,FALSE),
"")</f>
        <v/>
      </c>
      <c r="E4068" t="str">
        <f>IF(HLOOKUP("Category",'vInfo (Imported)'!$1:$5000,A4068,FALSE)&gt;0,
HLOOKUP("Category",'vInfo (Imported)'!$1:$5000,A4068,FALSE),
"")</f>
        <v/>
      </c>
      <c r="F4068" t="str">
        <f>IF(HLOOKUP("OS according to the configuration file",'vInfo (Imported)'!$1:$5000,A4068,FALSE)&gt;0,
HLOOKUP("OS according to the configuration file",'vInfo (Imported)'!$1:$5000,A4068,FALSE),
"")</f>
        <v/>
      </c>
      <c r="G4068" s="1" t="str">
        <f>IF(HLOOKUP("Cluster",'vInfo (Imported)'!$1:$5000,A4068,FALSE)&gt;0,
HLOOKUP("Cluster",'vInfo (Imported)'!$1:$5000,A4068,FALSE),
"")</f>
        <v/>
      </c>
      <c r="K4068" s="28">
        <f>'vCluster (Imported)'!A4068</f>
        <v>0</v>
      </c>
      <c r="L4068">
        <f t="shared" si="381"/>
        <v>0</v>
      </c>
      <c r="M4068">
        <f t="shared" si="382"/>
        <v>0</v>
      </c>
      <c r="N4068">
        <f t="shared" si="383"/>
        <v>0</v>
      </c>
      <c r="O4068" s="1">
        <f t="shared" si="384"/>
        <v>0</v>
      </c>
      <c r="P4068">
        <f>SUMIFS('vCluster (Imported)'!$G:$G,'vCluster (Imported)'!$A:$A,K4068)</f>
        <v>0</v>
      </c>
      <c r="Q4068">
        <f t="shared" si="385"/>
        <v>0</v>
      </c>
    </row>
    <row r="4069" spans="1:17" x14ac:dyDescent="0.3">
      <c r="A4069">
        <f t="shared" si="380"/>
        <v>4069</v>
      </c>
      <c r="B4069" t="str">
        <f>IF(HLOOKUP("Memory",'vInfo (Imported)'!$1:$5000,A4069,FALSE)&gt;0,HLOOKUP("Memory",'vInfo (Imported)'!$1:$5000,A4069,FALSE),"")</f>
        <v/>
      </c>
      <c r="C4069" t="str">
        <f>IF(HLOOKUP("CPUs",'vInfo (Imported)'!$1:$5000,A4069,FALSE)&gt;0,
HLOOKUP("CPUs",'vInfo (Imported)'!$1:$5000,A4069,FALSE),
"")</f>
        <v/>
      </c>
      <c r="D4069" t="str">
        <f>IF(HLOOKUP($D$1,'vInfo (Imported)'!$1:$5000,A4069,FALSE)&gt;0,
HLOOKUP($D$1,'vInfo (Imported)'!$1:$5000,A4069,FALSE),
"")</f>
        <v/>
      </c>
      <c r="E4069" t="str">
        <f>IF(HLOOKUP("Category",'vInfo (Imported)'!$1:$5000,A4069,FALSE)&gt;0,
HLOOKUP("Category",'vInfo (Imported)'!$1:$5000,A4069,FALSE),
"")</f>
        <v/>
      </c>
      <c r="F4069" t="str">
        <f>IF(HLOOKUP("OS according to the configuration file",'vInfo (Imported)'!$1:$5000,A4069,FALSE)&gt;0,
HLOOKUP("OS according to the configuration file",'vInfo (Imported)'!$1:$5000,A4069,FALSE),
"")</f>
        <v/>
      </c>
      <c r="G4069" s="1" t="str">
        <f>IF(HLOOKUP("Cluster",'vInfo (Imported)'!$1:$5000,A4069,FALSE)&gt;0,
HLOOKUP("Cluster",'vInfo (Imported)'!$1:$5000,A4069,FALSE),
"")</f>
        <v/>
      </c>
      <c r="K4069" s="28">
        <f>'vCluster (Imported)'!A4069</f>
        <v>0</v>
      </c>
      <c r="L4069">
        <f t="shared" si="381"/>
        <v>0</v>
      </c>
      <c r="M4069">
        <f t="shared" si="382"/>
        <v>0</v>
      </c>
      <c r="N4069">
        <f t="shared" si="383"/>
        <v>0</v>
      </c>
      <c r="O4069" s="1">
        <f t="shared" si="384"/>
        <v>0</v>
      </c>
      <c r="P4069">
        <f>SUMIFS('vCluster (Imported)'!$G:$G,'vCluster (Imported)'!$A:$A,K4069)</f>
        <v>0</v>
      </c>
      <c r="Q4069">
        <f t="shared" si="385"/>
        <v>0</v>
      </c>
    </row>
    <row r="4070" spans="1:17" x14ac:dyDescent="0.3">
      <c r="A4070">
        <f t="shared" si="380"/>
        <v>4070</v>
      </c>
      <c r="B4070" t="str">
        <f>IF(HLOOKUP("Memory",'vInfo (Imported)'!$1:$5000,A4070,FALSE)&gt;0,HLOOKUP("Memory",'vInfo (Imported)'!$1:$5000,A4070,FALSE),"")</f>
        <v/>
      </c>
      <c r="C4070" t="str">
        <f>IF(HLOOKUP("CPUs",'vInfo (Imported)'!$1:$5000,A4070,FALSE)&gt;0,
HLOOKUP("CPUs",'vInfo (Imported)'!$1:$5000,A4070,FALSE),
"")</f>
        <v/>
      </c>
      <c r="D4070" t="str">
        <f>IF(HLOOKUP($D$1,'vInfo (Imported)'!$1:$5000,A4070,FALSE)&gt;0,
HLOOKUP($D$1,'vInfo (Imported)'!$1:$5000,A4070,FALSE),
"")</f>
        <v/>
      </c>
      <c r="E4070" t="str">
        <f>IF(HLOOKUP("Category",'vInfo (Imported)'!$1:$5000,A4070,FALSE)&gt;0,
HLOOKUP("Category",'vInfo (Imported)'!$1:$5000,A4070,FALSE),
"")</f>
        <v/>
      </c>
      <c r="F4070" t="str">
        <f>IF(HLOOKUP("OS according to the configuration file",'vInfo (Imported)'!$1:$5000,A4070,FALSE)&gt;0,
HLOOKUP("OS according to the configuration file",'vInfo (Imported)'!$1:$5000,A4070,FALSE),
"")</f>
        <v/>
      </c>
      <c r="G4070" s="1" t="str">
        <f>IF(HLOOKUP("Cluster",'vInfo (Imported)'!$1:$5000,A4070,FALSE)&gt;0,
HLOOKUP("Cluster",'vInfo (Imported)'!$1:$5000,A4070,FALSE),
"")</f>
        <v/>
      </c>
      <c r="K4070" s="28">
        <f>'vCluster (Imported)'!A4070</f>
        <v>0</v>
      </c>
      <c r="L4070">
        <f t="shared" si="381"/>
        <v>0</v>
      </c>
      <c r="M4070">
        <f t="shared" si="382"/>
        <v>0</v>
      </c>
      <c r="N4070">
        <f t="shared" si="383"/>
        <v>0</v>
      </c>
      <c r="O4070" s="1">
        <f t="shared" si="384"/>
        <v>0</v>
      </c>
      <c r="P4070">
        <f>SUMIFS('vCluster (Imported)'!$G:$G,'vCluster (Imported)'!$A:$A,K4070)</f>
        <v>0</v>
      </c>
      <c r="Q4070">
        <f t="shared" si="385"/>
        <v>0</v>
      </c>
    </row>
    <row r="4071" spans="1:17" x14ac:dyDescent="0.3">
      <c r="A4071">
        <f t="shared" si="380"/>
        <v>4071</v>
      </c>
      <c r="B4071" t="str">
        <f>IF(HLOOKUP("Memory",'vInfo (Imported)'!$1:$5000,A4071,FALSE)&gt;0,HLOOKUP("Memory",'vInfo (Imported)'!$1:$5000,A4071,FALSE),"")</f>
        <v/>
      </c>
      <c r="C4071" t="str">
        <f>IF(HLOOKUP("CPUs",'vInfo (Imported)'!$1:$5000,A4071,FALSE)&gt;0,
HLOOKUP("CPUs",'vInfo (Imported)'!$1:$5000,A4071,FALSE),
"")</f>
        <v/>
      </c>
      <c r="D4071" t="str">
        <f>IF(HLOOKUP($D$1,'vInfo (Imported)'!$1:$5000,A4071,FALSE)&gt;0,
HLOOKUP($D$1,'vInfo (Imported)'!$1:$5000,A4071,FALSE),
"")</f>
        <v/>
      </c>
      <c r="E4071" t="str">
        <f>IF(HLOOKUP("Category",'vInfo (Imported)'!$1:$5000,A4071,FALSE)&gt;0,
HLOOKUP("Category",'vInfo (Imported)'!$1:$5000,A4071,FALSE),
"")</f>
        <v/>
      </c>
      <c r="F4071" t="str">
        <f>IF(HLOOKUP("OS according to the configuration file",'vInfo (Imported)'!$1:$5000,A4071,FALSE)&gt;0,
HLOOKUP("OS according to the configuration file",'vInfo (Imported)'!$1:$5000,A4071,FALSE),
"")</f>
        <v/>
      </c>
      <c r="G4071" s="1" t="str">
        <f>IF(HLOOKUP("Cluster",'vInfo (Imported)'!$1:$5000,A4071,FALSE)&gt;0,
HLOOKUP("Cluster",'vInfo (Imported)'!$1:$5000,A4071,FALSE),
"")</f>
        <v/>
      </c>
      <c r="K4071" s="28">
        <f>'vCluster (Imported)'!A4071</f>
        <v>0</v>
      </c>
      <c r="L4071">
        <f t="shared" si="381"/>
        <v>0</v>
      </c>
      <c r="M4071">
        <f t="shared" si="382"/>
        <v>0</v>
      </c>
      <c r="N4071">
        <f t="shared" si="383"/>
        <v>0</v>
      </c>
      <c r="O4071" s="1">
        <f t="shared" si="384"/>
        <v>0</v>
      </c>
      <c r="P4071">
        <f>SUMIFS('vCluster (Imported)'!$G:$G,'vCluster (Imported)'!$A:$A,K4071)</f>
        <v>0</v>
      </c>
      <c r="Q4071">
        <f t="shared" si="385"/>
        <v>0</v>
      </c>
    </row>
    <row r="4072" spans="1:17" x14ac:dyDescent="0.3">
      <c r="A4072">
        <f t="shared" si="380"/>
        <v>4072</v>
      </c>
      <c r="B4072" t="str">
        <f>IF(HLOOKUP("Memory",'vInfo (Imported)'!$1:$5000,A4072,FALSE)&gt;0,HLOOKUP("Memory",'vInfo (Imported)'!$1:$5000,A4072,FALSE),"")</f>
        <v/>
      </c>
      <c r="C4072" t="str">
        <f>IF(HLOOKUP("CPUs",'vInfo (Imported)'!$1:$5000,A4072,FALSE)&gt;0,
HLOOKUP("CPUs",'vInfo (Imported)'!$1:$5000,A4072,FALSE),
"")</f>
        <v/>
      </c>
      <c r="D4072" t="str">
        <f>IF(HLOOKUP($D$1,'vInfo (Imported)'!$1:$5000,A4072,FALSE)&gt;0,
HLOOKUP($D$1,'vInfo (Imported)'!$1:$5000,A4072,FALSE),
"")</f>
        <v/>
      </c>
      <c r="E4072" t="str">
        <f>IF(HLOOKUP("Category",'vInfo (Imported)'!$1:$5000,A4072,FALSE)&gt;0,
HLOOKUP("Category",'vInfo (Imported)'!$1:$5000,A4072,FALSE),
"")</f>
        <v/>
      </c>
      <c r="F4072" t="str">
        <f>IF(HLOOKUP("OS according to the configuration file",'vInfo (Imported)'!$1:$5000,A4072,FALSE)&gt;0,
HLOOKUP("OS according to the configuration file",'vInfo (Imported)'!$1:$5000,A4072,FALSE),
"")</f>
        <v/>
      </c>
      <c r="G4072" s="1" t="str">
        <f>IF(HLOOKUP("Cluster",'vInfo (Imported)'!$1:$5000,A4072,FALSE)&gt;0,
HLOOKUP("Cluster",'vInfo (Imported)'!$1:$5000,A4072,FALSE),
"")</f>
        <v/>
      </c>
      <c r="K4072" s="28">
        <f>'vCluster (Imported)'!A4072</f>
        <v>0</v>
      </c>
      <c r="L4072">
        <f t="shared" si="381"/>
        <v>0</v>
      </c>
      <c r="M4072">
        <f t="shared" si="382"/>
        <v>0</v>
      </c>
      <c r="N4072">
        <f t="shared" si="383"/>
        <v>0</v>
      </c>
      <c r="O4072" s="1">
        <f t="shared" si="384"/>
        <v>0</v>
      </c>
      <c r="P4072">
        <f>SUMIFS('vCluster (Imported)'!$G:$G,'vCluster (Imported)'!$A:$A,K4072)</f>
        <v>0</v>
      </c>
      <c r="Q4072">
        <f t="shared" si="385"/>
        <v>0</v>
      </c>
    </row>
    <row r="4073" spans="1:17" x14ac:dyDescent="0.3">
      <c r="A4073">
        <f t="shared" si="380"/>
        <v>4073</v>
      </c>
      <c r="B4073" t="str">
        <f>IF(HLOOKUP("Memory",'vInfo (Imported)'!$1:$5000,A4073,FALSE)&gt;0,HLOOKUP("Memory",'vInfo (Imported)'!$1:$5000,A4073,FALSE),"")</f>
        <v/>
      </c>
      <c r="C4073" t="str">
        <f>IF(HLOOKUP("CPUs",'vInfo (Imported)'!$1:$5000,A4073,FALSE)&gt;0,
HLOOKUP("CPUs",'vInfo (Imported)'!$1:$5000,A4073,FALSE),
"")</f>
        <v/>
      </c>
      <c r="D4073" t="str">
        <f>IF(HLOOKUP($D$1,'vInfo (Imported)'!$1:$5000,A4073,FALSE)&gt;0,
HLOOKUP($D$1,'vInfo (Imported)'!$1:$5000,A4073,FALSE),
"")</f>
        <v/>
      </c>
      <c r="E4073" t="str">
        <f>IF(HLOOKUP("Category",'vInfo (Imported)'!$1:$5000,A4073,FALSE)&gt;0,
HLOOKUP("Category",'vInfo (Imported)'!$1:$5000,A4073,FALSE),
"")</f>
        <v/>
      </c>
      <c r="F4073" t="str">
        <f>IF(HLOOKUP("OS according to the configuration file",'vInfo (Imported)'!$1:$5000,A4073,FALSE)&gt;0,
HLOOKUP("OS according to the configuration file",'vInfo (Imported)'!$1:$5000,A4073,FALSE),
"")</f>
        <v/>
      </c>
      <c r="G4073" s="1" t="str">
        <f>IF(HLOOKUP("Cluster",'vInfo (Imported)'!$1:$5000,A4073,FALSE)&gt;0,
HLOOKUP("Cluster",'vInfo (Imported)'!$1:$5000,A4073,FALSE),
"")</f>
        <v/>
      </c>
      <c r="K4073" s="28">
        <f>'vCluster (Imported)'!A4073</f>
        <v>0</v>
      </c>
      <c r="L4073">
        <f t="shared" si="381"/>
        <v>0</v>
      </c>
      <c r="M4073">
        <f t="shared" si="382"/>
        <v>0</v>
      </c>
      <c r="N4073">
        <f t="shared" si="383"/>
        <v>0</v>
      </c>
      <c r="O4073" s="1">
        <f t="shared" si="384"/>
        <v>0</v>
      </c>
      <c r="P4073">
        <f>SUMIFS('vCluster (Imported)'!$G:$G,'vCluster (Imported)'!$A:$A,K4073)</f>
        <v>0</v>
      </c>
      <c r="Q4073">
        <f t="shared" si="385"/>
        <v>0</v>
      </c>
    </row>
    <row r="4074" spans="1:17" x14ac:dyDescent="0.3">
      <c r="A4074">
        <f t="shared" si="380"/>
        <v>4074</v>
      </c>
      <c r="B4074" t="str">
        <f>IF(HLOOKUP("Memory",'vInfo (Imported)'!$1:$5000,A4074,FALSE)&gt;0,HLOOKUP("Memory",'vInfo (Imported)'!$1:$5000,A4074,FALSE),"")</f>
        <v/>
      </c>
      <c r="C4074" t="str">
        <f>IF(HLOOKUP("CPUs",'vInfo (Imported)'!$1:$5000,A4074,FALSE)&gt;0,
HLOOKUP("CPUs",'vInfo (Imported)'!$1:$5000,A4074,FALSE),
"")</f>
        <v/>
      </c>
      <c r="D4074" t="str">
        <f>IF(HLOOKUP($D$1,'vInfo (Imported)'!$1:$5000,A4074,FALSE)&gt;0,
HLOOKUP($D$1,'vInfo (Imported)'!$1:$5000,A4074,FALSE),
"")</f>
        <v/>
      </c>
      <c r="E4074" t="str">
        <f>IF(HLOOKUP("Category",'vInfo (Imported)'!$1:$5000,A4074,FALSE)&gt;0,
HLOOKUP("Category",'vInfo (Imported)'!$1:$5000,A4074,FALSE),
"")</f>
        <v/>
      </c>
      <c r="F4074" t="str">
        <f>IF(HLOOKUP("OS according to the configuration file",'vInfo (Imported)'!$1:$5000,A4074,FALSE)&gt;0,
HLOOKUP("OS according to the configuration file",'vInfo (Imported)'!$1:$5000,A4074,FALSE),
"")</f>
        <v/>
      </c>
      <c r="G4074" s="1" t="str">
        <f>IF(HLOOKUP("Cluster",'vInfo (Imported)'!$1:$5000,A4074,FALSE)&gt;0,
HLOOKUP("Cluster",'vInfo (Imported)'!$1:$5000,A4074,FALSE),
"")</f>
        <v/>
      </c>
      <c r="K4074" s="28">
        <f>'vCluster (Imported)'!A4074</f>
        <v>0</v>
      </c>
      <c r="L4074">
        <f t="shared" si="381"/>
        <v>0</v>
      </c>
      <c r="M4074">
        <f t="shared" si="382"/>
        <v>0</v>
      </c>
      <c r="N4074">
        <f t="shared" si="383"/>
        <v>0</v>
      </c>
      <c r="O4074" s="1">
        <f t="shared" si="384"/>
        <v>0</v>
      </c>
      <c r="P4074">
        <f>SUMIFS('vCluster (Imported)'!$G:$G,'vCluster (Imported)'!$A:$A,K4074)</f>
        <v>0</v>
      </c>
      <c r="Q4074">
        <f t="shared" si="385"/>
        <v>0</v>
      </c>
    </row>
    <row r="4075" spans="1:17" x14ac:dyDescent="0.3">
      <c r="A4075">
        <f t="shared" si="380"/>
        <v>4075</v>
      </c>
      <c r="B4075" t="str">
        <f>IF(HLOOKUP("Memory",'vInfo (Imported)'!$1:$5000,A4075,FALSE)&gt;0,HLOOKUP("Memory",'vInfo (Imported)'!$1:$5000,A4075,FALSE),"")</f>
        <v/>
      </c>
      <c r="C4075" t="str">
        <f>IF(HLOOKUP("CPUs",'vInfo (Imported)'!$1:$5000,A4075,FALSE)&gt;0,
HLOOKUP("CPUs",'vInfo (Imported)'!$1:$5000,A4075,FALSE),
"")</f>
        <v/>
      </c>
      <c r="D4075" t="str">
        <f>IF(HLOOKUP($D$1,'vInfo (Imported)'!$1:$5000,A4075,FALSE)&gt;0,
HLOOKUP($D$1,'vInfo (Imported)'!$1:$5000,A4075,FALSE),
"")</f>
        <v/>
      </c>
      <c r="E4075" t="str">
        <f>IF(HLOOKUP("Category",'vInfo (Imported)'!$1:$5000,A4075,FALSE)&gt;0,
HLOOKUP("Category",'vInfo (Imported)'!$1:$5000,A4075,FALSE),
"")</f>
        <v/>
      </c>
      <c r="F4075" t="str">
        <f>IF(HLOOKUP("OS according to the configuration file",'vInfo (Imported)'!$1:$5000,A4075,FALSE)&gt;0,
HLOOKUP("OS according to the configuration file",'vInfo (Imported)'!$1:$5000,A4075,FALSE),
"")</f>
        <v/>
      </c>
      <c r="G4075" s="1" t="str">
        <f>IF(HLOOKUP("Cluster",'vInfo (Imported)'!$1:$5000,A4075,FALSE)&gt;0,
HLOOKUP("Cluster",'vInfo (Imported)'!$1:$5000,A4075,FALSE),
"")</f>
        <v/>
      </c>
      <c r="K4075" s="28">
        <f>'vCluster (Imported)'!A4075</f>
        <v>0</v>
      </c>
      <c r="L4075">
        <f t="shared" si="381"/>
        <v>0</v>
      </c>
      <c r="M4075">
        <f t="shared" si="382"/>
        <v>0</v>
      </c>
      <c r="N4075">
        <f t="shared" si="383"/>
        <v>0</v>
      </c>
      <c r="O4075" s="1">
        <f t="shared" si="384"/>
        <v>0</v>
      </c>
      <c r="P4075">
        <f>SUMIFS('vCluster (Imported)'!$G:$G,'vCluster (Imported)'!$A:$A,K4075)</f>
        <v>0</v>
      </c>
      <c r="Q4075">
        <f t="shared" si="385"/>
        <v>0</v>
      </c>
    </row>
    <row r="4076" spans="1:17" x14ac:dyDescent="0.3">
      <c r="A4076">
        <f t="shared" si="380"/>
        <v>4076</v>
      </c>
      <c r="B4076" t="str">
        <f>IF(HLOOKUP("Memory",'vInfo (Imported)'!$1:$5000,A4076,FALSE)&gt;0,HLOOKUP("Memory",'vInfo (Imported)'!$1:$5000,A4076,FALSE),"")</f>
        <v/>
      </c>
      <c r="C4076" t="str">
        <f>IF(HLOOKUP("CPUs",'vInfo (Imported)'!$1:$5000,A4076,FALSE)&gt;0,
HLOOKUP("CPUs",'vInfo (Imported)'!$1:$5000,A4076,FALSE),
"")</f>
        <v/>
      </c>
      <c r="D4076" t="str">
        <f>IF(HLOOKUP($D$1,'vInfo (Imported)'!$1:$5000,A4076,FALSE)&gt;0,
HLOOKUP($D$1,'vInfo (Imported)'!$1:$5000,A4076,FALSE),
"")</f>
        <v/>
      </c>
      <c r="E4076" t="str">
        <f>IF(HLOOKUP("Category",'vInfo (Imported)'!$1:$5000,A4076,FALSE)&gt;0,
HLOOKUP("Category",'vInfo (Imported)'!$1:$5000,A4076,FALSE),
"")</f>
        <v/>
      </c>
      <c r="F4076" t="str">
        <f>IF(HLOOKUP("OS according to the configuration file",'vInfo (Imported)'!$1:$5000,A4076,FALSE)&gt;0,
HLOOKUP("OS according to the configuration file",'vInfo (Imported)'!$1:$5000,A4076,FALSE),
"")</f>
        <v/>
      </c>
      <c r="G4076" s="1" t="str">
        <f>IF(HLOOKUP("Cluster",'vInfo (Imported)'!$1:$5000,A4076,FALSE)&gt;0,
HLOOKUP("Cluster",'vInfo (Imported)'!$1:$5000,A4076,FALSE),
"")</f>
        <v/>
      </c>
      <c r="K4076" s="28">
        <f>'vCluster (Imported)'!A4076</f>
        <v>0</v>
      </c>
      <c r="L4076">
        <f t="shared" si="381"/>
        <v>0</v>
      </c>
      <c r="M4076">
        <f t="shared" si="382"/>
        <v>0</v>
      </c>
      <c r="N4076">
        <f t="shared" si="383"/>
        <v>0</v>
      </c>
      <c r="O4076" s="1">
        <f t="shared" si="384"/>
        <v>0</v>
      </c>
      <c r="P4076">
        <f>SUMIFS('vCluster (Imported)'!$G:$G,'vCluster (Imported)'!$A:$A,K4076)</f>
        <v>0</v>
      </c>
      <c r="Q4076">
        <f t="shared" si="385"/>
        <v>0</v>
      </c>
    </row>
    <row r="4077" spans="1:17" x14ac:dyDescent="0.3">
      <c r="A4077">
        <f t="shared" si="380"/>
        <v>4077</v>
      </c>
      <c r="B4077" t="str">
        <f>IF(HLOOKUP("Memory",'vInfo (Imported)'!$1:$5000,A4077,FALSE)&gt;0,HLOOKUP("Memory",'vInfo (Imported)'!$1:$5000,A4077,FALSE),"")</f>
        <v/>
      </c>
      <c r="C4077" t="str">
        <f>IF(HLOOKUP("CPUs",'vInfo (Imported)'!$1:$5000,A4077,FALSE)&gt;0,
HLOOKUP("CPUs",'vInfo (Imported)'!$1:$5000,A4077,FALSE),
"")</f>
        <v/>
      </c>
      <c r="D4077" t="str">
        <f>IF(HLOOKUP($D$1,'vInfo (Imported)'!$1:$5000,A4077,FALSE)&gt;0,
HLOOKUP($D$1,'vInfo (Imported)'!$1:$5000,A4077,FALSE),
"")</f>
        <v/>
      </c>
      <c r="E4077" t="str">
        <f>IF(HLOOKUP("Category",'vInfo (Imported)'!$1:$5000,A4077,FALSE)&gt;0,
HLOOKUP("Category",'vInfo (Imported)'!$1:$5000,A4077,FALSE),
"")</f>
        <v/>
      </c>
      <c r="F4077" t="str">
        <f>IF(HLOOKUP("OS according to the configuration file",'vInfo (Imported)'!$1:$5000,A4077,FALSE)&gt;0,
HLOOKUP("OS according to the configuration file",'vInfo (Imported)'!$1:$5000,A4077,FALSE),
"")</f>
        <v/>
      </c>
      <c r="G4077" s="1" t="str">
        <f>IF(HLOOKUP("Cluster",'vInfo (Imported)'!$1:$5000,A4077,FALSE)&gt;0,
HLOOKUP("Cluster",'vInfo (Imported)'!$1:$5000,A4077,FALSE),
"")</f>
        <v/>
      </c>
      <c r="K4077" s="28">
        <f>'vCluster (Imported)'!A4077</f>
        <v>0</v>
      </c>
      <c r="L4077">
        <f t="shared" si="381"/>
        <v>0</v>
      </c>
      <c r="M4077">
        <f t="shared" si="382"/>
        <v>0</v>
      </c>
      <c r="N4077">
        <f t="shared" si="383"/>
        <v>0</v>
      </c>
      <c r="O4077" s="1">
        <f t="shared" si="384"/>
        <v>0</v>
      </c>
      <c r="P4077">
        <f>SUMIFS('vCluster (Imported)'!$G:$G,'vCluster (Imported)'!$A:$A,K4077)</f>
        <v>0</v>
      </c>
      <c r="Q4077">
        <f t="shared" si="385"/>
        <v>0</v>
      </c>
    </row>
    <row r="4078" spans="1:17" x14ac:dyDescent="0.3">
      <c r="A4078">
        <f t="shared" si="380"/>
        <v>4078</v>
      </c>
      <c r="B4078" t="str">
        <f>IF(HLOOKUP("Memory",'vInfo (Imported)'!$1:$5000,A4078,FALSE)&gt;0,HLOOKUP("Memory",'vInfo (Imported)'!$1:$5000,A4078,FALSE),"")</f>
        <v/>
      </c>
      <c r="C4078" t="str">
        <f>IF(HLOOKUP("CPUs",'vInfo (Imported)'!$1:$5000,A4078,FALSE)&gt;0,
HLOOKUP("CPUs",'vInfo (Imported)'!$1:$5000,A4078,FALSE),
"")</f>
        <v/>
      </c>
      <c r="D4078" t="str">
        <f>IF(HLOOKUP($D$1,'vInfo (Imported)'!$1:$5000,A4078,FALSE)&gt;0,
HLOOKUP($D$1,'vInfo (Imported)'!$1:$5000,A4078,FALSE),
"")</f>
        <v/>
      </c>
      <c r="E4078" t="str">
        <f>IF(HLOOKUP("Category",'vInfo (Imported)'!$1:$5000,A4078,FALSE)&gt;0,
HLOOKUP("Category",'vInfo (Imported)'!$1:$5000,A4078,FALSE),
"")</f>
        <v/>
      </c>
      <c r="F4078" t="str">
        <f>IF(HLOOKUP("OS according to the configuration file",'vInfo (Imported)'!$1:$5000,A4078,FALSE)&gt;0,
HLOOKUP("OS according to the configuration file",'vInfo (Imported)'!$1:$5000,A4078,FALSE),
"")</f>
        <v/>
      </c>
      <c r="G4078" s="1" t="str">
        <f>IF(HLOOKUP("Cluster",'vInfo (Imported)'!$1:$5000,A4078,FALSE)&gt;0,
HLOOKUP("Cluster",'vInfo (Imported)'!$1:$5000,A4078,FALSE),
"")</f>
        <v/>
      </c>
      <c r="K4078" s="28">
        <f>'vCluster (Imported)'!A4078</f>
        <v>0</v>
      </c>
      <c r="L4078">
        <f t="shared" si="381"/>
        <v>0</v>
      </c>
      <c r="M4078">
        <f t="shared" si="382"/>
        <v>0</v>
      </c>
      <c r="N4078">
        <f t="shared" si="383"/>
        <v>0</v>
      </c>
      <c r="O4078" s="1">
        <f t="shared" si="384"/>
        <v>0</v>
      </c>
      <c r="P4078">
        <f>SUMIFS('vCluster (Imported)'!$G:$G,'vCluster (Imported)'!$A:$A,K4078)</f>
        <v>0</v>
      </c>
      <c r="Q4078">
        <f t="shared" si="385"/>
        <v>0</v>
      </c>
    </row>
    <row r="4079" spans="1:17" x14ac:dyDescent="0.3">
      <c r="A4079">
        <f t="shared" si="380"/>
        <v>4079</v>
      </c>
      <c r="B4079" t="str">
        <f>IF(HLOOKUP("Memory",'vInfo (Imported)'!$1:$5000,A4079,FALSE)&gt;0,HLOOKUP("Memory",'vInfo (Imported)'!$1:$5000,A4079,FALSE),"")</f>
        <v/>
      </c>
      <c r="C4079" t="str">
        <f>IF(HLOOKUP("CPUs",'vInfo (Imported)'!$1:$5000,A4079,FALSE)&gt;0,
HLOOKUP("CPUs",'vInfo (Imported)'!$1:$5000,A4079,FALSE),
"")</f>
        <v/>
      </c>
      <c r="D4079" t="str">
        <f>IF(HLOOKUP($D$1,'vInfo (Imported)'!$1:$5000,A4079,FALSE)&gt;0,
HLOOKUP($D$1,'vInfo (Imported)'!$1:$5000,A4079,FALSE),
"")</f>
        <v/>
      </c>
      <c r="E4079" t="str">
        <f>IF(HLOOKUP("Category",'vInfo (Imported)'!$1:$5000,A4079,FALSE)&gt;0,
HLOOKUP("Category",'vInfo (Imported)'!$1:$5000,A4079,FALSE),
"")</f>
        <v/>
      </c>
      <c r="F4079" t="str">
        <f>IF(HLOOKUP("OS according to the configuration file",'vInfo (Imported)'!$1:$5000,A4079,FALSE)&gt;0,
HLOOKUP("OS according to the configuration file",'vInfo (Imported)'!$1:$5000,A4079,FALSE),
"")</f>
        <v/>
      </c>
      <c r="G4079" s="1" t="str">
        <f>IF(HLOOKUP("Cluster",'vInfo (Imported)'!$1:$5000,A4079,FALSE)&gt;0,
HLOOKUP("Cluster",'vInfo (Imported)'!$1:$5000,A4079,FALSE),
"")</f>
        <v/>
      </c>
      <c r="K4079" s="28">
        <f>'vCluster (Imported)'!A4079</f>
        <v>0</v>
      </c>
      <c r="L4079">
        <f t="shared" si="381"/>
        <v>0</v>
      </c>
      <c r="M4079">
        <f t="shared" si="382"/>
        <v>0</v>
      </c>
      <c r="N4079">
        <f t="shared" si="383"/>
        <v>0</v>
      </c>
      <c r="O4079" s="1">
        <f t="shared" si="384"/>
        <v>0</v>
      </c>
      <c r="P4079">
        <f>SUMIFS('vCluster (Imported)'!$G:$G,'vCluster (Imported)'!$A:$A,K4079)</f>
        <v>0</v>
      </c>
      <c r="Q4079">
        <f t="shared" si="385"/>
        <v>0</v>
      </c>
    </row>
    <row r="4080" spans="1:17" x14ac:dyDescent="0.3">
      <c r="A4080">
        <f t="shared" si="380"/>
        <v>4080</v>
      </c>
      <c r="B4080" t="str">
        <f>IF(HLOOKUP("Memory",'vInfo (Imported)'!$1:$5000,A4080,FALSE)&gt;0,HLOOKUP("Memory",'vInfo (Imported)'!$1:$5000,A4080,FALSE),"")</f>
        <v/>
      </c>
      <c r="C4080" t="str">
        <f>IF(HLOOKUP("CPUs",'vInfo (Imported)'!$1:$5000,A4080,FALSE)&gt;0,
HLOOKUP("CPUs",'vInfo (Imported)'!$1:$5000,A4080,FALSE),
"")</f>
        <v/>
      </c>
      <c r="D4080" t="str">
        <f>IF(HLOOKUP($D$1,'vInfo (Imported)'!$1:$5000,A4080,FALSE)&gt;0,
HLOOKUP($D$1,'vInfo (Imported)'!$1:$5000,A4080,FALSE),
"")</f>
        <v/>
      </c>
      <c r="E4080" t="str">
        <f>IF(HLOOKUP("Category",'vInfo (Imported)'!$1:$5000,A4080,FALSE)&gt;0,
HLOOKUP("Category",'vInfo (Imported)'!$1:$5000,A4080,FALSE),
"")</f>
        <v/>
      </c>
      <c r="F4080" t="str">
        <f>IF(HLOOKUP("OS according to the configuration file",'vInfo (Imported)'!$1:$5000,A4080,FALSE)&gt;0,
HLOOKUP("OS according to the configuration file",'vInfo (Imported)'!$1:$5000,A4080,FALSE),
"")</f>
        <v/>
      </c>
      <c r="G4080" s="1" t="str">
        <f>IF(HLOOKUP("Cluster",'vInfo (Imported)'!$1:$5000,A4080,FALSE)&gt;0,
HLOOKUP("Cluster",'vInfo (Imported)'!$1:$5000,A4080,FALSE),
"")</f>
        <v/>
      </c>
      <c r="K4080" s="28">
        <f>'vCluster (Imported)'!A4080</f>
        <v>0</v>
      </c>
      <c r="L4080">
        <f t="shared" si="381"/>
        <v>0</v>
      </c>
      <c r="M4080">
        <f t="shared" si="382"/>
        <v>0</v>
      </c>
      <c r="N4080">
        <f t="shared" si="383"/>
        <v>0</v>
      </c>
      <c r="O4080" s="1">
        <f t="shared" si="384"/>
        <v>0</v>
      </c>
      <c r="P4080">
        <f>SUMIFS('vCluster (Imported)'!$G:$G,'vCluster (Imported)'!$A:$A,K4080)</f>
        <v>0</v>
      </c>
      <c r="Q4080">
        <f t="shared" si="385"/>
        <v>0</v>
      </c>
    </row>
    <row r="4081" spans="1:17" x14ac:dyDescent="0.3">
      <c r="A4081">
        <f t="shared" si="380"/>
        <v>4081</v>
      </c>
      <c r="B4081" t="str">
        <f>IF(HLOOKUP("Memory",'vInfo (Imported)'!$1:$5000,A4081,FALSE)&gt;0,HLOOKUP("Memory",'vInfo (Imported)'!$1:$5000,A4081,FALSE),"")</f>
        <v/>
      </c>
      <c r="C4081" t="str">
        <f>IF(HLOOKUP("CPUs",'vInfo (Imported)'!$1:$5000,A4081,FALSE)&gt;0,
HLOOKUP("CPUs",'vInfo (Imported)'!$1:$5000,A4081,FALSE),
"")</f>
        <v/>
      </c>
      <c r="D4081" t="str">
        <f>IF(HLOOKUP($D$1,'vInfo (Imported)'!$1:$5000,A4081,FALSE)&gt;0,
HLOOKUP($D$1,'vInfo (Imported)'!$1:$5000,A4081,FALSE),
"")</f>
        <v/>
      </c>
      <c r="E4081" t="str">
        <f>IF(HLOOKUP("Category",'vInfo (Imported)'!$1:$5000,A4081,FALSE)&gt;0,
HLOOKUP("Category",'vInfo (Imported)'!$1:$5000,A4081,FALSE),
"")</f>
        <v/>
      </c>
      <c r="F4081" t="str">
        <f>IF(HLOOKUP("OS according to the configuration file",'vInfo (Imported)'!$1:$5000,A4081,FALSE)&gt;0,
HLOOKUP("OS according to the configuration file",'vInfo (Imported)'!$1:$5000,A4081,FALSE),
"")</f>
        <v/>
      </c>
      <c r="G4081" s="1" t="str">
        <f>IF(HLOOKUP("Cluster",'vInfo (Imported)'!$1:$5000,A4081,FALSE)&gt;0,
HLOOKUP("Cluster",'vInfo (Imported)'!$1:$5000,A4081,FALSE),
"")</f>
        <v/>
      </c>
      <c r="K4081" s="28">
        <f>'vCluster (Imported)'!A4081</f>
        <v>0</v>
      </c>
      <c r="L4081">
        <f t="shared" si="381"/>
        <v>0</v>
      </c>
      <c r="M4081">
        <f t="shared" si="382"/>
        <v>0</v>
      </c>
      <c r="N4081">
        <f t="shared" si="383"/>
        <v>0</v>
      </c>
      <c r="O4081" s="1">
        <f t="shared" si="384"/>
        <v>0</v>
      </c>
      <c r="P4081">
        <f>SUMIFS('vCluster (Imported)'!$G:$G,'vCluster (Imported)'!$A:$A,K4081)</f>
        <v>0</v>
      </c>
      <c r="Q4081">
        <f t="shared" si="385"/>
        <v>0</v>
      </c>
    </row>
    <row r="4082" spans="1:17" x14ac:dyDescent="0.3">
      <c r="A4082">
        <f t="shared" si="380"/>
        <v>4082</v>
      </c>
      <c r="B4082" t="str">
        <f>IF(HLOOKUP("Memory",'vInfo (Imported)'!$1:$5000,A4082,FALSE)&gt;0,HLOOKUP("Memory",'vInfo (Imported)'!$1:$5000,A4082,FALSE),"")</f>
        <v/>
      </c>
      <c r="C4082" t="str">
        <f>IF(HLOOKUP("CPUs",'vInfo (Imported)'!$1:$5000,A4082,FALSE)&gt;0,
HLOOKUP("CPUs",'vInfo (Imported)'!$1:$5000,A4082,FALSE),
"")</f>
        <v/>
      </c>
      <c r="D4082" t="str">
        <f>IF(HLOOKUP($D$1,'vInfo (Imported)'!$1:$5000,A4082,FALSE)&gt;0,
HLOOKUP($D$1,'vInfo (Imported)'!$1:$5000,A4082,FALSE),
"")</f>
        <v/>
      </c>
      <c r="E4082" t="str">
        <f>IF(HLOOKUP("Category",'vInfo (Imported)'!$1:$5000,A4082,FALSE)&gt;0,
HLOOKUP("Category",'vInfo (Imported)'!$1:$5000,A4082,FALSE),
"")</f>
        <v/>
      </c>
      <c r="F4082" t="str">
        <f>IF(HLOOKUP("OS according to the configuration file",'vInfo (Imported)'!$1:$5000,A4082,FALSE)&gt;0,
HLOOKUP("OS according to the configuration file",'vInfo (Imported)'!$1:$5000,A4082,FALSE),
"")</f>
        <v/>
      </c>
      <c r="G4082" s="1" t="str">
        <f>IF(HLOOKUP("Cluster",'vInfo (Imported)'!$1:$5000,A4082,FALSE)&gt;0,
HLOOKUP("Cluster",'vInfo (Imported)'!$1:$5000,A4082,FALSE),
"")</f>
        <v/>
      </c>
      <c r="K4082" s="28">
        <f>'vCluster (Imported)'!A4082</f>
        <v>0</v>
      </c>
      <c r="L4082">
        <f t="shared" si="381"/>
        <v>0</v>
      </c>
      <c r="M4082">
        <f t="shared" si="382"/>
        <v>0</v>
      </c>
      <c r="N4082">
        <f t="shared" si="383"/>
        <v>0</v>
      </c>
      <c r="O4082" s="1">
        <f t="shared" si="384"/>
        <v>0</v>
      </c>
      <c r="P4082">
        <f>SUMIFS('vCluster (Imported)'!$G:$G,'vCluster (Imported)'!$A:$A,K4082)</f>
        <v>0</v>
      </c>
      <c r="Q4082">
        <f t="shared" si="385"/>
        <v>0</v>
      </c>
    </row>
    <row r="4083" spans="1:17" x14ac:dyDescent="0.3">
      <c r="A4083">
        <f t="shared" si="380"/>
        <v>4083</v>
      </c>
      <c r="B4083" t="str">
        <f>IF(HLOOKUP("Memory",'vInfo (Imported)'!$1:$5000,A4083,FALSE)&gt;0,HLOOKUP("Memory",'vInfo (Imported)'!$1:$5000,A4083,FALSE),"")</f>
        <v/>
      </c>
      <c r="C4083" t="str">
        <f>IF(HLOOKUP("CPUs",'vInfo (Imported)'!$1:$5000,A4083,FALSE)&gt;0,
HLOOKUP("CPUs",'vInfo (Imported)'!$1:$5000,A4083,FALSE),
"")</f>
        <v/>
      </c>
      <c r="D4083" t="str">
        <f>IF(HLOOKUP($D$1,'vInfo (Imported)'!$1:$5000,A4083,FALSE)&gt;0,
HLOOKUP($D$1,'vInfo (Imported)'!$1:$5000,A4083,FALSE),
"")</f>
        <v/>
      </c>
      <c r="E4083" t="str">
        <f>IF(HLOOKUP("Category",'vInfo (Imported)'!$1:$5000,A4083,FALSE)&gt;0,
HLOOKUP("Category",'vInfo (Imported)'!$1:$5000,A4083,FALSE),
"")</f>
        <v/>
      </c>
      <c r="F4083" t="str">
        <f>IF(HLOOKUP("OS according to the configuration file",'vInfo (Imported)'!$1:$5000,A4083,FALSE)&gt;0,
HLOOKUP("OS according to the configuration file",'vInfo (Imported)'!$1:$5000,A4083,FALSE),
"")</f>
        <v/>
      </c>
      <c r="G4083" s="1" t="str">
        <f>IF(HLOOKUP("Cluster",'vInfo (Imported)'!$1:$5000,A4083,FALSE)&gt;0,
HLOOKUP("Cluster",'vInfo (Imported)'!$1:$5000,A4083,FALSE),
"")</f>
        <v/>
      </c>
      <c r="K4083" s="28">
        <f>'vCluster (Imported)'!A4083</f>
        <v>0</v>
      </c>
      <c r="L4083">
        <f t="shared" si="381"/>
        <v>0</v>
      </c>
      <c r="M4083">
        <f t="shared" si="382"/>
        <v>0</v>
      </c>
      <c r="N4083">
        <f t="shared" si="383"/>
        <v>0</v>
      </c>
      <c r="O4083" s="1">
        <f t="shared" si="384"/>
        <v>0</v>
      </c>
      <c r="P4083">
        <f>SUMIFS('vCluster (Imported)'!$G:$G,'vCluster (Imported)'!$A:$A,K4083)</f>
        <v>0</v>
      </c>
      <c r="Q4083">
        <f t="shared" si="385"/>
        <v>0</v>
      </c>
    </row>
    <row r="4084" spans="1:17" x14ac:dyDescent="0.3">
      <c r="A4084">
        <f t="shared" si="380"/>
        <v>4084</v>
      </c>
      <c r="B4084" t="str">
        <f>IF(HLOOKUP("Memory",'vInfo (Imported)'!$1:$5000,A4084,FALSE)&gt;0,HLOOKUP("Memory",'vInfo (Imported)'!$1:$5000,A4084,FALSE),"")</f>
        <v/>
      </c>
      <c r="C4084" t="str">
        <f>IF(HLOOKUP("CPUs",'vInfo (Imported)'!$1:$5000,A4084,FALSE)&gt;0,
HLOOKUP("CPUs",'vInfo (Imported)'!$1:$5000,A4084,FALSE),
"")</f>
        <v/>
      </c>
      <c r="D4084" t="str">
        <f>IF(HLOOKUP($D$1,'vInfo (Imported)'!$1:$5000,A4084,FALSE)&gt;0,
HLOOKUP($D$1,'vInfo (Imported)'!$1:$5000,A4084,FALSE),
"")</f>
        <v/>
      </c>
      <c r="E4084" t="str">
        <f>IF(HLOOKUP("Category",'vInfo (Imported)'!$1:$5000,A4084,FALSE)&gt;0,
HLOOKUP("Category",'vInfo (Imported)'!$1:$5000,A4084,FALSE),
"")</f>
        <v/>
      </c>
      <c r="F4084" t="str">
        <f>IF(HLOOKUP("OS according to the configuration file",'vInfo (Imported)'!$1:$5000,A4084,FALSE)&gt;0,
HLOOKUP("OS according to the configuration file",'vInfo (Imported)'!$1:$5000,A4084,FALSE),
"")</f>
        <v/>
      </c>
      <c r="G4084" s="1" t="str">
        <f>IF(HLOOKUP("Cluster",'vInfo (Imported)'!$1:$5000,A4084,FALSE)&gt;0,
HLOOKUP("Cluster",'vInfo (Imported)'!$1:$5000,A4084,FALSE),
"")</f>
        <v/>
      </c>
      <c r="K4084" s="28">
        <f>'vCluster (Imported)'!A4084</f>
        <v>0</v>
      </c>
      <c r="L4084">
        <f t="shared" si="381"/>
        <v>0</v>
      </c>
      <c r="M4084">
        <f t="shared" si="382"/>
        <v>0</v>
      </c>
      <c r="N4084">
        <f t="shared" si="383"/>
        <v>0</v>
      </c>
      <c r="O4084" s="1">
        <f t="shared" si="384"/>
        <v>0</v>
      </c>
      <c r="P4084">
        <f>SUMIFS('vCluster (Imported)'!$G:$G,'vCluster (Imported)'!$A:$A,K4084)</f>
        <v>0</v>
      </c>
      <c r="Q4084">
        <f t="shared" si="385"/>
        <v>0</v>
      </c>
    </row>
    <row r="4085" spans="1:17" x14ac:dyDescent="0.3">
      <c r="A4085">
        <f t="shared" si="380"/>
        <v>4085</v>
      </c>
      <c r="B4085" t="str">
        <f>IF(HLOOKUP("Memory",'vInfo (Imported)'!$1:$5000,A4085,FALSE)&gt;0,HLOOKUP("Memory",'vInfo (Imported)'!$1:$5000,A4085,FALSE),"")</f>
        <v/>
      </c>
      <c r="C4085" t="str">
        <f>IF(HLOOKUP("CPUs",'vInfo (Imported)'!$1:$5000,A4085,FALSE)&gt;0,
HLOOKUP("CPUs",'vInfo (Imported)'!$1:$5000,A4085,FALSE),
"")</f>
        <v/>
      </c>
      <c r="D4085" t="str">
        <f>IF(HLOOKUP($D$1,'vInfo (Imported)'!$1:$5000,A4085,FALSE)&gt;0,
HLOOKUP($D$1,'vInfo (Imported)'!$1:$5000,A4085,FALSE),
"")</f>
        <v/>
      </c>
      <c r="E4085" t="str">
        <f>IF(HLOOKUP("Category",'vInfo (Imported)'!$1:$5000,A4085,FALSE)&gt;0,
HLOOKUP("Category",'vInfo (Imported)'!$1:$5000,A4085,FALSE),
"")</f>
        <v/>
      </c>
      <c r="F4085" t="str">
        <f>IF(HLOOKUP("OS according to the configuration file",'vInfo (Imported)'!$1:$5000,A4085,FALSE)&gt;0,
HLOOKUP("OS according to the configuration file",'vInfo (Imported)'!$1:$5000,A4085,FALSE),
"")</f>
        <v/>
      </c>
      <c r="G4085" s="1" t="str">
        <f>IF(HLOOKUP("Cluster",'vInfo (Imported)'!$1:$5000,A4085,FALSE)&gt;0,
HLOOKUP("Cluster",'vInfo (Imported)'!$1:$5000,A4085,FALSE),
"")</f>
        <v/>
      </c>
      <c r="K4085" s="28">
        <f>'vCluster (Imported)'!A4085</f>
        <v>0</v>
      </c>
      <c r="L4085">
        <f t="shared" si="381"/>
        <v>0</v>
      </c>
      <c r="M4085">
        <f t="shared" si="382"/>
        <v>0</v>
      </c>
      <c r="N4085">
        <f t="shared" si="383"/>
        <v>0</v>
      </c>
      <c r="O4085" s="1">
        <f t="shared" si="384"/>
        <v>0</v>
      </c>
      <c r="P4085">
        <f>SUMIFS('vCluster (Imported)'!$G:$G,'vCluster (Imported)'!$A:$A,K4085)</f>
        <v>0</v>
      </c>
      <c r="Q4085">
        <f t="shared" si="385"/>
        <v>0</v>
      </c>
    </row>
    <row r="4086" spans="1:17" x14ac:dyDescent="0.3">
      <c r="A4086">
        <f t="shared" si="380"/>
        <v>4086</v>
      </c>
      <c r="B4086" t="str">
        <f>IF(HLOOKUP("Memory",'vInfo (Imported)'!$1:$5000,A4086,FALSE)&gt;0,HLOOKUP("Memory",'vInfo (Imported)'!$1:$5000,A4086,FALSE),"")</f>
        <v/>
      </c>
      <c r="C4086" t="str">
        <f>IF(HLOOKUP("CPUs",'vInfo (Imported)'!$1:$5000,A4086,FALSE)&gt;0,
HLOOKUP("CPUs",'vInfo (Imported)'!$1:$5000,A4086,FALSE),
"")</f>
        <v/>
      </c>
      <c r="D4086" t="str">
        <f>IF(HLOOKUP($D$1,'vInfo (Imported)'!$1:$5000,A4086,FALSE)&gt;0,
HLOOKUP($D$1,'vInfo (Imported)'!$1:$5000,A4086,FALSE),
"")</f>
        <v/>
      </c>
      <c r="E4086" t="str">
        <f>IF(HLOOKUP("Category",'vInfo (Imported)'!$1:$5000,A4086,FALSE)&gt;0,
HLOOKUP("Category",'vInfo (Imported)'!$1:$5000,A4086,FALSE),
"")</f>
        <v/>
      </c>
      <c r="F4086" t="str">
        <f>IF(HLOOKUP("OS according to the configuration file",'vInfo (Imported)'!$1:$5000,A4086,FALSE)&gt;0,
HLOOKUP("OS according to the configuration file",'vInfo (Imported)'!$1:$5000,A4086,FALSE),
"")</f>
        <v/>
      </c>
      <c r="G4086" s="1" t="str">
        <f>IF(HLOOKUP("Cluster",'vInfo (Imported)'!$1:$5000,A4086,FALSE)&gt;0,
HLOOKUP("Cluster",'vInfo (Imported)'!$1:$5000,A4086,FALSE),
"")</f>
        <v/>
      </c>
      <c r="K4086" s="28">
        <f>'vCluster (Imported)'!A4086</f>
        <v>0</v>
      </c>
      <c r="L4086">
        <f t="shared" si="381"/>
        <v>0</v>
      </c>
      <c r="M4086">
        <f t="shared" si="382"/>
        <v>0</v>
      </c>
      <c r="N4086">
        <f t="shared" si="383"/>
        <v>0</v>
      </c>
      <c r="O4086" s="1">
        <f t="shared" si="384"/>
        <v>0</v>
      </c>
      <c r="P4086">
        <f>SUMIFS('vCluster (Imported)'!$G:$G,'vCluster (Imported)'!$A:$A,K4086)</f>
        <v>0</v>
      </c>
      <c r="Q4086">
        <f t="shared" si="385"/>
        <v>0</v>
      </c>
    </row>
    <row r="4087" spans="1:17" x14ac:dyDescent="0.3">
      <c r="A4087">
        <f t="shared" si="380"/>
        <v>4087</v>
      </c>
      <c r="B4087" t="str">
        <f>IF(HLOOKUP("Memory",'vInfo (Imported)'!$1:$5000,A4087,FALSE)&gt;0,HLOOKUP("Memory",'vInfo (Imported)'!$1:$5000,A4087,FALSE),"")</f>
        <v/>
      </c>
      <c r="C4087" t="str">
        <f>IF(HLOOKUP("CPUs",'vInfo (Imported)'!$1:$5000,A4087,FALSE)&gt;0,
HLOOKUP("CPUs",'vInfo (Imported)'!$1:$5000,A4087,FALSE),
"")</f>
        <v/>
      </c>
      <c r="D4087" t="str">
        <f>IF(HLOOKUP($D$1,'vInfo (Imported)'!$1:$5000,A4087,FALSE)&gt;0,
HLOOKUP($D$1,'vInfo (Imported)'!$1:$5000,A4087,FALSE),
"")</f>
        <v/>
      </c>
      <c r="E4087" t="str">
        <f>IF(HLOOKUP("Category",'vInfo (Imported)'!$1:$5000,A4087,FALSE)&gt;0,
HLOOKUP("Category",'vInfo (Imported)'!$1:$5000,A4087,FALSE),
"")</f>
        <v/>
      </c>
      <c r="F4087" t="str">
        <f>IF(HLOOKUP("OS according to the configuration file",'vInfo (Imported)'!$1:$5000,A4087,FALSE)&gt;0,
HLOOKUP("OS according to the configuration file",'vInfo (Imported)'!$1:$5000,A4087,FALSE),
"")</f>
        <v/>
      </c>
      <c r="G4087" s="1" t="str">
        <f>IF(HLOOKUP("Cluster",'vInfo (Imported)'!$1:$5000,A4087,FALSE)&gt;0,
HLOOKUP("Cluster",'vInfo (Imported)'!$1:$5000,A4087,FALSE),
"")</f>
        <v/>
      </c>
      <c r="K4087" s="28">
        <f>'vCluster (Imported)'!A4087</f>
        <v>0</v>
      </c>
      <c r="L4087">
        <f t="shared" si="381"/>
        <v>0</v>
      </c>
      <c r="M4087">
        <f t="shared" si="382"/>
        <v>0</v>
      </c>
      <c r="N4087">
        <f t="shared" si="383"/>
        <v>0</v>
      </c>
      <c r="O4087" s="1">
        <f t="shared" si="384"/>
        <v>0</v>
      </c>
      <c r="P4087">
        <f>SUMIFS('vCluster (Imported)'!$G:$G,'vCluster (Imported)'!$A:$A,K4087)</f>
        <v>0</v>
      </c>
      <c r="Q4087">
        <f t="shared" si="385"/>
        <v>0</v>
      </c>
    </row>
    <row r="4088" spans="1:17" x14ac:dyDescent="0.3">
      <c r="A4088">
        <f t="shared" si="380"/>
        <v>4088</v>
      </c>
      <c r="B4088" t="str">
        <f>IF(HLOOKUP("Memory",'vInfo (Imported)'!$1:$5000,A4088,FALSE)&gt;0,HLOOKUP("Memory",'vInfo (Imported)'!$1:$5000,A4088,FALSE),"")</f>
        <v/>
      </c>
      <c r="C4088" t="str">
        <f>IF(HLOOKUP("CPUs",'vInfo (Imported)'!$1:$5000,A4088,FALSE)&gt;0,
HLOOKUP("CPUs",'vInfo (Imported)'!$1:$5000,A4088,FALSE),
"")</f>
        <v/>
      </c>
      <c r="D4088" t="str">
        <f>IF(HLOOKUP($D$1,'vInfo (Imported)'!$1:$5000,A4088,FALSE)&gt;0,
HLOOKUP($D$1,'vInfo (Imported)'!$1:$5000,A4088,FALSE),
"")</f>
        <v/>
      </c>
      <c r="E4088" t="str">
        <f>IF(HLOOKUP("Category",'vInfo (Imported)'!$1:$5000,A4088,FALSE)&gt;0,
HLOOKUP("Category",'vInfo (Imported)'!$1:$5000,A4088,FALSE),
"")</f>
        <v/>
      </c>
      <c r="F4088" t="str">
        <f>IF(HLOOKUP("OS according to the configuration file",'vInfo (Imported)'!$1:$5000,A4088,FALSE)&gt;0,
HLOOKUP("OS according to the configuration file",'vInfo (Imported)'!$1:$5000,A4088,FALSE),
"")</f>
        <v/>
      </c>
      <c r="G4088" s="1" t="str">
        <f>IF(HLOOKUP("Cluster",'vInfo (Imported)'!$1:$5000,A4088,FALSE)&gt;0,
HLOOKUP("Cluster",'vInfo (Imported)'!$1:$5000,A4088,FALSE),
"")</f>
        <v/>
      </c>
      <c r="K4088" s="28">
        <f>'vCluster (Imported)'!A4088</f>
        <v>0</v>
      </c>
      <c r="L4088">
        <f t="shared" si="381"/>
        <v>0</v>
      </c>
      <c r="M4088">
        <f t="shared" si="382"/>
        <v>0</v>
      </c>
      <c r="N4088">
        <f t="shared" si="383"/>
        <v>0</v>
      </c>
      <c r="O4088" s="1">
        <f t="shared" si="384"/>
        <v>0</v>
      </c>
      <c r="P4088">
        <f>SUMIFS('vCluster (Imported)'!$G:$G,'vCluster (Imported)'!$A:$A,K4088)</f>
        <v>0</v>
      </c>
      <c r="Q4088">
        <f t="shared" si="385"/>
        <v>0</v>
      </c>
    </row>
    <row r="4089" spans="1:17" x14ac:dyDescent="0.3">
      <c r="A4089">
        <f t="shared" si="380"/>
        <v>4089</v>
      </c>
      <c r="B4089" t="str">
        <f>IF(HLOOKUP("Memory",'vInfo (Imported)'!$1:$5000,A4089,FALSE)&gt;0,HLOOKUP("Memory",'vInfo (Imported)'!$1:$5000,A4089,FALSE),"")</f>
        <v/>
      </c>
      <c r="C4089" t="str">
        <f>IF(HLOOKUP("CPUs",'vInfo (Imported)'!$1:$5000,A4089,FALSE)&gt;0,
HLOOKUP("CPUs",'vInfo (Imported)'!$1:$5000,A4089,FALSE),
"")</f>
        <v/>
      </c>
      <c r="D4089" t="str">
        <f>IF(HLOOKUP($D$1,'vInfo (Imported)'!$1:$5000,A4089,FALSE)&gt;0,
HLOOKUP($D$1,'vInfo (Imported)'!$1:$5000,A4089,FALSE),
"")</f>
        <v/>
      </c>
      <c r="E4089" t="str">
        <f>IF(HLOOKUP("Category",'vInfo (Imported)'!$1:$5000,A4089,FALSE)&gt;0,
HLOOKUP("Category",'vInfo (Imported)'!$1:$5000,A4089,FALSE),
"")</f>
        <v/>
      </c>
      <c r="F4089" t="str">
        <f>IF(HLOOKUP("OS according to the configuration file",'vInfo (Imported)'!$1:$5000,A4089,FALSE)&gt;0,
HLOOKUP("OS according to the configuration file",'vInfo (Imported)'!$1:$5000,A4089,FALSE),
"")</f>
        <v/>
      </c>
      <c r="G4089" s="1" t="str">
        <f>IF(HLOOKUP("Cluster",'vInfo (Imported)'!$1:$5000,A4089,FALSE)&gt;0,
HLOOKUP("Cluster",'vInfo (Imported)'!$1:$5000,A4089,FALSE),
"")</f>
        <v/>
      </c>
      <c r="K4089" s="28">
        <f>'vCluster (Imported)'!A4089</f>
        <v>0</v>
      </c>
      <c r="L4089">
        <f t="shared" si="381"/>
        <v>0</v>
      </c>
      <c r="M4089">
        <f t="shared" si="382"/>
        <v>0</v>
      </c>
      <c r="N4089">
        <f t="shared" si="383"/>
        <v>0</v>
      </c>
      <c r="O4089" s="1">
        <f t="shared" si="384"/>
        <v>0</v>
      </c>
      <c r="P4089">
        <f>SUMIFS('vCluster (Imported)'!$G:$G,'vCluster (Imported)'!$A:$A,K4089)</f>
        <v>0</v>
      </c>
      <c r="Q4089">
        <f t="shared" si="385"/>
        <v>0</v>
      </c>
    </row>
    <row r="4090" spans="1:17" x14ac:dyDescent="0.3">
      <c r="A4090">
        <f t="shared" si="380"/>
        <v>4090</v>
      </c>
      <c r="B4090" t="str">
        <f>IF(HLOOKUP("Memory",'vInfo (Imported)'!$1:$5000,A4090,FALSE)&gt;0,HLOOKUP("Memory",'vInfo (Imported)'!$1:$5000,A4090,FALSE),"")</f>
        <v/>
      </c>
      <c r="C4090" t="str">
        <f>IF(HLOOKUP("CPUs",'vInfo (Imported)'!$1:$5000,A4090,FALSE)&gt;0,
HLOOKUP("CPUs",'vInfo (Imported)'!$1:$5000,A4090,FALSE),
"")</f>
        <v/>
      </c>
      <c r="D4090" t="str">
        <f>IF(HLOOKUP($D$1,'vInfo (Imported)'!$1:$5000,A4090,FALSE)&gt;0,
HLOOKUP($D$1,'vInfo (Imported)'!$1:$5000,A4090,FALSE),
"")</f>
        <v/>
      </c>
      <c r="E4090" t="str">
        <f>IF(HLOOKUP("Category",'vInfo (Imported)'!$1:$5000,A4090,FALSE)&gt;0,
HLOOKUP("Category",'vInfo (Imported)'!$1:$5000,A4090,FALSE),
"")</f>
        <v/>
      </c>
      <c r="F4090" t="str">
        <f>IF(HLOOKUP("OS according to the configuration file",'vInfo (Imported)'!$1:$5000,A4090,FALSE)&gt;0,
HLOOKUP("OS according to the configuration file",'vInfo (Imported)'!$1:$5000,A4090,FALSE),
"")</f>
        <v/>
      </c>
      <c r="G4090" s="1" t="str">
        <f>IF(HLOOKUP("Cluster",'vInfo (Imported)'!$1:$5000,A4090,FALSE)&gt;0,
HLOOKUP("Cluster",'vInfo (Imported)'!$1:$5000,A4090,FALSE),
"")</f>
        <v/>
      </c>
      <c r="K4090" s="28">
        <f>'vCluster (Imported)'!A4090</f>
        <v>0</v>
      </c>
      <c r="L4090">
        <f t="shared" si="381"/>
        <v>0</v>
      </c>
      <c r="M4090">
        <f t="shared" si="382"/>
        <v>0</v>
      </c>
      <c r="N4090">
        <f t="shared" si="383"/>
        <v>0</v>
      </c>
      <c r="O4090" s="1">
        <f t="shared" si="384"/>
        <v>0</v>
      </c>
      <c r="P4090">
        <f>SUMIFS('vCluster (Imported)'!$G:$G,'vCluster (Imported)'!$A:$A,K4090)</f>
        <v>0</v>
      </c>
      <c r="Q4090">
        <f t="shared" si="385"/>
        <v>0</v>
      </c>
    </row>
    <row r="4091" spans="1:17" x14ac:dyDescent="0.3">
      <c r="A4091">
        <f t="shared" si="380"/>
        <v>4091</v>
      </c>
      <c r="B4091" t="str">
        <f>IF(HLOOKUP("Memory",'vInfo (Imported)'!$1:$5000,A4091,FALSE)&gt;0,HLOOKUP("Memory",'vInfo (Imported)'!$1:$5000,A4091,FALSE),"")</f>
        <v/>
      </c>
      <c r="C4091" t="str">
        <f>IF(HLOOKUP("CPUs",'vInfo (Imported)'!$1:$5000,A4091,FALSE)&gt;0,
HLOOKUP("CPUs",'vInfo (Imported)'!$1:$5000,A4091,FALSE),
"")</f>
        <v/>
      </c>
      <c r="D4091" t="str">
        <f>IF(HLOOKUP($D$1,'vInfo (Imported)'!$1:$5000,A4091,FALSE)&gt;0,
HLOOKUP($D$1,'vInfo (Imported)'!$1:$5000,A4091,FALSE),
"")</f>
        <v/>
      </c>
      <c r="E4091" t="str">
        <f>IF(HLOOKUP("Category",'vInfo (Imported)'!$1:$5000,A4091,FALSE)&gt;0,
HLOOKUP("Category",'vInfo (Imported)'!$1:$5000,A4091,FALSE),
"")</f>
        <v/>
      </c>
      <c r="F4091" t="str">
        <f>IF(HLOOKUP("OS according to the configuration file",'vInfo (Imported)'!$1:$5000,A4091,FALSE)&gt;0,
HLOOKUP("OS according to the configuration file",'vInfo (Imported)'!$1:$5000,A4091,FALSE),
"")</f>
        <v/>
      </c>
      <c r="G4091" s="1" t="str">
        <f>IF(HLOOKUP("Cluster",'vInfo (Imported)'!$1:$5000,A4091,FALSE)&gt;0,
HLOOKUP("Cluster",'vInfo (Imported)'!$1:$5000,A4091,FALSE),
"")</f>
        <v/>
      </c>
      <c r="K4091" s="28">
        <f>'vCluster (Imported)'!A4091</f>
        <v>0</v>
      </c>
      <c r="L4091">
        <f t="shared" si="381"/>
        <v>0</v>
      </c>
      <c r="M4091">
        <f t="shared" si="382"/>
        <v>0</v>
      </c>
      <c r="N4091">
        <f t="shared" si="383"/>
        <v>0</v>
      </c>
      <c r="O4091" s="1">
        <f t="shared" si="384"/>
        <v>0</v>
      </c>
      <c r="P4091">
        <f>SUMIFS('vCluster (Imported)'!$G:$G,'vCluster (Imported)'!$A:$A,K4091)</f>
        <v>0</v>
      </c>
      <c r="Q4091">
        <f t="shared" si="385"/>
        <v>0</v>
      </c>
    </row>
    <row r="4092" spans="1:17" x14ac:dyDescent="0.3">
      <c r="A4092">
        <f t="shared" si="380"/>
        <v>4092</v>
      </c>
      <c r="B4092" t="str">
        <f>IF(HLOOKUP("Memory",'vInfo (Imported)'!$1:$5000,A4092,FALSE)&gt;0,HLOOKUP("Memory",'vInfo (Imported)'!$1:$5000,A4092,FALSE),"")</f>
        <v/>
      </c>
      <c r="C4092" t="str">
        <f>IF(HLOOKUP("CPUs",'vInfo (Imported)'!$1:$5000,A4092,FALSE)&gt;0,
HLOOKUP("CPUs",'vInfo (Imported)'!$1:$5000,A4092,FALSE),
"")</f>
        <v/>
      </c>
      <c r="D4092" t="str">
        <f>IF(HLOOKUP($D$1,'vInfo (Imported)'!$1:$5000,A4092,FALSE)&gt;0,
HLOOKUP($D$1,'vInfo (Imported)'!$1:$5000,A4092,FALSE),
"")</f>
        <v/>
      </c>
      <c r="E4092" t="str">
        <f>IF(HLOOKUP("Category",'vInfo (Imported)'!$1:$5000,A4092,FALSE)&gt;0,
HLOOKUP("Category",'vInfo (Imported)'!$1:$5000,A4092,FALSE),
"")</f>
        <v/>
      </c>
      <c r="F4092" t="str">
        <f>IF(HLOOKUP("OS according to the configuration file",'vInfo (Imported)'!$1:$5000,A4092,FALSE)&gt;0,
HLOOKUP("OS according to the configuration file",'vInfo (Imported)'!$1:$5000,A4092,FALSE),
"")</f>
        <v/>
      </c>
      <c r="G4092" s="1" t="str">
        <f>IF(HLOOKUP("Cluster",'vInfo (Imported)'!$1:$5000,A4092,FALSE)&gt;0,
HLOOKUP("Cluster",'vInfo (Imported)'!$1:$5000,A4092,FALSE),
"")</f>
        <v/>
      </c>
      <c r="K4092" s="28">
        <f>'vCluster (Imported)'!A4092</f>
        <v>0</v>
      </c>
      <c r="L4092">
        <f t="shared" si="381"/>
        <v>0</v>
      </c>
      <c r="M4092">
        <f t="shared" si="382"/>
        <v>0</v>
      </c>
      <c r="N4092">
        <f t="shared" si="383"/>
        <v>0</v>
      </c>
      <c r="O4092" s="1">
        <f t="shared" si="384"/>
        <v>0</v>
      </c>
      <c r="P4092">
        <f>SUMIFS('vCluster (Imported)'!$G:$G,'vCluster (Imported)'!$A:$A,K4092)</f>
        <v>0</v>
      </c>
      <c r="Q4092">
        <f t="shared" si="385"/>
        <v>0</v>
      </c>
    </row>
    <row r="4093" spans="1:17" x14ac:dyDescent="0.3">
      <c r="A4093">
        <f t="shared" si="380"/>
        <v>4093</v>
      </c>
      <c r="B4093" t="str">
        <f>IF(HLOOKUP("Memory",'vInfo (Imported)'!$1:$5000,A4093,FALSE)&gt;0,HLOOKUP("Memory",'vInfo (Imported)'!$1:$5000,A4093,FALSE),"")</f>
        <v/>
      </c>
      <c r="C4093" t="str">
        <f>IF(HLOOKUP("CPUs",'vInfo (Imported)'!$1:$5000,A4093,FALSE)&gt;0,
HLOOKUP("CPUs",'vInfo (Imported)'!$1:$5000,A4093,FALSE),
"")</f>
        <v/>
      </c>
      <c r="D4093" t="str">
        <f>IF(HLOOKUP($D$1,'vInfo (Imported)'!$1:$5000,A4093,FALSE)&gt;0,
HLOOKUP($D$1,'vInfo (Imported)'!$1:$5000,A4093,FALSE),
"")</f>
        <v/>
      </c>
      <c r="E4093" t="str">
        <f>IF(HLOOKUP("Category",'vInfo (Imported)'!$1:$5000,A4093,FALSE)&gt;0,
HLOOKUP("Category",'vInfo (Imported)'!$1:$5000,A4093,FALSE),
"")</f>
        <v/>
      </c>
      <c r="F4093" t="str">
        <f>IF(HLOOKUP("OS according to the configuration file",'vInfo (Imported)'!$1:$5000,A4093,FALSE)&gt;0,
HLOOKUP("OS according to the configuration file",'vInfo (Imported)'!$1:$5000,A4093,FALSE),
"")</f>
        <v/>
      </c>
      <c r="G4093" s="1" t="str">
        <f>IF(HLOOKUP("Cluster",'vInfo (Imported)'!$1:$5000,A4093,FALSE)&gt;0,
HLOOKUP("Cluster",'vInfo (Imported)'!$1:$5000,A4093,FALSE),
"")</f>
        <v/>
      </c>
      <c r="K4093" s="28">
        <f>'vCluster (Imported)'!A4093</f>
        <v>0</v>
      </c>
      <c r="L4093">
        <f t="shared" si="381"/>
        <v>0</v>
      </c>
      <c r="M4093">
        <f t="shared" si="382"/>
        <v>0</v>
      </c>
      <c r="N4093">
        <f t="shared" si="383"/>
        <v>0</v>
      </c>
      <c r="O4093" s="1">
        <f t="shared" si="384"/>
        <v>0</v>
      </c>
      <c r="P4093">
        <f>SUMIFS('vCluster (Imported)'!$G:$G,'vCluster (Imported)'!$A:$A,K4093)</f>
        <v>0</v>
      </c>
      <c r="Q4093">
        <f t="shared" si="385"/>
        <v>0</v>
      </c>
    </row>
    <row r="4094" spans="1:17" x14ac:dyDescent="0.3">
      <c r="A4094">
        <f t="shared" si="380"/>
        <v>4094</v>
      </c>
      <c r="B4094" t="str">
        <f>IF(HLOOKUP("Memory",'vInfo (Imported)'!$1:$5000,A4094,FALSE)&gt;0,HLOOKUP("Memory",'vInfo (Imported)'!$1:$5000,A4094,FALSE),"")</f>
        <v/>
      </c>
      <c r="C4094" t="str">
        <f>IF(HLOOKUP("CPUs",'vInfo (Imported)'!$1:$5000,A4094,FALSE)&gt;0,
HLOOKUP("CPUs",'vInfo (Imported)'!$1:$5000,A4094,FALSE),
"")</f>
        <v/>
      </c>
      <c r="D4094" t="str">
        <f>IF(HLOOKUP($D$1,'vInfo (Imported)'!$1:$5000,A4094,FALSE)&gt;0,
HLOOKUP($D$1,'vInfo (Imported)'!$1:$5000,A4094,FALSE),
"")</f>
        <v/>
      </c>
      <c r="E4094" t="str">
        <f>IF(HLOOKUP("Category",'vInfo (Imported)'!$1:$5000,A4094,FALSE)&gt;0,
HLOOKUP("Category",'vInfo (Imported)'!$1:$5000,A4094,FALSE),
"")</f>
        <v/>
      </c>
      <c r="F4094" t="str">
        <f>IF(HLOOKUP("OS according to the configuration file",'vInfo (Imported)'!$1:$5000,A4094,FALSE)&gt;0,
HLOOKUP("OS according to the configuration file",'vInfo (Imported)'!$1:$5000,A4094,FALSE),
"")</f>
        <v/>
      </c>
      <c r="G4094" s="1" t="str">
        <f>IF(HLOOKUP("Cluster",'vInfo (Imported)'!$1:$5000,A4094,FALSE)&gt;0,
HLOOKUP("Cluster",'vInfo (Imported)'!$1:$5000,A4094,FALSE),
"")</f>
        <v/>
      </c>
      <c r="K4094" s="28">
        <f>'vCluster (Imported)'!A4094</f>
        <v>0</v>
      </c>
      <c r="L4094">
        <f t="shared" si="381"/>
        <v>0</v>
      </c>
      <c r="M4094">
        <f t="shared" si="382"/>
        <v>0</v>
      </c>
      <c r="N4094">
        <f t="shared" si="383"/>
        <v>0</v>
      </c>
      <c r="O4094" s="1">
        <f t="shared" si="384"/>
        <v>0</v>
      </c>
      <c r="P4094">
        <f>SUMIFS('vCluster (Imported)'!$G:$G,'vCluster (Imported)'!$A:$A,K4094)</f>
        <v>0</v>
      </c>
      <c r="Q4094">
        <f t="shared" si="385"/>
        <v>0</v>
      </c>
    </row>
    <row r="4095" spans="1:17" x14ac:dyDescent="0.3">
      <c r="A4095">
        <f t="shared" si="380"/>
        <v>4095</v>
      </c>
      <c r="B4095" t="str">
        <f>IF(HLOOKUP("Memory",'vInfo (Imported)'!$1:$5000,A4095,FALSE)&gt;0,HLOOKUP("Memory",'vInfo (Imported)'!$1:$5000,A4095,FALSE),"")</f>
        <v/>
      </c>
      <c r="C4095" t="str">
        <f>IF(HLOOKUP("CPUs",'vInfo (Imported)'!$1:$5000,A4095,FALSE)&gt;0,
HLOOKUP("CPUs",'vInfo (Imported)'!$1:$5000,A4095,FALSE),
"")</f>
        <v/>
      </c>
      <c r="D4095" t="str">
        <f>IF(HLOOKUP($D$1,'vInfo (Imported)'!$1:$5000,A4095,FALSE)&gt;0,
HLOOKUP($D$1,'vInfo (Imported)'!$1:$5000,A4095,FALSE),
"")</f>
        <v/>
      </c>
      <c r="E4095" t="str">
        <f>IF(HLOOKUP("Category",'vInfo (Imported)'!$1:$5000,A4095,FALSE)&gt;0,
HLOOKUP("Category",'vInfo (Imported)'!$1:$5000,A4095,FALSE),
"")</f>
        <v/>
      </c>
      <c r="F4095" t="str">
        <f>IF(HLOOKUP("OS according to the configuration file",'vInfo (Imported)'!$1:$5000,A4095,FALSE)&gt;0,
HLOOKUP("OS according to the configuration file",'vInfo (Imported)'!$1:$5000,A4095,FALSE),
"")</f>
        <v/>
      </c>
      <c r="G4095" s="1" t="str">
        <f>IF(HLOOKUP("Cluster",'vInfo (Imported)'!$1:$5000,A4095,FALSE)&gt;0,
HLOOKUP("Cluster",'vInfo (Imported)'!$1:$5000,A4095,FALSE),
"")</f>
        <v/>
      </c>
      <c r="K4095" s="28">
        <f>'vCluster (Imported)'!A4095</f>
        <v>0</v>
      </c>
      <c r="L4095">
        <f t="shared" si="381"/>
        <v>0</v>
      </c>
      <c r="M4095">
        <f t="shared" si="382"/>
        <v>0</v>
      </c>
      <c r="N4095">
        <f t="shared" si="383"/>
        <v>0</v>
      </c>
      <c r="O4095" s="1">
        <f t="shared" si="384"/>
        <v>0</v>
      </c>
      <c r="P4095">
        <f>SUMIFS('vCluster (Imported)'!$G:$G,'vCluster (Imported)'!$A:$A,K4095)</f>
        <v>0</v>
      </c>
      <c r="Q4095">
        <f t="shared" si="385"/>
        <v>0</v>
      </c>
    </row>
    <row r="4096" spans="1:17" x14ac:dyDescent="0.3">
      <c r="A4096">
        <f t="shared" si="380"/>
        <v>4096</v>
      </c>
      <c r="B4096" t="str">
        <f>IF(HLOOKUP("Memory",'vInfo (Imported)'!$1:$5000,A4096,FALSE)&gt;0,HLOOKUP("Memory",'vInfo (Imported)'!$1:$5000,A4096,FALSE),"")</f>
        <v/>
      </c>
      <c r="C4096" t="str">
        <f>IF(HLOOKUP("CPUs",'vInfo (Imported)'!$1:$5000,A4096,FALSE)&gt;0,
HLOOKUP("CPUs",'vInfo (Imported)'!$1:$5000,A4096,FALSE),
"")</f>
        <v/>
      </c>
      <c r="D4096" t="str">
        <f>IF(HLOOKUP($D$1,'vInfo (Imported)'!$1:$5000,A4096,FALSE)&gt;0,
HLOOKUP($D$1,'vInfo (Imported)'!$1:$5000,A4096,FALSE),
"")</f>
        <v/>
      </c>
      <c r="E4096" t="str">
        <f>IF(HLOOKUP("Category",'vInfo (Imported)'!$1:$5000,A4096,FALSE)&gt;0,
HLOOKUP("Category",'vInfo (Imported)'!$1:$5000,A4096,FALSE),
"")</f>
        <v/>
      </c>
      <c r="F4096" t="str">
        <f>IF(HLOOKUP("OS according to the configuration file",'vInfo (Imported)'!$1:$5000,A4096,FALSE)&gt;0,
HLOOKUP("OS according to the configuration file",'vInfo (Imported)'!$1:$5000,A4096,FALSE),
"")</f>
        <v/>
      </c>
      <c r="G4096" s="1" t="str">
        <f>IF(HLOOKUP("Cluster",'vInfo (Imported)'!$1:$5000,A4096,FALSE)&gt;0,
HLOOKUP("Cluster",'vInfo (Imported)'!$1:$5000,A4096,FALSE),
"")</f>
        <v/>
      </c>
      <c r="K4096" s="28">
        <f>'vCluster (Imported)'!A4096</f>
        <v>0</v>
      </c>
      <c r="L4096">
        <f t="shared" si="381"/>
        <v>0</v>
      </c>
      <c r="M4096">
        <f t="shared" si="382"/>
        <v>0</v>
      </c>
      <c r="N4096">
        <f t="shared" si="383"/>
        <v>0</v>
      </c>
      <c r="O4096" s="1">
        <f t="shared" si="384"/>
        <v>0</v>
      </c>
      <c r="P4096">
        <f>SUMIFS('vCluster (Imported)'!$G:$G,'vCluster (Imported)'!$A:$A,K4096)</f>
        <v>0</v>
      </c>
      <c r="Q4096">
        <f t="shared" si="385"/>
        <v>0</v>
      </c>
    </row>
    <row r="4097" spans="1:17" x14ac:dyDescent="0.3">
      <c r="A4097">
        <f t="shared" si="380"/>
        <v>4097</v>
      </c>
      <c r="B4097" t="str">
        <f>IF(HLOOKUP("Memory",'vInfo (Imported)'!$1:$5000,A4097,FALSE)&gt;0,HLOOKUP("Memory",'vInfo (Imported)'!$1:$5000,A4097,FALSE),"")</f>
        <v/>
      </c>
      <c r="C4097" t="str">
        <f>IF(HLOOKUP("CPUs",'vInfo (Imported)'!$1:$5000,A4097,FALSE)&gt;0,
HLOOKUP("CPUs",'vInfo (Imported)'!$1:$5000,A4097,FALSE),
"")</f>
        <v/>
      </c>
      <c r="D4097" t="str">
        <f>IF(HLOOKUP($D$1,'vInfo (Imported)'!$1:$5000,A4097,FALSE)&gt;0,
HLOOKUP($D$1,'vInfo (Imported)'!$1:$5000,A4097,FALSE),
"")</f>
        <v/>
      </c>
      <c r="E4097" t="str">
        <f>IF(HLOOKUP("Category",'vInfo (Imported)'!$1:$5000,A4097,FALSE)&gt;0,
HLOOKUP("Category",'vInfo (Imported)'!$1:$5000,A4097,FALSE),
"")</f>
        <v/>
      </c>
      <c r="F4097" t="str">
        <f>IF(HLOOKUP("OS according to the configuration file",'vInfo (Imported)'!$1:$5000,A4097,FALSE)&gt;0,
HLOOKUP("OS according to the configuration file",'vInfo (Imported)'!$1:$5000,A4097,FALSE),
"")</f>
        <v/>
      </c>
      <c r="G4097" s="1" t="str">
        <f>IF(HLOOKUP("Cluster",'vInfo (Imported)'!$1:$5000,A4097,FALSE)&gt;0,
HLOOKUP("Cluster",'vInfo (Imported)'!$1:$5000,A4097,FALSE),
"")</f>
        <v/>
      </c>
      <c r="K4097" s="28">
        <f>'vCluster (Imported)'!A4097</f>
        <v>0</v>
      </c>
      <c r="L4097">
        <f t="shared" si="381"/>
        <v>0</v>
      </c>
      <c r="M4097">
        <f t="shared" si="382"/>
        <v>0</v>
      </c>
      <c r="N4097">
        <f t="shared" si="383"/>
        <v>0</v>
      </c>
      <c r="O4097" s="1">
        <f t="shared" si="384"/>
        <v>0</v>
      </c>
      <c r="P4097">
        <f>SUMIFS('vCluster (Imported)'!$G:$G,'vCluster (Imported)'!$A:$A,K4097)</f>
        <v>0</v>
      </c>
      <c r="Q4097">
        <f t="shared" si="385"/>
        <v>0</v>
      </c>
    </row>
    <row r="4098" spans="1:17" x14ac:dyDescent="0.3">
      <c r="A4098">
        <f t="shared" ref="A4098:A4161" si="386">A4097+1</f>
        <v>4098</v>
      </c>
      <c r="B4098" t="str">
        <f>IF(HLOOKUP("Memory",'vInfo (Imported)'!$1:$5000,A4098,FALSE)&gt;0,HLOOKUP("Memory",'vInfo (Imported)'!$1:$5000,A4098,FALSE),"")</f>
        <v/>
      </c>
      <c r="C4098" t="str">
        <f>IF(HLOOKUP("CPUs",'vInfo (Imported)'!$1:$5000,A4098,FALSE)&gt;0,
HLOOKUP("CPUs",'vInfo (Imported)'!$1:$5000,A4098,FALSE),
"")</f>
        <v/>
      </c>
      <c r="D4098" t="str">
        <f>IF(HLOOKUP($D$1,'vInfo (Imported)'!$1:$5000,A4098,FALSE)&gt;0,
HLOOKUP($D$1,'vInfo (Imported)'!$1:$5000,A4098,FALSE),
"")</f>
        <v/>
      </c>
      <c r="E4098" t="str">
        <f>IF(HLOOKUP("Category",'vInfo (Imported)'!$1:$5000,A4098,FALSE)&gt;0,
HLOOKUP("Category",'vInfo (Imported)'!$1:$5000,A4098,FALSE),
"")</f>
        <v/>
      </c>
      <c r="F4098" t="str">
        <f>IF(HLOOKUP("OS according to the configuration file",'vInfo (Imported)'!$1:$5000,A4098,FALSE)&gt;0,
HLOOKUP("OS according to the configuration file",'vInfo (Imported)'!$1:$5000,A4098,FALSE),
"")</f>
        <v/>
      </c>
      <c r="G4098" s="1" t="str">
        <f>IF(HLOOKUP("Cluster",'vInfo (Imported)'!$1:$5000,A4098,FALSE)&gt;0,
HLOOKUP("Cluster",'vInfo (Imported)'!$1:$5000,A4098,FALSE),
"")</f>
        <v/>
      </c>
      <c r="K4098" s="28">
        <f>'vCluster (Imported)'!A4098</f>
        <v>0</v>
      </c>
      <c r="L4098">
        <f t="shared" ref="L4098:L4161" si="387">COUNTIFS(G:G,K4098,$E:$E,$L$1)</f>
        <v>0</v>
      </c>
      <c r="M4098">
        <f t="shared" ref="M4098:M4161" si="388">COUNTIFS(G:G,K4098,$E:$E,$M$1)</f>
        <v>0</v>
      </c>
      <c r="N4098">
        <f t="shared" ref="N4098:N4161" si="389">COUNTIFS(G:G,K4098,$E:$E,$N$1)</f>
        <v>0</v>
      </c>
      <c r="O4098" s="1">
        <f t="shared" ref="O4098:O4161" si="390">COUNTIFS(G:G,K4098,$E:$E,$O$1)</f>
        <v>0</v>
      </c>
      <c r="P4098">
        <f>SUMIFS('vCluster (Imported)'!$G:$G,'vCluster (Imported)'!$A:$A,K4098)</f>
        <v>0</v>
      </c>
      <c r="Q4098">
        <f t="shared" ref="Q4098:Q4161" si="391">IF(L4098&gt;0,P4098,0)</f>
        <v>0</v>
      </c>
    </row>
    <row r="4099" spans="1:17" x14ac:dyDescent="0.3">
      <c r="A4099">
        <f t="shared" si="386"/>
        <v>4099</v>
      </c>
      <c r="B4099" t="str">
        <f>IF(HLOOKUP("Memory",'vInfo (Imported)'!$1:$5000,A4099,FALSE)&gt;0,HLOOKUP("Memory",'vInfo (Imported)'!$1:$5000,A4099,FALSE),"")</f>
        <v/>
      </c>
      <c r="C4099" t="str">
        <f>IF(HLOOKUP("CPUs",'vInfo (Imported)'!$1:$5000,A4099,FALSE)&gt;0,
HLOOKUP("CPUs",'vInfo (Imported)'!$1:$5000,A4099,FALSE),
"")</f>
        <v/>
      </c>
      <c r="D4099" t="str">
        <f>IF(HLOOKUP($D$1,'vInfo (Imported)'!$1:$5000,A4099,FALSE)&gt;0,
HLOOKUP($D$1,'vInfo (Imported)'!$1:$5000,A4099,FALSE),
"")</f>
        <v/>
      </c>
      <c r="E4099" t="str">
        <f>IF(HLOOKUP("Category",'vInfo (Imported)'!$1:$5000,A4099,FALSE)&gt;0,
HLOOKUP("Category",'vInfo (Imported)'!$1:$5000,A4099,FALSE),
"")</f>
        <v/>
      </c>
      <c r="F4099" t="str">
        <f>IF(HLOOKUP("OS according to the configuration file",'vInfo (Imported)'!$1:$5000,A4099,FALSE)&gt;0,
HLOOKUP("OS according to the configuration file",'vInfo (Imported)'!$1:$5000,A4099,FALSE),
"")</f>
        <v/>
      </c>
      <c r="G4099" s="1" t="str">
        <f>IF(HLOOKUP("Cluster",'vInfo (Imported)'!$1:$5000,A4099,FALSE)&gt;0,
HLOOKUP("Cluster",'vInfo (Imported)'!$1:$5000,A4099,FALSE),
"")</f>
        <v/>
      </c>
      <c r="K4099" s="28">
        <f>'vCluster (Imported)'!A4099</f>
        <v>0</v>
      </c>
      <c r="L4099">
        <f t="shared" si="387"/>
        <v>0</v>
      </c>
      <c r="M4099">
        <f t="shared" si="388"/>
        <v>0</v>
      </c>
      <c r="N4099">
        <f t="shared" si="389"/>
        <v>0</v>
      </c>
      <c r="O4099" s="1">
        <f t="shared" si="390"/>
        <v>0</v>
      </c>
      <c r="P4099">
        <f>SUMIFS('vCluster (Imported)'!$G:$G,'vCluster (Imported)'!$A:$A,K4099)</f>
        <v>0</v>
      </c>
      <c r="Q4099">
        <f t="shared" si="391"/>
        <v>0</v>
      </c>
    </row>
    <row r="4100" spans="1:17" x14ac:dyDescent="0.3">
      <c r="A4100">
        <f t="shared" si="386"/>
        <v>4100</v>
      </c>
      <c r="B4100" t="str">
        <f>IF(HLOOKUP("Memory",'vInfo (Imported)'!$1:$5000,A4100,FALSE)&gt;0,HLOOKUP("Memory",'vInfo (Imported)'!$1:$5000,A4100,FALSE),"")</f>
        <v/>
      </c>
      <c r="C4100" t="str">
        <f>IF(HLOOKUP("CPUs",'vInfo (Imported)'!$1:$5000,A4100,FALSE)&gt;0,
HLOOKUP("CPUs",'vInfo (Imported)'!$1:$5000,A4100,FALSE),
"")</f>
        <v/>
      </c>
      <c r="D4100" t="str">
        <f>IF(HLOOKUP($D$1,'vInfo (Imported)'!$1:$5000,A4100,FALSE)&gt;0,
HLOOKUP($D$1,'vInfo (Imported)'!$1:$5000,A4100,FALSE),
"")</f>
        <v/>
      </c>
      <c r="E4100" t="str">
        <f>IF(HLOOKUP("Category",'vInfo (Imported)'!$1:$5000,A4100,FALSE)&gt;0,
HLOOKUP("Category",'vInfo (Imported)'!$1:$5000,A4100,FALSE),
"")</f>
        <v/>
      </c>
      <c r="F4100" t="str">
        <f>IF(HLOOKUP("OS according to the configuration file",'vInfo (Imported)'!$1:$5000,A4100,FALSE)&gt;0,
HLOOKUP("OS according to the configuration file",'vInfo (Imported)'!$1:$5000,A4100,FALSE),
"")</f>
        <v/>
      </c>
      <c r="G4100" s="1" t="str">
        <f>IF(HLOOKUP("Cluster",'vInfo (Imported)'!$1:$5000,A4100,FALSE)&gt;0,
HLOOKUP("Cluster",'vInfo (Imported)'!$1:$5000,A4100,FALSE),
"")</f>
        <v/>
      </c>
      <c r="K4100" s="28">
        <f>'vCluster (Imported)'!A4100</f>
        <v>0</v>
      </c>
      <c r="L4100">
        <f t="shared" si="387"/>
        <v>0</v>
      </c>
      <c r="M4100">
        <f t="shared" si="388"/>
        <v>0</v>
      </c>
      <c r="N4100">
        <f t="shared" si="389"/>
        <v>0</v>
      </c>
      <c r="O4100" s="1">
        <f t="shared" si="390"/>
        <v>0</v>
      </c>
      <c r="P4100">
        <f>SUMIFS('vCluster (Imported)'!$G:$G,'vCluster (Imported)'!$A:$A,K4100)</f>
        <v>0</v>
      </c>
      <c r="Q4100">
        <f t="shared" si="391"/>
        <v>0</v>
      </c>
    </row>
    <row r="4101" spans="1:17" x14ac:dyDescent="0.3">
      <c r="A4101">
        <f t="shared" si="386"/>
        <v>4101</v>
      </c>
      <c r="B4101" t="str">
        <f>IF(HLOOKUP("Memory",'vInfo (Imported)'!$1:$5000,A4101,FALSE)&gt;0,HLOOKUP("Memory",'vInfo (Imported)'!$1:$5000,A4101,FALSE),"")</f>
        <v/>
      </c>
      <c r="C4101" t="str">
        <f>IF(HLOOKUP("CPUs",'vInfo (Imported)'!$1:$5000,A4101,FALSE)&gt;0,
HLOOKUP("CPUs",'vInfo (Imported)'!$1:$5000,A4101,FALSE),
"")</f>
        <v/>
      </c>
      <c r="D4101" t="str">
        <f>IF(HLOOKUP($D$1,'vInfo (Imported)'!$1:$5000,A4101,FALSE)&gt;0,
HLOOKUP($D$1,'vInfo (Imported)'!$1:$5000,A4101,FALSE),
"")</f>
        <v/>
      </c>
      <c r="E4101" t="str">
        <f>IF(HLOOKUP("Category",'vInfo (Imported)'!$1:$5000,A4101,FALSE)&gt;0,
HLOOKUP("Category",'vInfo (Imported)'!$1:$5000,A4101,FALSE),
"")</f>
        <v/>
      </c>
      <c r="F4101" t="str">
        <f>IF(HLOOKUP("OS according to the configuration file",'vInfo (Imported)'!$1:$5000,A4101,FALSE)&gt;0,
HLOOKUP("OS according to the configuration file",'vInfo (Imported)'!$1:$5000,A4101,FALSE),
"")</f>
        <v/>
      </c>
      <c r="G4101" s="1" t="str">
        <f>IF(HLOOKUP("Cluster",'vInfo (Imported)'!$1:$5000,A4101,FALSE)&gt;0,
HLOOKUP("Cluster",'vInfo (Imported)'!$1:$5000,A4101,FALSE),
"")</f>
        <v/>
      </c>
      <c r="K4101" s="28">
        <f>'vCluster (Imported)'!A4101</f>
        <v>0</v>
      </c>
      <c r="L4101">
        <f t="shared" si="387"/>
        <v>0</v>
      </c>
      <c r="M4101">
        <f t="shared" si="388"/>
        <v>0</v>
      </c>
      <c r="N4101">
        <f t="shared" si="389"/>
        <v>0</v>
      </c>
      <c r="O4101" s="1">
        <f t="shared" si="390"/>
        <v>0</v>
      </c>
      <c r="P4101">
        <f>SUMIFS('vCluster (Imported)'!$G:$G,'vCluster (Imported)'!$A:$A,K4101)</f>
        <v>0</v>
      </c>
      <c r="Q4101">
        <f t="shared" si="391"/>
        <v>0</v>
      </c>
    </row>
    <row r="4102" spans="1:17" x14ac:dyDescent="0.3">
      <c r="A4102">
        <f t="shared" si="386"/>
        <v>4102</v>
      </c>
      <c r="B4102" t="str">
        <f>IF(HLOOKUP("Memory",'vInfo (Imported)'!$1:$5000,A4102,FALSE)&gt;0,HLOOKUP("Memory",'vInfo (Imported)'!$1:$5000,A4102,FALSE),"")</f>
        <v/>
      </c>
      <c r="C4102" t="str">
        <f>IF(HLOOKUP("CPUs",'vInfo (Imported)'!$1:$5000,A4102,FALSE)&gt;0,
HLOOKUP("CPUs",'vInfo (Imported)'!$1:$5000,A4102,FALSE),
"")</f>
        <v/>
      </c>
      <c r="D4102" t="str">
        <f>IF(HLOOKUP($D$1,'vInfo (Imported)'!$1:$5000,A4102,FALSE)&gt;0,
HLOOKUP($D$1,'vInfo (Imported)'!$1:$5000,A4102,FALSE),
"")</f>
        <v/>
      </c>
      <c r="E4102" t="str">
        <f>IF(HLOOKUP("Category",'vInfo (Imported)'!$1:$5000,A4102,FALSE)&gt;0,
HLOOKUP("Category",'vInfo (Imported)'!$1:$5000,A4102,FALSE),
"")</f>
        <v/>
      </c>
      <c r="F4102" t="str">
        <f>IF(HLOOKUP("OS according to the configuration file",'vInfo (Imported)'!$1:$5000,A4102,FALSE)&gt;0,
HLOOKUP("OS according to the configuration file",'vInfo (Imported)'!$1:$5000,A4102,FALSE),
"")</f>
        <v/>
      </c>
      <c r="G4102" s="1" t="str">
        <f>IF(HLOOKUP("Cluster",'vInfo (Imported)'!$1:$5000,A4102,FALSE)&gt;0,
HLOOKUP("Cluster",'vInfo (Imported)'!$1:$5000,A4102,FALSE),
"")</f>
        <v/>
      </c>
      <c r="K4102" s="28">
        <f>'vCluster (Imported)'!A4102</f>
        <v>0</v>
      </c>
      <c r="L4102">
        <f t="shared" si="387"/>
        <v>0</v>
      </c>
      <c r="M4102">
        <f t="shared" si="388"/>
        <v>0</v>
      </c>
      <c r="N4102">
        <f t="shared" si="389"/>
        <v>0</v>
      </c>
      <c r="O4102" s="1">
        <f t="shared" si="390"/>
        <v>0</v>
      </c>
      <c r="P4102">
        <f>SUMIFS('vCluster (Imported)'!$G:$G,'vCluster (Imported)'!$A:$A,K4102)</f>
        <v>0</v>
      </c>
      <c r="Q4102">
        <f t="shared" si="391"/>
        <v>0</v>
      </c>
    </row>
    <row r="4103" spans="1:17" x14ac:dyDescent="0.3">
      <c r="A4103">
        <f t="shared" si="386"/>
        <v>4103</v>
      </c>
      <c r="B4103" t="str">
        <f>IF(HLOOKUP("Memory",'vInfo (Imported)'!$1:$5000,A4103,FALSE)&gt;0,HLOOKUP("Memory",'vInfo (Imported)'!$1:$5000,A4103,FALSE),"")</f>
        <v/>
      </c>
      <c r="C4103" t="str">
        <f>IF(HLOOKUP("CPUs",'vInfo (Imported)'!$1:$5000,A4103,FALSE)&gt;0,
HLOOKUP("CPUs",'vInfo (Imported)'!$1:$5000,A4103,FALSE),
"")</f>
        <v/>
      </c>
      <c r="D4103" t="str">
        <f>IF(HLOOKUP($D$1,'vInfo (Imported)'!$1:$5000,A4103,FALSE)&gt;0,
HLOOKUP($D$1,'vInfo (Imported)'!$1:$5000,A4103,FALSE),
"")</f>
        <v/>
      </c>
      <c r="E4103" t="str">
        <f>IF(HLOOKUP("Category",'vInfo (Imported)'!$1:$5000,A4103,FALSE)&gt;0,
HLOOKUP("Category",'vInfo (Imported)'!$1:$5000,A4103,FALSE),
"")</f>
        <v/>
      </c>
      <c r="F4103" t="str">
        <f>IF(HLOOKUP("OS according to the configuration file",'vInfo (Imported)'!$1:$5000,A4103,FALSE)&gt;0,
HLOOKUP("OS according to the configuration file",'vInfo (Imported)'!$1:$5000,A4103,FALSE),
"")</f>
        <v/>
      </c>
      <c r="G4103" s="1" t="str">
        <f>IF(HLOOKUP("Cluster",'vInfo (Imported)'!$1:$5000,A4103,FALSE)&gt;0,
HLOOKUP("Cluster",'vInfo (Imported)'!$1:$5000,A4103,FALSE),
"")</f>
        <v/>
      </c>
      <c r="K4103" s="28">
        <f>'vCluster (Imported)'!A4103</f>
        <v>0</v>
      </c>
      <c r="L4103">
        <f t="shared" si="387"/>
        <v>0</v>
      </c>
      <c r="M4103">
        <f t="shared" si="388"/>
        <v>0</v>
      </c>
      <c r="N4103">
        <f t="shared" si="389"/>
        <v>0</v>
      </c>
      <c r="O4103" s="1">
        <f t="shared" si="390"/>
        <v>0</v>
      </c>
      <c r="P4103">
        <f>SUMIFS('vCluster (Imported)'!$G:$G,'vCluster (Imported)'!$A:$A,K4103)</f>
        <v>0</v>
      </c>
      <c r="Q4103">
        <f t="shared" si="391"/>
        <v>0</v>
      </c>
    </row>
    <row r="4104" spans="1:17" x14ac:dyDescent="0.3">
      <c r="A4104">
        <f t="shared" si="386"/>
        <v>4104</v>
      </c>
      <c r="B4104" t="str">
        <f>IF(HLOOKUP("Memory",'vInfo (Imported)'!$1:$5000,A4104,FALSE)&gt;0,HLOOKUP("Memory",'vInfo (Imported)'!$1:$5000,A4104,FALSE),"")</f>
        <v/>
      </c>
      <c r="C4104" t="str">
        <f>IF(HLOOKUP("CPUs",'vInfo (Imported)'!$1:$5000,A4104,FALSE)&gt;0,
HLOOKUP("CPUs",'vInfo (Imported)'!$1:$5000,A4104,FALSE),
"")</f>
        <v/>
      </c>
      <c r="D4104" t="str">
        <f>IF(HLOOKUP($D$1,'vInfo (Imported)'!$1:$5000,A4104,FALSE)&gt;0,
HLOOKUP($D$1,'vInfo (Imported)'!$1:$5000,A4104,FALSE),
"")</f>
        <v/>
      </c>
      <c r="E4104" t="str">
        <f>IF(HLOOKUP("Category",'vInfo (Imported)'!$1:$5000,A4104,FALSE)&gt;0,
HLOOKUP("Category",'vInfo (Imported)'!$1:$5000,A4104,FALSE),
"")</f>
        <v/>
      </c>
      <c r="F4104" t="str">
        <f>IF(HLOOKUP("OS according to the configuration file",'vInfo (Imported)'!$1:$5000,A4104,FALSE)&gt;0,
HLOOKUP("OS according to the configuration file",'vInfo (Imported)'!$1:$5000,A4104,FALSE),
"")</f>
        <v/>
      </c>
      <c r="G4104" s="1" t="str">
        <f>IF(HLOOKUP("Cluster",'vInfo (Imported)'!$1:$5000,A4104,FALSE)&gt;0,
HLOOKUP("Cluster",'vInfo (Imported)'!$1:$5000,A4104,FALSE),
"")</f>
        <v/>
      </c>
      <c r="K4104" s="28">
        <f>'vCluster (Imported)'!A4104</f>
        <v>0</v>
      </c>
      <c r="L4104">
        <f t="shared" si="387"/>
        <v>0</v>
      </c>
      <c r="M4104">
        <f t="shared" si="388"/>
        <v>0</v>
      </c>
      <c r="N4104">
        <f t="shared" si="389"/>
        <v>0</v>
      </c>
      <c r="O4104" s="1">
        <f t="shared" si="390"/>
        <v>0</v>
      </c>
      <c r="P4104">
        <f>SUMIFS('vCluster (Imported)'!$G:$G,'vCluster (Imported)'!$A:$A,K4104)</f>
        <v>0</v>
      </c>
      <c r="Q4104">
        <f t="shared" si="391"/>
        <v>0</v>
      </c>
    </row>
    <row r="4105" spans="1:17" x14ac:dyDescent="0.3">
      <c r="A4105">
        <f t="shared" si="386"/>
        <v>4105</v>
      </c>
      <c r="B4105" t="str">
        <f>IF(HLOOKUP("Memory",'vInfo (Imported)'!$1:$5000,A4105,FALSE)&gt;0,HLOOKUP("Memory",'vInfo (Imported)'!$1:$5000,A4105,FALSE),"")</f>
        <v/>
      </c>
      <c r="C4105" t="str">
        <f>IF(HLOOKUP("CPUs",'vInfo (Imported)'!$1:$5000,A4105,FALSE)&gt;0,
HLOOKUP("CPUs",'vInfo (Imported)'!$1:$5000,A4105,FALSE),
"")</f>
        <v/>
      </c>
      <c r="D4105" t="str">
        <f>IF(HLOOKUP($D$1,'vInfo (Imported)'!$1:$5000,A4105,FALSE)&gt;0,
HLOOKUP($D$1,'vInfo (Imported)'!$1:$5000,A4105,FALSE),
"")</f>
        <v/>
      </c>
      <c r="E4105" t="str">
        <f>IF(HLOOKUP("Category",'vInfo (Imported)'!$1:$5000,A4105,FALSE)&gt;0,
HLOOKUP("Category",'vInfo (Imported)'!$1:$5000,A4105,FALSE),
"")</f>
        <v/>
      </c>
      <c r="F4105" t="str">
        <f>IF(HLOOKUP("OS according to the configuration file",'vInfo (Imported)'!$1:$5000,A4105,FALSE)&gt;0,
HLOOKUP("OS according to the configuration file",'vInfo (Imported)'!$1:$5000,A4105,FALSE),
"")</f>
        <v/>
      </c>
      <c r="G4105" s="1" t="str">
        <f>IF(HLOOKUP("Cluster",'vInfo (Imported)'!$1:$5000,A4105,FALSE)&gt;0,
HLOOKUP("Cluster",'vInfo (Imported)'!$1:$5000,A4105,FALSE),
"")</f>
        <v/>
      </c>
      <c r="K4105" s="28">
        <f>'vCluster (Imported)'!A4105</f>
        <v>0</v>
      </c>
      <c r="L4105">
        <f t="shared" si="387"/>
        <v>0</v>
      </c>
      <c r="M4105">
        <f t="shared" si="388"/>
        <v>0</v>
      </c>
      <c r="N4105">
        <f t="shared" si="389"/>
        <v>0</v>
      </c>
      <c r="O4105" s="1">
        <f t="shared" si="390"/>
        <v>0</v>
      </c>
      <c r="P4105">
        <f>SUMIFS('vCluster (Imported)'!$G:$G,'vCluster (Imported)'!$A:$A,K4105)</f>
        <v>0</v>
      </c>
      <c r="Q4105">
        <f t="shared" si="391"/>
        <v>0</v>
      </c>
    </row>
    <row r="4106" spans="1:17" x14ac:dyDescent="0.3">
      <c r="A4106">
        <f t="shared" si="386"/>
        <v>4106</v>
      </c>
      <c r="B4106" t="str">
        <f>IF(HLOOKUP("Memory",'vInfo (Imported)'!$1:$5000,A4106,FALSE)&gt;0,HLOOKUP("Memory",'vInfo (Imported)'!$1:$5000,A4106,FALSE),"")</f>
        <v/>
      </c>
      <c r="C4106" t="str">
        <f>IF(HLOOKUP("CPUs",'vInfo (Imported)'!$1:$5000,A4106,FALSE)&gt;0,
HLOOKUP("CPUs",'vInfo (Imported)'!$1:$5000,A4106,FALSE),
"")</f>
        <v/>
      </c>
      <c r="D4106" t="str">
        <f>IF(HLOOKUP($D$1,'vInfo (Imported)'!$1:$5000,A4106,FALSE)&gt;0,
HLOOKUP($D$1,'vInfo (Imported)'!$1:$5000,A4106,FALSE),
"")</f>
        <v/>
      </c>
      <c r="E4106" t="str">
        <f>IF(HLOOKUP("Category",'vInfo (Imported)'!$1:$5000,A4106,FALSE)&gt;0,
HLOOKUP("Category",'vInfo (Imported)'!$1:$5000,A4106,FALSE),
"")</f>
        <v/>
      </c>
      <c r="F4106" t="str">
        <f>IF(HLOOKUP("OS according to the configuration file",'vInfo (Imported)'!$1:$5000,A4106,FALSE)&gt;0,
HLOOKUP("OS according to the configuration file",'vInfo (Imported)'!$1:$5000,A4106,FALSE),
"")</f>
        <v/>
      </c>
      <c r="G4106" s="1" t="str">
        <f>IF(HLOOKUP("Cluster",'vInfo (Imported)'!$1:$5000,A4106,FALSE)&gt;0,
HLOOKUP("Cluster",'vInfo (Imported)'!$1:$5000,A4106,FALSE),
"")</f>
        <v/>
      </c>
      <c r="K4106" s="28">
        <f>'vCluster (Imported)'!A4106</f>
        <v>0</v>
      </c>
      <c r="L4106">
        <f t="shared" si="387"/>
        <v>0</v>
      </c>
      <c r="M4106">
        <f t="shared" si="388"/>
        <v>0</v>
      </c>
      <c r="N4106">
        <f t="shared" si="389"/>
        <v>0</v>
      </c>
      <c r="O4106" s="1">
        <f t="shared" si="390"/>
        <v>0</v>
      </c>
      <c r="P4106">
        <f>SUMIFS('vCluster (Imported)'!$G:$G,'vCluster (Imported)'!$A:$A,K4106)</f>
        <v>0</v>
      </c>
      <c r="Q4106">
        <f t="shared" si="391"/>
        <v>0</v>
      </c>
    </row>
    <row r="4107" spans="1:17" x14ac:dyDescent="0.3">
      <c r="A4107">
        <f t="shared" si="386"/>
        <v>4107</v>
      </c>
      <c r="B4107" t="str">
        <f>IF(HLOOKUP("Memory",'vInfo (Imported)'!$1:$5000,A4107,FALSE)&gt;0,HLOOKUP("Memory",'vInfo (Imported)'!$1:$5000,A4107,FALSE),"")</f>
        <v/>
      </c>
      <c r="C4107" t="str">
        <f>IF(HLOOKUP("CPUs",'vInfo (Imported)'!$1:$5000,A4107,FALSE)&gt;0,
HLOOKUP("CPUs",'vInfo (Imported)'!$1:$5000,A4107,FALSE),
"")</f>
        <v/>
      </c>
      <c r="D4107" t="str">
        <f>IF(HLOOKUP($D$1,'vInfo (Imported)'!$1:$5000,A4107,FALSE)&gt;0,
HLOOKUP($D$1,'vInfo (Imported)'!$1:$5000,A4107,FALSE),
"")</f>
        <v/>
      </c>
      <c r="E4107" t="str">
        <f>IF(HLOOKUP("Category",'vInfo (Imported)'!$1:$5000,A4107,FALSE)&gt;0,
HLOOKUP("Category",'vInfo (Imported)'!$1:$5000,A4107,FALSE),
"")</f>
        <v/>
      </c>
      <c r="F4107" t="str">
        <f>IF(HLOOKUP("OS according to the configuration file",'vInfo (Imported)'!$1:$5000,A4107,FALSE)&gt;0,
HLOOKUP("OS according to the configuration file",'vInfo (Imported)'!$1:$5000,A4107,FALSE),
"")</f>
        <v/>
      </c>
      <c r="G4107" s="1" t="str">
        <f>IF(HLOOKUP("Cluster",'vInfo (Imported)'!$1:$5000,A4107,FALSE)&gt;0,
HLOOKUP("Cluster",'vInfo (Imported)'!$1:$5000,A4107,FALSE),
"")</f>
        <v/>
      </c>
      <c r="K4107" s="28">
        <f>'vCluster (Imported)'!A4107</f>
        <v>0</v>
      </c>
      <c r="L4107">
        <f t="shared" si="387"/>
        <v>0</v>
      </c>
      <c r="M4107">
        <f t="shared" si="388"/>
        <v>0</v>
      </c>
      <c r="N4107">
        <f t="shared" si="389"/>
        <v>0</v>
      </c>
      <c r="O4107" s="1">
        <f t="shared" si="390"/>
        <v>0</v>
      </c>
      <c r="P4107">
        <f>SUMIFS('vCluster (Imported)'!$G:$G,'vCluster (Imported)'!$A:$A,K4107)</f>
        <v>0</v>
      </c>
      <c r="Q4107">
        <f t="shared" si="391"/>
        <v>0</v>
      </c>
    </row>
    <row r="4108" spans="1:17" x14ac:dyDescent="0.3">
      <c r="A4108">
        <f t="shared" si="386"/>
        <v>4108</v>
      </c>
      <c r="B4108" t="str">
        <f>IF(HLOOKUP("Memory",'vInfo (Imported)'!$1:$5000,A4108,FALSE)&gt;0,HLOOKUP("Memory",'vInfo (Imported)'!$1:$5000,A4108,FALSE),"")</f>
        <v/>
      </c>
      <c r="C4108" t="str">
        <f>IF(HLOOKUP("CPUs",'vInfo (Imported)'!$1:$5000,A4108,FALSE)&gt;0,
HLOOKUP("CPUs",'vInfo (Imported)'!$1:$5000,A4108,FALSE),
"")</f>
        <v/>
      </c>
      <c r="D4108" t="str">
        <f>IF(HLOOKUP($D$1,'vInfo (Imported)'!$1:$5000,A4108,FALSE)&gt;0,
HLOOKUP($D$1,'vInfo (Imported)'!$1:$5000,A4108,FALSE),
"")</f>
        <v/>
      </c>
      <c r="E4108" t="str">
        <f>IF(HLOOKUP("Category",'vInfo (Imported)'!$1:$5000,A4108,FALSE)&gt;0,
HLOOKUP("Category",'vInfo (Imported)'!$1:$5000,A4108,FALSE),
"")</f>
        <v/>
      </c>
      <c r="F4108" t="str">
        <f>IF(HLOOKUP("OS according to the configuration file",'vInfo (Imported)'!$1:$5000,A4108,FALSE)&gt;0,
HLOOKUP("OS according to the configuration file",'vInfo (Imported)'!$1:$5000,A4108,FALSE),
"")</f>
        <v/>
      </c>
      <c r="G4108" s="1" t="str">
        <f>IF(HLOOKUP("Cluster",'vInfo (Imported)'!$1:$5000,A4108,FALSE)&gt;0,
HLOOKUP("Cluster",'vInfo (Imported)'!$1:$5000,A4108,FALSE),
"")</f>
        <v/>
      </c>
      <c r="K4108" s="28">
        <f>'vCluster (Imported)'!A4108</f>
        <v>0</v>
      </c>
      <c r="L4108">
        <f t="shared" si="387"/>
        <v>0</v>
      </c>
      <c r="M4108">
        <f t="shared" si="388"/>
        <v>0</v>
      </c>
      <c r="N4108">
        <f t="shared" si="389"/>
        <v>0</v>
      </c>
      <c r="O4108" s="1">
        <f t="shared" si="390"/>
        <v>0</v>
      </c>
      <c r="P4108">
        <f>SUMIFS('vCluster (Imported)'!$G:$G,'vCluster (Imported)'!$A:$A,K4108)</f>
        <v>0</v>
      </c>
      <c r="Q4108">
        <f t="shared" si="391"/>
        <v>0</v>
      </c>
    </row>
    <row r="4109" spans="1:17" x14ac:dyDescent="0.3">
      <c r="A4109">
        <f t="shared" si="386"/>
        <v>4109</v>
      </c>
      <c r="B4109" t="str">
        <f>IF(HLOOKUP("Memory",'vInfo (Imported)'!$1:$5000,A4109,FALSE)&gt;0,HLOOKUP("Memory",'vInfo (Imported)'!$1:$5000,A4109,FALSE),"")</f>
        <v/>
      </c>
      <c r="C4109" t="str">
        <f>IF(HLOOKUP("CPUs",'vInfo (Imported)'!$1:$5000,A4109,FALSE)&gt;0,
HLOOKUP("CPUs",'vInfo (Imported)'!$1:$5000,A4109,FALSE),
"")</f>
        <v/>
      </c>
      <c r="D4109" t="str">
        <f>IF(HLOOKUP($D$1,'vInfo (Imported)'!$1:$5000,A4109,FALSE)&gt;0,
HLOOKUP($D$1,'vInfo (Imported)'!$1:$5000,A4109,FALSE),
"")</f>
        <v/>
      </c>
      <c r="E4109" t="str">
        <f>IF(HLOOKUP("Category",'vInfo (Imported)'!$1:$5000,A4109,FALSE)&gt;0,
HLOOKUP("Category",'vInfo (Imported)'!$1:$5000,A4109,FALSE),
"")</f>
        <v/>
      </c>
      <c r="F4109" t="str">
        <f>IF(HLOOKUP("OS according to the configuration file",'vInfo (Imported)'!$1:$5000,A4109,FALSE)&gt;0,
HLOOKUP("OS according to the configuration file",'vInfo (Imported)'!$1:$5000,A4109,FALSE),
"")</f>
        <v/>
      </c>
      <c r="G4109" s="1" t="str">
        <f>IF(HLOOKUP("Cluster",'vInfo (Imported)'!$1:$5000,A4109,FALSE)&gt;0,
HLOOKUP("Cluster",'vInfo (Imported)'!$1:$5000,A4109,FALSE),
"")</f>
        <v/>
      </c>
      <c r="K4109" s="28">
        <f>'vCluster (Imported)'!A4109</f>
        <v>0</v>
      </c>
      <c r="L4109">
        <f t="shared" si="387"/>
        <v>0</v>
      </c>
      <c r="M4109">
        <f t="shared" si="388"/>
        <v>0</v>
      </c>
      <c r="N4109">
        <f t="shared" si="389"/>
        <v>0</v>
      </c>
      <c r="O4109" s="1">
        <f t="shared" si="390"/>
        <v>0</v>
      </c>
      <c r="P4109">
        <f>SUMIFS('vCluster (Imported)'!$G:$G,'vCluster (Imported)'!$A:$A,K4109)</f>
        <v>0</v>
      </c>
      <c r="Q4109">
        <f t="shared" si="391"/>
        <v>0</v>
      </c>
    </row>
    <row r="4110" spans="1:17" x14ac:dyDescent="0.3">
      <c r="A4110">
        <f t="shared" si="386"/>
        <v>4110</v>
      </c>
      <c r="B4110" t="str">
        <f>IF(HLOOKUP("Memory",'vInfo (Imported)'!$1:$5000,A4110,FALSE)&gt;0,HLOOKUP("Memory",'vInfo (Imported)'!$1:$5000,A4110,FALSE),"")</f>
        <v/>
      </c>
      <c r="C4110" t="str">
        <f>IF(HLOOKUP("CPUs",'vInfo (Imported)'!$1:$5000,A4110,FALSE)&gt;0,
HLOOKUP("CPUs",'vInfo (Imported)'!$1:$5000,A4110,FALSE),
"")</f>
        <v/>
      </c>
      <c r="D4110" t="str">
        <f>IF(HLOOKUP($D$1,'vInfo (Imported)'!$1:$5000,A4110,FALSE)&gt;0,
HLOOKUP($D$1,'vInfo (Imported)'!$1:$5000,A4110,FALSE),
"")</f>
        <v/>
      </c>
      <c r="E4110" t="str">
        <f>IF(HLOOKUP("Category",'vInfo (Imported)'!$1:$5000,A4110,FALSE)&gt;0,
HLOOKUP("Category",'vInfo (Imported)'!$1:$5000,A4110,FALSE),
"")</f>
        <v/>
      </c>
      <c r="F4110" t="str">
        <f>IF(HLOOKUP("OS according to the configuration file",'vInfo (Imported)'!$1:$5000,A4110,FALSE)&gt;0,
HLOOKUP("OS according to the configuration file",'vInfo (Imported)'!$1:$5000,A4110,FALSE),
"")</f>
        <v/>
      </c>
      <c r="G4110" s="1" t="str">
        <f>IF(HLOOKUP("Cluster",'vInfo (Imported)'!$1:$5000,A4110,FALSE)&gt;0,
HLOOKUP("Cluster",'vInfo (Imported)'!$1:$5000,A4110,FALSE),
"")</f>
        <v/>
      </c>
      <c r="K4110" s="28">
        <f>'vCluster (Imported)'!A4110</f>
        <v>0</v>
      </c>
      <c r="L4110">
        <f t="shared" si="387"/>
        <v>0</v>
      </c>
      <c r="M4110">
        <f t="shared" si="388"/>
        <v>0</v>
      </c>
      <c r="N4110">
        <f t="shared" si="389"/>
        <v>0</v>
      </c>
      <c r="O4110" s="1">
        <f t="shared" si="390"/>
        <v>0</v>
      </c>
      <c r="P4110">
        <f>SUMIFS('vCluster (Imported)'!$G:$G,'vCluster (Imported)'!$A:$A,K4110)</f>
        <v>0</v>
      </c>
      <c r="Q4110">
        <f t="shared" si="391"/>
        <v>0</v>
      </c>
    </row>
    <row r="4111" spans="1:17" x14ac:dyDescent="0.3">
      <c r="A4111">
        <f t="shared" si="386"/>
        <v>4111</v>
      </c>
      <c r="B4111" t="str">
        <f>IF(HLOOKUP("Memory",'vInfo (Imported)'!$1:$5000,A4111,FALSE)&gt;0,HLOOKUP("Memory",'vInfo (Imported)'!$1:$5000,A4111,FALSE),"")</f>
        <v/>
      </c>
      <c r="C4111" t="str">
        <f>IF(HLOOKUP("CPUs",'vInfo (Imported)'!$1:$5000,A4111,FALSE)&gt;0,
HLOOKUP("CPUs",'vInfo (Imported)'!$1:$5000,A4111,FALSE),
"")</f>
        <v/>
      </c>
      <c r="D4111" t="str">
        <f>IF(HLOOKUP($D$1,'vInfo (Imported)'!$1:$5000,A4111,FALSE)&gt;0,
HLOOKUP($D$1,'vInfo (Imported)'!$1:$5000,A4111,FALSE),
"")</f>
        <v/>
      </c>
      <c r="E4111" t="str">
        <f>IF(HLOOKUP("Category",'vInfo (Imported)'!$1:$5000,A4111,FALSE)&gt;0,
HLOOKUP("Category",'vInfo (Imported)'!$1:$5000,A4111,FALSE),
"")</f>
        <v/>
      </c>
      <c r="F4111" t="str">
        <f>IF(HLOOKUP("OS according to the configuration file",'vInfo (Imported)'!$1:$5000,A4111,FALSE)&gt;0,
HLOOKUP("OS according to the configuration file",'vInfo (Imported)'!$1:$5000,A4111,FALSE),
"")</f>
        <v/>
      </c>
      <c r="G4111" s="1" t="str">
        <f>IF(HLOOKUP("Cluster",'vInfo (Imported)'!$1:$5000,A4111,FALSE)&gt;0,
HLOOKUP("Cluster",'vInfo (Imported)'!$1:$5000,A4111,FALSE),
"")</f>
        <v/>
      </c>
      <c r="K4111" s="28">
        <f>'vCluster (Imported)'!A4111</f>
        <v>0</v>
      </c>
      <c r="L4111">
        <f t="shared" si="387"/>
        <v>0</v>
      </c>
      <c r="M4111">
        <f t="shared" si="388"/>
        <v>0</v>
      </c>
      <c r="N4111">
        <f t="shared" si="389"/>
        <v>0</v>
      </c>
      <c r="O4111" s="1">
        <f t="shared" si="390"/>
        <v>0</v>
      </c>
      <c r="P4111">
        <f>SUMIFS('vCluster (Imported)'!$G:$G,'vCluster (Imported)'!$A:$A,K4111)</f>
        <v>0</v>
      </c>
      <c r="Q4111">
        <f t="shared" si="391"/>
        <v>0</v>
      </c>
    </row>
    <row r="4112" spans="1:17" x14ac:dyDescent="0.3">
      <c r="A4112">
        <f t="shared" si="386"/>
        <v>4112</v>
      </c>
      <c r="B4112" t="str">
        <f>IF(HLOOKUP("Memory",'vInfo (Imported)'!$1:$5000,A4112,FALSE)&gt;0,HLOOKUP("Memory",'vInfo (Imported)'!$1:$5000,A4112,FALSE),"")</f>
        <v/>
      </c>
      <c r="C4112" t="str">
        <f>IF(HLOOKUP("CPUs",'vInfo (Imported)'!$1:$5000,A4112,FALSE)&gt;0,
HLOOKUP("CPUs",'vInfo (Imported)'!$1:$5000,A4112,FALSE),
"")</f>
        <v/>
      </c>
      <c r="D4112" t="str">
        <f>IF(HLOOKUP($D$1,'vInfo (Imported)'!$1:$5000,A4112,FALSE)&gt;0,
HLOOKUP($D$1,'vInfo (Imported)'!$1:$5000,A4112,FALSE),
"")</f>
        <v/>
      </c>
      <c r="E4112" t="str">
        <f>IF(HLOOKUP("Category",'vInfo (Imported)'!$1:$5000,A4112,FALSE)&gt;0,
HLOOKUP("Category",'vInfo (Imported)'!$1:$5000,A4112,FALSE),
"")</f>
        <v/>
      </c>
      <c r="F4112" t="str">
        <f>IF(HLOOKUP("OS according to the configuration file",'vInfo (Imported)'!$1:$5000,A4112,FALSE)&gt;0,
HLOOKUP("OS according to the configuration file",'vInfo (Imported)'!$1:$5000,A4112,FALSE),
"")</f>
        <v/>
      </c>
      <c r="G4112" s="1" t="str">
        <f>IF(HLOOKUP("Cluster",'vInfo (Imported)'!$1:$5000,A4112,FALSE)&gt;0,
HLOOKUP("Cluster",'vInfo (Imported)'!$1:$5000,A4112,FALSE),
"")</f>
        <v/>
      </c>
      <c r="K4112" s="28">
        <f>'vCluster (Imported)'!A4112</f>
        <v>0</v>
      </c>
      <c r="L4112">
        <f t="shared" si="387"/>
        <v>0</v>
      </c>
      <c r="M4112">
        <f t="shared" si="388"/>
        <v>0</v>
      </c>
      <c r="N4112">
        <f t="shared" si="389"/>
        <v>0</v>
      </c>
      <c r="O4112" s="1">
        <f t="shared" si="390"/>
        <v>0</v>
      </c>
      <c r="P4112">
        <f>SUMIFS('vCluster (Imported)'!$G:$G,'vCluster (Imported)'!$A:$A,K4112)</f>
        <v>0</v>
      </c>
      <c r="Q4112">
        <f t="shared" si="391"/>
        <v>0</v>
      </c>
    </row>
    <row r="4113" spans="1:17" x14ac:dyDescent="0.3">
      <c r="A4113">
        <f t="shared" si="386"/>
        <v>4113</v>
      </c>
      <c r="B4113" t="str">
        <f>IF(HLOOKUP("Memory",'vInfo (Imported)'!$1:$5000,A4113,FALSE)&gt;0,HLOOKUP("Memory",'vInfo (Imported)'!$1:$5000,A4113,FALSE),"")</f>
        <v/>
      </c>
      <c r="C4113" t="str">
        <f>IF(HLOOKUP("CPUs",'vInfo (Imported)'!$1:$5000,A4113,FALSE)&gt;0,
HLOOKUP("CPUs",'vInfo (Imported)'!$1:$5000,A4113,FALSE),
"")</f>
        <v/>
      </c>
      <c r="D4113" t="str">
        <f>IF(HLOOKUP($D$1,'vInfo (Imported)'!$1:$5000,A4113,FALSE)&gt;0,
HLOOKUP($D$1,'vInfo (Imported)'!$1:$5000,A4113,FALSE),
"")</f>
        <v/>
      </c>
      <c r="E4113" t="str">
        <f>IF(HLOOKUP("Category",'vInfo (Imported)'!$1:$5000,A4113,FALSE)&gt;0,
HLOOKUP("Category",'vInfo (Imported)'!$1:$5000,A4113,FALSE),
"")</f>
        <v/>
      </c>
      <c r="F4113" t="str">
        <f>IF(HLOOKUP("OS according to the configuration file",'vInfo (Imported)'!$1:$5000,A4113,FALSE)&gt;0,
HLOOKUP("OS according to the configuration file",'vInfo (Imported)'!$1:$5000,A4113,FALSE),
"")</f>
        <v/>
      </c>
      <c r="G4113" s="1" t="str">
        <f>IF(HLOOKUP("Cluster",'vInfo (Imported)'!$1:$5000,A4113,FALSE)&gt;0,
HLOOKUP("Cluster",'vInfo (Imported)'!$1:$5000,A4113,FALSE),
"")</f>
        <v/>
      </c>
      <c r="K4113" s="28">
        <f>'vCluster (Imported)'!A4113</f>
        <v>0</v>
      </c>
      <c r="L4113">
        <f t="shared" si="387"/>
        <v>0</v>
      </c>
      <c r="M4113">
        <f t="shared" si="388"/>
        <v>0</v>
      </c>
      <c r="N4113">
        <f t="shared" si="389"/>
        <v>0</v>
      </c>
      <c r="O4113" s="1">
        <f t="shared" si="390"/>
        <v>0</v>
      </c>
      <c r="P4113">
        <f>SUMIFS('vCluster (Imported)'!$G:$G,'vCluster (Imported)'!$A:$A,K4113)</f>
        <v>0</v>
      </c>
      <c r="Q4113">
        <f t="shared" si="391"/>
        <v>0</v>
      </c>
    </row>
    <row r="4114" spans="1:17" x14ac:dyDescent="0.3">
      <c r="A4114">
        <f t="shared" si="386"/>
        <v>4114</v>
      </c>
      <c r="B4114" t="str">
        <f>IF(HLOOKUP("Memory",'vInfo (Imported)'!$1:$5000,A4114,FALSE)&gt;0,HLOOKUP("Memory",'vInfo (Imported)'!$1:$5000,A4114,FALSE),"")</f>
        <v/>
      </c>
      <c r="C4114" t="str">
        <f>IF(HLOOKUP("CPUs",'vInfo (Imported)'!$1:$5000,A4114,FALSE)&gt;0,
HLOOKUP("CPUs",'vInfo (Imported)'!$1:$5000,A4114,FALSE),
"")</f>
        <v/>
      </c>
      <c r="D4114" t="str">
        <f>IF(HLOOKUP($D$1,'vInfo (Imported)'!$1:$5000,A4114,FALSE)&gt;0,
HLOOKUP($D$1,'vInfo (Imported)'!$1:$5000,A4114,FALSE),
"")</f>
        <v/>
      </c>
      <c r="E4114" t="str">
        <f>IF(HLOOKUP("Category",'vInfo (Imported)'!$1:$5000,A4114,FALSE)&gt;0,
HLOOKUP("Category",'vInfo (Imported)'!$1:$5000,A4114,FALSE),
"")</f>
        <v/>
      </c>
      <c r="F4114" t="str">
        <f>IF(HLOOKUP("OS according to the configuration file",'vInfo (Imported)'!$1:$5000,A4114,FALSE)&gt;0,
HLOOKUP("OS according to the configuration file",'vInfo (Imported)'!$1:$5000,A4114,FALSE),
"")</f>
        <v/>
      </c>
      <c r="G4114" s="1" t="str">
        <f>IF(HLOOKUP("Cluster",'vInfo (Imported)'!$1:$5000,A4114,FALSE)&gt;0,
HLOOKUP("Cluster",'vInfo (Imported)'!$1:$5000,A4114,FALSE),
"")</f>
        <v/>
      </c>
      <c r="K4114" s="28">
        <f>'vCluster (Imported)'!A4114</f>
        <v>0</v>
      </c>
      <c r="L4114">
        <f t="shared" si="387"/>
        <v>0</v>
      </c>
      <c r="M4114">
        <f t="shared" si="388"/>
        <v>0</v>
      </c>
      <c r="N4114">
        <f t="shared" si="389"/>
        <v>0</v>
      </c>
      <c r="O4114" s="1">
        <f t="shared" si="390"/>
        <v>0</v>
      </c>
      <c r="P4114">
        <f>SUMIFS('vCluster (Imported)'!$G:$G,'vCluster (Imported)'!$A:$A,K4114)</f>
        <v>0</v>
      </c>
      <c r="Q4114">
        <f t="shared" si="391"/>
        <v>0</v>
      </c>
    </row>
    <row r="4115" spans="1:17" x14ac:dyDescent="0.3">
      <c r="A4115">
        <f t="shared" si="386"/>
        <v>4115</v>
      </c>
      <c r="B4115" t="str">
        <f>IF(HLOOKUP("Memory",'vInfo (Imported)'!$1:$5000,A4115,FALSE)&gt;0,HLOOKUP("Memory",'vInfo (Imported)'!$1:$5000,A4115,FALSE),"")</f>
        <v/>
      </c>
      <c r="C4115" t="str">
        <f>IF(HLOOKUP("CPUs",'vInfo (Imported)'!$1:$5000,A4115,FALSE)&gt;0,
HLOOKUP("CPUs",'vInfo (Imported)'!$1:$5000,A4115,FALSE),
"")</f>
        <v/>
      </c>
      <c r="D4115" t="str">
        <f>IF(HLOOKUP($D$1,'vInfo (Imported)'!$1:$5000,A4115,FALSE)&gt;0,
HLOOKUP($D$1,'vInfo (Imported)'!$1:$5000,A4115,FALSE),
"")</f>
        <v/>
      </c>
      <c r="E4115" t="str">
        <f>IF(HLOOKUP("Category",'vInfo (Imported)'!$1:$5000,A4115,FALSE)&gt;0,
HLOOKUP("Category",'vInfo (Imported)'!$1:$5000,A4115,FALSE),
"")</f>
        <v/>
      </c>
      <c r="F4115" t="str">
        <f>IF(HLOOKUP("OS according to the configuration file",'vInfo (Imported)'!$1:$5000,A4115,FALSE)&gt;0,
HLOOKUP("OS according to the configuration file",'vInfo (Imported)'!$1:$5000,A4115,FALSE),
"")</f>
        <v/>
      </c>
      <c r="G4115" s="1" t="str">
        <f>IF(HLOOKUP("Cluster",'vInfo (Imported)'!$1:$5000,A4115,FALSE)&gt;0,
HLOOKUP("Cluster",'vInfo (Imported)'!$1:$5000,A4115,FALSE),
"")</f>
        <v/>
      </c>
      <c r="K4115" s="28">
        <f>'vCluster (Imported)'!A4115</f>
        <v>0</v>
      </c>
      <c r="L4115">
        <f t="shared" si="387"/>
        <v>0</v>
      </c>
      <c r="M4115">
        <f t="shared" si="388"/>
        <v>0</v>
      </c>
      <c r="N4115">
        <f t="shared" si="389"/>
        <v>0</v>
      </c>
      <c r="O4115" s="1">
        <f t="shared" si="390"/>
        <v>0</v>
      </c>
      <c r="P4115">
        <f>SUMIFS('vCluster (Imported)'!$G:$G,'vCluster (Imported)'!$A:$A,K4115)</f>
        <v>0</v>
      </c>
      <c r="Q4115">
        <f t="shared" si="391"/>
        <v>0</v>
      </c>
    </row>
    <row r="4116" spans="1:17" x14ac:dyDescent="0.3">
      <c r="A4116">
        <f t="shared" si="386"/>
        <v>4116</v>
      </c>
      <c r="B4116" t="str">
        <f>IF(HLOOKUP("Memory",'vInfo (Imported)'!$1:$5000,A4116,FALSE)&gt;0,HLOOKUP("Memory",'vInfo (Imported)'!$1:$5000,A4116,FALSE),"")</f>
        <v/>
      </c>
      <c r="C4116" t="str">
        <f>IF(HLOOKUP("CPUs",'vInfo (Imported)'!$1:$5000,A4116,FALSE)&gt;0,
HLOOKUP("CPUs",'vInfo (Imported)'!$1:$5000,A4116,FALSE),
"")</f>
        <v/>
      </c>
      <c r="D4116" t="str">
        <f>IF(HLOOKUP($D$1,'vInfo (Imported)'!$1:$5000,A4116,FALSE)&gt;0,
HLOOKUP($D$1,'vInfo (Imported)'!$1:$5000,A4116,FALSE),
"")</f>
        <v/>
      </c>
      <c r="E4116" t="str">
        <f>IF(HLOOKUP("Category",'vInfo (Imported)'!$1:$5000,A4116,FALSE)&gt;0,
HLOOKUP("Category",'vInfo (Imported)'!$1:$5000,A4116,FALSE),
"")</f>
        <v/>
      </c>
      <c r="F4116" t="str">
        <f>IF(HLOOKUP("OS according to the configuration file",'vInfo (Imported)'!$1:$5000,A4116,FALSE)&gt;0,
HLOOKUP("OS according to the configuration file",'vInfo (Imported)'!$1:$5000,A4116,FALSE),
"")</f>
        <v/>
      </c>
      <c r="G4116" s="1" t="str">
        <f>IF(HLOOKUP("Cluster",'vInfo (Imported)'!$1:$5000,A4116,FALSE)&gt;0,
HLOOKUP("Cluster",'vInfo (Imported)'!$1:$5000,A4116,FALSE),
"")</f>
        <v/>
      </c>
      <c r="K4116" s="28">
        <f>'vCluster (Imported)'!A4116</f>
        <v>0</v>
      </c>
      <c r="L4116">
        <f t="shared" si="387"/>
        <v>0</v>
      </c>
      <c r="M4116">
        <f t="shared" si="388"/>
        <v>0</v>
      </c>
      <c r="N4116">
        <f t="shared" si="389"/>
        <v>0</v>
      </c>
      <c r="O4116" s="1">
        <f t="shared" si="390"/>
        <v>0</v>
      </c>
      <c r="P4116">
        <f>SUMIFS('vCluster (Imported)'!$G:$G,'vCluster (Imported)'!$A:$A,K4116)</f>
        <v>0</v>
      </c>
      <c r="Q4116">
        <f t="shared" si="391"/>
        <v>0</v>
      </c>
    </row>
    <row r="4117" spans="1:17" x14ac:dyDescent="0.3">
      <c r="A4117">
        <f t="shared" si="386"/>
        <v>4117</v>
      </c>
      <c r="B4117" t="str">
        <f>IF(HLOOKUP("Memory",'vInfo (Imported)'!$1:$5000,A4117,FALSE)&gt;0,HLOOKUP("Memory",'vInfo (Imported)'!$1:$5000,A4117,FALSE),"")</f>
        <v/>
      </c>
      <c r="C4117" t="str">
        <f>IF(HLOOKUP("CPUs",'vInfo (Imported)'!$1:$5000,A4117,FALSE)&gt;0,
HLOOKUP("CPUs",'vInfo (Imported)'!$1:$5000,A4117,FALSE),
"")</f>
        <v/>
      </c>
      <c r="D4117" t="str">
        <f>IF(HLOOKUP($D$1,'vInfo (Imported)'!$1:$5000,A4117,FALSE)&gt;0,
HLOOKUP($D$1,'vInfo (Imported)'!$1:$5000,A4117,FALSE),
"")</f>
        <v/>
      </c>
      <c r="E4117" t="str">
        <f>IF(HLOOKUP("Category",'vInfo (Imported)'!$1:$5000,A4117,FALSE)&gt;0,
HLOOKUP("Category",'vInfo (Imported)'!$1:$5000,A4117,FALSE),
"")</f>
        <v/>
      </c>
      <c r="F4117" t="str">
        <f>IF(HLOOKUP("OS according to the configuration file",'vInfo (Imported)'!$1:$5000,A4117,FALSE)&gt;0,
HLOOKUP("OS according to the configuration file",'vInfo (Imported)'!$1:$5000,A4117,FALSE),
"")</f>
        <v/>
      </c>
      <c r="G4117" s="1" t="str">
        <f>IF(HLOOKUP("Cluster",'vInfo (Imported)'!$1:$5000,A4117,FALSE)&gt;0,
HLOOKUP("Cluster",'vInfo (Imported)'!$1:$5000,A4117,FALSE),
"")</f>
        <v/>
      </c>
      <c r="K4117" s="28">
        <f>'vCluster (Imported)'!A4117</f>
        <v>0</v>
      </c>
      <c r="L4117">
        <f t="shared" si="387"/>
        <v>0</v>
      </c>
      <c r="M4117">
        <f t="shared" si="388"/>
        <v>0</v>
      </c>
      <c r="N4117">
        <f t="shared" si="389"/>
        <v>0</v>
      </c>
      <c r="O4117" s="1">
        <f t="shared" si="390"/>
        <v>0</v>
      </c>
      <c r="P4117">
        <f>SUMIFS('vCluster (Imported)'!$G:$G,'vCluster (Imported)'!$A:$A,K4117)</f>
        <v>0</v>
      </c>
      <c r="Q4117">
        <f t="shared" si="391"/>
        <v>0</v>
      </c>
    </row>
    <row r="4118" spans="1:17" x14ac:dyDescent="0.3">
      <c r="A4118">
        <f t="shared" si="386"/>
        <v>4118</v>
      </c>
      <c r="B4118" t="str">
        <f>IF(HLOOKUP("Memory",'vInfo (Imported)'!$1:$5000,A4118,FALSE)&gt;0,HLOOKUP("Memory",'vInfo (Imported)'!$1:$5000,A4118,FALSE),"")</f>
        <v/>
      </c>
      <c r="C4118" t="str">
        <f>IF(HLOOKUP("CPUs",'vInfo (Imported)'!$1:$5000,A4118,FALSE)&gt;0,
HLOOKUP("CPUs",'vInfo (Imported)'!$1:$5000,A4118,FALSE),
"")</f>
        <v/>
      </c>
      <c r="D4118" t="str">
        <f>IF(HLOOKUP($D$1,'vInfo (Imported)'!$1:$5000,A4118,FALSE)&gt;0,
HLOOKUP($D$1,'vInfo (Imported)'!$1:$5000,A4118,FALSE),
"")</f>
        <v/>
      </c>
      <c r="E4118" t="str">
        <f>IF(HLOOKUP("Category",'vInfo (Imported)'!$1:$5000,A4118,FALSE)&gt;0,
HLOOKUP("Category",'vInfo (Imported)'!$1:$5000,A4118,FALSE),
"")</f>
        <v/>
      </c>
      <c r="F4118" t="str">
        <f>IF(HLOOKUP("OS according to the configuration file",'vInfo (Imported)'!$1:$5000,A4118,FALSE)&gt;0,
HLOOKUP("OS according to the configuration file",'vInfo (Imported)'!$1:$5000,A4118,FALSE),
"")</f>
        <v/>
      </c>
      <c r="G4118" s="1" t="str">
        <f>IF(HLOOKUP("Cluster",'vInfo (Imported)'!$1:$5000,A4118,FALSE)&gt;0,
HLOOKUP("Cluster",'vInfo (Imported)'!$1:$5000,A4118,FALSE),
"")</f>
        <v/>
      </c>
      <c r="K4118" s="28">
        <f>'vCluster (Imported)'!A4118</f>
        <v>0</v>
      </c>
      <c r="L4118">
        <f t="shared" si="387"/>
        <v>0</v>
      </c>
      <c r="M4118">
        <f t="shared" si="388"/>
        <v>0</v>
      </c>
      <c r="N4118">
        <f t="shared" si="389"/>
        <v>0</v>
      </c>
      <c r="O4118" s="1">
        <f t="shared" si="390"/>
        <v>0</v>
      </c>
      <c r="P4118">
        <f>SUMIFS('vCluster (Imported)'!$G:$G,'vCluster (Imported)'!$A:$A,K4118)</f>
        <v>0</v>
      </c>
      <c r="Q4118">
        <f t="shared" si="391"/>
        <v>0</v>
      </c>
    </row>
    <row r="4119" spans="1:17" x14ac:dyDescent="0.3">
      <c r="A4119">
        <f t="shared" si="386"/>
        <v>4119</v>
      </c>
      <c r="B4119" t="str">
        <f>IF(HLOOKUP("Memory",'vInfo (Imported)'!$1:$5000,A4119,FALSE)&gt;0,HLOOKUP("Memory",'vInfo (Imported)'!$1:$5000,A4119,FALSE),"")</f>
        <v/>
      </c>
      <c r="C4119" t="str">
        <f>IF(HLOOKUP("CPUs",'vInfo (Imported)'!$1:$5000,A4119,FALSE)&gt;0,
HLOOKUP("CPUs",'vInfo (Imported)'!$1:$5000,A4119,FALSE),
"")</f>
        <v/>
      </c>
      <c r="D4119" t="str">
        <f>IF(HLOOKUP($D$1,'vInfo (Imported)'!$1:$5000,A4119,FALSE)&gt;0,
HLOOKUP($D$1,'vInfo (Imported)'!$1:$5000,A4119,FALSE),
"")</f>
        <v/>
      </c>
      <c r="E4119" t="str">
        <f>IF(HLOOKUP("Category",'vInfo (Imported)'!$1:$5000,A4119,FALSE)&gt;0,
HLOOKUP("Category",'vInfo (Imported)'!$1:$5000,A4119,FALSE),
"")</f>
        <v/>
      </c>
      <c r="F4119" t="str">
        <f>IF(HLOOKUP("OS according to the configuration file",'vInfo (Imported)'!$1:$5000,A4119,FALSE)&gt;0,
HLOOKUP("OS according to the configuration file",'vInfo (Imported)'!$1:$5000,A4119,FALSE),
"")</f>
        <v/>
      </c>
      <c r="G4119" s="1" t="str">
        <f>IF(HLOOKUP("Cluster",'vInfo (Imported)'!$1:$5000,A4119,FALSE)&gt;0,
HLOOKUP("Cluster",'vInfo (Imported)'!$1:$5000,A4119,FALSE),
"")</f>
        <v/>
      </c>
      <c r="K4119" s="28">
        <f>'vCluster (Imported)'!A4119</f>
        <v>0</v>
      </c>
      <c r="L4119">
        <f t="shared" si="387"/>
        <v>0</v>
      </c>
      <c r="M4119">
        <f t="shared" si="388"/>
        <v>0</v>
      </c>
      <c r="N4119">
        <f t="shared" si="389"/>
        <v>0</v>
      </c>
      <c r="O4119" s="1">
        <f t="shared" si="390"/>
        <v>0</v>
      </c>
      <c r="P4119">
        <f>SUMIFS('vCluster (Imported)'!$G:$G,'vCluster (Imported)'!$A:$A,K4119)</f>
        <v>0</v>
      </c>
      <c r="Q4119">
        <f t="shared" si="391"/>
        <v>0</v>
      </c>
    </row>
    <row r="4120" spans="1:17" x14ac:dyDescent="0.3">
      <c r="A4120">
        <f t="shared" si="386"/>
        <v>4120</v>
      </c>
      <c r="B4120" t="str">
        <f>IF(HLOOKUP("Memory",'vInfo (Imported)'!$1:$5000,A4120,FALSE)&gt;0,HLOOKUP("Memory",'vInfo (Imported)'!$1:$5000,A4120,FALSE),"")</f>
        <v/>
      </c>
      <c r="C4120" t="str">
        <f>IF(HLOOKUP("CPUs",'vInfo (Imported)'!$1:$5000,A4120,FALSE)&gt;0,
HLOOKUP("CPUs",'vInfo (Imported)'!$1:$5000,A4120,FALSE),
"")</f>
        <v/>
      </c>
      <c r="D4120" t="str">
        <f>IF(HLOOKUP($D$1,'vInfo (Imported)'!$1:$5000,A4120,FALSE)&gt;0,
HLOOKUP($D$1,'vInfo (Imported)'!$1:$5000,A4120,FALSE),
"")</f>
        <v/>
      </c>
      <c r="E4120" t="str">
        <f>IF(HLOOKUP("Category",'vInfo (Imported)'!$1:$5000,A4120,FALSE)&gt;0,
HLOOKUP("Category",'vInfo (Imported)'!$1:$5000,A4120,FALSE),
"")</f>
        <v/>
      </c>
      <c r="F4120" t="str">
        <f>IF(HLOOKUP("OS according to the configuration file",'vInfo (Imported)'!$1:$5000,A4120,FALSE)&gt;0,
HLOOKUP("OS according to the configuration file",'vInfo (Imported)'!$1:$5000,A4120,FALSE),
"")</f>
        <v/>
      </c>
      <c r="G4120" s="1" t="str">
        <f>IF(HLOOKUP("Cluster",'vInfo (Imported)'!$1:$5000,A4120,FALSE)&gt;0,
HLOOKUP("Cluster",'vInfo (Imported)'!$1:$5000,A4120,FALSE),
"")</f>
        <v/>
      </c>
      <c r="K4120" s="28">
        <f>'vCluster (Imported)'!A4120</f>
        <v>0</v>
      </c>
      <c r="L4120">
        <f t="shared" si="387"/>
        <v>0</v>
      </c>
      <c r="M4120">
        <f t="shared" si="388"/>
        <v>0</v>
      </c>
      <c r="N4120">
        <f t="shared" si="389"/>
        <v>0</v>
      </c>
      <c r="O4120" s="1">
        <f t="shared" si="390"/>
        <v>0</v>
      </c>
      <c r="P4120">
        <f>SUMIFS('vCluster (Imported)'!$G:$G,'vCluster (Imported)'!$A:$A,K4120)</f>
        <v>0</v>
      </c>
      <c r="Q4120">
        <f t="shared" si="391"/>
        <v>0</v>
      </c>
    </row>
    <row r="4121" spans="1:17" x14ac:dyDescent="0.3">
      <c r="A4121">
        <f t="shared" si="386"/>
        <v>4121</v>
      </c>
      <c r="B4121" t="str">
        <f>IF(HLOOKUP("Memory",'vInfo (Imported)'!$1:$5000,A4121,FALSE)&gt;0,HLOOKUP("Memory",'vInfo (Imported)'!$1:$5000,A4121,FALSE),"")</f>
        <v/>
      </c>
      <c r="C4121" t="str">
        <f>IF(HLOOKUP("CPUs",'vInfo (Imported)'!$1:$5000,A4121,FALSE)&gt;0,
HLOOKUP("CPUs",'vInfo (Imported)'!$1:$5000,A4121,FALSE),
"")</f>
        <v/>
      </c>
      <c r="D4121" t="str">
        <f>IF(HLOOKUP($D$1,'vInfo (Imported)'!$1:$5000,A4121,FALSE)&gt;0,
HLOOKUP($D$1,'vInfo (Imported)'!$1:$5000,A4121,FALSE),
"")</f>
        <v/>
      </c>
      <c r="E4121" t="str">
        <f>IF(HLOOKUP("Category",'vInfo (Imported)'!$1:$5000,A4121,FALSE)&gt;0,
HLOOKUP("Category",'vInfo (Imported)'!$1:$5000,A4121,FALSE),
"")</f>
        <v/>
      </c>
      <c r="F4121" t="str">
        <f>IF(HLOOKUP("OS according to the configuration file",'vInfo (Imported)'!$1:$5000,A4121,FALSE)&gt;0,
HLOOKUP("OS according to the configuration file",'vInfo (Imported)'!$1:$5000,A4121,FALSE),
"")</f>
        <v/>
      </c>
      <c r="G4121" s="1" t="str">
        <f>IF(HLOOKUP("Cluster",'vInfo (Imported)'!$1:$5000,A4121,FALSE)&gt;0,
HLOOKUP("Cluster",'vInfo (Imported)'!$1:$5000,A4121,FALSE),
"")</f>
        <v/>
      </c>
      <c r="K4121" s="28">
        <f>'vCluster (Imported)'!A4121</f>
        <v>0</v>
      </c>
      <c r="L4121">
        <f t="shared" si="387"/>
        <v>0</v>
      </c>
      <c r="M4121">
        <f t="shared" si="388"/>
        <v>0</v>
      </c>
      <c r="N4121">
        <f t="shared" si="389"/>
        <v>0</v>
      </c>
      <c r="O4121" s="1">
        <f t="shared" si="390"/>
        <v>0</v>
      </c>
      <c r="P4121">
        <f>SUMIFS('vCluster (Imported)'!$G:$G,'vCluster (Imported)'!$A:$A,K4121)</f>
        <v>0</v>
      </c>
      <c r="Q4121">
        <f t="shared" si="391"/>
        <v>0</v>
      </c>
    </row>
    <row r="4122" spans="1:17" x14ac:dyDescent="0.3">
      <c r="A4122">
        <f t="shared" si="386"/>
        <v>4122</v>
      </c>
      <c r="B4122" t="str">
        <f>IF(HLOOKUP("Memory",'vInfo (Imported)'!$1:$5000,A4122,FALSE)&gt;0,HLOOKUP("Memory",'vInfo (Imported)'!$1:$5000,A4122,FALSE),"")</f>
        <v/>
      </c>
      <c r="C4122" t="str">
        <f>IF(HLOOKUP("CPUs",'vInfo (Imported)'!$1:$5000,A4122,FALSE)&gt;0,
HLOOKUP("CPUs",'vInfo (Imported)'!$1:$5000,A4122,FALSE),
"")</f>
        <v/>
      </c>
      <c r="D4122" t="str">
        <f>IF(HLOOKUP($D$1,'vInfo (Imported)'!$1:$5000,A4122,FALSE)&gt;0,
HLOOKUP($D$1,'vInfo (Imported)'!$1:$5000,A4122,FALSE),
"")</f>
        <v/>
      </c>
      <c r="E4122" t="str">
        <f>IF(HLOOKUP("Category",'vInfo (Imported)'!$1:$5000,A4122,FALSE)&gt;0,
HLOOKUP("Category",'vInfo (Imported)'!$1:$5000,A4122,FALSE),
"")</f>
        <v/>
      </c>
      <c r="F4122" t="str">
        <f>IF(HLOOKUP("OS according to the configuration file",'vInfo (Imported)'!$1:$5000,A4122,FALSE)&gt;0,
HLOOKUP("OS according to the configuration file",'vInfo (Imported)'!$1:$5000,A4122,FALSE),
"")</f>
        <v/>
      </c>
      <c r="G4122" s="1" t="str">
        <f>IF(HLOOKUP("Cluster",'vInfo (Imported)'!$1:$5000,A4122,FALSE)&gt;0,
HLOOKUP("Cluster",'vInfo (Imported)'!$1:$5000,A4122,FALSE),
"")</f>
        <v/>
      </c>
      <c r="K4122" s="28">
        <f>'vCluster (Imported)'!A4122</f>
        <v>0</v>
      </c>
      <c r="L4122">
        <f t="shared" si="387"/>
        <v>0</v>
      </c>
      <c r="M4122">
        <f t="shared" si="388"/>
        <v>0</v>
      </c>
      <c r="N4122">
        <f t="shared" si="389"/>
        <v>0</v>
      </c>
      <c r="O4122" s="1">
        <f t="shared" si="390"/>
        <v>0</v>
      </c>
      <c r="P4122">
        <f>SUMIFS('vCluster (Imported)'!$G:$G,'vCluster (Imported)'!$A:$A,K4122)</f>
        <v>0</v>
      </c>
      <c r="Q4122">
        <f t="shared" si="391"/>
        <v>0</v>
      </c>
    </row>
    <row r="4123" spans="1:17" x14ac:dyDescent="0.3">
      <c r="A4123">
        <f t="shared" si="386"/>
        <v>4123</v>
      </c>
      <c r="B4123" t="str">
        <f>IF(HLOOKUP("Memory",'vInfo (Imported)'!$1:$5000,A4123,FALSE)&gt;0,HLOOKUP("Memory",'vInfo (Imported)'!$1:$5000,A4123,FALSE),"")</f>
        <v/>
      </c>
      <c r="C4123" t="str">
        <f>IF(HLOOKUP("CPUs",'vInfo (Imported)'!$1:$5000,A4123,FALSE)&gt;0,
HLOOKUP("CPUs",'vInfo (Imported)'!$1:$5000,A4123,FALSE),
"")</f>
        <v/>
      </c>
      <c r="D4123" t="str">
        <f>IF(HLOOKUP($D$1,'vInfo (Imported)'!$1:$5000,A4123,FALSE)&gt;0,
HLOOKUP($D$1,'vInfo (Imported)'!$1:$5000,A4123,FALSE),
"")</f>
        <v/>
      </c>
      <c r="E4123" t="str">
        <f>IF(HLOOKUP("Category",'vInfo (Imported)'!$1:$5000,A4123,FALSE)&gt;0,
HLOOKUP("Category",'vInfo (Imported)'!$1:$5000,A4123,FALSE),
"")</f>
        <v/>
      </c>
      <c r="F4123" t="str">
        <f>IF(HLOOKUP("OS according to the configuration file",'vInfo (Imported)'!$1:$5000,A4123,FALSE)&gt;0,
HLOOKUP("OS according to the configuration file",'vInfo (Imported)'!$1:$5000,A4123,FALSE),
"")</f>
        <v/>
      </c>
      <c r="G4123" s="1" t="str">
        <f>IF(HLOOKUP("Cluster",'vInfo (Imported)'!$1:$5000,A4123,FALSE)&gt;0,
HLOOKUP("Cluster",'vInfo (Imported)'!$1:$5000,A4123,FALSE),
"")</f>
        <v/>
      </c>
      <c r="K4123" s="28">
        <f>'vCluster (Imported)'!A4123</f>
        <v>0</v>
      </c>
      <c r="L4123">
        <f t="shared" si="387"/>
        <v>0</v>
      </c>
      <c r="M4123">
        <f t="shared" si="388"/>
        <v>0</v>
      </c>
      <c r="N4123">
        <f t="shared" si="389"/>
        <v>0</v>
      </c>
      <c r="O4123" s="1">
        <f t="shared" si="390"/>
        <v>0</v>
      </c>
      <c r="P4123">
        <f>SUMIFS('vCluster (Imported)'!$G:$G,'vCluster (Imported)'!$A:$A,K4123)</f>
        <v>0</v>
      </c>
      <c r="Q4123">
        <f t="shared" si="391"/>
        <v>0</v>
      </c>
    </row>
    <row r="4124" spans="1:17" x14ac:dyDescent="0.3">
      <c r="A4124">
        <f t="shared" si="386"/>
        <v>4124</v>
      </c>
      <c r="B4124" t="str">
        <f>IF(HLOOKUP("Memory",'vInfo (Imported)'!$1:$5000,A4124,FALSE)&gt;0,HLOOKUP("Memory",'vInfo (Imported)'!$1:$5000,A4124,FALSE),"")</f>
        <v/>
      </c>
      <c r="C4124" t="str">
        <f>IF(HLOOKUP("CPUs",'vInfo (Imported)'!$1:$5000,A4124,FALSE)&gt;0,
HLOOKUP("CPUs",'vInfo (Imported)'!$1:$5000,A4124,FALSE),
"")</f>
        <v/>
      </c>
      <c r="D4124" t="str">
        <f>IF(HLOOKUP($D$1,'vInfo (Imported)'!$1:$5000,A4124,FALSE)&gt;0,
HLOOKUP($D$1,'vInfo (Imported)'!$1:$5000,A4124,FALSE),
"")</f>
        <v/>
      </c>
      <c r="E4124" t="str">
        <f>IF(HLOOKUP("Category",'vInfo (Imported)'!$1:$5000,A4124,FALSE)&gt;0,
HLOOKUP("Category",'vInfo (Imported)'!$1:$5000,A4124,FALSE),
"")</f>
        <v/>
      </c>
      <c r="F4124" t="str">
        <f>IF(HLOOKUP("OS according to the configuration file",'vInfo (Imported)'!$1:$5000,A4124,FALSE)&gt;0,
HLOOKUP("OS according to the configuration file",'vInfo (Imported)'!$1:$5000,A4124,FALSE),
"")</f>
        <v/>
      </c>
      <c r="G4124" s="1" t="str">
        <f>IF(HLOOKUP("Cluster",'vInfo (Imported)'!$1:$5000,A4124,FALSE)&gt;0,
HLOOKUP("Cluster",'vInfo (Imported)'!$1:$5000,A4124,FALSE),
"")</f>
        <v/>
      </c>
      <c r="K4124" s="28">
        <f>'vCluster (Imported)'!A4124</f>
        <v>0</v>
      </c>
      <c r="L4124">
        <f t="shared" si="387"/>
        <v>0</v>
      </c>
      <c r="M4124">
        <f t="shared" si="388"/>
        <v>0</v>
      </c>
      <c r="N4124">
        <f t="shared" si="389"/>
        <v>0</v>
      </c>
      <c r="O4124" s="1">
        <f t="shared" si="390"/>
        <v>0</v>
      </c>
      <c r="P4124">
        <f>SUMIFS('vCluster (Imported)'!$G:$G,'vCluster (Imported)'!$A:$A,K4124)</f>
        <v>0</v>
      </c>
      <c r="Q4124">
        <f t="shared" si="391"/>
        <v>0</v>
      </c>
    </row>
    <row r="4125" spans="1:17" x14ac:dyDescent="0.3">
      <c r="A4125">
        <f t="shared" si="386"/>
        <v>4125</v>
      </c>
      <c r="B4125" t="str">
        <f>IF(HLOOKUP("Memory",'vInfo (Imported)'!$1:$5000,A4125,FALSE)&gt;0,HLOOKUP("Memory",'vInfo (Imported)'!$1:$5000,A4125,FALSE),"")</f>
        <v/>
      </c>
      <c r="C4125" t="str">
        <f>IF(HLOOKUP("CPUs",'vInfo (Imported)'!$1:$5000,A4125,FALSE)&gt;0,
HLOOKUP("CPUs",'vInfo (Imported)'!$1:$5000,A4125,FALSE),
"")</f>
        <v/>
      </c>
      <c r="D4125" t="str">
        <f>IF(HLOOKUP($D$1,'vInfo (Imported)'!$1:$5000,A4125,FALSE)&gt;0,
HLOOKUP($D$1,'vInfo (Imported)'!$1:$5000,A4125,FALSE),
"")</f>
        <v/>
      </c>
      <c r="E4125" t="str">
        <f>IF(HLOOKUP("Category",'vInfo (Imported)'!$1:$5000,A4125,FALSE)&gt;0,
HLOOKUP("Category",'vInfo (Imported)'!$1:$5000,A4125,FALSE),
"")</f>
        <v/>
      </c>
      <c r="F4125" t="str">
        <f>IF(HLOOKUP("OS according to the configuration file",'vInfo (Imported)'!$1:$5000,A4125,FALSE)&gt;0,
HLOOKUP("OS according to the configuration file",'vInfo (Imported)'!$1:$5000,A4125,FALSE),
"")</f>
        <v/>
      </c>
      <c r="G4125" s="1" t="str">
        <f>IF(HLOOKUP("Cluster",'vInfo (Imported)'!$1:$5000,A4125,FALSE)&gt;0,
HLOOKUP("Cluster",'vInfo (Imported)'!$1:$5000,A4125,FALSE),
"")</f>
        <v/>
      </c>
      <c r="K4125" s="28">
        <f>'vCluster (Imported)'!A4125</f>
        <v>0</v>
      </c>
      <c r="L4125">
        <f t="shared" si="387"/>
        <v>0</v>
      </c>
      <c r="M4125">
        <f t="shared" si="388"/>
        <v>0</v>
      </c>
      <c r="N4125">
        <f t="shared" si="389"/>
        <v>0</v>
      </c>
      <c r="O4125" s="1">
        <f t="shared" si="390"/>
        <v>0</v>
      </c>
      <c r="P4125">
        <f>SUMIFS('vCluster (Imported)'!$G:$G,'vCluster (Imported)'!$A:$A,K4125)</f>
        <v>0</v>
      </c>
      <c r="Q4125">
        <f t="shared" si="391"/>
        <v>0</v>
      </c>
    </row>
    <row r="4126" spans="1:17" x14ac:dyDescent="0.3">
      <c r="A4126">
        <f t="shared" si="386"/>
        <v>4126</v>
      </c>
      <c r="B4126" t="str">
        <f>IF(HLOOKUP("Memory",'vInfo (Imported)'!$1:$5000,A4126,FALSE)&gt;0,HLOOKUP("Memory",'vInfo (Imported)'!$1:$5000,A4126,FALSE),"")</f>
        <v/>
      </c>
      <c r="C4126" t="str">
        <f>IF(HLOOKUP("CPUs",'vInfo (Imported)'!$1:$5000,A4126,FALSE)&gt;0,
HLOOKUP("CPUs",'vInfo (Imported)'!$1:$5000,A4126,FALSE),
"")</f>
        <v/>
      </c>
      <c r="D4126" t="str">
        <f>IF(HLOOKUP($D$1,'vInfo (Imported)'!$1:$5000,A4126,FALSE)&gt;0,
HLOOKUP($D$1,'vInfo (Imported)'!$1:$5000,A4126,FALSE),
"")</f>
        <v/>
      </c>
      <c r="E4126" t="str">
        <f>IF(HLOOKUP("Category",'vInfo (Imported)'!$1:$5000,A4126,FALSE)&gt;0,
HLOOKUP("Category",'vInfo (Imported)'!$1:$5000,A4126,FALSE),
"")</f>
        <v/>
      </c>
      <c r="F4126" t="str">
        <f>IF(HLOOKUP("OS according to the configuration file",'vInfo (Imported)'!$1:$5000,A4126,FALSE)&gt;0,
HLOOKUP("OS according to the configuration file",'vInfo (Imported)'!$1:$5000,A4126,FALSE),
"")</f>
        <v/>
      </c>
      <c r="G4126" s="1" t="str">
        <f>IF(HLOOKUP("Cluster",'vInfo (Imported)'!$1:$5000,A4126,FALSE)&gt;0,
HLOOKUP("Cluster",'vInfo (Imported)'!$1:$5000,A4126,FALSE),
"")</f>
        <v/>
      </c>
      <c r="K4126" s="28">
        <f>'vCluster (Imported)'!A4126</f>
        <v>0</v>
      </c>
      <c r="L4126">
        <f t="shared" si="387"/>
        <v>0</v>
      </c>
      <c r="M4126">
        <f t="shared" si="388"/>
        <v>0</v>
      </c>
      <c r="N4126">
        <f t="shared" si="389"/>
        <v>0</v>
      </c>
      <c r="O4126" s="1">
        <f t="shared" si="390"/>
        <v>0</v>
      </c>
      <c r="P4126">
        <f>SUMIFS('vCluster (Imported)'!$G:$G,'vCluster (Imported)'!$A:$A,K4126)</f>
        <v>0</v>
      </c>
      <c r="Q4126">
        <f t="shared" si="391"/>
        <v>0</v>
      </c>
    </row>
    <row r="4127" spans="1:17" x14ac:dyDescent="0.3">
      <c r="A4127">
        <f t="shared" si="386"/>
        <v>4127</v>
      </c>
      <c r="B4127" t="str">
        <f>IF(HLOOKUP("Memory",'vInfo (Imported)'!$1:$5000,A4127,FALSE)&gt;0,HLOOKUP("Memory",'vInfo (Imported)'!$1:$5000,A4127,FALSE),"")</f>
        <v/>
      </c>
      <c r="C4127" t="str">
        <f>IF(HLOOKUP("CPUs",'vInfo (Imported)'!$1:$5000,A4127,FALSE)&gt;0,
HLOOKUP("CPUs",'vInfo (Imported)'!$1:$5000,A4127,FALSE),
"")</f>
        <v/>
      </c>
      <c r="D4127" t="str">
        <f>IF(HLOOKUP($D$1,'vInfo (Imported)'!$1:$5000,A4127,FALSE)&gt;0,
HLOOKUP($D$1,'vInfo (Imported)'!$1:$5000,A4127,FALSE),
"")</f>
        <v/>
      </c>
      <c r="E4127" t="str">
        <f>IF(HLOOKUP("Category",'vInfo (Imported)'!$1:$5000,A4127,FALSE)&gt;0,
HLOOKUP("Category",'vInfo (Imported)'!$1:$5000,A4127,FALSE),
"")</f>
        <v/>
      </c>
      <c r="F4127" t="str">
        <f>IF(HLOOKUP("OS according to the configuration file",'vInfo (Imported)'!$1:$5000,A4127,FALSE)&gt;0,
HLOOKUP("OS according to the configuration file",'vInfo (Imported)'!$1:$5000,A4127,FALSE),
"")</f>
        <v/>
      </c>
      <c r="G4127" s="1" t="str">
        <f>IF(HLOOKUP("Cluster",'vInfo (Imported)'!$1:$5000,A4127,FALSE)&gt;0,
HLOOKUP("Cluster",'vInfo (Imported)'!$1:$5000,A4127,FALSE),
"")</f>
        <v/>
      </c>
      <c r="K4127" s="28">
        <f>'vCluster (Imported)'!A4127</f>
        <v>0</v>
      </c>
      <c r="L4127">
        <f t="shared" si="387"/>
        <v>0</v>
      </c>
      <c r="M4127">
        <f t="shared" si="388"/>
        <v>0</v>
      </c>
      <c r="N4127">
        <f t="shared" si="389"/>
        <v>0</v>
      </c>
      <c r="O4127" s="1">
        <f t="shared" si="390"/>
        <v>0</v>
      </c>
      <c r="P4127">
        <f>SUMIFS('vCluster (Imported)'!$G:$G,'vCluster (Imported)'!$A:$A,K4127)</f>
        <v>0</v>
      </c>
      <c r="Q4127">
        <f t="shared" si="391"/>
        <v>0</v>
      </c>
    </row>
    <row r="4128" spans="1:17" x14ac:dyDescent="0.3">
      <c r="A4128">
        <f t="shared" si="386"/>
        <v>4128</v>
      </c>
      <c r="B4128" t="str">
        <f>IF(HLOOKUP("Memory",'vInfo (Imported)'!$1:$5000,A4128,FALSE)&gt;0,HLOOKUP("Memory",'vInfo (Imported)'!$1:$5000,A4128,FALSE),"")</f>
        <v/>
      </c>
      <c r="C4128" t="str">
        <f>IF(HLOOKUP("CPUs",'vInfo (Imported)'!$1:$5000,A4128,FALSE)&gt;0,
HLOOKUP("CPUs",'vInfo (Imported)'!$1:$5000,A4128,FALSE),
"")</f>
        <v/>
      </c>
      <c r="D4128" t="str">
        <f>IF(HLOOKUP($D$1,'vInfo (Imported)'!$1:$5000,A4128,FALSE)&gt;0,
HLOOKUP($D$1,'vInfo (Imported)'!$1:$5000,A4128,FALSE),
"")</f>
        <v/>
      </c>
      <c r="E4128" t="str">
        <f>IF(HLOOKUP("Category",'vInfo (Imported)'!$1:$5000,A4128,FALSE)&gt;0,
HLOOKUP("Category",'vInfo (Imported)'!$1:$5000,A4128,FALSE),
"")</f>
        <v/>
      </c>
      <c r="F4128" t="str">
        <f>IF(HLOOKUP("OS according to the configuration file",'vInfo (Imported)'!$1:$5000,A4128,FALSE)&gt;0,
HLOOKUP("OS according to the configuration file",'vInfo (Imported)'!$1:$5000,A4128,FALSE),
"")</f>
        <v/>
      </c>
      <c r="G4128" s="1" t="str">
        <f>IF(HLOOKUP("Cluster",'vInfo (Imported)'!$1:$5000,A4128,FALSE)&gt;0,
HLOOKUP("Cluster",'vInfo (Imported)'!$1:$5000,A4128,FALSE),
"")</f>
        <v/>
      </c>
      <c r="K4128" s="28">
        <f>'vCluster (Imported)'!A4128</f>
        <v>0</v>
      </c>
      <c r="L4128">
        <f t="shared" si="387"/>
        <v>0</v>
      </c>
      <c r="M4128">
        <f t="shared" si="388"/>
        <v>0</v>
      </c>
      <c r="N4128">
        <f t="shared" si="389"/>
        <v>0</v>
      </c>
      <c r="O4128" s="1">
        <f t="shared" si="390"/>
        <v>0</v>
      </c>
      <c r="P4128">
        <f>SUMIFS('vCluster (Imported)'!$G:$G,'vCluster (Imported)'!$A:$A,K4128)</f>
        <v>0</v>
      </c>
      <c r="Q4128">
        <f t="shared" si="391"/>
        <v>0</v>
      </c>
    </row>
    <row r="4129" spans="1:17" x14ac:dyDescent="0.3">
      <c r="A4129">
        <f t="shared" si="386"/>
        <v>4129</v>
      </c>
      <c r="B4129" t="str">
        <f>IF(HLOOKUP("Memory",'vInfo (Imported)'!$1:$5000,A4129,FALSE)&gt;0,HLOOKUP("Memory",'vInfo (Imported)'!$1:$5000,A4129,FALSE),"")</f>
        <v/>
      </c>
      <c r="C4129" t="str">
        <f>IF(HLOOKUP("CPUs",'vInfo (Imported)'!$1:$5000,A4129,FALSE)&gt;0,
HLOOKUP("CPUs",'vInfo (Imported)'!$1:$5000,A4129,FALSE),
"")</f>
        <v/>
      </c>
      <c r="D4129" t="str">
        <f>IF(HLOOKUP($D$1,'vInfo (Imported)'!$1:$5000,A4129,FALSE)&gt;0,
HLOOKUP($D$1,'vInfo (Imported)'!$1:$5000,A4129,FALSE),
"")</f>
        <v/>
      </c>
      <c r="E4129" t="str">
        <f>IF(HLOOKUP("Category",'vInfo (Imported)'!$1:$5000,A4129,FALSE)&gt;0,
HLOOKUP("Category",'vInfo (Imported)'!$1:$5000,A4129,FALSE),
"")</f>
        <v/>
      </c>
      <c r="F4129" t="str">
        <f>IF(HLOOKUP("OS according to the configuration file",'vInfo (Imported)'!$1:$5000,A4129,FALSE)&gt;0,
HLOOKUP("OS according to the configuration file",'vInfo (Imported)'!$1:$5000,A4129,FALSE),
"")</f>
        <v/>
      </c>
      <c r="G4129" s="1" t="str">
        <f>IF(HLOOKUP("Cluster",'vInfo (Imported)'!$1:$5000,A4129,FALSE)&gt;0,
HLOOKUP("Cluster",'vInfo (Imported)'!$1:$5000,A4129,FALSE),
"")</f>
        <v/>
      </c>
      <c r="K4129" s="28">
        <f>'vCluster (Imported)'!A4129</f>
        <v>0</v>
      </c>
      <c r="L4129">
        <f t="shared" si="387"/>
        <v>0</v>
      </c>
      <c r="M4129">
        <f t="shared" si="388"/>
        <v>0</v>
      </c>
      <c r="N4129">
        <f t="shared" si="389"/>
        <v>0</v>
      </c>
      <c r="O4129" s="1">
        <f t="shared" si="390"/>
        <v>0</v>
      </c>
      <c r="P4129">
        <f>SUMIFS('vCluster (Imported)'!$G:$G,'vCluster (Imported)'!$A:$A,K4129)</f>
        <v>0</v>
      </c>
      <c r="Q4129">
        <f t="shared" si="391"/>
        <v>0</v>
      </c>
    </row>
    <row r="4130" spans="1:17" x14ac:dyDescent="0.3">
      <c r="A4130">
        <f t="shared" si="386"/>
        <v>4130</v>
      </c>
      <c r="B4130" t="str">
        <f>IF(HLOOKUP("Memory",'vInfo (Imported)'!$1:$5000,A4130,FALSE)&gt;0,HLOOKUP("Memory",'vInfo (Imported)'!$1:$5000,A4130,FALSE),"")</f>
        <v/>
      </c>
      <c r="C4130" t="str">
        <f>IF(HLOOKUP("CPUs",'vInfo (Imported)'!$1:$5000,A4130,FALSE)&gt;0,
HLOOKUP("CPUs",'vInfo (Imported)'!$1:$5000,A4130,FALSE),
"")</f>
        <v/>
      </c>
      <c r="D4130" t="str">
        <f>IF(HLOOKUP($D$1,'vInfo (Imported)'!$1:$5000,A4130,FALSE)&gt;0,
HLOOKUP($D$1,'vInfo (Imported)'!$1:$5000,A4130,FALSE),
"")</f>
        <v/>
      </c>
      <c r="E4130" t="str">
        <f>IF(HLOOKUP("Category",'vInfo (Imported)'!$1:$5000,A4130,FALSE)&gt;0,
HLOOKUP("Category",'vInfo (Imported)'!$1:$5000,A4130,FALSE),
"")</f>
        <v/>
      </c>
      <c r="F4130" t="str">
        <f>IF(HLOOKUP("OS according to the configuration file",'vInfo (Imported)'!$1:$5000,A4130,FALSE)&gt;0,
HLOOKUP("OS according to the configuration file",'vInfo (Imported)'!$1:$5000,A4130,FALSE),
"")</f>
        <v/>
      </c>
      <c r="G4130" s="1" t="str">
        <f>IF(HLOOKUP("Cluster",'vInfo (Imported)'!$1:$5000,A4130,FALSE)&gt;0,
HLOOKUP("Cluster",'vInfo (Imported)'!$1:$5000,A4130,FALSE),
"")</f>
        <v/>
      </c>
      <c r="K4130" s="28">
        <f>'vCluster (Imported)'!A4130</f>
        <v>0</v>
      </c>
      <c r="L4130">
        <f t="shared" si="387"/>
        <v>0</v>
      </c>
      <c r="M4130">
        <f t="shared" si="388"/>
        <v>0</v>
      </c>
      <c r="N4130">
        <f t="shared" si="389"/>
        <v>0</v>
      </c>
      <c r="O4130" s="1">
        <f t="shared" si="390"/>
        <v>0</v>
      </c>
      <c r="P4130">
        <f>SUMIFS('vCluster (Imported)'!$G:$G,'vCluster (Imported)'!$A:$A,K4130)</f>
        <v>0</v>
      </c>
      <c r="Q4130">
        <f t="shared" si="391"/>
        <v>0</v>
      </c>
    </row>
    <row r="4131" spans="1:17" x14ac:dyDescent="0.3">
      <c r="A4131">
        <f t="shared" si="386"/>
        <v>4131</v>
      </c>
      <c r="B4131" t="str">
        <f>IF(HLOOKUP("Memory",'vInfo (Imported)'!$1:$5000,A4131,FALSE)&gt;0,HLOOKUP("Memory",'vInfo (Imported)'!$1:$5000,A4131,FALSE),"")</f>
        <v/>
      </c>
      <c r="C4131" t="str">
        <f>IF(HLOOKUP("CPUs",'vInfo (Imported)'!$1:$5000,A4131,FALSE)&gt;0,
HLOOKUP("CPUs",'vInfo (Imported)'!$1:$5000,A4131,FALSE),
"")</f>
        <v/>
      </c>
      <c r="D4131" t="str">
        <f>IF(HLOOKUP($D$1,'vInfo (Imported)'!$1:$5000,A4131,FALSE)&gt;0,
HLOOKUP($D$1,'vInfo (Imported)'!$1:$5000,A4131,FALSE),
"")</f>
        <v/>
      </c>
      <c r="E4131" t="str">
        <f>IF(HLOOKUP("Category",'vInfo (Imported)'!$1:$5000,A4131,FALSE)&gt;0,
HLOOKUP("Category",'vInfo (Imported)'!$1:$5000,A4131,FALSE),
"")</f>
        <v/>
      </c>
      <c r="F4131" t="str">
        <f>IF(HLOOKUP("OS according to the configuration file",'vInfo (Imported)'!$1:$5000,A4131,FALSE)&gt;0,
HLOOKUP("OS according to the configuration file",'vInfo (Imported)'!$1:$5000,A4131,FALSE),
"")</f>
        <v/>
      </c>
      <c r="G4131" s="1" t="str">
        <f>IF(HLOOKUP("Cluster",'vInfo (Imported)'!$1:$5000,A4131,FALSE)&gt;0,
HLOOKUP("Cluster",'vInfo (Imported)'!$1:$5000,A4131,FALSE),
"")</f>
        <v/>
      </c>
      <c r="K4131" s="28">
        <f>'vCluster (Imported)'!A4131</f>
        <v>0</v>
      </c>
      <c r="L4131">
        <f t="shared" si="387"/>
        <v>0</v>
      </c>
      <c r="M4131">
        <f t="shared" si="388"/>
        <v>0</v>
      </c>
      <c r="N4131">
        <f t="shared" si="389"/>
        <v>0</v>
      </c>
      <c r="O4131" s="1">
        <f t="shared" si="390"/>
        <v>0</v>
      </c>
      <c r="P4131">
        <f>SUMIFS('vCluster (Imported)'!$G:$G,'vCluster (Imported)'!$A:$A,K4131)</f>
        <v>0</v>
      </c>
      <c r="Q4131">
        <f t="shared" si="391"/>
        <v>0</v>
      </c>
    </row>
    <row r="4132" spans="1:17" x14ac:dyDescent="0.3">
      <c r="A4132">
        <f t="shared" si="386"/>
        <v>4132</v>
      </c>
      <c r="B4132" t="str">
        <f>IF(HLOOKUP("Memory",'vInfo (Imported)'!$1:$5000,A4132,FALSE)&gt;0,HLOOKUP("Memory",'vInfo (Imported)'!$1:$5000,A4132,FALSE),"")</f>
        <v/>
      </c>
      <c r="C4132" t="str">
        <f>IF(HLOOKUP("CPUs",'vInfo (Imported)'!$1:$5000,A4132,FALSE)&gt;0,
HLOOKUP("CPUs",'vInfo (Imported)'!$1:$5000,A4132,FALSE),
"")</f>
        <v/>
      </c>
      <c r="D4132" t="str">
        <f>IF(HLOOKUP($D$1,'vInfo (Imported)'!$1:$5000,A4132,FALSE)&gt;0,
HLOOKUP($D$1,'vInfo (Imported)'!$1:$5000,A4132,FALSE),
"")</f>
        <v/>
      </c>
      <c r="E4132" t="str">
        <f>IF(HLOOKUP("Category",'vInfo (Imported)'!$1:$5000,A4132,FALSE)&gt;0,
HLOOKUP("Category",'vInfo (Imported)'!$1:$5000,A4132,FALSE),
"")</f>
        <v/>
      </c>
      <c r="F4132" t="str">
        <f>IF(HLOOKUP("OS according to the configuration file",'vInfo (Imported)'!$1:$5000,A4132,FALSE)&gt;0,
HLOOKUP("OS according to the configuration file",'vInfo (Imported)'!$1:$5000,A4132,FALSE),
"")</f>
        <v/>
      </c>
      <c r="G4132" s="1" t="str">
        <f>IF(HLOOKUP("Cluster",'vInfo (Imported)'!$1:$5000,A4132,FALSE)&gt;0,
HLOOKUP("Cluster",'vInfo (Imported)'!$1:$5000,A4132,FALSE),
"")</f>
        <v/>
      </c>
      <c r="K4132" s="28">
        <f>'vCluster (Imported)'!A4132</f>
        <v>0</v>
      </c>
      <c r="L4132">
        <f t="shared" si="387"/>
        <v>0</v>
      </c>
      <c r="M4132">
        <f t="shared" si="388"/>
        <v>0</v>
      </c>
      <c r="N4132">
        <f t="shared" si="389"/>
        <v>0</v>
      </c>
      <c r="O4132" s="1">
        <f t="shared" si="390"/>
        <v>0</v>
      </c>
      <c r="P4132">
        <f>SUMIFS('vCluster (Imported)'!$G:$G,'vCluster (Imported)'!$A:$A,K4132)</f>
        <v>0</v>
      </c>
      <c r="Q4132">
        <f t="shared" si="391"/>
        <v>0</v>
      </c>
    </row>
    <row r="4133" spans="1:17" x14ac:dyDescent="0.3">
      <c r="A4133">
        <f t="shared" si="386"/>
        <v>4133</v>
      </c>
      <c r="B4133" t="str">
        <f>IF(HLOOKUP("Memory",'vInfo (Imported)'!$1:$5000,A4133,FALSE)&gt;0,HLOOKUP("Memory",'vInfo (Imported)'!$1:$5000,A4133,FALSE),"")</f>
        <v/>
      </c>
      <c r="C4133" t="str">
        <f>IF(HLOOKUP("CPUs",'vInfo (Imported)'!$1:$5000,A4133,FALSE)&gt;0,
HLOOKUP("CPUs",'vInfo (Imported)'!$1:$5000,A4133,FALSE),
"")</f>
        <v/>
      </c>
      <c r="D4133" t="str">
        <f>IF(HLOOKUP($D$1,'vInfo (Imported)'!$1:$5000,A4133,FALSE)&gt;0,
HLOOKUP($D$1,'vInfo (Imported)'!$1:$5000,A4133,FALSE),
"")</f>
        <v/>
      </c>
      <c r="E4133" t="str">
        <f>IF(HLOOKUP("Category",'vInfo (Imported)'!$1:$5000,A4133,FALSE)&gt;0,
HLOOKUP("Category",'vInfo (Imported)'!$1:$5000,A4133,FALSE),
"")</f>
        <v/>
      </c>
      <c r="F4133" t="str">
        <f>IF(HLOOKUP("OS according to the configuration file",'vInfo (Imported)'!$1:$5000,A4133,FALSE)&gt;0,
HLOOKUP("OS according to the configuration file",'vInfo (Imported)'!$1:$5000,A4133,FALSE),
"")</f>
        <v/>
      </c>
      <c r="G4133" s="1" t="str">
        <f>IF(HLOOKUP("Cluster",'vInfo (Imported)'!$1:$5000,A4133,FALSE)&gt;0,
HLOOKUP("Cluster",'vInfo (Imported)'!$1:$5000,A4133,FALSE),
"")</f>
        <v/>
      </c>
      <c r="K4133" s="28">
        <f>'vCluster (Imported)'!A4133</f>
        <v>0</v>
      </c>
      <c r="L4133">
        <f t="shared" si="387"/>
        <v>0</v>
      </c>
      <c r="M4133">
        <f t="shared" si="388"/>
        <v>0</v>
      </c>
      <c r="N4133">
        <f t="shared" si="389"/>
        <v>0</v>
      </c>
      <c r="O4133" s="1">
        <f t="shared" si="390"/>
        <v>0</v>
      </c>
      <c r="P4133">
        <f>SUMIFS('vCluster (Imported)'!$G:$G,'vCluster (Imported)'!$A:$A,K4133)</f>
        <v>0</v>
      </c>
      <c r="Q4133">
        <f t="shared" si="391"/>
        <v>0</v>
      </c>
    </row>
    <row r="4134" spans="1:17" x14ac:dyDescent="0.3">
      <c r="A4134">
        <f t="shared" si="386"/>
        <v>4134</v>
      </c>
      <c r="B4134" t="str">
        <f>IF(HLOOKUP("Memory",'vInfo (Imported)'!$1:$5000,A4134,FALSE)&gt;0,HLOOKUP("Memory",'vInfo (Imported)'!$1:$5000,A4134,FALSE),"")</f>
        <v/>
      </c>
      <c r="C4134" t="str">
        <f>IF(HLOOKUP("CPUs",'vInfo (Imported)'!$1:$5000,A4134,FALSE)&gt;0,
HLOOKUP("CPUs",'vInfo (Imported)'!$1:$5000,A4134,FALSE),
"")</f>
        <v/>
      </c>
      <c r="D4134" t="str">
        <f>IF(HLOOKUP($D$1,'vInfo (Imported)'!$1:$5000,A4134,FALSE)&gt;0,
HLOOKUP($D$1,'vInfo (Imported)'!$1:$5000,A4134,FALSE),
"")</f>
        <v/>
      </c>
      <c r="E4134" t="str">
        <f>IF(HLOOKUP("Category",'vInfo (Imported)'!$1:$5000,A4134,FALSE)&gt;0,
HLOOKUP("Category",'vInfo (Imported)'!$1:$5000,A4134,FALSE),
"")</f>
        <v/>
      </c>
      <c r="F4134" t="str">
        <f>IF(HLOOKUP("OS according to the configuration file",'vInfo (Imported)'!$1:$5000,A4134,FALSE)&gt;0,
HLOOKUP("OS according to the configuration file",'vInfo (Imported)'!$1:$5000,A4134,FALSE),
"")</f>
        <v/>
      </c>
      <c r="G4134" s="1" t="str">
        <f>IF(HLOOKUP("Cluster",'vInfo (Imported)'!$1:$5000,A4134,FALSE)&gt;0,
HLOOKUP("Cluster",'vInfo (Imported)'!$1:$5000,A4134,FALSE),
"")</f>
        <v/>
      </c>
      <c r="K4134" s="28">
        <f>'vCluster (Imported)'!A4134</f>
        <v>0</v>
      </c>
      <c r="L4134">
        <f t="shared" si="387"/>
        <v>0</v>
      </c>
      <c r="M4134">
        <f t="shared" si="388"/>
        <v>0</v>
      </c>
      <c r="N4134">
        <f t="shared" si="389"/>
        <v>0</v>
      </c>
      <c r="O4134" s="1">
        <f t="shared" si="390"/>
        <v>0</v>
      </c>
      <c r="P4134">
        <f>SUMIFS('vCluster (Imported)'!$G:$G,'vCluster (Imported)'!$A:$A,K4134)</f>
        <v>0</v>
      </c>
      <c r="Q4134">
        <f t="shared" si="391"/>
        <v>0</v>
      </c>
    </row>
    <row r="4135" spans="1:17" x14ac:dyDescent="0.3">
      <c r="A4135">
        <f t="shared" si="386"/>
        <v>4135</v>
      </c>
      <c r="B4135" t="str">
        <f>IF(HLOOKUP("Memory",'vInfo (Imported)'!$1:$5000,A4135,FALSE)&gt;0,HLOOKUP("Memory",'vInfo (Imported)'!$1:$5000,A4135,FALSE),"")</f>
        <v/>
      </c>
      <c r="C4135" t="str">
        <f>IF(HLOOKUP("CPUs",'vInfo (Imported)'!$1:$5000,A4135,FALSE)&gt;0,
HLOOKUP("CPUs",'vInfo (Imported)'!$1:$5000,A4135,FALSE),
"")</f>
        <v/>
      </c>
      <c r="D4135" t="str">
        <f>IF(HLOOKUP($D$1,'vInfo (Imported)'!$1:$5000,A4135,FALSE)&gt;0,
HLOOKUP($D$1,'vInfo (Imported)'!$1:$5000,A4135,FALSE),
"")</f>
        <v/>
      </c>
      <c r="E4135" t="str">
        <f>IF(HLOOKUP("Category",'vInfo (Imported)'!$1:$5000,A4135,FALSE)&gt;0,
HLOOKUP("Category",'vInfo (Imported)'!$1:$5000,A4135,FALSE),
"")</f>
        <v/>
      </c>
      <c r="F4135" t="str">
        <f>IF(HLOOKUP("OS according to the configuration file",'vInfo (Imported)'!$1:$5000,A4135,FALSE)&gt;0,
HLOOKUP("OS according to the configuration file",'vInfo (Imported)'!$1:$5000,A4135,FALSE),
"")</f>
        <v/>
      </c>
      <c r="G4135" s="1" t="str">
        <f>IF(HLOOKUP("Cluster",'vInfo (Imported)'!$1:$5000,A4135,FALSE)&gt;0,
HLOOKUP("Cluster",'vInfo (Imported)'!$1:$5000,A4135,FALSE),
"")</f>
        <v/>
      </c>
      <c r="K4135" s="28">
        <f>'vCluster (Imported)'!A4135</f>
        <v>0</v>
      </c>
      <c r="L4135">
        <f t="shared" si="387"/>
        <v>0</v>
      </c>
      <c r="M4135">
        <f t="shared" si="388"/>
        <v>0</v>
      </c>
      <c r="N4135">
        <f t="shared" si="389"/>
        <v>0</v>
      </c>
      <c r="O4135" s="1">
        <f t="shared" si="390"/>
        <v>0</v>
      </c>
      <c r="P4135">
        <f>SUMIFS('vCluster (Imported)'!$G:$G,'vCluster (Imported)'!$A:$A,K4135)</f>
        <v>0</v>
      </c>
      <c r="Q4135">
        <f t="shared" si="391"/>
        <v>0</v>
      </c>
    </row>
    <row r="4136" spans="1:17" x14ac:dyDescent="0.3">
      <c r="A4136">
        <f t="shared" si="386"/>
        <v>4136</v>
      </c>
      <c r="B4136" t="str">
        <f>IF(HLOOKUP("Memory",'vInfo (Imported)'!$1:$5000,A4136,FALSE)&gt;0,HLOOKUP("Memory",'vInfo (Imported)'!$1:$5000,A4136,FALSE),"")</f>
        <v/>
      </c>
      <c r="C4136" t="str">
        <f>IF(HLOOKUP("CPUs",'vInfo (Imported)'!$1:$5000,A4136,FALSE)&gt;0,
HLOOKUP("CPUs",'vInfo (Imported)'!$1:$5000,A4136,FALSE),
"")</f>
        <v/>
      </c>
      <c r="D4136" t="str">
        <f>IF(HLOOKUP($D$1,'vInfo (Imported)'!$1:$5000,A4136,FALSE)&gt;0,
HLOOKUP($D$1,'vInfo (Imported)'!$1:$5000,A4136,FALSE),
"")</f>
        <v/>
      </c>
      <c r="E4136" t="str">
        <f>IF(HLOOKUP("Category",'vInfo (Imported)'!$1:$5000,A4136,FALSE)&gt;0,
HLOOKUP("Category",'vInfo (Imported)'!$1:$5000,A4136,FALSE),
"")</f>
        <v/>
      </c>
      <c r="F4136" t="str">
        <f>IF(HLOOKUP("OS according to the configuration file",'vInfo (Imported)'!$1:$5000,A4136,FALSE)&gt;0,
HLOOKUP("OS according to the configuration file",'vInfo (Imported)'!$1:$5000,A4136,FALSE),
"")</f>
        <v/>
      </c>
      <c r="G4136" s="1" t="str">
        <f>IF(HLOOKUP("Cluster",'vInfo (Imported)'!$1:$5000,A4136,FALSE)&gt;0,
HLOOKUP("Cluster",'vInfo (Imported)'!$1:$5000,A4136,FALSE),
"")</f>
        <v/>
      </c>
      <c r="K4136" s="28">
        <f>'vCluster (Imported)'!A4136</f>
        <v>0</v>
      </c>
      <c r="L4136">
        <f t="shared" si="387"/>
        <v>0</v>
      </c>
      <c r="M4136">
        <f t="shared" si="388"/>
        <v>0</v>
      </c>
      <c r="N4136">
        <f t="shared" si="389"/>
        <v>0</v>
      </c>
      <c r="O4136" s="1">
        <f t="shared" si="390"/>
        <v>0</v>
      </c>
      <c r="P4136">
        <f>SUMIFS('vCluster (Imported)'!$G:$G,'vCluster (Imported)'!$A:$A,K4136)</f>
        <v>0</v>
      </c>
      <c r="Q4136">
        <f t="shared" si="391"/>
        <v>0</v>
      </c>
    </row>
    <row r="4137" spans="1:17" x14ac:dyDescent="0.3">
      <c r="A4137">
        <f t="shared" si="386"/>
        <v>4137</v>
      </c>
      <c r="B4137" t="str">
        <f>IF(HLOOKUP("Memory",'vInfo (Imported)'!$1:$5000,A4137,FALSE)&gt;0,HLOOKUP("Memory",'vInfo (Imported)'!$1:$5000,A4137,FALSE),"")</f>
        <v/>
      </c>
      <c r="C4137" t="str">
        <f>IF(HLOOKUP("CPUs",'vInfo (Imported)'!$1:$5000,A4137,FALSE)&gt;0,
HLOOKUP("CPUs",'vInfo (Imported)'!$1:$5000,A4137,FALSE),
"")</f>
        <v/>
      </c>
      <c r="D4137" t="str">
        <f>IF(HLOOKUP($D$1,'vInfo (Imported)'!$1:$5000,A4137,FALSE)&gt;0,
HLOOKUP($D$1,'vInfo (Imported)'!$1:$5000,A4137,FALSE),
"")</f>
        <v/>
      </c>
      <c r="E4137" t="str">
        <f>IF(HLOOKUP("Category",'vInfo (Imported)'!$1:$5000,A4137,FALSE)&gt;0,
HLOOKUP("Category",'vInfo (Imported)'!$1:$5000,A4137,FALSE),
"")</f>
        <v/>
      </c>
      <c r="F4137" t="str">
        <f>IF(HLOOKUP("OS according to the configuration file",'vInfo (Imported)'!$1:$5000,A4137,FALSE)&gt;0,
HLOOKUP("OS according to the configuration file",'vInfo (Imported)'!$1:$5000,A4137,FALSE),
"")</f>
        <v/>
      </c>
      <c r="G4137" s="1" t="str">
        <f>IF(HLOOKUP("Cluster",'vInfo (Imported)'!$1:$5000,A4137,FALSE)&gt;0,
HLOOKUP("Cluster",'vInfo (Imported)'!$1:$5000,A4137,FALSE),
"")</f>
        <v/>
      </c>
      <c r="K4137" s="28">
        <f>'vCluster (Imported)'!A4137</f>
        <v>0</v>
      </c>
      <c r="L4137">
        <f t="shared" si="387"/>
        <v>0</v>
      </c>
      <c r="M4137">
        <f t="shared" si="388"/>
        <v>0</v>
      </c>
      <c r="N4137">
        <f t="shared" si="389"/>
        <v>0</v>
      </c>
      <c r="O4137" s="1">
        <f t="shared" si="390"/>
        <v>0</v>
      </c>
      <c r="P4137">
        <f>SUMIFS('vCluster (Imported)'!$G:$G,'vCluster (Imported)'!$A:$A,K4137)</f>
        <v>0</v>
      </c>
      <c r="Q4137">
        <f t="shared" si="391"/>
        <v>0</v>
      </c>
    </row>
    <row r="4138" spans="1:17" x14ac:dyDescent="0.3">
      <c r="A4138">
        <f t="shared" si="386"/>
        <v>4138</v>
      </c>
      <c r="B4138" t="str">
        <f>IF(HLOOKUP("Memory",'vInfo (Imported)'!$1:$5000,A4138,FALSE)&gt;0,HLOOKUP("Memory",'vInfo (Imported)'!$1:$5000,A4138,FALSE),"")</f>
        <v/>
      </c>
      <c r="C4138" t="str">
        <f>IF(HLOOKUP("CPUs",'vInfo (Imported)'!$1:$5000,A4138,FALSE)&gt;0,
HLOOKUP("CPUs",'vInfo (Imported)'!$1:$5000,A4138,FALSE),
"")</f>
        <v/>
      </c>
      <c r="D4138" t="str">
        <f>IF(HLOOKUP($D$1,'vInfo (Imported)'!$1:$5000,A4138,FALSE)&gt;0,
HLOOKUP($D$1,'vInfo (Imported)'!$1:$5000,A4138,FALSE),
"")</f>
        <v/>
      </c>
      <c r="E4138" t="str">
        <f>IF(HLOOKUP("Category",'vInfo (Imported)'!$1:$5000,A4138,FALSE)&gt;0,
HLOOKUP("Category",'vInfo (Imported)'!$1:$5000,A4138,FALSE),
"")</f>
        <v/>
      </c>
      <c r="F4138" t="str">
        <f>IF(HLOOKUP("OS according to the configuration file",'vInfo (Imported)'!$1:$5000,A4138,FALSE)&gt;0,
HLOOKUP("OS according to the configuration file",'vInfo (Imported)'!$1:$5000,A4138,FALSE),
"")</f>
        <v/>
      </c>
      <c r="G4138" s="1" t="str">
        <f>IF(HLOOKUP("Cluster",'vInfo (Imported)'!$1:$5000,A4138,FALSE)&gt;0,
HLOOKUP("Cluster",'vInfo (Imported)'!$1:$5000,A4138,FALSE),
"")</f>
        <v/>
      </c>
      <c r="K4138" s="28">
        <f>'vCluster (Imported)'!A4138</f>
        <v>0</v>
      </c>
      <c r="L4138">
        <f t="shared" si="387"/>
        <v>0</v>
      </c>
      <c r="M4138">
        <f t="shared" si="388"/>
        <v>0</v>
      </c>
      <c r="N4138">
        <f t="shared" si="389"/>
        <v>0</v>
      </c>
      <c r="O4138" s="1">
        <f t="shared" si="390"/>
        <v>0</v>
      </c>
      <c r="P4138">
        <f>SUMIFS('vCluster (Imported)'!$G:$G,'vCluster (Imported)'!$A:$A,K4138)</f>
        <v>0</v>
      </c>
      <c r="Q4138">
        <f t="shared" si="391"/>
        <v>0</v>
      </c>
    </row>
    <row r="4139" spans="1:17" x14ac:dyDescent="0.3">
      <c r="A4139">
        <f t="shared" si="386"/>
        <v>4139</v>
      </c>
      <c r="B4139" t="str">
        <f>IF(HLOOKUP("Memory",'vInfo (Imported)'!$1:$5000,A4139,FALSE)&gt;0,HLOOKUP("Memory",'vInfo (Imported)'!$1:$5000,A4139,FALSE),"")</f>
        <v/>
      </c>
      <c r="C4139" t="str">
        <f>IF(HLOOKUP("CPUs",'vInfo (Imported)'!$1:$5000,A4139,FALSE)&gt;0,
HLOOKUP("CPUs",'vInfo (Imported)'!$1:$5000,A4139,FALSE),
"")</f>
        <v/>
      </c>
      <c r="D4139" t="str">
        <f>IF(HLOOKUP($D$1,'vInfo (Imported)'!$1:$5000,A4139,FALSE)&gt;0,
HLOOKUP($D$1,'vInfo (Imported)'!$1:$5000,A4139,FALSE),
"")</f>
        <v/>
      </c>
      <c r="E4139" t="str">
        <f>IF(HLOOKUP("Category",'vInfo (Imported)'!$1:$5000,A4139,FALSE)&gt;0,
HLOOKUP("Category",'vInfo (Imported)'!$1:$5000,A4139,FALSE),
"")</f>
        <v/>
      </c>
      <c r="F4139" t="str">
        <f>IF(HLOOKUP("OS according to the configuration file",'vInfo (Imported)'!$1:$5000,A4139,FALSE)&gt;0,
HLOOKUP("OS according to the configuration file",'vInfo (Imported)'!$1:$5000,A4139,FALSE),
"")</f>
        <v/>
      </c>
      <c r="G4139" s="1" t="str">
        <f>IF(HLOOKUP("Cluster",'vInfo (Imported)'!$1:$5000,A4139,FALSE)&gt;0,
HLOOKUP("Cluster",'vInfo (Imported)'!$1:$5000,A4139,FALSE),
"")</f>
        <v/>
      </c>
      <c r="K4139" s="28">
        <f>'vCluster (Imported)'!A4139</f>
        <v>0</v>
      </c>
      <c r="L4139">
        <f t="shared" si="387"/>
        <v>0</v>
      </c>
      <c r="M4139">
        <f t="shared" si="388"/>
        <v>0</v>
      </c>
      <c r="N4139">
        <f t="shared" si="389"/>
        <v>0</v>
      </c>
      <c r="O4139" s="1">
        <f t="shared" si="390"/>
        <v>0</v>
      </c>
      <c r="P4139">
        <f>SUMIFS('vCluster (Imported)'!$G:$G,'vCluster (Imported)'!$A:$A,K4139)</f>
        <v>0</v>
      </c>
      <c r="Q4139">
        <f t="shared" si="391"/>
        <v>0</v>
      </c>
    </row>
    <row r="4140" spans="1:17" x14ac:dyDescent="0.3">
      <c r="A4140">
        <f t="shared" si="386"/>
        <v>4140</v>
      </c>
      <c r="B4140" t="str">
        <f>IF(HLOOKUP("Memory",'vInfo (Imported)'!$1:$5000,A4140,FALSE)&gt;0,HLOOKUP("Memory",'vInfo (Imported)'!$1:$5000,A4140,FALSE),"")</f>
        <v/>
      </c>
      <c r="C4140" t="str">
        <f>IF(HLOOKUP("CPUs",'vInfo (Imported)'!$1:$5000,A4140,FALSE)&gt;0,
HLOOKUP("CPUs",'vInfo (Imported)'!$1:$5000,A4140,FALSE),
"")</f>
        <v/>
      </c>
      <c r="D4140" t="str">
        <f>IF(HLOOKUP($D$1,'vInfo (Imported)'!$1:$5000,A4140,FALSE)&gt;0,
HLOOKUP($D$1,'vInfo (Imported)'!$1:$5000,A4140,FALSE),
"")</f>
        <v/>
      </c>
      <c r="E4140" t="str">
        <f>IF(HLOOKUP("Category",'vInfo (Imported)'!$1:$5000,A4140,FALSE)&gt;0,
HLOOKUP("Category",'vInfo (Imported)'!$1:$5000,A4140,FALSE),
"")</f>
        <v/>
      </c>
      <c r="F4140" t="str">
        <f>IF(HLOOKUP("OS according to the configuration file",'vInfo (Imported)'!$1:$5000,A4140,FALSE)&gt;0,
HLOOKUP("OS according to the configuration file",'vInfo (Imported)'!$1:$5000,A4140,FALSE),
"")</f>
        <v/>
      </c>
      <c r="G4140" s="1" t="str">
        <f>IF(HLOOKUP("Cluster",'vInfo (Imported)'!$1:$5000,A4140,FALSE)&gt;0,
HLOOKUP("Cluster",'vInfo (Imported)'!$1:$5000,A4140,FALSE),
"")</f>
        <v/>
      </c>
      <c r="K4140" s="28">
        <f>'vCluster (Imported)'!A4140</f>
        <v>0</v>
      </c>
      <c r="L4140">
        <f t="shared" si="387"/>
        <v>0</v>
      </c>
      <c r="M4140">
        <f t="shared" si="388"/>
        <v>0</v>
      </c>
      <c r="N4140">
        <f t="shared" si="389"/>
        <v>0</v>
      </c>
      <c r="O4140" s="1">
        <f t="shared" si="390"/>
        <v>0</v>
      </c>
      <c r="P4140">
        <f>SUMIFS('vCluster (Imported)'!$G:$G,'vCluster (Imported)'!$A:$A,K4140)</f>
        <v>0</v>
      </c>
      <c r="Q4140">
        <f t="shared" si="391"/>
        <v>0</v>
      </c>
    </row>
    <row r="4141" spans="1:17" x14ac:dyDescent="0.3">
      <c r="A4141">
        <f t="shared" si="386"/>
        <v>4141</v>
      </c>
      <c r="B4141" t="str">
        <f>IF(HLOOKUP("Memory",'vInfo (Imported)'!$1:$5000,A4141,FALSE)&gt;0,HLOOKUP("Memory",'vInfo (Imported)'!$1:$5000,A4141,FALSE),"")</f>
        <v/>
      </c>
      <c r="C4141" t="str">
        <f>IF(HLOOKUP("CPUs",'vInfo (Imported)'!$1:$5000,A4141,FALSE)&gt;0,
HLOOKUP("CPUs",'vInfo (Imported)'!$1:$5000,A4141,FALSE),
"")</f>
        <v/>
      </c>
      <c r="D4141" t="str">
        <f>IF(HLOOKUP($D$1,'vInfo (Imported)'!$1:$5000,A4141,FALSE)&gt;0,
HLOOKUP($D$1,'vInfo (Imported)'!$1:$5000,A4141,FALSE),
"")</f>
        <v/>
      </c>
      <c r="E4141" t="str">
        <f>IF(HLOOKUP("Category",'vInfo (Imported)'!$1:$5000,A4141,FALSE)&gt;0,
HLOOKUP("Category",'vInfo (Imported)'!$1:$5000,A4141,FALSE),
"")</f>
        <v/>
      </c>
      <c r="F4141" t="str">
        <f>IF(HLOOKUP("OS according to the configuration file",'vInfo (Imported)'!$1:$5000,A4141,FALSE)&gt;0,
HLOOKUP("OS according to the configuration file",'vInfo (Imported)'!$1:$5000,A4141,FALSE),
"")</f>
        <v/>
      </c>
      <c r="G4141" s="1" t="str">
        <f>IF(HLOOKUP("Cluster",'vInfo (Imported)'!$1:$5000,A4141,FALSE)&gt;0,
HLOOKUP("Cluster",'vInfo (Imported)'!$1:$5000,A4141,FALSE),
"")</f>
        <v/>
      </c>
      <c r="K4141" s="28">
        <f>'vCluster (Imported)'!A4141</f>
        <v>0</v>
      </c>
      <c r="L4141">
        <f t="shared" si="387"/>
        <v>0</v>
      </c>
      <c r="M4141">
        <f t="shared" si="388"/>
        <v>0</v>
      </c>
      <c r="N4141">
        <f t="shared" si="389"/>
        <v>0</v>
      </c>
      <c r="O4141" s="1">
        <f t="shared" si="390"/>
        <v>0</v>
      </c>
      <c r="P4141">
        <f>SUMIFS('vCluster (Imported)'!$G:$G,'vCluster (Imported)'!$A:$A,K4141)</f>
        <v>0</v>
      </c>
      <c r="Q4141">
        <f t="shared" si="391"/>
        <v>0</v>
      </c>
    </row>
    <row r="4142" spans="1:17" x14ac:dyDescent="0.3">
      <c r="A4142">
        <f t="shared" si="386"/>
        <v>4142</v>
      </c>
      <c r="B4142" t="str">
        <f>IF(HLOOKUP("Memory",'vInfo (Imported)'!$1:$5000,A4142,FALSE)&gt;0,HLOOKUP("Memory",'vInfo (Imported)'!$1:$5000,A4142,FALSE),"")</f>
        <v/>
      </c>
      <c r="C4142" t="str">
        <f>IF(HLOOKUP("CPUs",'vInfo (Imported)'!$1:$5000,A4142,FALSE)&gt;0,
HLOOKUP("CPUs",'vInfo (Imported)'!$1:$5000,A4142,FALSE),
"")</f>
        <v/>
      </c>
      <c r="D4142" t="str">
        <f>IF(HLOOKUP($D$1,'vInfo (Imported)'!$1:$5000,A4142,FALSE)&gt;0,
HLOOKUP($D$1,'vInfo (Imported)'!$1:$5000,A4142,FALSE),
"")</f>
        <v/>
      </c>
      <c r="E4142" t="str">
        <f>IF(HLOOKUP("Category",'vInfo (Imported)'!$1:$5000,A4142,FALSE)&gt;0,
HLOOKUP("Category",'vInfo (Imported)'!$1:$5000,A4142,FALSE),
"")</f>
        <v/>
      </c>
      <c r="F4142" t="str">
        <f>IF(HLOOKUP("OS according to the configuration file",'vInfo (Imported)'!$1:$5000,A4142,FALSE)&gt;0,
HLOOKUP("OS according to the configuration file",'vInfo (Imported)'!$1:$5000,A4142,FALSE),
"")</f>
        <v/>
      </c>
      <c r="G4142" s="1" t="str">
        <f>IF(HLOOKUP("Cluster",'vInfo (Imported)'!$1:$5000,A4142,FALSE)&gt;0,
HLOOKUP("Cluster",'vInfo (Imported)'!$1:$5000,A4142,FALSE),
"")</f>
        <v/>
      </c>
      <c r="K4142" s="28">
        <f>'vCluster (Imported)'!A4142</f>
        <v>0</v>
      </c>
      <c r="L4142">
        <f t="shared" si="387"/>
        <v>0</v>
      </c>
      <c r="M4142">
        <f t="shared" si="388"/>
        <v>0</v>
      </c>
      <c r="N4142">
        <f t="shared" si="389"/>
        <v>0</v>
      </c>
      <c r="O4142" s="1">
        <f t="shared" si="390"/>
        <v>0</v>
      </c>
      <c r="P4142">
        <f>SUMIFS('vCluster (Imported)'!$G:$G,'vCluster (Imported)'!$A:$A,K4142)</f>
        <v>0</v>
      </c>
      <c r="Q4142">
        <f t="shared" si="391"/>
        <v>0</v>
      </c>
    </row>
    <row r="4143" spans="1:17" x14ac:dyDescent="0.3">
      <c r="A4143">
        <f t="shared" si="386"/>
        <v>4143</v>
      </c>
      <c r="B4143" t="str">
        <f>IF(HLOOKUP("Memory",'vInfo (Imported)'!$1:$5000,A4143,FALSE)&gt;0,HLOOKUP("Memory",'vInfo (Imported)'!$1:$5000,A4143,FALSE),"")</f>
        <v/>
      </c>
      <c r="C4143" t="str">
        <f>IF(HLOOKUP("CPUs",'vInfo (Imported)'!$1:$5000,A4143,FALSE)&gt;0,
HLOOKUP("CPUs",'vInfo (Imported)'!$1:$5000,A4143,FALSE),
"")</f>
        <v/>
      </c>
      <c r="D4143" t="str">
        <f>IF(HLOOKUP($D$1,'vInfo (Imported)'!$1:$5000,A4143,FALSE)&gt;0,
HLOOKUP($D$1,'vInfo (Imported)'!$1:$5000,A4143,FALSE),
"")</f>
        <v/>
      </c>
      <c r="E4143" t="str">
        <f>IF(HLOOKUP("Category",'vInfo (Imported)'!$1:$5000,A4143,FALSE)&gt;0,
HLOOKUP("Category",'vInfo (Imported)'!$1:$5000,A4143,FALSE),
"")</f>
        <v/>
      </c>
      <c r="F4143" t="str">
        <f>IF(HLOOKUP("OS according to the configuration file",'vInfo (Imported)'!$1:$5000,A4143,FALSE)&gt;0,
HLOOKUP("OS according to the configuration file",'vInfo (Imported)'!$1:$5000,A4143,FALSE),
"")</f>
        <v/>
      </c>
      <c r="G4143" s="1" t="str">
        <f>IF(HLOOKUP("Cluster",'vInfo (Imported)'!$1:$5000,A4143,FALSE)&gt;0,
HLOOKUP("Cluster",'vInfo (Imported)'!$1:$5000,A4143,FALSE),
"")</f>
        <v/>
      </c>
      <c r="K4143" s="28">
        <f>'vCluster (Imported)'!A4143</f>
        <v>0</v>
      </c>
      <c r="L4143">
        <f t="shared" si="387"/>
        <v>0</v>
      </c>
      <c r="M4143">
        <f t="shared" si="388"/>
        <v>0</v>
      </c>
      <c r="N4143">
        <f t="shared" si="389"/>
        <v>0</v>
      </c>
      <c r="O4143" s="1">
        <f t="shared" si="390"/>
        <v>0</v>
      </c>
      <c r="P4143">
        <f>SUMIFS('vCluster (Imported)'!$G:$G,'vCluster (Imported)'!$A:$A,K4143)</f>
        <v>0</v>
      </c>
      <c r="Q4143">
        <f t="shared" si="391"/>
        <v>0</v>
      </c>
    </row>
    <row r="4144" spans="1:17" x14ac:dyDescent="0.3">
      <c r="A4144">
        <f t="shared" si="386"/>
        <v>4144</v>
      </c>
      <c r="B4144" t="str">
        <f>IF(HLOOKUP("Memory",'vInfo (Imported)'!$1:$5000,A4144,FALSE)&gt;0,HLOOKUP("Memory",'vInfo (Imported)'!$1:$5000,A4144,FALSE),"")</f>
        <v/>
      </c>
      <c r="C4144" t="str">
        <f>IF(HLOOKUP("CPUs",'vInfo (Imported)'!$1:$5000,A4144,FALSE)&gt;0,
HLOOKUP("CPUs",'vInfo (Imported)'!$1:$5000,A4144,FALSE),
"")</f>
        <v/>
      </c>
      <c r="D4144" t="str">
        <f>IF(HLOOKUP($D$1,'vInfo (Imported)'!$1:$5000,A4144,FALSE)&gt;0,
HLOOKUP($D$1,'vInfo (Imported)'!$1:$5000,A4144,FALSE),
"")</f>
        <v/>
      </c>
      <c r="E4144" t="str">
        <f>IF(HLOOKUP("Category",'vInfo (Imported)'!$1:$5000,A4144,FALSE)&gt;0,
HLOOKUP("Category",'vInfo (Imported)'!$1:$5000,A4144,FALSE),
"")</f>
        <v/>
      </c>
      <c r="F4144" t="str">
        <f>IF(HLOOKUP("OS according to the configuration file",'vInfo (Imported)'!$1:$5000,A4144,FALSE)&gt;0,
HLOOKUP("OS according to the configuration file",'vInfo (Imported)'!$1:$5000,A4144,FALSE),
"")</f>
        <v/>
      </c>
      <c r="G4144" s="1" t="str">
        <f>IF(HLOOKUP("Cluster",'vInfo (Imported)'!$1:$5000,A4144,FALSE)&gt;0,
HLOOKUP("Cluster",'vInfo (Imported)'!$1:$5000,A4144,FALSE),
"")</f>
        <v/>
      </c>
      <c r="K4144" s="28">
        <f>'vCluster (Imported)'!A4144</f>
        <v>0</v>
      </c>
      <c r="L4144">
        <f t="shared" si="387"/>
        <v>0</v>
      </c>
      <c r="M4144">
        <f t="shared" si="388"/>
        <v>0</v>
      </c>
      <c r="N4144">
        <f t="shared" si="389"/>
        <v>0</v>
      </c>
      <c r="O4144" s="1">
        <f t="shared" si="390"/>
        <v>0</v>
      </c>
      <c r="P4144">
        <f>SUMIFS('vCluster (Imported)'!$G:$G,'vCluster (Imported)'!$A:$A,K4144)</f>
        <v>0</v>
      </c>
      <c r="Q4144">
        <f t="shared" si="391"/>
        <v>0</v>
      </c>
    </row>
    <row r="4145" spans="1:17" x14ac:dyDescent="0.3">
      <c r="A4145">
        <f t="shared" si="386"/>
        <v>4145</v>
      </c>
      <c r="B4145" t="str">
        <f>IF(HLOOKUP("Memory",'vInfo (Imported)'!$1:$5000,A4145,FALSE)&gt;0,HLOOKUP("Memory",'vInfo (Imported)'!$1:$5000,A4145,FALSE),"")</f>
        <v/>
      </c>
      <c r="C4145" t="str">
        <f>IF(HLOOKUP("CPUs",'vInfo (Imported)'!$1:$5000,A4145,FALSE)&gt;0,
HLOOKUP("CPUs",'vInfo (Imported)'!$1:$5000,A4145,FALSE),
"")</f>
        <v/>
      </c>
      <c r="D4145" t="str">
        <f>IF(HLOOKUP($D$1,'vInfo (Imported)'!$1:$5000,A4145,FALSE)&gt;0,
HLOOKUP($D$1,'vInfo (Imported)'!$1:$5000,A4145,FALSE),
"")</f>
        <v/>
      </c>
      <c r="E4145" t="str">
        <f>IF(HLOOKUP("Category",'vInfo (Imported)'!$1:$5000,A4145,FALSE)&gt;0,
HLOOKUP("Category",'vInfo (Imported)'!$1:$5000,A4145,FALSE),
"")</f>
        <v/>
      </c>
      <c r="F4145" t="str">
        <f>IF(HLOOKUP("OS according to the configuration file",'vInfo (Imported)'!$1:$5000,A4145,FALSE)&gt;0,
HLOOKUP("OS according to the configuration file",'vInfo (Imported)'!$1:$5000,A4145,FALSE),
"")</f>
        <v/>
      </c>
      <c r="G4145" s="1" t="str">
        <f>IF(HLOOKUP("Cluster",'vInfo (Imported)'!$1:$5000,A4145,FALSE)&gt;0,
HLOOKUP("Cluster",'vInfo (Imported)'!$1:$5000,A4145,FALSE),
"")</f>
        <v/>
      </c>
      <c r="K4145" s="28">
        <f>'vCluster (Imported)'!A4145</f>
        <v>0</v>
      </c>
      <c r="L4145">
        <f t="shared" si="387"/>
        <v>0</v>
      </c>
      <c r="M4145">
        <f t="shared" si="388"/>
        <v>0</v>
      </c>
      <c r="N4145">
        <f t="shared" si="389"/>
        <v>0</v>
      </c>
      <c r="O4145" s="1">
        <f t="shared" si="390"/>
        <v>0</v>
      </c>
      <c r="P4145">
        <f>SUMIFS('vCluster (Imported)'!$G:$G,'vCluster (Imported)'!$A:$A,K4145)</f>
        <v>0</v>
      </c>
      <c r="Q4145">
        <f t="shared" si="391"/>
        <v>0</v>
      </c>
    </row>
    <row r="4146" spans="1:17" x14ac:dyDescent="0.3">
      <c r="A4146">
        <f t="shared" si="386"/>
        <v>4146</v>
      </c>
      <c r="B4146" t="str">
        <f>IF(HLOOKUP("Memory",'vInfo (Imported)'!$1:$5000,A4146,FALSE)&gt;0,HLOOKUP("Memory",'vInfo (Imported)'!$1:$5000,A4146,FALSE),"")</f>
        <v/>
      </c>
      <c r="C4146" t="str">
        <f>IF(HLOOKUP("CPUs",'vInfo (Imported)'!$1:$5000,A4146,FALSE)&gt;0,
HLOOKUP("CPUs",'vInfo (Imported)'!$1:$5000,A4146,FALSE),
"")</f>
        <v/>
      </c>
      <c r="D4146" t="str">
        <f>IF(HLOOKUP($D$1,'vInfo (Imported)'!$1:$5000,A4146,FALSE)&gt;0,
HLOOKUP($D$1,'vInfo (Imported)'!$1:$5000,A4146,FALSE),
"")</f>
        <v/>
      </c>
      <c r="E4146" t="str">
        <f>IF(HLOOKUP("Category",'vInfo (Imported)'!$1:$5000,A4146,FALSE)&gt;0,
HLOOKUP("Category",'vInfo (Imported)'!$1:$5000,A4146,FALSE),
"")</f>
        <v/>
      </c>
      <c r="F4146" t="str">
        <f>IF(HLOOKUP("OS according to the configuration file",'vInfo (Imported)'!$1:$5000,A4146,FALSE)&gt;0,
HLOOKUP("OS according to the configuration file",'vInfo (Imported)'!$1:$5000,A4146,FALSE),
"")</f>
        <v/>
      </c>
      <c r="G4146" s="1" t="str">
        <f>IF(HLOOKUP("Cluster",'vInfo (Imported)'!$1:$5000,A4146,FALSE)&gt;0,
HLOOKUP("Cluster",'vInfo (Imported)'!$1:$5000,A4146,FALSE),
"")</f>
        <v/>
      </c>
      <c r="K4146" s="28">
        <f>'vCluster (Imported)'!A4146</f>
        <v>0</v>
      </c>
      <c r="L4146">
        <f t="shared" si="387"/>
        <v>0</v>
      </c>
      <c r="M4146">
        <f t="shared" si="388"/>
        <v>0</v>
      </c>
      <c r="N4146">
        <f t="shared" si="389"/>
        <v>0</v>
      </c>
      <c r="O4146" s="1">
        <f t="shared" si="390"/>
        <v>0</v>
      </c>
      <c r="P4146">
        <f>SUMIFS('vCluster (Imported)'!$G:$G,'vCluster (Imported)'!$A:$A,K4146)</f>
        <v>0</v>
      </c>
      <c r="Q4146">
        <f t="shared" si="391"/>
        <v>0</v>
      </c>
    </row>
    <row r="4147" spans="1:17" x14ac:dyDescent="0.3">
      <c r="A4147">
        <f t="shared" si="386"/>
        <v>4147</v>
      </c>
      <c r="B4147" t="str">
        <f>IF(HLOOKUP("Memory",'vInfo (Imported)'!$1:$5000,A4147,FALSE)&gt;0,HLOOKUP("Memory",'vInfo (Imported)'!$1:$5000,A4147,FALSE),"")</f>
        <v/>
      </c>
      <c r="C4147" t="str">
        <f>IF(HLOOKUP("CPUs",'vInfo (Imported)'!$1:$5000,A4147,FALSE)&gt;0,
HLOOKUP("CPUs",'vInfo (Imported)'!$1:$5000,A4147,FALSE),
"")</f>
        <v/>
      </c>
      <c r="D4147" t="str">
        <f>IF(HLOOKUP($D$1,'vInfo (Imported)'!$1:$5000,A4147,FALSE)&gt;0,
HLOOKUP($D$1,'vInfo (Imported)'!$1:$5000,A4147,FALSE),
"")</f>
        <v/>
      </c>
      <c r="E4147" t="str">
        <f>IF(HLOOKUP("Category",'vInfo (Imported)'!$1:$5000,A4147,FALSE)&gt;0,
HLOOKUP("Category",'vInfo (Imported)'!$1:$5000,A4147,FALSE),
"")</f>
        <v/>
      </c>
      <c r="F4147" t="str">
        <f>IF(HLOOKUP("OS according to the configuration file",'vInfo (Imported)'!$1:$5000,A4147,FALSE)&gt;0,
HLOOKUP("OS according to the configuration file",'vInfo (Imported)'!$1:$5000,A4147,FALSE),
"")</f>
        <v/>
      </c>
      <c r="G4147" s="1" t="str">
        <f>IF(HLOOKUP("Cluster",'vInfo (Imported)'!$1:$5000,A4147,FALSE)&gt;0,
HLOOKUP("Cluster",'vInfo (Imported)'!$1:$5000,A4147,FALSE),
"")</f>
        <v/>
      </c>
      <c r="K4147" s="28">
        <f>'vCluster (Imported)'!A4147</f>
        <v>0</v>
      </c>
      <c r="L4147">
        <f t="shared" si="387"/>
        <v>0</v>
      </c>
      <c r="M4147">
        <f t="shared" si="388"/>
        <v>0</v>
      </c>
      <c r="N4147">
        <f t="shared" si="389"/>
        <v>0</v>
      </c>
      <c r="O4147" s="1">
        <f t="shared" si="390"/>
        <v>0</v>
      </c>
      <c r="P4147">
        <f>SUMIFS('vCluster (Imported)'!$G:$G,'vCluster (Imported)'!$A:$A,K4147)</f>
        <v>0</v>
      </c>
      <c r="Q4147">
        <f t="shared" si="391"/>
        <v>0</v>
      </c>
    </row>
    <row r="4148" spans="1:17" x14ac:dyDescent="0.3">
      <c r="A4148">
        <f t="shared" si="386"/>
        <v>4148</v>
      </c>
      <c r="B4148" t="str">
        <f>IF(HLOOKUP("Memory",'vInfo (Imported)'!$1:$5000,A4148,FALSE)&gt;0,HLOOKUP("Memory",'vInfo (Imported)'!$1:$5000,A4148,FALSE),"")</f>
        <v/>
      </c>
      <c r="C4148" t="str">
        <f>IF(HLOOKUP("CPUs",'vInfo (Imported)'!$1:$5000,A4148,FALSE)&gt;0,
HLOOKUP("CPUs",'vInfo (Imported)'!$1:$5000,A4148,FALSE),
"")</f>
        <v/>
      </c>
      <c r="D4148" t="str">
        <f>IF(HLOOKUP($D$1,'vInfo (Imported)'!$1:$5000,A4148,FALSE)&gt;0,
HLOOKUP($D$1,'vInfo (Imported)'!$1:$5000,A4148,FALSE),
"")</f>
        <v/>
      </c>
      <c r="E4148" t="str">
        <f>IF(HLOOKUP("Category",'vInfo (Imported)'!$1:$5000,A4148,FALSE)&gt;0,
HLOOKUP("Category",'vInfo (Imported)'!$1:$5000,A4148,FALSE),
"")</f>
        <v/>
      </c>
      <c r="F4148" t="str">
        <f>IF(HLOOKUP("OS according to the configuration file",'vInfo (Imported)'!$1:$5000,A4148,FALSE)&gt;0,
HLOOKUP("OS according to the configuration file",'vInfo (Imported)'!$1:$5000,A4148,FALSE),
"")</f>
        <v/>
      </c>
      <c r="G4148" s="1" t="str">
        <f>IF(HLOOKUP("Cluster",'vInfo (Imported)'!$1:$5000,A4148,FALSE)&gt;0,
HLOOKUP("Cluster",'vInfo (Imported)'!$1:$5000,A4148,FALSE),
"")</f>
        <v/>
      </c>
      <c r="K4148" s="28">
        <f>'vCluster (Imported)'!A4148</f>
        <v>0</v>
      </c>
      <c r="L4148">
        <f t="shared" si="387"/>
        <v>0</v>
      </c>
      <c r="M4148">
        <f t="shared" si="388"/>
        <v>0</v>
      </c>
      <c r="N4148">
        <f t="shared" si="389"/>
        <v>0</v>
      </c>
      <c r="O4148" s="1">
        <f t="shared" si="390"/>
        <v>0</v>
      </c>
      <c r="P4148">
        <f>SUMIFS('vCluster (Imported)'!$G:$G,'vCluster (Imported)'!$A:$A,K4148)</f>
        <v>0</v>
      </c>
      <c r="Q4148">
        <f t="shared" si="391"/>
        <v>0</v>
      </c>
    </row>
    <row r="4149" spans="1:17" x14ac:dyDescent="0.3">
      <c r="A4149">
        <f t="shared" si="386"/>
        <v>4149</v>
      </c>
      <c r="B4149" t="str">
        <f>IF(HLOOKUP("Memory",'vInfo (Imported)'!$1:$5000,A4149,FALSE)&gt;0,HLOOKUP("Memory",'vInfo (Imported)'!$1:$5000,A4149,FALSE),"")</f>
        <v/>
      </c>
      <c r="C4149" t="str">
        <f>IF(HLOOKUP("CPUs",'vInfo (Imported)'!$1:$5000,A4149,FALSE)&gt;0,
HLOOKUP("CPUs",'vInfo (Imported)'!$1:$5000,A4149,FALSE),
"")</f>
        <v/>
      </c>
      <c r="D4149" t="str">
        <f>IF(HLOOKUP($D$1,'vInfo (Imported)'!$1:$5000,A4149,FALSE)&gt;0,
HLOOKUP($D$1,'vInfo (Imported)'!$1:$5000,A4149,FALSE),
"")</f>
        <v/>
      </c>
      <c r="E4149" t="str">
        <f>IF(HLOOKUP("Category",'vInfo (Imported)'!$1:$5000,A4149,FALSE)&gt;0,
HLOOKUP("Category",'vInfo (Imported)'!$1:$5000,A4149,FALSE),
"")</f>
        <v/>
      </c>
      <c r="F4149" t="str">
        <f>IF(HLOOKUP("OS according to the configuration file",'vInfo (Imported)'!$1:$5000,A4149,FALSE)&gt;0,
HLOOKUP("OS according to the configuration file",'vInfo (Imported)'!$1:$5000,A4149,FALSE),
"")</f>
        <v/>
      </c>
      <c r="G4149" s="1" t="str">
        <f>IF(HLOOKUP("Cluster",'vInfo (Imported)'!$1:$5000,A4149,FALSE)&gt;0,
HLOOKUP("Cluster",'vInfo (Imported)'!$1:$5000,A4149,FALSE),
"")</f>
        <v/>
      </c>
      <c r="K4149" s="28">
        <f>'vCluster (Imported)'!A4149</f>
        <v>0</v>
      </c>
      <c r="L4149">
        <f t="shared" si="387"/>
        <v>0</v>
      </c>
      <c r="M4149">
        <f t="shared" si="388"/>
        <v>0</v>
      </c>
      <c r="N4149">
        <f t="shared" si="389"/>
        <v>0</v>
      </c>
      <c r="O4149" s="1">
        <f t="shared" si="390"/>
        <v>0</v>
      </c>
      <c r="P4149">
        <f>SUMIFS('vCluster (Imported)'!$G:$G,'vCluster (Imported)'!$A:$A,K4149)</f>
        <v>0</v>
      </c>
      <c r="Q4149">
        <f t="shared" si="391"/>
        <v>0</v>
      </c>
    </row>
    <row r="4150" spans="1:17" x14ac:dyDescent="0.3">
      <c r="A4150">
        <f t="shared" si="386"/>
        <v>4150</v>
      </c>
      <c r="B4150" t="str">
        <f>IF(HLOOKUP("Memory",'vInfo (Imported)'!$1:$5000,A4150,FALSE)&gt;0,HLOOKUP("Memory",'vInfo (Imported)'!$1:$5000,A4150,FALSE),"")</f>
        <v/>
      </c>
      <c r="C4150" t="str">
        <f>IF(HLOOKUP("CPUs",'vInfo (Imported)'!$1:$5000,A4150,FALSE)&gt;0,
HLOOKUP("CPUs",'vInfo (Imported)'!$1:$5000,A4150,FALSE),
"")</f>
        <v/>
      </c>
      <c r="D4150" t="str">
        <f>IF(HLOOKUP($D$1,'vInfo (Imported)'!$1:$5000,A4150,FALSE)&gt;0,
HLOOKUP($D$1,'vInfo (Imported)'!$1:$5000,A4150,FALSE),
"")</f>
        <v/>
      </c>
      <c r="E4150" t="str">
        <f>IF(HLOOKUP("Category",'vInfo (Imported)'!$1:$5000,A4150,FALSE)&gt;0,
HLOOKUP("Category",'vInfo (Imported)'!$1:$5000,A4150,FALSE),
"")</f>
        <v/>
      </c>
      <c r="F4150" t="str">
        <f>IF(HLOOKUP("OS according to the configuration file",'vInfo (Imported)'!$1:$5000,A4150,FALSE)&gt;0,
HLOOKUP("OS according to the configuration file",'vInfo (Imported)'!$1:$5000,A4150,FALSE),
"")</f>
        <v/>
      </c>
      <c r="G4150" s="1" t="str">
        <f>IF(HLOOKUP("Cluster",'vInfo (Imported)'!$1:$5000,A4150,FALSE)&gt;0,
HLOOKUP("Cluster",'vInfo (Imported)'!$1:$5000,A4150,FALSE),
"")</f>
        <v/>
      </c>
      <c r="K4150" s="28">
        <f>'vCluster (Imported)'!A4150</f>
        <v>0</v>
      </c>
      <c r="L4150">
        <f t="shared" si="387"/>
        <v>0</v>
      </c>
      <c r="M4150">
        <f t="shared" si="388"/>
        <v>0</v>
      </c>
      <c r="N4150">
        <f t="shared" si="389"/>
        <v>0</v>
      </c>
      <c r="O4150" s="1">
        <f t="shared" si="390"/>
        <v>0</v>
      </c>
      <c r="P4150">
        <f>SUMIFS('vCluster (Imported)'!$G:$G,'vCluster (Imported)'!$A:$A,K4150)</f>
        <v>0</v>
      </c>
      <c r="Q4150">
        <f t="shared" si="391"/>
        <v>0</v>
      </c>
    </row>
    <row r="4151" spans="1:17" x14ac:dyDescent="0.3">
      <c r="A4151">
        <f t="shared" si="386"/>
        <v>4151</v>
      </c>
      <c r="B4151" t="str">
        <f>IF(HLOOKUP("Memory",'vInfo (Imported)'!$1:$5000,A4151,FALSE)&gt;0,HLOOKUP("Memory",'vInfo (Imported)'!$1:$5000,A4151,FALSE),"")</f>
        <v/>
      </c>
      <c r="C4151" t="str">
        <f>IF(HLOOKUP("CPUs",'vInfo (Imported)'!$1:$5000,A4151,FALSE)&gt;0,
HLOOKUP("CPUs",'vInfo (Imported)'!$1:$5000,A4151,FALSE),
"")</f>
        <v/>
      </c>
      <c r="D4151" t="str">
        <f>IF(HLOOKUP($D$1,'vInfo (Imported)'!$1:$5000,A4151,FALSE)&gt;0,
HLOOKUP($D$1,'vInfo (Imported)'!$1:$5000,A4151,FALSE),
"")</f>
        <v/>
      </c>
      <c r="E4151" t="str">
        <f>IF(HLOOKUP("Category",'vInfo (Imported)'!$1:$5000,A4151,FALSE)&gt;0,
HLOOKUP("Category",'vInfo (Imported)'!$1:$5000,A4151,FALSE),
"")</f>
        <v/>
      </c>
      <c r="F4151" t="str">
        <f>IF(HLOOKUP("OS according to the configuration file",'vInfo (Imported)'!$1:$5000,A4151,FALSE)&gt;0,
HLOOKUP("OS according to the configuration file",'vInfo (Imported)'!$1:$5000,A4151,FALSE),
"")</f>
        <v/>
      </c>
      <c r="G4151" s="1" t="str">
        <f>IF(HLOOKUP("Cluster",'vInfo (Imported)'!$1:$5000,A4151,FALSE)&gt;0,
HLOOKUP("Cluster",'vInfo (Imported)'!$1:$5000,A4151,FALSE),
"")</f>
        <v/>
      </c>
      <c r="K4151" s="28">
        <f>'vCluster (Imported)'!A4151</f>
        <v>0</v>
      </c>
      <c r="L4151">
        <f t="shared" si="387"/>
        <v>0</v>
      </c>
      <c r="M4151">
        <f t="shared" si="388"/>
        <v>0</v>
      </c>
      <c r="N4151">
        <f t="shared" si="389"/>
        <v>0</v>
      </c>
      <c r="O4151" s="1">
        <f t="shared" si="390"/>
        <v>0</v>
      </c>
      <c r="P4151">
        <f>SUMIFS('vCluster (Imported)'!$G:$G,'vCluster (Imported)'!$A:$A,K4151)</f>
        <v>0</v>
      </c>
      <c r="Q4151">
        <f t="shared" si="391"/>
        <v>0</v>
      </c>
    </row>
    <row r="4152" spans="1:17" x14ac:dyDescent="0.3">
      <c r="A4152">
        <f t="shared" si="386"/>
        <v>4152</v>
      </c>
      <c r="B4152" t="str">
        <f>IF(HLOOKUP("Memory",'vInfo (Imported)'!$1:$5000,A4152,FALSE)&gt;0,HLOOKUP("Memory",'vInfo (Imported)'!$1:$5000,A4152,FALSE),"")</f>
        <v/>
      </c>
      <c r="C4152" t="str">
        <f>IF(HLOOKUP("CPUs",'vInfo (Imported)'!$1:$5000,A4152,FALSE)&gt;0,
HLOOKUP("CPUs",'vInfo (Imported)'!$1:$5000,A4152,FALSE),
"")</f>
        <v/>
      </c>
      <c r="D4152" t="str">
        <f>IF(HLOOKUP($D$1,'vInfo (Imported)'!$1:$5000,A4152,FALSE)&gt;0,
HLOOKUP($D$1,'vInfo (Imported)'!$1:$5000,A4152,FALSE),
"")</f>
        <v/>
      </c>
      <c r="E4152" t="str">
        <f>IF(HLOOKUP("Category",'vInfo (Imported)'!$1:$5000,A4152,FALSE)&gt;0,
HLOOKUP("Category",'vInfo (Imported)'!$1:$5000,A4152,FALSE),
"")</f>
        <v/>
      </c>
      <c r="F4152" t="str">
        <f>IF(HLOOKUP("OS according to the configuration file",'vInfo (Imported)'!$1:$5000,A4152,FALSE)&gt;0,
HLOOKUP("OS according to the configuration file",'vInfo (Imported)'!$1:$5000,A4152,FALSE),
"")</f>
        <v/>
      </c>
      <c r="G4152" s="1" t="str">
        <f>IF(HLOOKUP("Cluster",'vInfo (Imported)'!$1:$5000,A4152,FALSE)&gt;0,
HLOOKUP("Cluster",'vInfo (Imported)'!$1:$5000,A4152,FALSE),
"")</f>
        <v/>
      </c>
      <c r="K4152" s="28">
        <f>'vCluster (Imported)'!A4152</f>
        <v>0</v>
      </c>
      <c r="L4152">
        <f t="shared" si="387"/>
        <v>0</v>
      </c>
      <c r="M4152">
        <f t="shared" si="388"/>
        <v>0</v>
      </c>
      <c r="N4152">
        <f t="shared" si="389"/>
        <v>0</v>
      </c>
      <c r="O4152" s="1">
        <f t="shared" si="390"/>
        <v>0</v>
      </c>
      <c r="P4152">
        <f>SUMIFS('vCluster (Imported)'!$G:$G,'vCluster (Imported)'!$A:$A,K4152)</f>
        <v>0</v>
      </c>
      <c r="Q4152">
        <f t="shared" si="391"/>
        <v>0</v>
      </c>
    </row>
    <row r="4153" spans="1:17" x14ac:dyDescent="0.3">
      <c r="A4153">
        <f t="shared" si="386"/>
        <v>4153</v>
      </c>
      <c r="B4153" t="str">
        <f>IF(HLOOKUP("Memory",'vInfo (Imported)'!$1:$5000,A4153,FALSE)&gt;0,HLOOKUP("Memory",'vInfo (Imported)'!$1:$5000,A4153,FALSE),"")</f>
        <v/>
      </c>
      <c r="C4153" t="str">
        <f>IF(HLOOKUP("CPUs",'vInfo (Imported)'!$1:$5000,A4153,FALSE)&gt;0,
HLOOKUP("CPUs",'vInfo (Imported)'!$1:$5000,A4153,FALSE),
"")</f>
        <v/>
      </c>
      <c r="D4153" t="str">
        <f>IF(HLOOKUP($D$1,'vInfo (Imported)'!$1:$5000,A4153,FALSE)&gt;0,
HLOOKUP($D$1,'vInfo (Imported)'!$1:$5000,A4153,FALSE),
"")</f>
        <v/>
      </c>
      <c r="E4153" t="str">
        <f>IF(HLOOKUP("Category",'vInfo (Imported)'!$1:$5000,A4153,FALSE)&gt;0,
HLOOKUP("Category",'vInfo (Imported)'!$1:$5000,A4153,FALSE),
"")</f>
        <v/>
      </c>
      <c r="F4153" t="str">
        <f>IF(HLOOKUP("OS according to the configuration file",'vInfo (Imported)'!$1:$5000,A4153,FALSE)&gt;0,
HLOOKUP("OS according to the configuration file",'vInfo (Imported)'!$1:$5000,A4153,FALSE),
"")</f>
        <v/>
      </c>
      <c r="G4153" s="1" t="str">
        <f>IF(HLOOKUP("Cluster",'vInfo (Imported)'!$1:$5000,A4153,FALSE)&gt;0,
HLOOKUP("Cluster",'vInfo (Imported)'!$1:$5000,A4153,FALSE),
"")</f>
        <v/>
      </c>
      <c r="K4153" s="28">
        <f>'vCluster (Imported)'!A4153</f>
        <v>0</v>
      </c>
      <c r="L4153">
        <f t="shared" si="387"/>
        <v>0</v>
      </c>
      <c r="M4153">
        <f t="shared" si="388"/>
        <v>0</v>
      </c>
      <c r="N4153">
        <f t="shared" si="389"/>
        <v>0</v>
      </c>
      <c r="O4153" s="1">
        <f t="shared" si="390"/>
        <v>0</v>
      </c>
      <c r="P4153">
        <f>SUMIFS('vCluster (Imported)'!$G:$G,'vCluster (Imported)'!$A:$A,K4153)</f>
        <v>0</v>
      </c>
      <c r="Q4153">
        <f t="shared" si="391"/>
        <v>0</v>
      </c>
    </row>
    <row r="4154" spans="1:17" x14ac:dyDescent="0.3">
      <c r="A4154">
        <f t="shared" si="386"/>
        <v>4154</v>
      </c>
      <c r="B4154" t="str">
        <f>IF(HLOOKUP("Memory",'vInfo (Imported)'!$1:$5000,A4154,FALSE)&gt;0,HLOOKUP("Memory",'vInfo (Imported)'!$1:$5000,A4154,FALSE),"")</f>
        <v/>
      </c>
      <c r="C4154" t="str">
        <f>IF(HLOOKUP("CPUs",'vInfo (Imported)'!$1:$5000,A4154,FALSE)&gt;0,
HLOOKUP("CPUs",'vInfo (Imported)'!$1:$5000,A4154,FALSE),
"")</f>
        <v/>
      </c>
      <c r="D4154" t="str">
        <f>IF(HLOOKUP($D$1,'vInfo (Imported)'!$1:$5000,A4154,FALSE)&gt;0,
HLOOKUP($D$1,'vInfo (Imported)'!$1:$5000,A4154,FALSE),
"")</f>
        <v/>
      </c>
      <c r="E4154" t="str">
        <f>IF(HLOOKUP("Category",'vInfo (Imported)'!$1:$5000,A4154,FALSE)&gt;0,
HLOOKUP("Category",'vInfo (Imported)'!$1:$5000,A4154,FALSE),
"")</f>
        <v/>
      </c>
      <c r="F4154" t="str">
        <f>IF(HLOOKUP("OS according to the configuration file",'vInfo (Imported)'!$1:$5000,A4154,FALSE)&gt;0,
HLOOKUP("OS according to the configuration file",'vInfo (Imported)'!$1:$5000,A4154,FALSE),
"")</f>
        <v/>
      </c>
      <c r="G4154" s="1" t="str">
        <f>IF(HLOOKUP("Cluster",'vInfo (Imported)'!$1:$5000,A4154,FALSE)&gt;0,
HLOOKUP("Cluster",'vInfo (Imported)'!$1:$5000,A4154,FALSE),
"")</f>
        <v/>
      </c>
      <c r="K4154" s="28">
        <f>'vCluster (Imported)'!A4154</f>
        <v>0</v>
      </c>
      <c r="L4154">
        <f t="shared" si="387"/>
        <v>0</v>
      </c>
      <c r="M4154">
        <f t="shared" si="388"/>
        <v>0</v>
      </c>
      <c r="N4154">
        <f t="shared" si="389"/>
        <v>0</v>
      </c>
      <c r="O4154" s="1">
        <f t="shared" si="390"/>
        <v>0</v>
      </c>
      <c r="P4154">
        <f>SUMIFS('vCluster (Imported)'!$G:$G,'vCluster (Imported)'!$A:$A,K4154)</f>
        <v>0</v>
      </c>
      <c r="Q4154">
        <f t="shared" si="391"/>
        <v>0</v>
      </c>
    </row>
    <row r="4155" spans="1:17" x14ac:dyDescent="0.3">
      <c r="A4155">
        <f t="shared" si="386"/>
        <v>4155</v>
      </c>
      <c r="B4155" t="str">
        <f>IF(HLOOKUP("Memory",'vInfo (Imported)'!$1:$5000,A4155,FALSE)&gt;0,HLOOKUP("Memory",'vInfo (Imported)'!$1:$5000,A4155,FALSE),"")</f>
        <v/>
      </c>
      <c r="C4155" t="str">
        <f>IF(HLOOKUP("CPUs",'vInfo (Imported)'!$1:$5000,A4155,FALSE)&gt;0,
HLOOKUP("CPUs",'vInfo (Imported)'!$1:$5000,A4155,FALSE),
"")</f>
        <v/>
      </c>
      <c r="D4155" t="str">
        <f>IF(HLOOKUP($D$1,'vInfo (Imported)'!$1:$5000,A4155,FALSE)&gt;0,
HLOOKUP($D$1,'vInfo (Imported)'!$1:$5000,A4155,FALSE),
"")</f>
        <v/>
      </c>
      <c r="E4155" t="str">
        <f>IF(HLOOKUP("Category",'vInfo (Imported)'!$1:$5000,A4155,FALSE)&gt;0,
HLOOKUP("Category",'vInfo (Imported)'!$1:$5000,A4155,FALSE),
"")</f>
        <v/>
      </c>
      <c r="F4155" t="str">
        <f>IF(HLOOKUP("OS according to the configuration file",'vInfo (Imported)'!$1:$5000,A4155,FALSE)&gt;0,
HLOOKUP("OS according to the configuration file",'vInfo (Imported)'!$1:$5000,A4155,FALSE),
"")</f>
        <v/>
      </c>
      <c r="G4155" s="1" t="str">
        <f>IF(HLOOKUP("Cluster",'vInfo (Imported)'!$1:$5000,A4155,FALSE)&gt;0,
HLOOKUP("Cluster",'vInfo (Imported)'!$1:$5000,A4155,FALSE),
"")</f>
        <v/>
      </c>
      <c r="K4155" s="28">
        <f>'vCluster (Imported)'!A4155</f>
        <v>0</v>
      </c>
      <c r="L4155">
        <f t="shared" si="387"/>
        <v>0</v>
      </c>
      <c r="M4155">
        <f t="shared" si="388"/>
        <v>0</v>
      </c>
      <c r="N4155">
        <f t="shared" si="389"/>
        <v>0</v>
      </c>
      <c r="O4155" s="1">
        <f t="shared" si="390"/>
        <v>0</v>
      </c>
      <c r="P4155">
        <f>SUMIFS('vCluster (Imported)'!$G:$G,'vCluster (Imported)'!$A:$A,K4155)</f>
        <v>0</v>
      </c>
      <c r="Q4155">
        <f t="shared" si="391"/>
        <v>0</v>
      </c>
    </row>
    <row r="4156" spans="1:17" x14ac:dyDescent="0.3">
      <c r="A4156">
        <f t="shared" si="386"/>
        <v>4156</v>
      </c>
      <c r="B4156" t="str">
        <f>IF(HLOOKUP("Memory",'vInfo (Imported)'!$1:$5000,A4156,FALSE)&gt;0,HLOOKUP("Memory",'vInfo (Imported)'!$1:$5000,A4156,FALSE),"")</f>
        <v/>
      </c>
      <c r="C4156" t="str">
        <f>IF(HLOOKUP("CPUs",'vInfo (Imported)'!$1:$5000,A4156,FALSE)&gt;0,
HLOOKUP("CPUs",'vInfo (Imported)'!$1:$5000,A4156,FALSE),
"")</f>
        <v/>
      </c>
      <c r="D4156" t="str">
        <f>IF(HLOOKUP($D$1,'vInfo (Imported)'!$1:$5000,A4156,FALSE)&gt;0,
HLOOKUP($D$1,'vInfo (Imported)'!$1:$5000,A4156,FALSE),
"")</f>
        <v/>
      </c>
      <c r="E4156" t="str">
        <f>IF(HLOOKUP("Category",'vInfo (Imported)'!$1:$5000,A4156,FALSE)&gt;0,
HLOOKUP("Category",'vInfo (Imported)'!$1:$5000,A4156,FALSE),
"")</f>
        <v/>
      </c>
      <c r="F4156" t="str">
        <f>IF(HLOOKUP("OS according to the configuration file",'vInfo (Imported)'!$1:$5000,A4156,FALSE)&gt;0,
HLOOKUP("OS according to the configuration file",'vInfo (Imported)'!$1:$5000,A4156,FALSE),
"")</f>
        <v/>
      </c>
      <c r="G4156" s="1" t="str">
        <f>IF(HLOOKUP("Cluster",'vInfo (Imported)'!$1:$5000,A4156,FALSE)&gt;0,
HLOOKUP("Cluster",'vInfo (Imported)'!$1:$5000,A4156,FALSE),
"")</f>
        <v/>
      </c>
      <c r="K4156" s="28">
        <f>'vCluster (Imported)'!A4156</f>
        <v>0</v>
      </c>
      <c r="L4156">
        <f t="shared" si="387"/>
        <v>0</v>
      </c>
      <c r="M4156">
        <f t="shared" si="388"/>
        <v>0</v>
      </c>
      <c r="N4156">
        <f t="shared" si="389"/>
        <v>0</v>
      </c>
      <c r="O4156" s="1">
        <f t="shared" si="390"/>
        <v>0</v>
      </c>
      <c r="P4156">
        <f>SUMIFS('vCluster (Imported)'!$G:$G,'vCluster (Imported)'!$A:$A,K4156)</f>
        <v>0</v>
      </c>
      <c r="Q4156">
        <f t="shared" si="391"/>
        <v>0</v>
      </c>
    </row>
    <row r="4157" spans="1:17" x14ac:dyDescent="0.3">
      <c r="A4157">
        <f t="shared" si="386"/>
        <v>4157</v>
      </c>
      <c r="B4157" t="str">
        <f>IF(HLOOKUP("Memory",'vInfo (Imported)'!$1:$5000,A4157,FALSE)&gt;0,HLOOKUP("Memory",'vInfo (Imported)'!$1:$5000,A4157,FALSE),"")</f>
        <v/>
      </c>
      <c r="C4157" t="str">
        <f>IF(HLOOKUP("CPUs",'vInfo (Imported)'!$1:$5000,A4157,FALSE)&gt;0,
HLOOKUP("CPUs",'vInfo (Imported)'!$1:$5000,A4157,FALSE),
"")</f>
        <v/>
      </c>
      <c r="D4157" t="str">
        <f>IF(HLOOKUP($D$1,'vInfo (Imported)'!$1:$5000,A4157,FALSE)&gt;0,
HLOOKUP($D$1,'vInfo (Imported)'!$1:$5000,A4157,FALSE),
"")</f>
        <v/>
      </c>
      <c r="E4157" t="str">
        <f>IF(HLOOKUP("Category",'vInfo (Imported)'!$1:$5000,A4157,FALSE)&gt;0,
HLOOKUP("Category",'vInfo (Imported)'!$1:$5000,A4157,FALSE),
"")</f>
        <v/>
      </c>
      <c r="F4157" t="str">
        <f>IF(HLOOKUP("OS according to the configuration file",'vInfo (Imported)'!$1:$5000,A4157,FALSE)&gt;0,
HLOOKUP("OS according to the configuration file",'vInfo (Imported)'!$1:$5000,A4157,FALSE),
"")</f>
        <v/>
      </c>
      <c r="G4157" s="1" t="str">
        <f>IF(HLOOKUP("Cluster",'vInfo (Imported)'!$1:$5000,A4157,FALSE)&gt;0,
HLOOKUP("Cluster",'vInfo (Imported)'!$1:$5000,A4157,FALSE),
"")</f>
        <v/>
      </c>
      <c r="K4157" s="28">
        <f>'vCluster (Imported)'!A4157</f>
        <v>0</v>
      </c>
      <c r="L4157">
        <f t="shared" si="387"/>
        <v>0</v>
      </c>
      <c r="M4157">
        <f t="shared" si="388"/>
        <v>0</v>
      </c>
      <c r="N4157">
        <f t="shared" si="389"/>
        <v>0</v>
      </c>
      <c r="O4157" s="1">
        <f t="shared" si="390"/>
        <v>0</v>
      </c>
      <c r="P4157">
        <f>SUMIFS('vCluster (Imported)'!$G:$G,'vCluster (Imported)'!$A:$A,K4157)</f>
        <v>0</v>
      </c>
      <c r="Q4157">
        <f t="shared" si="391"/>
        <v>0</v>
      </c>
    </row>
    <row r="4158" spans="1:17" x14ac:dyDescent="0.3">
      <c r="A4158">
        <f t="shared" si="386"/>
        <v>4158</v>
      </c>
      <c r="B4158" t="str">
        <f>IF(HLOOKUP("Memory",'vInfo (Imported)'!$1:$5000,A4158,FALSE)&gt;0,HLOOKUP("Memory",'vInfo (Imported)'!$1:$5000,A4158,FALSE),"")</f>
        <v/>
      </c>
      <c r="C4158" t="str">
        <f>IF(HLOOKUP("CPUs",'vInfo (Imported)'!$1:$5000,A4158,FALSE)&gt;0,
HLOOKUP("CPUs",'vInfo (Imported)'!$1:$5000,A4158,FALSE),
"")</f>
        <v/>
      </c>
      <c r="D4158" t="str">
        <f>IF(HLOOKUP($D$1,'vInfo (Imported)'!$1:$5000,A4158,FALSE)&gt;0,
HLOOKUP($D$1,'vInfo (Imported)'!$1:$5000,A4158,FALSE),
"")</f>
        <v/>
      </c>
      <c r="E4158" t="str">
        <f>IF(HLOOKUP("Category",'vInfo (Imported)'!$1:$5000,A4158,FALSE)&gt;0,
HLOOKUP("Category",'vInfo (Imported)'!$1:$5000,A4158,FALSE),
"")</f>
        <v/>
      </c>
      <c r="F4158" t="str">
        <f>IF(HLOOKUP("OS according to the configuration file",'vInfo (Imported)'!$1:$5000,A4158,FALSE)&gt;0,
HLOOKUP("OS according to the configuration file",'vInfo (Imported)'!$1:$5000,A4158,FALSE),
"")</f>
        <v/>
      </c>
      <c r="G4158" s="1" t="str">
        <f>IF(HLOOKUP("Cluster",'vInfo (Imported)'!$1:$5000,A4158,FALSE)&gt;0,
HLOOKUP("Cluster",'vInfo (Imported)'!$1:$5000,A4158,FALSE),
"")</f>
        <v/>
      </c>
      <c r="K4158" s="28">
        <f>'vCluster (Imported)'!A4158</f>
        <v>0</v>
      </c>
      <c r="L4158">
        <f t="shared" si="387"/>
        <v>0</v>
      </c>
      <c r="M4158">
        <f t="shared" si="388"/>
        <v>0</v>
      </c>
      <c r="N4158">
        <f t="shared" si="389"/>
        <v>0</v>
      </c>
      <c r="O4158" s="1">
        <f t="shared" si="390"/>
        <v>0</v>
      </c>
      <c r="P4158">
        <f>SUMIFS('vCluster (Imported)'!$G:$G,'vCluster (Imported)'!$A:$A,K4158)</f>
        <v>0</v>
      </c>
      <c r="Q4158">
        <f t="shared" si="391"/>
        <v>0</v>
      </c>
    </row>
    <row r="4159" spans="1:17" x14ac:dyDescent="0.3">
      <c r="A4159">
        <f t="shared" si="386"/>
        <v>4159</v>
      </c>
      <c r="B4159" t="str">
        <f>IF(HLOOKUP("Memory",'vInfo (Imported)'!$1:$5000,A4159,FALSE)&gt;0,HLOOKUP("Memory",'vInfo (Imported)'!$1:$5000,A4159,FALSE),"")</f>
        <v/>
      </c>
      <c r="C4159" t="str">
        <f>IF(HLOOKUP("CPUs",'vInfo (Imported)'!$1:$5000,A4159,FALSE)&gt;0,
HLOOKUP("CPUs",'vInfo (Imported)'!$1:$5000,A4159,FALSE),
"")</f>
        <v/>
      </c>
      <c r="D4159" t="str">
        <f>IF(HLOOKUP($D$1,'vInfo (Imported)'!$1:$5000,A4159,FALSE)&gt;0,
HLOOKUP($D$1,'vInfo (Imported)'!$1:$5000,A4159,FALSE),
"")</f>
        <v/>
      </c>
      <c r="E4159" t="str">
        <f>IF(HLOOKUP("Category",'vInfo (Imported)'!$1:$5000,A4159,FALSE)&gt;0,
HLOOKUP("Category",'vInfo (Imported)'!$1:$5000,A4159,FALSE),
"")</f>
        <v/>
      </c>
      <c r="F4159" t="str">
        <f>IF(HLOOKUP("OS according to the configuration file",'vInfo (Imported)'!$1:$5000,A4159,FALSE)&gt;0,
HLOOKUP("OS according to the configuration file",'vInfo (Imported)'!$1:$5000,A4159,FALSE),
"")</f>
        <v/>
      </c>
      <c r="G4159" s="1" t="str">
        <f>IF(HLOOKUP("Cluster",'vInfo (Imported)'!$1:$5000,A4159,FALSE)&gt;0,
HLOOKUP("Cluster",'vInfo (Imported)'!$1:$5000,A4159,FALSE),
"")</f>
        <v/>
      </c>
      <c r="K4159" s="28">
        <f>'vCluster (Imported)'!A4159</f>
        <v>0</v>
      </c>
      <c r="L4159">
        <f t="shared" si="387"/>
        <v>0</v>
      </c>
      <c r="M4159">
        <f t="shared" si="388"/>
        <v>0</v>
      </c>
      <c r="N4159">
        <f t="shared" si="389"/>
        <v>0</v>
      </c>
      <c r="O4159" s="1">
        <f t="shared" si="390"/>
        <v>0</v>
      </c>
      <c r="P4159">
        <f>SUMIFS('vCluster (Imported)'!$G:$G,'vCluster (Imported)'!$A:$A,K4159)</f>
        <v>0</v>
      </c>
      <c r="Q4159">
        <f t="shared" si="391"/>
        <v>0</v>
      </c>
    </row>
    <row r="4160" spans="1:17" x14ac:dyDescent="0.3">
      <c r="A4160">
        <f t="shared" si="386"/>
        <v>4160</v>
      </c>
      <c r="B4160" t="str">
        <f>IF(HLOOKUP("Memory",'vInfo (Imported)'!$1:$5000,A4160,FALSE)&gt;0,HLOOKUP("Memory",'vInfo (Imported)'!$1:$5000,A4160,FALSE),"")</f>
        <v/>
      </c>
      <c r="C4160" t="str">
        <f>IF(HLOOKUP("CPUs",'vInfo (Imported)'!$1:$5000,A4160,FALSE)&gt;0,
HLOOKUP("CPUs",'vInfo (Imported)'!$1:$5000,A4160,FALSE),
"")</f>
        <v/>
      </c>
      <c r="D4160" t="str">
        <f>IF(HLOOKUP($D$1,'vInfo (Imported)'!$1:$5000,A4160,FALSE)&gt;0,
HLOOKUP($D$1,'vInfo (Imported)'!$1:$5000,A4160,FALSE),
"")</f>
        <v/>
      </c>
      <c r="E4160" t="str">
        <f>IF(HLOOKUP("Category",'vInfo (Imported)'!$1:$5000,A4160,FALSE)&gt;0,
HLOOKUP("Category",'vInfo (Imported)'!$1:$5000,A4160,FALSE),
"")</f>
        <v/>
      </c>
      <c r="F4160" t="str">
        <f>IF(HLOOKUP("OS according to the configuration file",'vInfo (Imported)'!$1:$5000,A4160,FALSE)&gt;0,
HLOOKUP("OS according to the configuration file",'vInfo (Imported)'!$1:$5000,A4160,FALSE),
"")</f>
        <v/>
      </c>
      <c r="G4160" s="1" t="str">
        <f>IF(HLOOKUP("Cluster",'vInfo (Imported)'!$1:$5000,A4160,FALSE)&gt;0,
HLOOKUP("Cluster",'vInfo (Imported)'!$1:$5000,A4160,FALSE),
"")</f>
        <v/>
      </c>
      <c r="K4160" s="28">
        <f>'vCluster (Imported)'!A4160</f>
        <v>0</v>
      </c>
      <c r="L4160">
        <f t="shared" si="387"/>
        <v>0</v>
      </c>
      <c r="M4160">
        <f t="shared" si="388"/>
        <v>0</v>
      </c>
      <c r="N4160">
        <f t="shared" si="389"/>
        <v>0</v>
      </c>
      <c r="O4160" s="1">
        <f t="shared" si="390"/>
        <v>0</v>
      </c>
      <c r="P4160">
        <f>SUMIFS('vCluster (Imported)'!$G:$G,'vCluster (Imported)'!$A:$A,K4160)</f>
        <v>0</v>
      </c>
      <c r="Q4160">
        <f t="shared" si="391"/>
        <v>0</v>
      </c>
    </row>
    <row r="4161" spans="1:17" x14ac:dyDescent="0.3">
      <c r="A4161">
        <f t="shared" si="386"/>
        <v>4161</v>
      </c>
      <c r="B4161" t="str">
        <f>IF(HLOOKUP("Memory",'vInfo (Imported)'!$1:$5000,A4161,FALSE)&gt;0,HLOOKUP("Memory",'vInfo (Imported)'!$1:$5000,A4161,FALSE),"")</f>
        <v/>
      </c>
      <c r="C4161" t="str">
        <f>IF(HLOOKUP("CPUs",'vInfo (Imported)'!$1:$5000,A4161,FALSE)&gt;0,
HLOOKUP("CPUs",'vInfo (Imported)'!$1:$5000,A4161,FALSE),
"")</f>
        <v/>
      </c>
      <c r="D4161" t="str">
        <f>IF(HLOOKUP($D$1,'vInfo (Imported)'!$1:$5000,A4161,FALSE)&gt;0,
HLOOKUP($D$1,'vInfo (Imported)'!$1:$5000,A4161,FALSE),
"")</f>
        <v/>
      </c>
      <c r="E4161" t="str">
        <f>IF(HLOOKUP("Category",'vInfo (Imported)'!$1:$5000,A4161,FALSE)&gt;0,
HLOOKUP("Category",'vInfo (Imported)'!$1:$5000,A4161,FALSE),
"")</f>
        <v/>
      </c>
      <c r="F4161" t="str">
        <f>IF(HLOOKUP("OS according to the configuration file",'vInfo (Imported)'!$1:$5000,A4161,FALSE)&gt;0,
HLOOKUP("OS according to the configuration file",'vInfo (Imported)'!$1:$5000,A4161,FALSE),
"")</f>
        <v/>
      </c>
      <c r="G4161" s="1" t="str">
        <f>IF(HLOOKUP("Cluster",'vInfo (Imported)'!$1:$5000,A4161,FALSE)&gt;0,
HLOOKUP("Cluster",'vInfo (Imported)'!$1:$5000,A4161,FALSE),
"")</f>
        <v/>
      </c>
      <c r="K4161" s="28">
        <f>'vCluster (Imported)'!A4161</f>
        <v>0</v>
      </c>
      <c r="L4161">
        <f t="shared" si="387"/>
        <v>0</v>
      </c>
      <c r="M4161">
        <f t="shared" si="388"/>
        <v>0</v>
      </c>
      <c r="N4161">
        <f t="shared" si="389"/>
        <v>0</v>
      </c>
      <c r="O4161" s="1">
        <f t="shared" si="390"/>
        <v>0</v>
      </c>
      <c r="P4161">
        <f>SUMIFS('vCluster (Imported)'!$G:$G,'vCluster (Imported)'!$A:$A,K4161)</f>
        <v>0</v>
      </c>
      <c r="Q4161">
        <f t="shared" si="391"/>
        <v>0</v>
      </c>
    </row>
    <row r="4162" spans="1:17" x14ac:dyDescent="0.3">
      <c r="A4162">
        <f t="shared" ref="A4162:A4225" si="392">A4161+1</f>
        <v>4162</v>
      </c>
      <c r="B4162" t="str">
        <f>IF(HLOOKUP("Memory",'vInfo (Imported)'!$1:$5000,A4162,FALSE)&gt;0,HLOOKUP("Memory",'vInfo (Imported)'!$1:$5000,A4162,FALSE),"")</f>
        <v/>
      </c>
      <c r="C4162" t="str">
        <f>IF(HLOOKUP("CPUs",'vInfo (Imported)'!$1:$5000,A4162,FALSE)&gt;0,
HLOOKUP("CPUs",'vInfo (Imported)'!$1:$5000,A4162,FALSE),
"")</f>
        <v/>
      </c>
      <c r="D4162" t="str">
        <f>IF(HLOOKUP($D$1,'vInfo (Imported)'!$1:$5000,A4162,FALSE)&gt;0,
HLOOKUP($D$1,'vInfo (Imported)'!$1:$5000,A4162,FALSE),
"")</f>
        <v/>
      </c>
      <c r="E4162" t="str">
        <f>IF(HLOOKUP("Category",'vInfo (Imported)'!$1:$5000,A4162,FALSE)&gt;0,
HLOOKUP("Category",'vInfo (Imported)'!$1:$5000,A4162,FALSE),
"")</f>
        <v/>
      </c>
      <c r="F4162" t="str">
        <f>IF(HLOOKUP("OS according to the configuration file",'vInfo (Imported)'!$1:$5000,A4162,FALSE)&gt;0,
HLOOKUP("OS according to the configuration file",'vInfo (Imported)'!$1:$5000,A4162,FALSE),
"")</f>
        <v/>
      </c>
      <c r="G4162" s="1" t="str">
        <f>IF(HLOOKUP("Cluster",'vInfo (Imported)'!$1:$5000,A4162,FALSE)&gt;0,
HLOOKUP("Cluster",'vInfo (Imported)'!$1:$5000,A4162,FALSE),
"")</f>
        <v/>
      </c>
      <c r="K4162" s="28">
        <f>'vCluster (Imported)'!A4162</f>
        <v>0</v>
      </c>
      <c r="L4162">
        <f t="shared" ref="L4162:L4225" si="393">COUNTIFS(G:G,K4162,$E:$E,$L$1)</f>
        <v>0</v>
      </c>
      <c r="M4162">
        <f t="shared" ref="M4162:M4225" si="394">COUNTIFS(G:G,K4162,$E:$E,$M$1)</f>
        <v>0</v>
      </c>
      <c r="N4162">
        <f t="shared" ref="N4162:N4225" si="395">COUNTIFS(G:G,K4162,$E:$E,$N$1)</f>
        <v>0</v>
      </c>
      <c r="O4162" s="1">
        <f t="shared" ref="O4162:O4225" si="396">COUNTIFS(G:G,K4162,$E:$E,$O$1)</f>
        <v>0</v>
      </c>
      <c r="P4162">
        <f>SUMIFS('vCluster (Imported)'!$G:$G,'vCluster (Imported)'!$A:$A,K4162)</f>
        <v>0</v>
      </c>
      <c r="Q4162">
        <f t="shared" ref="Q4162:Q4225" si="397">IF(L4162&gt;0,P4162,0)</f>
        <v>0</v>
      </c>
    </row>
    <row r="4163" spans="1:17" x14ac:dyDescent="0.3">
      <c r="A4163">
        <f t="shared" si="392"/>
        <v>4163</v>
      </c>
      <c r="B4163" t="str">
        <f>IF(HLOOKUP("Memory",'vInfo (Imported)'!$1:$5000,A4163,FALSE)&gt;0,HLOOKUP("Memory",'vInfo (Imported)'!$1:$5000,A4163,FALSE),"")</f>
        <v/>
      </c>
      <c r="C4163" t="str">
        <f>IF(HLOOKUP("CPUs",'vInfo (Imported)'!$1:$5000,A4163,FALSE)&gt;0,
HLOOKUP("CPUs",'vInfo (Imported)'!$1:$5000,A4163,FALSE),
"")</f>
        <v/>
      </c>
      <c r="D4163" t="str">
        <f>IF(HLOOKUP($D$1,'vInfo (Imported)'!$1:$5000,A4163,FALSE)&gt;0,
HLOOKUP($D$1,'vInfo (Imported)'!$1:$5000,A4163,FALSE),
"")</f>
        <v/>
      </c>
      <c r="E4163" t="str">
        <f>IF(HLOOKUP("Category",'vInfo (Imported)'!$1:$5000,A4163,FALSE)&gt;0,
HLOOKUP("Category",'vInfo (Imported)'!$1:$5000,A4163,FALSE),
"")</f>
        <v/>
      </c>
      <c r="F4163" t="str">
        <f>IF(HLOOKUP("OS according to the configuration file",'vInfo (Imported)'!$1:$5000,A4163,FALSE)&gt;0,
HLOOKUP("OS according to the configuration file",'vInfo (Imported)'!$1:$5000,A4163,FALSE),
"")</f>
        <v/>
      </c>
      <c r="G4163" s="1" t="str">
        <f>IF(HLOOKUP("Cluster",'vInfo (Imported)'!$1:$5000,A4163,FALSE)&gt;0,
HLOOKUP("Cluster",'vInfo (Imported)'!$1:$5000,A4163,FALSE),
"")</f>
        <v/>
      </c>
      <c r="K4163" s="28">
        <f>'vCluster (Imported)'!A4163</f>
        <v>0</v>
      </c>
      <c r="L4163">
        <f t="shared" si="393"/>
        <v>0</v>
      </c>
      <c r="M4163">
        <f t="shared" si="394"/>
        <v>0</v>
      </c>
      <c r="N4163">
        <f t="shared" si="395"/>
        <v>0</v>
      </c>
      <c r="O4163" s="1">
        <f t="shared" si="396"/>
        <v>0</v>
      </c>
      <c r="P4163">
        <f>SUMIFS('vCluster (Imported)'!$G:$G,'vCluster (Imported)'!$A:$A,K4163)</f>
        <v>0</v>
      </c>
      <c r="Q4163">
        <f t="shared" si="397"/>
        <v>0</v>
      </c>
    </row>
    <row r="4164" spans="1:17" x14ac:dyDescent="0.3">
      <c r="A4164">
        <f t="shared" si="392"/>
        <v>4164</v>
      </c>
      <c r="B4164" t="str">
        <f>IF(HLOOKUP("Memory",'vInfo (Imported)'!$1:$5000,A4164,FALSE)&gt;0,HLOOKUP("Memory",'vInfo (Imported)'!$1:$5000,A4164,FALSE),"")</f>
        <v/>
      </c>
      <c r="C4164" t="str">
        <f>IF(HLOOKUP("CPUs",'vInfo (Imported)'!$1:$5000,A4164,FALSE)&gt;0,
HLOOKUP("CPUs",'vInfo (Imported)'!$1:$5000,A4164,FALSE),
"")</f>
        <v/>
      </c>
      <c r="D4164" t="str">
        <f>IF(HLOOKUP($D$1,'vInfo (Imported)'!$1:$5000,A4164,FALSE)&gt;0,
HLOOKUP($D$1,'vInfo (Imported)'!$1:$5000,A4164,FALSE),
"")</f>
        <v/>
      </c>
      <c r="E4164" t="str">
        <f>IF(HLOOKUP("Category",'vInfo (Imported)'!$1:$5000,A4164,FALSE)&gt;0,
HLOOKUP("Category",'vInfo (Imported)'!$1:$5000,A4164,FALSE),
"")</f>
        <v/>
      </c>
      <c r="F4164" t="str">
        <f>IF(HLOOKUP("OS according to the configuration file",'vInfo (Imported)'!$1:$5000,A4164,FALSE)&gt;0,
HLOOKUP("OS according to the configuration file",'vInfo (Imported)'!$1:$5000,A4164,FALSE),
"")</f>
        <v/>
      </c>
      <c r="G4164" s="1" t="str">
        <f>IF(HLOOKUP("Cluster",'vInfo (Imported)'!$1:$5000,A4164,FALSE)&gt;0,
HLOOKUP("Cluster",'vInfo (Imported)'!$1:$5000,A4164,FALSE),
"")</f>
        <v/>
      </c>
      <c r="K4164" s="28">
        <f>'vCluster (Imported)'!A4164</f>
        <v>0</v>
      </c>
      <c r="L4164">
        <f t="shared" si="393"/>
        <v>0</v>
      </c>
      <c r="M4164">
        <f t="shared" si="394"/>
        <v>0</v>
      </c>
      <c r="N4164">
        <f t="shared" si="395"/>
        <v>0</v>
      </c>
      <c r="O4164" s="1">
        <f t="shared" si="396"/>
        <v>0</v>
      </c>
      <c r="P4164">
        <f>SUMIFS('vCluster (Imported)'!$G:$G,'vCluster (Imported)'!$A:$A,K4164)</f>
        <v>0</v>
      </c>
      <c r="Q4164">
        <f t="shared" si="397"/>
        <v>0</v>
      </c>
    </row>
    <row r="4165" spans="1:17" x14ac:dyDescent="0.3">
      <c r="A4165">
        <f t="shared" si="392"/>
        <v>4165</v>
      </c>
      <c r="B4165" t="str">
        <f>IF(HLOOKUP("Memory",'vInfo (Imported)'!$1:$5000,A4165,FALSE)&gt;0,HLOOKUP("Memory",'vInfo (Imported)'!$1:$5000,A4165,FALSE),"")</f>
        <v/>
      </c>
      <c r="C4165" t="str">
        <f>IF(HLOOKUP("CPUs",'vInfo (Imported)'!$1:$5000,A4165,FALSE)&gt;0,
HLOOKUP("CPUs",'vInfo (Imported)'!$1:$5000,A4165,FALSE),
"")</f>
        <v/>
      </c>
      <c r="D4165" t="str">
        <f>IF(HLOOKUP($D$1,'vInfo (Imported)'!$1:$5000,A4165,FALSE)&gt;0,
HLOOKUP($D$1,'vInfo (Imported)'!$1:$5000,A4165,FALSE),
"")</f>
        <v/>
      </c>
      <c r="E4165" t="str">
        <f>IF(HLOOKUP("Category",'vInfo (Imported)'!$1:$5000,A4165,FALSE)&gt;0,
HLOOKUP("Category",'vInfo (Imported)'!$1:$5000,A4165,FALSE),
"")</f>
        <v/>
      </c>
      <c r="F4165" t="str">
        <f>IF(HLOOKUP("OS according to the configuration file",'vInfo (Imported)'!$1:$5000,A4165,FALSE)&gt;0,
HLOOKUP("OS according to the configuration file",'vInfo (Imported)'!$1:$5000,A4165,FALSE),
"")</f>
        <v/>
      </c>
      <c r="G4165" s="1" t="str">
        <f>IF(HLOOKUP("Cluster",'vInfo (Imported)'!$1:$5000,A4165,FALSE)&gt;0,
HLOOKUP("Cluster",'vInfo (Imported)'!$1:$5000,A4165,FALSE),
"")</f>
        <v/>
      </c>
      <c r="K4165" s="28">
        <f>'vCluster (Imported)'!A4165</f>
        <v>0</v>
      </c>
      <c r="L4165">
        <f t="shared" si="393"/>
        <v>0</v>
      </c>
      <c r="M4165">
        <f t="shared" si="394"/>
        <v>0</v>
      </c>
      <c r="N4165">
        <f t="shared" si="395"/>
        <v>0</v>
      </c>
      <c r="O4165" s="1">
        <f t="shared" si="396"/>
        <v>0</v>
      </c>
      <c r="P4165">
        <f>SUMIFS('vCluster (Imported)'!$G:$G,'vCluster (Imported)'!$A:$A,K4165)</f>
        <v>0</v>
      </c>
      <c r="Q4165">
        <f t="shared" si="397"/>
        <v>0</v>
      </c>
    </row>
    <row r="4166" spans="1:17" x14ac:dyDescent="0.3">
      <c r="A4166">
        <f t="shared" si="392"/>
        <v>4166</v>
      </c>
      <c r="B4166" t="str">
        <f>IF(HLOOKUP("Memory",'vInfo (Imported)'!$1:$5000,A4166,FALSE)&gt;0,HLOOKUP("Memory",'vInfo (Imported)'!$1:$5000,A4166,FALSE),"")</f>
        <v/>
      </c>
      <c r="C4166" t="str">
        <f>IF(HLOOKUP("CPUs",'vInfo (Imported)'!$1:$5000,A4166,FALSE)&gt;0,
HLOOKUP("CPUs",'vInfo (Imported)'!$1:$5000,A4166,FALSE),
"")</f>
        <v/>
      </c>
      <c r="D4166" t="str">
        <f>IF(HLOOKUP($D$1,'vInfo (Imported)'!$1:$5000,A4166,FALSE)&gt;0,
HLOOKUP($D$1,'vInfo (Imported)'!$1:$5000,A4166,FALSE),
"")</f>
        <v/>
      </c>
      <c r="E4166" t="str">
        <f>IF(HLOOKUP("Category",'vInfo (Imported)'!$1:$5000,A4166,FALSE)&gt;0,
HLOOKUP("Category",'vInfo (Imported)'!$1:$5000,A4166,FALSE),
"")</f>
        <v/>
      </c>
      <c r="F4166" t="str">
        <f>IF(HLOOKUP("OS according to the configuration file",'vInfo (Imported)'!$1:$5000,A4166,FALSE)&gt;0,
HLOOKUP("OS according to the configuration file",'vInfo (Imported)'!$1:$5000,A4166,FALSE),
"")</f>
        <v/>
      </c>
      <c r="G4166" s="1" t="str">
        <f>IF(HLOOKUP("Cluster",'vInfo (Imported)'!$1:$5000,A4166,FALSE)&gt;0,
HLOOKUP("Cluster",'vInfo (Imported)'!$1:$5000,A4166,FALSE),
"")</f>
        <v/>
      </c>
      <c r="K4166" s="28">
        <f>'vCluster (Imported)'!A4166</f>
        <v>0</v>
      </c>
      <c r="L4166">
        <f t="shared" si="393"/>
        <v>0</v>
      </c>
      <c r="M4166">
        <f t="shared" si="394"/>
        <v>0</v>
      </c>
      <c r="N4166">
        <f t="shared" si="395"/>
        <v>0</v>
      </c>
      <c r="O4166" s="1">
        <f t="shared" si="396"/>
        <v>0</v>
      </c>
      <c r="P4166">
        <f>SUMIFS('vCluster (Imported)'!$G:$G,'vCluster (Imported)'!$A:$A,K4166)</f>
        <v>0</v>
      </c>
      <c r="Q4166">
        <f t="shared" si="397"/>
        <v>0</v>
      </c>
    </row>
    <row r="4167" spans="1:17" x14ac:dyDescent="0.3">
      <c r="A4167">
        <f t="shared" si="392"/>
        <v>4167</v>
      </c>
      <c r="B4167" t="str">
        <f>IF(HLOOKUP("Memory",'vInfo (Imported)'!$1:$5000,A4167,FALSE)&gt;0,HLOOKUP("Memory",'vInfo (Imported)'!$1:$5000,A4167,FALSE),"")</f>
        <v/>
      </c>
      <c r="C4167" t="str">
        <f>IF(HLOOKUP("CPUs",'vInfo (Imported)'!$1:$5000,A4167,FALSE)&gt;0,
HLOOKUP("CPUs",'vInfo (Imported)'!$1:$5000,A4167,FALSE),
"")</f>
        <v/>
      </c>
      <c r="D4167" t="str">
        <f>IF(HLOOKUP($D$1,'vInfo (Imported)'!$1:$5000,A4167,FALSE)&gt;0,
HLOOKUP($D$1,'vInfo (Imported)'!$1:$5000,A4167,FALSE),
"")</f>
        <v/>
      </c>
      <c r="E4167" t="str">
        <f>IF(HLOOKUP("Category",'vInfo (Imported)'!$1:$5000,A4167,FALSE)&gt;0,
HLOOKUP("Category",'vInfo (Imported)'!$1:$5000,A4167,FALSE),
"")</f>
        <v/>
      </c>
      <c r="F4167" t="str">
        <f>IF(HLOOKUP("OS according to the configuration file",'vInfo (Imported)'!$1:$5000,A4167,FALSE)&gt;0,
HLOOKUP("OS according to the configuration file",'vInfo (Imported)'!$1:$5000,A4167,FALSE),
"")</f>
        <v/>
      </c>
      <c r="G4167" s="1" t="str">
        <f>IF(HLOOKUP("Cluster",'vInfo (Imported)'!$1:$5000,A4167,FALSE)&gt;0,
HLOOKUP("Cluster",'vInfo (Imported)'!$1:$5000,A4167,FALSE),
"")</f>
        <v/>
      </c>
      <c r="K4167" s="28">
        <f>'vCluster (Imported)'!A4167</f>
        <v>0</v>
      </c>
      <c r="L4167">
        <f t="shared" si="393"/>
        <v>0</v>
      </c>
      <c r="M4167">
        <f t="shared" si="394"/>
        <v>0</v>
      </c>
      <c r="N4167">
        <f t="shared" si="395"/>
        <v>0</v>
      </c>
      <c r="O4167" s="1">
        <f t="shared" si="396"/>
        <v>0</v>
      </c>
      <c r="P4167">
        <f>SUMIFS('vCluster (Imported)'!$G:$G,'vCluster (Imported)'!$A:$A,K4167)</f>
        <v>0</v>
      </c>
      <c r="Q4167">
        <f t="shared" si="397"/>
        <v>0</v>
      </c>
    </row>
    <row r="4168" spans="1:17" x14ac:dyDescent="0.3">
      <c r="A4168">
        <f t="shared" si="392"/>
        <v>4168</v>
      </c>
      <c r="B4168" t="str">
        <f>IF(HLOOKUP("Memory",'vInfo (Imported)'!$1:$5000,A4168,FALSE)&gt;0,HLOOKUP("Memory",'vInfo (Imported)'!$1:$5000,A4168,FALSE),"")</f>
        <v/>
      </c>
      <c r="C4168" t="str">
        <f>IF(HLOOKUP("CPUs",'vInfo (Imported)'!$1:$5000,A4168,FALSE)&gt;0,
HLOOKUP("CPUs",'vInfo (Imported)'!$1:$5000,A4168,FALSE),
"")</f>
        <v/>
      </c>
      <c r="D4168" t="str">
        <f>IF(HLOOKUP($D$1,'vInfo (Imported)'!$1:$5000,A4168,FALSE)&gt;0,
HLOOKUP($D$1,'vInfo (Imported)'!$1:$5000,A4168,FALSE),
"")</f>
        <v/>
      </c>
      <c r="E4168" t="str">
        <f>IF(HLOOKUP("Category",'vInfo (Imported)'!$1:$5000,A4168,FALSE)&gt;0,
HLOOKUP("Category",'vInfo (Imported)'!$1:$5000,A4168,FALSE),
"")</f>
        <v/>
      </c>
      <c r="F4168" t="str">
        <f>IF(HLOOKUP("OS according to the configuration file",'vInfo (Imported)'!$1:$5000,A4168,FALSE)&gt;0,
HLOOKUP("OS according to the configuration file",'vInfo (Imported)'!$1:$5000,A4168,FALSE),
"")</f>
        <v/>
      </c>
      <c r="G4168" s="1" t="str">
        <f>IF(HLOOKUP("Cluster",'vInfo (Imported)'!$1:$5000,A4168,FALSE)&gt;0,
HLOOKUP("Cluster",'vInfo (Imported)'!$1:$5000,A4168,FALSE),
"")</f>
        <v/>
      </c>
      <c r="K4168" s="28">
        <f>'vCluster (Imported)'!A4168</f>
        <v>0</v>
      </c>
      <c r="L4168">
        <f t="shared" si="393"/>
        <v>0</v>
      </c>
      <c r="M4168">
        <f t="shared" si="394"/>
        <v>0</v>
      </c>
      <c r="N4168">
        <f t="shared" si="395"/>
        <v>0</v>
      </c>
      <c r="O4168" s="1">
        <f t="shared" si="396"/>
        <v>0</v>
      </c>
      <c r="P4168">
        <f>SUMIFS('vCluster (Imported)'!$G:$G,'vCluster (Imported)'!$A:$A,K4168)</f>
        <v>0</v>
      </c>
      <c r="Q4168">
        <f t="shared" si="397"/>
        <v>0</v>
      </c>
    </row>
    <row r="4169" spans="1:17" x14ac:dyDescent="0.3">
      <c r="A4169">
        <f t="shared" si="392"/>
        <v>4169</v>
      </c>
      <c r="B4169" t="str">
        <f>IF(HLOOKUP("Memory",'vInfo (Imported)'!$1:$5000,A4169,FALSE)&gt;0,HLOOKUP("Memory",'vInfo (Imported)'!$1:$5000,A4169,FALSE),"")</f>
        <v/>
      </c>
      <c r="C4169" t="str">
        <f>IF(HLOOKUP("CPUs",'vInfo (Imported)'!$1:$5000,A4169,FALSE)&gt;0,
HLOOKUP("CPUs",'vInfo (Imported)'!$1:$5000,A4169,FALSE),
"")</f>
        <v/>
      </c>
      <c r="D4169" t="str">
        <f>IF(HLOOKUP($D$1,'vInfo (Imported)'!$1:$5000,A4169,FALSE)&gt;0,
HLOOKUP($D$1,'vInfo (Imported)'!$1:$5000,A4169,FALSE),
"")</f>
        <v/>
      </c>
      <c r="E4169" t="str">
        <f>IF(HLOOKUP("Category",'vInfo (Imported)'!$1:$5000,A4169,FALSE)&gt;0,
HLOOKUP("Category",'vInfo (Imported)'!$1:$5000,A4169,FALSE),
"")</f>
        <v/>
      </c>
      <c r="F4169" t="str">
        <f>IF(HLOOKUP("OS according to the configuration file",'vInfo (Imported)'!$1:$5000,A4169,FALSE)&gt;0,
HLOOKUP("OS according to the configuration file",'vInfo (Imported)'!$1:$5000,A4169,FALSE),
"")</f>
        <v/>
      </c>
      <c r="G4169" s="1" t="str">
        <f>IF(HLOOKUP("Cluster",'vInfo (Imported)'!$1:$5000,A4169,FALSE)&gt;0,
HLOOKUP("Cluster",'vInfo (Imported)'!$1:$5000,A4169,FALSE),
"")</f>
        <v/>
      </c>
      <c r="K4169" s="28">
        <f>'vCluster (Imported)'!A4169</f>
        <v>0</v>
      </c>
      <c r="L4169">
        <f t="shared" si="393"/>
        <v>0</v>
      </c>
      <c r="M4169">
        <f t="shared" si="394"/>
        <v>0</v>
      </c>
      <c r="N4169">
        <f t="shared" si="395"/>
        <v>0</v>
      </c>
      <c r="O4169" s="1">
        <f t="shared" si="396"/>
        <v>0</v>
      </c>
      <c r="P4169">
        <f>SUMIFS('vCluster (Imported)'!$G:$G,'vCluster (Imported)'!$A:$A,K4169)</f>
        <v>0</v>
      </c>
      <c r="Q4169">
        <f t="shared" si="397"/>
        <v>0</v>
      </c>
    </row>
    <row r="4170" spans="1:17" x14ac:dyDescent="0.3">
      <c r="A4170">
        <f t="shared" si="392"/>
        <v>4170</v>
      </c>
      <c r="B4170" t="str">
        <f>IF(HLOOKUP("Memory",'vInfo (Imported)'!$1:$5000,A4170,FALSE)&gt;0,HLOOKUP("Memory",'vInfo (Imported)'!$1:$5000,A4170,FALSE),"")</f>
        <v/>
      </c>
      <c r="C4170" t="str">
        <f>IF(HLOOKUP("CPUs",'vInfo (Imported)'!$1:$5000,A4170,FALSE)&gt;0,
HLOOKUP("CPUs",'vInfo (Imported)'!$1:$5000,A4170,FALSE),
"")</f>
        <v/>
      </c>
      <c r="D4170" t="str">
        <f>IF(HLOOKUP($D$1,'vInfo (Imported)'!$1:$5000,A4170,FALSE)&gt;0,
HLOOKUP($D$1,'vInfo (Imported)'!$1:$5000,A4170,FALSE),
"")</f>
        <v/>
      </c>
      <c r="E4170" t="str">
        <f>IF(HLOOKUP("Category",'vInfo (Imported)'!$1:$5000,A4170,FALSE)&gt;0,
HLOOKUP("Category",'vInfo (Imported)'!$1:$5000,A4170,FALSE),
"")</f>
        <v/>
      </c>
      <c r="F4170" t="str">
        <f>IF(HLOOKUP("OS according to the configuration file",'vInfo (Imported)'!$1:$5000,A4170,FALSE)&gt;0,
HLOOKUP("OS according to the configuration file",'vInfo (Imported)'!$1:$5000,A4170,FALSE),
"")</f>
        <v/>
      </c>
      <c r="G4170" s="1" t="str">
        <f>IF(HLOOKUP("Cluster",'vInfo (Imported)'!$1:$5000,A4170,FALSE)&gt;0,
HLOOKUP("Cluster",'vInfo (Imported)'!$1:$5000,A4170,FALSE),
"")</f>
        <v/>
      </c>
      <c r="K4170" s="28">
        <f>'vCluster (Imported)'!A4170</f>
        <v>0</v>
      </c>
      <c r="L4170">
        <f t="shared" si="393"/>
        <v>0</v>
      </c>
      <c r="M4170">
        <f t="shared" si="394"/>
        <v>0</v>
      </c>
      <c r="N4170">
        <f t="shared" si="395"/>
        <v>0</v>
      </c>
      <c r="O4170" s="1">
        <f t="shared" si="396"/>
        <v>0</v>
      </c>
      <c r="P4170">
        <f>SUMIFS('vCluster (Imported)'!$G:$G,'vCluster (Imported)'!$A:$A,K4170)</f>
        <v>0</v>
      </c>
      <c r="Q4170">
        <f t="shared" si="397"/>
        <v>0</v>
      </c>
    </row>
    <row r="4171" spans="1:17" x14ac:dyDescent="0.3">
      <c r="A4171">
        <f t="shared" si="392"/>
        <v>4171</v>
      </c>
      <c r="B4171" t="str">
        <f>IF(HLOOKUP("Memory",'vInfo (Imported)'!$1:$5000,A4171,FALSE)&gt;0,HLOOKUP("Memory",'vInfo (Imported)'!$1:$5000,A4171,FALSE),"")</f>
        <v/>
      </c>
      <c r="C4171" t="str">
        <f>IF(HLOOKUP("CPUs",'vInfo (Imported)'!$1:$5000,A4171,FALSE)&gt;0,
HLOOKUP("CPUs",'vInfo (Imported)'!$1:$5000,A4171,FALSE),
"")</f>
        <v/>
      </c>
      <c r="D4171" t="str">
        <f>IF(HLOOKUP($D$1,'vInfo (Imported)'!$1:$5000,A4171,FALSE)&gt;0,
HLOOKUP($D$1,'vInfo (Imported)'!$1:$5000,A4171,FALSE),
"")</f>
        <v/>
      </c>
      <c r="E4171" t="str">
        <f>IF(HLOOKUP("Category",'vInfo (Imported)'!$1:$5000,A4171,FALSE)&gt;0,
HLOOKUP("Category",'vInfo (Imported)'!$1:$5000,A4171,FALSE),
"")</f>
        <v/>
      </c>
      <c r="F4171" t="str">
        <f>IF(HLOOKUP("OS according to the configuration file",'vInfo (Imported)'!$1:$5000,A4171,FALSE)&gt;0,
HLOOKUP("OS according to the configuration file",'vInfo (Imported)'!$1:$5000,A4171,FALSE),
"")</f>
        <v/>
      </c>
      <c r="G4171" s="1" t="str">
        <f>IF(HLOOKUP("Cluster",'vInfo (Imported)'!$1:$5000,A4171,FALSE)&gt;0,
HLOOKUP("Cluster",'vInfo (Imported)'!$1:$5000,A4171,FALSE),
"")</f>
        <v/>
      </c>
      <c r="K4171" s="28">
        <f>'vCluster (Imported)'!A4171</f>
        <v>0</v>
      </c>
      <c r="L4171">
        <f t="shared" si="393"/>
        <v>0</v>
      </c>
      <c r="M4171">
        <f t="shared" si="394"/>
        <v>0</v>
      </c>
      <c r="N4171">
        <f t="shared" si="395"/>
        <v>0</v>
      </c>
      <c r="O4171" s="1">
        <f t="shared" si="396"/>
        <v>0</v>
      </c>
      <c r="P4171">
        <f>SUMIFS('vCluster (Imported)'!$G:$G,'vCluster (Imported)'!$A:$A,K4171)</f>
        <v>0</v>
      </c>
      <c r="Q4171">
        <f t="shared" si="397"/>
        <v>0</v>
      </c>
    </row>
    <row r="4172" spans="1:17" x14ac:dyDescent="0.3">
      <c r="A4172">
        <f t="shared" si="392"/>
        <v>4172</v>
      </c>
      <c r="B4172" t="str">
        <f>IF(HLOOKUP("Memory",'vInfo (Imported)'!$1:$5000,A4172,FALSE)&gt;0,HLOOKUP("Memory",'vInfo (Imported)'!$1:$5000,A4172,FALSE),"")</f>
        <v/>
      </c>
      <c r="C4172" t="str">
        <f>IF(HLOOKUP("CPUs",'vInfo (Imported)'!$1:$5000,A4172,FALSE)&gt;0,
HLOOKUP("CPUs",'vInfo (Imported)'!$1:$5000,A4172,FALSE),
"")</f>
        <v/>
      </c>
      <c r="D4172" t="str">
        <f>IF(HLOOKUP($D$1,'vInfo (Imported)'!$1:$5000,A4172,FALSE)&gt;0,
HLOOKUP($D$1,'vInfo (Imported)'!$1:$5000,A4172,FALSE),
"")</f>
        <v/>
      </c>
      <c r="E4172" t="str">
        <f>IF(HLOOKUP("Category",'vInfo (Imported)'!$1:$5000,A4172,FALSE)&gt;0,
HLOOKUP("Category",'vInfo (Imported)'!$1:$5000,A4172,FALSE),
"")</f>
        <v/>
      </c>
      <c r="F4172" t="str">
        <f>IF(HLOOKUP("OS according to the configuration file",'vInfo (Imported)'!$1:$5000,A4172,FALSE)&gt;0,
HLOOKUP("OS according to the configuration file",'vInfo (Imported)'!$1:$5000,A4172,FALSE),
"")</f>
        <v/>
      </c>
      <c r="G4172" s="1" t="str">
        <f>IF(HLOOKUP("Cluster",'vInfo (Imported)'!$1:$5000,A4172,FALSE)&gt;0,
HLOOKUP("Cluster",'vInfo (Imported)'!$1:$5000,A4172,FALSE),
"")</f>
        <v/>
      </c>
      <c r="K4172" s="28">
        <f>'vCluster (Imported)'!A4172</f>
        <v>0</v>
      </c>
      <c r="L4172">
        <f t="shared" si="393"/>
        <v>0</v>
      </c>
      <c r="M4172">
        <f t="shared" si="394"/>
        <v>0</v>
      </c>
      <c r="N4172">
        <f t="shared" si="395"/>
        <v>0</v>
      </c>
      <c r="O4172" s="1">
        <f t="shared" si="396"/>
        <v>0</v>
      </c>
      <c r="P4172">
        <f>SUMIFS('vCluster (Imported)'!$G:$G,'vCluster (Imported)'!$A:$A,K4172)</f>
        <v>0</v>
      </c>
      <c r="Q4172">
        <f t="shared" si="397"/>
        <v>0</v>
      </c>
    </row>
    <row r="4173" spans="1:17" x14ac:dyDescent="0.3">
      <c r="A4173">
        <f t="shared" si="392"/>
        <v>4173</v>
      </c>
      <c r="B4173" t="str">
        <f>IF(HLOOKUP("Memory",'vInfo (Imported)'!$1:$5000,A4173,FALSE)&gt;0,HLOOKUP("Memory",'vInfo (Imported)'!$1:$5000,A4173,FALSE),"")</f>
        <v/>
      </c>
      <c r="C4173" t="str">
        <f>IF(HLOOKUP("CPUs",'vInfo (Imported)'!$1:$5000,A4173,FALSE)&gt;0,
HLOOKUP("CPUs",'vInfo (Imported)'!$1:$5000,A4173,FALSE),
"")</f>
        <v/>
      </c>
      <c r="D4173" t="str">
        <f>IF(HLOOKUP($D$1,'vInfo (Imported)'!$1:$5000,A4173,FALSE)&gt;0,
HLOOKUP($D$1,'vInfo (Imported)'!$1:$5000,A4173,FALSE),
"")</f>
        <v/>
      </c>
      <c r="E4173" t="str">
        <f>IF(HLOOKUP("Category",'vInfo (Imported)'!$1:$5000,A4173,FALSE)&gt;0,
HLOOKUP("Category",'vInfo (Imported)'!$1:$5000,A4173,FALSE),
"")</f>
        <v/>
      </c>
      <c r="F4173" t="str">
        <f>IF(HLOOKUP("OS according to the configuration file",'vInfo (Imported)'!$1:$5000,A4173,FALSE)&gt;0,
HLOOKUP("OS according to the configuration file",'vInfo (Imported)'!$1:$5000,A4173,FALSE),
"")</f>
        <v/>
      </c>
      <c r="G4173" s="1" t="str">
        <f>IF(HLOOKUP("Cluster",'vInfo (Imported)'!$1:$5000,A4173,FALSE)&gt;0,
HLOOKUP("Cluster",'vInfo (Imported)'!$1:$5000,A4173,FALSE),
"")</f>
        <v/>
      </c>
      <c r="K4173" s="28">
        <f>'vCluster (Imported)'!A4173</f>
        <v>0</v>
      </c>
      <c r="L4173">
        <f t="shared" si="393"/>
        <v>0</v>
      </c>
      <c r="M4173">
        <f t="shared" si="394"/>
        <v>0</v>
      </c>
      <c r="N4173">
        <f t="shared" si="395"/>
        <v>0</v>
      </c>
      <c r="O4173" s="1">
        <f t="shared" si="396"/>
        <v>0</v>
      </c>
      <c r="P4173">
        <f>SUMIFS('vCluster (Imported)'!$G:$G,'vCluster (Imported)'!$A:$A,K4173)</f>
        <v>0</v>
      </c>
      <c r="Q4173">
        <f t="shared" si="397"/>
        <v>0</v>
      </c>
    </row>
    <row r="4174" spans="1:17" x14ac:dyDescent="0.3">
      <c r="A4174">
        <f t="shared" si="392"/>
        <v>4174</v>
      </c>
      <c r="B4174" t="str">
        <f>IF(HLOOKUP("Memory",'vInfo (Imported)'!$1:$5000,A4174,FALSE)&gt;0,HLOOKUP("Memory",'vInfo (Imported)'!$1:$5000,A4174,FALSE),"")</f>
        <v/>
      </c>
      <c r="C4174" t="str">
        <f>IF(HLOOKUP("CPUs",'vInfo (Imported)'!$1:$5000,A4174,FALSE)&gt;0,
HLOOKUP("CPUs",'vInfo (Imported)'!$1:$5000,A4174,FALSE),
"")</f>
        <v/>
      </c>
      <c r="D4174" t="str">
        <f>IF(HLOOKUP($D$1,'vInfo (Imported)'!$1:$5000,A4174,FALSE)&gt;0,
HLOOKUP($D$1,'vInfo (Imported)'!$1:$5000,A4174,FALSE),
"")</f>
        <v/>
      </c>
      <c r="E4174" t="str">
        <f>IF(HLOOKUP("Category",'vInfo (Imported)'!$1:$5000,A4174,FALSE)&gt;0,
HLOOKUP("Category",'vInfo (Imported)'!$1:$5000,A4174,FALSE),
"")</f>
        <v/>
      </c>
      <c r="F4174" t="str">
        <f>IF(HLOOKUP("OS according to the configuration file",'vInfo (Imported)'!$1:$5000,A4174,FALSE)&gt;0,
HLOOKUP("OS according to the configuration file",'vInfo (Imported)'!$1:$5000,A4174,FALSE),
"")</f>
        <v/>
      </c>
      <c r="G4174" s="1" t="str">
        <f>IF(HLOOKUP("Cluster",'vInfo (Imported)'!$1:$5000,A4174,FALSE)&gt;0,
HLOOKUP("Cluster",'vInfo (Imported)'!$1:$5000,A4174,FALSE),
"")</f>
        <v/>
      </c>
      <c r="K4174" s="28">
        <f>'vCluster (Imported)'!A4174</f>
        <v>0</v>
      </c>
      <c r="L4174">
        <f t="shared" si="393"/>
        <v>0</v>
      </c>
      <c r="M4174">
        <f t="shared" si="394"/>
        <v>0</v>
      </c>
      <c r="N4174">
        <f t="shared" si="395"/>
        <v>0</v>
      </c>
      <c r="O4174" s="1">
        <f t="shared" si="396"/>
        <v>0</v>
      </c>
      <c r="P4174">
        <f>SUMIFS('vCluster (Imported)'!$G:$G,'vCluster (Imported)'!$A:$A,K4174)</f>
        <v>0</v>
      </c>
      <c r="Q4174">
        <f t="shared" si="397"/>
        <v>0</v>
      </c>
    </row>
    <row r="4175" spans="1:17" x14ac:dyDescent="0.3">
      <c r="A4175">
        <f t="shared" si="392"/>
        <v>4175</v>
      </c>
      <c r="B4175" t="str">
        <f>IF(HLOOKUP("Memory",'vInfo (Imported)'!$1:$5000,A4175,FALSE)&gt;0,HLOOKUP("Memory",'vInfo (Imported)'!$1:$5000,A4175,FALSE),"")</f>
        <v/>
      </c>
      <c r="C4175" t="str">
        <f>IF(HLOOKUP("CPUs",'vInfo (Imported)'!$1:$5000,A4175,FALSE)&gt;0,
HLOOKUP("CPUs",'vInfo (Imported)'!$1:$5000,A4175,FALSE),
"")</f>
        <v/>
      </c>
      <c r="D4175" t="str">
        <f>IF(HLOOKUP($D$1,'vInfo (Imported)'!$1:$5000,A4175,FALSE)&gt;0,
HLOOKUP($D$1,'vInfo (Imported)'!$1:$5000,A4175,FALSE),
"")</f>
        <v/>
      </c>
      <c r="E4175" t="str">
        <f>IF(HLOOKUP("Category",'vInfo (Imported)'!$1:$5000,A4175,FALSE)&gt;0,
HLOOKUP("Category",'vInfo (Imported)'!$1:$5000,A4175,FALSE),
"")</f>
        <v/>
      </c>
      <c r="F4175" t="str">
        <f>IF(HLOOKUP("OS according to the configuration file",'vInfo (Imported)'!$1:$5000,A4175,FALSE)&gt;0,
HLOOKUP("OS according to the configuration file",'vInfo (Imported)'!$1:$5000,A4175,FALSE),
"")</f>
        <v/>
      </c>
      <c r="G4175" s="1" t="str">
        <f>IF(HLOOKUP("Cluster",'vInfo (Imported)'!$1:$5000,A4175,FALSE)&gt;0,
HLOOKUP("Cluster",'vInfo (Imported)'!$1:$5000,A4175,FALSE),
"")</f>
        <v/>
      </c>
      <c r="K4175" s="28">
        <f>'vCluster (Imported)'!A4175</f>
        <v>0</v>
      </c>
      <c r="L4175">
        <f t="shared" si="393"/>
        <v>0</v>
      </c>
      <c r="M4175">
        <f t="shared" si="394"/>
        <v>0</v>
      </c>
      <c r="N4175">
        <f t="shared" si="395"/>
        <v>0</v>
      </c>
      <c r="O4175" s="1">
        <f t="shared" si="396"/>
        <v>0</v>
      </c>
      <c r="P4175">
        <f>SUMIFS('vCluster (Imported)'!$G:$G,'vCluster (Imported)'!$A:$A,K4175)</f>
        <v>0</v>
      </c>
      <c r="Q4175">
        <f t="shared" si="397"/>
        <v>0</v>
      </c>
    </row>
    <row r="4176" spans="1:17" x14ac:dyDescent="0.3">
      <c r="A4176">
        <f t="shared" si="392"/>
        <v>4176</v>
      </c>
      <c r="B4176" t="str">
        <f>IF(HLOOKUP("Memory",'vInfo (Imported)'!$1:$5000,A4176,FALSE)&gt;0,HLOOKUP("Memory",'vInfo (Imported)'!$1:$5000,A4176,FALSE),"")</f>
        <v/>
      </c>
      <c r="C4176" t="str">
        <f>IF(HLOOKUP("CPUs",'vInfo (Imported)'!$1:$5000,A4176,FALSE)&gt;0,
HLOOKUP("CPUs",'vInfo (Imported)'!$1:$5000,A4176,FALSE),
"")</f>
        <v/>
      </c>
      <c r="D4176" t="str">
        <f>IF(HLOOKUP($D$1,'vInfo (Imported)'!$1:$5000,A4176,FALSE)&gt;0,
HLOOKUP($D$1,'vInfo (Imported)'!$1:$5000,A4176,FALSE),
"")</f>
        <v/>
      </c>
      <c r="E4176" t="str">
        <f>IF(HLOOKUP("Category",'vInfo (Imported)'!$1:$5000,A4176,FALSE)&gt;0,
HLOOKUP("Category",'vInfo (Imported)'!$1:$5000,A4176,FALSE),
"")</f>
        <v/>
      </c>
      <c r="F4176" t="str">
        <f>IF(HLOOKUP("OS according to the configuration file",'vInfo (Imported)'!$1:$5000,A4176,FALSE)&gt;0,
HLOOKUP("OS according to the configuration file",'vInfo (Imported)'!$1:$5000,A4176,FALSE),
"")</f>
        <v/>
      </c>
      <c r="G4176" s="1" t="str">
        <f>IF(HLOOKUP("Cluster",'vInfo (Imported)'!$1:$5000,A4176,FALSE)&gt;0,
HLOOKUP("Cluster",'vInfo (Imported)'!$1:$5000,A4176,FALSE),
"")</f>
        <v/>
      </c>
      <c r="K4176" s="28">
        <f>'vCluster (Imported)'!A4176</f>
        <v>0</v>
      </c>
      <c r="L4176">
        <f t="shared" si="393"/>
        <v>0</v>
      </c>
      <c r="M4176">
        <f t="shared" si="394"/>
        <v>0</v>
      </c>
      <c r="N4176">
        <f t="shared" si="395"/>
        <v>0</v>
      </c>
      <c r="O4176" s="1">
        <f t="shared" si="396"/>
        <v>0</v>
      </c>
      <c r="P4176">
        <f>SUMIFS('vCluster (Imported)'!$G:$G,'vCluster (Imported)'!$A:$A,K4176)</f>
        <v>0</v>
      </c>
      <c r="Q4176">
        <f t="shared" si="397"/>
        <v>0</v>
      </c>
    </row>
    <row r="4177" spans="1:17" x14ac:dyDescent="0.3">
      <c r="A4177">
        <f t="shared" si="392"/>
        <v>4177</v>
      </c>
      <c r="B4177" t="str">
        <f>IF(HLOOKUP("Memory",'vInfo (Imported)'!$1:$5000,A4177,FALSE)&gt;0,HLOOKUP("Memory",'vInfo (Imported)'!$1:$5000,A4177,FALSE),"")</f>
        <v/>
      </c>
      <c r="C4177" t="str">
        <f>IF(HLOOKUP("CPUs",'vInfo (Imported)'!$1:$5000,A4177,FALSE)&gt;0,
HLOOKUP("CPUs",'vInfo (Imported)'!$1:$5000,A4177,FALSE),
"")</f>
        <v/>
      </c>
      <c r="D4177" t="str">
        <f>IF(HLOOKUP($D$1,'vInfo (Imported)'!$1:$5000,A4177,FALSE)&gt;0,
HLOOKUP($D$1,'vInfo (Imported)'!$1:$5000,A4177,FALSE),
"")</f>
        <v/>
      </c>
      <c r="E4177" t="str">
        <f>IF(HLOOKUP("Category",'vInfo (Imported)'!$1:$5000,A4177,FALSE)&gt;0,
HLOOKUP("Category",'vInfo (Imported)'!$1:$5000,A4177,FALSE),
"")</f>
        <v/>
      </c>
      <c r="F4177" t="str">
        <f>IF(HLOOKUP("OS according to the configuration file",'vInfo (Imported)'!$1:$5000,A4177,FALSE)&gt;0,
HLOOKUP("OS according to the configuration file",'vInfo (Imported)'!$1:$5000,A4177,FALSE),
"")</f>
        <v/>
      </c>
      <c r="G4177" s="1" t="str">
        <f>IF(HLOOKUP("Cluster",'vInfo (Imported)'!$1:$5000,A4177,FALSE)&gt;0,
HLOOKUP("Cluster",'vInfo (Imported)'!$1:$5000,A4177,FALSE),
"")</f>
        <v/>
      </c>
      <c r="K4177" s="28">
        <f>'vCluster (Imported)'!A4177</f>
        <v>0</v>
      </c>
      <c r="L4177">
        <f t="shared" si="393"/>
        <v>0</v>
      </c>
      <c r="M4177">
        <f t="shared" si="394"/>
        <v>0</v>
      </c>
      <c r="N4177">
        <f t="shared" si="395"/>
        <v>0</v>
      </c>
      <c r="O4177" s="1">
        <f t="shared" si="396"/>
        <v>0</v>
      </c>
      <c r="P4177">
        <f>SUMIFS('vCluster (Imported)'!$G:$G,'vCluster (Imported)'!$A:$A,K4177)</f>
        <v>0</v>
      </c>
      <c r="Q4177">
        <f t="shared" si="397"/>
        <v>0</v>
      </c>
    </row>
    <row r="4178" spans="1:17" x14ac:dyDescent="0.3">
      <c r="A4178">
        <f t="shared" si="392"/>
        <v>4178</v>
      </c>
      <c r="B4178" t="str">
        <f>IF(HLOOKUP("Memory",'vInfo (Imported)'!$1:$5000,A4178,FALSE)&gt;0,HLOOKUP("Memory",'vInfo (Imported)'!$1:$5000,A4178,FALSE),"")</f>
        <v/>
      </c>
      <c r="C4178" t="str">
        <f>IF(HLOOKUP("CPUs",'vInfo (Imported)'!$1:$5000,A4178,FALSE)&gt;0,
HLOOKUP("CPUs",'vInfo (Imported)'!$1:$5000,A4178,FALSE),
"")</f>
        <v/>
      </c>
      <c r="D4178" t="str">
        <f>IF(HLOOKUP($D$1,'vInfo (Imported)'!$1:$5000,A4178,FALSE)&gt;0,
HLOOKUP($D$1,'vInfo (Imported)'!$1:$5000,A4178,FALSE),
"")</f>
        <v/>
      </c>
      <c r="E4178" t="str">
        <f>IF(HLOOKUP("Category",'vInfo (Imported)'!$1:$5000,A4178,FALSE)&gt;0,
HLOOKUP("Category",'vInfo (Imported)'!$1:$5000,A4178,FALSE),
"")</f>
        <v/>
      </c>
      <c r="F4178" t="str">
        <f>IF(HLOOKUP("OS according to the configuration file",'vInfo (Imported)'!$1:$5000,A4178,FALSE)&gt;0,
HLOOKUP("OS according to the configuration file",'vInfo (Imported)'!$1:$5000,A4178,FALSE),
"")</f>
        <v/>
      </c>
      <c r="G4178" s="1" t="str">
        <f>IF(HLOOKUP("Cluster",'vInfo (Imported)'!$1:$5000,A4178,FALSE)&gt;0,
HLOOKUP("Cluster",'vInfo (Imported)'!$1:$5000,A4178,FALSE),
"")</f>
        <v/>
      </c>
      <c r="K4178" s="28">
        <f>'vCluster (Imported)'!A4178</f>
        <v>0</v>
      </c>
      <c r="L4178">
        <f t="shared" si="393"/>
        <v>0</v>
      </c>
      <c r="M4178">
        <f t="shared" si="394"/>
        <v>0</v>
      </c>
      <c r="N4178">
        <f t="shared" si="395"/>
        <v>0</v>
      </c>
      <c r="O4178" s="1">
        <f t="shared" si="396"/>
        <v>0</v>
      </c>
      <c r="P4178">
        <f>SUMIFS('vCluster (Imported)'!$G:$G,'vCluster (Imported)'!$A:$A,K4178)</f>
        <v>0</v>
      </c>
      <c r="Q4178">
        <f t="shared" si="397"/>
        <v>0</v>
      </c>
    </row>
    <row r="4179" spans="1:17" x14ac:dyDescent="0.3">
      <c r="A4179">
        <f t="shared" si="392"/>
        <v>4179</v>
      </c>
      <c r="B4179" t="str">
        <f>IF(HLOOKUP("Memory",'vInfo (Imported)'!$1:$5000,A4179,FALSE)&gt;0,HLOOKUP("Memory",'vInfo (Imported)'!$1:$5000,A4179,FALSE),"")</f>
        <v/>
      </c>
      <c r="C4179" t="str">
        <f>IF(HLOOKUP("CPUs",'vInfo (Imported)'!$1:$5000,A4179,FALSE)&gt;0,
HLOOKUP("CPUs",'vInfo (Imported)'!$1:$5000,A4179,FALSE),
"")</f>
        <v/>
      </c>
      <c r="D4179" t="str">
        <f>IF(HLOOKUP($D$1,'vInfo (Imported)'!$1:$5000,A4179,FALSE)&gt;0,
HLOOKUP($D$1,'vInfo (Imported)'!$1:$5000,A4179,FALSE),
"")</f>
        <v/>
      </c>
      <c r="E4179" t="str">
        <f>IF(HLOOKUP("Category",'vInfo (Imported)'!$1:$5000,A4179,FALSE)&gt;0,
HLOOKUP("Category",'vInfo (Imported)'!$1:$5000,A4179,FALSE),
"")</f>
        <v/>
      </c>
      <c r="F4179" t="str">
        <f>IF(HLOOKUP("OS according to the configuration file",'vInfo (Imported)'!$1:$5000,A4179,FALSE)&gt;0,
HLOOKUP("OS according to the configuration file",'vInfo (Imported)'!$1:$5000,A4179,FALSE),
"")</f>
        <v/>
      </c>
      <c r="G4179" s="1" t="str">
        <f>IF(HLOOKUP("Cluster",'vInfo (Imported)'!$1:$5000,A4179,FALSE)&gt;0,
HLOOKUP("Cluster",'vInfo (Imported)'!$1:$5000,A4179,FALSE),
"")</f>
        <v/>
      </c>
      <c r="K4179" s="28">
        <f>'vCluster (Imported)'!A4179</f>
        <v>0</v>
      </c>
      <c r="L4179">
        <f t="shared" si="393"/>
        <v>0</v>
      </c>
      <c r="M4179">
        <f t="shared" si="394"/>
        <v>0</v>
      </c>
      <c r="N4179">
        <f t="shared" si="395"/>
        <v>0</v>
      </c>
      <c r="O4179" s="1">
        <f t="shared" si="396"/>
        <v>0</v>
      </c>
      <c r="P4179">
        <f>SUMIFS('vCluster (Imported)'!$G:$G,'vCluster (Imported)'!$A:$A,K4179)</f>
        <v>0</v>
      </c>
      <c r="Q4179">
        <f t="shared" si="397"/>
        <v>0</v>
      </c>
    </row>
    <row r="4180" spans="1:17" x14ac:dyDescent="0.3">
      <c r="A4180">
        <f t="shared" si="392"/>
        <v>4180</v>
      </c>
      <c r="B4180" t="str">
        <f>IF(HLOOKUP("Memory",'vInfo (Imported)'!$1:$5000,A4180,FALSE)&gt;0,HLOOKUP("Memory",'vInfo (Imported)'!$1:$5000,A4180,FALSE),"")</f>
        <v/>
      </c>
      <c r="C4180" t="str">
        <f>IF(HLOOKUP("CPUs",'vInfo (Imported)'!$1:$5000,A4180,FALSE)&gt;0,
HLOOKUP("CPUs",'vInfo (Imported)'!$1:$5000,A4180,FALSE),
"")</f>
        <v/>
      </c>
      <c r="D4180" t="str">
        <f>IF(HLOOKUP($D$1,'vInfo (Imported)'!$1:$5000,A4180,FALSE)&gt;0,
HLOOKUP($D$1,'vInfo (Imported)'!$1:$5000,A4180,FALSE),
"")</f>
        <v/>
      </c>
      <c r="E4180" t="str">
        <f>IF(HLOOKUP("Category",'vInfo (Imported)'!$1:$5000,A4180,FALSE)&gt;0,
HLOOKUP("Category",'vInfo (Imported)'!$1:$5000,A4180,FALSE),
"")</f>
        <v/>
      </c>
      <c r="F4180" t="str">
        <f>IF(HLOOKUP("OS according to the configuration file",'vInfo (Imported)'!$1:$5000,A4180,FALSE)&gt;0,
HLOOKUP("OS according to the configuration file",'vInfo (Imported)'!$1:$5000,A4180,FALSE),
"")</f>
        <v/>
      </c>
      <c r="G4180" s="1" t="str">
        <f>IF(HLOOKUP("Cluster",'vInfo (Imported)'!$1:$5000,A4180,FALSE)&gt;0,
HLOOKUP("Cluster",'vInfo (Imported)'!$1:$5000,A4180,FALSE),
"")</f>
        <v/>
      </c>
      <c r="K4180" s="28">
        <f>'vCluster (Imported)'!A4180</f>
        <v>0</v>
      </c>
      <c r="L4180">
        <f t="shared" si="393"/>
        <v>0</v>
      </c>
      <c r="M4180">
        <f t="shared" si="394"/>
        <v>0</v>
      </c>
      <c r="N4180">
        <f t="shared" si="395"/>
        <v>0</v>
      </c>
      <c r="O4180" s="1">
        <f t="shared" si="396"/>
        <v>0</v>
      </c>
      <c r="P4180">
        <f>SUMIFS('vCluster (Imported)'!$G:$G,'vCluster (Imported)'!$A:$A,K4180)</f>
        <v>0</v>
      </c>
      <c r="Q4180">
        <f t="shared" si="397"/>
        <v>0</v>
      </c>
    </row>
    <row r="4181" spans="1:17" x14ac:dyDescent="0.3">
      <c r="A4181">
        <f t="shared" si="392"/>
        <v>4181</v>
      </c>
      <c r="B4181" t="str">
        <f>IF(HLOOKUP("Memory",'vInfo (Imported)'!$1:$5000,A4181,FALSE)&gt;0,HLOOKUP("Memory",'vInfo (Imported)'!$1:$5000,A4181,FALSE),"")</f>
        <v/>
      </c>
      <c r="C4181" t="str">
        <f>IF(HLOOKUP("CPUs",'vInfo (Imported)'!$1:$5000,A4181,FALSE)&gt;0,
HLOOKUP("CPUs",'vInfo (Imported)'!$1:$5000,A4181,FALSE),
"")</f>
        <v/>
      </c>
      <c r="D4181" t="str">
        <f>IF(HLOOKUP($D$1,'vInfo (Imported)'!$1:$5000,A4181,FALSE)&gt;0,
HLOOKUP($D$1,'vInfo (Imported)'!$1:$5000,A4181,FALSE),
"")</f>
        <v/>
      </c>
      <c r="E4181" t="str">
        <f>IF(HLOOKUP("Category",'vInfo (Imported)'!$1:$5000,A4181,FALSE)&gt;0,
HLOOKUP("Category",'vInfo (Imported)'!$1:$5000,A4181,FALSE),
"")</f>
        <v/>
      </c>
      <c r="F4181" t="str">
        <f>IF(HLOOKUP("OS according to the configuration file",'vInfo (Imported)'!$1:$5000,A4181,FALSE)&gt;0,
HLOOKUP("OS according to the configuration file",'vInfo (Imported)'!$1:$5000,A4181,FALSE),
"")</f>
        <v/>
      </c>
      <c r="G4181" s="1" t="str">
        <f>IF(HLOOKUP("Cluster",'vInfo (Imported)'!$1:$5000,A4181,FALSE)&gt;0,
HLOOKUP("Cluster",'vInfo (Imported)'!$1:$5000,A4181,FALSE),
"")</f>
        <v/>
      </c>
      <c r="K4181" s="28">
        <f>'vCluster (Imported)'!A4181</f>
        <v>0</v>
      </c>
      <c r="L4181">
        <f t="shared" si="393"/>
        <v>0</v>
      </c>
      <c r="M4181">
        <f t="shared" si="394"/>
        <v>0</v>
      </c>
      <c r="N4181">
        <f t="shared" si="395"/>
        <v>0</v>
      </c>
      <c r="O4181" s="1">
        <f t="shared" si="396"/>
        <v>0</v>
      </c>
      <c r="P4181">
        <f>SUMIFS('vCluster (Imported)'!$G:$G,'vCluster (Imported)'!$A:$A,K4181)</f>
        <v>0</v>
      </c>
      <c r="Q4181">
        <f t="shared" si="397"/>
        <v>0</v>
      </c>
    </row>
    <row r="4182" spans="1:17" x14ac:dyDescent="0.3">
      <c r="A4182">
        <f t="shared" si="392"/>
        <v>4182</v>
      </c>
      <c r="B4182" t="str">
        <f>IF(HLOOKUP("Memory",'vInfo (Imported)'!$1:$5000,A4182,FALSE)&gt;0,HLOOKUP("Memory",'vInfo (Imported)'!$1:$5000,A4182,FALSE),"")</f>
        <v/>
      </c>
      <c r="C4182" t="str">
        <f>IF(HLOOKUP("CPUs",'vInfo (Imported)'!$1:$5000,A4182,FALSE)&gt;0,
HLOOKUP("CPUs",'vInfo (Imported)'!$1:$5000,A4182,FALSE),
"")</f>
        <v/>
      </c>
      <c r="D4182" t="str">
        <f>IF(HLOOKUP($D$1,'vInfo (Imported)'!$1:$5000,A4182,FALSE)&gt;0,
HLOOKUP($D$1,'vInfo (Imported)'!$1:$5000,A4182,FALSE),
"")</f>
        <v/>
      </c>
      <c r="E4182" t="str">
        <f>IF(HLOOKUP("Category",'vInfo (Imported)'!$1:$5000,A4182,FALSE)&gt;0,
HLOOKUP("Category",'vInfo (Imported)'!$1:$5000,A4182,FALSE),
"")</f>
        <v/>
      </c>
      <c r="F4182" t="str">
        <f>IF(HLOOKUP("OS according to the configuration file",'vInfo (Imported)'!$1:$5000,A4182,FALSE)&gt;0,
HLOOKUP("OS according to the configuration file",'vInfo (Imported)'!$1:$5000,A4182,FALSE),
"")</f>
        <v/>
      </c>
      <c r="G4182" s="1" t="str">
        <f>IF(HLOOKUP("Cluster",'vInfo (Imported)'!$1:$5000,A4182,FALSE)&gt;0,
HLOOKUP("Cluster",'vInfo (Imported)'!$1:$5000,A4182,FALSE),
"")</f>
        <v/>
      </c>
      <c r="K4182" s="28">
        <f>'vCluster (Imported)'!A4182</f>
        <v>0</v>
      </c>
      <c r="L4182">
        <f t="shared" si="393"/>
        <v>0</v>
      </c>
      <c r="M4182">
        <f t="shared" si="394"/>
        <v>0</v>
      </c>
      <c r="N4182">
        <f t="shared" si="395"/>
        <v>0</v>
      </c>
      <c r="O4182" s="1">
        <f t="shared" si="396"/>
        <v>0</v>
      </c>
      <c r="P4182">
        <f>SUMIFS('vCluster (Imported)'!$G:$G,'vCluster (Imported)'!$A:$A,K4182)</f>
        <v>0</v>
      </c>
      <c r="Q4182">
        <f t="shared" si="397"/>
        <v>0</v>
      </c>
    </row>
    <row r="4183" spans="1:17" x14ac:dyDescent="0.3">
      <c r="A4183">
        <f t="shared" si="392"/>
        <v>4183</v>
      </c>
      <c r="B4183" t="str">
        <f>IF(HLOOKUP("Memory",'vInfo (Imported)'!$1:$5000,A4183,FALSE)&gt;0,HLOOKUP("Memory",'vInfo (Imported)'!$1:$5000,A4183,FALSE),"")</f>
        <v/>
      </c>
      <c r="C4183" t="str">
        <f>IF(HLOOKUP("CPUs",'vInfo (Imported)'!$1:$5000,A4183,FALSE)&gt;0,
HLOOKUP("CPUs",'vInfo (Imported)'!$1:$5000,A4183,FALSE),
"")</f>
        <v/>
      </c>
      <c r="D4183" t="str">
        <f>IF(HLOOKUP($D$1,'vInfo (Imported)'!$1:$5000,A4183,FALSE)&gt;0,
HLOOKUP($D$1,'vInfo (Imported)'!$1:$5000,A4183,FALSE),
"")</f>
        <v/>
      </c>
      <c r="E4183" t="str">
        <f>IF(HLOOKUP("Category",'vInfo (Imported)'!$1:$5000,A4183,FALSE)&gt;0,
HLOOKUP("Category",'vInfo (Imported)'!$1:$5000,A4183,FALSE),
"")</f>
        <v/>
      </c>
      <c r="F4183" t="str">
        <f>IF(HLOOKUP("OS according to the configuration file",'vInfo (Imported)'!$1:$5000,A4183,FALSE)&gt;0,
HLOOKUP("OS according to the configuration file",'vInfo (Imported)'!$1:$5000,A4183,FALSE),
"")</f>
        <v/>
      </c>
      <c r="G4183" s="1" t="str">
        <f>IF(HLOOKUP("Cluster",'vInfo (Imported)'!$1:$5000,A4183,FALSE)&gt;0,
HLOOKUP("Cluster",'vInfo (Imported)'!$1:$5000,A4183,FALSE),
"")</f>
        <v/>
      </c>
      <c r="K4183" s="28">
        <f>'vCluster (Imported)'!A4183</f>
        <v>0</v>
      </c>
      <c r="L4183">
        <f t="shared" si="393"/>
        <v>0</v>
      </c>
      <c r="M4183">
        <f t="shared" si="394"/>
        <v>0</v>
      </c>
      <c r="N4183">
        <f t="shared" si="395"/>
        <v>0</v>
      </c>
      <c r="O4183" s="1">
        <f t="shared" si="396"/>
        <v>0</v>
      </c>
      <c r="P4183">
        <f>SUMIFS('vCluster (Imported)'!$G:$G,'vCluster (Imported)'!$A:$A,K4183)</f>
        <v>0</v>
      </c>
      <c r="Q4183">
        <f t="shared" si="397"/>
        <v>0</v>
      </c>
    </row>
    <row r="4184" spans="1:17" x14ac:dyDescent="0.3">
      <c r="A4184">
        <f t="shared" si="392"/>
        <v>4184</v>
      </c>
      <c r="B4184" t="str">
        <f>IF(HLOOKUP("Memory",'vInfo (Imported)'!$1:$5000,A4184,FALSE)&gt;0,HLOOKUP("Memory",'vInfo (Imported)'!$1:$5000,A4184,FALSE),"")</f>
        <v/>
      </c>
      <c r="C4184" t="str">
        <f>IF(HLOOKUP("CPUs",'vInfo (Imported)'!$1:$5000,A4184,FALSE)&gt;0,
HLOOKUP("CPUs",'vInfo (Imported)'!$1:$5000,A4184,FALSE),
"")</f>
        <v/>
      </c>
      <c r="D4184" t="str">
        <f>IF(HLOOKUP($D$1,'vInfo (Imported)'!$1:$5000,A4184,FALSE)&gt;0,
HLOOKUP($D$1,'vInfo (Imported)'!$1:$5000,A4184,FALSE),
"")</f>
        <v/>
      </c>
      <c r="E4184" t="str">
        <f>IF(HLOOKUP("Category",'vInfo (Imported)'!$1:$5000,A4184,FALSE)&gt;0,
HLOOKUP("Category",'vInfo (Imported)'!$1:$5000,A4184,FALSE),
"")</f>
        <v/>
      </c>
      <c r="F4184" t="str">
        <f>IF(HLOOKUP("OS according to the configuration file",'vInfo (Imported)'!$1:$5000,A4184,FALSE)&gt;0,
HLOOKUP("OS according to the configuration file",'vInfo (Imported)'!$1:$5000,A4184,FALSE),
"")</f>
        <v/>
      </c>
      <c r="G4184" s="1" t="str">
        <f>IF(HLOOKUP("Cluster",'vInfo (Imported)'!$1:$5000,A4184,FALSE)&gt;0,
HLOOKUP("Cluster",'vInfo (Imported)'!$1:$5000,A4184,FALSE),
"")</f>
        <v/>
      </c>
      <c r="K4184" s="28">
        <f>'vCluster (Imported)'!A4184</f>
        <v>0</v>
      </c>
      <c r="L4184">
        <f t="shared" si="393"/>
        <v>0</v>
      </c>
      <c r="M4184">
        <f t="shared" si="394"/>
        <v>0</v>
      </c>
      <c r="N4184">
        <f t="shared" si="395"/>
        <v>0</v>
      </c>
      <c r="O4184" s="1">
        <f t="shared" si="396"/>
        <v>0</v>
      </c>
      <c r="P4184">
        <f>SUMIFS('vCluster (Imported)'!$G:$G,'vCluster (Imported)'!$A:$A,K4184)</f>
        <v>0</v>
      </c>
      <c r="Q4184">
        <f t="shared" si="397"/>
        <v>0</v>
      </c>
    </row>
    <row r="4185" spans="1:17" x14ac:dyDescent="0.3">
      <c r="A4185">
        <f t="shared" si="392"/>
        <v>4185</v>
      </c>
      <c r="B4185" t="str">
        <f>IF(HLOOKUP("Memory",'vInfo (Imported)'!$1:$5000,A4185,FALSE)&gt;0,HLOOKUP("Memory",'vInfo (Imported)'!$1:$5000,A4185,FALSE),"")</f>
        <v/>
      </c>
      <c r="C4185" t="str">
        <f>IF(HLOOKUP("CPUs",'vInfo (Imported)'!$1:$5000,A4185,FALSE)&gt;0,
HLOOKUP("CPUs",'vInfo (Imported)'!$1:$5000,A4185,FALSE),
"")</f>
        <v/>
      </c>
      <c r="D4185" t="str">
        <f>IF(HLOOKUP($D$1,'vInfo (Imported)'!$1:$5000,A4185,FALSE)&gt;0,
HLOOKUP($D$1,'vInfo (Imported)'!$1:$5000,A4185,FALSE),
"")</f>
        <v/>
      </c>
      <c r="E4185" t="str">
        <f>IF(HLOOKUP("Category",'vInfo (Imported)'!$1:$5000,A4185,FALSE)&gt;0,
HLOOKUP("Category",'vInfo (Imported)'!$1:$5000,A4185,FALSE),
"")</f>
        <v/>
      </c>
      <c r="F4185" t="str">
        <f>IF(HLOOKUP("OS according to the configuration file",'vInfo (Imported)'!$1:$5000,A4185,FALSE)&gt;0,
HLOOKUP("OS according to the configuration file",'vInfo (Imported)'!$1:$5000,A4185,FALSE),
"")</f>
        <v/>
      </c>
      <c r="G4185" s="1" t="str">
        <f>IF(HLOOKUP("Cluster",'vInfo (Imported)'!$1:$5000,A4185,FALSE)&gt;0,
HLOOKUP("Cluster",'vInfo (Imported)'!$1:$5000,A4185,FALSE),
"")</f>
        <v/>
      </c>
      <c r="K4185" s="28">
        <f>'vCluster (Imported)'!A4185</f>
        <v>0</v>
      </c>
      <c r="L4185">
        <f t="shared" si="393"/>
        <v>0</v>
      </c>
      <c r="M4185">
        <f t="shared" si="394"/>
        <v>0</v>
      </c>
      <c r="N4185">
        <f t="shared" si="395"/>
        <v>0</v>
      </c>
      <c r="O4185" s="1">
        <f t="shared" si="396"/>
        <v>0</v>
      </c>
      <c r="P4185">
        <f>SUMIFS('vCluster (Imported)'!$G:$G,'vCluster (Imported)'!$A:$A,K4185)</f>
        <v>0</v>
      </c>
      <c r="Q4185">
        <f t="shared" si="397"/>
        <v>0</v>
      </c>
    </row>
    <row r="4186" spans="1:17" x14ac:dyDescent="0.3">
      <c r="A4186">
        <f t="shared" si="392"/>
        <v>4186</v>
      </c>
      <c r="B4186" t="str">
        <f>IF(HLOOKUP("Memory",'vInfo (Imported)'!$1:$5000,A4186,FALSE)&gt;0,HLOOKUP("Memory",'vInfo (Imported)'!$1:$5000,A4186,FALSE),"")</f>
        <v/>
      </c>
      <c r="C4186" t="str">
        <f>IF(HLOOKUP("CPUs",'vInfo (Imported)'!$1:$5000,A4186,FALSE)&gt;0,
HLOOKUP("CPUs",'vInfo (Imported)'!$1:$5000,A4186,FALSE),
"")</f>
        <v/>
      </c>
      <c r="D4186" t="str">
        <f>IF(HLOOKUP($D$1,'vInfo (Imported)'!$1:$5000,A4186,FALSE)&gt;0,
HLOOKUP($D$1,'vInfo (Imported)'!$1:$5000,A4186,FALSE),
"")</f>
        <v/>
      </c>
      <c r="E4186" t="str">
        <f>IF(HLOOKUP("Category",'vInfo (Imported)'!$1:$5000,A4186,FALSE)&gt;0,
HLOOKUP("Category",'vInfo (Imported)'!$1:$5000,A4186,FALSE),
"")</f>
        <v/>
      </c>
      <c r="F4186" t="str">
        <f>IF(HLOOKUP("OS according to the configuration file",'vInfo (Imported)'!$1:$5000,A4186,FALSE)&gt;0,
HLOOKUP("OS according to the configuration file",'vInfo (Imported)'!$1:$5000,A4186,FALSE),
"")</f>
        <v/>
      </c>
      <c r="G4186" s="1" t="str">
        <f>IF(HLOOKUP("Cluster",'vInfo (Imported)'!$1:$5000,A4186,FALSE)&gt;0,
HLOOKUP("Cluster",'vInfo (Imported)'!$1:$5000,A4186,FALSE),
"")</f>
        <v/>
      </c>
      <c r="K4186" s="28">
        <f>'vCluster (Imported)'!A4186</f>
        <v>0</v>
      </c>
      <c r="L4186">
        <f t="shared" si="393"/>
        <v>0</v>
      </c>
      <c r="M4186">
        <f t="shared" si="394"/>
        <v>0</v>
      </c>
      <c r="N4186">
        <f t="shared" si="395"/>
        <v>0</v>
      </c>
      <c r="O4186" s="1">
        <f t="shared" si="396"/>
        <v>0</v>
      </c>
      <c r="P4186">
        <f>SUMIFS('vCluster (Imported)'!$G:$G,'vCluster (Imported)'!$A:$A,K4186)</f>
        <v>0</v>
      </c>
      <c r="Q4186">
        <f t="shared" si="397"/>
        <v>0</v>
      </c>
    </row>
    <row r="4187" spans="1:17" x14ac:dyDescent="0.3">
      <c r="A4187">
        <f t="shared" si="392"/>
        <v>4187</v>
      </c>
      <c r="B4187" t="str">
        <f>IF(HLOOKUP("Memory",'vInfo (Imported)'!$1:$5000,A4187,FALSE)&gt;0,HLOOKUP("Memory",'vInfo (Imported)'!$1:$5000,A4187,FALSE),"")</f>
        <v/>
      </c>
      <c r="C4187" t="str">
        <f>IF(HLOOKUP("CPUs",'vInfo (Imported)'!$1:$5000,A4187,FALSE)&gt;0,
HLOOKUP("CPUs",'vInfo (Imported)'!$1:$5000,A4187,FALSE),
"")</f>
        <v/>
      </c>
      <c r="D4187" t="str">
        <f>IF(HLOOKUP($D$1,'vInfo (Imported)'!$1:$5000,A4187,FALSE)&gt;0,
HLOOKUP($D$1,'vInfo (Imported)'!$1:$5000,A4187,FALSE),
"")</f>
        <v/>
      </c>
      <c r="E4187" t="str">
        <f>IF(HLOOKUP("Category",'vInfo (Imported)'!$1:$5000,A4187,FALSE)&gt;0,
HLOOKUP("Category",'vInfo (Imported)'!$1:$5000,A4187,FALSE),
"")</f>
        <v/>
      </c>
      <c r="F4187" t="str">
        <f>IF(HLOOKUP("OS according to the configuration file",'vInfo (Imported)'!$1:$5000,A4187,FALSE)&gt;0,
HLOOKUP("OS according to the configuration file",'vInfo (Imported)'!$1:$5000,A4187,FALSE),
"")</f>
        <v/>
      </c>
      <c r="G4187" s="1" t="str">
        <f>IF(HLOOKUP("Cluster",'vInfo (Imported)'!$1:$5000,A4187,FALSE)&gt;0,
HLOOKUP("Cluster",'vInfo (Imported)'!$1:$5000,A4187,FALSE),
"")</f>
        <v/>
      </c>
      <c r="K4187" s="28">
        <f>'vCluster (Imported)'!A4187</f>
        <v>0</v>
      </c>
      <c r="L4187">
        <f t="shared" si="393"/>
        <v>0</v>
      </c>
      <c r="M4187">
        <f t="shared" si="394"/>
        <v>0</v>
      </c>
      <c r="N4187">
        <f t="shared" si="395"/>
        <v>0</v>
      </c>
      <c r="O4187" s="1">
        <f t="shared" si="396"/>
        <v>0</v>
      </c>
      <c r="P4187">
        <f>SUMIFS('vCluster (Imported)'!$G:$G,'vCluster (Imported)'!$A:$A,K4187)</f>
        <v>0</v>
      </c>
      <c r="Q4187">
        <f t="shared" si="397"/>
        <v>0</v>
      </c>
    </row>
    <row r="4188" spans="1:17" x14ac:dyDescent="0.3">
      <c r="A4188">
        <f t="shared" si="392"/>
        <v>4188</v>
      </c>
      <c r="B4188" t="str">
        <f>IF(HLOOKUP("Memory",'vInfo (Imported)'!$1:$5000,A4188,FALSE)&gt;0,HLOOKUP("Memory",'vInfo (Imported)'!$1:$5000,A4188,FALSE),"")</f>
        <v/>
      </c>
      <c r="C4188" t="str">
        <f>IF(HLOOKUP("CPUs",'vInfo (Imported)'!$1:$5000,A4188,FALSE)&gt;0,
HLOOKUP("CPUs",'vInfo (Imported)'!$1:$5000,A4188,FALSE),
"")</f>
        <v/>
      </c>
      <c r="D4188" t="str">
        <f>IF(HLOOKUP($D$1,'vInfo (Imported)'!$1:$5000,A4188,FALSE)&gt;0,
HLOOKUP($D$1,'vInfo (Imported)'!$1:$5000,A4188,FALSE),
"")</f>
        <v/>
      </c>
      <c r="E4188" t="str">
        <f>IF(HLOOKUP("Category",'vInfo (Imported)'!$1:$5000,A4188,FALSE)&gt;0,
HLOOKUP("Category",'vInfo (Imported)'!$1:$5000,A4188,FALSE),
"")</f>
        <v/>
      </c>
      <c r="F4188" t="str">
        <f>IF(HLOOKUP("OS according to the configuration file",'vInfo (Imported)'!$1:$5000,A4188,FALSE)&gt;0,
HLOOKUP("OS according to the configuration file",'vInfo (Imported)'!$1:$5000,A4188,FALSE),
"")</f>
        <v/>
      </c>
      <c r="G4188" s="1" t="str">
        <f>IF(HLOOKUP("Cluster",'vInfo (Imported)'!$1:$5000,A4188,FALSE)&gt;0,
HLOOKUP("Cluster",'vInfo (Imported)'!$1:$5000,A4188,FALSE),
"")</f>
        <v/>
      </c>
      <c r="K4188" s="28">
        <f>'vCluster (Imported)'!A4188</f>
        <v>0</v>
      </c>
      <c r="L4188">
        <f t="shared" si="393"/>
        <v>0</v>
      </c>
      <c r="M4188">
        <f t="shared" si="394"/>
        <v>0</v>
      </c>
      <c r="N4188">
        <f t="shared" si="395"/>
        <v>0</v>
      </c>
      <c r="O4188" s="1">
        <f t="shared" si="396"/>
        <v>0</v>
      </c>
      <c r="P4188">
        <f>SUMIFS('vCluster (Imported)'!$G:$G,'vCluster (Imported)'!$A:$A,K4188)</f>
        <v>0</v>
      </c>
      <c r="Q4188">
        <f t="shared" si="397"/>
        <v>0</v>
      </c>
    </row>
    <row r="4189" spans="1:17" x14ac:dyDescent="0.3">
      <c r="A4189">
        <f t="shared" si="392"/>
        <v>4189</v>
      </c>
      <c r="B4189" t="str">
        <f>IF(HLOOKUP("Memory",'vInfo (Imported)'!$1:$5000,A4189,FALSE)&gt;0,HLOOKUP("Memory",'vInfo (Imported)'!$1:$5000,A4189,FALSE),"")</f>
        <v/>
      </c>
      <c r="C4189" t="str">
        <f>IF(HLOOKUP("CPUs",'vInfo (Imported)'!$1:$5000,A4189,FALSE)&gt;0,
HLOOKUP("CPUs",'vInfo (Imported)'!$1:$5000,A4189,FALSE),
"")</f>
        <v/>
      </c>
      <c r="D4189" t="str">
        <f>IF(HLOOKUP($D$1,'vInfo (Imported)'!$1:$5000,A4189,FALSE)&gt;0,
HLOOKUP($D$1,'vInfo (Imported)'!$1:$5000,A4189,FALSE),
"")</f>
        <v/>
      </c>
      <c r="E4189" t="str">
        <f>IF(HLOOKUP("Category",'vInfo (Imported)'!$1:$5000,A4189,FALSE)&gt;0,
HLOOKUP("Category",'vInfo (Imported)'!$1:$5000,A4189,FALSE),
"")</f>
        <v/>
      </c>
      <c r="F4189" t="str">
        <f>IF(HLOOKUP("OS according to the configuration file",'vInfo (Imported)'!$1:$5000,A4189,FALSE)&gt;0,
HLOOKUP("OS according to the configuration file",'vInfo (Imported)'!$1:$5000,A4189,FALSE),
"")</f>
        <v/>
      </c>
      <c r="G4189" s="1" t="str">
        <f>IF(HLOOKUP("Cluster",'vInfo (Imported)'!$1:$5000,A4189,FALSE)&gt;0,
HLOOKUP("Cluster",'vInfo (Imported)'!$1:$5000,A4189,FALSE),
"")</f>
        <v/>
      </c>
      <c r="K4189" s="28">
        <f>'vCluster (Imported)'!A4189</f>
        <v>0</v>
      </c>
      <c r="L4189">
        <f t="shared" si="393"/>
        <v>0</v>
      </c>
      <c r="M4189">
        <f t="shared" si="394"/>
        <v>0</v>
      </c>
      <c r="N4189">
        <f t="shared" si="395"/>
        <v>0</v>
      </c>
      <c r="O4189" s="1">
        <f t="shared" si="396"/>
        <v>0</v>
      </c>
      <c r="P4189">
        <f>SUMIFS('vCluster (Imported)'!$G:$G,'vCluster (Imported)'!$A:$A,K4189)</f>
        <v>0</v>
      </c>
      <c r="Q4189">
        <f t="shared" si="397"/>
        <v>0</v>
      </c>
    </row>
    <row r="4190" spans="1:17" x14ac:dyDescent="0.3">
      <c r="A4190">
        <f t="shared" si="392"/>
        <v>4190</v>
      </c>
      <c r="B4190" t="str">
        <f>IF(HLOOKUP("Memory",'vInfo (Imported)'!$1:$5000,A4190,FALSE)&gt;0,HLOOKUP("Memory",'vInfo (Imported)'!$1:$5000,A4190,FALSE),"")</f>
        <v/>
      </c>
      <c r="C4190" t="str">
        <f>IF(HLOOKUP("CPUs",'vInfo (Imported)'!$1:$5000,A4190,FALSE)&gt;0,
HLOOKUP("CPUs",'vInfo (Imported)'!$1:$5000,A4190,FALSE),
"")</f>
        <v/>
      </c>
      <c r="D4190" t="str">
        <f>IF(HLOOKUP($D$1,'vInfo (Imported)'!$1:$5000,A4190,FALSE)&gt;0,
HLOOKUP($D$1,'vInfo (Imported)'!$1:$5000,A4190,FALSE),
"")</f>
        <v/>
      </c>
      <c r="E4190" t="str">
        <f>IF(HLOOKUP("Category",'vInfo (Imported)'!$1:$5000,A4190,FALSE)&gt;0,
HLOOKUP("Category",'vInfo (Imported)'!$1:$5000,A4190,FALSE),
"")</f>
        <v/>
      </c>
      <c r="F4190" t="str">
        <f>IF(HLOOKUP("OS according to the configuration file",'vInfo (Imported)'!$1:$5000,A4190,FALSE)&gt;0,
HLOOKUP("OS according to the configuration file",'vInfo (Imported)'!$1:$5000,A4190,FALSE),
"")</f>
        <v/>
      </c>
      <c r="G4190" s="1" t="str">
        <f>IF(HLOOKUP("Cluster",'vInfo (Imported)'!$1:$5000,A4190,FALSE)&gt;0,
HLOOKUP("Cluster",'vInfo (Imported)'!$1:$5000,A4190,FALSE),
"")</f>
        <v/>
      </c>
      <c r="K4190" s="28">
        <f>'vCluster (Imported)'!A4190</f>
        <v>0</v>
      </c>
      <c r="L4190">
        <f t="shared" si="393"/>
        <v>0</v>
      </c>
      <c r="M4190">
        <f t="shared" si="394"/>
        <v>0</v>
      </c>
      <c r="N4190">
        <f t="shared" si="395"/>
        <v>0</v>
      </c>
      <c r="O4190" s="1">
        <f t="shared" si="396"/>
        <v>0</v>
      </c>
      <c r="P4190">
        <f>SUMIFS('vCluster (Imported)'!$G:$G,'vCluster (Imported)'!$A:$A,K4190)</f>
        <v>0</v>
      </c>
      <c r="Q4190">
        <f t="shared" si="397"/>
        <v>0</v>
      </c>
    </row>
    <row r="4191" spans="1:17" x14ac:dyDescent="0.3">
      <c r="A4191">
        <f t="shared" si="392"/>
        <v>4191</v>
      </c>
      <c r="B4191" t="str">
        <f>IF(HLOOKUP("Memory",'vInfo (Imported)'!$1:$5000,A4191,FALSE)&gt;0,HLOOKUP("Memory",'vInfo (Imported)'!$1:$5000,A4191,FALSE),"")</f>
        <v/>
      </c>
      <c r="C4191" t="str">
        <f>IF(HLOOKUP("CPUs",'vInfo (Imported)'!$1:$5000,A4191,FALSE)&gt;0,
HLOOKUP("CPUs",'vInfo (Imported)'!$1:$5000,A4191,FALSE),
"")</f>
        <v/>
      </c>
      <c r="D4191" t="str">
        <f>IF(HLOOKUP($D$1,'vInfo (Imported)'!$1:$5000,A4191,FALSE)&gt;0,
HLOOKUP($D$1,'vInfo (Imported)'!$1:$5000,A4191,FALSE),
"")</f>
        <v/>
      </c>
      <c r="E4191" t="str">
        <f>IF(HLOOKUP("Category",'vInfo (Imported)'!$1:$5000,A4191,FALSE)&gt;0,
HLOOKUP("Category",'vInfo (Imported)'!$1:$5000,A4191,FALSE),
"")</f>
        <v/>
      </c>
      <c r="F4191" t="str">
        <f>IF(HLOOKUP("OS according to the configuration file",'vInfo (Imported)'!$1:$5000,A4191,FALSE)&gt;0,
HLOOKUP("OS according to the configuration file",'vInfo (Imported)'!$1:$5000,A4191,FALSE),
"")</f>
        <v/>
      </c>
      <c r="G4191" s="1" t="str">
        <f>IF(HLOOKUP("Cluster",'vInfo (Imported)'!$1:$5000,A4191,FALSE)&gt;0,
HLOOKUP("Cluster",'vInfo (Imported)'!$1:$5000,A4191,FALSE),
"")</f>
        <v/>
      </c>
      <c r="K4191" s="28">
        <f>'vCluster (Imported)'!A4191</f>
        <v>0</v>
      </c>
      <c r="L4191">
        <f t="shared" si="393"/>
        <v>0</v>
      </c>
      <c r="M4191">
        <f t="shared" si="394"/>
        <v>0</v>
      </c>
      <c r="N4191">
        <f t="shared" si="395"/>
        <v>0</v>
      </c>
      <c r="O4191" s="1">
        <f t="shared" si="396"/>
        <v>0</v>
      </c>
      <c r="P4191">
        <f>SUMIFS('vCluster (Imported)'!$G:$G,'vCluster (Imported)'!$A:$A,K4191)</f>
        <v>0</v>
      </c>
      <c r="Q4191">
        <f t="shared" si="397"/>
        <v>0</v>
      </c>
    </row>
    <row r="4192" spans="1:17" x14ac:dyDescent="0.3">
      <c r="A4192">
        <f t="shared" si="392"/>
        <v>4192</v>
      </c>
      <c r="B4192" t="str">
        <f>IF(HLOOKUP("Memory",'vInfo (Imported)'!$1:$5000,A4192,FALSE)&gt;0,HLOOKUP("Memory",'vInfo (Imported)'!$1:$5000,A4192,FALSE),"")</f>
        <v/>
      </c>
      <c r="C4192" t="str">
        <f>IF(HLOOKUP("CPUs",'vInfo (Imported)'!$1:$5000,A4192,FALSE)&gt;0,
HLOOKUP("CPUs",'vInfo (Imported)'!$1:$5000,A4192,FALSE),
"")</f>
        <v/>
      </c>
      <c r="D4192" t="str">
        <f>IF(HLOOKUP($D$1,'vInfo (Imported)'!$1:$5000,A4192,FALSE)&gt;0,
HLOOKUP($D$1,'vInfo (Imported)'!$1:$5000,A4192,FALSE),
"")</f>
        <v/>
      </c>
      <c r="E4192" t="str">
        <f>IF(HLOOKUP("Category",'vInfo (Imported)'!$1:$5000,A4192,FALSE)&gt;0,
HLOOKUP("Category",'vInfo (Imported)'!$1:$5000,A4192,FALSE),
"")</f>
        <v/>
      </c>
      <c r="F4192" t="str">
        <f>IF(HLOOKUP("OS according to the configuration file",'vInfo (Imported)'!$1:$5000,A4192,FALSE)&gt;0,
HLOOKUP("OS according to the configuration file",'vInfo (Imported)'!$1:$5000,A4192,FALSE),
"")</f>
        <v/>
      </c>
      <c r="G4192" s="1" t="str">
        <f>IF(HLOOKUP("Cluster",'vInfo (Imported)'!$1:$5000,A4192,FALSE)&gt;0,
HLOOKUP("Cluster",'vInfo (Imported)'!$1:$5000,A4192,FALSE),
"")</f>
        <v/>
      </c>
      <c r="K4192" s="28">
        <f>'vCluster (Imported)'!A4192</f>
        <v>0</v>
      </c>
      <c r="L4192">
        <f t="shared" si="393"/>
        <v>0</v>
      </c>
      <c r="M4192">
        <f t="shared" si="394"/>
        <v>0</v>
      </c>
      <c r="N4192">
        <f t="shared" si="395"/>
        <v>0</v>
      </c>
      <c r="O4192" s="1">
        <f t="shared" si="396"/>
        <v>0</v>
      </c>
      <c r="P4192">
        <f>SUMIFS('vCluster (Imported)'!$G:$G,'vCluster (Imported)'!$A:$A,K4192)</f>
        <v>0</v>
      </c>
      <c r="Q4192">
        <f t="shared" si="397"/>
        <v>0</v>
      </c>
    </row>
    <row r="4193" spans="1:17" x14ac:dyDescent="0.3">
      <c r="A4193">
        <f t="shared" si="392"/>
        <v>4193</v>
      </c>
      <c r="B4193" t="str">
        <f>IF(HLOOKUP("Memory",'vInfo (Imported)'!$1:$5000,A4193,FALSE)&gt;0,HLOOKUP("Memory",'vInfo (Imported)'!$1:$5000,A4193,FALSE),"")</f>
        <v/>
      </c>
      <c r="C4193" t="str">
        <f>IF(HLOOKUP("CPUs",'vInfo (Imported)'!$1:$5000,A4193,FALSE)&gt;0,
HLOOKUP("CPUs",'vInfo (Imported)'!$1:$5000,A4193,FALSE),
"")</f>
        <v/>
      </c>
      <c r="D4193" t="str">
        <f>IF(HLOOKUP($D$1,'vInfo (Imported)'!$1:$5000,A4193,FALSE)&gt;0,
HLOOKUP($D$1,'vInfo (Imported)'!$1:$5000,A4193,FALSE),
"")</f>
        <v/>
      </c>
      <c r="E4193" t="str">
        <f>IF(HLOOKUP("Category",'vInfo (Imported)'!$1:$5000,A4193,FALSE)&gt;0,
HLOOKUP("Category",'vInfo (Imported)'!$1:$5000,A4193,FALSE),
"")</f>
        <v/>
      </c>
      <c r="F4193" t="str">
        <f>IF(HLOOKUP("OS according to the configuration file",'vInfo (Imported)'!$1:$5000,A4193,FALSE)&gt;0,
HLOOKUP("OS according to the configuration file",'vInfo (Imported)'!$1:$5000,A4193,FALSE),
"")</f>
        <v/>
      </c>
      <c r="G4193" s="1" t="str">
        <f>IF(HLOOKUP("Cluster",'vInfo (Imported)'!$1:$5000,A4193,FALSE)&gt;0,
HLOOKUP("Cluster",'vInfo (Imported)'!$1:$5000,A4193,FALSE),
"")</f>
        <v/>
      </c>
      <c r="K4193" s="28">
        <f>'vCluster (Imported)'!A4193</f>
        <v>0</v>
      </c>
      <c r="L4193">
        <f t="shared" si="393"/>
        <v>0</v>
      </c>
      <c r="M4193">
        <f t="shared" si="394"/>
        <v>0</v>
      </c>
      <c r="N4193">
        <f t="shared" si="395"/>
        <v>0</v>
      </c>
      <c r="O4193" s="1">
        <f t="shared" si="396"/>
        <v>0</v>
      </c>
      <c r="P4193">
        <f>SUMIFS('vCluster (Imported)'!$G:$G,'vCluster (Imported)'!$A:$A,K4193)</f>
        <v>0</v>
      </c>
      <c r="Q4193">
        <f t="shared" si="397"/>
        <v>0</v>
      </c>
    </row>
    <row r="4194" spans="1:17" x14ac:dyDescent="0.3">
      <c r="A4194">
        <f t="shared" si="392"/>
        <v>4194</v>
      </c>
      <c r="B4194" t="str">
        <f>IF(HLOOKUP("Memory",'vInfo (Imported)'!$1:$5000,A4194,FALSE)&gt;0,HLOOKUP("Memory",'vInfo (Imported)'!$1:$5000,A4194,FALSE),"")</f>
        <v/>
      </c>
      <c r="C4194" t="str">
        <f>IF(HLOOKUP("CPUs",'vInfo (Imported)'!$1:$5000,A4194,FALSE)&gt;0,
HLOOKUP("CPUs",'vInfo (Imported)'!$1:$5000,A4194,FALSE),
"")</f>
        <v/>
      </c>
      <c r="D4194" t="str">
        <f>IF(HLOOKUP($D$1,'vInfo (Imported)'!$1:$5000,A4194,FALSE)&gt;0,
HLOOKUP($D$1,'vInfo (Imported)'!$1:$5000,A4194,FALSE),
"")</f>
        <v/>
      </c>
      <c r="E4194" t="str">
        <f>IF(HLOOKUP("Category",'vInfo (Imported)'!$1:$5000,A4194,FALSE)&gt;0,
HLOOKUP("Category",'vInfo (Imported)'!$1:$5000,A4194,FALSE),
"")</f>
        <v/>
      </c>
      <c r="F4194" t="str">
        <f>IF(HLOOKUP("OS according to the configuration file",'vInfo (Imported)'!$1:$5000,A4194,FALSE)&gt;0,
HLOOKUP("OS according to the configuration file",'vInfo (Imported)'!$1:$5000,A4194,FALSE),
"")</f>
        <v/>
      </c>
      <c r="G4194" s="1" t="str">
        <f>IF(HLOOKUP("Cluster",'vInfo (Imported)'!$1:$5000,A4194,FALSE)&gt;0,
HLOOKUP("Cluster",'vInfo (Imported)'!$1:$5000,A4194,FALSE),
"")</f>
        <v/>
      </c>
      <c r="K4194" s="28">
        <f>'vCluster (Imported)'!A4194</f>
        <v>0</v>
      </c>
      <c r="L4194">
        <f t="shared" si="393"/>
        <v>0</v>
      </c>
      <c r="M4194">
        <f t="shared" si="394"/>
        <v>0</v>
      </c>
      <c r="N4194">
        <f t="shared" si="395"/>
        <v>0</v>
      </c>
      <c r="O4194" s="1">
        <f t="shared" si="396"/>
        <v>0</v>
      </c>
      <c r="P4194">
        <f>SUMIFS('vCluster (Imported)'!$G:$G,'vCluster (Imported)'!$A:$A,K4194)</f>
        <v>0</v>
      </c>
      <c r="Q4194">
        <f t="shared" si="397"/>
        <v>0</v>
      </c>
    </row>
    <row r="4195" spans="1:17" x14ac:dyDescent="0.3">
      <c r="A4195">
        <f t="shared" si="392"/>
        <v>4195</v>
      </c>
      <c r="B4195" t="str">
        <f>IF(HLOOKUP("Memory",'vInfo (Imported)'!$1:$5000,A4195,FALSE)&gt;0,HLOOKUP("Memory",'vInfo (Imported)'!$1:$5000,A4195,FALSE),"")</f>
        <v/>
      </c>
      <c r="C4195" t="str">
        <f>IF(HLOOKUP("CPUs",'vInfo (Imported)'!$1:$5000,A4195,FALSE)&gt;0,
HLOOKUP("CPUs",'vInfo (Imported)'!$1:$5000,A4195,FALSE),
"")</f>
        <v/>
      </c>
      <c r="D4195" t="str">
        <f>IF(HLOOKUP($D$1,'vInfo (Imported)'!$1:$5000,A4195,FALSE)&gt;0,
HLOOKUP($D$1,'vInfo (Imported)'!$1:$5000,A4195,FALSE),
"")</f>
        <v/>
      </c>
      <c r="E4195" t="str">
        <f>IF(HLOOKUP("Category",'vInfo (Imported)'!$1:$5000,A4195,FALSE)&gt;0,
HLOOKUP("Category",'vInfo (Imported)'!$1:$5000,A4195,FALSE),
"")</f>
        <v/>
      </c>
      <c r="F4195" t="str">
        <f>IF(HLOOKUP("OS according to the configuration file",'vInfo (Imported)'!$1:$5000,A4195,FALSE)&gt;0,
HLOOKUP("OS according to the configuration file",'vInfo (Imported)'!$1:$5000,A4195,FALSE),
"")</f>
        <v/>
      </c>
      <c r="G4195" s="1" t="str">
        <f>IF(HLOOKUP("Cluster",'vInfo (Imported)'!$1:$5000,A4195,FALSE)&gt;0,
HLOOKUP("Cluster",'vInfo (Imported)'!$1:$5000,A4195,FALSE),
"")</f>
        <v/>
      </c>
      <c r="K4195" s="28">
        <f>'vCluster (Imported)'!A4195</f>
        <v>0</v>
      </c>
      <c r="L4195">
        <f t="shared" si="393"/>
        <v>0</v>
      </c>
      <c r="M4195">
        <f t="shared" si="394"/>
        <v>0</v>
      </c>
      <c r="N4195">
        <f t="shared" si="395"/>
        <v>0</v>
      </c>
      <c r="O4195" s="1">
        <f t="shared" si="396"/>
        <v>0</v>
      </c>
      <c r="P4195">
        <f>SUMIFS('vCluster (Imported)'!$G:$G,'vCluster (Imported)'!$A:$A,K4195)</f>
        <v>0</v>
      </c>
      <c r="Q4195">
        <f t="shared" si="397"/>
        <v>0</v>
      </c>
    </row>
    <row r="4196" spans="1:17" x14ac:dyDescent="0.3">
      <c r="A4196">
        <f t="shared" si="392"/>
        <v>4196</v>
      </c>
      <c r="B4196" t="str">
        <f>IF(HLOOKUP("Memory",'vInfo (Imported)'!$1:$5000,A4196,FALSE)&gt;0,HLOOKUP("Memory",'vInfo (Imported)'!$1:$5000,A4196,FALSE),"")</f>
        <v/>
      </c>
      <c r="C4196" t="str">
        <f>IF(HLOOKUP("CPUs",'vInfo (Imported)'!$1:$5000,A4196,FALSE)&gt;0,
HLOOKUP("CPUs",'vInfo (Imported)'!$1:$5000,A4196,FALSE),
"")</f>
        <v/>
      </c>
      <c r="D4196" t="str">
        <f>IF(HLOOKUP($D$1,'vInfo (Imported)'!$1:$5000,A4196,FALSE)&gt;0,
HLOOKUP($D$1,'vInfo (Imported)'!$1:$5000,A4196,FALSE),
"")</f>
        <v/>
      </c>
      <c r="E4196" t="str">
        <f>IF(HLOOKUP("Category",'vInfo (Imported)'!$1:$5000,A4196,FALSE)&gt;0,
HLOOKUP("Category",'vInfo (Imported)'!$1:$5000,A4196,FALSE),
"")</f>
        <v/>
      </c>
      <c r="F4196" t="str">
        <f>IF(HLOOKUP("OS according to the configuration file",'vInfo (Imported)'!$1:$5000,A4196,FALSE)&gt;0,
HLOOKUP("OS according to the configuration file",'vInfo (Imported)'!$1:$5000,A4196,FALSE),
"")</f>
        <v/>
      </c>
      <c r="G4196" s="1" t="str">
        <f>IF(HLOOKUP("Cluster",'vInfo (Imported)'!$1:$5000,A4196,FALSE)&gt;0,
HLOOKUP("Cluster",'vInfo (Imported)'!$1:$5000,A4196,FALSE),
"")</f>
        <v/>
      </c>
      <c r="K4196" s="28">
        <f>'vCluster (Imported)'!A4196</f>
        <v>0</v>
      </c>
      <c r="L4196">
        <f t="shared" si="393"/>
        <v>0</v>
      </c>
      <c r="M4196">
        <f t="shared" si="394"/>
        <v>0</v>
      </c>
      <c r="N4196">
        <f t="shared" si="395"/>
        <v>0</v>
      </c>
      <c r="O4196" s="1">
        <f t="shared" si="396"/>
        <v>0</v>
      </c>
      <c r="P4196">
        <f>SUMIFS('vCluster (Imported)'!$G:$G,'vCluster (Imported)'!$A:$A,K4196)</f>
        <v>0</v>
      </c>
      <c r="Q4196">
        <f t="shared" si="397"/>
        <v>0</v>
      </c>
    </row>
    <row r="4197" spans="1:17" x14ac:dyDescent="0.3">
      <c r="A4197">
        <f t="shared" si="392"/>
        <v>4197</v>
      </c>
      <c r="B4197" t="str">
        <f>IF(HLOOKUP("Memory",'vInfo (Imported)'!$1:$5000,A4197,FALSE)&gt;0,HLOOKUP("Memory",'vInfo (Imported)'!$1:$5000,A4197,FALSE),"")</f>
        <v/>
      </c>
      <c r="C4197" t="str">
        <f>IF(HLOOKUP("CPUs",'vInfo (Imported)'!$1:$5000,A4197,FALSE)&gt;0,
HLOOKUP("CPUs",'vInfo (Imported)'!$1:$5000,A4197,FALSE),
"")</f>
        <v/>
      </c>
      <c r="D4197" t="str">
        <f>IF(HLOOKUP($D$1,'vInfo (Imported)'!$1:$5000,A4197,FALSE)&gt;0,
HLOOKUP($D$1,'vInfo (Imported)'!$1:$5000,A4197,FALSE),
"")</f>
        <v/>
      </c>
      <c r="E4197" t="str">
        <f>IF(HLOOKUP("Category",'vInfo (Imported)'!$1:$5000,A4197,FALSE)&gt;0,
HLOOKUP("Category",'vInfo (Imported)'!$1:$5000,A4197,FALSE),
"")</f>
        <v/>
      </c>
      <c r="F4197" t="str">
        <f>IF(HLOOKUP("OS according to the configuration file",'vInfo (Imported)'!$1:$5000,A4197,FALSE)&gt;0,
HLOOKUP("OS according to the configuration file",'vInfo (Imported)'!$1:$5000,A4197,FALSE),
"")</f>
        <v/>
      </c>
      <c r="G4197" s="1" t="str">
        <f>IF(HLOOKUP("Cluster",'vInfo (Imported)'!$1:$5000,A4197,FALSE)&gt;0,
HLOOKUP("Cluster",'vInfo (Imported)'!$1:$5000,A4197,FALSE),
"")</f>
        <v/>
      </c>
      <c r="K4197" s="28">
        <f>'vCluster (Imported)'!A4197</f>
        <v>0</v>
      </c>
      <c r="L4197">
        <f t="shared" si="393"/>
        <v>0</v>
      </c>
      <c r="M4197">
        <f t="shared" si="394"/>
        <v>0</v>
      </c>
      <c r="N4197">
        <f t="shared" si="395"/>
        <v>0</v>
      </c>
      <c r="O4197" s="1">
        <f t="shared" si="396"/>
        <v>0</v>
      </c>
      <c r="P4197">
        <f>SUMIFS('vCluster (Imported)'!$G:$G,'vCluster (Imported)'!$A:$A,K4197)</f>
        <v>0</v>
      </c>
      <c r="Q4197">
        <f t="shared" si="397"/>
        <v>0</v>
      </c>
    </row>
    <row r="4198" spans="1:17" x14ac:dyDescent="0.3">
      <c r="A4198">
        <f t="shared" si="392"/>
        <v>4198</v>
      </c>
      <c r="B4198" t="str">
        <f>IF(HLOOKUP("Memory",'vInfo (Imported)'!$1:$5000,A4198,FALSE)&gt;0,HLOOKUP("Memory",'vInfo (Imported)'!$1:$5000,A4198,FALSE),"")</f>
        <v/>
      </c>
      <c r="C4198" t="str">
        <f>IF(HLOOKUP("CPUs",'vInfo (Imported)'!$1:$5000,A4198,FALSE)&gt;0,
HLOOKUP("CPUs",'vInfo (Imported)'!$1:$5000,A4198,FALSE),
"")</f>
        <v/>
      </c>
      <c r="D4198" t="str">
        <f>IF(HLOOKUP($D$1,'vInfo (Imported)'!$1:$5000,A4198,FALSE)&gt;0,
HLOOKUP($D$1,'vInfo (Imported)'!$1:$5000,A4198,FALSE),
"")</f>
        <v/>
      </c>
      <c r="E4198" t="str">
        <f>IF(HLOOKUP("Category",'vInfo (Imported)'!$1:$5000,A4198,FALSE)&gt;0,
HLOOKUP("Category",'vInfo (Imported)'!$1:$5000,A4198,FALSE),
"")</f>
        <v/>
      </c>
      <c r="F4198" t="str">
        <f>IF(HLOOKUP("OS according to the configuration file",'vInfo (Imported)'!$1:$5000,A4198,FALSE)&gt;0,
HLOOKUP("OS according to the configuration file",'vInfo (Imported)'!$1:$5000,A4198,FALSE),
"")</f>
        <v/>
      </c>
      <c r="G4198" s="1" t="str">
        <f>IF(HLOOKUP("Cluster",'vInfo (Imported)'!$1:$5000,A4198,FALSE)&gt;0,
HLOOKUP("Cluster",'vInfo (Imported)'!$1:$5000,A4198,FALSE),
"")</f>
        <v/>
      </c>
      <c r="K4198" s="28">
        <f>'vCluster (Imported)'!A4198</f>
        <v>0</v>
      </c>
      <c r="L4198">
        <f t="shared" si="393"/>
        <v>0</v>
      </c>
      <c r="M4198">
        <f t="shared" si="394"/>
        <v>0</v>
      </c>
      <c r="N4198">
        <f t="shared" si="395"/>
        <v>0</v>
      </c>
      <c r="O4198" s="1">
        <f t="shared" si="396"/>
        <v>0</v>
      </c>
      <c r="P4198">
        <f>SUMIFS('vCluster (Imported)'!$G:$G,'vCluster (Imported)'!$A:$A,K4198)</f>
        <v>0</v>
      </c>
      <c r="Q4198">
        <f t="shared" si="397"/>
        <v>0</v>
      </c>
    </row>
    <row r="4199" spans="1:17" x14ac:dyDescent="0.3">
      <c r="A4199">
        <f t="shared" si="392"/>
        <v>4199</v>
      </c>
      <c r="B4199" t="str">
        <f>IF(HLOOKUP("Memory",'vInfo (Imported)'!$1:$5000,A4199,FALSE)&gt;0,HLOOKUP("Memory",'vInfo (Imported)'!$1:$5000,A4199,FALSE),"")</f>
        <v/>
      </c>
      <c r="C4199" t="str">
        <f>IF(HLOOKUP("CPUs",'vInfo (Imported)'!$1:$5000,A4199,FALSE)&gt;0,
HLOOKUP("CPUs",'vInfo (Imported)'!$1:$5000,A4199,FALSE),
"")</f>
        <v/>
      </c>
      <c r="D4199" t="str">
        <f>IF(HLOOKUP($D$1,'vInfo (Imported)'!$1:$5000,A4199,FALSE)&gt;0,
HLOOKUP($D$1,'vInfo (Imported)'!$1:$5000,A4199,FALSE),
"")</f>
        <v/>
      </c>
      <c r="E4199" t="str">
        <f>IF(HLOOKUP("Category",'vInfo (Imported)'!$1:$5000,A4199,FALSE)&gt;0,
HLOOKUP("Category",'vInfo (Imported)'!$1:$5000,A4199,FALSE),
"")</f>
        <v/>
      </c>
      <c r="F4199" t="str">
        <f>IF(HLOOKUP("OS according to the configuration file",'vInfo (Imported)'!$1:$5000,A4199,FALSE)&gt;0,
HLOOKUP("OS according to the configuration file",'vInfo (Imported)'!$1:$5000,A4199,FALSE),
"")</f>
        <v/>
      </c>
      <c r="G4199" s="1" t="str">
        <f>IF(HLOOKUP("Cluster",'vInfo (Imported)'!$1:$5000,A4199,FALSE)&gt;0,
HLOOKUP("Cluster",'vInfo (Imported)'!$1:$5000,A4199,FALSE),
"")</f>
        <v/>
      </c>
      <c r="K4199" s="28">
        <f>'vCluster (Imported)'!A4199</f>
        <v>0</v>
      </c>
      <c r="L4199">
        <f t="shared" si="393"/>
        <v>0</v>
      </c>
      <c r="M4199">
        <f t="shared" si="394"/>
        <v>0</v>
      </c>
      <c r="N4199">
        <f t="shared" si="395"/>
        <v>0</v>
      </c>
      <c r="O4199" s="1">
        <f t="shared" si="396"/>
        <v>0</v>
      </c>
      <c r="P4199">
        <f>SUMIFS('vCluster (Imported)'!$G:$G,'vCluster (Imported)'!$A:$A,K4199)</f>
        <v>0</v>
      </c>
      <c r="Q4199">
        <f t="shared" si="397"/>
        <v>0</v>
      </c>
    </row>
    <row r="4200" spans="1:17" x14ac:dyDescent="0.3">
      <c r="A4200">
        <f t="shared" si="392"/>
        <v>4200</v>
      </c>
      <c r="B4200" t="str">
        <f>IF(HLOOKUP("Memory",'vInfo (Imported)'!$1:$5000,A4200,FALSE)&gt;0,HLOOKUP("Memory",'vInfo (Imported)'!$1:$5000,A4200,FALSE),"")</f>
        <v/>
      </c>
      <c r="C4200" t="str">
        <f>IF(HLOOKUP("CPUs",'vInfo (Imported)'!$1:$5000,A4200,FALSE)&gt;0,
HLOOKUP("CPUs",'vInfo (Imported)'!$1:$5000,A4200,FALSE),
"")</f>
        <v/>
      </c>
      <c r="D4200" t="str">
        <f>IF(HLOOKUP($D$1,'vInfo (Imported)'!$1:$5000,A4200,FALSE)&gt;0,
HLOOKUP($D$1,'vInfo (Imported)'!$1:$5000,A4200,FALSE),
"")</f>
        <v/>
      </c>
      <c r="E4200" t="str">
        <f>IF(HLOOKUP("Category",'vInfo (Imported)'!$1:$5000,A4200,FALSE)&gt;0,
HLOOKUP("Category",'vInfo (Imported)'!$1:$5000,A4200,FALSE),
"")</f>
        <v/>
      </c>
      <c r="F4200" t="str">
        <f>IF(HLOOKUP("OS according to the configuration file",'vInfo (Imported)'!$1:$5000,A4200,FALSE)&gt;0,
HLOOKUP("OS according to the configuration file",'vInfo (Imported)'!$1:$5000,A4200,FALSE),
"")</f>
        <v/>
      </c>
      <c r="G4200" s="1" t="str">
        <f>IF(HLOOKUP("Cluster",'vInfo (Imported)'!$1:$5000,A4200,FALSE)&gt;0,
HLOOKUP("Cluster",'vInfo (Imported)'!$1:$5000,A4200,FALSE),
"")</f>
        <v/>
      </c>
      <c r="K4200" s="28">
        <f>'vCluster (Imported)'!A4200</f>
        <v>0</v>
      </c>
      <c r="L4200">
        <f t="shared" si="393"/>
        <v>0</v>
      </c>
      <c r="M4200">
        <f t="shared" si="394"/>
        <v>0</v>
      </c>
      <c r="N4200">
        <f t="shared" si="395"/>
        <v>0</v>
      </c>
      <c r="O4200" s="1">
        <f t="shared" si="396"/>
        <v>0</v>
      </c>
      <c r="P4200">
        <f>SUMIFS('vCluster (Imported)'!$G:$G,'vCluster (Imported)'!$A:$A,K4200)</f>
        <v>0</v>
      </c>
      <c r="Q4200">
        <f t="shared" si="397"/>
        <v>0</v>
      </c>
    </row>
    <row r="4201" spans="1:17" x14ac:dyDescent="0.3">
      <c r="A4201">
        <f t="shared" si="392"/>
        <v>4201</v>
      </c>
      <c r="B4201" t="str">
        <f>IF(HLOOKUP("Memory",'vInfo (Imported)'!$1:$5000,A4201,FALSE)&gt;0,HLOOKUP("Memory",'vInfo (Imported)'!$1:$5000,A4201,FALSE),"")</f>
        <v/>
      </c>
      <c r="C4201" t="str">
        <f>IF(HLOOKUP("CPUs",'vInfo (Imported)'!$1:$5000,A4201,FALSE)&gt;0,
HLOOKUP("CPUs",'vInfo (Imported)'!$1:$5000,A4201,FALSE),
"")</f>
        <v/>
      </c>
      <c r="D4201" t="str">
        <f>IF(HLOOKUP($D$1,'vInfo (Imported)'!$1:$5000,A4201,FALSE)&gt;0,
HLOOKUP($D$1,'vInfo (Imported)'!$1:$5000,A4201,FALSE),
"")</f>
        <v/>
      </c>
      <c r="E4201" t="str">
        <f>IF(HLOOKUP("Category",'vInfo (Imported)'!$1:$5000,A4201,FALSE)&gt;0,
HLOOKUP("Category",'vInfo (Imported)'!$1:$5000,A4201,FALSE),
"")</f>
        <v/>
      </c>
      <c r="F4201" t="str">
        <f>IF(HLOOKUP("OS according to the configuration file",'vInfo (Imported)'!$1:$5000,A4201,FALSE)&gt;0,
HLOOKUP("OS according to the configuration file",'vInfo (Imported)'!$1:$5000,A4201,FALSE),
"")</f>
        <v/>
      </c>
      <c r="G4201" s="1" t="str">
        <f>IF(HLOOKUP("Cluster",'vInfo (Imported)'!$1:$5000,A4201,FALSE)&gt;0,
HLOOKUP("Cluster",'vInfo (Imported)'!$1:$5000,A4201,FALSE),
"")</f>
        <v/>
      </c>
      <c r="K4201" s="28">
        <f>'vCluster (Imported)'!A4201</f>
        <v>0</v>
      </c>
      <c r="L4201">
        <f t="shared" si="393"/>
        <v>0</v>
      </c>
      <c r="M4201">
        <f t="shared" si="394"/>
        <v>0</v>
      </c>
      <c r="N4201">
        <f t="shared" si="395"/>
        <v>0</v>
      </c>
      <c r="O4201" s="1">
        <f t="shared" si="396"/>
        <v>0</v>
      </c>
      <c r="P4201">
        <f>SUMIFS('vCluster (Imported)'!$G:$G,'vCluster (Imported)'!$A:$A,K4201)</f>
        <v>0</v>
      </c>
      <c r="Q4201">
        <f t="shared" si="397"/>
        <v>0</v>
      </c>
    </row>
    <row r="4202" spans="1:17" x14ac:dyDescent="0.3">
      <c r="A4202">
        <f t="shared" si="392"/>
        <v>4202</v>
      </c>
      <c r="B4202" t="str">
        <f>IF(HLOOKUP("Memory",'vInfo (Imported)'!$1:$5000,A4202,FALSE)&gt;0,HLOOKUP("Memory",'vInfo (Imported)'!$1:$5000,A4202,FALSE),"")</f>
        <v/>
      </c>
      <c r="C4202" t="str">
        <f>IF(HLOOKUP("CPUs",'vInfo (Imported)'!$1:$5000,A4202,FALSE)&gt;0,
HLOOKUP("CPUs",'vInfo (Imported)'!$1:$5000,A4202,FALSE),
"")</f>
        <v/>
      </c>
      <c r="D4202" t="str">
        <f>IF(HLOOKUP($D$1,'vInfo (Imported)'!$1:$5000,A4202,FALSE)&gt;0,
HLOOKUP($D$1,'vInfo (Imported)'!$1:$5000,A4202,FALSE),
"")</f>
        <v/>
      </c>
      <c r="E4202" t="str">
        <f>IF(HLOOKUP("Category",'vInfo (Imported)'!$1:$5000,A4202,FALSE)&gt;0,
HLOOKUP("Category",'vInfo (Imported)'!$1:$5000,A4202,FALSE),
"")</f>
        <v/>
      </c>
      <c r="F4202" t="str">
        <f>IF(HLOOKUP("OS according to the configuration file",'vInfo (Imported)'!$1:$5000,A4202,FALSE)&gt;0,
HLOOKUP("OS according to the configuration file",'vInfo (Imported)'!$1:$5000,A4202,FALSE),
"")</f>
        <v/>
      </c>
      <c r="G4202" s="1" t="str">
        <f>IF(HLOOKUP("Cluster",'vInfo (Imported)'!$1:$5000,A4202,FALSE)&gt;0,
HLOOKUP("Cluster",'vInfo (Imported)'!$1:$5000,A4202,FALSE),
"")</f>
        <v/>
      </c>
      <c r="K4202" s="28">
        <f>'vCluster (Imported)'!A4202</f>
        <v>0</v>
      </c>
      <c r="L4202">
        <f t="shared" si="393"/>
        <v>0</v>
      </c>
      <c r="M4202">
        <f t="shared" si="394"/>
        <v>0</v>
      </c>
      <c r="N4202">
        <f t="shared" si="395"/>
        <v>0</v>
      </c>
      <c r="O4202" s="1">
        <f t="shared" si="396"/>
        <v>0</v>
      </c>
      <c r="P4202">
        <f>SUMIFS('vCluster (Imported)'!$G:$G,'vCluster (Imported)'!$A:$A,K4202)</f>
        <v>0</v>
      </c>
      <c r="Q4202">
        <f t="shared" si="397"/>
        <v>0</v>
      </c>
    </row>
    <row r="4203" spans="1:17" x14ac:dyDescent="0.3">
      <c r="A4203">
        <f t="shared" si="392"/>
        <v>4203</v>
      </c>
      <c r="B4203" t="str">
        <f>IF(HLOOKUP("Memory",'vInfo (Imported)'!$1:$5000,A4203,FALSE)&gt;0,HLOOKUP("Memory",'vInfo (Imported)'!$1:$5000,A4203,FALSE),"")</f>
        <v/>
      </c>
      <c r="C4203" t="str">
        <f>IF(HLOOKUP("CPUs",'vInfo (Imported)'!$1:$5000,A4203,FALSE)&gt;0,
HLOOKUP("CPUs",'vInfo (Imported)'!$1:$5000,A4203,FALSE),
"")</f>
        <v/>
      </c>
      <c r="D4203" t="str">
        <f>IF(HLOOKUP($D$1,'vInfo (Imported)'!$1:$5000,A4203,FALSE)&gt;0,
HLOOKUP($D$1,'vInfo (Imported)'!$1:$5000,A4203,FALSE),
"")</f>
        <v/>
      </c>
      <c r="E4203" t="str">
        <f>IF(HLOOKUP("Category",'vInfo (Imported)'!$1:$5000,A4203,FALSE)&gt;0,
HLOOKUP("Category",'vInfo (Imported)'!$1:$5000,A4203,FALSE),
"")</f>
        <v/>
      </c>
      <c r="F4203" t="str">
        <f>IF(HLOOKUP("OS according to the configuration file",'vInfo (Imported)'!$1:$5000,A4203,FALSE)&gt;0,
HLOOKUP("OS according to the configuration file",'vInfo (Imported)'!$1:$5000,A4203,FALSE),
"")</f>
        <v/>
      </c>
      <c r="G4203" s="1" t="str">
        <f>IF(HLOOKUP("Cluster",'vInfo (Imported)'!$1:$5000,A4203,FALSE)&gt;0,
HLOOKUP("Cluster",'vInfo (Imported)'!$1:$5000,A4203,FALSE),
"")</f>
        <v/>
      </c>
      <c r="K4203" s="28">
        <f>'vCluster (Imported)'!A4203</f>
        <v>0</v>
      </c>
      <c r="L4203">
        <f t="shared" si="393"/>
        <v>0</v>
      </c>
      <c r="M4203">
        <f t="shared" si="394"/>
        <v>0</v>
      </c>
      <c r="N4203">
        <f t="shared" si="395"/>
        <v>0</v>
      </c>
      <c r="O4203" s="1">
        <f t="shared" si="396"/>
        <v>0</v>
      </c>
      <c r="P4203">
        <f>SUMIFS('vCluster (Imported)'!$G:$G,'vCluster (Imported)'!$A:$A,K4203)</f>
        <v>0</v>
      </c>
      <c r="Q4203">
        <f t="shared" si="397"/>
        <v>0</v>
      </c>
    </row>
    <row r="4204" spans="1:17" x14ac:dyDescent="0.3">
      <c r="A4204">
        <f t="shared" si="392"/>
        <v>4204</v>
      </c>
      <c r="B4204" t="str">
        <f>IF(HLOOKUP("Memory",'vInfo (Imported)'!$1:$5000,A4204,FALSE)&gt;0,HLOOKUP("Memory",'vInfo (Imported)'!$1:$5000,A4204,FALSE),"")</f>
        <v/>
      </c>
      <c r="C4204" t="str">
        <f>IF(HLOOKUP("CPUs",'vInfo (Imported)'!$1:$5000,A4204,FALSE)&gt;0,
HLOOKUP("CPUs",'vInfo (Imported)'!$1:$5000,A4204,FALSE),
"")</f>
        <v/>
      </c>
      <c r="D4204" t="str">
        <f>IF(HLOOKUP($D$1,'vInfo (Imported)'!$1:$5000,A4204,FALSE)&gt;0,
HLOOKUP($D$1,'vInfo (Imported)'!$1:$5000,A4204,FALSE),
"")</f>
        <v/>
      </c>
      <c r="E4204" t="str">
        <f>IF(HLOOKUP("Category",'vInfo (Imported)'!$1:$5000,A4204,FALSE)&gt;0,
HLOOKUP("Category",'vInfo (Imported)'!$1:$5000,A4204,FALSE),
"")</f>
        <v/>
      </c>
      <c r="F4204" t="str">
        <f>IF(HLOOKUP("OS according to the configuration file",'vInfo (Imported)'!$1:$5000,A4204,FALSE)&gt;0,
HLOOKUP("OS according to the configuration file",'vInfo (Imported)'!$1:$5000,A4204,FALSE),
"")</f>
        <v/>
      </c>
      <c r="G4204" s="1" t="str">
        <f>IF(HLOOKUP("Cluster",'vInfo (Imported)'!$1:$5000,A4204,FALSE)&gt;0,
HLOOKUP("Cluster",'vInfo (Imported)'!$1:$5000,A4204,FALSE),
"")</f>
        <v/>
      </c>
      <c r="K4204" s="28">
        <f>'vCluster (Imported)'!A4204</f>
        <v>0</v>
      </c>
      <c r="L4204">
        <f t="shared" si="393"/>
        <v>0</v>
      </c>
      <c r="M4204">
        <f t="shared" si="394"/>
        <v>0</v>
      </c>
      <c r="N4204">
        <f t="shared" si="395"/>
        <v>0</v>
      </c>
      <c r="O4204" s="1">
        <f t="shared" si="396"/>
        <v>0</v>
      </c>
      <c r="P4204">
        <f>SUMIFS('vCluster (Imported)'!$G:$G,'vCluster (Imported)'!$A:$A,K4204)</f>
        <v>0</v>
      </c>
      <c r="Q4204">
        <f t="shared" si="397"/>
        <v>0</v>
      </c>
    </row>
    <row r="4205" spans="1:17" x14ac:dyDescent="0.3">
      <c r="A4205">
        <f t="shared" si="392"/>
        <v>4205</v>
      </c>
      <c r="B4205" t="str">
        <f>IF(HLOOKUP("Memory",'vInfo (Imported)'!$1:$5000,A4205,FALSE)&gt;0,HLOOKUP("Memory",'vInfo (Imported)'!$1:$5000,A4205,FALSE),"")</f>
        <v/>
      </c>
      <c r="C4205" t="str">
        <f>IF(HLOOKUP("CPUs",'vInfo (Imported)'!$1:$5000,A4205,FALSE)&gt;0,
HLOOKUP("CPUs",'vInfo (Imported)'!$1:$5000,A4205,FALSE),
"")</f>
        <v/>
      </c>
      <c r="D4205" t="str">
        <f>IF(HLOOKUP($D$1,'vInfo (Imported)'!$1:$5000,A4205,FALSE)&gt;0,
HLOOKUP($D$1,'vInfo (Imported)'!$1:$5000,A4205,FALSE),
"")</f>
        <v/>
      </c>
      <c r="E4205" t="str">
        <f>IF(HLOOKUP("Category",'vInfo (Imported)'!$1:$5000,A4205,FALSE)&gt;0,
HLOOKUP("Category",'vInfo (Imported)'!$1:$5000,A4205,FALSE),
"")</f>
        <v/>
      </c>
      <c r="F4205" t="str">
        <f>IF(HLOOKUP("OS according to the configuration file",'vInfo (Imported)'!$1:$5000,A4205,FALSE)&gt;0,
HLOOKUP("OS according to the configuration file",'vInfo (Imported)'!$1:$5000,A4205,FALSE),
"")</f>
        <v/>
      </c>
      <c r="G4205" s="1" t="str">
        <f>IF(HLOOKUP("Cluster",'vInfo (Imported)'!$1:$5000,A4205,FALSE)&gt;0,
HLOOKUP("Cluster",'vInfo (Imported)'!$1:$5000,A4205,FALSE),
"")</f>
        <v/>
      </c>
      <c r="K4205" s="28">
        <f>'vCluster (Imported)'!A4205</f>
        <v>0</v>
      </c>
      <c r="L4205">
        <f t="shared" si="393"/>
        <v>0</v>
      </c>
      <c r="M4205">
        <f t="shared" si="394"/>
        <v>0</v>
      </c>
      <c r="N4205">
        <f t="shared" si="395"/>
        <v>0</v>
      </c>
      <c r="O4205" s="1">
        <f t="shared" si="396"/>
        <v>0</v>
      </c>
      <c r="P4205">
        <f>SUMIFS('vCluster (Imported)'!$G:$G,'vCluster (Imported)'!$A:$A,K4205)</f>
        <v>0</v>
      </c>
      <c r="Q4205">
        <f t="shared" si="397"/>
        <v>0</v>
      </c>
    </row>
    <row r="4206" spans="1:17" x14ac:dyDescent="0.3">
      <c r="A4206">
        <f t="shared" si="392"/>
        <v>4206</v>
      </c>
      <c r="B4206" t="str">
        <f>IF(HLOOKUP("Memory",'vInfo (Imported)'!$1:$5000,A4206,FALSE)&gt;0,HLOOKUP("Memory",'vInfo (Imported)'!$1:$5000,A4206,FALSE),"")</f>
        <v/>
      </c>
      <c r="C4206" t="str">
        <f>IF(HLOOKUP("CPUs",'vInfo (Imported)'!$1:$5000,A4206,FALSE)&gt;0,
HLOOKUP("CPUs",'vInfo (Imported)'!$1:$5000,A4206,FALSE),
"")</f>
        <v/>
      </c>
      <c r="D4206" t="str">
        <f>IF(HLOOKUP($D$1,'vInfo (Imported)'!$1:$5000,A4206,FALSE)&gt;0,
HLOOKUP($D$1,'vInfo (Imported)'!$1:$5000,A4206,FALSE),
"")</f>
        <v/>
      </c>
      <c r="E4206" t="str">
        <f>IF(HLOOKUP("Category",'vInfo (Imported)'!$1:$5000,A4206,FALSE)&gt;0,
HLOOKUP("Category",'vInfo (Imported)'!$1:$5000,A4206,FALSE),
"")</f>
        <v/>
      </c>
      <c r="F4206" t="str">
        <f>IF(HLOOKUP("OS according to the configuration file",'vInfo (Imported)'!$1:$5000,A4206,FALSE)&gt;0,
HLOOKUP("OS according to the configuration file",'vInfo (Imported)'!$1:$5000,A4206,FALSE),
"")</f>
        <v/>
      </c>
      <c r="G4206" s="1" t="str">
        <f>IF(HLOOKUP("Cluster",'vInfo (Imported)'!$1:$5000,A4206,FALSE)&gt;0,
HLOOKUP("Cluster",'vInfo (Imported)'!$1:$5000,A4206,FALSE),
"")</f>
        <v/>
      </c>
      <c r="K4206" s="28">
        <f>'vCluster (Imported)'!A4206</f>
        <v>0</v>
      </c>
      <c r="L4206">
        <f t="shared" si="393"/>
        <v>0</v>
      </c>
      <c r="M4206">
        <f t="shared" si="394"/>
        <v>0</v>
      </c>
      <c r="N4206">
        <f t="shared" si="395"/>
        <v>0</v>
      </c>
      <c r="O4206" s="1">
        <f t="shared" si="396"/>
        <v>0</v>
      </c>
      <c r="P4206">
        <f>SUMIFS('vCluster (Imported)'!$G:$G,'vCluster (Imported)'!$A:$A,K4206)</f>
        <v>0</v>
      </c>
      <c r="Q4206">
        <f t="shared" si="397"/>
        <v>0</v>
      </c>
    </row>
    <row r="4207" spans="1:17" x14ac:dyDescent="0.3">
      <c r="A4207">
        <f t="shared" si="392"/>
        <v>4207</v>
      </c>
      <c r="B4207" t="str">
        <f>IF(HLOOKUP("Memory",'vInfo (Imported)'!$1:$5000,A4207,FALSE)&gt;0,HLOOKUP("Memory",'vInfo (Imported)'!$1:$5000,A4207,FALSE),"")</f>
        <v/>
      </c>
      <c r="C4207" t="str">
        <f>IF(HLOOKUP("CPUs",'vInfo (Imported)'!$1:$5000,A4207,FALSE)&gt;0,
HLOOKUP("CPUs",'vInfo (Imported)'!$1:$5000,A4207,FALSE),
"")</f>
        <v/>
      </c>
      <c r="D4207" t="str">
        <f>IF(HLOOKUP($D$1,'vInfo (Imported)'!$1:$5000,A4207,FALSE)&gt;0,
HLOOKUP($D$1,'vInfo (Imported)'!$1:$5000,A4207,FALSE),
"")</f>
        <v/>
      </c>
      <c r="E4207" t="str">
        <f>IF(HLOOKUP("Category",'vInfo (Imported)'!$1:$5000,A4207,FALSE)&gt;0,
HLOOKUP("Category",'vInfo (Imported)'!$1:$5000,A4207,FALSE),
"")</f>
        <v/>
      </c>
      <c r="F4207" t="str">
        <f>IF(HLOOKUP("OS according to the configuration file",'vInfo (Imported)'!$1:$5000,A4207,FALSE)&gt;0,
HLOOKUP("OS according to the configuration file",'vInfo (Imported)'!$1:$5000,A4207,FALSE),
"")</f>
        <v/>
      </c>
      <c r="G4207" s="1" t="str">
        <f>IF(HLOOKUP("Cluster",'vInfo (Imported)'!$1:$5000,A4207,FALSE)&gt;0,
HLOOKUP("Cluster",'vInfo (Imported)'!$1:$5000,A4207,FALSE),
"")</f>
        <v/>
      </c>
      <c r="K4207" s="28">
        <f>'vCluster (Imported)'!A4207</f>
        <v>0</v>
      </c>
      <c r="L4207">
        <f t="shared" si="393"/>
        <v>0</v>
      </c>
      <c r="M4207">
        <f t="shared" si="394"/>
        <v>0</v>
      </c>
      <c r="N4207">
        <f t="shared" si="395"/>
        <v>0</v>
      </c>
      <c r="O4207" s="1">
        <f t="shared" si="396"/>
        <v>0</v>
      </c>
      <c r="P4207">
        <f>SUMIFS('vCluster (Imported)'!$G:$G,'vCluster (Imported)'!$A:$A,K4207)</f>
        <v>0</v>
      </c>
      <c r="Q4207">
        <f t="shared" si="397"/>
        <v>0</v>
      </c>
    </row>
    <row r="4208" spans="1:17" x14ac:dyDescent="0.3">
      <c r="A4208">
        <f t="shared" si="392"/>
        <v>4208</v>
      </c>
      <c r="B4208" t="str">
        <f>IF(HLOOKUP("Memory",'vInfo (Imported)'!$1:$5000,A4208,FALSE)&gt;0,HLOOKUP("Memory",'vInfo (Imported)'!$1:$5000,A4208,FALSE),"")</f>
        <v/>
      </c>
      <c r="C4208" t="str">
        <f>IF(HLOOKUP("CPUs",'vInfo (Imported)'!$1:$5000,A4208,FALSE)&gt;0,
HLOOKUP("CPUs",'vInfo (Imported)'!$1:$5000,A4208,FALSE),
"")</f>
        <v/>
      </c>
      <c r="D4208" t="str">
        <f>IF(HLOOKUP($D$1,'vInfo (Imported)'!$1:$5000,A4208,FALSE)&gt;0,
HLOOKUP($D$1,'vInfo (Imported)'!$1:$5000,A4208,FALSE),
"")</f>
        <v/>
      </c>
      <c r="E4208" t="str">
        <f>IF(HLOOKUP("Category",'vInfo (Imported)'!$1:$5000,A4208,FALSE)&gt;0,
HLOOKUP("Category",'vInfo (Imported)'!$1:$5000,A4208,FALSE),
"")</f>
        <v/>
      </c>
      <c r="F4208" t="str">
        <f>IF(HLOOKUP("OS according to the configuration file",'vInfo (Imported)'!$1:$5000,A4208,FALSE)&gt;0,
HLOOKUP("OS according to the configuration file",'vInfo (Imported)'!$1:$5000,A4208,FALSE),
"")</f>
        <v/>
      </c>
      <c r="G4208" s="1" t="str">
        <f>IF(HLOOKUP("Cluster",'vInfo (Imported)'!$1:$5000,A4208,FALSE)&gt;0,
HLOOKUP("Cluster",'vInfo (Imported)'!$1:$5000,A4208,FALSE),
"")</f>
        <v/>
      </c>
      <c r="K4208" s="28">
        <f>'vCluster (Imported)'!A4208</f>
        <v>0</v>
      </c>
      <c r="L4208">
        <f t="shared" si="393"/>
        <v>0</v>
      </c>
      <c r="M4208">
        <f t="shared" si="394"/>
        <v>0</v>
      </c>
      <c r="N4208">
        <f t="shared" si="395"/>
        <v>0</v>
      </c>
      <c r="O4208" s="1">
        <f t="shared" si="396"/>
        <v>0</v>
      </c>
      <c r="P4208">
        <f>SUMIFS('vCluster (Imported)'!$G:$G,'vCluster (Imported)'!$A:$A,K4208)</f>
        <v>0</v>
      </c>
      <c r="Q4208">
        <f t="shared" si="397"/>
        <v>0</v>
      </c>
    </row>
    <row r="4209" spans="1:17" x14ac:dyDescent="0.3">
      <c r="A4209">
        <f t="shared" si="392"/>
        <v>4209</v>
      </c>
      <c r="B4209" t="str">
        <f>IF(HLOOKUP("Memory",'vInfo (Imported)'!$1:$5000,A4209,FALSE)&gt;0,HLOOKUP("Memory",'vInfo (Imported)'!$1:$5000,A4209,FALSE),"")</f>
        <v/>
      </c>
      <c r="C4209" t="str">
        <f>IF(HLOOKUP("CPUs",'vInfo (Imported)'!$1:$5000,A4209,FALSE)&gt;0,
HLOOKUP("CPUs",'vInfo (Imported)'!$1:$5000,A4209,FALSE),
"")</f>
        <v/>
      </c>
      <c r="D4209" t="str">
        <f>IF(HLOOKUP($D$1,'vInfo (Imported)'!$1:$5000,A4209,FALSE)&gt;0,
HLOOKUP($D$1,'vInfo (Imported)'!$1:$5000,A4209,FALSE),
"")</f>
        <v/>
      </c>
      <c r="E4209" t="str">
        <f>IF(HLOOKUP("Category",'vInfo (Imported)'!$1:$5000,A4209,FALSE)&gt;0,
HLOOKUP("Category",'vInfo (Imported)'!$1:$5000,A4209,FALSE),
"")</f>
        <v/>
      </c>
      <c r="F4209" t="str">
        <f>IF(HLOOKUP("OS according to the configuration file",'vInfo (Imported)'!$1:$5000,A4209,FALSE)&gt;0,
HLOOKUP("OS according to the configuration file",'vInfo (Imported)'!$1:$5000,A4209,FALSE),
"")</f>
        <v/>
      </c>
      <c r="G4209" s="1" t="str">
        <f>IF(HLOOKUP("Cluster",'vInfo (Imported)'!$1:$5000,A4209,FALSE)&gt;0,
HLOOKUP("Cluster",'vInfo (Imported)'!$1:$5000,A4209,FALSE),
"")</f>
        <v/>
      </c>
      <c r="K4209" s="28">
        <f>'vCluster (Imported)'!A4209</f>
        <v>0</v>
      </c>
      <c r="L4209">
        <f t="shared" si="393"/>
        <v>0</v>
      </c>
      <c r="M4209">
        <f t="shared" si="394"/>
        <v>0</v>
      </c>
      <c r="N4209">
        <f t="shared" si="395"/>
        <v>0</v>
      </c>
      <c r="O4209" s="1">
        <f t="shared" si="396"/>
        <v>0</v>
      </c>
      <c r="P4209">
        <f>SUMIFS('vCluster (Imported)'!$G:$G,'vCluster (Imported)'!$A:$A,K4209)</f>
        <v>0</v>
      </c>
      <c r="Q4209">
        <f t="shared" si="397"/>
        <v>0</v>
      </c>
    </row>
    <row r="4210" spans="1:17" x14ac:dyDescent="0.3">
      <c r="A4210">
        <f t="shared" si="392"/>
        <v>4210</v>
      </c>
      <c r="B4210" t="str">
        <f>IF(HLOOKUP("Memory",'vInfo (Imported)'!$1:$5000,A4210,FALSE)&gt;0,HLOOKUP("Memory",'vInfo (Imported)'!$1:$5000,A4210,FALSE),"")</f>
        <v/>
      </c>
      <c r="C4210" t="str">
        <f>IF(HLOOKUP("CPUs",'vInfo (Imported)'!$1:$5000,A4210,FALSE)&gt;0,
HLOOKUP("CPUs",'vInfo (Imported)'!$1:$5000,A4210,FALSE),
"")</f>
        <v/>
      </c>
      <c r="D4210" t="str">
        <f>IF(HLOOKUP($D$1,'vInfo (Imported)'!$1:$5000,A4210,FALSE)&gt;0,
HLOOKUP($D$1,'vInfo (Imported)'!$1:$5000,A4210,FALSE),
"")</f>
        <v/>
      </c>
      <c r="E4210" t="str">
        <f>IF(HLOOKUP("Category",'vInfo (Imported)'!$1:$5000,A4210,FALSE)&gt;0,
HLOOKUP("Category",'vInfo (Imported)'!$1:$5000,A4210,FALSE),
"")</f>
        <v/>
      </c>
      <c r="F4210" t="str">
        <f>IF(HLOOKUP("OS according to the configuration file",'vInfo (Imported)'!$1:$5000,A4210,FALSE)&gt;0,
HLOOKUP("OS according to the configuration file",'vInfo (Imported)'!$1:$5000,A4210,FALSE),
"")</f>
        <v/>
      </c>
      <c r="G4210" s="1" t="str">
        <f>IF(HLOOKUP("Cluster",'vInfo (Imported)'!$1:$5000,A4210,FALSE)&gt;0,
HLOOKUP("Cluster",'vInfo (Imported)'!$1:$5000,A4210,FALSE),
"")</f>
        <v/>
      </c>
      <c r="K4210" s="28">
        <f>'vCluster (Imported)'!A4210</f>
        <v>0</v>
      </c>
      <c r="L4210">
        <f t="shared" si="393"/>
        <v>0</v>
      </c>
      <c r="M4210">
        <f t="shared" si="394"/>
        <v>0</v>
      </c>
      <c r="N4210">
        <f t="shared" si="395"/>
        <v>0</v>
      </c>
      <c r="O4210" s="1">
        <f t="shared" si="396"/>
        <v>0</v>
      </c>
      <c r="P4210">
        <f>SUMIFS('vCluster (Imported)'!$G:$G,'vCluster (Imported)'!$A:$A,K4210)</f>
        <v>0</v>
      </c>
      <c r="Q4210">
        <f t="shared" si="397"/>
        <v>0</v>
      </c>
    </row>
    <row r="4211" spans="1:17" x14ac:dyDescent="0.3">
      <c r="A4211">
        <f t="shared" si="392"/>
        <v>4211</v>
      </c>
      <c r="B4211" t="str">
        <f>IF(HLOOKUP("Memory",'vInfo (Imported)'!$1:$5000,A4211,FALSE)&gt;0,HLOOKUP("Memory",'vInfo (Imported)'!$1:$5000,A4211,FALSE),"")</f>
        <v/>
      </c>
      <c r="C4211" t="str">
        <f>IF(HLOOKUP("CPUs",'vInfo (Imported)'!$1:$5000,A4211,FALSE)&gt;0,
HLOOKUP("CPUs",'vInfo (Imported)'!$1:$5000,A4211,FALSE),
"")</f>
        <v/>
      </c>
      <c r="D4211" t="str">
        <f>IF(HLOOKUP($D$1,'vInfo (Imported)'!$1:$5000,A4211,FALSE)&gt;0,
HLOOKUP($D$1,'vInfo (Imported)'!$1:$5000,A4211,FALSE),
"")</f>
        <v/>
      </c>
      <c r="E4211" t="str">
        <f>IF(HLOOKUP("Category",'vInfo (Imported)'!$1:$5000,A4211,FALSE)&gt;0,
HLOOKUP("Category",'vInfo (Imported)'!$1:$5000,A4211,FALSE),
"")</f>
        <v/>
      </c>
      <c r="F4211" t="str">
        <f>IF(HLOOKUP("OS according to the configuration file",'vInfo (Imported)'!$1:$5000,A4211,FALSE)&gt;0,
HLOOKUP("OS according to the configuration file",'vInfo (Imported)'!$1:$5000,A4211,FALSE),
"")</f>
        <v/>
      </c>
      <c r="G4211" s="1" t="str">
        <f>IF(HLOOKUP("Cluster",'vInfo (Imported)'!$1:$5000,A4211,FALSE)&gt;0,
HLOOKUP("Cluster",'vInfo (Imported)'!$1:$5000,A4211,FALSE),
"")</f>
        <v/>
      </c>
      <c r="K4211" s="28">
        <f>'vCluster (Imported)'!A4211</f>
        <v>0</v>
      </c>
      <c r="L4211">
        <f t="shared" si="393"/>
        <v>0</v>
      </c>
      <c r="M4211">
        <f t="shared" si="394"/>
        <v>0</v>
      </c>
      <c r="N4211">
        <f t="shared" si="395"/>
        <v>0</v>
      </c>
      <c r="O4211" s="1">
        <f t="shared" si="396"/>
        <v>0</v>
      </c>
      <c r="P4211">
        <f>SUMIFS('vCluster (Imported)'!$G:$G,'vCluster (Imported)'!$A:$A,K4211)</f>
        <v>0</v>
      </c>
      <c r="Q4211">
        <f t="shared" si="397"/>
        <v>0</v>
      </c>
    </row>
    <row r="4212" spans="1:17" x14ac:dyDescent="0.3">
      <c r="A4212">
        <f t="shared" si="392"/>
        <v>4212</v>
      </c>
      <c r="B4212" t="str">
        <f>IF(HLOOKUP("Memory",'vInfo (Imported)'!$1:$5000,A4212,FALSE)&gt;0,HLOOKUP("Memory",'vInfo (Imported)'!$1:$5000,A4212,FALSE),"")</f>
        <v/>
      </c>
      <c r="C4212" t="str">
        <f>IF(HLOOKUP("CPUs",'vInfo (Imported)'!$1:$5000,A4212,FALSE)&gt;0,
HLOOKUP("CPUs",'vInfo (Imported)'!$1:$5000,A4212,FALSE),
"")</f>
        <v/>
      </c>
      <c r="D4212" t="str">
        <f>IF(HLOOKUP($D$1,'vInfo (Imported)'!$1:$5000,A4212,FALSE)&gt;0,
HLOOKUP($D$1,'vInfo (Imported)'!$1:$5000,A4212,FALSE),
"")</f>
        <v/>
      </c>
      <c r="E4212" t="str">
        <f>IF(HLOOKUP("Category",'vInfo (Imported)'!$1:$5000,A4212,FALSE)&gt;0,
HLOOKUP("Category",'vInfo (Imported)'!$1:$5000,A4212,FALSE),
"")</f>
        <v/>
      </c>
      <c r="F4212" t="str">
        <f>IF(HLOOKUP("OS according to the configuration file",'vInfo (Imported)'!$1:$5000,A4212,FALSE)&gt;0,
HLOOKUP("OS according to the configuration file",'vInfo (Imported)'!$1:$5000,A4212,FALSE),
"")</f>
        <v/>
      </c>
      <c r="G4212" s="1" t="str">
        <f>IF(HLOOKUP("Cluster",'vInfo (Imported)'!$1:$5000,A4212,FALSE)&gt;0,
HLOOKUP("Cluster",'vInfo (Imported)'!$1:$5000,A4212,FALSE),
"")</f>
        <v/>
      </c>
      <c r="K4212" s="28">
        <f>'vCluster (Imported)'!A4212</f>
        <v>0</v>
      </c>
      <c r="L4212">
        <f t="shared" si="393"/>
        <v>0</v>
      </c>
      <c r="M4212">
        <f t="shared" si="394"/>
        <v>0</v>
      </c>
      <c r="N4212">
        <f t="shared" si="395"/>
        <v>0</v>
      </c>
      <c r="O4212" s="1">
        <f t="shared" si="396"/>
        <v>0</v>
      </c>
      <c r="P4212">
        <f>SUMIFS('vCluster (Imported)'!$G:$G,'vCluster (Imported)'!$A:$A,K4212)</f>
        <v>0</v>
      </c>
      <c r="Q4212">
        <f t="shared" si="397"/>
        <v>0</v>
      </c>
    </row>
    <row r="4213" spans="1:17" x14ac:dyDescent="0.3">
      <c r="A4213">
        <f t="shared" si="392"/>
        <v>4213</v>
      </c>
      <c r="B4213" t="str">
        <f>IF(HLOOKUP("Memory",'vInfo (Imported)'!$1:$5000,A4213,FALSE)&gt;0,HLOOKUP("Memory",'vInfo (Imported)'!$1:$5000,A4213,FALSE),"")</f>
        <v/>
      </c>
      <c r="C4213" t="str">
        <f>IF(HLOOKUP("CPUs",'vInfo (Imported)'!$1:$5000,A4213,FALSE)&gt;0,
HLOOKUP("CPUs",'vInfo (Imported)'!$1:$5000,A4213,FALSE),
"")</f>
        <v/>
      </c>
      <c r="D4213" t="str">
        <f>IF(HLOOKUP($D$1,'vInfo (Imported)'!$1:$5000,A4213,FALSE)&gt;0,
HLOOKUP($D$1,'vInfo (Imported)'!$1:$5000,A4213,FALSE),
"")</f>
        <v/>
      </c>
      <c r="E4213" t="str">
        <f>IF(HLOOKUP("Category",'vInfo (Imported)'!$1:$5000,A4213,FALSE)&gt;0,
HLOOKUP("Category",'vInfo (Imported)'!$1:$5000,A4213,FALSE),
"")</f>
        <v/>
      </c>
      <c r="F4213" t="str">
        <f>IF(HLOOKUP("OS according to the configuration file",'vInfo (Imported)'!$1:$5000,A4213,FALSE)&gt;0,
HLOOKUP("OS according to the configuration file",'vInfo (Imported)'!$1:$5000,A4213,FALSE),
"")</f>
        <v/>
      </c>
      <c r="G4213" s="1" t="str">
        <f>IF(HLOOKUP("Cluster",'vInfo (Imported)'!$1:$5000,A4213,FALSE)&gt;0,
HLOOKUP("Cluster",'vInfo (Imported)'!$1:$5000,A4213,FALSE),
"")</f>
        <v/>
      </c>
      <c r="K4213" s="28">
        <f>'vCluster (Imported)'!A4213</f>
        <v>0</v>
      </c>
      <c r="L4213">
        <f t="shared" si="393"/>
        <v>0</v>
      </c>
      <c r="M4213">
        <f t="shared" si="394"/>
        <v>0</v>
      </c>
      <c r="N4213">
        <f t="shared" si="395"/>
        <v>0</v>
      </c>
      <c r="O4213" s="1">
        <f t="shared" si="396"/>
        <v>0</v>
      </c>
      <c r="P4213">
        <f>SUMIFS('vCluster (Imported)'!$G:$G,'vCluster (Imported)'!$A:$A,K4213)</f>
        <v>0</v>
      </c>
      <c r="Q4213">
        <f t="shared" si="397"/>
        <v>0</v>
      </c>
    </row>
    <row r="4214" spans="1:17" x14ac:dyDescent="0.3">
      <c r="A4214">
        <f t="shared" si="392"/>
        <v>4214</v>
      </c>
      <c r="B4214" t="str">
        <f>IF(HLOOKUP("Memory",'vInfo (Imported)'!$1:$5000,A4214,FALSE)&gt;0,HLOOKUP("Memory",'vInfo (Imported)'!$1:$5000,A4214,FALSE),"")</f>
        <v/>
      </c>
      <c r="C4214" t="str">
        <f>IF(HLOOKUP("CPUs",'vInfo (Imported)'!$1:$5000,A4214,FALSE)&gt;0,
HLOOKUP("CPUs",'vInfo (Imported)'!$1:$5000,A4214,FALSE),
"")</f>
        <v/>
      </c>
      <c r="D4214" t="str">
        <f>IF(HLOOKUP($D$1,'vInfo (Imported)'!$1:$5000,A4214,FALSE)&gt;0,
HLOOKUP($D$1,'vInfo (Imported)'!$1:$5000,A4214,FALSE),
"")</f>
        <v/>
      </c>
      <c r="E4214" t="str">
        <f>IF(HLOOKUP("Category",'vInfo (Imported)'!$1:$5000,A4214,FALSE)&gt;0,
HLOOKUP("Category",'vInfo (Imported)'!$1:$5000,A4214,FALSE),
"")</f>
        <v/>
      </c>
      <c r="F4214" t="str">
        <f>IF(HLOOKUP("OS according to the configuration file",'vInfo (Imported)'!$1:$5000,A4214,FALSE)&gt;0,
HLOOKUP("OS according to the configuration file",'vInfo (Imported)'!$1:$5000,A4214,FALSE),
"")</f>
        <v/>
      </c>
      <c r="G4214" s="1" t="str">
        <f>IF(HLOOKUP("Cluster",'vInfo (Imported)'!$1:$5000,A4214,FALSE)&gt;0,
HLOOKUP("Cluster",'vInfo (Imported)'!$1:$5000,A4214,FALSE),
"")</f>
        <v/>
      </c>
      <c r="K4214" s="28">
        <f>'vCluster (Imported)'!A4214</f>
        <v>0</v>
      </c>
      <c r="L4214">
        <f t="shared" si="393"/>
        <v>0</v>
      </c>
      <c r="M4214">
        <f t="shared" si="394"/>
        <v>0</v>
      </c>
      <c r="N4214">
        <f t="shared" si="395"/>
        <v>0</v>
      </c>
      <c r="O4214" s="1">
        <f t="shared" si="396"/>
        <v>0</v>
      </c>
      <c r="P4214">
        <f>SUMIFS('vCluster (Imported)'!$G:$G,'vCluster (Imported)'!$A:$A,K4214)</f>
        <v>0</v>
      </c>
      <c r="Q4214">
        <f t="shared" si="397"/>
        <v>0</v>
      </c>
    </row>
    <row r="4215" spans="1:17" x14ac:dyDescent="0.3">
      <c r="A4215">
        <f t="shared" si="392"/>
        <v>4215</v>
      </c>
      <c r="B4215" t="str">
        <f>IF(HLOOKUP("Memory",'vInfo (Imported)'!$1:$5000,A4215,FALSE)&gt;0,HLOOKUP("Memory",'vInfo (Imported)'!$1:$5000,A4215,FALSE),"")</f>
        <v/>
      </c>
      <c r="C4215" t="str">
        <f>IF(HLOOKUP("CPUs",'vInfo (Imported)'!$1:$5000,A4215,FALSE)&gt;0,
HLOOKUP("CPUs",'vInfo (Imported)'!$1:$5000,A4215,FALSE),
"")</f>
        <v/>
      </c>
      <c r="D4215" t="str">
        <f>IF(HLOOKUP($D$1,'vInfo (Imported)'!$1:$5000,A4215,FALSE)&gt;0,
HLOOKUP($D$1,'vInfo (Imported)'!$1:$5000,A4215,FALSE),
"")</f>
        <v/>
      </c>
      <c r="E4215" t="str">
        <f>IF(HLOOKUP("Category",'vInfo (Imported)'!$1:$5000,A4215,FALSE)&gt;0,
HLOOKUP("Category",'vInfo (Imported)'!$1:$5000,A4215,FALSE),
"")</f>
        <v/>
      </c>
      <c r="F4215" t="str">
        <f>IF(HLOOKUP("OS according to the configuration file",'vInfo (Imported)'!$1:$5000,A4215,FALSE)&gt;0,
HLOOKUP("OS according to the configuration file",'vInfo (Imported)'!$1:$5000,A4215,FALSE),
"")</f>
        <v/>
      </c>
      <c r="G4215" s="1" t="str">
        <f>IF(HLOOKUP("Cluster",'vInfo (Imported)'!$1:$5000,A4215,FALSE)&gt;0,
HLOOKUP("Cluster",'vInfo (Imported)'!$1:$5000,A4215,FALSE),
"")</f>
        <v/>
      </c>
      <c r="K4215" s="28">
        <f>'vCluster (Imported)'!A4215</f>
        <v>0</v>
      </c>
      <c r="L4215">
        <f t="shared" si="393"/>
        <v>0</v>
      </c>
      <c r="M4215">
        <f t="shared" si="394"/>
        <v>0</v>
      </c>
      <c r="N4215">
        <f t="shared" si="395"/>
        <v>0</v>
      </c>
      <c r="O4215" s="1">
        <f t="shared" si="396"/>
        <v>0</v>
      </c>
      <c r="P4215">
        <f>SUMIFS('vCluster (Imported)'!$G:$G,'vCluster (Imported)'!$A:$A,K4215)</f>
        <v>0</v>
      </c>
      <c r="Q4215">
        <f t="shared" si="397"/>
        <v>0</v>
      </c>
    </row>
    <row r="4216" spans="1:17" x14ac:dyDescent="0.3">
      <c r="A4216">
        <f t="shared" si="392"/>
        <v>4216</v>
      </c>
      <c r="B4216" t="str">
        <f>IF(HLOOKUP("Memory",'vInfo (Imported)'!$1:$5000,A4216,FALSE)&gt;0,HLOOKUP("Memory",'vInfo (Imported)'!$1:$5000,A4216,FALSE),"")</f>
        <v/>
      </c>
      <c r="C4216" t="str">
        <f>IF(HLOOKUP("CPUs",'vInfo (Imported)'!$1:$5000,A4216,FALSE)&gt;0,
HLOOKUP("CPUs",'vInfo (Imported)'!$1:$5000,A4216,FALSE),
"")</f>
        <v/>
      </c>
      <c r="D4216" t="str">
        <f>IF(HLOOKUP($D$1,'vInfo (Imported)'!$1:$5000,A4216,FALSE)&gt;0,
HLOOKUP($D$1,'vInfo (Imported)'!$1:$5000,A4216,FALSE),
"")</f>
        <v/>
      </c>
      <c r="E4216" t="str">
        <f>IF(HLOOKUP("Category",'vInfo (Imported)'!$1:$5000,A4216,FALSE)&gt;0,
HLOOKUP("Category",'vInfo (Imported)'!$1:$5000,A4216,FALSE),
"")</f>
        <v/>
      </c>
      <c r="F4216" t="str">
        <f>IF(HLOOKUP("OS according to the configuration file",'vInfo (Imported)'!$1:$5000,A4216,FALSE)&gt;0,
HLOOKUP("OS according to the configuration file",'vInfo (Imported)'!$1:$5000,A4216,FALSE),
"")</f>
        <v/>
      </c>
      <c r="G4216" s="1" t="str">
        <f>IF(HLOOKUP("Cluster",'vInfo (Imported)'!$1:$5000,A4216,FALSE)&gt;0,
HLOOKUP("Cluster",'vInfo (Imported)'!$1:$5000,A4216,FALSE),
"")</f>
        <v/>
      </c>
      <c r="K4216" s="28">
        <f>'vCluster (Imported)'!A4216</f>
        <v>0</v>
      </c>
      <c r="L4216">
        <f t="shared" si="393"/>
        <v>0</v>
      </c>
      <c r="M4216">
        <f t="shared" si="394"/>
        <v>0</v>
      </c>
      <c r="N4216">
        <f t="shared" si="395"/>
        <v>0</v>
      </c>
      <c r="O4216" s="1">
        <f t="shared" si="396"/>
        <v>0</v>
      </c>
      <c r="P4216">
        <f>SUMIFS('vCluster (Imported)'!$G:$G,'vCluster (Imported)'!$A:$A,K4216)</f>
        <v>0</v>
      </c>
      <c r="Q4216">
        <f t="shared" si="397"/>
        <v>0</v>
      </c>
    </row>
    <row r="4217" spans="1:17" x14ac:dyDescent="0.3">
      <c r="A4217">
        <f t="shared" si="392"/>
        <v>4217</v>
      </c>
      <c r="B4217" t="str">
        <f>IF(HLOOKUP("Memory",'vInfo (Imported)'!$1:$5000,A4217,FALSE)&gt;0,HLOOKUP("Memory",'vInfo (Imported)'!$1:$5000,A4217,FALSE),"")</f>
        <v/>
      </c>
      <c r="C4217" t="str">
        <f>IF(HLOOKUP("CPUs",'vInfo (Imported)'!$1:$5000,A4217,FALSE)&gt;0,
HLOOKUP("CPUs",'vInfo (Imported)'!$1:$5000,A4217,FALSE),
"")</f>
        <v/>
      </c>
      <c r="D4217" t="str">
        <f>IF(HLOOKUP($D$1,'vInfo (Imported)'!$1:$5000,A4217,FALSE)&gt;0,
HLOOKUP($D$1,'vInfo (Imported)'!$1:$5000,A4217,FALSE),
"")</f>
        <v/>
      </c>
      <c r="E4217" t="str">
        <f>IF(HLOOKUP("Category",'vInfo (Imported)'!$1:$5000,A4217,FALSE)&gt;0,
HLOOKUP("Category",'vInfo (Imported)'!$1:$5000,A4217,FALSE),
"")</f>
        <v/>
      </c>
      <c r="F4217" t="str">
        <f>IF(HLOOKUP("OS according to the configuration file",'vInfo (Imported)'!$1:$5000,A4217,FALSE)&gt;0,
HLOOKUP("OS according to the configuration file",'vInfo (Imported)'!$1:$5000,A4217,FALSE),
"")</f>
        <v/>
      </c>
      <c r="G4217" s="1" t="str">
        <f>IF(HLOOKUP("Cluster",'vInfo (Imported)'!$1:$5000,A4217,FALSE)&gt;0,
HLOOKUP("Cluster",'vInfo (Imported)'!$1:$5000,A4217,FALSE),
"")</f>
        <v/>
      </c>
      <c r="K4217" s="28">
        <f>'vCluster (Imported)'!A4217</f>
        <v>0</v>
      </c>
      <c r="L4217">
        <f t="shared" si="393"/>
        <v>0</v>
      </c>
      <c r="M4217">
        <f t="shared" si="394"/>
        <v>0</v>
      </c>
      <c r="N4217">
        <f t="shared" si="395"/>
        <v>0</v>
      </c>
      <c r="O4217" s="1">
        <f t="shared" si="396"/>
        <v>0</v>
      </c>
      <c r="P4217">
        <f>SUMIFS('vCluster (Imported)'!$G:$G,'vCluster (Imported)'!$A:$A,K4217)</f>
        <v>0</v>
      </c>
      <c r="Q4217">
        <f t="shared" si="397"/>
        <v>0</v>
      </c>
    </row>
    <row r="4218" spans="1:17" x14ac:dyDescent="0.3">
      <c r="A4218">
        <f t="shared" si="392"/>
        <v>4218</v>
      </c>
      <c r="B4218" t="str">
        <f>IF(HLOOKUP("Memory",'vInfo (Imported)'!$1:$5000,A4218,FALSE)&gt;0,HLOOKUP("Memory",'vInfo (Imported)'!$1:$5000,A4218,FALSE),"")</f>
        <v/>
      </c>
      <c r="C4218" t="str">
        <f>IF(HLOOKUP("CPUs",'vInfo (Imported)'!$1:$5000,A4218,FALSE)&gt;0,
HLOOKUP("CPUs",'vInfo (Imported)'!$1:$5000,A4218,FALSE),
"")</f>
        <v/>
      </c>
      <c r="D4218" t="str">
        <f>IF(HLOOKUP($D$1,'vInfo (Imported)'!$1:$5000,A4218,FALSE)&gt;0,
HLOOKUP($D$1,'vInfo (Imported)'!$1:$5000,A4218,FALSE),
"")</f>
        <v/>
      </c>
      <c r="E4218" t="str">
        <f>IF(HLOOKUP("Category",'vInfo (Imported)'!$1:$5000,A4218,FALSE)&gt;0,
HLOOKUP("Category",'vInfo (Imported)'!$1:$5000,A4218,FALSE),
"")</f>
        <v/>
      </c>
      <c r="F4218" t="str">
        <f>IF(HLOOKUP("OS according to the configuration file",'vInfo (Imported)'!$1:$5000,A4218,FALSE)&gt;0,
HLOOKUP("OS according to the configuration file",'vInfo (Imported)'!$1:$5000,A4218,FALSE),
"")</f>
        <v/>
      </c>
      <c r="G4218" s="1" t="str">
        <f>IF(HLOOKUP("Cluster",'vInfo (Imported)'!$1:$5000,A4218,FALSE)&gt;0,
HLOOKUP("Cluster",'vInfo (Imported)'!$1:$5000,A4218,FALSE),
"")</f>
        <v/>
      </c>
      <c r="K4218" s="28">
        <f>'vCluster (Imported)'!A4218</f>
        <v>0</v>
      </c>
      <c r="L4218">
        <f t="shared" si="393"/>
        <v>0</v>
      </c>
      <c r="M4218">
        <f t="shared" si="394"/>
        <v>0</v>
      </c>
      <c r="N4218">
        <f t="shared" si="395"/>
        <v>0</v>
      </c>
      <c r="O4218" s="1">
        <f t="shared" si="396"/>
        <v>0</v>
      </c>
      <c r="P4218">
        <f>SUMIFS('vCluster (Imported)'!$G:$G,'vCluster (Imported)'!$A:$A,K4218)</f>
        <v>0</v>
      </c>
      <c r="Q4218">
        <f t="shared" si="397"/>
        <v>0</v>
      </c>
    </row>
    <row r="4219" spans="1:17" x14ac:dyDescent="0.3">
      <c r="A4219">
        <f t="shared" si="392"/>
        <v>4219</v>
      </c>
      <c r="B4219" t="str">
        <f>IF(HLOOKUP("Memory",'vInfo (Imported)'!$1:$5000,A4219,FALSE)&gt;0,HLOOKUP("Memory",'vInfo (Imported)'!$1:$5000,A4219,FALSE),"")</f>
        <v/>
      </c>
      <c r="C4219" t="str">
        <f>IF(HLOOKUP("CPUs",'vInfo (Imported)'!$1:$5000,A4219,FALSE)&gt;0,
HLOOKUP("CPUs",'vInfo (Imported)'!$1:$5000,A4219,FALSE),
"")</f>
        <v/>
      </c>
      <c r="D4219" t="str">
        <f>IF(HLOOKUP($D$1,'vInfo (Imported)'!$1:$5000,A4219,FALSE)&gt;0,
HLOOKUP($D$1,'vInfo (Imported)'!$1:$5000,A4219,FALSE),
"")</f>
        <v/>
      </c>
      <c r="E4219" t="str">
        <f>IF(HLOOKUP("Category",'vInfo (Imported)'!$1:$5000,A4219,FALSE)&gt;0,
HLOOKUP("Category",'vInfo (Imported)'!$1:$5000,A4219,FALSE),
"")</f>
        <v/>
      </c>
      <c r="F4219" t="str">
        <f>IF(HLOOKUP("OS according to the configuration file",'vInfo (Imported)'!$1:$5000,A4219,FALSE)&gt;0,
HLOOKUP("OS according to the configuration file",'vInfo (Imported)'!$1:$5000,A4219,FALSE),
"")</f>
        <v/>
      </c>
      <c r="G4219" s="1" t="str">
        <f>IF(HLOOKUP("Cluster",'vInfo (Imported)'!$1:$5000,A4219,FALSE)&gt;0,
HLOOKUP("Cluster",'vInfo (Imported)'!$1:$5000,A4219,FALSE),
"")</f>
        <v/>
      </c>
      <c r="K4219" s="28">
        <f>'vCluster (Imported)'!A4219</f>
        <v>0</v>
      </c>
      <c r="L4219">
        <f t="shared" si="393"/>
        <v>0</v>
      </c>
      <c r="M4219">
        <f t="shared" si="394"/>
        <v>0</v>
      </c>
      <c r="N4219">
        <f t="shared" si="395"/>
        <v>0</v>
      </c>
      <c r="O4219" s="1">
        <f t="shared" si="396"/>
        <v>0</v>
      </c>
      <c r="P4219">
        <f>SUMIFS('vCluster (Imported)'!$G:$G,'vCluster (Imported)'!$A:$A,K4219)</f>
        <v>0</v>
      </c>
      <c r="Q4219">
        <f t="shared" si="397"/>
        <v>0</v>
      </c>
    </row>
    <row r="4220" spans="1:17" x14ac:dyDescent="0.3">
      <c r="A4220">
        <f t="shared" si="392"/>
        <v>4220</v>
      </c>
      <c r="B4220" t="str">
        <f>IF(HLOOKUP("Memory",'vInfo (Imported)'!$1:$5000,A4220,FALSE)&gt;0,HLOOKUP("Memory",'vInfo (Imported)'!$1:$5000,A4220,FALSE),"")</f>
        <v/>
      </c>
      <c r="C4220" t="str">
        <f>IF(HLOOKUP("CPUs",'vInfo (Imported)'!$1:$5000,A4220,FALSE)&gt;0,
HLOOKUP("CPUs",'vInfo (Imported)'!$1:$5000,A4220,FALSE),
"")</f>
        <v/>
      </c>
      <c r="D4220" t="str">
        <f>IF(HLOOKUP($D$1,'vInfo (Imported)'!$1:$5000,A4220,FALSE)&gt;0,
HLOOKUP($D$1,'vInfo (Imported)'!$1:$5000,A4220,FALSE),
"")</f>
        <v/>
      </c>
      <c r="E4220" t="str">
        <f>IF(HLOOKUP("Category",'vInfo (Imported)'!$1:$5000,A4220,FALSE)&gt;0,
HLOOKUP("Category",'vInfo (Imported)'!$1:$5000,A4220,FALSE),
"")</f>
        <v/>
      </c>
      <c r="F4220" t="str">
        <f>IF(HLOOKUP("OS according to the configuration file",'vInfo (Imported)'!$1:$5000,A4220,FALSE)&gt;0,
HLOOKUP("OS according to the configuration file",'vInfo (Imported)'!$1:$5000,A4220,FALSE),
"")</f>
        <v/>
      </c>
      <c r="G4220" s="1" t="str">
        <f>IF(HLOOKUP("Cluster",'vInfo (Imported)'!$1:$5000,A4220,FALSE)&gt;0,
HLOOKUP("Cluster",'vInfo (Imported)'!$1:$5000,A4220,FALSE),
"")</f>
        <v/>
      </c>
      <c r="K4220" s="28">
        <f>'vCluster (Imported)'!A4220</f>
        <v>0</v>
      </c>
      <c r="L4220">
        <f t="shared" si="393"/>
        <v>0</v>
      </c>
      <c r="M4220">
        <f t="shared" si="394"/>
        <v>0</v>
      </c>
      <c r="N4220">
        <f t="shared" si="395"/>
        <v>0</v>
      </c>
      <c r="O4220" s="1">
        <f t="shared" si="396"/>
        <v>0</v>
      </c>
      <c r="P4220">
        <f>SUMIFS('vCluster (Imported)'!$G:$G,'vCluster (Imported)'!$A:$A,K4220)</f>
        <v>0</v>
      </c>
      <c r="Q4220">
        <f t="shared" si="397"/>
        <v>0</v>
      </c>
    </row>
    <row r="4221" spans="1:17" x14ac:dyDescent="0.3">
      <c r="A4221">
        <f t="shared" si="392"/>
        <v>4221</v>
      </c>
      <c r="B4221" t="str">
        <f>IF(HLOOKUP("Memory",'vInfo (Imported)'!$1:$5000,A4221,FALSE)&gt;0,HLOOKUP("Memory",'vInfo (Imported)'!$1:$5000,A4221,FALSE),"")</f>
        <v/>
      </c>
      <c r="C4221" t="str">
        <f>IF(HLOOKUP("CPUs",'vInfo (Imported)'!$1:$5000,A4221,FALSE)&gt;0,
HLOOKUP("CPUs",'vInfo (Imported)'!$1:$5000,A4221,FALSE),
"")</f>
        <v/>
      </c>
      <c r="D4221" t="str">
        <f>IF(HLOOKUP($D$1,'vInfo (Imported)'!$1:$5000,A4221,FALSE)&gt;0,
HLOOKUP($D$1,'vInfo (Imported)'!$1:$5000,A4221,FALSE),
"")</f>
        <v/>
      </c>
      <c r="E4221" t="str">
        <f>IF(HLOOKUP("Category",'vInfo (Imported)'!$1:$5000,A4221,FALSE)&gt;0,
HLOOKUP("Category",'vInfo (Imported)'!$1:$5000,A4221,FALSE),
"")</f>
        <v/>
      </c>
      <c r="F4221" t="str">
        <f>IF(HLOOKUP("OS according to the configuration file",'vInfo (Imported)'!$1:$5000,A4221,FALSE)&gt;0,
HLOOKUP("OS according to the configuration file",'vInfo (Imported)'!$1:$5000,A4221,FALSE),
"")</f>
        <v/>
      </c>
      <c r="G4221" s="1" t="str">
        <f>IF(HLOOKUP("Cluster",'vInfo (Imported)'!$1:$5000,A4221,FALSE)&gt;0,
HLOOKUP("Cluster",'vInfo (Imported)'!$1:$5000,A4221,FALSE),
"")</f>
        <v/>
      </c>
      <c r="K4221" s="28">
        <f>'vCluster (Imported)'!A4221</f>
        <v>0</v>
      </c>
      <c r="L4221">
        <f t="shared" si="393"/>
        <v>0</v>
      </c>
      <c r="M4221">
        <f t="shared" si="394"/>
        <v>0</v>
      </c>
      <c r="N4221">
        <f t="shared" si="395"/>
        <v>0</v>
      </c>
      <c r="O4221" s="1">
        <f t="shared" si="396"/>
        <v>0</v>
      </c>
      <c r="P4221">
        <f>SUMIFS('vCluster (Imported)'!$G:$G,'vCluster (Imported)'!$A:$A,K4221)</f>
        <v>0</v>
      </c>
      <c r="Q4221">
        <f t="shared" si="397"/>
        <v>0</v>
      </c>
    </row>
    <row r="4222" spans="1:17" x14ac:dyDescent="0.3">
      <c r="A4222">
        <f t="shared" si="392"/>
        <v>4222</v>
      </c>
      <c r="B4222" t="str">
        <f>IF(HLOOKUP("Memory",'vInfo (Imported)'!$1:$5000,A4222,FALSE)&gt;0,HLOOKUP("Memory",'vInfo (Imported)'!$1:$5000,A4222,FALSE),"")</f>
        <v/>
      </c>
      <c r="C4222" t="str">
        <f>IF(HLOOKUP("CPUs",'vInfo (Imported)'!$1:$5000,A4222,FALSE)&gt;0,
HLOOKUP("CPUs",'vInfo (Imported)'!$1:$5000,A4222,FALSE),
"")</f>
        <v/>
      </c>
      <c r="D4222" t="str">
        <f>IF(HLOOKUP($D$1,'vInfo (Imported)'!$1:$5000,A4222,FALSE)&gt;0,
HLOOKUP($D$1,'vInfo (Imported)'!$1:$5000,A4222,FALSE),
"")</f>
        <v/>
      </c>
      <c r="E4222" t="str">
        <f>IF(HLOOKUP("Category",'vInfo (Imported)'!$1:$5000,A4222,FALSE)&gt;0,
HLOOKUP("Category",'vInfo (Imported)'!$1:$5000,A4222,FALSE),
"")</f>
        <v/>
      </c>
      <c r="F4222" t="str">
        <f>IF(HLOOKUP("OS according to the configuration file",'vInfo (Imported)'!$1:$5000,A4222,FALSE)&gt;0,
HLOOKUP("OS according to the configuration file",'vInfo (Imported)'!$1:$5000,A4222,FALSE),
"")</f>
        <v/>
      </c>
      <c r="G4222" s="1" t="str">
        <f>IF(HLOOKUP("Cluster",'vInfo (Imported)'!$1:$5000,A4222,FALSE)&gt;0,
HLOOKUP("Cluster",'vInfo (Imported)'!$1:$5000,A4222,FALSE),
"")</f>
        <v/>
      </c>
      <c r="K4222" s="28">
        <f>'vCluster (Imported)'!A4222</f>
        <v>0</v>
      </c>
      <c r="L4222">
        <f t="shared" si="393"/>
        <v>0</v>
      </c>
      <c r="M4222">
        <f t="shared" si="394"/>
        <v>0</v>
      </c>
      <c r="N4222">
        <f t="shared" si="395"/>
        <v>0</v>
      </c>
      <c r="O4222" s="1">
        <f t="shared" si="396"/>
        <v>0</v>
      </c>
      <c r="P4222">
        <f>SUMIFS('vCluster (Imported)'!$G:$G,'vCluster (Imported)'!$A:$A,K4222)</f>
        <v>0</v>
      </c>
      <c r="Q4222">
        <f t="shared" si="397"/>
        <v>0</v>
      </c>
    </row>
    <row r="4223" spans="1:17" x14ac:dyDescent="0.3">
      <c r="A4223">
        <f t="shared" si="392"/>
        <v>4223</v>
      </c>
      <c r="B4223" t="str">
        <f>IF(HLOOKUP("Memory",'vInfo (Imported)'!$1:$5000,A4223,FALSE)&gt;0,HLOOKUP("Memory",'vInfo (Imported)'!$1:$5000,A4223,FALSE),"")</f>
        <v/>
      </c>
      <c r="C4223" t="str">
        <f>IF(HLOOKUP("CPUs",'vInfo (Imported)'!$1:$5000,A4223,FALSE)&gt;0,
HLOOKUP("CPUs",'vInfo (Imported)'!$1:$5000,A4223,FALSE),
"")</f>
        <v/>
      </c>
      <c r="D4223" t="str">
        <f>IF(HLOOKUP($D$1,'vInfo (Imported)'!$1:$5000,A4223,FALSE)&gt;0,
HLOOKUP($D$1,'vInfo (Imported)'!$1:$5000,A4223,FALSE),
"")</f>
        <v/>
      </c>
      <c r="E4223" t="str">
        <f>IF(HLOOKUP("Category",'vInfo (Imported)'!$1:$5000,A4223,FALSE)&gt;0,
HLOOKUP("Category",'vInfo (Imported)'!$1:$5000,A4223,FALSE),
"")</f>
        <v/>
      </c>
      <c r="F4223" t="str">
        <f>IF(HLOOKUP("OS according to the configuration file",'vInfo (Imported)'!$1:$5000,A4223,FALSE)&gt;0,
HLOOKUP("OS according to the configuration file",'vInfo (Imported)'!$1:$5000,A4223,FALSE),
"")</f>
        <v/>
      </c>
      <c r="G4223" s="1" t="str">
        <f>IF(HLOOKUP("Cluster",'vInfo (Imported)'!$1:$5000,A4223,FALSE)&gt;0,
HLOOKUP("Cluster",'vInfo (Imported)'!$1:$5000,A4223,FALSE),
"")</f>
        <v/>
      </c>
      <c r="K4223" s="28">
        <f>'vCluster (Imported)'!A4223</f>
        <v>0</v>
      </c>
      <c r="L4223">
        <f t="shared" si="393"/>
        <v>0</v>
      </c>
      <c r="M4223">
        <f t="shared" si="394"/>
        <v>0</v>
      </c>
      <c r="N4223">
        <f t="shared" si="395"/>
        <v>0</v>
      </c>
      <c r="O4223" s="1">
        <f t="shared" si="396"/>
        <v>0</v>
      </c>
      <c r="P4223">
        <f>SUMIFS('vCluster (Imported)'!$G:$G,'vCluster (Imported)'!$A:$A,K4223)</f>
        <v>0</v>
      </c>
      <c r="Q4223">
        <f t="shared" si="397"/>
        <v>0</v>
      </c>
    </row>
    <row r="4224" spans="1:17" x14ac:dyDescent="0.3">
      <c r="A4224">
        <f t="shared" si="392"/>
        <v>4224</v>
      </c>
      <c r="B4224" t="str">
        <f>IF(HLOOKUP("Memory",'vInfo (Imported)'!$1:$5000,A4224,FALSE)&gt;0,HLOOKUP("Memory",'vInfo (Imported)'!$1:$5000,A4224,FALSE),"")</f>
        <v/>
      </c>
      <c r="C4224" t="str">
        <f>IF(HLOOKUP("CPUs",'vInfo (Imported)'!$1:$5000,A4224,FALSE)&gt;0,
HLOOKUP("CPUs",'vInfo (Imported)'!$1:$5000,A4224,FALSE),
"")</f>
        <v/>
      </c>
      <c r="D4224" t="str">
        <f>IF(HLOOKUP($D$1,'vInfo (Imported)'!$1:$5000,A4224,FALSE)&gt;0,
HLOOKUP($D$1,'vInfo (Imported)'!$1:$5000,A4224,FALSE),
"")</f>
        <v/>
      </c>
      <c r="E4224" t="str">
        <f>IF(HLOOKUP("Category",'vInfo (Imported)'!$1:$5000,A4224,FALSE)&gt;0,
HLOOKUP("Category",'vInfo (Imported)'!$1:$5000,A4224,FALSE),
"")</f>
        <v/>
      </c>
      <c r="F4224" t="str">
        <f>IF(HLOOKUP("OS according to the configuration file",'vInfo (Imported)'!$1:$5000,A4224,FALSE)&gt;0,
HLOOKUP("OS according to the configuration file",'vInfo (Imported)'!$1:$5000,A4224,FALSE),
"")</f>
        <v/>
      </c>
      <c r="G4224" s="1" t="str">
        <f>IF(HLOOKUP("Cluster",'vInfo (Imported)'!$1:$5000,A4224,FALSE)&gt;0,
HLOOKUP("Cluster",'vInfo (Imported)'!$1:$5000,A4224,FALSE),
"")</f>
        <v/>
      </c>
      <c r="K4224" s="28">
        <f>'vCluster (Imported)'!A4224</f>
        <v>0</v>
      </c>
      <c r="L4224">
        <f t="shared" si="393"/>
        <v>0</v>
      </c>
      <c r="M4224">
        <f t="shared" si="394"/>
        <v>0</v>
      </c>
      <c r="N4224">
        <f t="shared" si="395"/>
        <v>0</v>
      </c>
      <c r="O4224" s="1">
        <f t="shared" si="396"/>
        <v>0</v>
      </c>
      <c r="P4224">
        <f>SUMIFS('vCluster (Imported)'!$G:$G,'vCluster (Imported)'!$A:$A,K4224)</f>
        <v>0</v>
      </c>
      <c r="Q4224">
        <f t="shared" si="397"/>
        <v>0</v>
      </c>
    </row>
    <row r="4225" spans="1:17" x14ac:dyDescent="0.3">
      <c r="A4225">
        <f t="shared" si="392"/>
        <v>4225</v>
      </c>
      <c r="B4225" t="str">
        <f>IF(HLOOKUP("Memory",'vInfo (Imported)'!$1:$5000,A4225,FALSE)&gt;0,HLOOKUP("Memory",'vInfo (Imported)'!$1:$5000,A4225,FALSE),"")</f>
        <v/>
      </c>
      <c r="C4225" t="str">
        <f>IF(HLOOKUP("CPUs",'vInfo (Imported)'!$1:$5000,A4225,FALSE)&gt;0,
HLOOKUP("CPUs",'vInfo (Imported)'!$1:$5000,A4225,FALSE),
"")</f>
        <v/>
      </c>
      <c r="D4225" t="str">
        <f>IF(HLOOKUP($D$1,'vInfo (Imported)'!$1:$5000,A4225,FALSE)&gt;0,
HLOOKUP($D$1,'vInfo (Imported)'!$1:$5000,A4225,FALSE),
"")</f>
        <v/>
      </c>
      <c r="E4225" t="str">
        <f>IF(HLOOKUP("Category",'vInfo (Imported)'!$1:$5000,A4225,FALSE)&gt;0,
HLOOKUP("Category",'vInfo (Imported)'!$1:$5000,A4225,FALSE),
"")</f>
        <v/>
      </c>
      <c r="F4225" t="str">
        <f>IF(HLOOKUP("OS according to the configuration file",'vInfo (Imported)'!$1:$5000,A4225,FALSE)&gt;0,
HLOOKUP("OS according to the configuration file",'vInfo (Imported)'!$1:$5000,A4225,FALSE),
"")</f>
        <v/>
      </c>
      <c r="G4225" s="1" t="str">
        <f>IF(HLOOKUP("Cluster",'vInfo (Imported)'!$1:$5000,A4225,FALSE)&gt;0,
HLOOKUP("Cluster",'vInfo (Imported)'!$1:$5000,A4225,FALSE),
"")</f>
        <v/>
      </c>
      <c r="K4225" s="28">
        <f>'vCluster (Imported)'!A4225</f>
        <v>0</v>
      </c>
      <c r="L4225">
        <f t="shared" si="393"/>
        <v>0</v>
      </c>
      <c r="M4225">
        <f t="shared" si="394"/>
        <v>0</v>
      </c>
      <c r="N4225">
        <f t="shared" si="395"/>
        <v>0</v>
      </c>
      <c r="O4225" s="1">
        <f t="shared" si="396"/>
        <v>0</v>
      </c>
      <c r="P4225">
        <f>SUMIFS('vCluster (Imported)'!$G:$G,'vCluster (Imported)'!$A:$A,K4225)</f>
        <v>0</v>
      </c>
      <c r="Q4225">
        <f t="shared" si="397"/>
        <v>0</v>
      </c>
    </row>
    <row r="4226" spans="1:17" x14ac:dyDescent="0.3">
      <c r="A4226">
        <f t="shared" ref="A4226:A4289" si="398">A4225+1</f>
        <v>4226</v>
      </c>
      <c r="B4226" t="str">
        <f>IF(HLOOKUP("Memory",'vInfo (Imported)'!$1:$5000,A4226,FALSE)&gt;0,HLOOKUP("Memory",'vInfo (Imported)'!$1:$5000,A4226,FALSE),"")</f>
        <v/>
      </c>
      <c r="C4226" t="str">
        <f>IF(HLOOKUP("CPUs",'vInfo (Imported)'!$1:$5000,A4226,FALSE)&gt;0,
HLOOKUP("CPUs",'vInfo (Imported)'!$1:$5000,A4226,FALSE),
"")</f>
        <v/>
      </c>
      <c r="D4226" t="str">
        <f>IF(HLOOKUP($D$1,'vInfo (Imported)'!$1:$5000,A4226,FALSE)&gt;0,
HLOOKUP($D$1,'vInfo (Imported)'!$1:$5000,A4226,FALSE),
"")</f>
        <v/>
      </c>
      <c r="E4226" t="str">
        <f>IF(HLOOKUP("Category",'vInfo (Imported)'!$1:$5000,A4226,FALSE)&gt;0,
HLOOKUP("Category",'vInfo (Imported)'!$1:$5000,A4226,FALSE),
"")</f>
        <v/>
      </c>
      <c r="F4226" t="str">
        <f>IF(HLOOKUP("OS according to the configuration file",'vInfo (Imported)'!$1:$5000,A4226,FALSE)&gt;0,
HLOOKUP("OS according to the configuration file",'vInfo (Imported)'!$1:$5000,A4226,FALSE),
"")</f>
        <v/>
      </c>
      <c r="G4226" s="1" t="str">
        <f>IF(HLOOKUP("Cluster",'vInfo (Imported)'!$1:$5000,A4226,FALSE)&gt;0,
HLOOKUP("Cluster",'vInfo (Imported)'!$1:$5000,A4226,FALSE),
"")</f>
        <v/>
      </c>
      <c r="K4226" s="28">
        <f>'vCluster (Imported)'!A4226</f>
        <v>0</v>
      </c>
      <c r="L4226">
        <f t="shared" ref="L4226:L4289" si="399">COUNTIFS(G:G,K4226,$E:$E,$L$1)</f>
        <v>0</v>
      </c>
      <c r="M4226">
        <f t="shared" ref="M4226:M4289" si="400">COUNTIFS(G:G,K4226,$E:$E,$M$1)</f>
        <v>0</v>
      </c>
      <c r="N4226">
        <f t="shared" ref="N4226:N4289" si="401">COUNTIFS(G:G,K4226,$E:$E,$N$1)</f>
        <v>0</v>
      </c>
      <c r="O4226" s="1">
        <f t="shared" ref="O4226:O4289" si="402">COUNTIFS(G:G,K4226,$E:$E,$O$1)</f>
        <v>0</v>
      </c>
      <c r="P4226">
        <f>SUMIFS('vCluster (Imported)'!$G:$G,'vCluster (Imported)'!$A:$A,K4226)</f>
        <v>0</v>
      </c>
      <c r="Q4226">
        <f t="shared" ref="Q4226:Q4289" si="403">IF(L4226&gt;0,P4226,0)</f>
        <v>0</v>
      </c>
    </row>
    <row r="4227" spans="1:17" x14ac:dyDescent="0.3">
      <c r="A4227">
        <f t="shared" si="398"/>
        <v>4227</v>
      </c>
      <c r="B4227" t="str">
        <f>IF(HLOOKUP("Memory",'vInfo (Imported)'!$1:$5000,A4227,FALSE)&gt;0,HLOOKUP("Memory",'vInfo (Imported)'!$1:$5000,A4227,FALSE),"")</f>
        <v/>
      </c>
      <c r="C4227" t="str">
        <f>IF(HLOOKUP("CPUs",'vInfo (Imported)'!$1:$5000,A4227,FALSE)&gt;0,
HLOOKUP("CPUs",'vInfo (Imported)'!$1:$5000,A4227,FALSE),
"")</f>
        <v/>
      </c>
      <c r="D4227" t="str">
        <f>IF(HLOOKUP($D$1,'vInfo (Imported)'!$1:$5000,A4227,FALSE)&gt;0,
HLOOKUP($D$1,'vInfo (Imported)'!$1:$5000,A4227,FALSE),
"")</f>
        <v/>
      </c>
      <c r="E4227" t="str">
        <f>IF(HLOOKUP("Category",'vInfo (Imported)'!$1:$5000,A4227,FALSE)&gt;0,
HLOOKUP("Category",'vInfo (Imported)'!$1:$5000,A4227,FALSE),
"")</f>
        <v/>
      </c>
      <c r="F4227" t="str">
        <f>IF(HLOOKUP("OS according to the configuration file",'vInfo (Imported)'!$1:$5000,A4227,FALSE)&gt;0,
HLOOKUP("OS according to the configuration file",'vInfo (Imported)'!$1:$5000,A4227,FALSE),
"")</f>
        <v/>
      </c>
      <c r="G4227" s="1" t="str">
        <f>IF(HLOOKUP("Cluster",'vInfo (Imported)'!$1:$5000,A4227,FALSE)&gt;0,
HLOOKUP("Cluster",'vInfo (Imported)'!$1:$5000,A4227,FALSE),
"")</f>
        <v/>
      </c>
      <c r="K4227" s="28">
        <f>'vCluster (Imported)'!A4227</f>
        <v>0</v>
      </c>
      <c r="L4227">
        <f t="shared" si="399"/>
        <v>0</v>
      </c>
      <c r="M4227">
        <f t="shared" si="400"/>
        <v>0</v>
      </c>
      <c r="N4227">
        <f t="shared" si="401"/>
        <v>0</v>
      </c>
      <c r="O4227" s="1">
        <f t="shared" si="402"/>
        <v>0</v>
      </c>
      <c r="P4227">
        <f>SUMIFS('vCluster (Imported)'!$G:$G,'vCluster (Imported)'!$A:$A,K4227)</f>
        <v>0</v>
      </c>
      <c r="Q4227">
        <f t="shared" si="403"/>
        <v>0</v>
      </c>
    </row>
    <row r="4228" spans="1:17" x14ac:dyDescent="0.3">
      <c r="A4228">
        <f t="shared" si="398"/>
        <v>4228</v>
      </c>
      <c r="B4228" t="str">
        <f>IF(HLOOKUP("Memory",'vInfo (Imported)'!$1:$5000,A4228,FALSE)&gt;0,HLOOKUP("Memory",'vInfo (Imported)'!$1:$5000,A4228,FALSE),"")</f>
        <v/>
      </c>
      <c r="C4228" t="str">
        <f>IF(HLOOKUP("CPUs",'vInfo (Imported)'!$1:$5000,A4228,FALSE)&gt;0,
HLOOKUP("CPUs",'vInfo (Imported)'!$1:$5000,A4228,FALSE),
"")</f>
        <v/>
      </c>
      <c r="D4228" t="str">
        <f>IF(HLOOKUP($D$1,'vInfo (Imported)'!$1:$5000,A4228,FALSE)&gt;0,
HLOOKUP($D$1,'vInfo (Imported)'!$1:$5000,A4228,FALSE),
"")</f>
        <v/>
      </c>
      <c r="E4228" t="str">
        <f>IF(HLOOKUP("Category",'vInfo (Imported)'!$1:$5000,A4228,FALSE)&gt;0,
HLOOKUP("Category",'vInfo (Imported)'!$1:$5000,A4228,FALSE),
"")</f>
        <v/>
      </c>
      <c r="F4228" t="str">
        <f>IF(HLOOKUP("OS according to the configuration file",'vInfo (Imported)'!$1:$5000,A4228,FALSE)&gt;0,
HLOOKUP("OS according to the configuration file",'vInfo (Imported)'!$1:$5000,A4228,FALSE),
"")</f>
        <v/>
      </c>
      <c r="G4228" s="1" t="str">
        <f>IF(HLOOKUP("Cluster",'vInfo (Imported)'!$1:$5000,A4228,FALSE)&gt;0,
HLOOKUP("Cluster",'vInfo (Imported)'!$1:$5000,A4228,FALSE),
"")</f>
        <v/>
      </c>
      <c r="K4228" s="28">
        <f>'vCluster (Imported)'!A4228</f>
        <v>0</v>
      </c>
      <c r="L4228">
        <f t="shared" si="399"/>
        <v>0</v>
      </c>
      <c r="M4228">
        <f t="shared" si="400"/>
        <v>0</v>
      </c>
      <c r="N4228">
        <f t="shared" si="401"/>
        <v>0</v>
      </c>
      <c r="O4228" s="1">
        <f t="shared" si="402"/>
        <v>0</v>
      </c>
      <c r="P4228">
        <f>SUMIFS('vCluster (Imported)'!$G:$G,'vCluster (Imported)'!$A:$A,K4228)</f>
        <v>0</v>
      </c>
      <c r="Q4228">
        <f t="shared" si="403"/>
        <v>0</v>
      </c>
    </row>
    <row r="4229" spans="1:17" x14ac:dyDescent="0.3">
      <c r="A4229">
        <f t="shared" si="398"/>
        <v>4229</v>
      </c>
      <c r="B4229" t="str">
        <f>IF(HLOOKUP("Memory",'vInfo (Imported)'!$1:$5000,A4229,FALSE)&gt;0,HLOOKUP("Memory",'vInfo (Imported)'!$1:$5000,A4229,FALSE),"")</f>
        <v/>
      </c>
      <c r="C4229" t="str">
        <f>IF(HLOOKUP("CPUs",'vInfo (Imported)'!$1:$5000,A4229,FALSE)&gt;0,
HLOOKUP("CPUs",'vInfo (Imported)'!$1:$5000,A4229,FALSE),
"")</f>
        <v/>
      </c>
      <c r="D4229" t="str">
        <f>IF(HLOOKUP($D$1,'vInfo (Imported)'!$1:$5000,A4229,FALSE)&gt;0,
HLOOKUP($D$1,'vInfo (Imported)'!$1:$5000,A4229,FALSE),
"")</f>
        <v/>
      </c>
      <c r="E4229" t="str">
        <f>IF(HLOOKUP("Category",'vInfo (Imported)'!$1:$5000,A4229,FALSE)&gt;0,
HLOOKUP("Category",'vInfo (Imported)'!$1:$5000,A4229,FALSE),
"")</f>
        <v/>
      </c>
      <c r="F4229" t="str">
        <f>IF(HLOOKUP("OS according to the configuration file",'vInfo (Imported)'!$1:$5000,A4229,FALSE)&gt;0,
HLOOKUP("OS according to the configuration file",'vInfo (Imported)'!$1:$5000,A4229,FALSE),
"")</f>
        <v/>
      </c>
      <c r="G4229" s="1" t="str">
        <f>IF(HLOOKUP("Cluster",'vInfo (Imported)'!$1:$5000,A4229,FALSE)&gt;0,
HLOOKUP("Cluster",'vInfo (Imported)'!$1:$5000,A4229,FALSE),
"")</f>
        <v/>
      </c>
      <c r="K4229" s="28">
        <f>'vCluster (Imported)'!A4229</f>
        <v>0</v>
      </c>
      <c r="L4229">
        <f t="shared" si="399"/>
        <v>0</v>
      </c>
      <c r="M4229">
        <f t="shared" si="400"/>
        <v>0</v>
      </c>
      <c r="N4229">
        <f t="shared" si="401"/>
        <v>0</v>
      </c>
      <c r="O4229" s="1">
        <f t="shared" si="402"/>
        <v>0</v>
      </c>
      <c r="P4229">
        <f>SUMIFS('vCluster (Imported)'!$G:$G,'vCluster (Imported)'!$A:$A,K4229)</f>
        <v>0</v>
      </c>
      <c r="Q4229">
        <f t="shared" si="403"/>
        <v>0</v>
      </c>
    </row>
    <row r="4230" spans="1:17" x14ac:dyDescent="0.3">
      <c r="A4230">
        <f t="shared" si="398"/>
        <v>4230</v>
      </c>
      <c r="B4230" t="str">
        <f>IF(HLOOKUP("Memory",'vInfo (Imported)'!$1:$5000,A4230,FALSE)&gt;0,HLOOKUP("Memory",'vInfo (Imported)'!$1:$5000,A4230,FALSE),"")</f>
        <v/>
      </c>
      <c r="C4230" t="str">
        <f>IF(HLOOKUP("CPUs",'vInfo (Imported)'!$1:$5000,A4230,FALSE)&gt;0,
HLOOKUP("CPUs",'vInfo (Imported)'!$1:$5000,A4230,FALSE),
"")</f>
        <v/>
      </c>
      <c r="D4230" t="str">
        <f>IF(HLOOKUP($D$1,'vInfo (Imported)'!$1:$5000,A4230,FALSE)&gt;0,
HLOOKUP($D$1,'vInfo (Imported)'!$1:$5000,A4230,FALSE),
"")</f>
        <v/>
      </c>
      <c r="E4230" t="str">
        <f>IF(HLOOKUP("Category",'vInfo (Imported)'!$1:$5000,A4230,FALSE)&gt;0,
HLOOKUP("Category",'vInfo (Imported)'!$1:$5000,A4230,FALSE),
"")</f>
        <v/>
      </c>
      <c r="F4230" t="str">
        <f>IF(HLOOKUP("OS according to the configuration file",'vInfo (Imported)'!$1:$5000,A4230,FALSE)&gt;0,
HLOOKUP("OS according to the configuration file",'vInfo (Imported)'!$1:$5000,A4230,FALSE),
"")</f>
        <v/>
      </c>
      <c r="G4230" s="1" t="str">
        <f>IF(HLOOKUP("Cluster",'vInfo (Imported)'!$1:$5000,A4230,FALSE)&gt;0,
HLOOKUP("Cluster",'vInfo (Imported)'!$1:$5000,A4230,FALSE),
"")</f>
        <v/>
      </c>
      <c r="K4230" s="28">
        <f>'vCluster (Imported)'!A4230</f>
        <v>0</v>
      </c>
      <c r="L4230">
        <f t="shared" si="399"/>
        <v>0</v>
      </c>
      <c r="M4230">
        <f t="shared" si="400"/>
        <v>0</v>
      </c>
      <c r="N4230">
        <f t="shared" si="401"/>
        <v>0</v>
      </c>
      <c r="O4230" s="1">
        <f t="shared" si="402"/>
        <v>0</v>
      </c>
      <c r="P4230">
        <f>SUMIFS('vCluster (Imported)'!$G:$G,'vCluster (Imported)'!$A:$A,K4230)</f>
        <v>0</v>
      </c>
      <c r="Q4230">
        <f t="shared" si="403"/>
        <v>0</v>
      </c>
    </row>
    <row r="4231" spans="1:17" x14ac:dyDescent="0.3">
      <c r="A4231">
        <f t="shared" si="398"/>
        <v>4231</v>
      </c>
      <c r="B4231" t="str">
        <f>IF(HLOOKUP("Memory",'vInfo (Imported)'!$1:$5000,A4231,FALSE)&gt;0,HLOOKUP("Memory",'vInfo (Imported)'!$1:$5000,A4231,FALSE),"")</f>
        <v/>
      </c>
      <c r="C4231" t="str">
        <f>IF(HLOOKUP("CPUs",'vInfo (Imported)'!$1:$5000,A4231,FALSE)&gt;0,
HLOOKUP("CPUs",'vInfo (Imported)'!$1:$5000,A4231,FALSE),
"")</f>
        <v/>
      </c>
      <c r="D4231" t="str">
        <f>IF(HLOOKUP($D$1,'vInfo (Imported)'!$1:$5000,A4231,FALSE)&gt;0,
HLOOKUP($D$1,'vInfo (Imported)'!$1:$5000,A4231,FALSE),
"")</f>
        <v/>
      </c>
      <c r="E4231" t="str">
        <f>IF(HLOOKUP("Category",'vInfo (Imported)'!$1:$5000,A4231,FALSE)&gt;0,
HLOOKUP("Category",'vInfo (Imported)'!$1:$5000,A4231,FALSE),
"")</f>
        <v/>
      </c>
      <c r="F4231" t="str">
        <f>IF(HLOOKUP("OS according to the configuration file",'vInfo (Imported)'!$1:$5000,A4231,FALSE)&gt;0,
HLOOKUP("OS according to the configuration file",'vInfo (Imported)'!$1:$5000,A4231,FALSE),
"")</f>
        <v/>
      </c>
      <c r="G4231" s="1" t="str">
        <f>IF(HLOOKUP("Cluster",'vInfo (Imported)'!$1:$5000,A4231,FALSE)&gt;0,
HLOOKUP("Cluster",'vInfo (Imported)'!$1:$5000,A4231,FALSE),
"")</f>
        <v/>
      </c>
      <c r="K4231" s="28">
        <f>'vCluster (Imported)'!A4231</f>
        <v>0</v>
      </c>
      <c r="L4231">
        <f t="shared" si="399"/>
        <v>0</v>
      </c>
      <c r="M4231">
        <f t="shared" si="400"/>
        <v>0</v>
      </c>
      <c r="N4231">
        <f t="shared" si="401"/>
        <v>0</v>
      </c>
      <c r="O4231" s="1">
        <f t="shared" si="402"/>
        <v>0</v>
      </c>
      <c r="P4231">
        <f>SUMIFS('vCluster (Imported)'!$G:$G,'vCluster (Imported)'!$A:$A,K4231)</f>
        <v>0</v>
      </c>
      <c r="Q4231">
        <f t="shared" si="403"/>
        <v>0</v>
      </c>
    </row>
    <row r="4232" spans="1:17" x14ac:dyDescent="0.3">
      <c r="A4232">
        <f t="shared" si="398"/>
        <v>4232</v>
      </c>
      <c r="B4232" t="str">
        <f>IF(HLOOKUP("Memory",'vInfo (Imported)'!$1:$5000,A4232,FALSE)&gt;0,HLOOKUP("Memory",'vInfo (Imported)'!$1:$5000,A4232,FALSE),"")</f>
        <v/>
      </c>
      <c r="C4232" t="str">
        <f>IF(HLOOKUP("CPUs",'vInfo (Imported)'!$1:$5000,A4232,FALSE)&gt;0,
HLOOKUP("CPUs",'vInfo (Imported)'!$1:$5000,A4232,FALSE),
"")</f>
        <v/>
      </c>
      <c r="D4232" t="str">
        <f>IF(HLOOKUP($D$1,'vInfo (Imported)'!$1:$5000,A4232,FALSE)&gt;0,
HLOOKUP($D$1,'vInfo (Imported)'!$1:$5000,A4232,FALSE),
"")</f>
        <v/>
      </c>
      <c r="E4232" t="str">
        <f>IF(HLOOKUP("Category",'vInfo (Imported)'!$1:$5000,A4232,FALSE)&gt;0,
HLOOKUP("Category",'vInfo (Imported)'!$1:$5000,A4232,FALSE),
"")</f>
        <v/>
      </c>
      <c r="F4232" t="str">
        <f>IF(HLOOKUP("OS according to the configuration file",'vInfo (Imported)'!$1:$5000,A4232,FALSE)&gt;0,
HLOOKUP("OS according to the configuration file",'vInfo (Imported)'!$1:$5000,A4232,FALSE),
"")</f>
        <v/>
      </c>
      <c r="G4232" s="1" t="str">
        <f>IF(HLOOKUP("Cluster",'vInfo (Imported)'!$1:$5000,A4232,FALSE)&gt;0,
HLOOKUP("Cluster",'vInfo (Imported)'!$1:$5000,A4232,FALSE),
"")</f>
        <v/>
      </c>
      <c r="K4232" s="28">
        <f>'vCluster (Imported)'!A4232</f>
        <v>0</v>
      </c>
      <c r="L4232">
        <f t="shared" si="399"/>
        <v>0</v>
      </c>
      <c r="M4232">
        <f t="shared" si="400"/>
        <v>0</v>
      </c>
      <c r="N4232">
        <f t="shared" si="401"/>
        <v>0</v>
      </c>
      <c r="O4232" s="1">
        <f t="shared" si="402"/>
        <v>0</v>
      </c>
      <c r="P4232">
        <f>SUMIFS('vCluster (Imported)'!$G:$G,'vCluster (Imported)'!$A:$A,K4232)</f>
        <v>0</v>
      </c>
      <c r="Q4232">
        <f t="shared" si="403"/>
        <v>0</v>
      </c>
    </row>
    <row r="4233" spans="1:17" x14ac:dyDescent="0.3">
      <c r="A4233">
        <f t="shared" si="398"/>
        <v>4233</v>
      </c>
      <c r="B4233" t="str">
        <f>IF(HLOOKUP("Memory",'vInfo (Imported)'!$1:$5000,A4233,FALSE)&gt;0,HLOOKUP("Memory",'vInfo (Imported)'!$1:$5000,A4233,FALSE),"")</f>
        <v/>
      </c>
      <c r="C4233" t="str">
        <f>IF(HLOOKUP("CPUs",'vInfo (Imported)'!$1:$5000,A4233,FALSE)&gt;0,
HLOOKUP("CPUs",'vInfo (Imported)'!$1:$5000,A4233,FALSE),
"")</f>
        <v/>
      </c>
      <c r="D4233" t="str">
        <f>IF(HLOOKUP($D$1,'vInfo (Imported)'!$1:$5000,A4233,FALSE)&gt;0,
HLOOKUP($D$1,'vInfo (Imported)'!$1:$5000,A4233,FALSE),
"")</f>
        <v/>
      </c>
      <c r="E4233" t="str">
        <f>IF(HLOOKUP("Category",'vInfo (Imported)'!$1:$5000,A4233,FALSE)&gt;0,
HLOOKUP("Category",'vInfo (Imported)'!$1:$5000,A4233,FALSE),
"")</f>
        <v/>
      </c>
      <c r="F4233" t="str">
        <f>IF(HLOOKUP("OS according to the configuration file",'vInfo (Imported)'!$1:$5000,A4233,FALSE)&gt;0,
HLOOKUP("OS according to the configuration file",'vInfo (Imported)'!$1:$5000,A4233,FALSE),
"")</f>
        <v/>
      </c>
      <c r="G4233" s="1" t="str">
        <f>IF(HLOOKUP("Cluster",'vInfo (Imported)'!$1:$5000,A4233,FALSE)&gt;0,
HLOOKUP("Cluster",'vInfo (Imported)'!$1:$5000,A4233,FALSE),
"")</f>
        <v/>
      </c>
      <c r="K4233" s="28">
        <f>'vCluster (Imported)'!A4233</f>
        <v>0</v>
      </c>
      <c r="L4233">
        <f t="shared" si="399"/>
        <v>0</v>
      </c>
      <c r="M4233">
        <f t="shared" si="400"/>
        <v>0</v>
      </c>
      <c r="N4233">
        <f t="shared" si="401"/>
        <v>0</v>
      </c>
      <c r="O4233" s="1">
        <f t="shared" si="402"/>
        <v>0</v>
      </c>
      <c r="P4233">
        <f>SUMIFS('vCluster (Imported)'!$G:$G,'vCluster (Imported)'!$A:$A,K4233)</f>
        <v>0</v>
      </c>
      <c r="Q4233">
        <f t="shared" si="403"/>
        <v>0</v>
      </c>
    </row>
    <row r="4234" spans="1:17" x14ac:dyDescent="0.3">
      <c r="A4234">
        <f t="shared" si="398"/>
        <v>4234</v>
      </c>
      <c r="B4234" t="str">
        <f>IF(HLOOKUP("Memory",'vInfo (Imported)'!$1:$5000,A4234,FALSE)&gt;0,HLOOKUP("Memory",'vInfo (Imported)'!$1:$5000,A4234,FALSE),"")</f>
        <v/>
      </c>
      <c r="C4234" t="str">
        <f>IF(HLOOKUP("CPUs",'vInfo (Imported)'!$1:$5000,A4234,FALSE)&gt;0,
HLOOKUP("CPUs",'vInfo (Imported)'!$1:$5000,A4234,FALSE),
"")</f>
        <v/>
      </c>
      <c r="D4234" t="str">
        <f>IF(HLOOKUP($D$1,'vInfo (Imported)'!$1:$5000,A4234,FALSE)&gt;0,
HLOOKUP($D$1,'vInfo (Imported)'!$1:$5000,A4234,FALSE),
"")</f>
        <v/>
      </c>
      <c r="E4234" t="str">
        <f>IF(HLOOKUP("Category",'vInfo (Imported)'!$1:$5000,A4234,FALSE)&gt;0,
HLOOKUP("Category",'vInfo (Imported)'!$1:$5000,A4234,FALSE),
"")</f>
        <v/>
      </c>
      <c r="F4234" t="str">
        <f>IF(HLOOKUP("OS according to the configuration file",'vInfo (Imported)'!$1:$5000,A4234,FALSE)&gt;0,
HLOOKUP("OS according to the configuration file",'vInfo (Imported)'!$1:$5000,A4234,FALSE),
"")</f>
        <v/>
      </c>
      <c r="G4234" s="1" t="str">
        <f>IF(HLOOKUP("Cluster",'vInfo (Imported)'!$1:$5000,A4234,FALSE)&gt;0,
HLOOKUP("Cluster",'vInfo (Imported)'!$1:$5000,A4234,FALSE),
"")</f>
        <v/>
      </c>
      <c r="K4234" s="28">
        <f>'vCluster (Imported)'!A4234</f>
        <v>0</v>
      </c>
      <c r="L4234">
        <f t="shared" si="399"/>
        <v>0</v>
      </c>
      <c r="M4234">
        <f t="shared" si="400"/>
        <v>0</v>
      </c>
      <c r="N4234">
        <f t="shared" si="401"/>
        <v>0</v>
      </c>
      <c r="O4234" s="1">
        <f t="shared" si="402"/>
        <v>0</v>
      </c>
      <c r="P4234">
        <f>SUMIFS('vCluster (Imported)'!$G:$G,'vCluster (Imported)'!$A:$A,K4234)</f>
        <v>0</v>
      </c>
      <c r="Q4234">
        <f t="shared" si="403"/>
        <v>0</v>
      </c>
    </row>
    <row r="4235" spans="1:17" x14ac:dyDescent="0.3">
      <c r="A4235">
        <f t="shared" si="398"/>
        <v>4235</v>
      </c>
      <c r="B4235" t="str">
        <f>IF(HLOOKUP("Memory",'vInfo (Imported)'!$1:$5000,A4235,FALSE)&gt;0,HLOOKUP("Memory",'vInfo (Imported)'!$1:$5000,A4235,FALSE),"")</f>
        <v/>
      </c>
      <c r="C4235" t="str">
        <f>IF(HLOOKUP("CPUs",'vInfo (Imported)'!$1:$5000,A4235,FALSE)&gt;0,
HLOOKUP("CPUs",'vInfo (Imported)'!$1:$5000,A4235,FALSE),
"")</f>
        <v/>
      </c>
      <c r="D4235" t="str">
        <f>IF(HLOOKUP($D$1,'vInfo (Imported)'!$1:$5000,A4235,FALSE)&gt;0,
HLOOKUP($D$1,'vInfo (Imported)'!$1:$5000,A4235,FALSE),
"")</f>
        <v/>
      </c>
      <c r="E4235" t="str">
        <f>IF(HLOOKUP("Category",'vInfo (Imported)'!$1:$5000,A4235,FALSE)&gt;0,
HLOOKUP("Category",'vInfo (Imported)'!$1:$5000,A4235,FALSE),
"")</f>
        <v/>
      </c>
      <c r="F4235" t="str">
        <f>IF(HLOOKUP("OS according to the configuration file",'vInfo (Imported)'!$1:$5000,A4235,FALSE)&gt;0,
HLOOKUP("OS according to the configuration file",'vInfo (Imported)'!$1:$5000,A4235,FALSE),
"")</f>
        <v/>
      </c>
      <c r="G4235" s="1" t="str">
        <f>IF(HLOOKUP("Cluster",'vInfo (Imported)'!$1:$5000,A4235,FALSE)&gt;0,
HLOOKUP("Cluster",'vInfo (Imported)'!$1:$5000,A4235,FALSE),
"")</f>
        <v/>
      </c>
      <c r="K4235" s="28">
        <f>'vCluster (Imported)'!A4235</f>
        <v>0</v>
      </c>
      <c r="L4235">
        <f t="shared" si="399"/>
        <v>0</v>
      </c>
      <c r="M4235">
        <f t="shared" si="400"/>
        <v>0</v>
      </c>
      <c r="N4235">
        <f t="shared" si="401"/>
        <v>0</v>
      </c>
      <c r="O4235" s="1">
        <f t="shared" si="402"/>
        <v>0</v>
      </c>
      <c r="P4235">
        <f>SUMIFS('vCluster (Imported)'!$G:$G,'vCluster (Imported)'!$A:$A,K4235)</f>
        <v>0</v>
      </c>
      <c r="Q4235">
        <f t="shared" si="403"/>
        <v>0</v>
      </c>
    </row>
    <row r="4236" spans="1:17" x14ac:dyDescent="0.3">
      <c r="A4236">
        <f t="shared" si="398"/>
        <v>4236</v>
      </c>
      <c r="B4236" t="str">
        <f>IF(HLOOKUP("Memory",'vInfo (Imported)'!$1:$5000,A4236,FALSE)&gt;0,HLOOKUP("Memory",'vInfo (Imported)'!$1:$5000,A4236,FALSE),"")</f>
        <v/>
      </c>
      <c r="C4236" t="str">
        <f>IF(HLOOKUP("CPUs",'vInfo (Imported)'!$1:$5000,A4236,FALSE)&gt;0,
HLOOKUP("CPUs",'vInfo (Imported)'!$1:$5000,A4236,FALSE),
"")</f>
        <v/>
      </c>
      <c r="D4236" t="str">
        <f>IF(HLOOKUP($D$1,'vInfo (Imported)'!$1:$5000,A4236,FALSE)&gt;0,
HLOOKUP($D$1,'vInfo (Imported)'!$1:$5000,A4236,FALSE),
"")</f>
        <v/>
      </c>
      <c r="E4236" t="str">
        <f>IF(HLOOKUP("Category",'vInfo (Imported)'!$1:$5000,A4236,FALSE)&gt;0,
HLOOKUP("Category",'vInfo (Imported)'!$1:$5000,A4236,FALSE),
"")</f>
        <v/>
      </c>
      <c r="F4236" t="str">
        <f>IF(HLOOKUP("OS according to the configuration file",'vInfo (Imported)'!$1:$5000,A4236,FALSE)&gt;0,
HLOOKUP("OS according to the configuration file",'vInfo (Imported)'!$1:$5000,A4236,FALSE),
"")</f>
        <v/>
      </c>
      <c r="G4236" s="1" t="str">
        <f>IF(HLOOKUP("Cluster",'vInfo (Imported)'!$1:$5000,A4236,FALSE)&gt;0,
HLOOKUP("Cluster",'vInfo (Imported)'!$1:$5000,A4236,FALSE),
"")</f>
        <v/>
      </c>
      <c r="K4236" s="28">
        <f>'vCluster (Imported)'!A4236</f>
        <v>0</v>
      </c>
      <c r="L4236">
        <f t="shared" si="399"/>
        <v>0</v>
      </c>
      <c r="M4236">
        <f t="shared" si="400"/>
        <v>0</v>
      </c>
      <c r="N4236">
        <f t="shared" si="401"/>
        <v>0</v>
      </c>
      <c r="O4236" s="1">
        <f t="shared" si="402"/>
        <v>0</v>
      </c>
      <c r="P4236">
        <f>SUMIFS('vCluster (Imported)'!$G:$G,'vCluster (Imported)'!$A:$A,K4236)</f>
        <v>0</v>
      </c>
      <c r="Q4236">
        <f t="shared" si="403"/>
        <v>0</v>
      </c>
    </row>
    <row r="4237" spans="1:17" x14ac:dyDescent="0.3">
      <c r="A4237">
        <f t="shared" si="398"/>
        <v>4237</v>
      </c>
      <c r="B4237" t="str">
        <f>IF(HLOOKUP("Memory",'vInfo (Imported)'!$1:$5000,A4237,FALSE)&gt;0,HLOOKUP("Memory",'vInfo (Imported)'!$1:$5000,A4237,FALSE),"")</f>
        <v/>
      </c>
      <c r="C4237" t="str">
        <f>IF(HLOOKUP("CPUs",'vInfo (Imported)'!$1:$5000,A4237,FALSE)&gt;0,
HLOOKUP("CPUs",'vInfo (Imported)'!$1:$5000,A4237,FALSE),
"")</f>
        <v/>
      </c>
      <c r="D4237" t="str">
        <f>IF(HLOOKUP($D$1,'vInfo (Imported)'!$1:$5000,A4237,FALSE)&gt;0,
HLOOKUP($D$1,'vInfo (Imported)'!$1:$5000,A4237,FALSE),
"")</f>
        <v/>
      </c>
      <c r="E4237" t="str">
        <f>IF(HLOOKUP("Category",'vInfo (Imported)'!$1:$5000,A4237,FALSE)&gt;0,
HLOOKUP("Category",'vInfo (Imported)'!$1:$5000,A4237,FALSE),
"")</f>
        <v/>
      </c>
      <c r="F4237" t="str">
        <f>IF(HLOOKUP("OS according to the configuration file",'vInfo (Imported)'!$1:$5000,A4237,FALSE)&gt;0,
HLOOKUP("OS according to the configuration file",'vInfo (Imported)'!$1:$5000,A4237,FALSE),
"")</f>
        <v/>
      </c>
      <c r="G4237" s="1" t="str">
        <f>IF(HLOOKUP("Cluster",'vInfo (Imported)'!$1:$5000,A4237,FALSE)&gt;0,
HLOOKUP("Cluster",'vInfo (Imported)'!$1:$5000,A4237,FALSE),
"")</f>
        <v/>
      </c>
      <c r="K4237" s="28">
        <f>'vCluster (Imported)'!A4237</f>
        <v>0</v>
      </c>
      <c r="L4237">
        <f t="shared" si="399"/>
        <v>0</v>
      </c>
      <c r="M4237">
        <f t="shared" si="400"/>
        <v>0</v>
      </c>
      <c r="N4237">
        <f t="shared" si="401"/>
        <v>0</v>
      </c>
      <c r="O4237" s="1">
        <f t="shared" si="402"/>
        <v>0</v>
      </c>
      <c r="P4237">
        <f>SUMIFS('vCluster (Imported)'!$G:$G,'vCluster (Imported)'!$A:$A,K4237)</f>
        <v>0</v>
      </c>
      <c r="Q4237">
        <f t="shared" si="403"/>
        <v>0</v>
      </c>
    </row>
    <row r="4238" spans="1:17" x14ac:dyDescent="0.3">
      <c r="A4238">
        <f t="shared" si="398"/>
        <v>4238</v>
      </c>
      <c r="B4238" t="str">
        <f>IF(HLOOKUP("Memory",'vInfo (Imported)'!$1:$5000,A4238,FALSE)&gt;0,HLOOKUP("Memory",'vInfo (Imported)'!$1:$5000,A4238,FALSE),"")</f>
        <v/>
      </c>
      <c r="C4238" t="str">
        <f>IF(HLOOKUP("CPUs",'vInfo (Imported)'!$1:$5000,A4238,FALSE)&gt;0,
HLOOKUP("CPUs",'vInfo (Imported)'!$1:$5000,A4238,FALSE),
"")</f>
        <v/>
      </c>
      <c r="D4238" t="str">
        <f>IF(HLOOKUP($D$1,'vInfo (Imported)'!$1:$5000,A4238,FALSE)&gt;0,
HLOOKUP($D$1,'vInfo (Imported)'!$1:$5000,A4238,FALSE),
"")</f>
        <v/>
      </c>
      <c r="E4238" t="str">
        <f>IF(HLOOKUP("Category",'vInfo (Imported)'!$1:$5000,A4238,FALSE)&gt;0,
HLOOKUP("Category",'vInfo (Imported)'!$1:$5000,A4238,FALSE),
"")</f>
        <v/>
      </c>
      <c r="F4238" t="str">
        <f>IF(HLOOKUP("OS according to the configuration file",'vInfo (Imported)'!$1:$5000,A4238,FALSE)&gt;0,
HLOOKUP("OS according to the configuration file",'vInfo (Imported)'!$1:$5000,A4238,FALSE),
"")</f>
        <v/>
      </c>
      <c r="G4238" s="1" t="str">
        <f>IF(HLOOKUP("Cluster",'vInfo (Imported)'!$1:$5000,A4238,FALSE)&gt;0,
HLOOKUP("Cluster",'vInfo (Imported)'!$1:$5000,A4238,FALSE),
"")</f>
        <v/>
      </c>
      <c r="K4238" s="28">
        <f>'vCluster (Imported)'!A4238</f>
        <v>0</v>
      </c>
      <c r="L4238">
        <f t="shared" si="399"/>
        <v>0</v>
      </c>
      <c r="M4238">
        <f t="shared" si="400"/>
        <v>0</v>
      </c>
      <c r="N4238">
        <f t="shared" si="401"/>
        <v>0</v>
      </c>
      <c r="O4238" s="1">
        <f t="shared" si="402"/>
        <v>0</v>
      </c>
      <c r="P4238">
        <f>SUMIFS('vCluster (Imported)'!$G:$G,'vCluster (Imported)'!$A:$A,K4238)</f>
        <v>0</v>
      </c>
      <c r="Q4238">
        <f t="shared" si="403"/>
        <v>0</v>
      </c>
    </row>
    <row r="4239" spans="1:17" x14ac:dyDescent="0.3">
      <c r="A4239">
        <f t="shared" si="398"/>
        <v>4239</v>
      </c>
      <c r="B4239" t="str">
        <f>IF(HLOOKUP("Memory",'vInfo (Imported)'!$1:$5000,A4239,FALSE)&gt;0,HLOOKUP("Memory",'vInfo (Imported)'!$1:$5000,A4239,FALSE),"")</f>
        <v/>
      </c>
      <c r="C4239" t="str">
        <f>IF(HLOOKUP("CPUs",'vInfo (Imported)'!$1:$5000,A4239,FALSE)&gt;0,
HLOOKUP("CPUs",'vInfo (Imported)'!$1:$5000,A4239,FALSE),
"")</f>
        <v/>
      </c>
      <c r="D4239" t="str">
        <f>IF(HLOOKUP($D$1,'vInfo (Imported)'!$1:$5000,A4239,FALSE)&gt;0,
HLOOKUP($D$1,'vInfo (Imported)'!$1:$5000,A4239,FALSE),
"")</f>
        <v/>
      </c>
      <c r="E4239" t="str">
        <f>IF(HLOOKUP("Category",'vInfo (Imported)'!$1:$5000,A4239,FALSE)&gt;0,
HLOOKUP("Category",'vInfo (Imported)'!$1:$5000,A4239,FALSE),
"")</f>
        <v/>
      </c>
      <c r="F4239" t="str">
        <f>IF(HLOOKUP("OS according to the configuration file",'vInfo (Imported)'!$1:$5000,A4239,FALSE)&gt;0,
HLOOKUP("OS according to the configuration file",'vInfo (Imported)'!$1:$5000,A4239,FALSE),
"")</f>
        <v/>
      </c>
      <c r="G4239" s="1" t="str">
        <f>IF(HLOOKUP("Cluster",'vInfo (Imported)'!$1:$5000,A4239,FALSE)&gt;0,
HLOOKUP("Cluster",'vInfo (Imported)'!$1:$5000,A4239,FALSE),
"")</f>
        <v/>
      </c>
      <c r="K4239" s="28">
        <f>'vCluster (Imported)'!A4239</f>
        <v>0</v>
      </c>
      <c r="L4239">
        <f t="shared" si="399"/>
        <v>0</v>
      </c>
      <c r="M4239">
        <f t="shared" si="400"/>
        <v>0</v>
      </c>
      <c r="N4239">
        <f t="shared" si="401"/>
        <v>0</v>
      </c>
      <c r="O4239" s="1">
        <f t="shared" si="402"/>
        <v>0</v>
      </c>
      <c r="P4239">
        <f>SUMIFS('vCluster (Imported)'!$G:$G,'vCluster (Imported)'!$A:$A,K4239)</f>
        <v>0</v>
      </c>
      <c r="Q4239">
        <f t="shared" si="403"/>
        <v>0</v>
      </c>
    </row>
    <row r="4240" spans="1:17" x14ac:dyDescent="0.3">
      <c r="A4240">
        <f t="shared" si="398"/>
        <v>4240</v>
      </c>
      <c r="B4240" t="str">
        <f>IF(HLOOKUP("Memory",'vInfo (Imported)'!$1:$5000,A4240,FALSE)&gt;0,HLOOKUP("Memory",'vInfo (Imported)'!$1:$5000,A4240,FALSE),"")</f>
        <v/>
      </c>
      <c r="C4240" t="str">
        <f>IF(HLOOKUP("CPUs",'vInfo (Imported)'!$1:$5000,A4240,FALSE)&gt;0,
HLOOKUP("CPUs",'vInfo (Imported)'!$1:$5000,A4240,FALSE),
"")</f>
        <v/>
      </c>
      <c r="D4240" t="str">
        <f>IF(HLOOKUP($D$1,'vInfo (Imported)'!$1:$5000,A4240,FALSE)&gt;0,
HLOOKUP($D$1,'vInfo (Imported)'!$1:$5000,A4240,FALSE),
"")</f>
        <v/>
      </c>
      <c r="E4240" t="str">
        <f>IF(HLOOKUP("Category",'vInfo (Imported)'!$1:$5000,A4240,FALSE)&gt;0,
HLOOKUP("Category",'vInfo (Imported)'!$1:$5000,A4240,FALSE),
"")</f>
        <v/>
      </c>
      <c r="F4240" t="str">
        <f>IF(HLOOKUP("OS according to the configuration file",'vInfo (Imported)'!$1:$5000,A4240,FALSE)&gt;0,
HLOOKUP("OS according to the configuration file",'vInfo (Imported)'!$1:$5000,A4240,FALSE),
"")</f>
        <v/>
      </c>
      <c r="G4240" s="1" t="str">
        <f>IF(HLOOKUP("Cluster",'vInfo (Imported)'!$1:$5000,A4240,FALSE)&gt;0,
HLOOKUP("Cluster",'vInfo (Imported)'!$1:$5000,A4240,FALSE),
"")</f>
        <v/>
      </c>
      <c r="K4240" s="28">
        <f>'vCluster (Imported)'!A4240</f>
        <v>0</v>
      </c>
      <c r="L4240">
        <f t="shared" si="399"/>
        <v>0</v>
      </c>
      <c r="M4240">
        <f t="shared" si="400"/>
        <v>0</v>
      </c>
      <c r="N4240">
        <f t="shared" si="401"/>
        <v>0</v>
      </c>
      <c r="O4240" s="1">
        <f t="shared" si="402"/>
        <v>0</v>
      </c>
      <c r="P4240">
        <f>SUMIFS('vCluster (Imported)'!$G:$G,'vCluster (Imported)'!$A:$A,K4240)</f>
        <v>0</v>
      </c>
      <c r="Q4240">
        <f t="shared" si="403"/>
        <v>0</v>
      </c>
    </row>
    <row r="4241" spans="1:17" x14ac:dyDescent="0.3">
      <c r="A4241">
        <f t="shared" si="398"/>
        <v>4241</v>
      </c>
      <c r="B4241" t="str">
        <f>IF(HLOOKUP("Memory",'vInfo (Imported)'!$1:$5000,A4241,FALSE)&gt;0,HLOOKUP("Memory",'vInfo (Imported)'!$1:$5000,A4241,FALSE),"")</f>
        <v/>
      </c>
      <c r="C4241" t="str">
        <f>IF(HLOOKUP("CPUs",'vInfo (Imported)'!$1:$5000,A4241,FALSE)&gt;0,
HLOOKUP("CPUs",'vInfo (Imported)'!$1:$5000,A4241,FALSE),
"")</f>
        <v/>
      </c>
      <c r="D4241" t="str">
        <f>IF(HLOOKUP($D$1,'vInfo (Imported)'!$1:$5000,A4241,FALSE)&gt;0,
HLOOKUP($D$1,'vInfo (Imported)'!$1:$5000,A4241,FALSE),
"")</f>
        <v/>
      </c>
      <c r="E4241" t="str">
        <f>IF(HLOOKUP("Category",'vInfo (Imported)'!$1:$5000,A4241,FALSE)&gt;0,
HLOOKUP("Category",'vInfo (Imported)'!$1:$5000,A4241,FALSE),
"")</f>
        <v/>
      </c>
      <c r="F4241" t="str">
        <f>IF(HLOOKUP("OS according to the configuration file",'vInfo (Imported)'!$1:$5000,A4241,FALSE)&gt;0,
HLOOKUP("OS according to the configuration file",'vInfo (Imported)'!$1:$5000,A4241,FALSE),
"")</f>
        <v/>
      </c>
      <c r="G4241" s="1" t="str">
        <f>IF(HLOOKUP("Cluster",'vInfo (Imported)'!$1:$5000,A4241,FALSE)&gt;0,
HLOOKUP("Cluster",'vInfo (Imported)'!$1:$5000,A4241,FALSE),
"")</f>
        <v/>
      </c>
      <c r="K4241" s="28">
        <f>'vCluster (Imported)'!A4241</f>
        <v>0</v>
      </c>
      <c r="L4241">
        <f t="shared" si="399"/>
        <v>0</v>
      </c>
      <c r="M4241">
        <f t="shared" si="400"/>
        <v>0</v>
      </c>
      <c r="N4241">
        <f t="shared" si="401"/>
        <v>0</v>
      </c>
      <c r="O4241" s="1">
        <f t="shared" si="402"/>
        <v>0</v>
      </c>
      <c r="P4241">
        <f>SUMIFS('vCluster (Imported)'!$G:$G,'vCluster (Imported)'!$A:$A,K4241)</f>
        <v>0</v>
      </c>
      <c r="Q4241">
        <f t="shared" si="403"/>
        <v>0</v>
      </c>
    </row>
    <row r="4242" spans="1:17" x14ac:dyDescent="0.3">
      <c r="A4242">
        <f t="shared" si="398"/>
        <v>4242</v>
      </c>
      <c r="B4242" t="str">
        <f>IF(HLOOKUP("Memory",'vInfo (Imported)'!$1:$5000,A4242,FALSE)&gt;0,HLOOKUP("Memory",'vInfo (Imported)'!$1:$5000,A4242,FALSE),"")</f>
        <v/>
      </c>
      <c r="C4242" t="str">
        <f>IF(HLOOKUP("CPUs",'vInfo (Imported)'!$1:$5000,A4242,FALSE)&gt;0,
HLOOKUP("CPUs",'vInfo (Imported)'!$1:$5000,A4242,FALSE),
"")</f>
        <v/>
      </c>
      <c r="D4242" t="str">
        <f>IF(HLOOKUP($D$1,'vInfo (Imported)'!$1:$5000,A4242,FALSE)&gt;0,
HLOOKUP($D$1,'vInfo (Imported)'!$1:$5000,A4242,FALSE),
"")</f>
        <v/>
      </c>
      <c r="E4242" t="str">
        <f>IF(HLOOKUP("Category",'vInfo (Imported)'!$1:$5000,A4242,FALSE)&gt;0,
HLOOKUP("Category",'vInfo (Imported)'!$1:$5000,A4242,FALSE),
"")</f>
        <v/>
      </c>
      <c r="F4242" t="str">
        <f>IF(HLOOKUP("OS according to the configuration file",'vInfo (Imported)'!$1:$5000,A4242,FALSE)&gt;0,
HLOOKUP("OS according to the configuration file",'vInfo (Imported)'!$1:$5000,A4242,FALSE),
"")</f>
        <v/>
      </c>
      <c r="G4242" s="1" t="str">
        <f>IF(HLOOKUP("Cluster",'vInfo (Imported)'!$1:$5000,A4242,FALSE)&gt;0,
HLOOKUP("Cluster",'vInfo (Imported)'!$1:$5000,A4242,FALSE),
"")</f>
        <v/>
      </c>
      <c r="K4242" s="28">
        <f>'vCluster (Imported)'!A4242</f>
        <v>0</v>
      </c>
      <c r="L4242">
        <f t="shared" si="399"/>
        <v>0</v>
      </c>
      <c r="M4242">
        <f t="shared" si="400"/>
        <v>0</v>
      </c>
      <c r="N4242">
        <f t="shared" si="401"/>
        <v>0</v>
      </c>
      <c r="O4242" s="1">
        <f t="shared" si="402"/>
        <v>0</v>
      </c>
      <c r="P4242">
        <f>SUMIFS('vCluster (Imported)'!$G:$G,'vCluster (Imported)'!$A:$A,K4242)</f>
        <v>0</v>
      </c>
      <c r="Q4242">
        <f t="shared" si="403"/>
        <v>0</v>
      </c>
    </row>
    <row r="4243" spans="1:17" x14ac:dyDescent="0.3">
      <c r="A4243">
        <f t="shared" si="398"/>
        <v>4243</v>
      </c>
      <c r="B4243" t="str">
        <f>IF(HLOOKUP("Memory",'vInfo (Imported)'!$1:$5000,A4243,FALSE)&gt;0,HLOOKUP("Memory",'vInfo (Imported)'!$1:$5000,A4243,FALSE),"")</f>
        <v/>
      </c>
      <c r="C4243" t="str">
        <f>IF(HLOOKUP("CPUs",'vInfo (Imported)'!$1:$5000,A4243,FALSE)&gt;0,
HLOOKUP("CPUs",'vInfo (Imported)'!$1:$5000,A4243,FALSE),
"")</f>
        <v/>
      </c>
      <c r="D4243" t="str">
        <f>IF(HLOOKUP($D$1,'vInfo (Imported)'!$1:$5000,A4243,FALSE)&gt;0,
HLOOKUP($D$1,'vInfo (Imported)'!$1:$5000,A4243,FALSE),
"")</f>
        <v/>
      </c>
      <c r="E4243" t="str">
        <f>IF(HLOOKUP("Category",'vInfo (Imported)'!$1:$5000,A4243,FALSE)&gt;0,
HLOOKUP("Category",'vInfo (Imported)'!$1:$5000,A4243,FALSE),
"")</f>
        <v/>
      </c>
      <c r="F4243" t="str">
        <f>IF(HLOOKUP("OS according to the configuration file",'vInfo (Imported)'!$1:$5000,A4243,FALSE)&gt;0,
HLOOKUP("OS according to the configuration file",'vInfo (Imported)'!$1:$5000,A4243,FALSE),
"")</f>
        <v/>
      </c>
      <c r="G4243" s="1" t="str">
        <f>IF(HLOOKUP("Cluster",'vInfo (Imported)'!$1:$5000,A4243,FALSE)&gt;0,
HLOOKUP("Cluster",'vInfo (Imported)'!$1:$5000,A4243,FALSE),
"")</f>
        <v/>
      </c>
      <c r="K4243" s="28">
        <f>'vCluster (Imported)'!A4243</f>
        <v>0</v>
      </c>
      <c r="L4243">
        <f t="shared" si="399"/>
        <v>0</v>
      </c>
      <c r="M4243">
        <f t="shared" si="400"/>
        <v>0</v>
      </c>
      <c r="N4243">
        <f t="shared" si="401"/>
        <v>0</v>
      </c>
      <c r="O4243" s="1">
        <f t="shared" si="402"/>
        <v>0</v>
      </c>
      <c r="P4243">
        <f>SUMIFS('vCluster (Imported)'!$G:$G,'vCluster (Imported)'!$A:$A,K4243)</f>
        <v>0</v>
      </c>
      <c r="Q4243">
        <f t="shared" si="403"/>
        <v>0</v>
      </c>
    </row>
    <row r="4244" spans="1:17" x14ac:dyDescent="0.3">
      <c r="A4244">
        <f t="shared" si="398"/>
        <v>4244</v>
      </c>
      <c r="B4244" t="str">
        <f>IF(HLOOKUP("Memory",'vInfo (Imported)'!$1:$5000,A4244,FALSE)&gt;0,HLOOKUP("Memory",'vInfo (Imported)'!$1:$5000,A4244,FALSE),"")</f>
        <v/>
      </c>
      <c r="C4244" t="str">
        <f>IF(HLOOKUP("CPUs",'vInfo (Imported)'!$1:$5000,A4244,FALSE)&gt;0,
HLOOKUP("CPUs",'vInfo (Imported)'!$1:$5000,A4244,FALSE),
"")</f>
        <v/>
      </c>
      <c r="D4244" t="str">
        <f>IF(HLOOKUP($D$1,'vInfo (Imported)'!$1:$5000,A4244,FALSE)&gt;0,
HLOOKUP($D$1,'vInfo (Imported)'!$1:$5000,A4244,FALSE),
"")</f>
        <v/>
      </c>
      <c r="E4244" t="str">
        <f>IF(HLOOKUP("Category",'vInfo (Imported)'!$1:$5000,A4244,FALSE)&gt;0,
HLOOKUP("Category",'vInfo (Imported)'!$1:$5000,A4244,FALSE),
"")</f>
        <v/>
      </c>
      <c r="F4244" t="str">
        <f>IF(HLOOKUP("OS according to the configuration file",'vInfo (Imported)'!$1:$5000,A4244,FALSE)&gt;0,
HLOOKUP("OS according to the configuration file",'vInfo (Imported)'!$1:$5000,A4244,FALSE),
"")</f>
        <v/>
      </c>
      <c r="G4244" s="1" t="str">
        <f>IF(HLOOKUP("Cluster",'vInfo (Imported)'!$1:$5000,A4244,FALSE)&gt;0,
HLOOKUP("Cluster",'vInfo (Imported)'!$1:$5000,A4244,FALSE),
"")</f>
        <v/>
      </c>
      <c r="K4244" s="28">
        <f>'vCluster (Imported)'!A4244</f>
        <v>0</v>
      </c>
      <c r="L4244">
        <f t="shared" si="399"/>
        <v>0</v>
      </c>
      <c r="M4244">
        <f t="shared" si="400"/>
        <v>0</v>
      </c>
      <c r="N4244">
        <f t="shared" si="401"/>
        <v>0</v>
      </c>
      <c r="O4244" s="1">
        <f t="shared" si="402"/>
        <v>0</v>
      </c>
      <c r="P4244">
        <f>SUMIFS('vCluster (Imported)'!$G:$G,'vCluster (Imported)'!$A:$A,K4244)</f>
        <v>0</v>
      </c>
      <c r="Q4244">
        <f t="shared" si="403"/>
        <v>0</v>
      </c>
    </row>
    <row r="4245" spans="1:17" x14ac:dyDescent="0.3">
      <c r="A4245">
        <f t="shared" si="398"/>
        <v>4245</v>
      </c>
      <c r="B4245" t="str">
        <f>IF(HLOOKUP("Memory",'vInfo (Imported)'!$1:$5000,A4245,FALSE)&gt;0,HLOOKUP("Memory",'vInfo (Imported)'!$1:$5000,A4245,FALSE),"")</f>
        <v/>
      </c>
      <c r="C4245" t="str">
        <f>IF(HLOOKUP("CPUs",'vInfo (Imported)'!$1:$5000,A4245,FALSE)&gt;0,
HLOOKUP("CPUs",'vInfo (Imported)'!$1:$5000,A4245,FALSE),
"")</f>
        <v/>
      </c>
      <c r="D4245" t="str">
        <f>IF(HLOOKUP($D$1,'vInfo (Imported)'!$1:$5000,A4245,FALSE)&gt;0,
HLOOKUP($D$1,'vInfo (Imported)'!$1:$5000,A4245,FALSE),
"")</f>
        <v/>
      </c>
      <c r="E4245" t="str">
        <f>IF(HLOOKUP("Category",'vInfo (Imported)'!$1:$5000,A4245,FALSE)&gt;0,
HLOOKUP("Category",'vInfo (Imported)'!$1:$5000,A4245,FALSE),
"")</f>
        <v/>
      </c>
      <c r="F4245" t="str">
        <f>IF(HLOOKUP("OS according to the configuration file",'vInfo (Imported)'!$1:$5000,A4245,FALSE)&gt;0,
HLOOKUP("OS according to the configuration file",'vInfo (Imported)'!$1:$5000,A4245,FALSE),
"")</f>
        <v/>
      </c>
      <c r="G4245" s="1" t="str">
        <f>IF(HLOOKUP("Cluster",'vInfo (Imported)'!$1:$5000,A4245,FALSE)&gt;0,
HLOOKUP("Cluster",'vInfo (Imported)'!$1:$5000,A4245,FALSE),
"")</f>
        <v/>
      </c>
      <c r="K4245" s="28">
        <f>'vCluster (Imported)'!A4245</f>
        <v>0</v>
      </c>
      <c r="L4245">
        <f t="shared" si="399"/>
        <v>0</v>
      </c>
      <c r="M4245">
        <f t="shared" si="400"/>
        <v>0</v>
      </c>
      <c r="N4245">
        <f t="shared" si="401"/>
        <v>0</v>
      </c>
      <c r="O4245" s="1">
        <f t="shared" si="402"/>
        <v>0</v>
      </c>
      <c r="P4245">
        <f>SUMIFS('vCluster (Imported)'!$G:$G,'vCluster (Imported)'!$A:$A,K4245)</f>
        <v>0</v>
      </c>
      <c r="Q4245">
        <f t="shared" si="403"/>
        <v>0</v>
      </c>
    </row>
    <row r="4246" spans="1:17" x14ac:dyDescent="0.3">
      <c r="A4246">
        <f t="shared" si="398"/>
        <v>4246</v>
      </c>
      <c r="B4246" t="str">
        <f>IF(HLOOKUP("Memory",'vInfo (Imported)'!$1:$5000,A4246,FALSE)&gt;0,HLOOKUP("Memory",'vInfo (Imported)'!$1:$5000,A4246,FALSE),"")</f>
        <v/>
      </c>
      <c r="C4246" t="str">
        <f>IF(HLOOKUP("CPUs",'vInfo (Imported)'!$1:$5000,A4246,FALSE)&gt;0,
HLOOKUP("CPUs",'vInfo (Imported)'!$1:$5000,A4246,FALSE),
"")</f>
        <v/>
      </c>
      <c r="D4246" t="str">
        <f>IF(HLOOKUP($D$1,'vInfo (Imported)'!$1:$5000,A4246,FALSE)&gt;0,
HLOOKUP($D$1,'vInfo (Imported)'!$1:$5000,A4246,FALSE),
"")</f>
        <v/>
      </c>
      <c r="E4246" t="str">
        <f>IF(HLOOKUP("Category",'vInfo (Imported)'!$1:$5000,A4246,FALSE)&gt;0,
HLOOKUP("Category",'vInfo (Imported)'!$1:$5000,A4246,FALSE),
"")</f>
        <v/>
      </c>
      <c r="F4246" t="str">
        <f>IF(HLOOKUP("OS according to the configuration file",'vInfo (Imported)'!$1:$5000,A4246,FALSE)&gt;0,
HLOOKUP("OS according to the configuration file",'vInfo (Imported)'!$1:$5000,A4246,FALSE),
"")</f>
        <v/>
      </c>
      <c r="G4246" s="1" t="str">
        <f>IF(HLOOKUP("Cluster",'vInfo (Imported)'!$1:$5000,A4246,FALSE)&gt;0,
HLOOKUP("Cluster",'vInfo (Imported)'!$1:$5000,A4246,FALSE),
"")</f>
        <v/>
      </c>
      <c r="K4246" s="28">
        <f>'vCluster (Imported)'!A4246</f>
        <v>0</v>
      </c>
      <c r="L4246">
        <f t="shared" si="399"/>
        <v>0</v>
      </c>
      <c r="M4246">
        <f t="shared" si="400"/>
        <v>0</v>
      </c>
      <c r="N4246">
        <f t="shared" si="401"/>
        <v>0</v>
      </c>
      <c r="O4246" s="1">
        <f t="shared" si="402"/>
        <v>0</v>
      </c>
      <c r="P4246">
        <f>SUMIFS('vCluster (Imported)'!$G:$G,'vCluster (Imported)'!$A:$A,K4246)</f>
        <v>0</v>
      </c>
      <c r="Q4246">
        <f t="shared" si="403"/>
        <v>0</v>
      </c>
    </row>
    <row r="4247" spans="1:17" x14ac:dyDescent="0.3">
      <c r="A4247">
        <f t="shared" si="398"/>
        <v>4247</v>
      </c>
      <c r="B4247" t="str">
        <f>IF(HLOOKUP("Memory",'vInfo (Imported)'!$1:$5000,A4247,FALSE)&gt;0,HLOOKUP("Memory",'vInfo (Imported)'!$1:$5000,A4247,FALSE),"")</f>
        <v/>
      </c>
      <c r="C4247" t="str">
        <f>IF(HLOOKUP("CPUs",'vInfo (Imported)'!$1:$5000,A4247,FALSE)&gt;0,
HLOOKUP("CPUs",'vInfo (Imported)'!$1:$5000,A4247,FALSE),
"")</f>
        <v/>
      </c>
      <c r="D4247" t="str">
        <f>IF(HLOOKUP($D$1,'vInfo (Imported)'!$1:$5000,A4247,FALSE)&gt;0,
HLOOKUP($D$1,'vInfo (Imported)'!$1:$5000,A4247,FALSE),
"")</f>
        <v/>
      </c>
      <c r="E4247" t="str">
        <f>IF(HLOOKUP("Category",'vInfo (Imported)'!$1:$5000,A4247,FALSE)&gt;0,
HLOOKUP("Category",'vInfo (Imported)'!$1:$5000,A4247,FALSE),
"")</f>
        <v/>
      </c>
      <c r="F4247" t="str">
        <f>IF(HLOOKUP("OS according to the configuration file",'vInfo (Imported)'!$1:$5000,A4247,FALSE)&gt;0,
HLOOKUP("OS according to the configuration file",'vInfo (Imported)'!$1:$5000,A4247,FALSE),
"")</f>
        <v/>
      </c>
      <c r="G4247" s="1" t="str">
        <f>IF(HLOOKUP("Cluster",'vInfo (Imported)'!$1:$5000,A4247,FALSE)&gt;0,
HLOOKUP("Cluster",'vInfo (Imported)'!$1:$5000,A4247,FALSE),
"")</f>
        <v/>
      </c>
      <c r="K4247" s="28">
        <f>'vCluster (Imported)'!A4247</f>
        <v>0</v>
      </c>
      <c r="L4247">
        <f t="shared" si="399"/>
        <v>0</v>
      </c>
      <c r="M4247">
        <f t="shared" si="400"/>
        <v>0</v>
      </c>
      <c r="N4247">
        <f t="shared" si="401"/>
        <v>0</v>
      </c>
      <c r="O4247" s="1">
        <f t="shared" si="402"/>
        <v>0</v>
      </c>
      <c r="P4247">
        <f>SUMIFS('vCluster (Imported)'!$G:$G,'vCluster (Imported)'!$A:$A,K4247)</f>
        <v>0</v>
      </c>
      <c r="Q4247">
        <f t="shared" si="403"/>
        <v>0</v>
      </c>
    </row>
    <row r="4248" spans="1:17" x14ac:dyDescent="0.3">
      <c r="A4248">
        <f t="shared" si="398"/>
        <v>4248</v>
      </c>
      <c r="B4248" t="str">
        <f>IF(HLOOKUP("Memory",'vInfo (Imported)'!$1:$5000,A4248,FALSE)&gt;0,HLOOKUP("Memory",'vInfo (Imported)'!$1:$5000,A4248,FALSE),"")</f>
        <v/>
      </c>
      <c r="C4248" t="str">
        <f>IF(HLOOKUP("CPUs",'vInfo (Imported)'!$1:$5000,A4248,FALSE)&gt;0,
HLOOKUP("CPUs",'vInfo (Imported)'!$1:$5000,A4248,FALSE),
"")</f>
        <v/>
      </c>
      <c r="D4248" t="str">
        <f>IF(HLOOKUP($D$1,'vInfo (Imported)'!$1:$5000,A4248,FALSE)&gt;0,
HLOOKUP($D$1,'vInfo (Imported)'!$1:$5000,A4248,FALSE),
"")</f>
        <v/>
      </c>
      <c r="E4248" t="str">
        <f>IF(HLOOKUP("Category",'vInfo (Imported)'!$1:$5000,A4248,FALSE)&gt;0,
HLOOKUP("Category",'vInfo (Imported)'!$1:$5000,A4248,FALSE),
"")</f>
        <v/>
      </c>
      <c r="F4248" t="str">
        <f>IF(HLOOKUP("OS according to the configuration file",'vInfo (Imported)'!$1:$5000,A4248,FALSE)&gt;0,
HLOOKUP("OS according to the configuration file",'vInfo (Imported)'!$1:$5000,A4248,FALSE),
"")</f>
        <v/>
      </c>
      <c r="G4248" s="1" t="str">
        <f>IF(HLOOKUP("Cluster",'vInfo (Imported)'!$1:$5000,A4248,FALSE)&gt;0,
HLOOKUP("Cluster",'vInfo (Imported)'!$1:$5000,A4248,FALSE),
"")</f>
        <v/>
      </c>
      <c r="K4248" s="28">
        <f>'vCluster (Imported)'!A4248</f>
        <v>0</v>
      </c>
      <c r="L4248">
        <f t="shared" si="399"/>
        <v>0</v>
      </c>
      <c r="M4248">
        <f t="shared" si="400"/>
        <v>0</v>
      </c>
      <c r="N4248">
        <f t="shared" si="401"/>
        <v>0</v>
      </c>
      <c r="O4248" s="1">
        <f t="shared" si="402"/>
        <v>0</v>
      </c>
      <c r="P4248">
        <f>SUMIFS('vCluster (Imported)'!$G:$G,'vCluster (Imported)'!$A:$A,K4248)</f>
        <v>0</v>
      </c>
      <c r="Q4248">
        <f t="shared" si="403"/>
        <v>0</v>
      </c>
    </row>
    <row r="4249" spans="1:17" x14ac:dyDescent="0.3">
      <c r="A4249">
        <f t="shared" si="398"/>
        <v>4249</v>
      </c>
      <c r="B4249" t="str">
        <f>IF(HLOOKUP("Memory",'vInfo (Imported)'!$1:$5000,A4249,FALSE)&gt;0,HLOOKUP("Memory",'vInfo (Imported)'!$1:$5000,A4249,FALSE),"")</f>
        <v/>
      </c>
      <c r="C4249" t="str">
        <f>IF(HLOOKUP("CPUs",'vInfo (Imported)'!$1:$5000,A4249,FALSE)&gt;0,
HLOOKUP("CPUs",'vInfo (Imported)'!$1:$5000,A4249,FALSE),
"")</f>
        <v/>
      </c>
      <c r="D4249" t="str">
        <f>IF(HLOOKUP($D$1,'vInfo (Imported)'!$1:$5000,A4249,FALSE)&gt;0,
HLOOKUP($D$1,'vInfo (Imported)'!$1:$5000,A4249,FALSE),
"")</f>
        <v/>
      </c>
      <c r="E4249" t="str">
        <f>IF(HLOOKUP("Category",'vInfo (Imported)'!$1:$5000,A4249,FALSE)&gt;0,
HLOOKUP("Category",'vInfo (Imported)'!$1:$5000,A4249,FALSE),
"")</f>
        <v/>
      </c>
      <c r="F4249" t="str">
        <f>IF(HLOOKUP("OS according to the configuration file",'vInfo (Imported)'!$1:$5000,A4249,FALSE)&gt;0,
HLOOKUP("OS according to the configuration file",'vInfo (Imported)'!$1:$5000,A4249,FALSE),
"")</f>
        <v/>
      </c>
      <c r="G4249" s="1" t="str">
        <f>IF(HLOOKUP("Cluster",'vInfo (Imported)'!$1:$5000,A4249,FALSE)&gt;0,
HLOOKUP("Cluster",'vInfo (Imported)'!$1:$5000,A4249,FALSE),
"")</f>
        <v/>
      </c>
      <c r="K4249" s="28">
        <f>'vCluster (Imported)'!A4249</f>
        <v>0</v>
      </c>
      <c r="L4249">
        <f t="shared" si="399"/>
        <v>0</v>
      </c>
      <c r="M4249">
        <f t="shared" si="400"/>
        <v>0</v>
      </c>
      <c r="N4249">
        <f t="shared" si="401"/>
        <v>0</v>
      </c>
      <c r="O4249" s="1">
        <f t="shared" si="402"/>
        <v>0</v>
      </c>
      <c r="P4249">
        <f>SUMIFS('vCluster (Imported)'!$G:$G,'vCluster (Imported)'!$A:$A,K4249)</f>
        <v>0</v>
      </c>
      <c r="Q4249">
        <f t="shared" si="403"/>
        <v>0</v>
      </c>
    </row>
    <row r="4250" spans="1:17" x14ac:dyDescent="0.3">
      <c r="A4250">
        <f t="shared" si="398"/>
        <v>4250</v>
      </c>
      <c r="B4250" t="str">
        <f>IF(HLOOKUP("Memory",'vInfo (Imported)'!$1:$5000,A4250,FALSE)&gt;0,HLOOKUP("Memory",'vInfo (Imported)'!$1:$5000,A4250,FALSE),"")</f>
        <v/>
      </c>
      <c r="C4250" t="str">
        <f>IF(HLOOKUP("CPUs",'vInfo (Imported)'!$1:$5000,A4250,FALSE)&gt;0,
HLOOKUP("CPUs",'vInfo (Imported)'!$1:$5000,A4250,FALSE),
"")</f>
        <v/>
      </c>
      <c r="D4250" t="str">
        <f>IF(HLOOKUP($D$1,'vInfo (Imported)'!$1:$5000,A4250,FALSE)&gt;0,
HLOOKUP($D$1,'vInfo (Imported)'!$1:$5000,A4250,FALSE),
"")</f>
        <v/>
      </c>
      <c r="E4250" t="str">
        <f>IF(HLOOKUP("Category",'vInfo (Imported)'!$1:$5000,A4250,FALSE)&gt;0,
HLOOKUP("Category",'vInfo (Imported)'!$1:$5000,A4250,FALSE),
"")</f>
        <v/>
      </c>
      <c r="F4250" t="str">
        <f>IF(HLOOKUP("OS according to the configuration file",'vInfo (Imported)'!$1:$5000,A4250,FALSE)&gt;0,
HLOOKUP("OS according to the configuration file",'vInfo (Imported)'!$1:$5000,A4250,FALSE),
"")</f>
        <v/>
      </c>
      <c r="G4250" s="1" t="str">
        <f>IF(HLOOKUP("Cluster",'vInfo (Imported)'!$1:$5000,A4250,FALSE)&gt;0,
HLOOKUP("Cluster",'vInfo (Imported)'!$1:$5000,A4250,FALSE),
"")</f>
        <v/>
      </c>
      <c r="K4250" s="28">
        <f>'vCluster (Imported)'!A4250</f>
        <v>0</v>
      </c>
      <c r="L4250">
        <f t="shared" si="399"/>
        <v>0</v>
      </c>
      <c r="M4250">
        <f t="shared" si="400"/>
        <v>0</v>
      </c>
      <c r="N4250">
        <f t="shared" si="401"/>
        <v>0</v>
      </c>
      <c r="O4250" s="1">
        <f t="shared" si="402"/>
        <v>0</v>
      </c>
      <c r="P4250">
        <f>SUMIFS('vCluster (Imported)'!$G:$G,'vCluster (Imported)'!$A:$A,K4250)</f>
        <v>0</v>
      </c>
      <c r="Q4250">
        <f t="shared" si="403"/>
        <v>0</v>
      </c>
    </row>
    <row r="4251" spans="1:17" x14ac:dyDescent="0.3">
      <c r="A4251">
        <f t="shared" si="398"/>
        <v>4251</v>
      </c>
      <c r="B4251" t="str">
        <f>IF(HLOOKUP("Memory",'vInfo (Imported)'!$1:$5000,A4251,FALSE)&gt;0,HLOOKUP("Memory",'vInfo (Imported)'!$1:$5000,A4251,FALSE),"")</f>
        <v/>
      </c>
      <c r="C4251" t="str">
        <f>IF(HLOOKUP("CPUs",'vInfo (Imported)'!$1:$5000,A4251,FALSE)&gt;0,
HLOOKUP("CPUs",'vInfo (Imported)'!$1:$5000,A4251,FALSE),
"")</f>
        <v/>
      </c>
      <c r="D4251" t="str">
        <f>IF(HLOOKUP($D$1,'vInfo (Imported)'!$1:$5000,A4251,FALSE)&gt;0,
HLOOKUP($D$1,'vInfo (Imported)'!$1:$5000,A4251,FALSE),
"")</f>
        <v/>
      </c>
      <c r="E4251" t="str">
        <f>IF(HLOOKUP("Category",'vInfo (Imported)'!$1:$5000,A4251,FALSE)&gt;0,
HLOOKUP("Category",'vInfo (Imported)'!$1:$5000,A4251,FALSE),
"")</f>
        <v/>
      </c>
      <c r="F4251" t="str">
        <f>IF(HLOOKUP("OS according to the configuration file",'vInfo (Imported)'!$1:$5000,A4251,FALSE)&gt;0,
HLOOKUP("OS according to the configuration file",'vInfo (Imported)'!$1:$5000,A4251,FALSE),
"")</f>
        <v/>
      </c>
      <c r="G4251" s="1" t="str">
        <f>IF(HLOOKUP("Cluster",'vInfo (Imported)'!$1:$5000,A4251,FALSE)&gt;0,
HLOOKUP("Cluster",'vInfo (Imported)'!$1:$5000,A4251,FALSE),
"")</f>
        <v/>
      </c>
      <c r="K4251" s="28">
        <f>'vCluster (Imported)'!A4251</f>
        <v>0</v>
      </c>
      <c r="L4251">
        <f t="shared" si="399"/>
        <v>0</v>
      </c>
      <c r="M4251">
        <f t="shared" si="400"/>
        <v>0</v>
      </c>
      <c r="N4251">
        <f t="shared" si="401"/>
        <v>0</v>
      </c>
      <c r="O4251" s="1">
        <f t="shared" si="402"/>
        <v>0</v>
      </c>
      <c r="P4251">
        <f>SUMIFS('vCluster (Imported)'!$G:$G,'vCluster (Imported)'!$A:$A,K4251)</f>
        <v>0</v>
      </c>
      <c r="Q4251">
        <f t="shared" si="403"/>
        <v>0</v>
      </c>
    </row>
    <row r="4252" spans="1:17" x14ac:dyDescent="0.3">
      <c r="A4252">
        <f t="shared" si="398"/>
        <v>4252</v>
      </c>
      <c r="B4252" t="str">
        <f>IF(HLOOKUP("Memory",'vInfo (Imported)'!$1:$5000,A4252,FALSE)&gt;0,HLOOKUP("Memory",'vInfo (Imported)'!$1:$5000,A4252,FALSE),"")</f>
        <v/>
      </c>
      <c r="C4252" t="str">
        <f>IF(HLOOKUP("CPUs",'vInfo (Imported)'!$1:$5000,A4252,FALSE)&gt;0,
HLOOKUP("CPUs",'vInfo (Imported)'!$1:$5000,A4252,FALSE),
"")</f>
        <v/>
      </c>
      <c r="D4252" t="str">
        <f>IF(HLOOKUP($D$1,'vInfo (Imported)'!$1:$5000,A4252,FALSE)&gt;0,
HLOOKUP($D$1,'vInfo (Imported)'!$1:$5000,A4252,FALSE),
"")</f>
        <v/>
      </c>
      <c r="E4252" t="str">
        <f>IF(HLOOKUP("Category",'vInfo (Imported)'!$1:$5000,A4252,FALSE)&gt;0,
HLOOKUP("Category",'vInfo (Imported)'!$1:$5000,A4252,FALSE),
"")</f>
        <v/>
      </c>
      <c r="F4252" t="str">
        <f>IF(HLOOKUP("OS according to the configuration file",'vInfo (Imported)'!$1:$5000,A4252,FALSE)&gt;0,
HLOOKUP("OS according to the configuration file",'vInfo (Imported)'!$1:$5000,A4252,FALSE),
"")</f>
        <v/>
      </c>
      <c r="G4252" s="1" t="str">
        <f>IF(HLOOKUP("Cluster",'vInfo (Imported)'!$1:$5000,A4252,FALSE)&gt;0,
HLOOKUP("Cluster",'vInfo (Imported)'!$1:$5000,A4252,FALSE),
"")</f>
        <v/>
      </c>
      <c r="K4252" s="28">
        <f>'vCluster (Imported)'!A4252</f>
        <v>0</v>
      </c>
      <c r="L4252">
        <f t="shared" si="399"/>
        <v>0</v>
      </c>
      <c r="M4252">
        <f t="shared" si="400"/>
        <v>0</v>
      </c>
      <c r="N4252">
        <f t="shared" si="401"/>
        <v>0</v>
      </c>
      <c r="O4252" s="1">
        <f t="shared" si="402"/>
        <v>0</v>
      </c>
      <c r="P4252">
        <f>SUMIFS('vCluster (Imported)'!$G:$G,'vCluster (Imported)'!$A:$A,K4252)</f>
        <v>0</v>
      </c>
      <c r="Q4252">
        <f t="shared" si="403"/>
        <v>0</v>
      </c>
    </row>
    <row r="4253" spans="1:17" x14ac:dyDescent="0.3">
      <c r="A4253">
        <f t="shared" si="398"/>
        <v>4253</v>
      </c>
      <c r="B4253" t="str">
        <f>IF(HLOOKUP("Memory",'vInfo (Imported)'!$1:$5000,A4253,FALSE)&gt;0,HLOOKUP("Memory",'vInfo (Imported)'!$1:$5000,A4253,FALSE),"")</f>
        <v/>
      </c>
      <c r="C4253" t="str">
        <f>IF(HLOOKUP("CPUs",'vInfo (Imported)'!$1:$5000,A4253,FALSE)&gt;0,
HLOOKUP("CPUs",'vInfo (Imported)'!$1:$5000,A4253,FALSE),
"")</f>
        <v/>
      </c>
      <c r="D4253" t="str">
        <f>IF(HLOOKUP($D$1,'vInfo (Imported)'!$1:$5000,A4253,FALSE)&gt;0,
HLOOKUP($D$1,'vInfo (Imported)'!$1:$5000,A4253,FALSE),
"")</f>
        <v/>
      </c>
      <c r="E4253" t="str">
        <f>IF(HLOOKUP("Category",'vInfo (Imported)'!$1:$5000,A4253,FALSE)&gt;0,
HLOOKUP("Category",'vInfo (Imported)'!$1:$5000,A4253,FALSE),
"")</f>
        <v/>
      </c>
      <c r="F4253" t="str">
        <f>IF(HLOOKUP("OS according to the configuration file",'vInfo (Imported)'!$1:$5000,A4253,FALSE)&gt;0,
HLOOKUP("OS according to the configuration file",'vInfo (Imported)'!$1:$5000,A4253,FALSE),
"")</f>
        <v/>
      </c>
      <c r="G4253" s="1" t="str">
        <f>IF(HLOOKUP("Cluster",'vInfo (Imported)'!$1:$5000,A4253,FALSE)&gt;0,
HLOOKUP("Cluster",'vInfo (Imported)'!$1:$5000,A4253,FALSE),
"")</f>
        <v/>
      </c>
      <c r="K4253" s="28">
        <f>'vCluster (Imported)'!A4253</f>
        <v>0</v>
      </c>
      <c r="L4253">
        <f t="shared" si="399"/>
        <v>0</v>
      </c>
      <c r="M4253">
        <f t="shared" si="400"/>
        <v>0</v>
      </c>
      <c r="N4253">
        <f t="shared" si="401"/>
        <v>0</v>
      </c>
      <c r="O4253" s="1">
        <f t="shared" si="402"/>
        <v>0</v>
      </c>
      <c r="P4253">
        <f>SUMIFS('vCluster (Imported)'!$G:$G,'vCluster (Imported)'!$A:$A,K4253)</f>
        <v>0</v>
      </c>
      <c r="Q4253">
        <f t="shared" si="403"/>
        <v>0</v>
      </c>
    </row>
    <row r="4254" spans="1:17" x14ac:dyDescent="0.3">
      <c r="A4254">
        <f t="shared" si="398"/>
        <v>4254</v>
      </c>
      <c r="B4254" t="str">
        <f>IF(HLOOKUP("Memory",'vInfo (Imported)'!$1:$5000,A4254,FALSE)&gt;0,HLOOKUP("Memory",'vInfo (Imported)'!$1:$5000,A4254,FALSE),"")</f>
        <v/>
      </c>
      <c r="C4254" t="str">
        <f>IF(HLOOKUP("CPUs",'vInfo (Imported)'!$1:$5000,A4254,FALSE)&gt;0,
HLOOKUP("CPUs",'vInfo (Imported)'!$1:$5000,A4254,FALSE),
"")</f>
        <v/>
      </c>
      <c r="D4254" t="str">
        <f>IF(HLOOKUP($D$1,'vInfo (Imported)'!$1:$5000,A4254,FALSE)&gt;0,
HLOOKUP($D$1,'vInfo (Imported)'!$1:$5000,A4254,FALSE),
"")</f>
        <v/>
      </c>
      <c r="E4254" t="str">
        <f>IF(HLOOKUP("Category",'vInfo (Imported)'!$1:$5000,A4254,FALSE)&gt;0,
HLOOKUP("Category",'vInfo (Imported)'!$1:$5000,A4254,FALSE),
"")</f>
        <v/>
      </c>
      <c r="F4254" t="str">
        <f>IF(HLOOKUP("OS according to the configuration file",'vInfo (Imported)'!$1:$5000,A4254,FALSE)&gt;0,
HLOOKUP("OS according to the configuration file",'vInfo (Imported)'!$1:$5000,A4254,FALSE),
"")</f>
        <v/>
      </c>
      <c r="G4254" s="1" t="str">
        <f>IF(HLOOKUP("Cluster",'vInfo (Imported)'!$1:$5000,A4254,FALSE)&gt;0,
HLOOKUP("Cluster",'vInfo (Imported)'!$1:$5000,A4254,FALSE),
"")</f>
        <v/>
      </c>
      <c r="K4254" s="28">
        <f>'vCluster (Imported)'!A4254</f>
        <v>0</v>
      </c>
      <c r="L4254">
        <f t="shared" si="399"/>
        <v>0</v>
      </c>
      <c r="M4254">
        <f t="shared" si="400"/>
        <v>0</v>
      </c>
      <c r="N4254">
        <f t="shared" si="401"/>
        <v>0</v>
      </c>
      <c r="O4254" s="1">
        <f t="shared" si="402"/>
        <v>0</v>
      </c>
      <c r="P4254">
        <f>SUMIFS('vCluster (Imported)'!$G:$G,'vCluster (Imported)'!$A:$A,K4254)</f>
        <v>0</v>
      </c>
      <c r="Q4254">
        <f t="shared" si="403"/>
        <v>0</v>
      </c>
    </row>
    <row r="4255" spans="1:17" x14ac:dyDescent="0.3">
      <c r="A4255">
        <f t="shared" si="398"/>
        <v>4255</v>
      </c>
      <c r="B4255" t="str">
        <f>IF(HLOOKUP("Memory",'vInfo (Imported)'!$1:$5000,A4255,FALSE)&gt;0,HLOOKUP("Memory",'vInfo (Imported)'!$1:$5000,A4255,FALSE),"")</f>
        <v/>
      </c>
      <c r="C4255" t="str">
        <f>IF(HLOOKUP("CPUs",'vInfo (Imported)'!$1:$5000,A4255,FALSE)&gt;0,
HLOOKUP("CPUs",'vInfo (Imported)'!$1:$5000,A4255,FALSE),
"")</f>
        <v/>
      </c>
      <c r="D4255" t="str">
        <f>IF(HLOOKUP($D$1,'vInfo (Imported)'!$1:$5000,A4255,FALSE)&gt;0,
HLOOKUP($D$1,'vInfo (Imported)'!$1:$5000,A4255,FALSE),
"")</f>
        <v/>
      </c>
      <c r="E4255" t="str">
        <f>IF(HLOOKUP("Category",'vInfo (Imported)'!$1:$5000,A4255,FALSE)&gt;0,
HLOOKUP("Category",'vInfo (Imported)'!$1:$5000,A4255,FALSE),
"")</f>
        <v/>
      </c>
      <c r="F4255" t="str">
        <f>IF(HLOOKUP("OS according to the configuration file",'vInfo (Imported)'!$1:$5000,A4255,FALSE)&gt;0,
HLOOKUP("OS according to the configuration file",'vInfo (Imported)'!$1:$5000,A4255,FALSE),
"")</f>
        <v/>
      </c>
      <c r="G4255" s="1" t="str">
        <f>IF(HLOOKUP("Cluster",'vInfo (Imported)'!$1:$5000,A4255,FALSE)&gt;0,
HLOOKUP("Cluster",'vInfo (Imported)'!$1:$5000,A4255,FALSE),
"")</f>
        <v/>
      </c>
      <c r="K4255" s="28">
        <f>'vCluster (Imported)'!A4255</f>
        <v>0</v>
      </c>
      <c r="L4255">
        <f t="shared" si="399"/>
        <v>0</v>
      </c>
      <c r="M4255">
        <f t="shared" si="400"/>
        <v>0</v>
      </c>
      <c r="N4255">
        <f t="shared" si="401"/>
        <v>0</v>
      </c>
      <c r="O4255" s="1">
        <f t="shared" si="402"/>
        <v>0</v>
      </c>
      <c r="P4255">
        <f>SUMIFS('vCluster (Imported)'!$G:$G,'vCluster (Imported)'!$A:$A,K4255)</f>
        <v>0</v>
      </c>
      <c r="Q4255">
        <f t="shared" si="403"/>
        <v>0</v>
      </c>
    </row>
    <row r="4256" spans="1:17" x14ac:dyDescent="0.3">
      <c r="A4256">
        <f t="shared" si="398"/>
        <v>4256</v>
      </c>
      <c r="B4256" t="str">
        <f>IF(HLOOKUP("Memory",'vInfo (Imported)'!$1:$5000,A4256,FALSE)&gt;0,HLOOKUP("Memory",'vInfo (Imported)'!$1:$5000,A4256,FALSE),"")</f>
        <v/>
      </c>
      <c r="C4256" t="str">
        <f>IF(HLOOKUP("CPUs",'vInfo (Imported)'!$1:$5000,A4256,FALSE)&gt;0,
HLOOKUP("CPUs",'vInfo (Imported)'!$1:$5000,A4256,FALSE),
"")</f>
        <v/>
      </c>
      <c r="D4256" t="str">
        <f>IF(HLOOKUP($D$1,'vInfo (Imported)'!$1:$5000,A4256,FALSE)&gt;0,
HLOOKUP($D$1,'vInfo (Imported)'!$1:$5000,A4256,FALSE),
"")</f>
        <v/>
      </c>
      <c r="E4256" t="str">
        <f>IF(HLOOKUP("Category",'vInfo (Imported)'!$1:$5000,A4256,FALSE)&gt;0,
HLOOKUP("Category",'vInfo (Imported)'!$1:$5000,A4256,FALSE),
"")</f>
        <v/>
      </c>
      <c r="F4256" t="str">
        <f>IF(HLOOKUP("OS according to the configuration file",'vInfo (Imported)'!$1:$5000,A4256,FALSE)&gt;0,
HLOOKUP("OS according to the configuration file",'vInfo (Imported)'!$1:$5000,A4256,FALSE),
"")</f>
        <v/>
      </c>
      <c r="G4256" s="1" t="str">
        <f>IF(HLOOKUP("Cluster",'vInfo (Imported)'!$1:$5000,A4256,FALSE)&gt;0,
HLOOKUP("Cluster",'vInfo (Imported)'!$1:$5000,A4256,FALSE),
"")</f>
        <v/>
      </c>
      <c r="K4256" s="28">
        <f>'vCluster (Imported)'!A4256</f>
        <v>0</v>
      </c>
      <c r="L4256">
        <f t="shared" si="399"/>
        <v>0</v>
      </c>
      <c r="M4256">
        <f t="shared" si="400"/>
        <v>0</v>
      </c>
      <c r="N4256">
        <f t="shared" si="401"/>
        <v>0</v>
      </c>
      <c r="O4256" s="1">
        <f t="shared" si="402"/>
        <v>0</v>
      </c>
      <c r="P4256">
        <f>SUMIFS('vCluster (Imported)'!$G:$G,'vCluster (Imported)'!$A:$A,K4256)</f>
        <v>0</v>
      </c>
      <c r="Q4256">
        <f t="shared" si="403"/>
        <v>0</v>
      </c>
    </row>
    <row r="4257" spans="1:17" x14ac:dyDescent="0.3">
      <c r="A4257">
        <f t="shared" si="398"/>
        <v>4257</v>
      </c>
      <c r="B4257" t="str">
        <f>IF(HLOOKUP("Memory",'vInfo (Imported)'!$1:$5000,A4257,FALSE)&gt;0,HLOOKUP("Memory",'vInfo (Imported)'!$1:$5000,A4257,FALSE),"")</f>
        <v/>
      </c>
      <c r="C4257" t="str">
        <f>IF(HLOOKUP("CPUs",'vInfo (Imported)'!$1:$5000,A4257,FALSE)&gt;0,
HLOOKUP("CPUs",'vInfo (Imported)'!$1:$5000,A4257,FALSE),
"")</f>
        <v/>
      </c>
      <c r="D4257" t="str">
        <f>IF(HLOOKUP($D$1,'vInfo (Imported)'!$1:$5000,A4257,FALSE)&gt;0,
HLOOKUP($D$1,'vInfo (Imported)'!$1:$5000,A4257,FALSE),
"")</f>
        <v/>
      </c>
      <c r="E4257" t="str">
        <f>IF(HLOOKUP("Category",'vInfo (Imported)'!$1:$5000,A4257,FALSE)&gt;0,
HLOOKUP("Category",'vInfo (Imported)'!$1:$5000,A4257,FALSE),
"")</f>
        <v/>
      </c>
      <c r="F4257" t="str">
        <f>IF(HLOOKUP("OS according to the configuration file",'vInfo (Imported)'!$1:$5000,A4257,FALSE)&gt;0,
HLOOKUP("OS according to the configuration file",'vInfo (Imported)'!$1:$5000,A4257,FALSE),
"")</f>
        <v/>
      </c>
      <c r="G4257" s="1" t="str">
        <f>IF(HLOOKUP("Cluster",'vInfo (Imported)'!$1:$5000,A4257,FALSE)&gt;0,
HLOOKUP("Cluster",'vInfo (Imported)'!$1:$5000,A4257,FALSE),
"")</f>
        <v/>
      </c>
      <c r="K4257" s="28">
        <f>'vCluster (Imported)'!A4257</f>
        <v>0</v>
      </c>
      <c r="L4257">
        <f t="shared" si="399"/>
        <v>0</v>
      </c>
      <c r="M4257">
        <f t="shared" si="400"/>
        <v>0</v>
      </c>
      <c r="N4257">
        <f t="shared" si="401"/>
        <v>0</v>
      </c>
      <c r="O4257" s="1">
        <f t="shared" si="402"/>
        <v>0</v>
      </c>
      <c r="P4257">
        <f>SUMIFS('vCluster (Imported)'!$G:$G,'vCluster (Imported)'!$A:$A,K4257)</f>
        <v>0</v>
      </c>
      <c r="Q4257">
        <f t="shared" si="403"/>
        <v>0</v>
      </c>
    </row>
    <row r="4258" spans="1:17" x14ac:dyDescent="0.3">
      <c r="A4258">
        <f t="shared" si="398"/>
        <v>4258</v>
      </c>
      <c r="B4258" t="str">
        <f>IF(HLOOKUP("Memory",'vInfo (Imported)'!$1:$5000,A4258,FALSE)&gt;0,HLOOKUP("Memory",'vInfo (Imported)'!$1:$5000,A4258,FALSE),"")</f>
        <v/>
      </c>
      <c r="C4258" t="str">
        <f>IF(HLOOKUP("CPUs",'vInfo (Imported)'!$1:$5000,A4258,FALSE)&gt;0,
HLOOKUP("CPUs",'vInfo (Imported)'!$1:$5000,A4258,FALSE),
"")</f>
        <v/>
      </c>
      <c r="D4258" t="str">
        <f>IF(HLOOKUP($D$1,'vInfo (Imported)'!$1:$5000,A4258,FALSE)&gt;0,
HLOOKUP($D$1,'vInfo (Imported)'!$1:$5000,A4258,FALSE),
"")</f>
        <v/>
      </c>
      <c r="E4258" t="str">
        <f>IF(HLOOKUP("Category",'vInfo (Imported)'!$1:$5000,A4258,FALSE)&gt;0,
HLOOKUP("Category",'vInfo (Imported)'!$1:$5000,A4258,FALSE),
"")</f>
        <v/>
      </c>
      <c r="F4258" t="str">
        <f>IF(HLOOKUP("OS according to the configuration file",'vInfo (Imported)'!$1:$5000,A4258,FALSE)&gt;0,
HLOOKUP("OS according to the configuration file",'vInfo (Imported)'!$1:$5000,A4258,FALSE),
"")</f>
        <v/>
      </c>
      <c r="G4258" s="1" t="str">
        <f>IF(HLOOKUP("Cluster",'vInfo (Imported)'!$1:$5000,A4258,FALSE)&gt;0,
HLOOKUP("Cluster",'vInfo (Imported)'!$1:$5000,A4258,FALSE),
"")</f>
        <v/>
      </c>
      <c r="K4258" s="28">
        <f>'vCluster (Imported)'!A4258</f>
        <v>0</v>
      </c>
      <c r="L4258">
        <f t="shared" si="399"/>
        <v>0</v>
      </c>
      <c r="M4258">
        <f t="shared" si="400"/>
        <v>0</v>
      </c>
      <c r="N4258">
        <f t="shared" si="401"/>
        <v>0</v>
      </c>
      <c r="O4258" s="1">
        <f t="shared" si="402"/>
        <v>0</v>
      </c>
      <c r="P4258">
        <f>SUMIFS('vCluster (Imported)'!$G:$G,'vCluster (Imported)'!$A:$A,K4258)</f>
        <v>0</v>
      </c>
      <c r="Q4258">
        <f t="shared" si="403"/>
        <v>0</v>
      </c>
    </row>
    <row r="4259" spans="1:17" x14ac:dyDescent="0.3">
      <c r="A4259">
        <f t="shared" si="398"/>
        <v>4259</v>
      </c>
      <c r="B4259" t="str">
        <f>IF(HLOOKUP("Memory",'vInfo (Imported)'!$1:$5000,A4259,FALSE)&gt;0,HLOOKUP("Memory",'vInfo (Imported)'!$1:$5000,A4259,FALSE),"")</f>
        <v/>
      </c>
      <c r="C4259" t="str">
        <f>IF(HLOOKUP("CPUs",'vInfo (Imported)'!$1:$5000,A4259,FALSE)&gt;0,
HLOOKUP("CPUs",'vInfo (Imported)'!$1:$5000,A4259,FALSE),
"")</f>
        <v/>
      </c>
      <c r="D4259" t="str">
        <f>IF(HLOOKUP($D$1,'vInfo (Imported)'!$1:$5000,A4259,FALSE)&gt;0,
HLOOKUP($D$1,'vInfo (Imported)'!$1:$5000,A4259,FALSE),
"")</f>
        <v/>
      </c>
      <c r="E4259" t="str">
        <f>IF(HLOOKUP("Category",'vInfo (Imported)'!$1:$5000,A4259,FALSE)&gt;0,
HLOOKUP("Category",'vInfo (Imported)'!$1:$5000,A4259,FALSE),
"")</f>
        <v/>
      </c>
      <c r="F4259" t="str">
        <f>IF(HLOOKUP("OS according to the configuration file",'vInfo (Imported)'!$1:$5000,A4259,FALSE)&gt;0,
HLOOKUP("OS according to the configuration file",'vInfo (Imported)'!$1:$5000,A4259,FALSE),
"")</f>
        <v/>
      </c>
      <c r="G4259" s="1" t="str">
        <f>IF(HLOOKUP("Cluster",'vInfo (Imported)'!$1:$5000,A4259,FALSE)&gt;0,
HLOOKUP("Cluster",'vInfo (Imported)'!$1:$5000,A4259,FALSE),
"")</f>
        <v/>
      </c>
      <c r="K4259" s="28">
        <f>'vCluster (Imported)'!A4259</f>
        <v>0</v>
      </c>
      <c r="L4259">
        <f t="shared" si="399"/>
        <v>0</v>
      </c>
      <c r="M4259">
        <f t="shared" si="400"/>
        <v>0</v>
      </c>
      <c r="N4259">
        <f t="shared" si="401"/>
        <v>0</v>
      </c>
      <c r="O4259" s="1">
        <f t="shared" si="402"/>
        <v>0</v>
      </c>
      <c r="P4259">
        <f>SUMIFS('vCluster (Imported)'!$G:$G,'vCluster (Imported)'!$A:$A,K4259)</f>
        <v>0</v>
      </c>
      <c r="Q4259">
        <f t="shared" si="403"/>
        <v>0</v>
      </c>
    </row>
    <row r="4260" spans="1:17" x14ac:dyDescent="0.3">
      <c r="A4260">
        <f t="shared" si="398"/>
        <v>4260</v>
      </c>
      <c r="B4260" t="str">
        <f>IF(HLOOKUP("Memory",'vInfo (Imported)'!$1:$5000,A4260,FALSE)&gt;0,HLOOKUP("Memory",'vInfo (Imported)'!$1:$5000,A4260,FALSE),"")</f>
        <v/>
      </c>
      <c r="C4260" t="str">
        <f>IF(HLOOKUP("CPUs",'vInfo (Imported)'!$1:$5000,A4260,FALSE)&gt;0,
HLOOKUP("CPUs",'vInfo (Imported)'!$1:$5000,A4260,FALSE),
"")</f>
        <v/>
      </c>
      <c r="D4260" t="str">
        <f>IF(HLOOKUP($D$1,'vInfo (Imported)'!$1:$5000,A4260,FALSE)&gt;0,
HLOOKUP($D$1,'vInfo (Imported)'!$1:$5000,A4260,FALSE),
"")</f>
        <v/>
      </c>
      <c r="E4260" t="str">
        <f>IF(HLOOKUP("Category",'vInfo (Imported)'!$1:$5000,A4260,FALSE)&gt;0,
HLOOKUP("Category",'vInfo (Imported)'!$1:$5000,A4260,FALSE),
"")</f>
        <v/>
      </c>
      <c r="F4260" t="str">
        <f>IF(HLOOKUP("OS according to the configuration file",'vInfo (Imported)'!$1:$5000,A4260,FALSE)&gt;0,
HLOOKUP("OS according to the configuration file",'vInfo (Imported)'!$1:$5000,A4260,FALSE),
"")</f>
        <v/>
      </c>
      <c r="G4260" s="1" t="str">
        <f>IF(HLOOKUP("Cluster",'vInfo (Imported)'!$1:$5000,A4260,FALSE)&gt;0,
HLOOKUP("Cluster",'vInfo (Imported)'!$1:$5000,A4260,FALSE),
"")</f>
        <v/>
      </c>
      <c r="K4260" s="28">
        <f>'vCluster (Imported)'!A4260</f>
        <v>0</v>
      </c>
      <c r="L4260">
        <f t="shared" si="399"/>
        <v>0</v>
      </c>
      <c r="M4260">
        <f t="shared" si="400"/>
        <v>0</v>
      </c>
      <c r="N4260">
        <f t="shared" si="401"/>
        <v>0</v>
      </c>
      <c r="O4260" s="1">
        <f t="shared" si="402"/>
        <v>0</v>
      </c>
      <c r="P4260">
        <f>SUMIFS('vCluster (Imported)'!$G:$G,'vCluster (Imported)'!$A:$A,K4260)</f>
        <v>0</v>
      </c>
      <c r="Q4260">
        <f t="shared" si="403"/>
        <v>0</v>
      </c>
    </row>
    <row r="4261" spans="1:17" x14ac:dyDescent="0.3">
      <c r="A4261">
        <f t="shared" si="398"/>
        <v>4261</v>
      </c>
      <c r="B4261" t="str">
        <f>IF(HLOOKUP("Memory",'vInfo (Imported)'!$1:$5000,A4261,FALSE)&gt;0,HLOOKUP("Memory",'vInfo (Imported)'!$1:$5000,A4261,FALSE),"")</f>
        <v/>
      </c>
      <c r="C4261" t="str">
        <f>IF(HLOOKUP("CPUs",'vInfo (Imported)'!$1:$5000,A4261,FALSE)&gt;0,
HLOOKUP("CPUs",'vInfo (Imported)'!$1:$5000,A4261,FALSE),
"")</f>
        <v/>
      </c>
      <c r="D4261" t="str">
        <f>IF(HLOOKUP($D$1,'vInfo (Imported)'!$1:$5000,A4261,FALSE)&gt;0,
HLOOKUP($D$1,'vInfo (Imported)'!$1:$5000,A4261,FALSE),
"")</f>
        <v/>
      </c>
      <c r="E4261" t="str">
        <f>IF(HLOOKUP("Category",'vInfo (Imported)'!$1:$5000,A4261,FALSE)&gt;0,
HLOOKUP("Category",'vInfo (Imported)'!$1:$5000,A4261,FALSE),
"")</f>
        <v/>
      </c>
      <c r="F4261" t="str">
        <f>IF(HLOOKUP("OS according to the configuration file",'vInfo (Imported)'!$1:$5000,A4261,FALSE)&gt;0,
HLOOKUP("OS according to the configuration file",'vInfo (Imported)'!$1:$5000,A4261,FALSE),
"")</f>
        <v/>
      </c>
      <c r="G4261" s="1" t="str">
        <f>IF(HLOOKUP("Cluster",'vInfo (Imported)'!$1:$5000,A4261,FALSE)&gt;0,
HLOOKUP("Cluster",'vInfo (Imported)'!$1:$5000,A4261,FALSE),
"")</f>
        <v/>
      </c>
      <c r="K4261" s="28">
        <f>'vCluster (Imported)'!A4261</f>
        <v>0</v>
      </c>
      <c r="L4261">
        <f t="shared" si="399"/>
        <v>0</v>
      </c>
      <c r="M4261">
        <f t="shared" si="400"/>
        <v>0</v>
      </c>
      <c r="N4261">
        <f t="shared" si="401"/>
        <v>0</v>
      </c>
      <c r="O4261" s="1">
        <f t="shared" si="402"/>
        <v>0</v>
      </c>
      <c r="P4261">
        <f>SUMIFS('vCluster (Imported)'!$G:$G,'vCluster (Imported)'!$A:$A,K4261)</f>
        <v>0</v>
      </c>
      <c r="Q4261">
        <f t="shared" si="403"/>
        <v>0</v>
      </c>
    </row>
    <row r="4262" spans="1:17" x14ac:dyDescent="0.3">
      <c r="A4262">
        <f t="shared" si="398"/>
        <v>4262</v>
      </c>
      <c r="B4262" t="str">
        <f>IF(HLOOKUP("Memory",'vInfo (Imported)'!$1:$5000,A4262,FALSE)&gt;0,HLOOKUP("Memory",'vInfo (Imported)'!$1:$5000,A4262,FALSE),"")</f>
        <v/>
      </c>
      <c r="C4262" t="str">
        <f>IF(HLOOKUP("CPUs",'vInfo (Imported)'!$1:$5000,A4262,FALSE)&gt;0,
HLOOKUP("CPUs",'vInfo (Imported)'!$1:$5000,A4262,FALSE),
"")</f>
        <v/>
      </c>
      <c r="D4262" t="str">
        <f>IF(HLOOKUP($D$1,'vInfo (Imported)'!$1:$5000,A4262,FALSE)&gt;0,
HLOOKUP($D$1,'vInfo (Imported)'!$1:$5000,A4262,FALSE),
"")</f>
        <v/>
      </c>
      <c r="E4262" t="str">
        <f>IF(HLOOKUP("Category",'vInfo (Imported)'!$1:$5000,A4262,FALSE)&gt;0,
HLOOKUP("Category",'vInfo (Imported)'!$1:$5000,A4262,FALSE),
"")</f>
        <v/>
      </c>
      <c r="F4262" t="str">
        <f>IF(HLOOKUP("OS according to the configuration file",'vInfo (Imported)'!$1:$5000,A4262,FALSE)&gt;0,
HLOOKUP("OS according to the configuration file",'vInfo (Imported)'!$1:$5000,A4262,FALSE),
"")</f>
        <v/>
      </c>
      <c r="G4262" s="1" t="str">
        <f>IF(HLOOKUP("Cluster",'vInfo (Imported)'!$1:$5000,A4262,FALSE)&gt;0,
HLOOKUP("Cluster",'vInfo (Imported)'!$1:$5000,A4262,FALSE),
"")</f>
        <v/>
      </c>
      <c r="K4262" s="28">
        <f>'vCluster (Imported)'!A4262</f>
        <v>0</v>
      </c>
      <c r="L4262">
        <f t="shared" si="399"/>
        <v>0</v>
      </c>
      <c r="M4262">
        <f t="shared" si="400"/>
        <v>0</v>
      </c>
      <c r="N4262">
        <f t="shared" si="401"/>
        <v>0</v>
      </c>
      <c r="O4262" s="1">
        <f t="shared" si="402"/>
        <v>0</v>
      </c>
      <c r="P4262">
        <f>SUMIFS('vCluster (Imported)'!$G:$G,'vCluster (Imported)'!$A:$A,K4262)</f>
        <v>0</v>
      </c>
      <c r="Q4262">
        <f t="shared" si="403"/>
        <v>0</v>
      </c>
    </row>
    <row r="4263" spans="1:17" x14ac:dyDescent="0.3">
      <c r="A4263">
        <f t="shared" si="398"/>
        <v>4263</v>
      </c>
      <c r="B4263" t="str">
        <f>IF(HLOOKUP("Memory",'vInfo (Imported)'!$1:$5000,A4263,FALSE)&gt;0,HLOOKUP("Memory",'vInfo (Imported)'!$1:$5000,A4263,FALSE),"")</f>
        <v/>
      </c>
      <c r="C4263" t="str">
        <f>IF(HLOOKUP("CPUs",'vInfo (Imported)'!$1:$5000,A4263,FALSE)&gt;0,
HLOOKUP("CPUs",'vInfo (Imported)'!$1:$5000,A4263,FALSE),
"")</f>
        <v/>
      </c>
      <c r="D4263" t="str">
        <f>IF(HLOOKUP($D$1,'vInfo (Imported)'!$1:$5000,A4263,FALSE)&gt;0,
HLOOKUP($D$1,'vInfo (Imported)'!$1:$5000,A4263,FALSE),
"")</f>
        <v/>
      </c>
      <c r="E4263" t="str">
        <f>IF(HLOOKUP("Category",'vInfo (Imported)'!$1:$5000,A4263,FALSE)&gt;0,
HLOOKUP("Category",'vInfo (Imported)'!$1:$5000,A4263,FALSE),
"")</f>
        <v/>
      </c>
      <c r="F4263" t="str">
        <f>IF(HLOOKUP("OS according to the configuration file",'vInfo (Imported)'!$1:$5000,A4263,FALSE)&gt;0,
HLOOKUP("OS according to the configuration file",'vInfo (Imported)'!$1:$5000,A4263,FALSE),
"")</f>
        <v/>
      </c>
      <c r="G4263" s="1" t="str">
        <f>IF(HLOOKUP("Cluster",'vInfo (Imported)'!$1:$5000,A4263,FALSE)&gt;0,
HLOOKUP("Cluster",'vInfo (Imported)'!$1:$5000,A4263,FALSE),
"")</f>
        <v/>
      </c>
      <c r="K4263" s="28">
        <f>'vCluster (Imported)'!A4263</f>
        <v>0</v>
      </c>
      <c r="L4263">
        <f t="shared" si="399"/>
        <v>0</v>
      </c>
      <c r="M4263">
        <f t="shared" si="400"/>
        <v>0</v>
      </c>
      <c r="N4263">
        <f t="shared" si="401"/>
        <v>0</v>
      </c>
      <c r="O4263" s="1">
        <f t="shared" si="402"/>
        <v>0</v>
      </c>
      <c r="P4263">
        <f>SUMIFS('vCluster (Imported)'!$G:$G,'vCluster (Imported)'!$A:$A,K4263)</f>
        <v>0</v>
      </c>
      <c r="Q4263">
        <f t="shared" si="403"/>
        <v>0</v>
      </c>
    </row>
    <row r="4264" spans="1:17" x14ac:dyDescent="0.3">
      <c r="A4264">
        <f t="shared" si="398"/>
        <v>4264</v>
      </c>
      <c r="B4264" t="str">
        <f>IF(HLOOKUP("Memory",'vInfo (Imported)'!$1:$5000,A4264,FALSE)&gt;0,HLOOKUP("Memory",'vInfo (Imported)'!$1:$5000,A4264,FALSE),"")</f>
        <v/>
      </c>
      <c r="C4264" t="str">
        <f>IF(HLOOKUP("CPUs",'vInfo (Imported)'!$1:$5000,A4264,FALSE)&gt;0,
HLOOKUP("CPUs",'vInfo (Imported)'!$1:$5000,A4264,FALSE),
"")</f>
        <v/>
      </c>
      <c r="D4264" t="str">
        <f>IF(HLOOKUP($D$1,'vInfo (Imported)'!$1:$5000,A4264,FALSE)&gt;0,
HLOOKUP($D$1,'vInfo (Imported)'!$1:$5000,A4264,FALSE),
"")</f>
        <v/>
      </c>
      <c r="E4264" t="str">
        <f>IF(HLOOKUP("Category",'vInfo (Imported)'!$1:$5000,A4264,FALSE)&gt;0,
HLOOKUP("Category",'vInfo (Imported)'!$1:$5000,A4264,FALSE),
"")</f>
        <v/>
      </c>
      <c r="F4264" t="str">
        <f>IF(HLOOKUP("OS according to the configuration file",'vInfo (Imported)'!$1:$5000,A4264,FALSE)&gt;0,
HLOOKUP("OS according to the configuration file",'vInfo (Imported)'!$1:$5000,A4264,FALSE),
"")</f>
        <v/>
      </c>
      <c r="G4264" s="1" t="str">
        <f>IF(HLOOKUP("Cluster",'vInfo (Imported)'!$1:$5000,A4264,FALSE)&gt;0,
HLOOKUP("Cluster",'vInfo (Imported)'!$1:$5000,A4264,FALSE),
"")</f>
        <v/>
      </c>
      <c r="K4264" s="28">
        <f>'vCluster (Imported)'!A4264</f>
        <v>0</v>
      </c>
      <c r="L4264">
        <f t="shared" si="399"/>
        <v>0</v>
      </c>
      <c r="M4264">
        <f t="shared" si="400"/>
        <v>0</v>
      </c>
      <c r="N4264">
        <f t="shared" si="401"/>
        <v>0</v>
      </c>
      <c r="O4264" s="1">
        <f t="shared" si="402"/>
        <v>0</v>
      </c>
      <c r="P4264">
        <f>SUMIFS('vCluster (Imported)'!$G:$G,'vCluster (Imported)'!$A:$A,K4264)</f>
        <v>0</v>
      </c>
      <c r="Q4264">
        <f t="shared" si="403"/>
        <v>0</v>
      </c>
    </row>
    <row r="4265" spans="1:17" x14ac:dyDescent="0.3">
      <c r="A4265">
        <f t="shared" si="398"/>
        <v>4265</v>
      </c>
      <c r="B4265" t="str">
        <f>IF(HLOOKUP("Memory",'vInfo (Imported)'!$1:$5000,A4265,FALSE)&gt;0,HLOOKUP("Memory",'vInfo (Imported)'!$1:$5000,A4265,FALSE),"")</f>
        <v/>
      </c>
      <c r="C4265" t="str">
        <f>IF(HLOOKUP("CPUs",'vInfo (Imported)'!$1:$5000,A4265,FALSE)&gt;0,
HLOOKUP("CPUs",'vInfo (Imported)'!$1:$5000,A4265,FALSE),
"")</f>
        <v/>
      </c>
      <c r="D4265" t="str">
        <f>IF(HLOOKUP($D$1,'vInfo (Imported)'!$1:$5000,A4265,FALSE)&gt;0,
HLOOKUP($D$1,'vInfo (Imported)'!$1:$5000,A4265,FALSE),
"")</f>
        <v/>
      </c>
      <c r="E4265" t="str">
        <f>IF(HLOOKUP("Category",'vInfo (Imported)'!$1:$5000,A4265,FALSE)&gt;0,
HLOOKUP("Category",'vInfo (Imported)'!$1:$5000,A4265,FALSE),
"")</f>
        <v/>
      </c>
      <c r="F4265" t="str">
        <f>IF(HLOOKUP("OS according to the configuration file",'vInfo (Imported)'!$1:$5000,A4265,FALSE)&gt;0,
HLOOKUP("OS according to the configuration file",'vInfo (Imported)'!$1:$5000,A4265,FALSE),
"")</f>
        <v/>
      </c>
      <c r="G4265" s="1" t="str">
        <f>IF(HLOOKUP("Cluster",'vInfo (Imported)'!$1:$5000,A4265,FALSE)&gt;0,
HLOOKUP("Cluster",'vInfo (Imported)'!$1:$5000,A4265,FALSE),
"")</f>
        <v/>
      </c>
      <c r="K4265" s="28">
        <f>'vCluster (Imported)'!A4265</f>
        <v>0</v>
      </c>
      <c r="L4265">
        <f t="shared" si="399"/>
        <v>0</v>
      </c>
      <c r="M4265">
        <f t="shared" si="400"/>
        <v>0</v>
      </c>
      <c r="N4265">
        <f t="shared" si="401"/>
        <v>0</v>
      </c>
      <c r="O4265" s="1">
        <f t="shared" si="402"/>
        <v>0</v>
      </c>
      <c r="P4265">
        <f>SUMIFS('vCluster (Imported)'!$G:$G,'vCluster (Imported)'!$A:$A,K4265)</f>
        <v>0</v>
      </c>
      <c r="Q4265">
        <f t="shared" si="403"/>
        <v>0</v>
      </c>
    </row>
    <row r="4266" spans="1:17" x14ac:dyDescent="0.3">
      <c r="A4266">
        <f t="shared" si="398"/>
        <v>4266</v>
      </c>
      <c r="B4266" t="str">
        <f>IF(HLOOKUP("Memory",'vInfo (Imported)'!$1:$5000,A4266,FALSE)&gt;0,HLOOKUP("Memory",'vInfo (Imported)'!$1:$5000,A4266,FALSE),"")</f>
        <v/>
      </c>
      <c r="C4266" t="str">
        <f>IF(HLOOKUP("CPUs",'vInfo (Imported)'!$1:$5000,A4266,FALSE)&gt;0,
HLOOKUP("CPUs",'vInfo (Imported)'!$1:$5000,A4266,FALSE),
"")</f>
        <v/>
      </c>
      <c r="D4266" t="str">
        <f>IF(HLOOKUP($D$1,'vInfo (Imported)'!$1:$5000,A4266,FALSE)&gt;0,
HLOOKUP($D$1,'vInfo (Imported)'!$1:$5000,A4266,FALSE),
"")</f>
        <v/>
      </c>
      <c r="E4266" t="str">
        <f>IF(HLOOKUP("Category",'vInfo (Imported)'!$1:$5000,A4266,FALSE)&gt;0,
HLOOKUP("Category",'vInfo (Imported)'!$1:$5000,A4266,FALSE),
"")</f>
        <v/>
      </c>
      <c r="F4266" t="str">
        <f>IF(HLOOKUP("OS according to the configuration file",'vInfo (Imported)'!$1:$5000,A4266,FALSE)&gt;0,
HLOOKUP("OS according to the configuration file",'vInfo (Imported)'!$1:$5000,A4266,FALSE),
"")</f>
        <v/>
      </c>
      <c r="G4266" s="1" t="str">
        <f>IF(HLOOKUP("Cluster",'vInfo (Imported)'!$1:$5000,A4266,FALSE)&gt;0,
HLOOKUP("Cluster",'vInfo (Imported)'!$1:$5000,A4266,FALSE),
"")</f>
        <v/>
      </c>
      <c r="K4266" s="28">
        <f>'vCluster (Imported)'!A4266</f>
        <v>0</v>
      </c>
      <c r="L4266">
        <f t="shared" si="399"/>
        <v>0</v>
      </c>
      <c r="M4266">
        <f t="shared" si="400"/>
        <v>0</v>
      </c>
      <c r="N4266">
        <f t="shared" si="401"/>
        <v>0</v>
      </c>
      <c r="O4266" s="1">
        <f t="shared" si="402"/>
        <v>0</v>
      </c>
      <c r="P4266">
        <f>SUMIFS('vCluster (Imported)'!$G:$G,'vCluster (Imported)'!$A:$A,K4266)</f>
        <v>0</v>
      </c>
      <c r="Q4266">
        <f t="shared" si="403"/>
        <v>0</v>
      </c>
    </row>
    <row r="4267" spans="1:17" x14ac:dyDescent="0.3">
      <c r="A4267">
        <f t="shared" si="398"/>
        <v>4267</v>
      </c>
      <c r="B4267" t="str">
        <f>IF(HLOOKUP("Memory",'vInfo (Imported)'!$1:$5000,A4267,FALSE)&gt;0,HLOOKUP("Memory",'vInfo (Imported)'!$1:$5000,A4267,FALSE),"")</f>
        <v/>
      </c>
      <c r="C4267" t="str">
        <f>IF(HLOOKUP("CPUs",'vInfo (Imported)'!$1:$5000,A4267,FALSE)&gt;0,
HLOOKUP("CPUs",'vInfo (Imported)'!$1:$5000,A4267,FALSE),
"")</f>
        <v/>
      </c>
      <c r="D4267" t="str">
        <f>IF(HLOOKUP($D$1,'vInfo (Imported)'!$1:$5000,A4267,FALSE)&gt;0,
HLOOKUP($D$1,'vInfo (Imported)'!$1:$5000,A4267,FALSE),
"")</f>
        <v/>
      </c>
      <c r="E4267" t="str">
        <f>IF(HLOOKUP("Category",'vInfo (Imported)'!$1:$5000,A4267,FALSE)&gt;0,
HLOOKUP("Category",'vInfo (Imported)'!$1:$5000,A4267,FALSE),
"")</f>
        <v/>
      </c>
      <c r="F4267" t="str">
        <f>IF(HLOOKUP("OS according to the configuration file",'vInfo (Imported)'!$1:$5000,A4267,FALSE)&gt;0,
HLOOKUP("OS according to the configuration file",'vInfo (Imported)'!$1:$5000,A4267,FALSE),
"")</f>
        <v/>
      </c>
      <c r="G4267" s="1" t="str">
        <f>IF(HLOOKUP("Cluster",'vInfo (Imported)'!$1:$5000,A4267,FALSE)&gt;0,
HLOOKUP("Cluster",'vInfo (Imported)'!$1:$5000,A4267,FALSE),
"")</f>
        <v/>
      </c>
      <c r="K4267" s="28">
        <f>'vCluster (Imported)'!A4267</f>
        <v>0</v>
      </c>
      <c r="L4267">
        <f t="shared" si="399"/>
        <v>0</v>
      </c>
      <c r="M4267">
        <f t="shared" si="400"/>
        <v>0</v>
      </c>
      <c r="N4267">
        <f t="shared" si="401"/>
        <v>0</v>
      </c>
      <c r="O4267" s="1">
        <f t="shared" si="402"/>
        <v>0</v>
      </c>
      <c r="P4267">
        <f>SUMIFS('vCluster (Imported)'!$G:$G,'vCluster (Imported)'!$A:$A,K4267)</f>
        <v>0</v>
      </c>
      <c r="Q4267">
        <f t="shared" si="403"/>
        <v>0</v>
      </c>
    </row>
    <row r="4268" spans="1:17" x14ac:dyDescent="0.3">
      <c r="A4268">
        <f t="shared" si="398"/>
        <v>4268</v>
      </c>
      <c r="B4268" t="str">
        <f>IF(HLOOKUP("Memory",'vInfo (Imported)'!$1:$5000,A4268,FALSE)&gt;0,HLOOKUP("Memory",'vInfo (Imported)'!$1:$5000,A4268,FALSE),"")</f>
        <v/>
      </c>
      <c r="C4268" t="str">
        <f>IF(HLOOKUP("CPUs",'vInfo (Imported)'!$1:$5000,A4268,FALSE)&gt;0,
HLOOKUP("CPUs",'vInfo (Imported)'!$1:$5000,A4268,FALSE),
"")</f>
        <v/>
      </c>
      <c r="D4268" t="str">
        <f>IF(HLOOKUP($D$1,'vInfo (Imported)'!$1:$5000,A4268,FALSE)&gt;0,
HLOOKUP($D$1,'vInfo (Imported)'!$1:$5000,A4268,FALSE),
"")</f>
        <v/>
      </c>
      <c r="E4268" t="str">
        <f>IF(HLOOKUP("Category",'vInfo (Imported)'!$1:$5000,A4268,FALSE)&gt;0,
HLOOKUP("Category",'vInfo (Imported)'!$1:$5000,A4268,FALSE),
"")</f>
        <v/>
      </c>
      <c r="F4268" t="str">
        <f>IF(HLOOKUP("OS according to the configuration file",'vInfo (Imported)'!$1:$5000,A4268,FALSE)&gt;0,
HLOOKUP("OS according to the configuration file",'vInfo (Imported)'!$1:$5000,A4268,FALSE),
"")</f>
        <v/>
      </c>
      <c r="G4268" s="1" t="str">
        <f>IF(HLOOKUP("Cluster",'vInfo (Imported)'!$1:$5000,A4268,FALSE)&gt;0,
HLOOKUP("Cluster",'vInfo (Imported)'!$1:$5000,A4268,FALSE),
"")</f>
        <v/>
      </c>
      <c r="K4268" s="28">
        <f>'vCluster (Imported)'!A4268</f>
        <v>0</v>
      </c>
      <c r="L4268">
        <f t="shared" si="399"/>
        <v>0</v>
      </c>
      <c r="M4268">
        <f t="shared" si="400"/>
        <v>0</v>
      </c>
      <c r="N4268">
        <f t="shared" si="401"/>
        <v>0</v>
      </c>
      <c r="O4268" s="1">
        <f t="shared" si="402"/>
        <v>0</v>
      </c>
      <c r="P4268">
        <f>SUMIFS('vCluster (Imported)'!$G:$G,'vCluster (Imported)'!$A:$A,K4268)</f>
        <v>0</v>
      </c>
      <c r="Q4268">
        <f t="shared" si="403"/>
        <v>0</v>
      </c>
    </row>
    <row r="4269" spans="1:17" x14ac:dyDescent="0.3">
      <c r="A4269">
        <f t="shared" si="398"/>
        <v>4269</v>
      </c>
      <c r="B4269" t="str">
        <f>IF(HLOOKUP("Memory",'vInfo (Imported)'!$1:$5000,A4269,FALSE)&gt;0,HLOOKUP("Memory",'vInfo (Imported)'!$1:$5000,A4269,FALSE),"")</f>
        <v/>
      </c>
      <c r="C4269" t="str">
        <f>IF(HLOOKUP("CPUs",'vInfo (Imported)'!$1:$5000,A4269,FALSE)&gt;0,
HLOOKUP("CPUs",'vInfo (Imported)'!$1:$5000,A4269,FALSE),
"")</f>
        <v/>
      </c>
      <c r="D4269" t="str">
        <f>IF(HLOOKUP($D$1,'vInfo (Imported)'!$1:$5000,A4269,FALSE)&gt;0,
HLOOKUP($D$1,'vInfo (Imported)'!$1:$5000,A4269,FALSE),
"")</f>
        <v/>
      </c>
      <c r="E4269" t="str">
        <f>IF(HLOOKUP("Category",'vInfo (Imported)'!$1:$5000,A4269,FALSE)&gt;0,
HLOOKUP("Category",'vInfo (Imported)'!$1:$5000,A4269,FALSE),
"")</f>
        <v/>
      </c>
      <c r="F4269" t="str">
        <f>IF(HLOOKUP("OS according to the configuration file",'vInfo (Imported)'!$1:$5000,A4269,FALSE)&gt;0,
HLOOKUP("OS according to the configuration file",'vInfo (Imported)'!$1:$5000,A4269,FALSE),
"")</f>
        <v/>
      </c>
      <c r="G4269" s="1" t="str">
        <f>IF(HLOOKUP("Cluster",'vInfo (Imported)'!$1:$5000,A4269,FALSE)&gt;0,
HLOOKUP("Cluster",'vInfo (Imported)'!$1:$5000,A4269,FALSE),
"")</f>
        <v/>
      </c>
      <c r="K4269" s="28">
        <f>'vCluster (Imported)'!A4269</f>
        <v>0</v>
      </c>
      <c r="L4269">
        <f t="shared" si="399"/>
        <v>0</v>
      </c>
      <c r="M4269">
        <f t="shared" si="400"/>
        <v>0</v>
      </c>
      <c r="N4269">
        <f t="shared" si="401"/>
        <v>0</v>
      </c>
      <c r="O4269" s="1">
        <f t="shared" si="402"/>
        <v>0</v>
      </c>
      <c r="P4269">
        <f>SUMIFS('vCluster (Imported)'!$G:$G,'vCluster (Imported)'!$A:$A,K4269)</f>
        <v>0</v>
      </c>
      <c r="Q4269">
        <f t="shared" si="403"/>
        <v>0</v>
      </c>
    </row>
    <row r="4270" spans="1:17" x14ac:dyDescent="0.3">
      <c r="A4270">
        <f t="shared" si="398"/>
        <v>4270</v>
      </c>
      <c r="B4270" t="str">
        <f>IF(HLOOKUP("Memory",'vInfo (Imported)'!$1:$5000,A4270,FALSE)&gt;0,HLOOKUP("Memory",'vInfo (Imported)'!$1:$5000,A4270,FALSE),"")</f>
        <v/>
      </c>
      <c r="C4270" t="str">
        <f>IF(HLOOKUP("CPUs",'vInfo (Imported)'!$1:$5000,A4270,FALSE)&gt;0,
HLOOKUP("CPUs",'vInfo (Imported)'!$1:$5000,A4270,FALSE),
"")</f>
        <v/>
      </c>
      <c r="D4270" t="str">
        <f>IF(HLOOKUP($D$1,'vInfo (Imported)'!$1:$5000,A4270,FALSE)&gt;0,
HLOOKUP($D$1,'vInfo (Imported)'!$1:$5000,A4270,FALSE),
"")</f>
        <v/>
      </c>
      <c r="E4270" t="str">
        <f>IF(HLOOKUP("Category",'vInfo (Imported)'!$1:$5000,A4270,FALSE)&gt;0,
HLOOKUP("Category",'vInfo (Imported)'!$1:$5000,A4270,FALSE),
"")</f>
        <v/>
      </c>
      <c r="F4270" t="str">
        <f>IF(HLOOKUP("OS according to the configuration file",'vInfo (Imported)'!$1:$5000,A4270,FALSE)&gt;0,
HLOOKUP("OS according to the configuration file",'vInfo (Imported)'!$1:$5000,A4270,FALSE),
"")</f>
        <v/>
      </c>
      <c r="G4270" s="1" t="str">
        <f>IF(HLOOKUP("Cluster",'vInfo (Imported)'!$1:$5000,A4270,FALSE)&gt;0,
HLOOKUP("Cluster",'vInfo (Imported)'!$1:$5000,A4270,FALSE),
"")</f>
        <v/>
      </c>
      <c r="K4270" s="28">
        <f>'vCluster (Imported)'!A4270</f>
        <v>0</v>
      </c>
      <c r="L4270">
        <f t="shared" si="399"/>
        <v>0</v>
      </c>
      <c r="M4270">
        <f t="shared" si="400"/>
        <v>0</v>
      </c>
      <c r="N4270">
        <f t="shared" si="401"/>
        <v>0</v>
      </c>
      <c r="O4270" s="1">
        <f t="shared" si="402"/>
        <v>0</v>
      </c>
      <c r="P4270">
        <f>SUMIFS('vCluster (Imported)'!$G:$G,'vCluster (Imported)'!$A:$A,K4270)</f>
        <v>0</v>
      </c>
      <c r="Q4270">
        <f t="shared" si="403"/>
        <v>0</v>
      </c>
    </row>
    <row r="4271" spans="1:17" x14ac:dyDescent="0.3">
      <c r="A4271">
        <f t="shared" si="398"/>
        <v>4271</v>
      </c>
      <c r="B4271" t="str">
        <f>IF(HLOOKUP("Memory",'vInfo (Imported)'!$1:$5000,A4271,FALSE)&gt;0,HLOOKUP("Memory",'vInfo (Imported)'!$1:$5000,A4271,FALSE),"")</f>
        <v/>
      </c>
      <c r="C4271" t="str">
        <f>IF(HLOOKUP("CPUs",'vInfo (Imported)'!$1:$5000,A4271,FALSE)&gt;0,
HLOOKUP("CPUs",'vInfo (Imported)'!$1:$5000,A4271,FALSE),
"")</f>
        <v/>
      </c>
      <c r="D4271" t="str">
        <f>IF(HLOOKUP($D$1,'vInfo (Imported)'!$1:$5000,A4271,FALSE)&gt;0,
HLOOKUP($D$1,'vInfo (Imported)'!$1:$5000,A4271,FALSE),
"")</f>
        <v/>
      </c>
      <c r="E4271" t="str">
        <f>IF(HLOOKUP("Category",'vInfo (Imported)'!$1:$5000,A4271,FALSE)&gt;0,
HLOOKUP("Category",'vInfo (Imported)'!$1:$5000,A4271,FALSE),
"")</f>
        <v/>
      </c>
      <c r="F4271" t="str">
        <f>IF(HLOOKUP("OS according to the configuration file",'vInfo (Imported)'!$1:$5000,A4271,FALSE)&gt;0,
HLOOKUP("OS according to the configuration file",'vInfo (Imported)'!$1:$5000,A4271,FALSE),
"")</f>
        <v/>
      </c>
      <c r="G4271" s="1" t="str">
        <f>IF(HLOOKUP("Cluster",'vInfo (Imported)'!$1:$5000,A4271,FALSE)&gt;0,
HLOOKUP("Cluster",'vInfo (Imported)'!$1:$5000,A4271,FALSE),
"")</f>
        <v/>
      </c>
      <c r="K4271" s="28">
        <f>'vCluster (Imported)'!A4271</f>
        <v>0</v>
      </c>
      <c r="L4271">
        <f t="shared" si="399"/>
        <v>0</v>
      </c>
      <c r="M4271">
        <f t="shared" si="400"/>
        <v>0</v>
      </c>
      <c r="N4271">
        <f t="shared" si="401"/>
        <v>0</v>
      </c>
      <c r="O4271" s="1">
        <f t="shared" si="402"/>
        <v>0</v>
      </c>
      <c r="P4271">
        <f>SUMIFS('vCluster (Imported)'!$G:$G,'vCluster (Imported)'!$A:$A,K4271)</f>
        <v>0</v>
      </c>
      <c r="Q4271">
        <f t="shared" si="403"/>
        <v>0</v>
      </c>
    </row>
    <row r="4272" spans="1:17" x14ac:dyDescent="0.3">
      <c r="A4272">
        <f t="shared" si="398"/>
        <v>4272</v>
      </c>
      <c r="B4272" t="str">
        <f>IF(HLOOKUP("Memory",'vInfo (Imported)'!$1:$5000,A4272,FALSE)&gt;0,HLOOKUP("Memory",'vInfo (Imported)'!$1:$5000,A4272,FALSE),"")</f>
        <v/>
      </c>
      <c r="C4272" t="str">
        <f>IF(HLOOKUP("CPUs",'vInfo (Imported)'!$1:$5000,A4272,FALSE)&gt;0,
HLOOKUP("CPUs",'vInfo (Imported)'!$1:$5000,A4272,FALSE),
"")</f>
        <v/>
      </c>
      <c r="D4272" t="str">
        <f>IF(HLOOKUP($D$1,'vInfo (Imported)'!$1:$5000,A4272,FALSE)&gt;0,
HLOOKUP($D$1,'vInfo (Imported)'!$1:$5000,A4272,FALSE),
"")</f>
        <v/>
      </c>
      <c r="E4272" t="str">
        <f>IF(HLOOKUP("Category",'vInfo (Imported)'!$1:$5000,A4272,FALSE)&gt;0,
HLOOKUP("Category",'vInfo (Imported)'!$1:$5000,A4272,FALSE),
"")</f>
        <v/>
      </c>
      <c r="F4272" t="str">
        <f>IF(HLOOKUP("OS according to the configuration file",'vInfo (Imported)'!$1:$5000,A4272,FALSE)&gt;0,
HLOOKUP("OS according to the configuration file",'vInfo (Imported)'!$1:$5000,A4272,FALSE),
"")</f>
        <v/>
      </c>
      <c r="G4272" s="1" t="str">
        <f>IF(HLOOKUP("Cluster",'vInfo (Imported)'!$1:$5000,A4272,FALSE)&gt;0,
HLOOKUP("Cluster",'vInfo (Imported)'!$1:$5000,A4272,FALSE),
"")</f>
        <v/>
      </c>
      <c r="K4272" s="28">
        <f>'vCluster (Imported)'!A4272</f>
        <v>0</v>
      </c>
      <c r="L4272">
        <f t="shared" si="399"/>
        <v>0</v>
      </c>
      <c r="M4272">
        <f t="shared" si="400"/>
        <v>0</v>
      </c>
      <c r="N4272">
        <f t="shared" si="401"/>
        <v>0</v>
      </c>
      <c r="O4272" s="1">
        <f t="shared" si="402"/>
        <v>0</v>
      </c>
      <c r="P4272">
        <f>SUMIFS('vCluster (Imported)'!$G:$G,'vCluster (Imported)'!$A:$A,K4272)</f>
        <v>0</v>
      </c>
      <c r="Q4272">
        <f t="shared" si="403"/>
        <v>0</v>
      </c>
    </row>
    <row r="4273" spans="1:17" x14ac:dyDescent="0.3">
      <c r="A4273">
        <f t="shared" si="398"/>
        <v>4273</v>
      </c>
      <c r="B4273" t="str">
        <f>IF(HLOOKUP("Memory",'vInfo (Imported)'!$1:$5000,A4273,FALSE)&gt;0,HLOOKUP("Memory",'vInfo (Imported)'!$1:$5000,A4273,FALSE),"")</f>
        <v/>
      </c>
      <c r="C4273" t="str">
        <f>IF(HLOOKUP("CPUs",'vInfo (Imported)'!$1:$5000,A4273,FALSE)&gt;0,
HLOOKUP("CPUs",'vInfo (Imported)'!$1:$5000,A4273,FALSE),
"")</f>
        <v/>
      </c>
      <c r="D4273" t="str">
        <f>IF(HLOOKUP($D$1,'vInfo (Imported)'!$1:$5000,A4273,FALSE)&gt;0,
HLOOKUP($D$1,'vInfo (Imported)'!$1:$5000,A4273,FALSE),
"")</f>
        <v/>
      </c>
      <c r="E4273" t="str">
        <f>IF(HLOOKUP("Category",'vInfo (Imported)'!$1:$5000,A4273,FALSE)&gt;0,
HLOOKUP("Category",'vInfo (Imported)'!$1:$5000,A4273,FALSE),
"")</f>
        <v/>
      </c>
      <c r="F4273" t="str">
        <f>IF(HLOOKUP("OS according to the configuration file",'vInfo (Imported)'!$1:$5000,A4273,FALSE)&gt;0,
HLOOKUP("OS according to the configuration file",'vInfo (Imported)'!$1:$5000,A4273,FALSE),
"")</f>
        <v/>
      </c>
      <c r="G4273" s="1" t="str">
        <f>IF(HLOOKUP("Cluster",'vInfo (Imported)'!$1:$5000,A4273,FALSE)&gt;0,
HLOOKUP("Cluster",'vInfo (Imported)'!$1:$5000,A4273,FALSE),
"")</f>
        <v/>
      </c>
      <c r="K4273" s="28">
        <f>'vCluster (Imported)'!A4273</f>
        <v>0</v>
      </c>
      <c r="L4273">
        <f t="shared" si="399"/>
        <v>0</v>
      </c>
      <c r="M4273">
        <f t="shared" si="400"/>
        <v>0</v>
      </c>
      <c r="N4273">
        <f t="shared" si="401"/>
        <v>0</v>
      </c>
      <c r="O4273" s="1">
        <f t="shared" si="402"/>
        <v>0</v>
      </c>
      <c r="P4273">
        <f>SUMIFS('vCluster (Imported)'!$G:$G,'vCluster (Imported)'!$A:$A,K4273)</f>
        <v>0</v>
      </c>
      <c r="Q4273">
        <f t="shared" si="403"/>
        <v>0</v>
      </c>
    </row>
    <row r="4274" spans="1:17" x14ac:dyDescent="0.3">
      <c r="A4274">
        <f t="shared" si="398"/>
        <v>4274</v>
      </c>
      <c r="B4274" t="str">
        <f>IF(HLOOKUP("Memory",'vInfo (Imported)'!$1:$5000,A4274,FALSE)&gt;0,HLOOKUP("Memory",'vInfo (Imported)'!$1:$5000,A4274,FALSE),"")</f>
        <v/>
      </c>
      <c r="C4274" t="str">
        <f>IF(HLOOKUP("CPUs",'vInfo (Imported)'!$1:$5000,A4274,FALSE)&gt;0,
HLOOKUP("CPUs",'vInfo (Imported)'!$1:$5000,A4274,FALSE),
"")</f>
        <v/>
      </c>
      <c r="D4274" t="str">
        <f>IF(HLOOKUP($D$1,'vInfo (Imported)'!$1:$5000,A4274,FALSE)&gt;0,
HLOOKUP($D$1,'vInfo (Imported)'!$1:$5000,A4274,FALSE),
"")</f>
        <v/>
      </c>
      <c r="E4274" t="str">
        <f>IF(HLOOKUP("Category",'vInfo (Imported)'!$1:$5000,A4274,FALSE)&gt;0,
HLOOKUP("Category",'vInfo (Imported)'!$1:$5000,A4274,FALSE),
"")</f>
        <v/>
      </c>
      <c r="F4274" t="str">
        <f>IF(HLOOKUP("OS according to the configuration file",'vInfo (Imported)'!$1:$5000,A4274,FALSE)&gt;0,
HLOOKUP("OS according to the configuration file",'vInfo (Imported)'!$1:$5000,A4274,FALSE),
"")</f>
        <v/>
      </c>
      <c r="G4274" s="1" t="str">
        <f>IF(HLOOKUP("Cluster",'vInfo (Imported)'!$1:$5000,A4274,FALSE)&gt;0,
HLOOKUP("Cluster",'vInfo (Imported)'!$1:$5000,A4274,FALSE),
"")</f>
        <v/>
      </c>
      <c r="K4274" s="28">
        <f>'vCluster (Imported)'!A4274</f>
        <v>0</v>
      </c>
      <c r="L4274">
        <f t="shared" si="399"/>
        <v>0</v>
      </c>
      <c r="M4274">
        <f t="shared" si="400"/>
        <v>0</v>
      </c>
      <c r="N4274">
        <f t="shared" si="401"/>
        <v>0</v>
      </c>
      <c r="O4274" s="1">
        <f t="shared" si="402"/>
        <v>0</v>
      </c>
      <c r="P4274">
        <f>SUMIFS('vCluster (Imported)'!$G:$G,'vCluster (Imported)'!$A:$A,K4274)</f>
        <v>0</v>
      </c>
      <c r="Q4274">
        <f t="shared" si="403"/>
        <v>0</v>
      </c>
    </row>
    <row r="4275" spans="1:17" x14ac:dyDescent="0.3">
      <c r="A4275">
        <f t="shared" si="398"/>
        <v>4275</v>
      </c>
      <c r="B4275" t="str">
        <f>IF(HLOOKUP("Memory",'vInfo (Imported)'!$1:$5000,A4275,FALSE)&gt;0,HLOOKUP("Memory",'vInfo (Imported)'!$1:$5000,A4275,FALSE),"")</f>
        <v/>
      </c>
      <c r="C4275" t="str">
        <f>IF(HLOOKUP("CPUs",'vInfo (Imported)'!$1:$5000,A4275,FALSE)&gt;0,
HLOOKUP("CPUs",'vInfo (Imported)'!$1:$5000,A4275,FALSE),
"")</f>
        <v/>
      </c>
      <c r="D4275" t="str">
        <f>IF(HLOOKUP($D$1,'vInfo (Imported)'!$1:$5000,A4275,FALSE)&gt;0,
HLOOKUP($D$1,'vInfo (Imported)'!$1:$5000,A4275,FALSE),
"")</f>
        <v/>
      </c>
      <c r="E4275" t="str">
        <f>IF(HLOOKUP("Category",'vInfo (Imported)'!$1:$5000,A4275,FALSE)&gt;0,
HLOOKUP("Category",'vInfo (Imported)'!$1:$5000,A4275,FALSE),
"")</f>
        <v/>
      </c>
      <c r="F4275" t="str">
        <f>IF(HLOOKUP("OS according to the configuration file",'vInfo (Imported)'!$1:$5000,A4275,FALSE)&gt;0,
HLOOKUP("OS according to the configuration file",'vInfo (Imported)'!$1:$5000,A4275,FALSE),
"")</f>
        <v/>
      </c>
      <c r="G4275" s="1" t="str">
        <f>IF(HLOOKUP("Cluster",'vInfo (Imported)'!$1:$5000,A4275,FALSE)&gt;0,
HLOOKUP("Cluster",'vInfo (Imported)'!$1:$5000,A4275,FALSE),
"")</f>
        <v/>
      </c>
      <c r="K4275" s="28">
        <f>'vCluster (Imported)'!A4275</f>
        <v>0</v>
      </c>
      <c r="L4275">
        <f t="shared" si="399"/>
        <v>0</v>
      </c>
      <c r="M4275">
        <f t="shared" si="400"/>
        <v>0</v>
      </c>
      <c r="N4275">
        <f t="shared" si="401"/>
        <v>0</v>
      </c>
      <c r="O4275" s="1">
        <f t="shared" si="402"/>
        <v>0</v>
      </c>
      <c r="P4275">
        <f>SUMIFS('vCluster (Imported)'!$G:$G,'vCluster (Imported)'!$A:$A,K4275)</f>
        <v>0</v>
      </c>
      <c r="Q4275">
        <f t="shared" si="403"/>
        <v>0</v>
      </c>
    </row>
    <row r="4276" spans="1:17" x14ac:dyDescent="0.3">
      <c r="A4276">
        <f t="shared" si="398"/>
        <v>4276</v>
      </c>
      <c r="B4276" t="str">
        <f>IF(HLOOKUP("Memory",'vInfo (Imported)'!$1:$5000,A4276,FALSE)&gt;0,HLOOKUP("Memory",'vInfo (Imported)'!$1:$5000,A4276,FALSE),"")</f>
        <v/>
      </c>
      <c r="C4276" t="str">
        <f>IF(HLOOKUP("CPUs",'vInfo (Imported)'!$1:$5000,A4276,FALSE)&gt;0,
HLOOKUP("CPUs",'vInfo (Imported)'!$1:$5000,A4276,FALSE),
"")</f>
        <v/>
      </c>
      <c r="D4276" t="str">
        <f>IF(HLOOKUP($D$1,'vInfo (Imported)'!$1:$5000,A4276,FALSE)&gt;0,
HLOOKUP($D$1,'vInfo (Imported)'!$1:$5000,A4276,FALSE),
"")</f>
        <v/>
      </c>
      <c r="E4276" t="str">
        <f>IF(HLOOKUP("Category",'vInfo (Imported)'!$1:$5000,A4276,FALSE)&gt;0,
HLOOKUP("Category",'vInfo (Imported)'!$1:$5000,A4276,FALSE),
"")</f>
        <v/>
      </c>
      <c r="F4276" t="str">
        <f>IF(HLOOKUP("OS according to the configuration file",'vInfo (Imported)'!$1:$5000,A4276,FALSE)&gt;0,
HLOOKUP("OS according to the configuration file",'vInfo (Imported)'!$1:$5000,A4276,FALSE),
"")</f>
        <v/>
      </c>
      <c r="G4276" s="1" t="str">
        <f>IF(HLOOKUP("Cluster",'vInfo (Imported)'!$1:$5000,A4276,FALSE)&gt;0,
HLOOKUP("Cluster",'vInfo (Imported)'!$1:$5000,A4276,FALSE),
"")</f>
        <v/>
      </c>
      <c r="K4276" s="28">
        <f>'vCluster (Imported)'!A4276</f>
        <v>0</v>
      </c>
      <c r="L4276">
        <f t="shared" si="399"/>
        <v>0</v>
      </c>
      <c r="M4276">
        <f t="shared" si="400"/>
        <v>0</v>
      </c>
      <c r="N4276">
        <f t="shared" si="401"/>
        <v>0</v>
      </c>
      <c r="O4276" s="1">
        <f t="shared" si="402"/>
        <v>0</v>
      </c>
      <c r="P4276">
        <f>SUMIFS('vCluster (Imported)'!$G:$G,'vCluster (Imported)'!$A:$A,K4276)</f>
        <v>0</v>
      </c>
      <c r="Q4276">
        <f t="shared" si="403"/>
        <v>0</v>
      </c>
    </row>
    <row r="4277" spans="1:17" x14ac:dyDescent="0.3">
      <c r="A4277">
        <f t="shared" si="398"/>
        <v>4277</v>
      </c>
      <c r="B4277" t="str">
        <f>IF(HLOOKUP("Memory",'vInfo (Imported)'!$1:$5000,A4277,FALSE)&gt;0,HLOOKUP("Memory",'vInfo (Imported)'!$1:$5000,A4277,FALSE),"")</f>
        <v/>
      </c>
      <c r="C4277" t="str">
        <f>IF(HLOOKUP("CPUs",'vInfo (Imported)'!$1:$5000,A4277,FALSE)&gt;0,
HLOOKUP("CPUs",'vInfo (Imported)'!$1:$5000,A4277,FALSE),
"")</f>
        <v/>
      </c>
      <c r="D4277" t="str">
        <f>IF(HLOOKUP($D$1,'vInfo (Imported)'!$1:$5000,A4277,FALSE)&gt;0,
HLOOKUP($D$1,'vInfo (Imported)'!$1:$5000,A4277,FALSE),
"")</f>
        <v/>
      </c>
      <c r="E4277" t="str">
        <f>IF(HLOOKUP("Category",'vInfo (Imported)'!$1:$5000,A4277,FALSE)&gt;0,
HLOOKUP("Category",'vInfo (Imported)'!$1:$5000,A4277,FALSE),
"")</f>
        <v/>
      </c>
      <c r="F4277" t="str">
        <f>IF(HLOOKUP("OS according to the configuration file",'vInfo (Imported)'!$1:$5000,A4277,FALSE)&gt;0,
HLOOKUP("OS according to the configuration file",'vInfo (Imported)'!$1:$5000,A4277,FALSE),
"")</f>
        <v/>
      </c>
      <c r="G4277" s="1" t="str">
        <f>IF(HLOOKUP("Cluster",'vInfo (Imported)'!$1:$5000,A4277,FALSE)&gt;0,
HLOOKUP("Cluster",'vInfo (Imported)'!$1:$5000,A4277,FALSE),
"")</f>
        <v/>
      </c>
      <c r="K4277" s="28">
        <f>'vCluster (Imported)'!A4277</f>
        <v>0</v>
      </c>
      <c r="L4277">
        <f t="shared" si="399"/>
        <v>0</v>
      </c>
      <c r="M4277">
        <f t="shared" si="400"/>
        <v>0</v>
      </c>
      <c r="N4277">
        <f t="shared" si="401"/>
        <v>0</v>
      </c>
      <c r="O4277" s="1">
        <f t="shared" si="402"/>
        <v>0</v>
      </c>
      <c r="P4277">
        <f>SUMIFS('vCluster (Imported)'!$G:$G,'vCluster (Imported)'!$A:$A,K4277)</f>
        <v>0</v>
      </c>
      <c r="Q4277">
        <f t="shared" si="403"/>
        <v>0</v>
      </c>
    </row>
    <row r="4278" spans="1:17" x14ac:dyDescent="0.3">
      <c r="A4278">
        <f t="shared" si="398"/>
        <v>4278</v>
      </c>
      <c r="B4278" t="str">
        <f>IF(HLOOKUP("Memory",'vInfo (Imported)'!$1:$5000,A4278,FALSE)&gt;0,HLOOKUP("Memory",'vInfo (Imported)'!$1:$5000,A4278,FALSE),"")</f>
        <v/>
      </c>
      <c r="C4278" t="str">
        <f>IF(HLOOKUP("CPUs",'vInfo (Imported)'!$1:$5000,A4278,FALSE)&gt;0,
HLOOKUP("CPUs",'vInfo (Imported)'!$1:$5000,A4278,FALSE),
"")</f>
        <v/>
      </c>
      <c r="D4278" t="str">
        <f>IF(HLOOKUP($D$1,'vInfo (Imported)'!$1:$5000,A4278,FALSE)&gt;0,
HLOOKUP($D$1,'vInfo (Imported)'!$1:$5000,A4278,FALSE),
"")</f>
        <v/>
      </c>
      <c r="E4278" t="str">
        <f>IF(HLOOKUP("Category",'vInfo (Imported)'!$1:$5000,A4278,FALSE)&gt;0,
HLOOKUP("Category",'vInfo (Imported)'!$1:$5000,A4278,FALSE),
"")</f>
        <v/>
      </c>
      <c r="F4278" t="str">
        <f>IF(HLOOKUP("OS according to the configuration file",'vInfo (Imported)'!$1:$5000,A4278,FALSE)&gt;0,
HLOOKUP("OS according to the configuration file",'vInfo (Imported)'!$1:$5000,A4278,FALSE),
"")</f>
        <v/>
      </c>
      <c r="G4278" s="1" t="str">
        <f>IF(HLOOKUP("Cluster",'vInfo (Imported)'!$1:$5000,A4278,FALSE)&gt;0,
HLOOKUP("Cluster",'vInfo (Imported)'!$1:$5000,A4278,FALSE),
"")</f>
        <v/>
      </c>
      <c r="K4278" s="28">
        <f>'vCluster (Imported)'!A4278</f>
        <v>0</v>
      </c>
      <c r="L4278">
        <f t="shared" si="399"/>
        <v>0</v>
      </c>
      <c r="M4278">
        <f t="shared" si="400"/>
        <v>0</v>
      </c>
      <c r="N4278">
        <f t="shared" si="401"/>
        <v>0</v>
      </c>
      <c r="O4278" s="1">
        <f t="shared" si="402"/>
        <v>0</v>
      </c>
      <c r="P4278">
        <f>SUMIFS('vCluster (Imported)'!$G:$G,'vCluster (Imported)'!$A:$A,K4278)</f>
        <v>0</v>
      </c>
      <c r="Q4278">
        <f t="shared" si="403"/>
        <v>0</v>
      </c>
    </row>
    <row r="4279" spans="1:17" x14ac:dyDescent="0.3">
      <c r="A4279">
        <f t="shared" si="398"/>
        <v>4279</v>
      </c>
      <c r="B4279" t="str">
        <f>IF(HLOOKUP("Memory",'vInfo (Imported)'!$1:$5000,A4279,FALSE)&gt;0,HLOOKUP("Memory",'vInfo (Imported)'!$1:$5000,A4279,FALSE),"")</f>
        <v/>
      </c>
      <c r="C4279" t="str">
        <f>IF(HLOOKUP("CPUs",'vInfo (Imported)'!$1:$5000,A4279,FALSE)&gt;0,
HLOOKUP("CPUs",'vInfo (Imported)'!$1:$5000,A4279,FALSE),
"")</f>
        <v/>
      </c>
      <c r="D4279" t="str">
        <f>IF(HLOOKUP($D$1,'vInfo (Imported)'!$1:$5000,A4279,FALSE)&gt;0,
HLOOKUP($D$1,'vInfo (Imported)'!$1:$5000,A4279,FALSE),
"")</f>
        <v/>
      </c>
      <c r="E4279" t="str">
        <f>IF(HLOOKUP("Category",'vInfo (Imported)'!$1:$5000,A4279,FALSE)&gt;0,
HLOOKUP("Category",'vInfo (Imported)'!$1:$5000,A4279,FALSE),
"")</f>
        <v/>
      </c>
      <c r="F4279" t="str">
        <f>IF(HLOOKUP("OS according to the configuration file",'vInfo (Imported)'!$1:$5000,A4279,FALSE)&gt;0,
HLOOKUP("OS according to the configuration file",'vInfo (Imported)'!$1:$5000,A4279,FALSE),
"")</f>
        <v/>
      </c>
      <c r="G4279" s="1" t="str">
        <f>IF(HLOOKUP("Cluster",'vInfo (Imported)'!$1:$5000,A4279,FALSE)&gt;0,
HLOOKUP("Cluster",'vInfo (Imported)'!$1:$5000,A4279,FALSE),
"")</f>
        <v/>
      </c>
      <c r="K4279" s="28">
        <f>'vCluster (Imported)'!A4279</f>
        <v>0</v>
      </c>
      <c r="L4279">
        <f t="shared" si="399"/>
        <v>0</v>
      </c>
      <c r="M4279">
        <f t="shared" si="400"/>
        <v>0</v>
      </c>
      <c r="N4279">
        <f t="shared" si="401"/>
        <v>0</v>
      </c>
      <c r="O4279" s="1">
        <f t="shared" si="402"/>
        <v>0</v>
      </c>
      <c r="P4279">
        <f>SUMIFS('vCluster (Imported)'!$G:$G,'vCluster (Imported)'!$A:$A,K4279)</f>
        <v>0</v>
      </c>
      <c r="Q4279">
        <f t="shared" si="403"/>
        <v>0</v>
      </c>
    </row>
    <row r="4280" spans="1:17" x14ac:dyDescent="0.3">
      <c r="A4280">
        <f t="shared" si="398"/>
        <v>4280</v>
      </c>
      <c r="B4280" t="str">
        <f>IF(HLOOKUP("Memory",'vInfo (Imported)'!$1:$5000,A4280,FALSE)&gt;0,HLOOKUP("Memory",'vInfo (Imported)'!$1:$5000,A4280,FALSE),"")</f>
        <v/>
      </c>
      <c r="C4280" t="str">
        <f>IF(HLOOKUP("CPUs",'vInfo (Imported)'!$1:$5000,A4280,FALSE)&gt;0,
HLOOKUP("CPUs",'vInfo (Imported)'!$1:$5000,A4280,FALSE),
"")</f>
        <v/>
      </c>
      <c r="D4280" t="str">
        <f>IF(HLOOKUP($D$1,'vInfo (Imported)'!$1:$5000,A4280,FALSE)&gt;0,
HLOOKUP($D$1,'vInfo (Imported)'!$1:$5000,A4280,FALSE),
"")</f>
        <v/>
      </c>
      <c r="E4280" t="str">
        <f>IF(HLOOKUP("Category",'vInfo (Imported)'!$1:$5000,A4280,FALSE)&gt;0,
HLOOKUP("Category",'vInfo (Imported)'!$1:$5000,A4280,FALSE),
"")</f>
        <v/>
      </c>
      <c r="F4280" t="str">
        <f>IF(HLOOKUP("OS according to the configuration file",'vInfo (Imported)'!$1:$5000,A4280,FALSE)&gt;0,
HLOOKUP("OS according to the configuration file",'vInfo (Imported)'!$1:$5000,A4280,FALSE),
"")</f>
        <v/>
      </c>
      <c r="G4280" s="1" t="str">
        <f>IF(HLOOKUP("Cluster",'vInfo (Imported)'!$1:$5000,A4280,FALSE)&gt;0,
HLOOKUP("Cluster",'vInfo (Imported)'!$1:$5000,A4280,FALSE),
"")</f>
        <v/>
      </c>
      <c r="K4280" s="28">
        <f>'vCluster (Imported)'!A4280</f>
        <v>0</v>
      </c>
      <c r="L4280">
        <f t="shared" si="399"/>
        <v>0</v>
      </c>
      <c r="M4280">
        <f t="shared" si="400"/>
        <v>0</v>
      </c>
      <c r="N4280">
        <f t="shared" si="401"/>
        <v>0</v>
      </c>
      <c r="O4280" s="1">
        <f t="shared" si="402"/>
        <v>0</v>
      </c>
      <c r="P4280">
        <f>SUMIFS('vCluster (Imported)'!$G:$G,'vCluster (Imported)'!$A:$A,K4280)</f>
        <v>0</v>
      </c>
      <c r="Q4280">
        <f t="shared" si="403"/>
        <v>0</v>
      </c>
    </row>
    <row r="4281" spans="1:17" x14ac:dyDescent="0.3">
      <c r="A4281">
        <f t="shared" si="398"/>
        <v>4281</v>
      </c>
      <c r="B4281" t="str">
        <f>IF(HLOOKUP("Memory",'vInfo (Imported)'!$1:$5000,A4281,FALSE)&gt;0,HLOOKUP("Memory",'vInfo (Imported)'!$1:$5000,A4281,FALSE),"")</f>
        <v/>
      </c>
      <c r="C4281" t="str">
        <f>IF(HLOOKUP("CPUs",'vInfo (Imported)'!$1:$5000,A4281,FALSE)&gt;0,
HLOOKUP("CPUs",'vInfo (Imported)'!$1:$5000,A4281,FALSE),
"")</f>
        <v/>
      </c>
      <c r="D4281" t="str">
        <f>IF(HLOOKUP($D$1,'vInfo (Imported)'!$1:$5000,A4281,FALSE)&gt;0,
HLOOKUP($D$1,'vInfo (Imported)'!$1:$5000,A4281,FALSE),
"")</f>
        <v/>
      </c>
      <c r="E4281" t="str">
        <f>IF(HLOOKUP("Category",'vInfo (Imported)'!$1:$5000,A4281,FALSE)&gt;0,
HLOOKUP("Category",'vInfo (Imported)'!$1:$5000,A4281,FALSE),
"")</f>
        <v/>
      </c>
      <c r="F4281" t="str">
        <f>IF(HLOOKUP("OS according to the configuration file",'vInfo (Imported)'!$1:$5000,A4281,FALSE)&gt;0,
HLOOKUP("OS according to the configuration file",'vInfo (Imported)'!$1:$5000,A4281,FALSE),
"")</f>
        <v/>
      </c>
      <c r="G4281" s="1" t="str">
        <f>IF(HLOOKUP("Cluster",'vInfo (Imported)'!$1:$5000,A4281,FALSE)&gt;0,
HLOOKUP("Cluster",'vInfo (Imported)'!$1:$5000,A4281,FALSE),
"")</f>
        <v/>
      </c>
      <c r="K4281" s="28">
        <f>'vCluster (Imported)'!A4281</f>
        <v>0</v>
      </c>
      <c r="L4281">
        <f t="shared" si="399"/>
        <v>0</v>
      </c>
      <c r="M4281">
        <f t="shared" si="400"/>
        <v>0</v>
      </c>
      <c r="N4281">
        <f t="shared" si="401"/>
        <v>0</v>
      </c>
      <c r="O4281" s="1">
        <f t="shared" si="402"/>
        <v>0</v>
      </c>
      <c r="P4281">
        <f>SUMIFS('vCluster (Imported)'!$G:$G,'vCluster (Imported)'!$A:$A,K4281)</f>
        <v>0</v>
      </c>
      <c r="Q4281">
        <f t="shared" si="403"/>
        <v>0</v>
      </c>
    </row>
    <row r="4282" spans="1:17" x14ac:dyDescent="0.3">
      <c r="A4282">
        <f t="shared" si="398"/>
        <v>4282</v>
      </c>
      <c r="B4282" t="str">
        <f>IF(HLOOKUP("Memory",'vInfo (Imported)'!$1:$5000,A4282,FALSE)&gt;0,HLOOKUP("Memory",'vInfo (Imported)'!$1:$5000,A4282,FALSE),"")</f>
        <v/>
      </c>
      <c r="C4282" t="str">
        <f>IF(HLOOKUP("CPUs",'vInfo (Imported)'!$1:$5000,A4282,FALSE)&gt;0,
HLOOKUP("CPUs",'vInfo (Imported)'!$1:$5000,A4282,FALSE),
"")</f>
        <v/>
      </c>
      <c r="D4282" t="str">
        <f>IF(HLOOKUP($D$1,'vInfo (Imported)'!$1:$5000,A4282,FALSE)&gt;0,
HLOOKUP($D$1,'vInfo (Imported)'!$1:$5000,A4282,FALSE),
"")</f>
        <v/>
      </c>
      <c r="E4282" t="str">
        <f>IF(HLOOKUP("Category",'vInfo (Imported)'!$1:$5000,A4282,FALSE)&gt;0,
HLOOKUP("Category",'vInfo (Imported)'!$1:$5000,A4282,FALSE),
"")</f>
        <v/>
      </c>
      <c r="F4282" t="str">
        <f>IF(HLOOKUP("OS according to the configuration file",'vInfo (Imported)'!$1:$5000,A4282,FALSE)&gt;0,
HLOOKUP("OS according to the configuration file",'vInfo (Imported)'!$1:$5000,A4282,FALSE),
"")</f>
        <v/>
      </c>
      <c r="G4282" s="1" t="str">
        <f>IF(HLOOKUP("Cluster",'vInfo (Imported)'!$1:$5000,A4282,FALSE)&gt;0,
HLOOKUP("Cluster",'vInfo (Imported)'!$1:$5000,A4282,FALSE),
"")</f>
        <v/>
      </c>
      <c r="K4282" s="28">
        <f>'vCluster (Imported)'!A4282</f>
        <v>0</v>
      </c>
      <c r="L4282">
        <f t="shared" si="399"/>
        <v>0</v>
      </c>
      <c r="M4282">
        <f t="shared" si="400"/>
        <v>0</v>
      </c>
      <c r="N4282">
        <f t="shared" si="401"/>
        <v>0</v>
      </c>
      <c r="O4282" s="1">
        <f t="shared" si="402"/>
        <v>0</v>
      </c>
      <c r="P4282">
        <f>SUMIFS('vCluster (Imported)'!$G:$G,'vCluster (Imported)'!$A:$A,K4282)</f>
        <v>0</v>
      </c>
      <c r="Q4282">
        <f t="shared" si="403"/>
        <v>0</v>
      </c>
    </row>
    <row r="4283" spans="1:17" x14ac:dyDescent="0.3">
      <c r="A4283">
        <f t="shared" si="398"/>
        <v>4283</v>
      </c>
      <c r="B4283" t="str">
        <f>IF(HLOOKUP("Memory",'vInfo (Imported)'!$1:$5000,A4283,FALSE)&gt;0,HLOOKUP("Memory",'vInfo (Imported)'!$1:$5000,A4283,FALSE),"")</f>
        <v/>
      </c>
      <c r="C4283" t="str">
        <f>IF(HLOOKUP("CPUs",'vInfo (Imported)'!$1:$5000,A4283,FALSE)&gt;0,
HLOOKUP("CPUs",'vInfo (Imported)'!$1:$5000,A4283,FALSE),
"")</f>
        <v/>
      </c>
      <c r="D4283" t="str">
        <f>IF(HLOOKUP($D$1,'vInfo (Imported)'!$1:$5000,A4283,FALSE)&gt;0,
HLOOKUP($D$1,'vInfo (Imported)'!$1:$5000,A4283,FALSE),
"")</f>
        <v/>
      </c>
      <c r="E4283" t="str">
        <f>IF(HLOOKUP("Category",'vInfo (Imported)'!$1:$5000,A4283,FALSE)&gt;0,
HLOOKUP("Category",'vInfo (Imported)'!$1:$5000,A4283,FALSE),
"")</f>
        <v/>
      </c>
      <c r="F4283" t="str">
        <f>IF(HLOOKUP("OS according to the configuration file",'vInfo (Imported)'!$1:$5000,A4283,FALSE)&gt;0,
HLOOKUP("OS according to the configuration file",'vInfo (Imported)'!$1:$5000,A4283,FALSE),
"")</f>
        <v/>
      </c>
      <c r="G4283" s="1" t="str">
        <f>IF(HLOOKUP("Cluster",'vInfo (Imported)'!$1:$5000,A4283,FALSE)&gt;0,
HLOOKUP("Cluster",'vInfo (Imported)'!$1:$5000,A4283,FALSE),
"")</f>
        <v/>
      </c>
      <c r="K4283" s="28">
        <f>'vCluster (Imported)'!A4283</f>
        <v>0</v>
      </c>
      <c r="L4283">
        <f t="shared" si="399"/>
        <v>0</v>
      </c>
      <c r="M4283">
        <f t="shared" si="400"/>
        <v>0</v>
      </c>
      <c r="N4283">
        <f t="shared" si="401"/>
        <v>0</v>
      </c>
      <c r="O4283" s="1">
        <f t="shared" si="402"/>
        <v>0</v>
      </c>
      <c r="P4283">
        <f>SUMIFS('vCluster (Imported)'!$G:$G,'vCluster (Imported)'!$A:$A,K4283)</f>
        <v>0</v>
      </c>
      <c r="Q4283">
        <f t="shared" si="403"/>
        <v>0</v>
      </c>
    </row>
    <row r="4284" spans="1:17" x14ac:dyDescent="0.3">
      <c r="A4284">
        <f t="shared" si="398"/>
        <v>4284</v>
      </c>
      <c r="B4284" t="str">
        <f>IF(HLOOKUP("Memory",'vInfo (Imported)'!$1:$5000,A4284,FALSE)&gt;0,HLOOKUP("Memory",'vInfo (Imported)'!$1:$5000,A4284,FALSE),"")</f>
        <v/>
      </c>
      <c r="C4284" t="str">
        <f>IF(HLOOKUP("CPUs",'vInfo (Imported)'!$1:$5000,A4284,FALSE)&gt;0,
HLOOKUP("CPUs",'vInfo (Imported)'!$1:$5000,A4284,FALSE),
"")</f>
        <v/>
      </c>
      <c r="D4284" t="str">
        <f>IF(HLOOKUP($D$1,'vInfo (Imported)'!$1:$5000,A4284,FALSE)&gt;0,
HLOOKUP($D$1,'vInfo (Imported)'!$1:$5000,A4284,FALSE),
"")</f>
        <v/>
      </c>
      <c r="E4284" t="str">
        <f>IF(HLOOKUP("Category",'vInfo (Imported)'!$1:$5000,A4284,FALSE)&gt;0,
HLOOKUP("Category",'vInfo (Imported)'!$1:$5000,A4284,FALSE),
"")</f>
        <v/>
      </c>
      <c r="F4284" t="str">
        <f>IF(HLOOKUP("OS according to the configuration file",'vInfo (Imported)'!$1:$5000,A4284,FALSE)&gt;0,
HLOOKUP("OS according to the configuration file",'vInfo (Imported)'!$1:$5000,A4284,FALSE),
"")</f>
        <v/>
      </c>
      <c r="G4284" s="1" t="str">
        <f>IF(HLOOKUP("Cluster",'vInfo (Imported)'!$1:$5000,A4284,FALSE)&gt;0,
HLOOKUP("Cluster",'vInfo (Imported)'!$1:$5000,A4284,FALSE),
"")</f>
        <v/>
      </c>
      <c r="K4284" s="28">
        <f>'vCluster (Imported)'!A4284</f>
        <v>0</v>
      </c>
      <c r="L4284">
        <f t="shared" si="399"/>
        <v>0</v>
      </c>
      <c r="M4284">
        <f t="shared" si="400"/>
        <v>0</v>
      </c>
      <c r="N4284">
        <f t="shared" si="401"/>
        <v>0</v>
      </c>
      <c r="O4284" s="1">
        <f t="shared" si="402"/>
        <v>0</v>
      </c>
      <c r="P4284">
        <f>SUMIFS('vCluster (Imported)'!$G:$G,'vCluster (Imported)'!$A:$A,K4284)</f>
        <v>0</v>
      </c>
      <c r="Q4284">
        <f t="shared" si="403"/>
        <v>0</v>
      </c>
    </row>
    <row r="4285" spans="1:17" x14ac:dyDescent="0.3">
      <c r="A4285">
        <f t="shared" si="398"/>
        <v>4285</v>
      </c>
      <c r="B4285" t="str">
        <f>IF(HLOOKUP("Memory",'vInfo (Imported)'!$1:$5000,A4285,FALSE)&gt;0,HLOOKUP("Memory",'vInfo (Imported)'!$1:$5000,A4285,FALSE),"")</f>
        <v/>
      </c>
      <c r="C4285" t="str">
        <f>IF(HLOOKUP("CPUs",'vInfo (Imported)'!$1:$5000,A4285,FALSE)&gt;0,
HLOOKUP("CPUs",'vInfo (Imported)'!$1:$5000,A4285,FALSE),
"")</f>
        <v/>
      </c>
      <c r="D4285" t="str">
        <f>IF(HLOOKUP($D$1,'vInfo (Imported)'!$1:$5000,A4285,FALSE)&gt;0,
HLOOKUP($D$1,'vInfo (Imported)'!$1:$5000,A4285,FALSE),
"")</f>
        <v/>
      </c>
      <c r="E4285" t="str">
        <f>IF(HLOOKUP("Category",'vInfo (Imported)'!$1:$5000,A4285,FALSE)&gt;0,
HLOOKUP("Category",'vInfo (Imported)'!$1:$5000,A4285,FALSE),
"")</f>
        <v/>
      </c>
      <c r="F4285" t="str">
        <f>IF(HLOOKUP("OS according to the configuration file",'vInfo (Imported)'!$1:$5000,A4285,FALSE)&gt;0,
HLOOKUP("OS according to the configuration file",'vInfo (Imported)'!$1:$5000,A4285,FALSE),
"")</f>
        <v/>
      </c>
      <c r="G4285" s="1" t="str">
        <f>IF(HLOOKUP("Cluster",'vInfo (Imported)'!$1:$5000,A4285,FALSE)&gt;0,
HLOOKUP("Cluster",'vInfo (Imported)'!$1:$5000,A4285,FALSE),
"")</f>
        <v/>
      </c>
      <c r="K4285" s="28">
        <f>'vCluster (Imported)'!A4285</f>
        <v>0</v>
      </c>
      <c r="L4285">
        <f t="shared" si="399"/>
        <v>0</v>
      </c>
      <c r="M4285">
        <f t="shared" si="400"/>
        <v>0</v>
      </c>
      <c r="N4285">
        <f t="shared" si="401"/>
        <v>0</v>
      </c>
      <c r="O4285" s="1">
        <f t="shared" si="402"/>
        <v>0</v>
      </c>
      <c r="P4285">
        <f>SUMIFS('vCluster (Imported)'!$G:$G,'vCluster (Imported)'!$A:$A,K4285)</f>
        <v>0</v>
      </c>
      <c r="Q4285">
        <f t="shared" si="403"/>
        <v>0</v>
      </c>
    </row>
    <row r="4286" spans="1:17" x14ac:dyDescent="0.3">
      <c r="A4286">
        <f t="shared" si="398"/>
        <v>4286</v>
      </c>
      <c r="B4286" t="str">
        <f>IF(HLOOKUP("Memory",'vInfo (Imported)'!$1:$5000,A4286,FALSE)&gt;0,HLOOKUP("Memory",'vInfo (Imported)'!$1:$5000,A4286,FALSE),"")</f>
        <v/>
      </c>
      <c r="C4286" t="str">
        <f>IF(HLOOKUP("CPUs",'vInfo (Imported)'!$1:$5000,A4286,FALSE)&gt;0,
HLOOKUP("CPUs",'vInfo (Imported)'!$1:$5000,A4286,FALSE),
"")</f>
        <v/>
      </c>
      <c r="D4286" t="str">
        <f>IF(HLOOKUP($D$1,'vInfo (Imported)'!$1:$5000,A4286,FALSE)&gt;0,
HLOOKUP($D$1,'vInfo (Imported)'!$1:$5000,A4286,FALSE),
"")</f>
        <v/>
      </c>
      <c r="E4286" t="str">
        <f>IF(HLOOKUP("Category",'vInfo (Imported)'!$1:$5000,A4286,FALSE)&gt;0,
HLOOKUP("Category",'vInfo (Imported)'!$1:$5000,A4286,FALSE),
"")</f>
        <v/>
      </c>
      <c r="F4286" t="str">
        <f>IF(HLOOKUP("OS according to the configuration file",'vInfo (Imported)'!$1:$5000,A4286,FALSE)&gt;0,
HLOOKUP("OS according to the configuration file",'vInfo (Imported)'!$1:$5000,A4286,FALSE),
"")</f>
        <v/>
      </c>
      <c r="G4286" s="1" t="str">
        <f>IF(HLOOKUP("Cluster",'vInfo (Imported)'!$1:$5000,A4286,FALSE)&gt;0,
HLOOKUP("Cluster",'vInfo (Imported)'!$1:$5000,A4286,FALSE),
"")</f>
        <v/>
      </c>
      <c r="K4286" s="28">
        <f>'vCluster (Imported)'!A4286</f>
        <v>0</v>
      </c>
      <c r="L4286">
        <f t="shared" si="399"/>
        <v>0</v>
      </c>
      <c r="M4286">
        <f t="shared" si="400"/>
        <v>0</v>
      </c>
      <c r="N4286">
        <f t="shared" si="401"/>
        <v>0</v>
      </c>
      <c r="O4286" s="1">
        <f t="shared" si="402"/>
        <v>0</v>
      </c>
      <c r="P4286">
        <f>SUMIFS('vCluster (Imported)'!$G:$G,'vCluster (Imported)'!$A:$A,K4286)</f>
        <v>0</v>
      </c>
      <c r="Q4286">
        <f t="shared" si="403"/>
        <v>0</v>
      </c>
    </row>
    <row r="4287" spans="1:17" x14ac:dyDescent="0.3">
      <c r="A4287">
        <f t="shared" si="398"/>
        <v>4287</v>
      </c>
      <c r="B4287" t="str">
        <f>IF(HLOOKUP("Memory",'vInfo (Imported)'!$1:$5000,A4287,FALSE)&gt;0,HLOOKUP("Memory",'vInfo (Imported)'!$1:$5000,A4287,FALSE),"")</f>
        <v/>
      </c>
      <c r="C4287" t="str">
        <f>IF(HLOOKUP("CPUs",'vInfo (Imported)'!$1:$5000,A4287,FALSE)&gt;0,
HLOOKUP("CPUs",'vInfo (Imported)'!$1:$5000,A4287,FALSE),
"")</f>
        <v/>
      </c>
      <c r="D4287" t="str">
        <f>IF(HLOOKUP($D$1,'vInfo (Imported)'!$1:$5000,A4287,FALSE)&gt;0,
HLOOKUP($D$1,'vInfo (Imported)'!$1:$5000,A4287,FALSE),
"")</f>
        <v/>
      </c>
      <c r="E4287" t="str">
        <f>IF(HLOOKUP("Category",'vInfo (Imported)'!$1:$5000,A4287,FALSE)&gt;0,
HLOOKUP("Category",'vInfo (Imported)'!$1:$5000,A4287,FALSE),
"")</f>
        <v/>
      </c>
      <c r="F4287" t="str">
        <f>IF(HLOOKUP("OS according to the configuration file",'vInfo (Imported)'!$1:$5000,A4287,FALSE)&gt;0,
HLOOKUP("OS according to the configuration file",'vInfo (Imported)'!$1:$5000,A4287,FALSE),
"")</f>
        <v/>
      </c>
      <c r="G4287" s="1" t="str">
        <f>IF(HLOOKUP("Cluster",'vInfo (Imported)'!$1:$5000,A4287,FALSE)&gt;0,
HLOOKUP("Cluster",'vInfo (Imported)'!$1:$5000,A4287,FALSE),
"")</f>
        <v/>
      </c>
      <c r="K4287" s="28">
        <f>'vCluster (Imported)'!A4287</f>
        <v>0</v>
      </c>
      <c r="L4287">
        <f t="shared" si="399"/>
        <v>0</v>
      </c>
      <c r="M4287">
        <f t="shared" si="400"/>
        <v>0</v>
      </c>
      <c r="N4287">
        <f t="shared" si="401"/>
        <v>0</v>
      </c>
      <c r="O4287" s="1">
        <f t="shared" si="402"/>
        <v>0</v>
      </c>
      <c r="P4287">
        <f>SUMIFS('vCluster (Imported)'!$G:$G,'vCluster (Imported)'!$A:$A,K4287)</f>
        <v>0</v>
      </c>
      <c r="Q4287">
        <f t="shared" si="403"/>
        <v>0</v>
      </c>
    </row>
    <row r="4288" spans="1:17" x14ac:dyDescent="0.3">
      <c r="A4288">
        <f t="shared" si="398"/>
        <v>4288</v>
      </c>
      <c r="B4288" t="str">
        <f>IF(HLOOKUP("Memory",'vInfo (Imported)'!$1:$5000,A4288,FALSE)&gt;0,HLOOKUP("Memory",'vInfo (Imported)'!$1:$5000,A4288,FALSE),"")</f>
        <v/>
      </c>
      <c r="C4288" t="str">
        <f>IF(HLOOKUP("CPUs",'vInfo (Imported)'!$1:$5000,A4288,FALSE)&gt;0,
HLOOKUP("CPUs",'vInfo (Imported)'!$1:$5000,A4288,FALSE),
"")</f>
        <v/>
      </c>
      <c r="D4288" t="str">
        <f>IF(HLOOKUP($D$1,'vInfo (Imported)'!$1:$5000,A4288,FALSE)&gt;0,
HLOOKUP($D$1,'vInfo (Imported)'!$1:$5000,A4288,FALSE),
"")</f>
        <v/>
      </c>
      <c r="E4288" t="str">
        <f>IF(HLOOKUP("Category",'vInfo (Imported)'!$1:$5000,A4288,FALSE)&gt;0,
HLOOKUP("Category",'vInfo (Imported)'!$1:$5000,A4288,FALSE),
"")</f>
        <v/>
      </c>
      <c r="F4288" t="str">
        <f>IF(HLOOKUP("OS according to the configuration file",'vInfo (Imported)'!$1:$5000,A4288,FALSE)&gt;0,
HLOOKUP("OS according to the configuration file",'vInfo (Imported)'!$1:$5000,A4288,FALSE),
"")</f>
        <v/>
      </c>
      <c r="G4288" s="1" t="str">
        <f>IF(HLOOKUP("Cluster",'vInfo (Imported)'!$1:$5000,A4288,FALSE)&gt;0,
HLOOKUP("Cluster",'vInfo (Imported)'!$1:$5000,A4288,FALSE),
"")</f>
        <v/>
      </c>
      <c r="K4288" s="28">
        <f>'vCluster (Imported)'!A4288</f>
        <v>0</v>
      </c>
      <c r="L4288">
        <f t="shared" si="399"/>
        <v>0</v>
      </c>
      <c r="M4288">
        <f t="shared" si="400"/>
        <v>0</v>
      </c>
      <c r="N4288">
        <f t="shared" si="401"/>
        <v>0</v>
      </c>
      <c r="O4288" s="1">
        <f t="shared" si="402"/>
        <v>0</v>
      </c>
      <c r="P4288">
        <f>SUMIFS('vCluster (Imported)'!$G:$G,'vCluster (Imported)'!$A:$A,K4288)</f>
        <v>0</v>
      </c>
      <c r="Q4288">
        <f t="shared" si="403"/>
        <v>0</v>
      </c>
    </row>
    <row r="4289" spans="1:17" x14ac:dyDescent="0.3">
      <c r="A4289">
        <f t="shared" si="398"/>
        <v>4289</v>
      </c>
      <c r="B4289" t="str">
        <f>IF(HLOOKUP("Memory",'vInfo (Imported)'!$1:$5000,A4289,FALSE)&gt;0,HLOOKUP("Memory",'vInfo (Imported)'!$1:$5000,A4289,FALSE),"")</f>
        <v/>
      </c>
      <c r="C4289" t="str">
        <f>IF(HLOOKUP("CPUs",'vInfo (Imported)'!$1:$5000,A4289,FALSE)&gt;0,
HLOOKUP("CPUs",'vInfo (Imported)'!$1:$5000,A4289,FALSE),
"")</f>
        <v/>
      </c>
      <c r="D4289" t="str">
        <f>IF(HLOOKUP($D$1,'vInfo (Imported)'!$1:$5000,A4289,FALSE)&gt;0,
HLOOKUP($D$1,'vInfo (Imported)'!$1:$5000,A4289,FALSE),
"")</f>
        <v/>
      </c>
      <c r="E4289" t="str">
        <f>IF(HLOOKUP("Category",'vInfo (Imported)'!$1:$5000,A4289,FALSE)&gt;0,
HLOOKUP("Category",'vInfo (Imported)'!$1:$5000,A4289,FALSE),
"")</f>
        <v/>
      </c>
      <c r="F4289" t="str">
        <f>IF(HLOOKUP("OS according to the configuration file",'vInfo (Imported)'!$1:$5000,A4289,FALSE)&gt;0,
HLOOKUP("OS according to the configuration file",'vInfo (Imported)'!$1:$5000,A4289,FALSE),
"")</f>
        <v/>
      </c>
      <c r="G4289" s="1" t="str">
        <f>IF(HLOOKUP("Cluster",'vInfo (Imported)'!$1:$5000,A4289,FALSE)&gt;0,
HLOOKUP("Cluster",'vInfo (Imported)'!$1:$5000,A4289,FALSE),
"")</f>
        <v/>
      </c>
      <c r="K4289" s="28">
        <f>'vCluster (Imported)'!A4289</f>
        <v>0</v>
      </c>
      <c r="L4289">
        <f t="shared" si="399"/>
        <v>0</v>
      </c>
      <c r="M4289">
        <f t="shared" si="400"/>
        <v>0</v>
      </c>
      <c r="N4289">
        <f t="shared" si="401"/>
        <v>0</v>
      </c>
      <c r="O4289" s="1">
        <f t="shared" si="402"/>
        <v>0</v>
      </c>
      <c r="P4289">
        <f>SUMIFS('vCluster (Imported)'!$G:$G,'vCluster (Imported)'!$A:$A,K4289)</f>
        <v>0</v>
      </c>
      <c r="Q4289">
        <f t="shared" si="403"/>
        <v>0</v>
      </c>
    </row>
    <row r="4290" spans="1:17" x14ac:dyDescent="0.3">
      <c r="A4290">
        <f t="shared" ref="A4290:A4353" si="404">A4289+1</f>
        <v>4290</v>
      </c>
      <c r="B4290" t="str">
        <f>IF(HLOOKUP("Memory",'vInfo (Imported)'!$1:$5000,A4290,FALSE)&gt;0,HLOOKUP("Memory",'vInfo (Imported)'!$1:$5000,A4290,FALSE),"")</f>
        <v/>
      </c>
      <c r="C4290" t="str">
        <f>IF(HLOOKUP("CPUs",'vInfo (Imported)'!$1:$5000,A4290,FALSE)&gt;0,
HLOOKUP("CPUs",'vInfo (Imported)'!$1:$5000,A4290,FALSE),
"")</f>
        <v/>
      </c>
      <c r="D4290" t="str">
        <f>IF(HLOOKUP($D$1,'vInfo (Imported)'!$1:$5000,A4290,FALSE)&gt;0,
HLOOKUP($D$1,'vInfo (Imported)'!$1:$5000,A4290,FALSE),
"")</f>
        <v/>
      </c>
      <c r="E4290" t="str">
        <f>IF(HLOOKUP("Category",'vInfo (Imported)'!$1:$5000,A4290,FALSE)&gt;0,
HLOOKUP("Category",'vInfo (Imported)'!$1:$5000,A4290,FALSE),
"")</f>
        <v/>
      </c>
      <c r="F4290" t="str">
        <f>IF(HLOOKUP("OS according to the configuration file",'vInfo (Imported)'!$1:$5000,A4290,FALSE)&gt;0,
HLOOKUP("OS according to the configuration file",'vInfo (Imported)'!$1:$5000,A4290,FALSE),
"")</f>
        <v/>
      </c>
      <c r="G4290" s="1" t="str">
        <f>IF(HLOOKUP("Cluster",'vInfo (Imported)'!$1:$5000,A4290,FALSE)&gt;0,
HLOOKUP("Cluster",'vInfo (Imported)'!$1:$5000,A4290,FALSE),
"")</f>
        <v/>
      </c>
      <c r="K4290" s="28">
        <f>'vCluster (Imported)'!A4290</f>
        <v>0</v>
      </c>
      <c r="L4290">
        <f t="shared" ref="L4290:L4353" si="405">COUNTIFS(G:G,K4290,$E:$E,$L$1)</f>
        <v>0</v>
      </c>
      <c r="M4290">
        <f t="shared" ref="M4290:M4353" si="406">COUNTIFS(G:G,K4290,$E:$E,$M$1)</f>
        <v>0</v>
      </c>
      <c r="N4290">
        <f t="shared" ref="N4290:N4353" si="407">COUNTIFS(G:G,K4290,$E:$E,$N$1)</f>
        <v>0</v>
      </c>
      <c r="O4290" s="1">
        <f t="shared" ref="O4290:O4353" si="408">COUNTIFS(G:G,K4290,$E:$E,$O$1)</f>
        <v>0</v>
      </c>
      <c r="P4290">
        <f>SUMIFS('vCluster (Imported)'!$G:$G,'vCluster (Imported)'!$A:$A,K4290)</f>
        <v>0</v>
      </c>
      <c r="Q4290">
        <f t="shared" ref="Q4290:Q4353" si="409">IF(L4290&gt;0,P4290,0)</f>
        <v>0</v>
      </c>
    </row>
    <row r="4291" spans="1:17" x14ac:dyDescent="0.3">
      <c r="A4291">
        <f t="shared" si="404"/>
        <v>4291</v>
      </c>
      <c r="B4291" t="str">
        <f>IF(HLOOKUP("Memory",'vInfo (Imported)'!$1:$5000,A4291,FALSE)&gt;0,HLOOKUP("Memory",'vInfo (Imported)'!$1:$5000,A4291,FALSE),"")</f>
        <v/>
      </c>
      <c r="C4291" t="str">
        <f>IF(HLOOKUP("CPUs",'vInfo (Imported)'!$1:$5000,A4291,FALSE)&gt;0,
HLOOKUP("CPUs",'vInfo (Imported)'!$1:$5000,A4291,FALSE),
"")</f>
        <v/>
      </c>
      <c r="D4291" t="str">
        <f>IF(HLOOKUP($D$1,'vInfo (Imported)'!$1:$5000,A4291,FALSE)&gt;0,
HLOOKUP($D$1,'vInfo (Imported)'!$1:$5000,A4291,FALSE),
"")</f>
        <v/>
      </c>
      <c r="E4291" t="str">
        <f>IF(HLOOKUP("Category",'vInfo (Imported)'!$1:$5000,A4291,FALSE)&gt;0,
HLOOKUP("Category",'vInfo (Imported)'!$1:$5000,A4291,FALSE),
"")</f>
        <v/>
      </c>
      <c r="F4291" t="str">
        <f>IF(HLOOKUP("OS according to the configuration file",'vInfo (Imported)'!$1:$5000,A4291,FALSE)&gt;0,
HLOOKUP("OS according to the configuration file",'vInfo (Imported)'!$1:$5000,A4291,FALSE),
"")</f>
        <v/>
      </c>
      <c r="G4291" s="1" t="str">
        <f>IF(HLOOKUP("Cluster",'vInfo (Imported)'!$1:$5000,A4291,FALSE)&gt;0,
HLOOKUP("Cluster",'vInfo (Imported)'!$1:$5000,A4291,FALSE),
"")</f>
        <v/>
      </c>
      <c r="K4291" s="28">
        <f>'vCluster (Imported)'!A4291</f>
        <v>0</v>
      </c>
      <c r="L4291">
        <f t="shared" si="405"/>
        <v>0</v>
      </c>
      <c r="M4291">
        <f t="shared" si="406"/>
        <v>0</v>
      </c>
      <c r="N4291">
        <f t="shared" si="407"/>
        <v>0</v>
      </c>
      <c r="O4291" s="1">
        <f t="shared" si="408"/>
        <v>0</v>
      </c>
      <c r="P4291">
        <f>SUMIFS('vCluster (Imported)'!$G:$G,'vCluster (Imported)'!$A:$A,K4291)</f>
        <v>0</v>
      </c>
      <c r="Q4291">
        <f t="shared" si="409"/>
        <v>0</v>
      </c>
    </row>
    <row r="4292" spans="1:17" x14ac:dyDescent="0.3">
      <c r="A4292">
        <f t="shared" si="404"/>
        <v>4292</v>
      </c>
      <c r="B4292" t="str">
        <f>IF(HLOOKUP("Memory",'vInfo (Imported)'!$1:$5000,A4292,FALSE)&gt;0,HLOOKUP("Memory",'vInfo (Imported)'!$1:$5000,A4292,FALSE),"")</f>
        <v/>
      </c>
      <c r="C4292" t="str">
        <f>IF(HLOOKUP("CPUs",'vInfo (Imported)'!$1:$5000,A4292,FALSE)&gt;0,
HLOOKUP("CPUs",'vInfo (Imported)'!$1:$5000,A4292,FALSE),
"")</f>
        <v/>
      </c>
      <c r="D4292" t="str">
        <f>IF(HLOOKUP($D$1,'vInfo (Imported)'!$1:$5000,A4292,FALSE)&gt;0,
HLOOKUP($D$1,'vInfo (Imported)'!$1:$5000,A4292,FALSE),
"")</f>
        <v/>
      </c>
      <c r="E4292" t="str">
        <f>IF(HLOOKUP("Category",'vInfo (Imported)'!$1:$5000,A4292,FALSE)&gt;0,
HLOOKUP("Category",'vInfo (Imported)'!$1:$5000,A4292,FALSE),
"")</f>
        <v/>
      </c>
      <c r="F4292" t="str">
        <f>IF(HLOOKUP("OS according to the configuration file",'vInfo (Imported)'!$1:$5000,A4292,FALSE)&gt;0,
HLOOKUP("OS according to the configuration file",'vInfo (Imported)'!$1:$5000,A4292,FALSE),
"")</f>
        <v/>
      </c>
      <c r="G4292" s="1" t="str">
        <f>IF(HLOOKUP("Cluster",'vInfo (Imported)'!$1:$5000,A4292,FALSE)&gt;0,
HLOOKUP("Cluster",'vInfo (Imported)'!$1:$5000,A4292,FALSE),
"")</f>
        <v/>
      </c>
      <c r="K4292" s="28">
        <f>'vCluster (Imported)'!A4292</f>
        <v>0</v>
      </c>
      <c r="L4292">
        <f t="shared" si="405"/>
        <v>0</v>
      </c>
      <c r="M4292">
        <f t="shared" si="406"/>
        <v>0</v>
      </c>
      <c r="N4292">
        <f t="shared" si="407"/>
        <v>0</v>
      </c>
      <c r="O4292" s="1">
        <f t="shared" si="408"/>
        <v>0</v>
      </c>
      <c r="P4292">
        <f>SUMIFS('vCluster (Imported)'!$G:$G,'vCluster (Imported)'!$A:$A,K4292)</f>
        <v>0</v>
      </c>
      <c r="Q4292">
        <f t="shared" si="409"/>
        <v>0</v>
      </c>
    </row>
    <row r="4293" spans="1:17" x14ac:dyDescent="0.3">
      <c r="A4293">
        <f t="shared" si="404"/>
        <v>4293</v>
      </c>
      <c r="B4293" t="str">
        <f>IF(HLOOKUP("Memory",'vInfo (Imported)'!$1:$5000,A4293,FALSE)&gt;0,HLOOKUP("Memory",'vInfo (Imported)'!$1:$5000,A4293,FALSE),"")</f>
        <v/>
      </c>
      <c r="C4293" t="str">
        <f>IF(HLOOKUP("CPUs",'vInfo (Imported)'!$1:$5000,A4293,FALSE)&gt;0,
HLOOKUP("CPUs",'vInfo (Imported)'!$1:$5000,A4293,FALSE),
"")</f>
        <v/>
      </c>
      <c r="D4293" t="str">
        <f>IF(HLOOKUP($D$1,'vInfo (Imported)'!$1:$5000,A4293,FALSE)&gt;0,
HLOOKUP($D$1,'vInfo (Imported)'!$1:$5000,A4293,FALSE),
"")</f>
        <v/>
      </c>
      <c r="E4293" t="str">
        <f>IF(HLOOKUP("Category",'vInfo (Imported)'!$1:$5000,A4293,FALSE)&gt;0,
HLOOKUP("Category",'vInfo (Imported)'!$1:$5000,A4293,FALSE),
"")</f>
        <v/>
      </c>
      <c r="F4293" t="str">
        <f>IF(HLOOKUP("OS according to the configuration file",'vInfo (Imported)'!$1:$5000,A4293,FALSE)&gt;0,
HLOOKUP("OS according to the configuration file",'vInfo (Imported)'!$1:$5000,A4293,FALSE),
"")</f>
        <v/>
      </c>
      <c r="G4293" s="1" t="str">
        <f>IF(HLOOKUP("Cluster",'vInfo (Imported)'!$1:$5000,A4293,FALSE)&gt;0,
HLOOKUP("Cluster",'vInfo (Imported)'!$1:$5000,A4293,FALSE),
"")</f>
        <v/>
      </c>
      <c r="K4293" s="28">
        <f>'vCluster (Imported)'!A4293</f>
        <v>0</v>
      </c>
      <c r="L4293">
        <f t="shared" si="405"/>
        <v>0</v>
      </c>
      <c r="M4293">
        <f t="shared" si="406"/>
        <v>0</v>
      </c>
      <c r="N4293">
        <f t="shared" si="407"/>
        <v>0</v>
      </c>
      <c r="O4293" s="1">
        <f t="shared" si="408"/>
        <v>0</v>
      </c>
      <c r="P4293">
        <f>SUMIFS('vCluster (Imported)'!$G:$G,'vCluster (Imported)'!$A:$A,K4293)</f>
        <v>0</v>
      </c>
      <c r="Q4293">
        <f t="shared" si="409"/>
        <v>0</v>
      </c>
    </row>
    <row r="4294" spans="1:17" x14ac:dyDescent="0.3">
      <c r="A4294">
        <f t="shared" si="404"/>
        <v>4294</v>
      </c>
      <c r="B4294" t="str">
        <f>IF(HLOOKUP("Memory",'vInfo (Imported)'!$1:$5000,A4294,FALSE)&gt;0,HLOOKUP("Memory",'vInfo (Imported)'!$1:$5000,A4294,FALSE),"")</f>
        <v/>
      </c>
      <c r="C4294" t="str">
        <f>IF(HLOOKUP("CPUs",'vInfo (Imported)'!$1:$5000,A4294,FALSE)&gt;0,
HLOOKUP("CPUs",'vInfo (Imported)'!$1:$5000,A4294,FALSE),
"")</f>
        <v/>
      </c>
      <c r="D4294" t="str">
        <f>IF(HLOOKUP($D$1,'vInfo (Imported)'!$1:$5000,A4294,FALSE)&gt;0,
HLOOKUP($D$1,'vInfo (Imported)'!$1:$5000,A4294,FALSE),
"")</f>
        <v/>
      </c>
      <c r="E4294" t="str">
        <f>IF(HLOOKUP("Category",'vInfo (Imported)'!$1:$5000,A4294,FALSE)&gt;0,
HLOOKUP("Category",'vInfo (Imported)'!$1:$5000,A4294,FALSE),
"")</f>
        <v/>
      </c>
      <c r="F4294" t="str">
        <f>IF(HLOOKUP("OS according to the configuration file",'vInfo (Imported)'!$1:$5000,A4294,FALSE)&gt;0,
HLOOKUP("OS according to the configuration file",'vInfo (Imported)'!$1:$5000,A4294,FALSE),
"")</f>
        <v/>
      </c>
      <c r="G4294" s="1" t="str">
        <f>IF(HLOOKUP("Cluster",'vInfo (Imported)'!$1:$5000,A4294,FALSE)&gt;0,
HLOOKUP("Cluster",'vInfo (Imported)'!$1:$5000,A4294,FALSE),
"")</f>
        <v/>
      </c>
      <c r="K4294" s="28">
        <f>'vCluster (Imported)'!A4294</f>
        <v>0</v>
      </c>
      <c r="L4294">
        <f t="shared" si="405"/>
        <v>0</v>
      </c>
      <c r="M4294">
        <f t="shared" si="406"/>
        <v>0</v>
      </c>
      <c r="N4294">
        <f t="shared" si="407"/>
        <v>0</v>
      </c>
      <c r="O4294" s="1">
        <f t="shared" si="408"/>
        <v>0</v>
      </c>
      <c r="P4294">
        <f>SUMIFS('vCluster (Imported)'!$G:$G,'vCluster (Imported)'!$A:$A,K4294)</f>
        <v>0</v>
      </c>
      <c r="Q4294">
        <f t="shared" si="409"/>
        <v>0</v>
      </c>
    </row>
    <row r="4295" spans="1:17" x14ac:dyDescent="0.3">
      <c r="A4295">
        <f t="shared" si="404"/>
        <v>4295</v>
      </c>
      <c r="B4295" t="str">
        <f>IF(HLOOKUP("Memory",'vInfo (Imported)'!$1:$5000,A4295,FALSE)&gt;0,HLOOKUP("Memory",'vInfo (Imported)'!$1:$5000,A4295,FALSE),"")</f>
        <v/>
      </c>
      <c r="C4295" t="str">
        <f>IF(HLOOKUP("CPUs",'vInfo (Imported)'!$1:$5000,A4295,FALSE)&gt;0,
HLOOKUP("CPUs",'vInfo (Imported)'!$1:$5000,A4295,FALSE),
"")</f>
        <v/>
      </c>
      <c r="D4295" t="str">
        <f>IF(HLOOKUP($D$1,'vInfo (Imported)'!$1:$5000,A4295,FALSE)&gt;0,
HLOOKUP($D$1,'vInfo (Imported)'!$1:$5000,A4295,FALSE),
"")</f>
        <v/>
      </c>
      <c r="E4295" t="str">
        <f>IF(HLOOKUP("Category",'vInfo (Imported)'!$1:$5000,A4295,FALSE)&gt;0,
HLOOKUP("Category",'vInfo (Imported)'!$1:$5000,A4295,FALSE),
"")</f>
        <v/>
      </c>
      <c r="F4295" t="str">
        <f>IF(HLOOKUP("OS according to the configuration file",'vInfo (Imported)'!$1:$5000,A4295,FALSE)&gt;0,
HLOOKUP("OS according to the configuration file",'vInfo (Imported)'!$1:$5000,A4295,FALSE),
"")</f>
        <v/>
      </c>
      <c r="G4295" s="1" t="str">
        <f>IF(HLOOKUP("Cluster",'vInfo (Imported)'!$1:$5000,A4295,FALSE)&gt;0,
HLOOKUP("Cluster",'vInfo (Imported)'!$1:$5000,A4295,FALSE),
"")</f>
        <v/>
      </c>
      <c r="K4295" s="28">
        <f>'vCluster (Imported)'!A4295</f>
        <v>0</v>
      </c>
      <c r="L4295">
        <f t="shared" si="405"/>
        <v>0</v>
      </c>
      <c r="M4295">
        <f t="shared" si="406"/>
        <v>0</v>
      </c>
      <c r="N4295">
        <f t="shared" si="407"/>
        <v>0</v>
      </c>
      <c r="O4295" s="1">
        <f t="shared" si="408"/>
        <v>0</v>
      </c>
      <c r="P4295">
        <f>SUMIFS('vCluster (Imported)'!$G:$G,'vCluster (Imported)'!$A:$A,K4295)</f>
        <v>0</v>
      </c>
      <c r="Q4295">
        <f t="shared" si="409"/>
        <v>0</v>
      </c>
    </row>
    <row r="4296" spans="1:17" x14ac:dyDescent="0.3">
      <c r="A4296">
        <f t="shared" si="404"/>
        <v>4296</v>
      </c>
      <c r="B4296" t="str">
        <f>IF(HLOOKUP("Memory",'vInfo (Imported)'!$1:$5000,A4296,FALSE)&gt;0,HLOOKUP("Memory",'vInfo (Imported)'!$1:$5000,A4296,FALSE),"")</f>
        <v/>
      </c>
      <c r="C4296" t="str">
        <f>IF(HLOOKUP("CPUs",'vInfo (Imported)'!$1:$5000,A4296,FALSE)&gt;0,
HLOOKUP("CPUs",'vInfo (Imported)'!$1:$5000,A4296,FALSE),
"")</f>
        <v/>
      </c>
      <c r="D4296" t="str">
        <f>IF(HLOOKUP($D$1,'vInfo (Imported)'!$1:$5000,A4296,FALSE)&gt;0,
HLOOKUP($D$1,'vInfo (Imported)'!$1:$5000,A4296,FALSE),
"")</f>
        <v/>
      </c>
      <c r="E4296" t="str">
        <f>IF(HLOOKUP("Category",'vInfo (Imported)'!$1:$5000,A4296,FALSE)&gt;0,
HLOOKUP("Category",'vInfo (Imported)'!$1:$5000,A4296,FALSE),
"")</f>
        <v/>
      </c>
      <c r="F4296" t="str">
        <f>IF(HLOOKUP("OS according to the configuration file",'vInfo (Imported)'!$1:$5000,A4296,FALSE)&gt;0,
HLOOKUP("OS according to the configuration file",'vInfo (Imported)'!$1:$5000,A4296,FALSE),
"")</f>
        <v/>
      </c>
      <c r="G4296" s="1" t="str">
        <f>IF(HLOOKUP("Cluster",'vInfo (Imported)'!$1:$5000,A4296,FALSE)&gt;0,
HLOOKUP("Cluster",'vInfo (Imported)'!$1:$5000,A4296,FALSE),
"")</f>
        <v/>
      </c>
      <c r="K4296" s="28">
        <f>'vCluster (Imported)'!A4296</f>
        <v>0</v>
      </c>
      <c r="L4296">
        <f t="shared" si="405"/>
        <v>0</v>
      </c>
      <c r="M4296">
        <f t="shared" si="406"/>
        <v>0</v>
      </c>
      <c r="N4296">
        <f t="shared" si="407"/>
        <v>0</v>
      </c>
      <c r="O4296" s="1">
        <f t="shared" si="408"/>
        <v>0</v>
      </c>
      <c r="P4296">
        <f>SUMIFS('vCluster (Imported)'!$G:$G,'vCluster (Imported)'!$A:$A,K4296)</f>
        <v>0</v>
      </c>
      <c r="Q4296">
        <f t="shared" si="409"/>
        <v>0</v>
      </c>
    </row>
    <row r="4297" spans="1:17" x14ac:dyDescent="0.3">
      <c r="A4297">
        <f t="shared" si="404"/>
        <v>4297</v>
      </c>
      <c r="B4297" t="str">
        <f>IF(HLOOKUP("Memory",'vInfo (Imported)'!$1:$5000,A4297,FALSE)&gt;0,HLOOKUP("Memory",'vInfo (Imported)'!$1:$5000,A4297,FALSE),"")</f>
        <v/>
      </c>
      <c r="C4297" t="str">
        <f>IF(HLOOKUP("CPUs",'vInfo (Imported)'!$1:$5000,A4297,FALSE)&gt;0,
HLOOKUP("CPUs",'vInfo (Imported)'!$1:$5000,A4297,FALSE),
"")</f>
        <v/>
      </c>
      <c r="D4297" t="str">
        <f>IF(HLOOKUP($D$1,'vInfo (Imported)'!$1:$5000,A4297,FALSE)&gt;0,
HLOOKUP($D$1,'vInfo (Imported)'!$1:$5000,A4297,FALSE),
"")</f>
        <v/>
      </c>
      <c r="E4297" t="str">
        <f>IF(HLOOKUP("Category",'vInfo (Imported)'!$1:$5000,A4297,FALSE)&gt;0,
HLOOKUP("Category",'vInfo (Imported)'!$1:$5000,A4297,FALSE),
"")</f>
        <v/>
      </c>
      <c r="F4297" t="str">
        <f>IF(HLOOKUP("OS according to the configuration file",'vInfo (Imported)'!$1:$5000,A4297,FALSE)&gt;0,
HLOOKUP("OS according to the configuration file",'vInfo (Imported)'!$1:$5000,A4297,FALSE),
"")</f>
        <v/>
      </c>
      <c r="G4297" s="1" t="str">
        <f>IF(HLOOKUP("Cluster",'vInfo (Imported)'!$1:$5000,A4297,FALSE)&gt;0,
HLOOKUP("Cluster",'vInfo (Imported)'!$1:$5000,A4297,FALSE),
"")</f>
        <v/>
      </c>
      <c r="K4297" s="28">
        <f>'vCluster (Imported)'!A4297</f>
        <v>0</v>
      </c>
      <c r="L4297">
        <f t="shared" si="405"/>
        <v>0</v>
      </c>
      <c r="M4297">
        <f t="shared" si="406"/>
        <v>0</v>
      </c>
      <c r="N4297">
        <f t="shared" si="407"/>
        <v>0</v>
      </c>
      <c r="O4297" s="1">
        <f t="shared" si="408"/>
        <v>0</v>
      </c>
      <c r="P4297">
        <f>SUMIFS('vCluster (Imported)'!$G:$G,'vCluster (Imported)'!$A:$A,K4297)</f>
        <v>0</v>
      </c>
      <c r="Q4297">
        <f t="shared" si="409"/>
        <v>0</v>
      </c>
    </row>
    <row r="4298" spans="1:17" x14ac:dyDescent="0.3">
      <c r="A4298">
        <f t="shared" si="404"/>
        <v>4298</v>
      </c>
      <c r="B4298" t="str">
        <f>IF(HLOOKUP("Memory",'vInfo (Imported)'!$1:$5000,A4298,FALSE)&gt;0,HLOOKUP("Memory",'vInfo (Imported)'!$1:$5000,A4298,FALSE),"")</f>
        <v/>
      </c>
      <c r="C4298" t="str">
        <f>IF(HLOOKUP("CPUs",'vInfo (Imported)'!$1:$5000,A4298,FALSE)&gt;0,
HLOOKUP("CPUs",'vInfo (Imported)'!$1:$5000,A4298,FALSE),
"")</f>
        <v/>
      </c>
      <c r="D4298" t="str">
        <f>IF(HLOOKUP($D$1,'vInfo (Imported)'!$1:$5000,A4298,FALSE)&gt;0,
HLOOKUP($D$1,'vInfo (Imported)'!$1:$5000,A4298,FALSE),
"")</f>
        <v/>
      </c>
      <c r="E4298" t="str">
        <f>IF(HLOOKUP("Category",'vInfo (Imported)'!$1:$5000,A4298,FALSE)&gt;0,
HLOOKUP("Category",'vInfo (Imported)'!$1:$5000,A4298,FALSE),
"")</f>
        <v/>
      </c>
      <c r="F4298" t="str">
        <f>IF(HLOOKUP("OS according to the configuration file",'vInfo (Imported)'!$1:$5000,A4298,FALSE)&gt;0,
HLOOKUP("OS according to the configuration file",'vInfo (Imported)'!$1:$5000,A4298,FALSE),
"")</f>
        <v/>
      </c>
      <c r="G4298" s="1" t="str">
        <f>IF(HLOOKUP("Cluster",'vInfo (Imported)'!$1:$5000,A4298,FALSE)&gt;0,
HLOOKUP("Cluster",'vInfo (Imported)'!$1:$5000,A4298,FALSE),
"")</f>
        <v/>
      </c>
      <c r="K4298" s="28">
        <f>'vCluster (Imported)'!A4298</f>
        <v>0</v>
      </c>
      <c r="L4298">
        <f t="shared" si="405"/>
        <v>0</v>
      </c>
      <c r="M4298">
        <f t="shared" si="406"/>
        <v>0</v>
      </c>
      <c r="N4298">
        <f t="shared" si="407"/>
        <v>0</v>
      </c>
      <c r="O4298" s="1">
        <f t="shared" si="408"/>
        <v>0</v>
      </c>
      <c r="P4298">
        <f>SUMIFS('vCluster (Imported)'!$G:$G,'vCluster (Imported)'!$A:$A,K4298)</f>
        <v>0</v>
      </c>
      <c r="Q4298">
        <f t="shared" si="409"/>
        <v>0</v>
      </c>
    </row>
    <row r="4299" spans="1:17" x14ac:dyDescent="0.3">
      <c r="A4299">
        <f t="shared" si="404"/>
        <v>4299</v>
      </c>
      <c r="B4299" t="str">
        <f>IF(HLOOKUP("Memory",'vInfo (Imported)'!$1:$5000,A4299,FALSE)&gt;0,HLOOKUP("Memory",'vInfo (Imported)'!$1:$5000,A4299,FALSE),"")</f>
        <v/>
      </c>
      <c r="C4299" t="str">
        <f>IF(HLOOKUP("CPUs",'vInfo (Imported)'!$1:$5000,A4299,FALSE)&gt;0,
HLOOKUP("CPUs",'vInfo (Imported)'!$1:$5000,A4299,FALSE),
"")</f>
        <v/>
      </c>
      <c r="D4299" t="str">
        <f>IF(HLOOKUP($D$1,'vInfo (Imported)'!$1:$5000,A4299,FALSE)&gt;0,
HLOOKUP($D$1,'vInfo (Imported)'!$1:$5000,A4299,FALSE),
"")</f>
        <v/>
      </c>
      <c r="E4299" t="str">
        <f>IF(HLOOKUP("Category",'vInfo (Imported)'!$1:$5000,A4299,FALSE)&gt;0,
HLOOKUP("Category",'vInfo (Imported)'!$1:$5000,A4299,FALSE),
"")</f>
        <v/>
      </c>
      <c r="F4299" t="str">
        <f>IF(HLOOKUP("OS according to the configuration file",'vInfo (Imported)'!$1:$5000,A4299,FALSE)&gt;0,
HLOOKUP("OS according to the configuration file",'vInfo (Imported)'!$1:$5000,A4299,FALSE),
"")</f>
        <v/>
      </c>
      <c r="G4299" s="1" t="str">
        <f>IF(HLOOKUP("Cluster",'vInfo (Imported)'!$1:$5000,A4299,FALSE)&gt;0,
HLOOKUP("Cluster",'vInfo (Imported)'!$1:$5000,A4299,FALSE),
"")</f>
        <v/>
      </c>
      <c r="K4299" s="28">
        <f>'vCluster (Imported)'!A4299</f>
        <v>0</v>
      </c>
      <c r="L4299">
        <f t="shared" si="405"/>
        <v>0</v>
      </c>
      <c r="M4299">
        <f t="shared" si="406"/>
        <v>0</v>
      </c>
      <c r="N4299">
        <f t="shared" si="407"/>
        <v>0</v>
      </c>
      <c r="O4299" s="1">
        <f t="shared" si="408"/>
        <v>0</v>
      </c>
      <c r="P4299">
        <f>SUMIFS('vCluster (Imported)'!$G:$G,'vCluster (Imported)'!$A:$A,K4299)</f>
        <v>0</v>
      </c>
      <c r="Q4299">
        <f t="shared" si="409"/>
        <v>0</v>
      </c>
    </row>
    <row r="4300" spans="1:17" x14ac:dyDescent="0.3">
      <c r="A4300">
        <f t="shared" si="404"/>
        <v>4300</v>
      </c>
      <c r="B4300" t="str">
        <f>IF(HLOOKUP("Memory",'vInfo (Imported)'!$1:$5000,A4300,FALSE)&gt;0,HLOOKUP("Memory",'vInfo (Imported)'!$1:$5000,A4300,FALSE),"")</f>
        <v/>
      </c>
      <c r="C4300" t="str">
        <f>IF(HLOOKUP("CPUs",'vInfo (Imported)'!$1:$5000,A4300,FALSE)&gt;0,
HLOOKUP("CPUs",'vInfo (Imported)'!$1:$5000,A4300,FALSE),
"")</f>
        <v/>
      </c>
      <c r="D4300" t="str">
        <f>IF(HLOOKUP($D$1,'vInfo (Imported)'!$1:$5000,A4300,FALSE)&gt;0,
HLOOKUP($D$1,'vInfo (Imported)'!$1:$5000,A4300,FALSE),
"")</f>
        <v/>
      </c>
      <c r="E4300" t="str">
        <f>IF(HLOOKUP("Category",'vInfo (Imported)'!$1:$5000,A4300,FALSE)&gt;0,
HLOOKUP("Category",'vInfo (Imported)'!$1:$5000,A4300,FALSE),
"")</f>
        <v/>
      </c>
      <c r="F4300" t="str">
        <f>IF(HLOOKUP("OS according to the configuration file",'vInfo (Imported)'!$1:$5000,A4300,FALSE)&gt;0,
HLOOKUP("OS according to the configuration file",'vInfo (Imported)'!$1:$5000,A4300,FALSE),
"")</f>
        <v/>
      </c>
      <c r="G4300" s="1" t="str">
        <f>IF(HLOOKUP("Cluster",'vInfo (Imported)'!$1:$5000,A4300,FALSE)&gt;0,
HLOOKUP("Cluster",'vInfo (Imported)'!$1:$5000,A4300,FALSE),
"")</f>
        <v/>
      </c>
      <c r="K4300" s="28">
        <f>'vCluster (Imported)'!A4300</f>
        <v>0</v>
      </c>
      <c r="L4300">
        <f t="shared" si="405"/>
        <v>0</v>
      </c>
      <c r="M4300">
        <f t="shared" si="406"/>
        <v>0</v>
      </c>
      <c r="N4300">
        <f t="shared" si="407"/>
        <v>0</v>
      </c>
      <c r="O4300" s="1">
        <f t="shared" si="408"/>
        <v>0</v>
      </c>
      <c r="P4300">
        <f>SUMIFS('vCluster (Imported)'!$G:$G,'vCluster (Imported)'!$A:$A,K4300)</f>
        <v>0</v>
      </c>
      <c r="Q4300">
        <f t="shared" si="409"/>
        <v>0</v>
      </c>
    </row>
    <row r="4301" spans="1:17" x14ac:dyDescent="0.3">
      <c r="A4301">
        <f t="shared" si="404"/>
        <v>4301</v>
      </c>
      <c r="B4301" t="str">
        <f>IF(HLOOKUP("Memory",'vInfo (Imported)'!$1:$5000,A4301,FALSE)&gt;0,HLOOKUP("Memory",'vInfo (Imported)'!$1:$5000,A4301,FALSE),"")</f>
        <v/>
      </c>
      <c r="C4301" t="str">
        <f>IF(HLOOKUP("CPUs",'vInfo (Imported)'!$1:$5000,A4301,FALSE)&gt;0,
HLOOKUP("CPUs",'vInfo (Imported)'!$1:$5000,A4301,FALSE),
"")</f>
        <v/>
      </c>
      <c r="D4301" t="str">
        <f>IF(HLOOKUP($D$1,'vInfo (Imported)'!$1:$5000,A4301,FALSE)&gt;0,
HLOOKUP($D$1,'vInfo (Imported)'!$1:$5000,A4301,FALSE),
"")</f>
        <v/>
      </c>
      <c r="E4301" t="str">
        <f>IF(HLOOKUP("Category",'vInfo (Imported)'!$1:$5000,A4301,FALSE)&gt;0,
HLOOKUP("Category",'vInfo (Imported)'!$1:$5000,A4301,FALSE),
"")</f>
        <v/>
      </c>
      <c r="F4301" t="str">
        <f>IF(HLOOKUP("OS according to the configuration file",'vInfo (Imported)'!$1:$5000,A4301,FALSE)&gt;0,
HLOOKUP("OS according to the configuration file",'vInfo (Imported)'!$1:$5000,A4301,FALSE),
"")</f>
        <v/>
      </c>
      <c r="G4301" s="1" t="str">
        <f>IF(HLOOKUP("Cluster",'vInfo (Imported)'!$1:$5000,A4301,FALSE)&gt;0,
HLOOKUP("Cluster",'vInfo (Imported)'!$1:$5000,A4301,FALSE),
"")</f>
        <v/>
      </c>
      <c r="K4301" s="28">
        <f>'vCluster (Imported)'!A4301</f>
        <v>0</v>
      </c>
      <c r="L4301">
        <f t="shared" si="405"/>
        <v>0</v>
      </c>
      <c r="M4301">
        <f t="shared" si="406"/>
        <v>0</v>
      </c>
      <c r="N4301">
        <f t="shared" si="407"/>
        <v>0</v>
      </c>
      <c r="O4301" s="1">
        <f t="shared" si="408"/>
        <v>0</v>
      </c>
      <c r="P4301">
        <f>SUMIFS('vCluster (Imported)'!$G:$G,'vCluster (Imported)'!$A:$A,K4301)</f>
        <v>0</v>
      </c>
      <c r="Q4301">
        <f t="shared" si="409"/>
        <v>0</v>
      </c>
    </row>
    <row r="4302" spans="1:17" x14ac:dyDescent="0.3">
      <c r="A4302">
        <f t="shared" si="404"/>
        <v>4302</v>
      </c>
      <c r="B4302" t="str">
        <f>IF(HLOOKUP("Memory",'vInfo (Imported)'!$1:$5000,A4302,FALSE)&gt;0,HLOOKUP("Memory",'vInfo (Imported)'!$1:$5000,A4302,FALSE),"")</f>
        <v/>
      </c>
      <c r="C4302" t="str">
        <f>IF(HLOOKUP("CPUs",'vInfo (Imported)'!$1:$5000,A4302,FALSE)&gt;0,
HLOOKUP("CPUs",'vInfo (Imported)'!$1:$5000,A4302,FALSE),
"")</f>
        <v/>
      </c>
      <c r="D4302" t="str">
        <f>IF(HLOOKUP($D$1,'vInfo (Imported)'!$1:$5000,A4302,FALSE)&gt;0,
HLOOKUP($D$1,'vInfo (Imported)'!$1:$5000,A4302,FALSE),
"")</f>
        <v/>
      </c>
      <c r="E4302" t="str">
        <f>IF(HLOOKUP("Category",'vInfo (Imported)'!$1:$5000,A4302,FALSE)&gt;0,
HLOOKUP("Category",'vInfo (Imported)'!$1:$5000,A4302,FALSE),
"")</f>
        <v/>
      </c>
      <c r="F4302" t="str">
        <f>IF(HLOOKUP("OS according to the configuration file",'vInfo (Imported)'!$1:$5000,A4302,FALSE)&gt;0,
HLOOKUP("OS according to the configuration file",'vInfo (Imported)'!$1:$5000,A4302,FALSE),
"")</f>
        <v/>
      </c>
      <c r="G4302" s="1" t="str">
        <f>IF(HLOOKUP("Cluster",'vInfo (Imported)'!$1:$5000,A4302,FALSE)&gt;0,
HLOOKUP("Cluster",'vInfo (Imported)'!$1:$5000,A4302,FALSE),
"")</f>
        <v/>
      </c>
      <c r="K4302" s="28">
        <f>'vCluster (Imported)'!A4302</f>
        <v>0</v>
      </c>
      <c r="L4302">
        <f t="shared" si="405"/>
        <v>0</v>
      </c>
      <c r="M4302">
        <f t="shared" si="406"/>
        <v>0</v>
      </c>
      <c r="N4302">
        <f t="shared" si="407"/>
        <v>0</v>
      </c>
      <c r="O4302" s="1">
        <f t="shared" si="408"/>
        <v>0</v>
      </c>
      <c r="P4302">
        <f>SUMIFS('vCluster (Imported)'!$G:$G,'vCluster (Imported)'!$A:$A,K4302)</f>
        <v>0</v>
      </c>
      <c r="Q4302">
        <f t="shared" si="409"/>
        <v>0</v>
      </c>
    </row>
    <row r="4303" spans="1:17" x14ac:dyDescent="0.3">
      <c r="A4303">
        <f t="shared" si="404"/>
        <v>4303</v>
      </c>
      <c r="B4303" t="str">
        <f>IF(HLOOKUP("Memory",'vInfo (Imported)'!$1:$5000,A4303,FALSE)&gt;0,HLOOKUP("Memory",'vInfo (Imported)'!$1:$5000,A4303,FALSE),"")</f>
        <v/>
      </c>
      <c r="C4303" t="str">
        <f>IF(HLOOKUP("CPUs",'vInfo (Imported)'!$1:$5000,A4303,FALSE)&gt;0,
HLOOKUP("CPUs",'vInfo (Imported)'!$1:$5000,A4303,FALSE),
"")</f>
        <v/>
      </c>
      <c r="D4303" t="str">
        <f>IF(HLOOKUP($D$1,'vInfo (Imported)'!$1:$5000,A4303,FALSE)&gt;0,
HLOOKUP($D$1,'vInfo (Imported)'!$1:$5000,A4303,FALSE),
"")</f>
        <v/>
      </c>
      <c r="E4303" t="str">
        <f>IF(HLOOKUP("Category",'vInfo (Imported)'!$1:$5000,A4303,FALSE)&gt;0,
HLOOKUP("Category",'vInfo (Imported)'!$1:$5000,A4303,FALSE),
"")</f>
        <v/>
      </c>
      <c r="F4303" t="str">
        <f>IF(HLOOKUP("OS according to the configuration file",'vInfo (Imported)'!$1:$5000,A4303,FALSE)&gt;0,
HLOOKUP("OS according to the configuration file",'vInfo (Imported)'!$1:$5000,A4303,FALSE),
"")</f>
        <v/>
      </c>
      <c r="G4303" s="1" t="str">
        <f>IF(HLOOKUP("Cluster",'vInfo (Imported)'!$1:$5000,A4303,FALSE)&gt;0,
HLOOKUP("Cluster",'vInfo (Imported)'!$1:$5000,A4303,FALSE),
"")</f>
        <v/>
      </c>
      <c r="K4303" s="28">
        <f>'vCluster (Imported)'!A4303</f>
        <v>0</v>
      </c>
      <c r="L4303">
        <f t="shared" si="405"/>
        <v>0</v>
      </c>
      <c r="M4303">
        <f t="shared" si="406"/>
        <v>0</v>
      </c>
      <c r="N4303">
        <f t="shared" si="407"/>
        <v>0</v>
      </c>
      <c r="O4303" s="1">
        <f t="shared" si="408"/>
        <v>0</v>
      </c>
      <c r="P4303">
        <f>SUMIFS('vCluster (Imported)'!$G:$G,'vCluster (Imported)'!$A:$A,K4303)</f>
        <v>0</v>
      </c>
      <c r="Q4303">
        <f t="shared" si="409"/>
        <v>0</v>
      </c>
    </row>
    <row r="4304" spans="1:17" x14ac:dyDescent="0.3">
      <c r="A4304">
        <f t="shared" si="404"/>
        <v>4304</v>
      </c>
      <c r="B4304" t="str">
        <f>IF(HLOOKUP("Memory",'vInfo (Imported)'!$1:$5000,A4304,FALSE)&gt;0,HLOOKUP("Memory",'vInfo (Imported)'!$1:$5000,A4304,FALSE),"")</f>
        <v/>
      </c>
      <c r="C4304" t="str">
        <f>IF(HLOOKUP("CPUs",'vInfo (Imported)'!$1:$5000,A4304,FALSE)&gt;0,
HLOOKUP("CPUs",'vInfo (Imported)'!$1:$5000,A4304,FALSE),
"")</f>
        <v/>
      </c>
      <c r="D4304" t="str">
        <f>IF(HLOOKUP($D$1,'vInfo (Imported)'!$1:$5000,A4304,FALSE)&gt;0,
HLOOKUP($D$1,'vInfo (Imported)'!$1:$5000,A4304,FALSE),
"")</f>
        <v/>
      </c>
      <c r="E4304" t="str">
        <f>IF(HLOOKUP("Category",'vInfo (Imported)'!$1:$5000,A4304,FALSE)&gt;0,
HLOOKUP("Category",'vInfo (Imported)'!$1:$5000,A4304,FALSE),
"")</f>
        <v/>
      </c>
      <c r="F4304" t="str">
        <f>IF(HLOOKUP("OS according to the configuration file",'vInfo (Imported)'!$1:$5000,A4304,FALSE)&gt;0,
HLOOKUP("OS according to the configuration file",'vInfo (Imported)'!$1:$5000,A4304,FALSE),
"")</f>
        <v/>
      </c>
      <c r="G4304" s="1" t="str">
        <f>IF(HLOOKUP("Cluster",'vInfo (Imported)'!$1:$5000,A4304,FALSE)&gt;0,
HLOOKUP("Cluster",'vInfo (Imported)'!$1:$5000,A4304,FALSE),
"")</f>
        <v/>
      </c>
      <c r="K4304" s="28">
        <f>'vCluster (Imported)'!A4304</f>
        <v>0</v>
      </c>
      <c r="L4304">
        <f t="shared" si="405"/>
        <v>0</v>
      </c>
      <c r="M4304">
        <f t="shared" si="406"/>
        <v>0</v>
      </c>
      <c r="N4304">
        <f t="shared" si="407"/>
        <v>0</v>
      </c>
      <c r="O4304" s="1">
        <f t="shared" si="408"/>
        <v>0</v>
      </c>
      <c r="P4304">
        <f>SUMIFS('vCluster (Imported)'!$G:$G,'vCluster (Imported)'!$A:$A,K4304)</f>
        <v>0</v>
      </c>
      <c r="Q4304">
        <f t="shared" si="409"/>
        <v>0</v>
      </c>
    </row>
    <row r="4305" spans="1:17" x14ac:dyDescent="0.3">
      <c r="A4305">
        <f t="shared" si="404"/>
        <v>4305</v>
      </c>
      <c r="B4305" t="str">
        <f>IF(HLOOKUP("Memory",'vInfo (Imported)'!$1:$5000,A4305,FALSE)&gt;0,HLOOKUP("Memory",'vInfo (Imported)'!$1:$5000,A4305,FALSE),"")</f>
        <v/>
      </c>
      <c r="C4305" t="str">
        <f>IF(HLOOKUP("CPUs",'vInfo (Imported)'!$1:$5000,A4305,FALSE)&gt;0,
HLOOKUP("CPUs",'vInfo (Imported)'!$1:$5000,A4305,FALSE),
"")</f>
        <v/>
      </c>
      <c r="D4305" t="str">
        <f>IF(HLOOKUP($D$1,'vInfo (Imported)'!$1:$5000,A4305,FALSE)&gt;0,
HLOOKUP($D$1,'vInfo (Imported)'!$1:$5000,A4305,FALSE),
"")</f>
        <v/>
      </c>
      <c r="E4305" t="str">
        <f>IF(HLOOKUP("Category",'vInfo (Imported)'!$1:$5000,A4305,FALSE)&gt;0,
HLOOKUP("Category",'vInfo (Imported)'!$1:$5000,A4305,FALSE),
"")</f>
        <v/>
      </c>
      <c r="F4305" t="str">
        <f>IF(HLOOKUP("OS according to the configuration file",'vInfo (Imported)'!$1:$5000,A4305,FALSE)&gt;0,
HLOOKUP("OS according to the configuration file",'vInfo (Imported)'!$1:$5000,A4305,FALSE),
"")</f>
        <v/>
      </c>
      <c r="G4305" s="1" t="str">
        <f>IF(HLOOKUP("Cluster",'vInfo (Imported)'!$1:$5000,A4305,FALSE)&gt;0,
HLOOKUP("Cluster",'vInfo (Imported)'!$1:$5000,A4305,FALSE),
"")</f>
        <v/>
      </c>
      <c r="K4305" s="28">
        <f>'vCluster (Imported)'!A4305</f>
        <v>0</v>
      </c>
      <c r="L4305">
        <f t="shared" si="405"/>
        <v>0</v>
      </c>
      <c r="M4305">
        <f t="shared" si="406"/>
        <v>0</v>
      </c>
      <c r="N4305">
        <f t="shared" si="407"/>
        <v>0</v>
      </c>
      <c r="O4305" s="1">
        <f t="shared" si="408"/>
        <v>0</v>
      </c>
      <c r="P4305">
        <f>SUMIFS('vCluster (Imported)'!$G:$G,'vCluster (Imported)'!$A:$A,K4305)</f>
        <v>0</v>
      </c>
      <c r="Q4305">
        <f t="shared" si="409"/>
        <v>0</v>
      </c>
    </row>
    <row r="4306" spans="1:17" x14ac:dyDescent="0.3">
      <c r="A4306">
        <f t="shared" si="404"/>
        <v>4306</v>
      </c>
      <c r="B4306" t="str">
        <f>IF(HLOOKUP("Memory",'vInfo (Imported)'!$1:$5000,A4306,FALSE)&gt;0,HLOOKUP("Memory",'vInfo (Imported)'!$1:$5000,A4306,FALSE),"")</f>
        <v/>
      </c>
      <c r="C4306" t="str">
        <f>IF(HLOOKUP("CPUs",'vInfo (Imported)'!$1:$5000,A4306,FALSE)&gt;0,
HLOOKUP("CPUs",'vInfo (Imported)'!$1:$5000,A4306,FALSE),
"")</f>
        <v/>
      </c>
      <c r="D4306" t="str">
        <f>IF(HLOOKUP($D$1,'vInfo (Imported)'!$1:$5000,A4306,FALSE)&gt;0,
HLOOKUP($D$1,'vInfo (Imported)'!$1:$5000,A4306,FALSE),
"")</f>
        <v/>
      </c>
      <c r="E4306" t="str">
        <f>IF(HLOOKUP("Category",'vInfo (Imported)'!$1:$5000,A4306,FALSE)&gt;0,
HLOOKUP("Category",'vInfo (Imported)'!$1:$5000,A4306,FALSE),
"")</f>
        <v/>
      </c>
      <c r="F4306" t="str">
        <f>IF(HLOOKUP("OS according to the configuration file",'vInfo (Imported)'!$1:$5000,A4306,FALSE)&gt;0,
HLOOKUP("OS according to the configuration file",'vInfo (Imported)'!$1:$5000,A4306,FALSE),
"")</f>
        <v/>
      </c>
      <c r="G4306" s="1" t="str">
        <f>IF(HLOOKUP("Cluster",'vInfo (Imported)'!$1:$5000,A4306,FALSE)&gt;0,
HLOOKUP("Cluster",'vInfo (Imported)'!$1:$5000,A4306,FALSE),
"")</f>
        <v/>
      </c>
      <c r="K4306" s="28">
        <f>'vCluster (Imported)'!A4306</f>
        <v>0</v>
      </c>
      <c r="L4306">
        <f t="shared" si="405"/>
        <v>0</v>
      </c>
      <c r="M4306">
        <f t="shared" si="406"/>
        <v>0</v>
      </c>
      <c r="N4306">
        <f t="shared" si="407"/>
        <v>0</v>
      </c>
      <c r="O4306" s="1">
        <f t="shared" si="408"/>
        <v>0</v>
      </c>
      <c r="P4306">
        <f>SUMIFS('vCluster (Imported)'!$G:$G,'vCluster (Imported)'!$A:$A,K4306)</f>
        <v>0</v>
      </c>
      <c r="Q4306">
        <f t="shared" si="409"/>
        <v>0</v>
      </c>
    </row>
    <row r="4307" spans="1:17" x14ac:dyDescent="0.3">
      <c r="A4307">
        <f t="shared" si="404"/>
        <v>4307</v>
      </c>
      <c r="B4307" t="str">
        <f>IF(HLOOKUP("Memory",'vInfo (Imported)'!$1:$5000,A4307,FALSE)&gt;0,HLOOKUP("Memory",'vInfo (Imported)'!$1:$5000,A4307,FALSE),"")</f>
        <v/>
      </c>
      <c r="C4307" t="str">
        <f>IF(HLOOKUP("CPUs",'vInfo (Imported)'!$1:$5000,A4307,FALSE)&gt;0,
HLOOKUP("CPUs",'vInfo (Imported)'!$1:$5000,A4307,FALSE),
"")</f>
        <v/>
      </c>
      <c r="D4307" t="str">
        <f>IF(HLOOKUP($D$1,'vInfo (Imported)'!$1:$5000,A4307,FALSE)&gt;0,
HLOOKUP($D$1,'vInfo (Imported)'!$1:$5000,A4307,FALSE),
"")</f>
        <v/>
      </c>
      <c r="E4307" t="str">
        <f>IF(HLOOKUP("Category",'vInfo (Imported)'!$1:$5000,A4307,FALSE)&gt;0,
HLOOKUP("Category",'vInfo (Imported)'!$1:$5000,A4307,FALSE),
"")</f>
        <v/>
      </c>
      <c r="F4307" t="str">
        <f>IF(HLOOKUP("OS according to the configuration file",'vInfo (Imported)'!$1:$5000,A4307,FALSE)&gt;0,
HLOOKUP("OS according to the configuration file",'vInfo (Imported)'!$1:$5000,A4307,FALSE),
"")</f>
        <v/>
      </c>
      <c r="G4307" s="1" t="str">
        <f>IF(HLOOKUP("Cluster",'vInfo (Imported)'!$1:$5000,A4307,FALSE)&gt;0,
HLOOKUP("Cluster",'vInfo (Imported)'!$1:$5000,A4307,FALSE),
"")</f>
        <v/>
      </c>
      <c r="K4307" s="28">
        <f>'vCluster (Imported)'!A4307</f>
        <v>0</v>
      </c>
      <c r="L4307">
        <f t="shared" si="405"/>
        <v>0</v>
      </c>
      <c r="M4307">
        <f t="shared" si="406"/>
        <v>0</v>
      </c>
      <c r="N4307">
        <f t="shared" si="407"/>
        <v>0</v>
      </c>
      <c r="O4307" s="1">
        <f t="shared" si="408"/>
        <v>0</v>
      </c>
      <c r="P4307">
        <f>SUMIFS('vCluster (Imported)'!$G:$G,'vCluster (Imported)'!$A:$A,K4307)</f>
        <v>0</v>
      </c>
      <c r="Q4307">
        <f t="shared" si="409"/>
        <v>0</v>
      </c>
    </row>
    <row r="4308" spans="1:17" x14ac:dyDescent="0.3">
      <c r="A4308">
        <f t="shared" si="404"/>
        <v>4308</v>
      </c>
      <c r="B4308" t="str">
        <f>IF(HLOOKUP("Memory",'vInfo (Imported)'!$1:$5000,A4308,FALSE)&gt;0,HLOOKUP("Memory",'vInfo (Imported)'!$1:$5000,A4308,FALSE),"")</f>
        <v/>
      </c>
      <c r="C4308" t="str">
        <f>IF(HLOOKUP("CPUs",'vInfo (Imported)'!$1:$5000,A4308,FALSE)&gt;0,
HLOOKUP("CPUs",'vInfo (Imported)'!$1:$5000,A4308,FALSE),
"")</f>
        <v/>
      </c>
      <c r="D4308" t="str">
        <f>IF(HLOOKUP($D$1,'vInfo (Imported)'!$1:$5000,A4308,FALSE)&gt;0,
HLOOKUP($D$1,'vInfo (Imported)'!$1:$5000,A4308,FALSE),
"")</f>
        <v/>
      </c>
      <c r="E4308" t="str">
        <f>IF(HLOOKUP("Category",'vInfo (Imported)'!$1:$5000,A4308,FALSE)&gt;0,
HLOOKUP("Category",'vInfo (Imported)'!$1:$5000,A4308,FALSE),
"")</f>
        <v/>
      </c>
      <c r="F4308" t="str">
        <f>IF(HLOOKUP("OS according to the configuration file",'vInfo (Imported)'!$1:$5000,A4308,FALSE)&gt;0,
HLOOKUP("OS according to the configuration file",'vInfo (Imported)'!$1:$5000,A4308,FALSE),
"")</f>
        <v/>
      </c>
      <c r="G4308" s="1" t="str">
        <f>IF(HLOOKUP("Cluster",'vInfo (Imported)'!$1:$5000,A4308,FALSE)&gt;0,
HLOOKUP("Cluster",'vInfo (Imported)'!$1:$5000,A4308,FALSE),
"")</f>
        <v/>
      </c>
      <c r="K4308" s="28">
        <f>'vCluster (Imported)'!A4308</f>
        <v>0</v>
      </c>
      <c r="L4308">
        <f t="shared" si="405"/>
        <v>0</v>
      </c>
      <c r="M4308">
        <f t="shared" si="406"/>
        <v>0</v>
      </c>
      <c r="N4308">
        <f t="shared" si="407"/>
        <v>0</v>
      </c>
      <c r="O4308" s="1">
        <f t="shared" si="408"/>
        <v>0</v>
      </c>
      <c r="P4308">
        <f>SUMIFS('vCluster (Imported)'!$G:$G,'vCluster (Imported)'!$A:$A,K4308)</f>
        <v>0</v>
      </c>
      <c r="Q4308">
        <f t="shared" si="409"/>
        <v>0</v>
      </c>
    </row>
    <row r="4309" spans="1:17" x14ac:dyDescent="0.3">
      <c r="A4309">
        <f t="shared" si="404"/>
        <v>4309</v>
      </c>
      <c r="B4309" t="str">
        <f>IF(HLOOKUP("Memory",'vInfo (Imported)'!$1:$5000,A4309,FALSE)&gt;0,HLOOKUP("Memory",'vInfo (Imported)'!$1:$5000,A4309,FALSE),"")</f>
        <v/>
      </c>
      <c r="C4309" t="str">
        <f>IF(HLOOKUP("CPUs",'vInfo (Imported)'!$1:$5000,A4309,FALSE)&gt;0,
HLOOKUP("CPUs",'vInfo (Imported)'!$1:$5000,A4309,FALSE),
"")</f>
        <v/>
      </c>
      <c r="D4309" t="str">
        <f>IF(HLOOKUP($D$1,'vInfo (Imported)'!$1:$5000,A4309,FALSE)&gt;0,
HLOOKUP($D$1,'vInfo (Imported)'!$1:$5000,A4309,FALSE),
"")</f>
        <v/>
      </c>
      <c r="E4309" t="str">
        <f>IF(HLOOKUP("Category",'vInfo (Imported)'!$1:$5000,A4309,FALSE)&gt;0,
HLOOKUP("Category",'vInfo (Imported)'!$1:$5000,A4309,FALSE),
"")</f>
        <v/>
      </c>
      <c r="F4309" t="str">
        <f>IF(HLOOKUP("OS according to the configuration file",'vInfo (Imported)'!$1:$5000,A4309,FALSE)&gt;0,
HLOOKUP("OS according to the configuration file",'vInfo (Imported)'!$1:$5000,A4309,FALSE),
"")</f>
        <v/>
      </c>
      <c r="G4309" s="1" t="str">
        <f>IF(HLOOKUP("Cluster",'vInfo (Imported)'!$1:$5000,A4309,FALSE)&gt;0,
HLOOKUP("Cluster",'vInfo (Imported)'!$1:$5000,A4309,FALSE),
"")</f>
        <v/>
      </c>
      <c r="K4309" s="28">
        <f>'vCluster (Imported)'!A4309</f>
        <v>0</v>
      </c>
      <c r="L4309">
        <f t="shared" si="405"/>
        <v>0</v>
      </c>
      <c r="M4309">
        <f t="shared" si="406"/>
        <v>0</v>
      </c>
      <c r="N4309">
        <f t="shared" si="407"/>
        <v>0</v>
      </c>
      <c r="O4309" s="1">
        <f t="shared" si="408"/>
        <v>0</v>
      </c>
      <c r="P4309">
        <f>SUMIFS('vCluster (Imported)'!$G:$G,'vCluster (Imported)'!$A:$A,K4309)</f>
        <v>0</v>
      </c>
      <c r="Q4309">
        <f t="shared" si="409"/>
        <v>0</v>
      </c>
    </row>
    <row r="4310" spans="1:17" x14ac:dyDescent="0.3">
      <c r="A4310">
        <f t="shared" si="404"/>
        <v>4310</v>
      </c>
      <c r="B4310" t="str">
        <f>IF(HLOOKUP("Memory",'vInfo (Imported)'!$1:$5000,A4310,FALSE)&gt;0,HLOOKUP("Memory",'vInfo (Imported)'!$1:$5000,A4310,FALSE),"")</f>
        <v/>
      </c>
      <c r="C4310" t="str">
        <f>IF(HLOOKUP("CPUs",'vInfo (Imported)'!$1:$5000,A4310,FALSE)&gt;0,
HLOOKUP("CPUs",'vInfo (Imported)'!$1:$5000,A4310,FALSE),
"")</f>
        <v/>
      </c>
      <c r="D4310" t="str">
        <f>IF(HLOOKUP($D$1,'vInfo (Imported)'!$1:$5000,A4310,FALSE)&gt;0,
HLOOKUP($D$1,'vInfo (Imported)'!$1:$5000,A4310,FALSE),
"")</f>
        <v/>
      </c>
      <c r="E4310" t="str">
        <f>IF(HLOOKUP("Category",'vInfo (Imported)'!$1:$5000,A4310,FALSE)&gt;0,
HLOOKUP("Category",'vInfo (Imported)'!$1:$5000,A4310,FALSE),
"")</f>
        <v/>
      </c>
      <c r="F4310" t="str">
        <f>IF(HLOOKUP("OS according to the configuration file",'vInfo (Imported)'!$1:$5000,A4310,FALSE)&gt;0,
HLOOKUP("OS according to the configuration file",'vInfo (Imported)'!$1:$5000,A4310,FALSE),
"")</f>
        <v/>
      </c>
      <c r="G4310" s="1" t="str">
        <f>IF(HLOOKUP("Cluster",'vInfo (Imported)'!$1:$5000,A4310,FALSE)&gt;0,
HLOOKUP("Cluster",'vInfo (Imported)'!$1:$5000,A4310,FALSE),
"")</f>
        <v/>
      </c>
      <c r="K4310" s="28">
        <f>'vCluster (Imported)'!A4310</f>
        <v>0</v>
      </c>
      <c r="L4310">
        <f t="shared" si="405"/>
        <v>0</v>
      </c>
      <c r="M4310">
        <f t="shared" si="406"/>
        <v>0</v>
      </c>
      <c r="N4310">
        <f t="shared" si="407"/>
        <v>0</v>
      </c>
      <c r="O4310" s="1">
        <f t="shared" si="408"/>
        <v>0</v>
      </c>
      <c r="P4310">
        <f>SUMIFS('vCluster (Imported)'!$G:$G,'vCluster (Imported)'!$A:$A,K4310)</f>
        <v>0</v>
      </c>
      <c r="Q4310">
        <f t="shared" si="409"/>
        <v>0</v>
      </c>
    </row>
    <row r="4311" spans="1:17" x14ac:dyDescent="0.3">
      <c r="A4311">
        <f t="shared" si="404"/>
        <v>4311</v>
      </c>
      <c r="B4311" t="str">
        <f>IF(HLOOKUP("Memory",'vInfo (Imported)'!$1:$5000,A4311,FALSE)&gt;0,HLOOKUP("Memory",'vInfo (Imported)'!$1:$5000,A4311,FALSE),"")</f>
        <v/>
      </c>
      <c r="C4311" t="str">
        <f>IF(HLOOKUP("CPUs",'vInfo (Imported)'!$1:$5000,A4311,FALSE)&gt;0,
HLOOKUP("CPUs",'vInfo (Imported)'!$1:$5000,A4311,FALSE),
"")</f>
        <v/>
      </c>
      <c r="D4311" t="str">
        <f>IF(HLOOKUP($D$1,'vInfo (Imported)'!$1:$5000,A4311,FALSE)&gt;0,
HLOOKUP($D$1,'vInfo (Imported)'!$1:$5000,A4311,FALSE),
"")</f>
        <v/>
      </c>
      <c r="E4311" t="str">
        <f>IF(HLOOKUP("Category",'vInfo (Imported)'!$1:$5000,A4311,FALSE)&gt;0,
HLOOKUP("Category",'vInfo (Imported)'!$1:$5000,A4311,FALSE),
"")</f>
        <v/>
      </c>
      <c r="F4311" t="str">
        <f>IF(HLOOKUP("OS according to the configuration file",'vInfo (Imported)'!$1:$5000,A4311,FALSE)&gt;0,
HLOOKUP("OS according to the configuration file",'vInfo (Imported)'!$1:$5000,A4311,FALSE),
"")</f>
        <v/>
      </c>
      <c r="G4311" s="1" t="str">
        <f>IF(HLOOKUP("Cluster",'vInfo (Imported)'!$1:$5000,A4311,FALSE)&gt;0,
HLOOKUP("Cluster",'vInfo (Imported)'!$1:$5000,A4311,FALSE),
"")</f>
        <v/>
      </c>
      <c r="K4311" s="28">
        <f>'vCluster (Imported)'!A4311</f>
        <v>0</v>
      </c>
      <c r="L4311">
        <f t="shared" si="405"/>
        <v>0</v>
      </c>
      <c r="M4311">
        <f t="shared" si="406"/>
        <v>0</v>
      </c>
      <c r="N4311">
        <f t="shared" si="407"/>
        <v>0</v>
      </c>
      <c r="O4311" s="1">
        <f t="shared" si="408"/>
        <v>0</v>
      </c>
      <c r="P4311">
        <f>SUMIFS('vCluster (Imported)'!$G:$G,'vCluster (Imported)'!$A:$A,K4311)</f>
        <v>0</v>
      </c>
      <c r="Q4311">
        <f t="shared" si="409"/>
        <v>0</v>
      </c>
    </row>
    <row r="4312" spans="1:17" x14ac:dyDescent="0.3">
      <c r="A4312">
        <f t="shared" si="404"/>
        <v>4312</v>
      </c>
      <c r="B4312" t="str">
        <f>IF(HLOOKUP("Memory",'vInfo (Imported)'!$1:$5000,A4312,FALSE)&gt;0,HLOOKUP("Memory",'vInfo (Imported)'!$1:$5000,A4312,FALSE),"")</f>
        <v/>
      </c>
      <c r="C4312" t="str">
        <f>IF(HLOOKUP("CPUs",'vInfo (Imported)'!$1:$5000,A4312,FALSE)&gt;0,
HLOOKUP("CPUs",'vInfo (Imported)'!$1:$5000,A4312,FALSE),
"")</f>
        <v/>
      </c>
      <c r="D4312" t="str">
        <f>IF(HLOOKUP($D$1,'vInfo (Imported)'!$1:$5000,A4312,FALSE)&gt;0,
HLOOKUP($D$1,'vInfo (Imported)'!$1:$5000,A4312,FALSE),
"")</f>
        <v/>
      </c>
      <c r="E4312" t="str">
        <f>IF(HLOOKUP("Category",'vInfo (Imported)'!$1:$5000,A4312,FALSE)&gt;0,
HLOOKUP("Category",'vInfo (Imported)'!$1:$5000,A4312,FALSE),
"")</f>
        <v/>
      </c>
      <c r="F4312" t="str">
        <f>IF(HLOOKUP("OS according to the configuration file",'vInfo (Imported)'!$1:$5000,A4312,FALSE)&gt;0,
HLOOKUP("OS according to the configuration file",'vInfo (Imported)'!$1:$5000,A4312,FALSE),
"")</f>
        <v/>
      </c>
      <c r="G4312" s="1" t="str">
        <f>IF(HLOOKUP("Cluster",'vInfo (Imported)'!$1:$5000,A4312,FALSE)&gt;0,
HLOOKUP("Cluster",'vInfo (Imported)'!$1:$5000,A4312,FALSE),
"")</f>
        <v/>
      </c>
      <c r="K4312" s="28">
        <f>'vCluster (Imported)'!A4312</f>
        <v>0</v>
      </c>
      <c r="L4312">
        <f t="shared" si="405"/>
        <v>0</v>
      </c>
      <c r="M4312">
        <f t="shared" si="406"/>
        <v>0</v>
      </c>
      <c r="N4312">
        <f t="shared" si="407"/>
        <v>0</v>
      </c>
      <c r="O4312" s="1">
        <f t="shared" si="408"/>
        <v>0</v>
      </c>
      <c r="P4312">
        <f>SUMIFS('vCluster (Imported)'!$G:$G,'vCluster (Imported)'!$A:$A,K4312)</f>
        <v>0</v>
      </c>
      <c r="Q4312">
        <f t="shared" si="409"/>
        <v>0</v>
      </c>
    </row>
    <row r="4313" spans="1:17" x14ac:dyDescent="0.3">
      <c r="A4313">
        <f t="shared" si="404"/>
        <v>4313</v>
      </c>
      <c r="B4313" t="str">
        <f>IF(HLOOKUP("Memory",'vInfo (Imported)'!$1:$5000,A4313,FALSE)&gt;0,HLOOKUP("Memory",'vInfo (Imported)'!$1:$5000,A4313,FALSE),"")</f>
        <v/>
      </c>
      <c r="C4313" t="str">
        <f>IF(HLOOKUP("CPUs",'vInfo (Imported)'!$1:$5000,A4313,FALSE)&gt;0,
HLOOKUP("CPUs",'vInfo (Imported)'!$1:$5000,A4313,FALSE),
"")</f>
        <v/>
      </c>
      <c r="D4313" t="str">
        <f>IF(HLOOKUP($D$1,'vInfo (Imported)'!$1:$5000,A4313,FALSE)&gt;0,
HLOOKUP($D$1,'vInfo (Imported)'!$1:$5000,A4313,FALSE),
"")</f>
        <v/>
      </c>
      <c r="E4313" t="str">
        <f>IF(HLOOKUP("Category",'vInfo (Imported)'!$1:$5000,A4313,FALSE)&gt;0,
HLOOKUP("Category",'vInfo (Imported)'!$1:$5000,A4313,FALSE),
"")</f>
        <v/>
      </c>
      <c r="F4313" t="str">
        <f>IF(HLOOKUP("OS according to the configuration file",'vInfo (Imported)'!$1:$5000,A4313,FALSE)&gt;0,
HLOOKUP("OS according to the configuration file",'vInfo (Imported)'!$1:$5000,A4313,FALSE),
"")</f>
        <v/>
      </c>
      <c r="G4313" s="1" t="str">
        <f>IF(HLOOKUP("Cluster",'vInfo (Imported)'!$1:$5000,A4313,FALSE)&gt;0,
HLOOKUP("Cluster",'vInfo (Imported)'!$1:$5000,A4313,FALSE),
"")</f>
        <v/>
      </c>
      <c r="K4313" s="28">
        <f>'vCluster (Imported)'!A4313</f>
        <v>0</v>
      </c>
      <c r="L4313">
        <f t="shared" si="405"/>
        <v>0</v>
      </c>
      <c r="M4313">
        <f t="shared" si="406"/>
        <v>0</v>
      </c>
      <c r="N4313">
        <f t="shared" si="407"/>
        <v>0</v>
      </c>
      <c r="O4313" s="1">
        <f t="shared" si="408"/>
        <v>0</v>
      </c>
      <c r="P4313">
        <f>SUMIFS('vCluster (Imported)'!$G:$G,'vCluster (Imported)'!$A:$A,K4313)</f>
        <v>0</v>
      </c>
      <c r="Q4313">
        <f t="shared" si="409"/>
        <v>0</v>
      </c>
    </row>
    <row r="4314" spans="1:17" x14ac:dyDescent="0.3">
      <c r="A4314">
        <f t="shared" si="404"/>
        <v>4314</v>
      </c>
      <c r="B4314" t="str">
        <f>IF(HLOOKUP("Memory",'vInfo (Imported)'!$1:$5000,A4314,FALSE)&gt;0,HLOOKUP("Memory",'vInfo (Imported)'!$1:$5000,A4314,FALSE),"")</f>
        <v/>
      </c>
      <c r="C4314" t="str">
        <f>IF(HLOOKUP("CPUs",'vInfo (Imported)'!$1:$5000,A4314,FALSE)&gt;0,
HLOOKUP("CPUs",'vInfo (Imported)'!$1:$5000,A4314,FALSE),
"")</f>
        <v/>
      </c>
      <c r="D4314" t="str">
        <f>IF(HLOOKUP($D$1,'vInfo (Imported)'!$1:$5000,A4314,FALSE)&gt;0,
HLOOKUP($D$1,'vInfo (Imported)'!$1:$5000,A4314,FALSE),
"")</f>
        <v/>
      </c>
      <c r="E4314" t="str">
        <f>IF(HLOOKUP("Category",'vInfo (Imported)'!$1:$5000,A4314,FALSE)&gt;0,
HLOOKUP("Category",'vInfo (Imported)'!$1:$5000,A4314,FALSE),
"")</f>
        <v/>
      </c>
      <c r="F4314" t="str">
        <f>IF(HLOOKUP("OS according to the configuration file",'vInfo (Imported)'!$1:$5000,A4314,FALSE)&gt;0,
HLOOKUP("OS according to the configuration file",'vInfo (Imported)'!$1:$5000,A4314,FALSE),
"")</f>
        <v/>
      </c>
      <c r="G4314" s="1" t="str">
        <f>IF(HLOOKUP("Cluster",'vInfo (Imported)'!$1:$5000,A4314,FALSE)&gt;0,
HLOOKUP("Cluster",'vInfo (Imported)'!$1:$5000,A4314,FALSE),
"")</f>
        <v/>
      </c>
      <c r="K4314" s="28">
        <f>'vCluster (Imported)'!A4314</f>
        <v>0</v>
      </c>
      <c r="L4314">
        <f t="shared" si="405"/>
        <v>0</v>
      </c>
      <c r="M4314">
        <f t="shared" si="406"/>
        <v>0</v>
      </c>
      <c r="N4314">
        <f t="shared" si="407"/>
        <v>0</v>
      </c>
      <c r="O4314" s="1">
        <f t="shared" si="408"/>
        <v>0</v>
      </c>
      <c r="P4314">
        <f>SUMIFS('vCluster (Imported)'!$G:$G,'vCluster (Imported)'!$A:$A,K4314)</f>
        <v>0</v>
      </c>
      <c r="Q4314">
        <f t="shared" si="409"/>
        <v>0</v>
      </c>
    </row>
    <row r="4315" spans="1:17" x14ac:dyDescent="0.3">
      <c r="A4315">
        <f t="shared" si="404"/>
        <v>4315</v>
      </c>
      <c r="B4315" t="str">
        <f>IF(HLOOKUP("Memory",'vInfo (Imported)'!$1:$5000,A4315,FALSE)&gt;0,HLOOKUP("Memory",'vInfo (Imported)'!$1:$5000,A4315,FALSE),"")</f>
        <v/>
      </c>
      <c r="C4315" t="str">
        <f>IF(HLOOKUP("CPUs",'vInfo (Imported)'!$1:$5000,A4315,FALSE)&gt;0,
HLOOKUP("CPUs",'vInfo (Imported)'!$1:$5000,A4315,FALSE),
"")</f>
        <v/>
      </c>
      <c r="D4315" t="str">
        <f>IF(HLOOKUP($D$1,'vInfo (Imported)'!$1:$5000,A4315,FALSE)&gt;0,
HLOOKUP($D$1,'vInfo (Imported)'!$1:$5000,A4315,FALSE),
"")</f>
        <v/>
      </c>
      <c r="E4315" t="str">
        <f>IF(HLOOKUP("Category",'vInfo (Imported)'!$1:$5000,A4315,FALSE)&gt;0,
HLOOKUP("Category",'vInfo (Imported)'!$1:$5000,A4315,FALSE),
"")</f>
        <v/>
      </c>
      <c r="F4315" t="str">
        <f>IF(HLOOKUP("OS according to the configuration file",'vInfo (Imported)'!$1:$5000,A4315,FALSE)&gt;0,
HLOOKUP("OS according to the configuration file",'vInfo (Imported)'!$1:$5000,A4315,FALSE),
"")</f>
        <v/>
      </c>
      <c r="G4315" s="1" t="str">
        <f>IF(HLOOKUP("Cluster",'vInfo (Imported)'!$1:$5000,A4315,FALSE)&gt;0,
HLOOKUP("Cluster",'vInfo (Imported)'!$1:$5000,A4315,FALSE),
"")</f>
        <v/>
      </c>
      <c r="K4315" s="28">
        <f>'vCluster (Imported)'!A4315</f>
        <v>0</v>
      </c>
      <c r="L4315">
        <f t="shared" si="405"/>
        <v>0</v>
      </c>
      <c r="M4315">
        <f t="shared" si="406"/>
        <v>0</v>
      </c>
      <c r="N4315">
        <f t="shared" si="407"/>
        <v>0</v>
      </c>
      <c r="O4315" s="1">
        <f t="shared" si="408"/>
        <v>0</v>
      </c>
      <c r="P4315">
        <f>SUMIFS('vCluster (Imported)'!$G:$G,'vCluster (Imported)'!$A:$A,K4315)</f>
        <v>0</v>
      </c>
      <c r="Q4315">
        <f t="shared" si="409"/>
        <v>0</v>
      </c>
    </row>
    <row r="4316" spans="1:17" x14ac:dyDescent="0.3">
      <c r="A4316">
        <f t="shared" si="404"/>
        <v>4316</v>
      </c>
      <c r="B4316" t="str">
        <f>IF(HLOOKUP("Memory",'vInfo (Imported)'!$1:$5000,A4316,FALSE)&gt;0,HLOOKUP("Memory",'vInfo (Imported)'!$1:$5000,A4316,FALSE),"")</f>
        <v/>
      </c>
      <c r="C4316" t="str">
        <f>IF(HLOOKUP("CPUs",'vInfo (Imported)'!$1:$5000,A4316,FALSE)&gt;0,
HLOOKUP("CPUs",'vInfo (Imported)'!$1:$5000,A4316,FALSE),
"")</f>
        <v/>
      </c>
      <c r="D4316" t="str">
        <f>IF(HLOOKUP($D$1,'vInfo (Imported)'!$1:$5000,A4316,FALSE)&gt;0,
HLOOKUP($D$1,'vInfo (Imported)'!$1:$5000,A4316,FALSE),
"")</f>
        <v/>
      </c>
      <c r="E4316" t="str">
        <f>IF(HLOOKUP("Category",'vInfo (Imported)'!$1:$5000,A4316,FALSE)&gt;0,
HLOOKUP("Category",'vInfo (Imported)'!$1:$5000,A4316,FALSE),
"")</f>
        <v/>
      </c>
      <c r="F4316" t="str">
        <f>IF(HLOOKUP("OS according to the configuration file",'vInfo (Imported)'!$1:$5000,A4316,FALSE)&gt;0,
HLOOKUP("OS according to the configuration file",'vInfo (Imported)'!$1:$5000,A4316,FALSE),
"")</f>
        <v/>
      </c>
      <c r="G4316" s="1" t="str">
        <f>IF(HLOOKUP("Cluster",'vInfo (Imported)'!$1:$5000,A4316,FALSE)&gt;0,
HLOOKUP("Cluster",'vInfo (Imported)'!$1:$5000,A4316,FALSE),
"")</f>
        <v/>
      </c>
      <c r="K4316" s="28">
        <f>'vCluster (Imported)'!A4316</f>
        <v>0</v>
      </c>
      <c r="L4316">
        <f t="shared" si="405"/>
        <v>0</v>
      </c>
      <c r="M4316">
        <f t="shared" si="406"/>
        <v>0</v>
      </c>
      <c r="N4316">
        <f t="shared" si="407"/>
        <v>0</v>
      </c>
      <c r="O4316" s="1">
        <f t="shared" si="408"/>
        <v>0</v>
      </c>
      <c r="P4316">
        <f>SUMIFS('vCluster (Imported)'!$G:$G,'vCluster (Imported)'!$A:$A,K4316)</f>
        <v>0</v>
      </c>
      <c r="Q4316">
        <f t="shared" si="409"/>
        <v>0</v>
      </c>
    </row>
    <row r="4317" spans="1:17" x14ac:dyDescent="0.3">
      <c r="A4317">
        <f t="shared" si="404"/>
        <v>4317</v>
      </c>
      <c r="B4317" t="str">
        <f>IF(HLOOKUP("Memory",'vInfo (Imported)'!$1:$5000,A4317,FALSE)&gt;0,HLOOKUP("Memory",'vInfo (Imported)'!$1:$5000,A4317,FALSE),"")</f>
        <v/>
      </c>
      <c r="C4317" t="str">
        <f>IF(HLOOKUP("CPUs",'vInfo (Imported)'!$1:$5000,A4317,FALSE)&gt;0,
HLOOKUP("CPUs",'vInfo (Imported)'!$1:$5000,A4317,FALSE),
"")</f>
        <v/>
      </c>
      <c r="D4317" t="str">
        <f>IF(HLOOKUP($D$1,'vInfo (Imported)'!$1:$5000,A4317,FALSE)&gt;0,
HLOOKUP($D$1,'vInfo (Imported)'!$1:$5000,A4317,FALSE),
"")</f>
        <v/>
      </c>
      <c r="E4317" t="str">
        <f>IF(HLOOKUP("Category",'vInfo (Imported)'!$1:$5000,A4317,FALSE)&gt;0,
HLOOKUP("Category",'vInfo (Imported)'!$1:$5000,A4317,FALSE),
"")</f>
        <v/>
      </c>
      <c r="F4317" t="str">
        <f>IF(HLOOKUP("OS according to the configuration file",'vInfo (Imported)'!$1:$5000,A4317,FALSE)&gt;0,
HLOOKUP("OS according to the configuration file",'vInfo (Imported)'!$1:$5000,A4317,FALSE),
"")</f>
        <v/>
      </c>
      <c r="G4317" s="1" t="str">
        <f>IF(HLOOKUP("Cluster",'vInfo (Imported)'!$1:$5000,A4317,FALSE)&gt;0,
HLOOKUP("Cluster",'vInfo (Imported)'!$1:$5000,A4317,FALSE),
"")</f>
        <v/>
      </c>
      <c r="K4317" s="28">
        <f>'vCluster (Imported)'!A4317</f>
        <v>0</v>
      </c>
      <c r="L4317">
        <f t="shared" si="405"/>
        <v>0</v>
      </c>
      <c r="M4317">
        <f t="shared" si="406"/>
        <v>0</v>
      </c>
      <c r="N4317">
        <f t="shared" si="407"/>
        <v>0</v>
      </c>
      <c r="O4317" s="1">
        <f t="shared" si="408"/>
        <v>0</v>
      </c>
      <c r="P4317">
        <f>SUMIFS('vCluster (Imported)'!$G:$G,'vCluster (Imported)'!$A:$A,K4317)</f>
        <v>0</v>
      </c>
      <c r="Q4317">
        <f t="shared" si="409"/>
        <v>0</v>
      </c>
    </row>
    <row r="4318" spans="1:17" x14ac:dyDescent="0.3">
      <c r="A4318">
        <f t="shared" si="404"/>
        <v>4318</v>
      </c>
      <c r="B4318" t="str">
        <f>IF(HLOOKUP("Memory",'vInfo (Imported)'!$1:$5000,A4318,FALSE)&gt;0,HLOOKUP("Memory",'vInfo (Imported)'!$1:$5000,A4318,FALSE),"")</f>
        <v/>
      </c>
      <c r="C4318" t="str">
        <f>IF(HLOOKUP("CPUs",'vInfo (Imported)'!$1:$5000,A4318,FALSE)&gt;0,
HLOOKUP("CPUs",'vInfo (Imported)'!$1:$5000,A4318,FALSE),
"")</f>
        <v/>
      </c>
      <c r="D4318" t="str">
        <f>IF(HLOOKUP($D$1,'vInfo (Imported)'!$1:$5000,A4318,FALSE)&gt;0,
HLOOKUP($D$1,'vInfo (Imported)'!$1:$5000,A4318,FALSE),
"")</f>
        <v/>
      </c>
      <c r="E4318" t="str">
        <f>IF(HLOOKUP("Category",'vInfo (Imported)'!$1:$5000,A4318,FALSE)&gt;0,
HLOOKUP("Category",'vInfo (Imported)'!$1:$5000,A4318,FALSE),
"")</f>
        <v/>
      </c>
      <c r="F4318" t="str">
        <f>IF(HLOOKUP("OS according to the configuration file",'vInfo (Imported)'!$1:$5000,A4318,FALSE)&gt;0,
HLOOKUP("OS according to the configuration file",'vInfo (Imported)'!$1:$5000,A4318,FALSE),
"")</f>
        <v/>
      </c>
      <c r="G4318" s="1" t="str">
        <f>IF(HLOOKUP("Cluster",'vInfo (Imported)'!$1:$5000,A4318,FALSE)&gt;0,
HLOOKUP("Cluster",'vInfo (Imported)'!$1:$5000,A4318,FALSE),
"")</f>
        <v/>
      </c>
      <c r="K4318" s="28">
        <f>'vCluster (Imported)'!A4318</f>
        <v>0</v>
      </c>
      <c r="L4318">
        <f t="shared" si="405"/>
        <v>0</v>
      </c>
      <c r="M4318">
        <f t="shared" si="406"/>
        <v>0</v>
      </c>
      <c r="N4318">
        <f t="shared" si="407"/>
        <v>0</v>
      </c>
      <c r="O4318" s="1">
        <f t="shared" si="408"/>
        <v>0</v>
      </c>
      <c r="P4318">
        <f>SUMIFS('vCluster (Imported)'!$G:$G,'vCluster (Imported)'!$A:$A,K4318)</f>
        <v>0</v>
      </c>
      <c r="Q4318">
        <f t="shared" si="409"/>
        <v>0</v>
      </c>
    </row>
    <row r="4319" spans="1:17" x14ac:dyDescent="0.3">
      <c r="A4319">
        <f t="shared" si="404"/>
        <v>4319</v>
      </c>
      <c r="B4319" t="str">
        <f>IF(HLOOKUP("Memory",'vInfo (Imported)'!$1:$5000,A4319,FALSE)&gt;0,HLOOKUP("Memory",'vInfo (Imported)'!$1:$5000,A4319,FALSE),"")</f>
        <v/>
      </c>
      <c r="C4319" t="str">
        <f>IF(HLOOKUP("CPUs",'vInfo (Imported)'!$1:$5000,A4319,FALSE)&gt;0,
HLOOKUP("CPUs",'vInfo (Imported)'!$1:$5000,A4319,FALSE),
"")</f>
        <v/>
      </c>
      <c r="D4319" t="str">
        <f>IF(HLOOKUP($D$1,'vInfo (Imported)'!$1:$5000,A4319,FALSE)&gt;0,
HLOOKUP($D$1,'vInfo (Imported)'!$1:$5000,A4319,FALSE),
"")</f>
        <v/>
      </c>
      <c r="E4319" t="str">
        <f>IF(HLOOKUP("Category",'vInfo (Imported)'!$1:$5000,A4319,FALSE)&gt;0,
HLOOKUP("Category",'vInfo (Imported)'!$1:$5000,A4319,FALSE),
"")</f>
        <v/>
      </c>
      <c r="F4319" t="str">
        <f>IF(HLOOKUP("OS according to the configuration file",'vInfo (Imported)'!$1:$5000,A4319,FALSE)&gt;0,
HLOOKUP("OS according to the configuration file",'vInfo (Imported)'!$1:$5000,A4319,FALSE),
"")</f>
        <v/>
      </c>
      <c r="G4319" s="1" t="str">
        <f>IF(HLOOKUP("Cluster",'vInfo (Imported)'!$1:$5000,A4319,FALSE)&gt;0,
HLOOKUP("Cluster",'vInfo (Imported)'!$1:$5000,A4319,FALSE),
"")</f>
        <v/>
      </c>
      <c r="K4319" s="28">
        <f>'vCluster (Imported)'!A4319</f>
        <v>0</v>
      </c>
      <c r="L4319">
        <f t="shared" si="405"/>
        <v>0</v>
      </c>
      <c r="M4319">
        <f t="shared" si="406"/>
        <v>0</v>
      </c>
      <c r="N4319">
        <f t="shared" si="407"/>
        <v>0</v>
      </c>
      <c r="O4319" s="1">
        <f t="shared" si="408"/>
        <v>0</v>
      </c>
      <c r="P4319">
        <f>SUMIFS('vCluster (Imported)'!$G:$G,'vCluster (Imported)'!$A:$A,K4319)</f>
        <v>0</v>
      </c>
      <c r="Q4319">
        <f t="shared" si="409"/>
        <v>0</v>
      </c>
    </row>
    <row r="4320" spans="1:17" x14ac:dyDescent="0.3">
      <c r="A4320">
        <f t="shared" si="404"/>
        <v>4320</v>
      </c>
      <c r="B4320" t="str">
        <f>IF(HLOOKUP("Memory",'vInfo (Imported)'!$1:$5000,A4320,FALSE)&gt;0,HLOOKUP("Memory",'vInfo (Imported)'!$1:$5000,A4320,FALSE),"")</f>
        <v/>
      </c>
      <c r="C4320" t="str">
        <f>IF(HLOOKUP("CPUs",'vInfo (Imported)'!$1:$5000,A4320,FALSE)&gt;0,
HLOOKUP("CPUs",'vInfo (Imported)'!$1:$5000,A4320,FALSE),
"")</f>
        <v/>
      </c>
      <c r="D4320" t="str">
        <f>IF(HLOOKUP($D$1,'vInfo (Imported)'!$1:$5000,A4320,FALSE)&gt;0,
HLOOKUP($D$1,'vInfo (Imported)'!$1:$5000,A4320,FALSE),
"")</f>
        <v/>
      </c>
      <c r="E4320" t="str">
        <f>IF(HLOOKUP("Category",'vInfo (Imported)'!$1:$5000,A4320,FALSE)&gt;0,
HLOOKUP("Category",'vInfo (Imported)'!$1:$5000,A4320,FALSE),
"")</f>
        <v/>
      </c>
      <c r="F4320" t="str">
        <f>IF(HLOOKUP("OS according to the configuration file",'vInfo (Imported)'!$1:$5000,A4320,FALSE)&gt;0,
HLOOKUP("OS according to the configuration file",'vInfo (Imported)'!$1:$5000,A4320,FALSE),
"")</f>
        <v/>
      </c>
      <c r="G4320" s="1" t="str">
        <f>IF(HLOOKUP("Cluster",'vInfo (Imported)'!$1:$5000,A4320,FALSE)&gt;0,
HLOOKUP("Cluster",'vInfo (Imported)'!$1:$5000,A4320,FALSE),
"")</f>
        <v/>
      </c>
      <c r="K4320" s="28">
        <f>'vCluster (Imported)'!A4320</f>
        <v>0</v>
      </c>
      <c r="L4320">
        <f t="shared" si="405"/>
        <v>0</v>
      </c>
      <c r="M4320">
        <f t="shared" si="406"/>
        <v>0</v>
      </c>
      <c r="N4320">
        <f t="shared" si="407"/>
        <v>0</v>
      </c>
      <c r="O4320" s="1">
        <f t="shared" si="408"/>
        <v>0</v>
      </c>
      <c r="P4320">
        <f>SUMIFS('vCluster (Imported)'!$G:$G,'vCluster (Imported)'!$A:$A,K4320)</f>
        <v>0</v>
      </c>
      <c r="Q4320">
        <f t="shared" si="409"/>
        <v>0</v>
      </c>
    </row>
    <row r="4321" spans="1:17" x14ac:dyDescent="0.3">
      <c r="A4321">
        <f t="shared" si="404"/>
        <v>4321</v>
      </c>
      <c r="B4321" t="str">
        <f>IF(HLOOKUP("Memory",'vInfo (Imported)'!$1:$5000,A4321,FALSE)&gt;0,HLOOKUP("Memory",'vInfo (Imported)'!$1:$5000,A4321,FALSE),"")</f>
        <v/>
      </c>
      <c r="C4321" t="str">
        <f>IF(HLOOKUP("CPUs",'vInfo (Imported)'!$1:$5000,A4321,FALSE)&gt;0,
HLOOKUP("CPUs",'vInfo (Imported)'!$1:$5000,A4321,FALSE),
"")</f>
        <v/>
      </c>
      <c r="D4321" t="str">
        <f>IF(HLOOKUP($D$1,'vInfo (Imported)'!$1:$5000,A4321,FALSE)&gt;0,
HLOOKUP($D$1,'vInfo (Imported)'!$1:$5000,A4321,FALSE),
"")</f>
        <v/>
      </c>
      <c r="E4321" t="str">
        <f>IF(HLOOKUP("Category",'vInfo (Imported)'!$1:$5000,A4321,FALSE)&gt;0,
HLOOKUP("Category",'vInfo (Imported)'!$1:$5000,A4321,FALSE),
"")</f>
        <v/>
      </c>
      <c r="F4321" t="str">
        <f>IF(HLOOKUP("OS according to the configuration file",'vInfo (Imported)'!$1:$5000,A4321,FALSE)&gt;0,
HLOOKUP("OS according to the configuration file",'vInfo (Imported)'!$1:$5000,A4321,FALSE),
"")</f>
        <v/>
      </c>
      <c r="G4321" s="1" t="str">
        <f>IF(HLOOKUP("Cluster",'vInfo (Imported)'!$1:$5000,A4321,FALSE)&gt;0,
HLOOKUP("Cluster",'vInfo (Imported)'!$1:$5000,A4321,FALSE),
"")</f>
        <v/>
      </c>
      <c r="K4321" s="28">
        <f>'vCluster (Imported)'!A4321</f>
        <v>0</v>
      </c>
      <c r="L4321">
        <f t="shared" si="405"/>
        <v>0</v>
      </c>
      <c r="M4321">
        <f t="shared" si="406"/>
        <v>0</v>
      </c>
      <c r="N4321">
        <f t="shared" si="407"/>
        <v>0</v>
      </c>
      <c r="O4321" s="1">
        <f t="shared" si="408"/>
        <v>0</v>
      </c>
      <c r="P4321">
        <f>SUMIFS('vCluster (Imported)'!$G:$G,'vCluster (Imported)'!$A:$A,K4321)</f>
        <v>0</v>
      </c>
      <c r="Q4321">
        <f t="shared" si="409"/>
        <v>0</v>
      </c>
    </row>
    <row r="4322" spans="1:17" x14ac:dyDescent="0.3">
      <c r="A4322">
        <f t="shared" si="404"/>
        <v>4322</v>
      </c>
      <c r="B4322" t="str">
        <f>IF(HLOOKUP("Memory",'vInfo (Imported)'!$1:$5000,A4322,FALSE)&gt;0,HLOOKUP("Memory",'vInfo (Imported)'!$1:$5000,A4322,FALSE),"")</f>
        <v/>
      </c>
      <c r="C4322" t="str">
        <f>IF(HLOOKUP("CPUs",'vInfo (Imported)'!$1:$5000,A4322,FALSE)&gt;0,
HLOOKUP("CPUs",'vInfo (Imported)'!$1:$5000,A4322,FALSE),
"")</f>
        <v/>
      </c>
      <c r="D4322" t="str">
        <f>IF(HLOOKUP($D$1,'vInfo (Imported)'!$1:$5000,A4322,FALSE)&gt;0,
HLOOKUP($D$1,'vInfo (Imported)'!$1:$5000,A4322,FALSE),
"")</f>
        <v/>
      </c>
      <c r="E4322" t="str">
        <f>IF(HLOOKUP("Category",'vInfo (Imported)'!$1:$5000,A4322,FALSE)&gt;0,
HLOOKUP("Category",'vInfo (Imported)'!$1:$5000,A4322,FALSE),
"")</f>
        <v/>
      </c>
      <c r="F4322" t="str">
        <f>IF(HLOOKUP("OS according to the configuration file",'vInfo (Imported)'!$1:$5000,A4322,FALSE)&gt;0,
HLOOKUP("OS according to the configuration file",'vInfo (Imported)'!$1:$5000,A4322,FALSE),
"")</f>
        <v/>
      </c>
      <c r="G4322" s="1" t="str">
        <f>IF(HLOOKUP("Cluster",'vInfo (Imported)'!$1:$5000,A4322,FALSE)&gt;0,
HLOOKUP("Cluster",'vInfo (Imported)'!$1:$5000,A4322,FALSE),
"")</f>
        <v/>
      </c>
      <c r="K4322" s="28">
        <f>'vCluster (Imported)'!A4322</f>
        <v>0</v>
      </c>
      <c r="L4322">
        <f t="shared" si="405"/>
        <v>0</v>
      </c>
      <c r="M4322">
        <f t="shared" si="406"/>
        <v>0</v>
      </c>
      <c r="N4322">
        <f t="shared" si="407"/>
        <v>0</v>
      </c>
      <c r="O4322" s="1">
        <f t="shared" si="408"/>
        <v>0</v>
      </c>
      <c r="P4322">
        <f>SUMIFS('vCluster (Imported)'!$G:$G,'vCluster (Imported)'!$A:$A,K4322)</f>
        <v>0</v>
      </c>
      <c r="Q4322">
        <f t="shared" si="409"/>
        <v>0</v>
      </c>
    </row>
    <row r="4323" spans="1:17" x14ac:dyDescent="0.3">
      <c r="A4323">
        <f t="shared" si="404"/>
        <v>4323</v>
      </c>
      <c r="B4323" t="str">
        <f>IF(HLOOKUP("Memory",'vInfo (Imported)'!$1:$5000,A4323,FALSE)&gt;0,HLOOKUP("Memory",'vInfo (Imported)'!$1:$5000,A4323,FALSE),"")</f>
        <v/>
      </c>
      <c r="C4323" t="str">
        <f>IF(HLOOKUP("CPUs",'vInfo (Imported)'!$1:$5000,A4323,FALSE)&gt;0,
HLOOKUP("CPUs",'vInfo (Imported)'!$1:$5000,A4323,FALSE),
"")</f>
        <v/>
      </c>
      <c r="D4323" t="str">
        <f>IF(HLOOKUP($D$1,'vInfo (Imported)'!$1:$5000,A4323,FALSE)&gt;0,
HLOOKUP($D$1,'vInfo (Imported)'!$1:$5000,A4323,FALSE),
"")</f>
        <v/>
      </c>
      <c r="E4323" t="str">
        <f>IF(HLOOKUP("Category",'vInfo (Imported)'!$1:$5000,A4323,FALSE)&gt;0,
HLOOKUP("Category",'vInfo (Imported)'!$1:$5000,A4323,FALSE),
"")</f>
        <v/>
      </c>
      <c r="F4323" t="str">
        <f>IF(HLOOKUP("OS according to the configuration file",'vInfo (Imported)'!$1:$5000,A4323,FALSE)&gt;0,
HLOOKUP("OS according to the configuration file",'vInfo (Imported)'!$1:$5000,A4323,FALSE),
"")</f>
        <v/>
      </c>
      <c r="G4323" s="1" t="str">
        <f>IF(HLOOKUP("Cluster",'vInfo (Imported)'!$1:$5000,A4323,FALSE)&gt;0,
HLOOKUP("Cluster",'vInfo (Imported)'!$1:$5000,A4323,FALSE),
"")</f>
        <v/>
      </c>
      <c r="K4323" s="28">
        <f>'vCluster (Imported)'!A4323</f>
        <v>0</v>
      </c>
      <c r="L4323">
        <f t="shared" si="405"/>
        <v>0</v>
      </c>
      <c r="M4323">
        <f t="shared" si="406"/>
        <v>0</v>
      </c>
      <c r="N4323">
        <f t="shared" si="407"/>
        <v>0</v>
      </c>
      <c r="O4323" s="1">
        <f t="shared" si="408"/>
        <v>0</v>
      </c>
      <c r="P4323">
        <f>SUMIFS('vCluster (Imported)'!$G:$G,'vCluster (Imported)'!$A:$A,K4323)</f>
        <v>0</v>
      </c>
      <c r="Q4323">
        <f t="shared" si="409"/>
        <v>0</v>
      </c>
    </row>
    <row r="4324" spans="1:17" x14ac:dyDescent="0.3">
      <c r="A4324">
        <f t="shared" si="404"/>
        <v>4324</v>
      </c>
      <c r="B4324" t="str">
        <f>IF(HLOOKUP("Memory",'vInfo (Imported)'!$1:$5000,A4324,FALSE)&gt;0,HLOOKUP("Memory",'vInfo (Imported)'!$1:$5000,A4324,FALSE),"")</f>
        <v/>
      </c>
      <c r="C4324" t="str">
        <f>IF(HLOOKUP("CPUs",'vInfo (Imported)'!$1:$5000,A4324,FALSE)&gt;0,
HLOOKUP("CPUs",'vInfo (Imported)'!$1:$5000,A4324,FALSE),
"")</f>
        <v/>
      </c>
      <c r="D4324" t="str">
        <f>IF(HLOOKUP($D$1,'vInfo (Imported)'!$1:$5000,A4324,FALSE)&gt;0,
HLOOKUP($D$1,'vInfo (Imported)'!$1:$5000,A4324,FALSE),
"")</f>
        <v/>
      </c>
      <c r="E4324" t="str">
        <f>IF(HLOOKUP("Category",'vInfo (Imported)'!$1:$5000,A4324,FALSE)&gt;0,
HLOOKUP("Category",'vInfo (Imported)'!$1:$5000,A4324,FALSE),
"")</f>
        <v/>
      </c>
      <c r="F4324" t="str">
        <f>IF(HLOOKUP("OS according to the configuration file",'vInfo (Imported)'!$1:$5000,A4324,FALSE)&gt;0,
HLOOKUP("OS according to the configuration file",'vInfo (Imported)'!$1:$5000,A4324,FALSE),
"")</f>
        <v/>
      </c>
      <c r="G4324" s="1" t="str">
        <f>IF(HLOOKUP("Cluster",'vInfo (Imported)'!$1:$5000,A4324,FALSE)&gt;0,
HLOOKUP("Cluster",'vInfo (Imported)'!$1:$5000,A4324,FALSE),
"")</f>
        <v/>
      </c>
      <c r="K4324" s="28">
        <f>'vCluster (Imported)'!A4324</f>
        <v>0</v>
      </c>
      <c r="L4324">
        <f t="shared" si="405"/>
        <v>0</v>
      </c>
      <c r="M4324">
        <f t="shared" si="406"/>
        <v>0</v>
      </c>
      <c r="N4324">
        <f t="shared" si="407"/>
        <v>0</v>
      </c>
      <c r="O4324" s="1">
        <f t="shared" si="408"/>
        <v>0</v>
      </c>
      <c r="P4324">
        <f>SUMIFS('vCluster (Imported)'!$G:$G,'vCluster (Imported)'!$A:$A,K4324)</f>
        <v>0</v>
      </c>
      <c r="Q4324">
        <f t="shared" si="409"/>
        <v>0</v>
      </c>
    </row>
    <row r="4325" spans="1:17" x14ac:dyDescent="0.3">
      <c r="A4325">
        <f t="shared" si="404"/>
        <v>4325</v>
      </c>
      <c r="B4325" t="str">
        <f>IF(HLOOKUP("Memory",'vInfo (Imported)'!$1:$5000,A4325,FALSE)&gt;0,HLOOKUP("Memory",'vInfo (Imported)'!$1:$5000,A4325,FALSE),"")</f>
        <v/>
      </c>
      <c r="C4325" t="str">
        <f>IF(HLOOKUP("CPUs",'vInfo (Imported)'!$1:$5000,A4325,FALSE)&gt;0,
HLOOKUP("CPUs",'vInfo (Imported)'!$1:$5000,A4325,FALSE),
"")</f>
        <v/>
      </c>
      <c r="D4325" t="str">
        <f>IF(HLOOKUP($D$1,'vInfo (Imported)'!$1:$5000,A4325,FALSE)&gt;0,
HLOOKUP($D$1,'vInfo (Imported)'!$1:$5000,A4325,FALSE),
"")</f>
        <v/>
      </c>
      <c r="E4325" t="str">
        <f>IF(HLOOKUP("Category",'vInfo (Imported)'!$1:$5000,A4325,FALSE)&gt;0,
HLOOKUP("Category",'vInfo (Imported)'!$1:$5000,A4325,FALSE),
"")</f>
        <v/>
      </c>
      <c r="F4325" t="str">
        <f>IF(HLOOKUP("OS according to the configuration file",'vInfo (Imported)'!$1:$5000,A4325,FALSE)&gt;0,
HLOOKUP("OS according to the configuration file",'vInfo (Imported)'!$1:$5000,A4325,FALSE),
"")</f>
        <v/>
      </c>
      <c r="G4325" s="1" t="str">
        <f>IF(HLOOKUP("Cluster",'vInfo (Imported)'!$1:$5000,A4325,FALSE)&gt;0,
HLOOKUP("Cluster",'vInfo (Imported)'!$1:$5000,A4325,FALSE),
"")</f>
        <v/>
      </c>
      <c r="K4325" s="28">
        <f>'vCluster (Imported)'!A4325</f>
        <v>0</v>
      </c>
      <c r="L4325">
        <f t="shared" si="405"/>
        <v>0</v>
      </c>
      <c r="M4325">
        <f t="shared" si="406"/>
        <v>0</v>
      </c>
      <c r="N4325">
        <f t="shared" si="407"/>
        <v>0</v>
      </c>
      <c r="O4325" s="1">
        <f t="shared" si="408"/>
        <v>0</v>
      </c>
      <c r="P4325">
        <f>SUMIFS('vCluster (Imported)'!$G:$G,'vCluster (Imported)'!$A:$A,K4325)</f>
        <v>0</v>
      </c>
      <c r="Q4325">
        <f t="shared" si="409"/>
        <v>0</v>
      </c>
    </row>
    <row r="4326" spans="1:17" x14ac:dyDescent="0.3">
      <c r="A4326">
        <f t="shared" si="404"/>
        <v>4326</v>
      </c>
      <c r="B4326" t="str">
        <f>IF(HLOOKUP("Memory",'vInfo (Imported)'!$1:$5000,A4326,FALSE)&gt;0,HLOOKUP("Memory",'vInfo (Imported)'!$1:$5000,A4326,FALSE),"")</f>
        <v/>
      </c>
      <c r="C4326" t="str">
        <f>IF(HLOOKUP("CPUs",'vInfo (Imported)'!$1:$5000,A4326,FALSE)&gt;0,
HLOOKUP("CPUs",'vInfo (Imported)'!$1:$5000,A4326,FALSE),
"")</f>
        <v/>
      </c>
      <c r="D4326" t="str">
        <f>IF(HLOOKUP($D$1,'vInfo (Imported)'!$1:$5000,A4326,FALSE)&gt;0,
HLOOKUP($D$1,'vInfo (Imported)'!$1:$5000,A4326,FALSE),
"")</f>
        <v/>
      </c>
      <c r="E4326" t="str">
        <f>IF(HLOOKUP("Category",'vInfo (Imported)'!$1:$5000,A4326,FALSE)&gt;0,
HLOOKUP("Category",'vInfo (Imported)'!$1:$5000,A4326,FALSE),
"")</f>
        <v/>
      </c>
      <c r="F4326" t="str">
        <f>IF(HLOOKUP("OS according to the configuration file",'vInfo (Imported)'!$1:$5000,A4326,FALSE)&gt;0,
HLOOKUP("OS according to the configuration file",'vInfo (Imported)'!$1:$5000,A4326,FALSE),
"")</f>
        <v/>
      </c>
      <c r="G4326" s="1" t="str">
        <f>IF(HLOOKUP("Cluster",'vInfo (Imported)'!$1:$5000,A4326,FALSE)&gt;0,
HLOOKUP("Cluster",'vInfo (Imported)'!$1:$5000,A4326,FALSE),
"")</f>
        <v/>
      </c>
      <c r="K4326" s="28">
        <f>'vCluster (Imported)'!A4326</f>
        <v>0</v>
      </c>
      <c r="L4326">
        <f t="shared" si="405"/>
        <v>0</v>
      </c>
      <c r="M4326">
        <f t="shared" si="406"/>
        <v>0</v>
      </c>
      <c r="N4326">
        <f t="shared" si="407"/>
        <v>0</v>
      </c>
      <c r="O4326" s="1">
        <f t="shared" si="408"/>
        <v>0</v>
      </c>
      <c r="P4326">
        <f>SUMIFS('vCluster (Imported)'!$G:$G,'vCluster (Imported)'!$A:$A,K4326)</f>
        <v>0</v>
      </c>
      <c r="Q4326">
        <f t="shared" si="409"/>
        <v>0</v>
      </c>
    </row>
    <row r="4327" spans="1:17" x14ac:dyDescent="0.3">
      <c r="A4327">
        <f t="shared" si="404"/>
        <v>4327</v>
      </c>
      <c r="B4327" t="str">
        <f>IF(HLOOKUP("Memory",'vInfo (Imported)'!$1:$5000,A4327,FALSE)&gt;0,HLOOKUP("Memory",'vInfo (Imported)'!$1:$5000,A4327,FALSE),"")</f>
        <v/>
      </c>
      <c r="C4327" t="str">
        <f>IF(HLOOKUP("CPUs",'vInfo (Imported)'!$1:$5000,A4327,FALSE)&gt;0,
HLOOKUP("CPUs",'vInfo (Imported)'!$1:$5000,A4327,FALSE),
"")</f>
        <v/>
      </c>
      <c r="D4327" t="str">
        <f>IF(HLOOKUP($D$1,'vInfo (Imported)'!$1:$5000,A4327,FALSE)&gt;0,
HLOOKUP($D$1,'vInfo (Imported)'!$1:$5000,A4327,FALSE),
"")</f>
        <v/>
      </c>
      <c r="E4327" t="str">
        <f>IF(HLOOKUP("Category",'vInfo (Imported)'!$1:$5000,A4327,FALSE)&gt;0,
HLOOKUP("Category",'vInfo (Imported)'!$1:$5000,A4327,FALSE),
"")</f>
        <v/>
      </c>
      <c r="F4327" t="str">
        <f>IF(HLOOKUP("OS according to the configuration file",'vInfo (Imported)'!$1:$5000,A4327,FALSE)&gt;0,
HLOOKUP("OS according to the configuration file",'vInfo (Imported)'!$1:$5000,A4327,FALSE),
"")</f>
        <v/>
      </c>
      <c r="G4327" s="1" t="str">
        <f>IF(HLOOKUP("Cluster",'vInfo (Imported)'!$1:$5000,A4327,FALSE)&gt;0,
HLOOKUP("Cluster",'vInfo (Imported)'!$1:$5000,A4327,FALSE),
"")</f>
        <v/>
      </c>
      <c r="K4327" s="28">
        <f>'vCluster (Imported)'!A4327</f>
        <v>0</v>
      </c>
      <c r="L4327">
        <f t="shared" si="405"/>
        <v>0</v>
      </c>
      <c r="M4327">
        <f t="shared" si="406"/>
        <v>0</v>
      </c>
      <c r="N4327">
        <f t="shared" si="407"/>
        <v>0</v>
      </c>
      <c r="O4327" s="1">
        <f t="shared" si="408"/>
        <v>0</v>
      </c>
      <c r="P4327">
        <f>SUMIFS('vCluster (Imported)'!$G:$G,'vCluster (Imported)'!$A:$A,K4327)</f>
        <v>0</v>
      </c>
      <c r="Q4327">
        <f t="shared" si="409"/>
        <v>0</v>
      </c>
    </row>
    <row r="4328" spans="1:17" x14ac:dyDescent="0.3">
      <c r="A4328">
        <f t="shared" si="404"/>
        <v>4328</v>
      </c>
      <c r="B4328" t="str">
        <f>IF(HLOOKUP("Memory",'vInfo (Imported)'!$1:$5000,A4328,FALSE)&gt;0,HLOOKUP("Memory",'vInfo (Imported)'!$1:$5000,A4328,FALSE),"")</f>
        <v/>
      </c>
      <c r="C4328" t="str">
        <f>IF(HLOOKUP("CPUs",'vInfo (Imported)'!$1:$5000,A4328,FALSE)&gt;0,
HLOOKUP("CPUs",'vInfo (Imported)'!$1:$5000,A4328,FALSE),
"")</f>
        <v/>
      </c>
      <c r="D4328" t="str">
        <f>IF(HLOOKUP($D$1,'vInfo (Imported)'!$1:$5000,A4328,FALSE)&gt;0,
HLOOKUP($D$1,'vInfo (Imported)'!$1:$5000,A4328,FALSE),
"")</f>
        <v/>
      </c>
      <c r="E4328" t="str">
        <f>IF(HLOOKUP("Category",'vInfo (Imported)'!$1:$5000,A4328,FALSE)&gt;0,
HLOOKUP("Category",'vInfo (Imported)'!$1:$5000,A4328,FALSE),
"")</f>
        <v/>
      </c>
      <c r="F4328" t="str">
        <f>IF(HLOOKUP("OS according to the configuration file",'vInfo (Imported)'!$1:$5000,A4328,FALSE)&gt;0,
HLOOKUP("OS according to the configuration file",'vInfo (Imported)'!$1:$5000,A4328,FALSE),
"")</f>
        <v/>
      </c>
      <c r="G4328" s="1" t="str">
        <f>IF(HLOOKUP("Cluster",'vInfo (Imported)'!$1:$5000,A4328,FALSE)&gt;0,
HLOOKUP("Cluster",'vInfo (Imported)'!$1:$5000,A4328,FALSE),
"")</f>
        <v/>
      </c>
      <c r="K4328" s="28">
        <f>'vCluster (Imported)'!A4328</f>
        <v>0</v>
      </c>
      <c r="L4328">
        <f t="shared" si="405"/>
        <v>0</v>
      </c>
      <c r="M4328">
        <f t="shared" si="406"/>
        <v>0</v>
      </c>
      <c r="N4328">
        <f t="shared" si="407"/>
        <v>0</v>
      </c>
      <c r="O4328" s="1">
        <f t="shared" si="408"/>
        <v>0</v>
      </c>
      <c r="P4328">
        <f>SUMIFS('vCluster (Imported)'!$G:$G,'vCluster (Imported)'!$A:$A,K4328)</f>
        <v>0</v>
      </c>
      <c r="Q4328">
        <f t="shared" si="409"/>
        <v>0</v>
      </c>
    </row>
    <row r="4329" spans="1:17" x14ac:dyDescent="0.3">
      <c r="A4329">
        <f t="shared" si="404"/>
        <v>4329</v>
      </c>
      <c r="B4329" t="str">
        <f>IF(HLOOKUP("Memory",'vInfo (Imported)'!$1:$5000,A4329,FALSE)&gt;0,HLOOKUP("Memory",'vInfo (Imported)'!$1:$5000,A4329,FALSE),"")</f>
        <v/>
      </c>
      <c r="C4329" t="str">
        <f>IF(HLOOKUP("CPUs",'vInfo (Imported)'!$1:$5000,A4329,FALSE)&gt;0,
HLOOKUP("CPUs",'vInfo (Imported)'!$1:$5000,A4329,FALSE),
"")</f>
        <v/>
      </c>
      <c r="D4329" t="str">
        <f>IF(HLOOKUP($D$1,'vInfo (Imported)'!$1:$5000,A4329,FALSE)&gt;0,
HLOOKUP($D$1,'vInfo (Imported)'!$1:$5000,A4329,FALSE),
"")</f>
        <v/>
      </c>
      <c r="E4329" t="str">
        <f>IF(HLOOKUP("Category",'vInfo (Imported)'!$1:$5000,A4329,FALSE)&gt;0,
HLOOKUP("Category",'vInfo (Imported)'!$1:$5000,A4329,FALSE),
"")</f>
        <v/>
      </c>
      <c r="F4329" t="str">
        <f>IF(HLOOKUP("OS according to the configuration file",'vInfo (Imported)'!$1:$5000,A4329,FALSE)&gt;0,
HLOOKUP("OS according to the configuration file",'vInfo (Imported)'!$1:$5000,A4329,FALSE),
"")</f>
        <v/>
      </c>
      <c r="G4329" s="1" t="str">
        <f>IF(HLOOKUP("Cluster",'vInfo (Imported)'!$1:$5000,A4329,FALSE)&gt;0,
HLOOKUP("Cluster",'vInfo (Imported)'!$1:$5000,A4329,FALSE),
"")</f>
        <v/>
      </c>
      <c r="K4329" s="28">
        <f>'vCluster (Imported)'!A4329</f>
        <v>0</v>
      </c>
      <c r="L4329">
        <f t="shared" si="405"/>
        <v>0</v>
      </c>
      <c r="M4329">
        <f t="shared" si="406"/>
        <v>0</v>
      </c>
      <c r="N4329">
        <f t="shared" si="407"/>
        <v>0</v>
      </c>
      <c r="O4329" s="1">
        <f t="shared" si="408"/>
        <v>0</v>
      </c>
      <c r="P4329">
        <f>SUMIFS('vCluster (Imported)'!$G:$G,'vCluster (Imported)'!$A:$A,K4329)</f>
        <v>0</v>
      </c>
      <c r="Q4329">
        <f t="shared" si="409"/>
        <v>0</v>
      </c>
    </row>
    <row r="4330" spans="1:17" x14ac:dyDescent="0.3">
      <c r="A4330">
        <f t="shared" si="404"/>
        <v>4330</v>
      </c>
      <c r="B4330" t="str">
        <f>IF(HLOOKUP("Memory",'vInfo (Imported)'!$1:$5000,A4330,FALSE)&gt;0,HLOOKUP("Memory",'vInfo (Imported)'!$1:$5000,A4330,FALSE),"")</f>
        <v/>
      </c>
      <c r="C4330" t="str">
        <f>IF(HLOOKUP("CPUs",'vInfo (Imported)'!$1:$5000,A4330,FALSE)&gt;0,
HLOOKUP("CPUs",'vInfo (Imported)'!$1:$5000,A4330,FALSE),
"")</f>
        <v/>
      </c>
      <c r="D4330" t="str">
        <f>IF(HLOOKUP($D$1,'vInfo (Imported)'!$1:$5000,A4330,FALSE)&gt;0,
HLOOKUP($D$1,'vInfo (Imported)'!$1:$5000,A4330,FALSE),
"")</f>
        <v/>
      </c>
      <c r="E4330" t="str">
        <f>IF(HLOOKUP("Category",'vInfo (Imported)'!$1:$5000,A4330,FALSE)&gt;0,
HLOOKUP("Category",'vInfo (Imported)'!$1:$5000,A4330,FALSE),
"")</f>
        <v/>
      </c>
      <c r="F4330" t="str">
        <f>IF(HLOOKUP("OS according to the configuration file",'vInfo (Imported)'!$1:$5000,A4330,FALSE)&gt;0,
HLOOKUP("OS according to the configuration file",'vInfo (Imported)'!$1:$5000,A4330,FALSE),
"")</f>
        <v/>
      </c>
      <c r="G4330" s="1" t="str">
        <f>IF(HLOOKUP("Cluster",'vInfo (Imported)'!$1:$5000,A4330,FALSE)&gt;0,
HLOOKUP("Cluster",'vInfo (Imported)'!$1:$5000,A4330,FALSE),
"")</f>
        <v/>
      </c>
      <c r="K4330" s="28">
        <f>'vCluster (Imported)'!A4330</f>
        <v>0</v>
      </c>
      <c r="L4330">
        <f t="shared" si="405"/>
        <v>0</v>
      </c>
      <c r="M4330">
        <f t="shared" si="406"/>
        <v>0</v>
      </c>
      <c r="N4330">
        <f t="shared" si="407"/>
        <v>0</v>
      </c>
      <c r="O4330" s="1">
        <f t="shared" si="408"/>
        <v>0</v>
      </c>
      <c r="P4330">
        <f>SUMIFS('vCluster (Imported)'!$G:$G,'vCluster (Imported)'!$A:$A,K4330)</f>
        <v>0</v>
      </c>
      <c r="Q4330">
        <f t="shared" si="409"/>
        <v>0</v>
      </c>
    </row>
    <row r="4331" spans="1:17" x14ac:dyDescent="0.3">
      <c r="A4331">
        <f t="shared" si="404"/>
        <v>4331</v>
      </c>
      <c r="B4331" t="str">
        <f>IF(HLOOKUP("Memory",'vInfo (Imported)'!$1:$5000,A4331,FALSE)&gt;0,HLOOKUP("Memory",'vInfo (Imported)'!$1:$5000,A4331,FALSE),"")</f>
        <v/>
      </c>
      <c r="C4331" t="str">
        <f>IF(HLOOKUP("CPUs",'vInfo (Imported)'!$1:$5000,A4331,FALSE)&gt;0,
HLOOKUP("CPUs",'vInfo (Imported)'!$1:$5000,A4331,FALSE),
"")</f>
        <v/>
      </c>
      <c r="D4331" t="str">
        <f>IF(HLOOKUP($D$1,'vInfo (Imported)'!$1:$5000,A4331,FALSE)&gt;0,
HLOOKUP($D$1,'vInfo (Imported)'!$1:$5000,A4331,FALSE),
"")</f>
        <v/>
      </c>
      <c r="E4331" t="str">
        <f>IF(HLOOKUP("Category",'vInfo (Imported)'!$1:$5000,A4331,FALSE)&gt;0,
HLOOKUP("Category",'vInfo (Imported)'!$1:$5000,A4331,FALSE),
"")</f>
        <v/>
      </c>
      <c r="F4331" t="str">
        <f>IF(HLOOKUP("OS according to the configuration file",'vInfo (Imported)'!$1:$5000,A4331,FALSE)&gt;0,
HLOOKUP("OS according to the configuration file",'vInfo (Imported)'!$1:$5000,A4331,FALSE),
"")</f>
        <v/>
      </c>
      <c r="G4331" s="1" t="str">
        <f>IF(HLOOKUP("Cluster",'vInfo (Imported)'!$1:$5000,A4331,FALSE)&gt;0,
HLOOKUP("Cluster",'vInfo (Imported)'!$1:$5000,A4331,FALSE),
"")</f>
        <v/>
      </c>
      <c r="K4331" s="28">
        <f>'vCluster (Imported)'!A4331</f>
        <v>0</v>
      </c>
      <c r="L4331">
        <f t="shared" si="405"/>
        <v>0</v>
      </c>
      <c r="M4331">
        <f t="shared" si="406"/>
        <v>0</v>
      </c>
      <c r="N4331">
        <f t="shared" si="407"/>
        <v>0</v>
      </c>
      <c r="O4331" s="1">
        <f t="shared" si="408"/>
        <v>0</v>
      </c>
      <c r="P4331">
        <f>SUMIFS('vCluster (Imported)'!$G:$G,'vCluster (Imported)'!$A:$A,K4331)</f>
        <v>0</v>
      </c>
      <c r="Q4331">
        <f t="shared" si="409"/>
        <v>0</v>
      </c>
    </row>
    <row r="4332" spans="1:17" x14ac:dyDescent="0.3">
      <c r="A4332">
        <f t="shared" si="404"/>
        <v>4332</v>
      </c>
      <c r="B4332" t="str">
        <f>IF(HLOOKUP("Memory",'vInfo (Imported)'!$1:$5000,A4332,FALSE)&gt;0,HLOOKUP("Memory",'vInfo (Imported)'!$1:$5000,A4332,FALSE),"")</f>
        <v/>
      </c>
      <c r="C4332" t="str">
        <f>IF(HLOOKUP("CPUs",'vInfo (Imported)'!$1:$5000,A4332,FALSE)&gt;0,
HLOOKUP("CPUs",'vInfo (Imported)'!$1:$5000,A4332,FALSE),
"")</f>
        <v/>
      </c>
      <c r="D4332" t="str">
        <f>IF(HLOOKUP($D$1,'vInfo (Imported)'!$1:$5000,A4332,FALSE)&gt;0,
HLOOKUP($D$1,'vInfo (Imported)'!$1:$5000,A4332,FALSE),
"")</f>
        <v/>
      </c>
      <c r="E4332" t="str">
        <f>IF(HLOOKUP("Category",'vInfo (Imported)'!$1:$5000,A4332,FALSE)&gt;0,
HLOOKUP("Category",'vInfo (Imported)'!$1:$5000,A4332,FALSE),
"")</f>
        <v/>
      </c>
      <c r="F4332" t="str">
        <f>IF(HLOOKUP("OS according to the configuration file",'vInfo (Imported)'!$1:$5000,A4332,FALSE)&gt;0,
HLOOKUP("OS according to the configuration file",'vInfo (Imported)'!$1:$5000,A4332,FALSE),
"")</f>
        <v/>
      </c>
      <c r="G4332" s="1" t="str">
        <f>IF(HLOOKUP("Cluster",'vInfo (Imported)'!$1:$5000,A4332,FALSE)&gt;0,
HLOOKUP("Cluster",'vInfo (Imported)'!$1:$5000,A4332,FALSE),
"")</f>
        <v/>
      </c>
      <c r="K4332" s="28">
        <f>'vCluster (Imported)'!A4332</f>
        <v>0</v>
      </c>
      <c r="L4332">
        <f t="shared" si="405"/>
        <v>0</v>
      </c>
      <c r="M4332">
        <f t="shared" si="406"/>
        <v>0</v>
      </c>
      <c r="N4332">
        <f t="shared" si="407"/>
        <v>0</v>
      </c>
      <c r="O4332" s="1">
        <f t="shared" si="408"/>
        <v>0</v>
      </c>
      <c r="P4332">
        <f>SUMIFS('vCluster (Imported)'!$G:$G,'vCluster (Imported)'!$A:$A,K4332)</f>
        <v>0</v>
      </c>
      <c r="Q4332">
        <f t="shared" si="409"/>
        <v>0</v>
      </c>
    </row>
    <row r="4333" spans="1:17" x14ac:dyDescent="0.3">
      <c r="A4333">
        <f t="shared" si="404"/>
        <v>4333</v>
      </c>
      <c r="B4333" t="str">
        <f>IF(HLOOKUP("Memory",'vInfo (Imported)'!$1:$5000,A4333,FALSE)&gt;0,HLOOKUP("Memory",'vInfo (Imported)'!$1:$5000,A4333,FALSE),"")</f>
        <v/>
      </c>
      <c r="C4333" t="str">
        <f>IF(HLOOKUP("CPUs",'vInfo (Imported)'!$1:$5000,A4333,FALSE)&gt;0,
HLOOKUP("CPUs",'vInfo (Imported)'!$1:$5000,A4333,FALSE),
"")</f>
        <v/>
      </c>
      <c r="D4333" t="str">
        <f>IF(HLOOKUP($D$1,'vInfo (Imported)'!$1:$5000,A4333,FALSE)&gt;0,
HLOOKUP($D$1,'vInfo (Imported)'!$1:$5000,A4333,FALSE),
"")</f>
        <v/>
      </c>
      <c r="E4333" t="str">
        <f>IF(HLOOKUP("Category",'vInfo (Imported)'!$1:$5000,A4333,FALSE)&gt;0,
HLOOKUP("Category",'vInfo (Imported)'!$1:$5000,A4333,FALSE),
"")</f>
        <v/>
      </c>
      <c r="F4333" t="str">
        <f>IF(HLOOKUP("OS according to the configuration file",'vInfo (Imported)'!$1:$5000,A4333,FALSE)&gt;0,
HLOOKUP("OS according to the configuration file",'vInfo (Imported)'!$1:$5000,A4333,FALSE),
"")</f>
        <v/>
      </c>
      <c r="G4333" s="1" t="str">
        <f>IF(HLOOKUP("Cluster",'vInfo (Imported)'!$1:$5000,A4333,FALSE)&gt;0,
HLOOKUP("Cluster",'vInfo (Imported)'!$1:$5000,A4333,FALSE),
"")</f>
        <v/>
      </c>
      <c r="K4333" s="28">
        <f>'vCluster (Imported)'!A4333</f>
        <v>0</v>
      </c>
      <c r="L4333">
        <f t="shared" si="405"/>
        <v>0</v>
      </c>
      <c r="M4333">
        <f t="shared" si="406"/>
        <v>0</v>
      </c>
      <c r="N4333">
        <f t="shared" si="407"/>
        <v>0</v>
      </c>
      <c r="O4333" s="1">
        <f t="shared" si="408"/>
        <v>0</v>
      </c>
      <c r="P4333">
        <f>SUMIFS('vCluster (Imported)'!$G:$G,'vCluster (Imported)'!$A:$A,K4333)</f>
        <v>0</v>
      </c>
      <c r="Q4333">
        <f t="shared" si="409"/>
        <v>0</v>
      </c>
    </row>
    <row r="4334" spans="1:17" x14ac:dyDescent="0.3">
      <c r="A4334">
        <f t="shared" si="404"/>
        <v>4334</v>
      </c>
      <c r="B4334" t="str">
        <f>IF(HLOOKUP("Memory",'vInfo (Imported)'!$1:$5000,A4334,FALSE)&gt;0,HLOOKUP("Memory",'vInfo (Imported)'!$1:$5000,A4334,FALSE),"")</f>
        <v/>
      </c>
      <c r="C4334" t="str">
        <f>IF(HLOOKUP("CPUs",'vInfo (Imported)'!$1:$5000,A4334,FALSE)&gt;0,
HLOOKUP("CPUs",'vInfo (Imported)'!$1:$5000,A4334,FALSE),
"")</f>
        <v/>
      </c>
      <c r="D4334" t="str">
        <f>IF(HLOOKUP($D$1,'vInfo (Imported)'!$1:$5000,A4334,FALSE)&gt;0,
HLOOKUP($D$1,'vInfo (Imported)'!$1:$5000,A4334,FALSE),
"")</f>
        <v/>
      </c>
      <c r="E4334" t="str">
        <f>IF(HLOOKUP("Category",'vInfo (Imported)'!$1:$5000,A4334,FALSE)&gt;0,
HLOOKUP("Category",'vInfo (Imported)'!$1:$5000,A4334,FALSE),
"")</f>
        <v/>
      </c>
      <c r="F4334" t="str">
        <f>IF(HLOOKUP("OS according to the configuration file",'vInfo (Imported)'!$1:$5000,A4334,FALSE)&gt;0,
HLOOKUP("OS according to the configuration file",'vInfo (Imported)'!$1:$5000,A4334,FALSE),
"")</f>
        <v/>
      </c>
      <c r="G4334" s="1" t="str">
        <f>IF(HLOOKUP("Cluster",'vInfo (Imported)'!$1:$5000,A4334,FALSE)&gt;0,
HLOOKUP("Cluster",'vInfo (Imported)'!$1:$5000,A4334,FALSE),
"")</f>
        <v/>
      </c>
      <c r="K4334" s="28">
        <f>'vCluster (Imported)'!A4334</f>
        <v>0</v>
      </c>
      <c r="L4334">
        <f t="shared" si="405"/>
        <v>0</v>
      </c>
      <c r="M4334">
        <f t="shared" si="406"/>
        <v>0</v>
      </c>
      <c r="N4334">
        <f t="shared" si="407"/>
        <v>0</v>
      </c>
      <c r="O4334" s="1">
        <f t="shared" si="408"/>
        <v>0</v>
      </c>
      <c r="P4334">
        <f>SUMIFS('vCluster (Imported)'!$G:$G,'vCluster (Imported)'!$A:$A,K4334)</f>
        <v>0</v>
      </c>
      <c r="Q4334">
        <f t="shared" si="409"/>
        <v>0</v>
      </c>
    </row>
    <row r="4335" spans="1:17" x14ac:dyDescent="0.3">
      <c r="A4335">
        <f t="shared" si="404"/>
        <v>4335</v>
      </c>
      <c r="B4335" t="str">
        <f>IF(HLOOKUP("Memory",'vInfo (Imported)'!$1:$5000,A4335,FALSE)&gt;0,HLOOKUP("Memory",'vInfo (Imported)'!$1:$5000,A4335,FALSE),"")</f>
        <v/>
      </c>
      <c r="C4335" t="str">
        <f>IF(HLOOKUP("CPUs",'vInfo (Imported)'!$1:$5000,A4335,FALSE)&gt;0,
HLOOKUP("CPUs",'vInfo (Imported)'!$1:$5000,A4335,FALSE),
"")</f>
        <v/>
      </c>
      <c r="D4335" t="str">
        <f>IF(HLOOKUP($D$1,'vInfo (Imported)'!$1:$5000,A4335,FALSE)&gt;0,
HLOOKUP($D$1,'vInfo (Imported)'!$1:$5000,A4335,FALSE),
"")</f>
        <v/>
      </c>
      <c r="E4335" t="str">
        <f>IF(HLOOKUP("Category",'vInfo (Imported)'!$1:$5000,A4335,FALSE)&gt;0,
HLOOKUP("Category",'vInfo (Imported)'!$1:$5000,A4335,FALSE),
"")</f>
        <v/>
      </c>
      <c r="F4335" t="str">
        <f>IF(HLOOKUP("OS according to the configuration file",'vInfo (Imported)'!$1:$5000,A4335,FALSE)&gt;0,
HLOOKUP("OS according to the configuration file",'vInfo (Imported)'!$1:$5000,A4335,FALSE),
"")</f>
        <v/>
      </c>
      <c r="G4335" s="1" t="str">
        <f>IF(HLOOKUP("Cluster",'vInfo (Imported)'!$1:$5000,A4335,FALSE)&gt;0,
HLOOKUP("Cluster",'vInfo (Imported)'!$1:$5000,A4335,FALSE),
"")</f>
        <v/>
      </c>
      <c r="K4335" s="28">
        <f>'vCluster (Imported)'!A4335</f>
        <v>0</v>
      </c>
      <c r="L4335">
        <f t="shared" si="405"/>
        <v>0</v>
      </c>
      <c r="M4335">
        <f t="shared" si="406"/>
        <v>0</v>
      </c>
      <c r="N4335">
        <f t="shared" si="407"/>
        <v>0</v>
      </c>
      <c r="O4335" s="1">
        <f t="shared" si="408"/>
        <v>0</v>
      </c>
      <c r="P4335">
        <f>SUMIFS('vCluster (Imported)'!$G:$G,'vCluster (Imported)'!$A:$A,K4335)</f>
        <v>0</v>
      </c>
      <c r="Q4335">
        <f t="shared" si="409"/>
        <v>0</v>
      </c>
    </row>
    <row r="4336" spans="1:17" x14ac:dyDescent="0.3">
      <c r="A4336">
        <f t="shared" si="404"/>
        <v>4336</v>
      </c>
      <c r="B4336" t="str">
        <f>IF(HLOOKUP("Memory",'vInfo (Imported)'!$1:$5000,A4336,FALSE)&gt;0,HLOOKUP("Memory",'vInfo (Imported)'!$1:$5000,A4336,FALSE),"")</f>
        <v/>
      </c>
      <c r="C4336" t="str">
        <f>IF(HLOOKUP("CPUs",'vInfo (Imported)'!$1:$5000,A4336,FALSE)&gt;0,
HLOOKUP("CPUs",'vInfo (Imported)'!$1:$5000,A4336,FALSE),
"")</f>
        <v/>
      </c>
      <c r="D4336" t="str">
        <f>IF(HLOOKUP($D$1,'vInfo (Imported)'!$1:$5000,A4336,FALSE)&gt;0,
HLOOKUP($D$1,'vInfo (Imported)'!$1:$5000,A4336,FALSE),
"")</f>
        <v/>
      </c>
      <c r="E4336" t="str">
        <f>IF(HLOOKUP("Category",'vInfo (Imported)'!$1:$5000,A4336,FALSE)&gt;0,
HLOOKUP("Category",'vInfo (Imported)'!$1:$5000,A4336,FALSE),
"")</f>
        <v/>
      </c>
      <c r="F4336" t="str">
        <f>IF(HLOOKUP("OS according to the configuration file",'vInfo (Imported)'!$1:$5000,A4336,FALSE)&gt;0,
HLOOKUP("OS according to the configuration file",'vInfo (Imported)'!$1:$5000,A4336,FALSE),
"")</f>
        <v/>
      </c>
      <c r="G4336" s="1" t="str">
        <f>IF(HLOOKUP("Cluster",'vInfo (Imported)'!$1:$5000,A4336,FALSE)&gt;0,
HLOOKUP("Cluster",'vInfo (Imported)'!$1:$5000,A4336,FALSE),
"")</f>
        <v/>
      </c>
      <c r="K4336" s="28">
        <f>'vCluster (Imported)'!A4336</f>
        <v>0</v>
      </c>
      <c r="L4336">
        <f t="shared" si="405"/>
        <v>0</v>
      </c>
      <c r="M4336">
        <f t="shared" si="406"/>
        <v>0</v>
      </c>
      <c r="N4336">
        <f t="shared" si="407"/>
        <v>0</v>
      </c>
      <c r="O4336" s="1">
        <f t="shared" si="408"/>
        <v>0</v>
      </c>
      <c r="P4336">
        <f>SUMIFS('vCluster (Imported)'!$G:$G,'vCluster (Imported)'!$A:$A,K4336)</f>
        <v>0</v>
      </c>
      <c r="Q4336">
        <f t="shared" si="409"/>
        <v>0</v>
      </c>
    </row>
    <row r="4337" spans="1:17" x14ac:dyDescent="0.3">
      <c r="A4337">
        <f t="shared" si="404"/>
        <v>4337</v>
      </c>
      <c r="B4337" t="str">
        <f>IF(HLOOKUP("Memory",'vInfo (Imported)'!$1:$5000,A4337,FALSE)&gt;0,HLOOKUP("Memory",'vInfo (Imported)'!$1:$5000,A4337,FALSE),"")</f>
        <v/>
      </c>
      <c r="C4337" t="str">
        <f>IF(HLOOKUP("CPUs",'vInfo (Imported)'!$1:$5000,A4337,FALSE)&gt;0,
HLOOKUP("CPUs",'vInfo (Imported)'!$1:$5000,A4337,FALSE),
"")</f>
        <v/>
      </c>
      <c r="D4337" t="str">
        <f>IF(HLOOKUP($D$1,'vInfo (Imported)'!$1:$5000,A4337,FALSE)&gt;0,
HLOOKUP($D$1,'vInfo (Imported)'!$1:$5000,A4337,FALSE),
"")</f>
        <v/>
      </c>
      <c r="E4337" t="str">
        <f>IF(HLOOKUP("Category",'vInfo (Imported)'!$1:$5000,A4337,FALSE)&gt;0,
HLOOKUP("Category",'vInfo (Imported)'!$1:$5000,A4337,FALSE),
"")</f>
        <v/>
      </c>
      <c r="F4337" t="str">
        <f>IF(HLOOKUP("OS according to the configuration file",'vInfo (Imported)'!$1:$5000,A4337,FALSE)&gt;0,
HLOOKUP("OS according to the configuration file",'vInfo (Imported)'!$1:$5000,A4337,FALSE),
"")</f>
        <v/>
      </c>
      <c r="G4337" s="1" t="str">
        <f>IF(HLOOKUP("Cluster",'vInfo (Imported)'!$1:$5000,A4337,FALSE)&gt;0,
HLOOKUP("Cluster",'vInfo (Imported)'!$1:$5000,A4337,FALSE),
"")</f>
        <v/>
      </c>
      <c r="K4337" s="28">
        <f>'vCluster (Imported)'!A4337</f>
        <v>0</v>
      </c>
      <c r="L4337">
        <f t="shared" si="405"/>
        <v>0</v>
      </c>
      <c r="M4337">
        <f t="shared" si="406"/>
        <v>0</v>
      </c>
      <c r="N4337">
        <f t="shared" si="407"/>
        <v>0</v>
      </c>
      <c r="O4337" s="1">
        <f t="shared" si="408"/>
        <v>0</v>
      </c>
      <c r="P4337">
        <f>SUMIFS('vCluster (Imported)'!$G:$G,'vCluster (Imported)'!$A:$A,K4337)</f>
        <v>0</v>
      </c>
      <c r="Q4337">
        <f t="shared" si="409"/>
        <v>0</v>
      </c>
    </row>
    <row r="4338" spans="1:17" x14ac:dyDescent="0.3">
      <c r="A4338">
        <f t="shared" si="404"/>
        <v>4338</v>
      </c>
      <c r="B4338" t="str">
        <f>IF(HLOOKUP("Memory",'vInfo (Imported)'!$1:$5000,A4338,FALSE)&gt;0,HLOOKUP("Memory",'vInfo (Imported)'!$1:$5000,A4338,FALSE),"")</f>
        <v/>
      </c>
      <c r="C4338" t="str">
        <f>IF(HLOOKUP("CPUs",'vInfo (Imported)'!$1:$5000,A4338,FALSE)&gt;0,
HLOOKUP("CPUs",'vInfo (Imported)'!$1:$5000,A4338,FALSE),
"")</f>
        <v/>
      </c>
      <c r="D4338" t="str">
        <f>IF(HLOOKUP($D$1,'vInfo (Imported)'!$1:$5000,A4338,FALSE)&gt;0,
HLOOKUP($D$1,'vInfo (Imported)'!$1:$5000,A4338,FALSE),
"")</f>
        <v/>
      </c>
      <c r="E4338" t="str">
        <f>IF(HLOOKUP("Category",'vInfo (Imported)'!$1:$5000,A4338,FALSE)&gt;0,
HLOOKUP("Category",'vInfo (Imported)'!$1:$5000,A4338,FALSE),
"")</f>
        <v/>
      </c>
      <c r="F4338" t="str">
        <f>IF(HLOOKUP("OS according to the configuration file",'vInfo (Imported)'!$1:$5000,A4338,FALSE)&gt;0,
HLOOKUP("OS according to the configuration file",'vInfo (Imported)'!$1:$5000,A4338,FALSE),
"")</f>
        <v/>
      </c>
      <c r="G4338" s="1" t="str">
        <f>IF(HLOOKUP("Cluster",'vInfo (Imported)'!$1:$5000,A4338,FALSE)&gt;0,
HLOOKUP("Cluster",'vInfo (Imported)'!$1:$5000,A4338,FALSE),
"")</f>
        <v/>
      </c>
      <c r="K4338" s="28">
        <f>'vCluster (Imported)'!A4338</f>
        <v>0</v>
      </c>
      <c r="L4338">
        <f t="shared" si="405"/>
        <v>0</v>
      </c>
      <c r="M4338">
        <f t="shared" si="406"/>
        <v>0</v>
      </c>
      <c r="N4338">
        <f t="shared" si="407"/>
        <v>0</v>
      </c>
      <c r="O4338" s="1">
        <f t="shared" si="408"/>
        <v>0</v>
      </c>
      <c r="P4338">
        <f>SUMIFS('vCluster (Imported)'!$G:$G,'vCluster (Imported)'!$A:$A,K4338)</f>
        <v>0</v>
      </c>
      <c r="Q4338">
        <f t="shared" si="409"/>
        <v>0</v>
      </c>
    </row>
    <row r="4339" spans="1:17" x14ac:dyDescent="0.3">
      <c r="A4339">
        <f t="shared" si="404"/>
        <v>4339</v>
      </c>
      <c r="B4339" t="str">
        <f>IF(HLOOKUP("Memory",'vInfo (Imported)'!$1:$5000,A4339,FALSE)&gt;0,HLOOKUP("Memory",'vInfo (Imported)'!$1:$5000,A4339,FALSE),"")</f>
        <v/>
      </c>
      <c r="C4339" t="str">
        <f>IF(HLOOKUP("CPUs",'vInfo (Imported)'!$1:$5000,A4339,FALSE)&gt;0,
HLOOKUP("CPUs",'vInfo (Imported)'!$1:$5000,A4339,FALSE),
"")</f>
        <v/>
      </c>
      <c r="D4339" t="str">
        <f>IF(HLOOKUP($D$1,'vInfo (Imported)'!$1:$5000,A4339,FALSE)&gt;0,
HLOOKUP($D$1,'vInfo (Imported)'!$1:$5000,A4339,FALSE),
"")</f>
        <v/>
      </c>
      <c r="E4339" t="str">
        <f>IF(HLOOKUP("Category",'vInfo (Imported)'!$1:$5000,A4339,FALSE)&gt;0,
HLOOKUP("Category",'vInfo (Imported)'!$1:$5000,A4339,FALSE),
"")</f>
        <v/>
      </c>
      <c r="F4339" t="str">
        <f>IF(HLOOKUP("OS according to the configuration file",'vInfo (Imported)'!$1:$5000,A4339,FALSE)&gt;0,
HLOOKUP("OS according to the configuration file",'vInfo (Imported)'!$1:$5000,A4339,FALSE),
"")</f>
        <v/>
      </c>
      <c r="G4339" s="1" t="str">
        <f>IF(HLOOKUP("Cluster",'vInfo (Imported)'!$1:$5000,A4339,FALSE)&gt;0,
HLOOKUP("Cluster",'vInfo (Imported)'!$1:$5000,A4339,FALSE),
"")</f>
        <v/>
      </c>
      <c r="K4339" s="28">
        <f>'vCluster (Imported)'!A4339</f>
        <v>0</v>
      </c>
      <c r="L4339">
        <f t="shared" si="405"/>
        <v>0</v>
      </c>
      <c r="M4339">
        <f t="shared" si="406"/>
        <v>0</v>
      </c>
      <c r="N4339">
        <f t="shared" si="407"/>
        <v>0</v>
      </c>
      <c r="O4339" s="1">
        <f t="shared" si="408"/>
        <v>0</v>
      </c>
      <c r="P4339">
        <f>SUMIFS('vCluster (Imported)'!$G:$G,'vCluster (Imported)'!$A:$A,K4339)</f>
        <v>0</v>
      </c>
      <c r="Q4339">
        <f t="shared" si="409"/>
        <v>0</v>
      </c>
    </row>
    <row r="4340" spans="1:17" x14ac:dyDescent="0.3">
      <c r="A4340">
        <f t="shared" si="404"/>
        <v>4340</v>
      </c>
      <c r="B4340" t="str">
        <f>IF(HLOOKUP("Memory",'vInfo (Imported)'!$1:$5000,A4340,FALSE)&gt;0,HLOOKUP("Memory",'vInfo (Imported)'!$1:$5000,A4340,FALSE),"")</f>
        <v/>
      </c>
      <c r="C4340" t="str">
        <f>IF(HLOOKUP("CPUs",'vInfo (Imported)'!$1:$5000,A4340,FALSE)&gt;0,
HLOOKUP("CPUs",'vInfo (Imported)'!$1:$5000,A4340,FALSE),
"")</f>
        <v/>
      </c>
      <c r="D4340" t="str">
        <f>IF(HLOOKUP($D$1,'vInfo (Imported)'!$1:$5000,A4340,FALSE)&gt;0,
HLOOKUP($D$1,'vInfo (Imported)'!$1:$5000,A4340,FALSE),
"")</f>
        <v/>
      </c>
      <c r="E4340" t="str">
        <f>IF(HLOOKUP("Category",'vInfo (Imported)'!$1:$5000,A4340,FALSE)&gt;0,
HLOOKUP("Category",'vInfo (Imported)'!$1:$5000,A4340,FALSE),
"")</f>
        <v/>
      </c>
      <c r="F4340" t="str">
        <f>IF(HLOOKUP("OS according to the configuration file",'vInfo (Imported)'!$1:$5000,A4340,FALSE)&gt;0,
HLOOKUP("OS according to the configuration file",'vInfo (Imported)'!$1:$5000,A4340,FALSE),
"")</f>
        <v/>
      </c>
      <c r="G4340" s="1" t="str">
        <f>IF(HLOOKUP("Cluster",'vInfo (Imported)'!$1:$5000,A4340,FALSE)&gt;0,
HLOOKUP("Cluster",'vInfo (Imported)'!$1:$5000,A4340,FALSE),
"")</f>
        <v/>
      </c>
      <c r="K4340" s="28">
        <f>'vCluster (Imported)'!A4340</f>
        <v>0</v>
      </c>
      <c r="L4340">
        <f t="shared" si="405"/>
        <v>0</v>
      </c>
      <c r="M4340">
        <f t="shared" si="406"/>
        <v>0</v>
      </c>
      <c r="N4340">
        <f t="shared" si="407"/>
        <v>0</v>
      </c>
      <c r="O4340" s="1">
        <f t="shared" si="408"/>
        <v>0</v>
      </c>
      <c r="P4340">
        <f>SUMIFS('vCluster (Imported)'!$G:$G,'vCluster (Imported)'!$A:$A,K4340)</f>
        <v>0</v>
      </c>
      <c r="Q4340">
        <f t="shared" si="409"/>
        <v>0</v>
      </c>
    </row>
    <row r="4341" spans="1:17" x14ac:dyDescent="0.3">
      <c r="A4341">
        <f t="shared" si="404"/>
        <v>4341</v>
      </c>
      <c r="B4341" t="str">
        <f>IF(HLOOKUP("Memory",'vInfo (Imported)'!$1:$5000,A4341,FALSE)&gt;0,HLOOKUP("Memory",'vInfo (Imported)'!$1:$5000,A4341,FALSE),"")</f>
        <v/>
      </c>
      <c r="C4341" t="str">
        <f>IF(HLOOKUP("CPUs",'vInfo (Imported)'!$1:$5000,A4341,FALSE)&gt;0,
HLOOKUP("CPUs",'vInfo (Imported)'!$1:$5000,A4341,FALSE),
"")</f>
        <v/>
      </c>
      <c r="D4341" t="str">
        <f>IF(HLOOKUP($D$1,'vInfo (Imported)'!$1:$5000,A4341,FALSE)&gt;0,
HLOOKUP($D$1,'vInfo (Imported)'!$1:$5000,A4341,FALSE),
"")</f>
        <v/>
      </c>
      <c r="E4341" t="str">
        <f>IF(HLOOKUP("Category",'vInfo (Imported)'!$1:$5000,A4341,FALSE)&gt;0,
HLOOKUP("Category",'vInfo (Imported)'!$1:$5000,A4341,FALSE),
"")</f>
        <v/>
      </c>
      <c r="F4341" t="str">
        <f>IF(HLOOKUP("OS according to the configuration file",'vInfo (Imported)'!$1:$5000,A4341,FALSE)&gt;0,
HLOOKUP("OS according to the configuration file",'vInfo (Imported)'!$1:$5000,A4341,FALSE),
"")</f>
        <v/>
      </c>
      <c r="G4341" s="1" t="str">
        <f>IF(HLOOKUP("Cluster",'vInfo (Imported)'!$1:$5000,A4341,FALSE)&gt;0,
HLOOKUP("Cluster",'vInfo (Imported)'!$1:$5000,A4341,FALSE),
"")</f>
        <v/>
      </c>
      <c r="K4341" s="28">
        <f>'vCluster (Imported)'!A4341</f>
        <v>0</v>
      </c>
      <c r="L4341">
        <f t="shared" si="405"/>
        <v>0</v>
      </c>
      <c r="M4341">
        <f t="shared" si="406"/>
        <v>0</v>
      </c>
      <c r="N4341">
        <f t="shared" si="407"/>
        <v>0</v>
      </c>
      <c r="O4341" s="1">
        <f t="shared" si="408"/>
        <v>0</v>
      </c>
      <c r="P4341">
        <f>SUMIFS('vCluster (Imported)'!$G:$G,'vCluster (Imported)'!$A:$A,K4341)</f>
        <v>0</v>
      </c>
      <c r="Q4341">
        <f t="shared" si="409"/>
        <v>0</v>
      </c>
    </row>
    <row r="4342" spans="1:17" x14ac:dyDescent="0.3">
      <c r="A4342">
        <f t="shared" si="404"/>
        <v>4342</v>
      </c>
      <c r="B4342" t="str">
        <f>IF(HLOOKUP("Memory",'vInfo (Imported)'!$1:$5000,A4342,FALSE)&gt;0,HLOOKUP("Memory",'vInfo (Imported)'!$1:$5000,A4342,FALSE),"")</f>
        <v/>
      </c>
      <c r="C4342" t="str">
        <f>IF(HLOOKUP("CPUs",'vInfo (Imported)'!$1:$5000,A4342,FALSE)&gt;0,
HLOOKUP("CPUs",'vInfo (Imported)'!$1:$5000,A4342,FALSE),
"")</f>
        <v/>
      </c>
      <c r="D4342" t="str">
        <f>IF(HLOOKUP($D$1,'vInfo (Imported)'!$1:$5000,A4342,FALSE)&gt;0,
HLOOKUP($D$1,'vInfo (Imported)'!$1:$5000,A4342,FALSE),
"")</f>
        <v/>
      </c>
      <c r="E4342" t="str">
        <f>IF(HLOOKUP("Category",'vInfo (Imported)'!$1:$5000,A4342,FALSE)&gt;0,
HLOOKUP("Category",'vInfo (Imported)'!$1:$5000,A4342,FALSE),
"")</f>
        <v/>
      </c>
      <c r="F4342" t="str">
        <f>IF(HLOOKUP("OS according to the configuration file",'vInfo (Imported)'!$1:$5000,A4342,FALSE)&gt;0,
HLOOKUP("OS according to the configuration file",'vInfo (Imported)'!$1:$5000,A4342,FALSE),
"")</f>
        <v/>
      </c>
      <c r="G4342" s="1" t="str">
        <f>IF(HLOOKUP("Cluster",'vInfo (Imported)'!$1:$5000,A4342,FALSE)&gt;0,
HLOOKUP("Cluster",'vInfo (Imported)'!$1:$5000,A4342,FALSE),
"")</f>
        <v/>
      </c>
      <c r="K4342" s="28">
        <f>'vCluster (Imported)'!A4342</f>
        <v>0</v>
      </c>
      <c r="L4342">
        <f t="shared" si="405"/>
        <v>0</v>
      </c>
      <c r="M4342">
        <f t="shared" si="406"/>
        <v>0</v>
      </c>
      <c r="N4342">
        <f t="shared" si="407"/>
        <v>0</v>
      </c>
      <c r="O4342" s="1">
        <f t="shared" si="408"/>
        <v>0</v>
      </c>
      <c r="P4342">
        <f>SUMIFS('vCluster (Imported)'!$G:$G,'vCluster (Imported)'!$A:$A,K4342)</f>
        <v>0</v>
      </c>
      <c r="Q4342">
        <f t="shared" si="409"/>
        <v>0</v>
      </c>
    </row>
    <row r="4343" spans="1:17" x14ac:dyDescent="0.3">
      <c r="A4343">
        <f t="shared" si="404"/>
        <v>4343</v>
      </c>
      <c r="B4343" t="str">
        <f>IF(HLOOKUP("Memory",'vInfo (Imported)'!$1:$5000,A4343,FALSE)&gt;0,HLOOKUP("Memory",'vInfo (Imported)'!$1:$5000,A4343,FALSE),"")</f>
        <v/>
      </c>
      <c r="C4343" t="str">
        <f>IF(HLOOKUP("CPUs",'vInfo (Imported)'!$1:$5000,A4343,FALSE)&gt;0,
HLOOKUP("CPUs",'vInfo (Imported)'!$1:$5000,A4343,FALSE),
"")</f>
        <v/>
      </c>
      <c r="D4343" t="str">
        <f>IF(HLOOKUP($D$1,'vInfo (Imported)'!$1:$5000,A4343,FALSE)&gt;0,
HLOOKUP($D$1,'vInfo (Imported)'!$1:$5000,A4343,FALSE),
"")</f>
        <v/>
      </c>
      <c r="E4343" t="str">
        <f>IF(HLOOKUP("Category",'vInfo (Imported)'!$1:$5000,A4343,FALSE)&gt;0,
HLOOKUP("Category",'vInfo (Imported)'!$1:$5000,A4343,FALSE),
"")</f>
        <v/>
      </c>
      <c r="F4343" t="str">
        <f>IF(HLOOKUP("OS according to the configuration file",'vInfo (Imported)'!$1:$5000,A4343,FALSE)&gt;0,
HLOOKUP("OS according to the configuration file",'vInfo (Imported)'!$1:$5000,A4343,FALSE),
"")</f>
        <v/>
      </c>
      <c r="G4343" s="1" t="str">
        <f>IF(HLOOKUP("Cluster",'vInfo (Imported)'!$1:$5000,A4343,FALSE)&gt;0,
HLOOKUP("Cluster",'vInfo (Imported)'!$1:$5000,A4343,FALSE),
"")</f>
        <v/>
      </c>
      <c r="K4343" s="28">
        <f>'vCluster (Imported)'!A4343</f>
        <v>0</v>
      </c>
      <c r="L4343">
        <f t="shared" si="405"/>
        <v>0</v>
      </c>
      <c r="M4343">
        <f t="shared" si="406"/>
        <v>0</v>
      </c>
      <c r="N4343">
        <f t="shared" si="407"/>
        <v>0</v>
      </c>
      <c r="O4343" s="1">
        <f t="shared" si="408"/>
        <v>0</v>
      </c>
      <c r="P4343">
        <f>SUMIFS('vCluster (Imported)'!$G:$G,'vCluster (Imported)'!$A:$A,K4343)</f>
        <v>0</v>
      </c>
      <c r="Q4343">
        <f t="shared" si="409"/>
        <v>0</v>
      </c>
    </row>
    <row r="4344" spans="1:17" x14ac:dyDescent="0.3">
      <c r="A4344">
        <f t="shared" si="404"/>
        <v>4344</v>
      </c>
      <c r="B4344" t="str">
        <f>IF(HLOOKUP("Memory",'vInfo (Imported)'!$1:$5000,A4344,FALSE)&gt;0,HLOOKUP("Memory",'vInfo (Imported)'!$1:$5000,A4344,FALSE),"")</f>
        <v/>
      </c>
      <c r="C4344" t="str">
        <f>IF(HLOOKUP("CPUs",'vInfo (Imported)'!$1:$5000,A4344,FALSE)&gt;0,
HLOOKUP("CPUs",'vInfo (Imported)'!$1:$5000,A4344,FALSE),
"")</f>
        <v/>
      </c>
      <c r="D4344" t="str">
        <f>IF(HLOOKUP($D$1,'vInfo (Imported)'!$1:$5000,A4344,FALSE)&gt;0,
HLOOKUP($D$1,'vInfo (Imported)'!$1:$5000,A4344,FALSE),
"")</f>
        <v/>
      </c>
      <c r="E4344" t="str">
        <f>IF(HLOOKUP("Category",'vInfo (Imported)'!$1:$5000,A4344,FALSE)&gt;0,
HLOOKUP("Category",'vInfo (Imported)'!$1:$5000,A4344,FALSE),
"")</f>
        <v/>
      </c>
      <c r="F4344" t="str">
        <f>IF(HLOOKUP("OS according to the configuration file",'vInfo (Imported)'!$1:$5000,A4344,FALSE)&gt;0,
HLOOKUP("OS according to the configuration file",'vInfo (Imported)'!$1:$5000,A4344,FALSE),
"")</f>
        <v/>
      </c>
      <c r="G4344" s="1" t="str">
        <f>IF(HLOOKUP("Cluster",'vInfo (Imported)'!$1:$5000,A4344,FALSE)&gt;0,
HLOOKUP("Cluster",'vInfo (Imported)'!$1:$5000,A4344,FALSE),
"")</f>
        <v/>
      </c>
      <c r="K4344" s="28">
        <f>'vCluster (Imported)'!A4344</f>
        <v>0</v>
      </c>
      <c r="L4344">
        <f t="shared" si="405"/>
        <v>0</v>
      </c>
      <c r="M4344">
        <f t="shared" si="406"/>
        <v>0</v>
      </c>
      <c r="N4344">
        <f t="shared" si="407"/>
        <v>0</v>
      </c>
      <c r="O4344" s="1">
        <f t="shared" si="408"/>
        <v>0</v>
      </c>
      <c r="P4344">
        <f>SUMIFS('vCluster (Imported)'!$G:$G,'vCluster (Imported)'!$A:$A,K4344)</f>
        <v>0</v>
      </c>
      <c r="Q4344">
        <f t="shared" si="409"/>
        <v>0</v>
      </c>
    </row>
    <row r="4345" spans="1:17" x14ac:dyDescent="0.3">
      <c r="A4345">
        <f t="shared" si="404"/>
        <v>4345</v>
      </c>
      <c r="B4345" t="str">
        <f>IF(HLOOKUP("Memory",'vInfo (Imported)'!$1:$5000,A4345,FALSE)&gt;0,HLOOKUP("Memory",'vInfo (Imported)'!$1:$5000,A4345,FALSE),"")</f>
        <v/>
      </c>
      <c r="C4345" t="str">
        <f>IF(HLOOKUP("CPUs",'vInfo (Imported)'!$1:$5000,A4345,FALSE)&gt;0,
HLOOKUP("CPUs",'vInfo (Imported)'!$1:$5000,A4345,FALSE),
"")</f>
        <v/>
      </c>
      <c r="D4345" t="str">
        <f>IF(HLOOKUP($D$1,'vInfo (Imported)'!$1:$5000,A4345,FALSE)&gt;0,
HLOOKUP($D$1,'vInfo (Imported)'!$1:$5000,A4345,FALSE),
"")</f>
        <v/>
      </c>
      <c r="E4345" t="str">
        <f>IF(HLOOKUP("Category",'vInfo (Imported)'!$1:$5000,A4345,FALSE)&gt;0,
HLOOKUP("Category",'vInfo (Imported)'!$1:$5000,A4345,FALSE),
"")</f>
        <v/>
      </c>
      <c r="F4345" t="str">
        <f>IF(HLOOKUP("OS according to the configuration file",'vInfo (Imported)'!$1:$5000,A4345,FALSE)&gt;0,
HLOOKUP("OS according to the configuration file",'vInfo (Imported)'!$1:$5000,A4345,FALSE),
"")</f>
        <v/>
      </c>
      <c r="G4345" s="1" t="str">
        <f>IF(HLOOKUP("Cluster",'vInfo (Imported)'!$1:$5000,A4345,FALSE)&gt;0,
HLOOKUP("Cluster",'vInfo (Imported)'!$1:$5000,A4345,FALSE),
"")</f>
        <v/>
      </c>
      <c r="K4345" s="28">
        <f>'vCluster (Imported)'!A4345</f>
        <v>0</v>
      </c>
      <c r="L4345">
        <f t="shared" si="405"/>
        <v>0</v>
      </c>
      <c r="M4345">
        <f t="shared" si="406"/>
        <v>0</v>
      </c>
      <c r="N4345">
        <f t="shared" si="407"/>
        <v>0</v>
      </c>
      <c r="O4345" s="1">
        <f t="shared" si="408"/>
        <v>0</v>
      </c>
      <c r="P4345">
        <f>SUMIFS('vCluster (Imported)'!$G:$G,'vCluster (Imported)'!$A:$A,K4345)</f>
        <v>0</v>
      </c>
      <c r="Q4345">
        <f t="shared" si="409"/>
        <v>0</v>
      </c>
    </row>
    <row r="4346" spans="1:17" x14ac:dyDescent="0.3">
      <c r="A4346">
        <f t="shared" si="404"/>
        <v>4346</v>
      </c>
      <c r="B4346" t="str">
        <f>IF(HLOOKUP("Memory",'vInfo (Imported)'!$1:$5000,A4346,FALSE)&gt;0,HLOOKUP("Memory",'vInfo (Imported)'!$1:$5000,A4346,FALSE),"")</f>
        <v/>
      </c>
      <c r="C4346" t="str">
        <f>IF(HLOOKUP("CPUs",'vInfo (Imported)'!$1:$5000,A4346,FALSE)&gt;0,
HLOOKUP("CPUs",'vInfo (Imported)'!$1:$5000,A4346,FALSE),
"")</f>
        <v/>
      </c>
      <c r="D4346" t="str">
        <f>IF(HLOOKUP($D$1,'vInfo (Imported)'!$1:$5000,A4346,FALSE)&gt;0,
HLOOKUP($D$1,'vInfo (Imported)'!$1:$5000,A4346,FALSE),
"")</f>
        <v/>
      </c>
      <c r="E4346" t="str">
        <f>IF(HLOOKUP("Category",'vInfo (Imported)'!$1:$5000,A4346,FALSE)&gt;0,
HLOOKUP("Category",'vInfo (Imported)'!$1:$5000,A4346,FALSE),
"")</f>
        <v/>
      </c>
      <c r="F4346" t="str">
        <f>IF(HLOOKUP("OS according to the configuration file",'vInfo (Imported)'!$1:$5000,A4346,FALSE)&gt;0,
HLOOKUP("OS according to the configuration file",'vInfo (Imported)'!$1:$5000,A4346,FALSE),
"")</f>
        <v/>
      </c>
      <c r="G4346" s="1" t="str">
        <f>IF(HLOOKUP("Cluster",'vInfo (Imported)'!$1:$5000,A4346,FALSE)&gt;0,
HLOOKUP("Cluster",'vInfo (Imported)'!$1:$5000,A4346,FALSE),
"")</f>
        <v/>
      </c>
      <c r="K4346" s="28">
        <f>'vCluster (Imported)'!A4346</f>
        <v>0</v>
      </c>
      <c r="L4346">
        <f t="shared" si="405"/>
        <v>0</v>
      </c>
      <c r="M4346">
        <f t="shared" si="406"/>
        <v>0</v>
      </c>
      <c r="N4346">
        <f t="shared" si="407"/>
        <v>0</v>
      </c>
      <c r="O4346" s="1">
        <f t="shared" si="408"/>
        <v>0</v>
      </c>
      <c r="P4346">
        <f>SUMIFS('vCluster (Imported)'!$G:$G,'vCluster (Imported)'!$A:$A,K4346)</f>
        <v>0</v>
      </c>
      <c r="Q4346">
        <f t="shared" si="409"/>
        <v>0</v>
      </c>
    </row>
    <row r="4347" spans="1:17" x14ac:dyDescent="0.3">
      <c r="A4347">
        <f t="shared" si="404"/>
        <v>4347</v>
      </c>
      <c r="B4347" t="str">
        <f>IF(HLOOKUP("Memory",'vInfo (Imported)'!$1:$5000,A4347,FALSE)&gt;0,HLOOKUP("Memory",'vInfo (Imported)'!$1:$5000,A4347,FALSE),"")</f>
        <v/>
      </c>
      <c r="C4347" t="str">
        <f>IF(HLOOKUP("CPUs",'vInfo (Imported)'!$1:$5000,A4347,FALSE)&gt;0,
HLOOKUP("CPUs",'vInfo (Imported)'!$1:$5000,A4347,FALSE),
"")</f>
        <v/>
      </c>
      <c r="D4347" t="str">
        <f>IF(HLOOKUP($D$1,'vInfo (Imported)'!$1:$5000,A4347,FALSE)&gt;0,
HLOOKUP($D$1,'vInfo (Imported)'!$1:$5000,A4347,FALSE),
"")</f>
        <v/>
      </c>
      <c r="E4347" t="str">
        <f>IF(HLOOKUP("Category",'vInfo (Imported)'!$1:$5000,A4347,FALSE)&gt;0,
HLOOKUP("Category",'vInfo (Imported)'!$1:$5000,A4347,FALSE),
"")</f>
        <v/>
      </c>
      <c r="F4347" t="str">
        <f>IF(HLOOKUP("OS according to the configuration file",'vInfo (Imported)'!$1:$5000,A4347,FALSE)&gt;0,
HLOOKUP("OS according to the configuration file",'vInfo (Imported)'!$1:$5000,A4347,FALSE),
"")</f>
        <v/>
      </c>
      <c r="G4347" s="1" t="str">
        <f>IF(HLOOKUP("Cluster",'vInfo (Imported)'!$1:$5000,A4347,FALSE)&gt;0,
HLOOKUP("Cluster",'vInfo (Imported)'!$1:$5000,A4347,FALSE),
"")</f>
        <v/>
      </c>
      <c r="K4347" s="28">
        <f>'vCluster (Imported)'!A4347</f>
        <v>0</v>
      </c>
      <c r="L4347">
        <f t="shared" si="405"/>
        <v>0</v>
      </c>
      <c r="M4347">
        <f t="shared" si="406"/>
        <v>0</v>
      </c>
      <c r="N4347">
        <f t="shared" si="407"/>
        <v>0</v>
      </c>
      <c r="O4347" s="1">
        <f t="shared" si="408"/>
        <v>0</v>
      </c>
      <c r="P4347">
        <f>SUMIFS('vCluster (Imported)'!$G:$G,'vCluster (Imported)'!$A:$A,K4347)</f>
        <v>0</v>
      </c>
      <c r="Q4347">
        <f t="shared" si="409"/>
        <v>0</v>
      </c>
    </row>
    <row r="4348" spans="1:17" x14ac:dyDescent="0.3">
      <c r="A4348">
        <f t="shared" si="404"/>
        <v>4348</v>
      </c>
      <c r="B4348" t="str">
        <f>IF(HLOOKUP("Memory",'vInfo (Imported)'!$1:$5000,A4348,FALSE)&gt;0,HLOOKUP("Memory",'vInfo (Imported)'!$1:$5000,A4348,FALSE),"")</f>
        <v/>
      </c>
      <c r="C4348" t="str">
        <f>IF(HLOOKUP("CPUs",'vInfo (Imported)'!$1:$5000,A4348,FALSE)&gt;0,
HLOOKUP("CPUs",'vInfo (Imported)'!$1:$5000,A4348,FALSE),
"")</f>
        <v/>
      </c>
      <c r="D4348" t="str">
        <f>IF(HLOOKUP($D$1,'vInfo (Imported)'!$1:$5000,A4348,FALSE)&gt;0,
HLOOKUP($D$1,'vInfo (Imported)'!$1:$5000,A4348,FALSE),
"")</f>
        <v/>
      </c>
      <c r="E4348" t="str">
        <f>IF(HLOOKUP("Category",'vInfo (Imported)'!$1:$5000,A4348,FALSE)&gt;0,
HLOOKUP("Category",'vInfo (Imported)'!$1:$5000,A4348,FALSE),
"")</f>
        <v/>
      </c>
      <c r="F4348" t="str">
        <f>IF(HLOOKUP("OS according to the configuration file",'vInfo (Imported)'!$1:$5000,A4348,FALSE)&gt;0,
HLOOKUP("OS according to the configuration file",'vInfo (Imported)'!$1:$5000,A4348,FALSE),
"")</f>
        <v/>
      </c>
      <c r="G4348" s="1" t="str">
        <f>IF(HLOOKUP("Cluster",'vInfo (Imported)'!$1:$5000,A4348,FALSE)&gt;0,
HLOOKUP("Cluster",'vInfo (Imported)'!$1:$5000,A4348,FALSE),
"")</f>
        <v/>
      </c>
      <c r="K4348" s="28">
        <f>'vCluster (Imported)'!A4348</f>
        <v>0</v>
      </c>
      <c r="L4348">
        <f t="shared" si="405"/>
        <v>0</v>
      </c>
      <c r="M4348">
        <f t="shared" si="406"/>
        <v>0</v>
      </c>
      <c r="N4348">
        <f t="shared" si="407"/>
        <v>0</v>
      </c>
      <c r="O4348" s="1">
        <f t="shared" si="408"/>
        <v>0</v>
      </c>
      <c r="P4348">
        <f>SUMIFS('vCluster (Imported)'!$G:$G,'vCluster (Imported)'!$A:$A,K4348)</f>
        <v>0</v>
      </c>
      <c r="Q4348">
        <f t="shared" si="409"/>
        <v>0</v>
      </c>
    </row>
    <row r="4349" spans="1:17" x14ac:dyDescent="0.3">
      <c r="A4349">
        <f t="shared" si="404"/>
        <v>4349</v>
      </c>
      <c r="B4349" t="str">
        <f>IF(HLOOKUP("Memory",'vInfo (Imported)'!$1:$5000,A4349,FALSE)&gt;0,HLOOKUP("Memory",'vInfo (Imported)'!$1:$5000,A4349,FALSE),"")</f>
        <v/>
      </c>
      <c r="C4349" t="str">
        <f>IF(HLOOKUP("CPUs",'vInfo (Imported)'!$1:$5000,A4349,FALSE)&gt;0,
HLOOKUP("CPUs",'vInfo (Imported)'!$1:$5000,A4349,FALSE),
"")</f>
        <v/>
      </c>
      <c r="D4349" t="str">
        <f>IF(HLOOKUP($D$1,'vInfo (Imported)'!$1:$5000,A4349,FALSE)&gt;0,
HLOOKUP($D$1,'vInfo (Imported)'!$1:$5000,A4349,FALSE),
"")</f>
        <v/>
      </c>
      <c r="E4349" t="str">
        <f>IF(HLOOKUP("Category",'vInfo (Imported)'!$1:$5000,A4349,FALSE)&gt;0,
HLOOKUP("Category",'vInfo (Imported)'!$1:$5000,A4349,FALSE),
"")</f>
        <v/>
      </c>
      <c r="F4349" t="str">
        <f>IF(HLOOKUP("OS according to the configuration file",'vInfo (Imported)'!$1:$5000,A4349,FALSE)&gt;0,
HLOOKUP("OS according to the configuration file",'vInfo (Imported)'!$1:$5000,A4349,FALSE),
"")</f>
        <v/>
      </c>
      <c r="G4349" s="1" t="str">
        <f>IF(HLOOKUP("Cluster",'vInfo (Imported)'!$1:$5000,A4349,FALSE)&gt;0,
HLOOKUP("Cluster",'vInfo (Imported)'!$1:$5000,A4349,FALSE),
"")</f>
        <v/>
      </c>
      <c r="K4349" s="28">
        <f>'vCluster (Imported)'!A4349</f>
        <v>0</v>
      </c>
      <c r="L4349">
        <f t="shared" si="405"/>
        <v>0</v>
      </c>
      <c r="M4349">
        <f t="shared" si="406"/>
        <v>0</v>
      </c>
      <c r="N4349">
        <f t="shared" si="407"/>
        <v>0</v>
      </c>
      <c r="O4349" s="1">
        <f t="shared" si="408"/>
        <v>0</v>
      </c>
      <c r="P4349">
        <f>SUMIFS('vCluster (Imported)'!$G:$G,'vCluster (Imported)'!$A:$A,K4349)</f>
        <v>0</v>
      </c>
      <c r="Q4349">
        <f t="shared" si="409"/>
        <v>0</v>
      </c>
    </row>
    <row r="4350" spans="1:17" x14ac:dyDescent="0.3">
      <c r="A4350">
        <f t="shared" si="404"/>
        <v>4350</v>
      </c>
      <c r="B4350" t="str">
        <f>IF(HLOOKUP("Memory",'vInfo (Imported)'!$1:$5000,A4350,FALSE)&gt;0,HLOOKUP("Memory",'vInfo (Imported)'!$1:$5000,A4350,FALSE),"")</f>
        <v/>
      </c>
      <c r="C4350" t="str">
        <f>IF(HLOOKUP("CPUs",'vInfo (Imported)'!$1:$5000,A4350,FALSE)&gt;0,
HLOOKUP("CPUs",'vInfo (Imported)'!$1:$5000,A4350,FALSE),
"")</f>
        <v/>
      </c>
      <c r="D4350" t="str">
        <f>IF(HLOOKUP($D$1,'vInfo (Imported)'!$1:$5000,A4350,FALSE)&gt;0,
HLOOKUP($D$1,'vInfo (Imported)'!$1:$5000,A4350,FALSE),
"")</f>
        <v/>
      </c>
      <c r="E4350" t="str">
        <f>IF(HLOOKUP("Category",'vInfo (Imported)'!$1:$5000,A4350,FALSE)&gt;0,
HLOOKUP("Category",'vInfo (Imported)'!$1:$5000,A4350,FALSE),
"")</f>
        <v/>
      </c>
      <c r="F4350" t="str">
        <f>IF(HLOOKUP("OS according to the configuration file",'vInfo (Imported)'!$1:$5000,A4350,FALSE)&gt;0,
HLOOKUP("OS according to the configuration file",'vInfo (Imported)'!$1:$5000,A4350,FALSE),
"")</f>
        <v/>
      </c>
      <c r="G4350" s="1" t="str">
        <f>IF(HLOOKUP("Cluster",'vInfo (Imported)'!$1:$5000,A4350,FALSE)&gt;0,
HLOOKUP("Cluster",'vInfo (Imported)'!$1:$5000,A4350,FALSE),
"")</f>
        <v/>
      </c>
      <c r="K4350" s="28">
        <f>'vCluster (Imported)'!A4350</f>
        <v>0</v>
      </c>
      <c r="L4350">
        <f t="shared" si="405"/>
        <v>0</v>
      </c>
      <c r="M4350">
        <f t="shared" si="406"/>
        <v>0</v>
      </c>
      <c r="N4350">
        <f t="shared" si="407"/>
        <v>0</v>
      </c>
      <c r="O4350" s="1">
        <f t="shared" si="408"/>
        <v>0</v>
      </c>
      <c r="P4350">
        <f>SUMIFS('vCluster (Imported)'!$G:$G,'vCluster (Imported)'!$A:$A,K4350)</f>
        <v>0</v>
      </c>
      <c r="Q4350">
        <f t="shared" si="409"/>
        <v>0</v>
      </c>
    </row>
    <row r="4351" spans="1:17" x14ac:dyDescent="0.3">
      <c r="A4351">
        <f t="shared" si="404"/>
        <v>4351</v>
      </c>
      <c r="B4351" t="str">
        <f>IF(HLOOKUP("Memory",'vInfo (Imported)'!$1:$5000,A4351,FALSE)&gt;0,HLOOKUP("Memory",'vInfo (Imported)'!$1:$5000,A4351,FALSE),"")</f>
        <v/>
      </c>
      <c r="C4351" t="str">
        <f>IF(HLOOKUP("CPUs",'vInfo (Imported)'!$1:$5000,A4351,FALSE)&gt;0,
HLOOKUP("CPUs",'vInfo (Imported)'!$1:$5000,A4351,FALSE),
"")</f>
        <v/>
      </c>
      <c r="D4351" t="str">
        <f>IF(HLOOKUP($D$1,'vInfo (Imported)'!$1:$5000,A4351,FALSE)&gt;0,
HLOOKUP($D$1,'vInfo (Imported)'!$1:$5000,A4351,FALSE),
"")</f>
        <v/>
      </c>
      <c r="E4351" t="str">
        <f>IF(HLOOKUP("Category",'vInfo (Imported)'!$1:$5000,A4351,FALSE)&gt;0,
HLOOKUP("Category",'vInfo (Imported)'!$1:$5000,A4351,FALSE),
"")</f>
        <v/>
      </c>
      <c r="F4351" t="str">
        <f>IF(HLOOKUP("OS according to the configuration file",'vInfo (Imported)'!$1:$5000,A4351,FALSE)&gt;0,
HLOOKUP("OS according to the configuration file",'vInfo (Imported)'!$1:$5000,A4351,FALSE),
"")</f>
        <v/>
      </c>
      <c r="G4351" s="1" t="str">
        <f>IF(HLOOKUP("Cluster",'vInfo (Imported)'!$1:$5000,A4351,FALSE)&gt;0,
HLOOKUP("Cluster",'vInfo (Imported)'!$1:$5000,A4351,FALSE),
"")</f>
        <v/>
      </c>
      <c r="K4351" s="28">
        <f>'vCluster (Imported)'!A4351</f>
        <v>0</v>
      </c>
      <c r="L4351">
        <f t="shared" si="405"/>
        <v>0</v>
      </c>
      <c r="M4351">
        <f t="shared" si="406"/>
        <v>0</v>
      </c>
      <c r="N4351">
        <f t="shared" si="407"/>
        <v>0</v>
      </c>
      <c r="O4351" s="1">
        <f t="shared" si="408"/>
        <v>0</v>
      </c>
      <c r="P4351">
        <f>SUMIFS('vCluster (Imported)'!$G:$G,'vCluster (Imported)'!$A:$A,K4351)</f>
        <v>0</v>
      </c>
      <c r="Q4351">
        <f t="shared" si="409"/>
        <v>0</v>
      </c>
    </row>
    <row r="4352" spans="1:17" x14ac:dyDescent="0.3">
      <c r="A4352">
        <f t="shared" si="404"/>
        <v>4352</v>
      </c>
      <c r="B4352" t="str">
        <f>IF(HLOOKUP("Memory",'vInfo (Imported)'!$1:$5000,A4352,FALSE)&gt;0,HLOOKUP("Memory",'vInfo (Imported)'!$1:$5000,A4352,FALSE),"")</f>
        <v/>
      </c>
      <c r="C4352" t="str">
        <f>IF(HLOOKUP("CPUs",'vInfo (Imported)'!$1:$5000,A4352,FALSE)&gt;0,
HLOOKUP("CPUs",'vInfo (Imported)'!$1:$5000,A4352,FALSE),
"")</f>
        <v/>
      </c>
      <c r="D4352" t="str">
        <f>IF(HLOOKUP($D$1,'vInfo (Imported)'!$1:$5000,A4352,FALSE)&gt;0,
HLOOKUP($D$1,'vInfo (Imported)'!$1:$5000,A4352,FALSE),
"")</f>
        <v/>
      </c>
      <c r="E4352" t="str">
        <f>IF(HLOOKUP("Category",'vInfo (Imported)'!$1:$5000,A4352,FALSE)&gt;0,
HLOOKUP("Category",'vInfo (Imported)'!$1:$5000,A4352,FALSE),
"")</f>
        <v/>
      </c>
      <c r="F4352" t="str">
        <f>IF(HLOOKUP("OS according to the configuration file",'vInfo (Imported)'!$1:$5000,A4352,FALSE)&gt;0,
HLOOKUP("OS according to the configuration file",'vInfo (Imported)'!$1:$5000,A4352,FALSE),
"")</f>
        <v/>
      </c>
      <c r="G4352" s="1" t="str">
        <f>IF(HLOOKUP("Cluster",'vInfo (Imported)'!$1:$5000,A4352,FALSE)&gt;0,
HLOOKUP("Cluster",'vInfo (Imported)'!$1:$5000,A4352,FALSE),
"")</f>
        <v/>
      </c>
      <c r="K4352" s="28">
        <f>'vCluster (Imported)'!A4352</f>
        <v>0</v>
      </c>
      <c r="L4352">
        <f t="shared" si="405"/>
        <v>0</v>
      </c>
      <c r="M4352">
        <f t="shared" si="406"/>
        <v>0</v>
      </c>
      <c r="N4352">
        <f t="shared" si="407"/>
        <v>0</v>
      </c>
      <c r="O4352" s="1">
        <f t="shared" si="408"/>
        <v>0</v>
      </c>
      <c r="P4352">
        <f>SUMIFS('vCluster (Imported)'!$G:$G,'vCluster (Imported)'!$A:$A,K4352)</f>
        <v>0</v>
      </c>
      <c r="Q4352">
        <f t="shared" si="409"/>
        <v>0</v>
      </c>
    </row>
    <row r="4353" spans="1:17" x14ac:dyDescent="0.3">
      <c r="A4353">
        <f t="shared" si="404"/>
        <v>4353</v>
      </c>
      <c r="B4353" t="str">
        <f>IF(HLOOKUP("Memory",'vInfo (Imported)'!$1:$5000,A4353,FALSE)&gt;0,HLOOKUP("Memory",'vInfo (Imported)'!$1:$5000,A4353,FALSE),"")</f>
        <v/>
      </c>
      <c r="C4353" t="str">
        <f>IF(HLOOKUP("CPUs",'vInfo (Imported)'!$1:$5000,A4353,FALSE)&gt;0,
HLOOKUP("CPUs",'vInfo (Imported)'!$1:$5000,A4353,FALSE),
"")</f>
        <v/>
      </c>
      <c r="D4353" t="str">
        <f>IF(HLOOKUP($D$1,'vInfo (Imported)'!$1:$5000,A4353,FALSE)&gt;0,
HLOOKUP($D$1,'vInfo (Imported)'!$1:$5000,A4353,FALSE),
"")</f>
        <v/>
      </c>
      <c r="E4353" t="str">
        <f>IF(HLOOKUP("Category",'vInfo (Imported)'!$1:$5000,A4353,FALSE)&gt;0,
HLOOKUP("Category",'vInfo (Imported)'!$1:$5000,A4353,FALSE),
"")</f>
        <v/>
      </c>
      <c r="F4353" t="str">
        <f>IF(HLOOKUP("OS according to the configuration file",'vInfo (Imported)'!$1:$5000,A4353,FALSE)&gt;0,
HLOOKUP("OS according to the configuration file",'vInfo (Imported)'!$1:$5000,A4353,FALSE),
"")</f>
        <v/>
      </c>
      <c r="G4353" s="1" t="str">
        <f>IF(HLOOKUP("Cluster",'vInfo (Imported)'!$1:$5000,A4353,FALSE)&gt;0,
HLOOKUP("Cluster",'vInfo (Imported)'!$1:$5000,A4353,FALSE),
"")</f>
        <v/>
      </c>
      <c r="K4353" s="28">
        <f>'vCluster (Imported)'!A4353</f>
        <v>0</v>
      </c>
      <c r="L4353">
        <f t="shared" si="405"/>
        <v>0</v>
      </c>
      <c r="M4353">
        <f t="shared" si="406"/>
        <v>0</v>
      </c>
      <c r="N4353">
        <f t="shared" si="407"/>
        <v>0</v>
      </c>
      <c r="O4353" s="1">
        <f t="shared" si="408"/>
        <v>0</v>
      </c>
      <c r="P4353">
        <f>SUMIFS('vCluster (Imported)'!$G:$G,'vCluster (Imported)'!$A:$A,K4353)</f>
        <v>0</v>
      </c>
      <c r="Q4353">
        <f t="shared" si="409"/>
        <v>0</v>
      </c>
    </row>
    <row r="4354" spans="1:17" x14ac:dyDescent="0.3">
      <c r="A4354">
        <f t="shared" ref="A4354:A4417" si="410">A4353+1</f>
        <v>4354</v>
      </c>
      <c r="B4354" t="str">
        <f>IF(HLOOKUP("Memory",'vInfo (Imported)'!$1:$5000,A4354,FALSE)&gt;0,HLOOKUP("Memory",'vInfo (Imported)'!$1:$5000,A4354,FALSE),"")</f>
        <v/>
      </c>
      <c r="C4354" t="str">
        <f>IF(HLOOKUP("CPUs",'vInfo (Imported)'!$1:$5000,A4354,FALSE)&gt;0,
HLOOKUP("CPUs",'vInfo (Imported)'!$1:$5000,A4354,FALSE),
"")</f>
        <v/>
      </c>
      <c r="D4354" t="str">
        <f>IF(HLOOKUP($D$1,'vInfo (Imported)'!$1:$5000,A4354,FALSE)&gt;0,
HLOOKUP($D$1,'vInfo (Imported)'!$1:$5000,A4354,FALSE),
"")</f>
        <v/>
      </c>
      <c r="E4354" t="str">
        <f>IF(HLOOKUP("Category",'vInfo (Imported)'!$1:$5000,A4354,FALSE)&gt;0,
HLOOKUP("Category",'vInfo (Imported)'!$1:$5000,A4354,FALSE),
"")</f>
        <v/>
      </c>
      <c r="F4354" t="str">
        <f>IF(HLOOKUP("OS according to the configuration file",'vInfo (Imported)'!$1:$5000,A4354,FALSE)&gt;0,
HLOOKUP("OS according to the configuration file",'vInfo (Imported)'!$1:$5000,A4354,FALSE),
"")</f>
        <v/>
      </c>
      <c r="G4354" s="1" t="str">
        <f>IF(HLOOKUP("Cluster",'vInfo (Imported)'!$1:$5000,A4354,FALSE)&gt;0,
HLOOKUP("Cluster",'vInfo (Imported)'!$1:$5000,A4354,FALSE),
"")</f>
        <v/>
      </c>
      <c r="K4354" s="28">
        <f>'vCluster (Imported)'!A4354</f>
        <v>0</v>
      </c>
      <c r="L4354">
        <f t="shared" ref="L4354:L4417" si="411">COUNTIFS(G:G,K4354,$E:$E,$L$1)</f>
        <v>0</v>
      </c>
      <c r="M4354">
        <f t="shared" ref="M4354:M4417" si="412">COUNTIFS(G:G,K4354,$E:$E,$M$1)</f>
        <v>0</v>
      </c>
      <c r="N4354">
        <f t="shared" ref="N4354:N4417" si="413">COUNTIFS(G:G,K4354,$E:$E,$N$1)</f>
        <v>0</v>
      </c>
      <c r="O4354" s="1">
        <f t="shared" ref="O4354:O4417" si="414">COUNTIFS(G:G,K4354,$E:$E,$O$1)</f>
        <v>0</v>
      </c>
      <c r="P4354">
        <f>SUMIFS('vCluster (Imported)'!$G:$G,'vCluster (Imported)'!$A:$A,K4354)</f>
        <v>0</v>
      </c>
      <c r="Q4354">
        <f t="shared" ref="Q4354:Q4417" si="415">IF(L4354&gt;0,P4354,0)</f>
        <v>0</v>
      </c>
    </row>
    <row r="4355" spans="1:17" x14ac:dyDescent="0.3">
      <c r="A4355">
        <f t="shared" si="410"/>
        <v>4355</v>
      </c>
      <c r="B4355" t="str">
        <f>IF(HLOOKUP("Memory",'vInfo (Imported)'!$1:$5000,A4355,FALSE)&gt;0,HLOOKUP("Memory",'vInfo (Imported)'!$1:$5000,A4355,FALSE),"")</f>
        <v/>
      </c>
      <c r="C4355" t="str">
        <f>IF(HLOOKUP("CPUs",'vInfo (Imported)'!$1:$5000,A4355,FALSE)&gt;0,
HLOOKUP("CPUs",'vInfo (Imported)'!$1:$5000,A4355,FALSE),
"")</f>
        <v/>
      </c>
      <c r="D4355" t="str">
        <f>IF(HLOOKUP($D$1,'vInfo (Imported)'!$1:$5000,A4355,FALSE)&gt;0,
HLOOKUP($D$1,'vInfo (Imported)'!$1:$5000,A4355,FALSE),
"")</f>
        <v/>
      </c>
      <c r="E4355" t="str">
        <f>IF(HLOOKUP("Category",'vInfo (Imported)'!$1:$5000,A4355,FALSE)&gt;0,
HLOOKUP("Category",'vInfo (Imported)'!$1:$5000,A4355,FALSE),
"")</f>
        <v/>
      </c>
      <c r="F4355" t="str">
        <f>IF(HLOOKUP("OS according to the configuration file",'vInfo (Imported)'!$1:$5000,A4355,FALSE)&gt;0,
HLOOKUP("OS according to the configuration file",'vInfo (Imported)'!$1:$5000,A4355,FALSE),
"")</f>
        <v/>
      </c>
      <c r="G4355" s="1" t="str">
        <f>IF(HLOOKUP("Cluster",'vInfo (Imported)'!$1:$5000,A4355,FALSE)&gt;0,
HLOOKUP("Cluster",'vInfo (Imported)'!$1:$5000,A4355,FALSE),
"")</f>
        <v/>
      </c>
      <c r="K4355" s="28">
        <f>'vCluster (Imported)'!A4355</f>
        <v>0</v>
      </c>
      <c r="L4355">
        <f t="shared" si="411"/>
        <v>0</v>
      </c>
      <c r="M4355">
        <f t="shared" si="412"/>
        <v>0</v>
      </c>
      <c r="N4355">
        <f t="shared" si="413"/>
        <v>0</v>
      </c>
      <c r="O4355" s="1">
        <f t="shared" si="414"/>
        <v>0</v>
      </c>
      <c r="P4355">
        <f>SUMIFS('vCluster (Imported)'!$G:$G,'vCluster (Imported)'!$A:$A,K4355)</f>
        <v>0</v>
      </c>
      <c r="Q4355">
        <f t="shared" si="415"/>
        <v>0</v>
      </c>
    </row>
    <row r="4356" spans="1:17" x14ac:dyDescent="0.3">
      <c r="A4356">
        <f t="shared" si="410"/>
        <v>4356</v>
      </c>
      <c r="B4356" t="str">
        <f>IF(HLOOKUP("Memory",'vInfo (Imported)'!$1:$5000,A4356,FALSE)&gt;0,HLOOKUP("Memory",'vInfo (Imported)'!$1:$5000,A4356,FALSE),"")</f>
        <v/>
      </c>
      <c r="C4356" t="str">
        <f>IF(HLOOKUP("CPUs",'vInfo (Imported)'!$1:$5000,A4356,FALSE)&gt;0,
HLOOKUP("CPUs",'vInfo (Imported)'!$1:$5000,A4356,FALSE),
"")</f>
        <v/>
      </c>
      <c r="D4356" t="str">
        <f>IF(HLOOKUP($D$1,'vInfo (Imported)'!$1:$5000,A4356,FALSE)&gt;0,
HLOOKUP($D$1,'vInfo (Imported)'!$1:$5000,A4356,FALSE),
"")</f>
        <v/>
      </c>
      <c r="E4356" t="str">
        <f>IF(HLOOKUP("Category",'vInfo (Imported)'!$1:$5000,A4356,FALSE)&gt;0,
HLOOKUP("Category",'vInfo (Imported)'!$1:$5000,A4356,FALSE),
"")</f>
        <v/>
      </c>
      <c r="F4356" t="str">
        <f>IF(HLOOKUP("OS according to the configuration file",'vInfo (Imported)'!$1:$5000,A4356,FALSE)&gt;0,
HLOOKUP("OS according to the configuration file",'vInfo (Imported)'!$1:$5000,A4356,FALSE),
"")</f>
        <v/>
      </c>
      <c r="G4356" s="1" t="str">
        <f>IF(HLOOKUP("Cluster",'vInfo (Imported)'!$1:$5000,A4356,FALSE)&gt;0,
HLOOKUP("Cluster",'vInfo (Imported)'!$1:$5000,A4356,FALSE),
"")</f>
        <v/>
      </c>
      <c r="K4356" s="28">
        <f>'vCluster (Imported)'!A4356</f>
        <v>0</v>
      </c>
      <c r="L4356">
        <f t="shared" si="411"/>
        <v>0</v>
      </c>
      <c r="M4356">
        <f t="shared" si="412"/>
        <v>0</v>
      </c>
      <c r="N4356">
        <f t="shared" si="413"/>
        <v>0</v>
      </c>
      <c r="O4356" s="1">
        <f t="shared" si="414"/>
        <v>0</v>
      </c>
      <c r="P4356">
        <f>SUMIFS('vCluster (Imported)'!$G:$G,'vCluster (Imported)'!$A:$A,K4356)</f>
        <v>0</v>
      </c>
      <c r="Q4356">
        <f t="shared" si="415"/>
        <v>0</v>
      </c>
    </row>
    <row r="4357" spans="1:17" x14ac:dyDescent="0.3">
      <c r="A4357">
        <f t="shared" si="410"/>
        <v>4357</v>
      </c>
      <c r="B4357" t="str">
        <f>IF(HLOOKUP("Memory",'vInfo (Imported)'!$1:$5000,A4357,FALSE)&gt;0,HLOOKUP("Memory",'vInfo (Imported)'!$1:$5000,A4357,FALSE),"")</f>
        <v/>
      </c>
      <c r="C4357" t="str">
        <f>IF(HLOOKUP("CPUs",'vInfo (Imported)'!$1:$5000,A4357,FALSE)&gt;0,
HLOOKUP("CPUs",'vInfo (Imported)'!$1:$5000,A4357,FALSE),
"")</f>
        <v/>
      </c>
      <c r="D4357" t="str">
        <f>IF(HLOOKUP($D$1,'vInfo (Imported)'!$1:$5000,A4357,FALSE)&gt;0,
HLOOKUP($D$1,'vInfo (Imported)'!$1:$5000,A4357,FALSE),
"")</f>
        <v/>
      </c>
      <c r="E4357" t="str">
        <f>IF(HLOOKUP("Category",'vInfo (Imported)'!$1:$5000,A4357,FALSE)&gt;0,
HLOOKUP("Category",'vInfo (Imported)'!$1:$5000,A4357,FALSE),
"")</f>
        <v/>
      </c>
      <c r="F4357" t="str">
        <f>IF(HLOOKUP("OS according to the configuration file",'vInfo (Imported)'!$1:$5000,A4357,FALSE)&gt;0,
HLOOKUP("OS according to the configuration file",'vInfo (Imported)'!$1:$5000,A4357,FALSE),
"")</f>
        <v/>
      </c>
      <c r="G4357" s="1" t="str">
        <f>IF(HLOOKUP("Cluster",'vInfo (Imported)'!$1:$5000,A4357,FALSE)&gt;0,
HLOOKUP("Cluster",'vInfo (Imported)'!$1:$5000,A4357,FALSE),
"")</f>
        <v/>
      </c>
      <c r="K4357" s="28">
        <f>'vCluster (Imported)'!A4357</f>
        <v>0</v>
      </c>
      <c r="L4357">
        <f t="shared" si="411"/>
        <v>0</v>
      </c>
      <c r="M4357">
        <f t="shared" si="412"/>
        <v>0</v>
      </c>
      <c r="N4357">
        <f t="shared" si="413"/>
        <v>0</v>
      </c>
      <c r="O4357" s="1">
        <f t="shared" si="414"/>
        <v>0</v>
      </c>
      <c r="P4357">
        <f>SUMIFS('vCluster (Imported)'!$G:$G,'vCluster (Imported)'!$A:$A,K4357)</f>
        <v>0</v>
      </c>
      <c r="Q4357">
        <f t="shared" si="415"/>
        <v>0</v>
      </c>
    </row>
    <row r="4358" spans="1:17" x14ac:dyDescent="0.3">
      <c r="A4358">
        <f t="shared" si="410"/>
        <v>4358</v>
      </c>
      <c r="B4358" t="str">
        <f>IF(HLOOKUP("Memory",'vInfo (Imported)'!$1:$5000,A4358,FALSE)&gt;0,HLOOKUP("Memory",'vInfo (Imported)'!$1:$5000,A4358,FALSE),"")</f>
        <v/>
      </c>
      <c r="C4358" t="str">
        <f>IF(HLOOKUP("CPUs",'vInfo (Imported)'!$1:$5000,A4358,FALSE)&gt;0,
HLOOKUP("CPUs",'vInfo (Imported)'!$1:$5000,A4358,FALSE),
"")</f>
        <v/>
      </c>
      <c r="D4358" t="str">
        <f>IF(HLOOKUP($D$1,'vInfo (Imported)'!$1:$5000,A4358,FALSE)&gt;0,
HLOOKUP($D$1,'vInfo (Imported)'!$1:$5000,A4358,FALSE),
"")</f>
        <v/>
      </c>
      <c r="E4358" t="str">
        <f>IF(HLOOKUP("Category",'vInfo (Imported)'!$1:$5000,A4358,FALSE)&gt;0,
HLOOKUP("Category",'vInfo (Imported)'!$1:$5000,A4358,FALSE),
"")</f>
        <v/>
      </c>
      <c r="F4358" t="str">
        <f>IF(HLOOKUP("OS according to the configuration file",'vInfo (Imported)'!$1:$5000,A4358,FALSE)&gt;0,
HLOOKUP("OS according to the configuration file",'vInfo (Imported)'!$1:$5000,A4358,FALSE),
"")</f>
        <v/>
      </c>
      <c r="G4358" s="1" t="str">
        <f>IF(HLOOKUP("Cluster",'vInfo (Imported)'!$1:$5000,A4358,FALSE)&gt;0,
HLOOKUP("Cluster",'vInfo (Imported)'!$1:$5000,A4358,FALSE),
"")</f>
        <v/>
      </c>
      <c r="K4358" s="28">
        <f>'vCluster (Imported)'!A4358</f>
        <v>0</v>
      </c>
      <c r="L4358">
        <f t="shared" si="411"/>
        <v>0</v>
      </c>
      <c r="M4358">
        <f t="shared" si="412"/>
        <v>0</v>
      </c>
      <c r="N4358">
        <f t="shared" si="413"/>
        <v>0</v>
      </c>
      <c r="O4358" s="1">
        <f t="shared" si="414"/>
        <v>0</v>
      </c>
      <c r="P4358">
        <f>SUMIFS('vCluster (Imported)'!$G:$G,'vCluster (Imported)'!$A:$A,K4358)</f>
        <v>0</v>
      </c>
      <c r="Q4358">
        <f t="shared" si="415"/>
        <v>0</v>
      </c>
    </row>
    <row r="4359" spans="1:17" x14ac:dyDescent="0.3">
      <c r="A4359">
        <f t="shared" si="410"/>
        <v>4359</v>
      </c>
      <c r="B4359" t="str">
        <f>IF(HLOOKUP("Memory",'vInfo (Imported)'!$1:$5000,A4359,FALSE)&gt;0,HLOOKUP("Memory",'vInfo (Imported)'!$1:$5000,A4359,FALSE),"")</f>
        <v/>
      </c>
      <c r="C4359" t="str">
        <f>IF(HLOOKUP("CPUs",'vInfo (Imported)'!$1:$5000,A4359,FALSE)&gt;0,
HLOOKUP("CPUs",'vInfo (Imported)'!$1:$5000,A4359,FALSE),
"")</f>
        <v/>
      </c>
      <c r="D4359" t="str">
        <f>IF(HLOOKUP($D$1,'vInfo (Imported)'!$1:$5000,A4359,FALSE)&gt;0,
HLOOKUP($D$1,'vInfo (Imported)'!$1:$5000,A4359,FALSE),
"")</f>
        <v/>
      </c>
      <c r="E4359" t="str">
        <f>IF(HLOOKUP("Category",'vInfo (Imported)'!$1:$5000,A4359,FALSE)&gt;0,
HLOOKUP("Category",'vInfo (Imported)'!$1:$5000,A4359,FALSE),
"")</f>
        <v/>
      </c>
      <c r="F4359" t="str">
        <f>IF(HLOOKUP("OS according to the configuration file",'vInfo (Imported)'!$1:$5000,A4359,FALSE)&gt;0,
HLOOKUP("OS according to the configuration file",'vInfo (Imported)'!$1:$5000,A4359,FALSE),
"")</f>
        <v/>
      </c>
      <c r="G4359" s="1" t="str">
        <f>IF(HLOOKUP("Cluster",'vInfo (Imported)'!$1:$5000,A4359,FALSE)&gt;0,
HLOOKUP("Cluster",'vInfo (Imported)'!$1:$5000,A4359,FALSE),
"")</f>
        <v/>
      </c>
      <c r="K4359" s="28">
        <f>'vCluster (Imported)'!A4359</f>
        <v>0</v>
      </c>
      <c r="L4359">
        <f t="shared" si="411"/>
        <v>0</v>
      </c>
      <c r="M4359">
        <f t="shared" si="412"/>
        <v>0</v>
      </c>
      <c r="N4359">
        <f t="shared" si="413"/>
        <v>0</v>
      </c>
      <c r="O4359" s="1">
        <f t="shared" si="414"/>
        <v>0</v>
      </c>
      <c r="P4359">
        <f>SUMIFS('vCluster (Imported)'!$G:$G,'vCluster (Imported)'!$A:$A,K4359)</f>
        <v>0</v>
      </c>
      <c r="Q4359">
        <f t="shared" si="415"/>
        <v>0</v>
      </c>
    </row>
    <row r="4360" spans="1:17" x14ac:dyDescent="0.3">
      <c r="A4360">
        <f t="shared" si="410"/>
        <v>4360</v>
      </c>
      <c r="B4360" t="str">
        <f>IF(HLOOKUP("Memory",'vInfo (Imported)'!$1:$5000,A4360,FALSE)&gt;0,HLOOKUP("Memory",'vInfo (Imported)'!$1:$5000,A4360,FALSE),"")</f>
        <v/>
      </c>
      <c r="C4360" t="str">
        <f>IF(HLOOKUP("CPUs",'vInfo (Imported)'!$1:$5000,A4360,FALSE)&gt;0,
HLOOKUP("CPUs",'vInfo (Imported)'!$1:$5000,A4360,FALSE),
"")</f>
        <v/>
      </c>
      <c r="D4360" t="str">
        <f>IF(HLOOKUP($D$1,'vInfo (Imported)'!$1:$5000,A4360,FALSE)&gt;0,
HLOOKUP($D$1,'vInfo (Imported)'!$1:$5000,A4360,FALSE),
"")</f>
        <v/>
      </c>
      <c r="E4360" t="str">
        <f>IF(HLOOKUP("Category",'vInfo (Imported)'!$1:$5000,A4360,FALSE)&gt;0,
HLOOKUP("Category",'vInfo (Imported)'!$1:$5000,A4360,FALSE),
"")</f>
        <v/>
      </c>
      <c r="F4360" t="str">
        <f>IF(HLOOKUP("OS according to the configuration file",'vInfo (Imported)'!$1:$5000,A4360,FALSE)&gt;0,
HLOOKUP("OS according to the configuration file",'vInfo (Imported)'!$1:$5000,A4360,FALSE),
"")</f>
        <v/>
      </c>
      <c r="G4360" s="1" t="str">
        <f>IF(HLOOKUP("Cluster",'vInfo (Imported)'!$1:$5000,A4360,FALSE)&gt;0,
HLOOKUP("Cluster",'vInfo (Imported)'!$1:$5000,A4360,FALSE),
"")</f>
        <v/>
      </c>
      <c r="K4360" s="28">
        <f>'vCluster (Imported)'!A4360</f>
        <v>0</v>
      </c>
      <c r="L4360">
        <f t="shared" si="411"/>
        <v>0</v>
      </c>
      <c r="M4360">
        <f t="shared" si="412"/>
        <v>0</v>
      </c>
      <c r="N4360">
        <f t="shared" si="413"/>
        <v>0</v>
      </c>
      <c r="O4360" s="1">
        <f t="shared" si="414"/>
        <v>0</v>
      </c>
      <c r="P4360">
        <f>SUMIFS('vCluster (Imported)'!$G:$G,'vCluster (Imported)'!$A:$A,K4360)</f>
        <v>0</v>
      </c>
      <c r="Q4360">
        <f t="shared" si="415"/>
        <v>0</v>
      </c>
    </row>
    <row r="4361" spans="1:17" x14ac:dyDescent="0.3">
      <c r="A4361">
        <f t="shared" si="410"/>
        <v>4361</v>
      </c>
      <c r="B4361" t="str">
        <f>IF(HLOOKUP("Memory",'vInfo (Imported)'!$1:$5000,A4361,FALSE)&gt;0,HLOOKUP("Memory",'vInfo (Imported)'!$1:$5000,A4361,FALSE),"")</f>
        <v/>
      </c>
      <c r="C4361" t="str">
        <f>IF(HLOOKUP("CPUs",'vInfo (Imported)'!$1:$5000,A4361,FALSE)&gt;0,
HLOOKUP("CPUs",'vInfo (Imported)'!$1:$5000,A4361,FALSE),
"")</f>
        <v/>
      </c>
      <c r="D4361" t="str">
        <f>IF(HLOOKUP($D$1,'vInfo (Imported)'!$1:$5000,A4361,FALSE)&gt;0,
HLOOKUP($D$1,'vInfo (Imported)'!$1:$5000,A4361,FALSE),
"")</f>
        <v/>
      </c>
      <c r="E4361" t="str">
        <f>IF(HLOOKUP("Category",'vInfo (Imported)'!$1:$5000,A4361,FALSE)&gt;0,
HLOOKUP("Category",'vInfo (Imported)'!$1:$5000,A4361,FALSE),
"")</f>
        <v/>
      </c>
      <c r="F4361" t="str">
        <f>IF(HLOOKUP("OS according to the configuration file",'vInfo (Imported)'!$1:$5000,A4361,FALSE)&gt;0,
HLOOKUP("OS according to the configuration file",'vInfo (Imported)'!$1:$5000,A4361,FALSE),
"")</f>
        <v/>
      </c>
      <c r="G4361" s="1" t="str">
        <f>IF(HLOOKUP("Cluster",'vInfo (Imported)'!$1:$5000,A4361,FALSE)&gt;0,
HLOOKUP("Cluster",'vInfo (Imported)'!$1:$5000,A4361,FALSE),
"")</f>
        <v/>
      </c>
      <c r="K4361" s="28">
        <f>'vCluster (Imported)'!A4361</f>
        <v>0</v>
      </c>
      <c r="L4361">
        <f t="shared" si="411"/>
        <v>0</v>
      </c>
      <c r="M4361">
        <f t="shared" si="412"/>
        <v>0</v>
      </c>
      <c r="N4361">
        <f t="shared" si="413"/>
        <v>0</v>
      </c>
      <c r="O4361" s="1">
        <f t="shared" si="414"/>
        <v>0</v>
      </c>
      <c r="P4361">
        <f>SUMIFS('vCluster (Imported)'!$G:$G,'vCluster (Imported)'!$A:$A,K4361)</f>
        <v>0</v>
      </c>
      <c r="Q4361">
        <f t="shared" si="415"/>
        <v>0</v>
      </c>
    </row>
    <row r="4362" spans="1:17" x14ac:dyDescent="0.3">
      <c r="A4362">
        <f t="shared" si="410"/>
        <v>4362</v>
      </c>
      <c r="B4362" t="str">
        <f>IF(HLOOKUP("Memory",'vInfo (Imported)'!$1:$5000,A4362,FALSE)&gt;0,HLOOKUP("Memory",'vInfo (Imported)'!$1:$5000,A4362,FALSE),"")</f>
        <v/>
      </c>
      <c r="C4362" t="str">
        <f>IF(HLOOKUP("CPUs",'vInfo (Imported)'!$1:$5000,A4362,FALSE)&gt;0,
HLOOKUP("CPUs",'vInfo (Imported)'!$1:$5000,A4362,FALSE),
"")</f>
        <v/>
      </c>
      <c r="D4362" t="str">
        <f>IF(HLOOKUP($D$1,'vInfo (Imported)'!$1:$5000,A4362,FALSE)&gt;0,
HLOOKUP($D$1,'vInfo (Imported)'!$1:$5000,A4362,FALSE),
"")</f>
        <v/>
      </c>
      <c r="E4362" t="str">
        <f>IF(HLOOKUP("Category",'vInfo (Imported)'!$1:$5000,A4362,FALSE)&gt;0,
HLOOKUP("Category",'vInfo (Imported)'!$1:$5000,A4362,FALSE),
"")</f>
        <v/>
      </c>
      <c r="F4362" t="str">
        <f>IF(HLOOKUP("OS according to the configuration file",'vInfo (Imported)'!$1:$5000,A4362,FALSE)&gt;0,
HLOOKUP("OS according to the configuration file",'vInfo (Imported)'!$1:$5000,A4362,FALSE),
"")</f>
        <v/>
      </c>
      <c r="G4362" s="1" t="str">
        <f>IF(HLOOKUP("Cluster",'vInfo (Imported)'!$1:$5000,A4362,FALSE)&gt;0,
HLOOKUP("Cluster",'vInfo (Imported)'!$1:$5000,A4362,FALSE),
"")</f>
        <v/>
      </c>
      <c r="K4362" s="28">
        <f>'vCluster (Imported)'!A4362</f>
        <v>0</v>
      </c>
      <c r="L4362">
        <f t="shared" si="411"/>
        <v>0</v>
      </c>
      <c r="M4362">
        <f t="shared" si="412"/>
        <v>0</v>
      </c>
      <c r="N4362">
        <f t="shared" si="413"/>
        <v>0</v>
      </c>
      <c r="O4362" s="1">
        <f t="shared" si="414"/>
        <v>0</v>
      </c>
      <c r="P4362">
        <f>SUMIFS('vCluster (Imported)'!$G:$G,'vCluster (Imported)'!$A:$A,K4362)</f>
        <v>0</v>
      </c>
      <c r="Q4362">
        <f t="shared" si="415"/>
        <v>0</v>
      </c>
    </row>
    <row r="4363" spans="1:17" x14ac:dyDescent="0.3">
      <c r="A4363">
        <f t="shared" si="410"/>
        <v>4363</v>
      </c>
      <c r="B4363" t="str">
        <f>IF(HLOOKUP("Memory",'vInfo (Imported)'!$1:$5000,A4363,FALSE)&gt;0,HLOOKUP("Memory",'vInfo (Imported)'!$1:$5000,A4363,FALSE),"")</f>
        <v/>
      </c>
      <c r="C4363" t="str">
        <f>IF(HLOOKUP("CPUs",'vInfo (Imported)'!$1:$5000,A4363,FALSE)&gt;0,
HLOOKUP("CPUs",'vInfo (Imported)'!$1:$5000,A4363,FALSE),
"")</f>
        <v/>
      </c>
      <c r="D4363" t="str">
        <f>IF(HLOOKUP($D$1,'vInfo (Imported)'!$1:$5000,A4363,FALSE)&gt;0,
HLOOKUP($D$1,'vInfo (Imported)'!$1:$5000,A4363,FALSE),
"")</f>
        <v/>
      </c>
      <c r="E4363" t="str">
        <f>IF(HLOOKUP("Category",'vInfo (Imported)'!$1:$5000,A4363,FALSE)&gt;0,
HLOOKUP("Category",'vInfo (Imported)'!$1:$5000,A4363,FALSE),
"")</f>
        <v/>
      </c>
      <c r="F4363" t="str">
        <f>IF(HLOOKUP("OS according to the configuration file",'vInfo (Imported)'!$1:$5000,A4363,FALSE)&gt;0,
HLOOKUP("OS according to the configuration file",'vInfo (Imported)'!$1:$5000,A4363,FALSE),
"")</f>
        <v/>
      </c>
      <c r="G4363" s="1" t="str">
        <f>IF(HLOOKUP("Cluster",'vInfo (Imported)'!$1:$5000,A4363,FALSE)&gt;0,
HLOOKUP("Cluster",'vInfo (Imported)'!$1:$5000,A4363,FALSE),
"")</f>
        <v/>
      </c>
      <c r="K4363" s="28">
        <f>'vCluster (Imported)'!A4363</f>
        <v>0</v>
      </c>
      <c r="L4363">
        <f t="shared" si="411"/>
        <v>0</v>
      </c>
      <c r="M4363">
        <f t="shared" si="412"/>
        <v>0</v>
      </c>
      <c r="N4363">
        <f t="shared" si="413"/>
        <v>0</v>
      </c>
      <c r="O4363" s="1">
        <f t="shared" si="414"/>
        <v>0</v>
      </c>
      <c r="P4363">
        <f>SUMIFS('vCluster (Imported)'!$G:$G,'vCluster (Imported)'!$A:$A,K4363)</f>
        <v>0</v>
      </c>
      <c r="Q4363">
        <f t="shared" si="415"/>
        <v>0</v>
      </c>
    </row>
    <row r="4364" spans="1:17" x14ac:dyDescent="0.3">
      <c r="A4364">
        <f t="shared" si="410"/>
        <v>4364</v>
      </c>
      <c r="B4364" t="str">
        <f>IF(HLOOKUP("Memory",'vInfo (Imported)'!$1:$5000,A4364,FALSE)&gt;0,HLOOKUP("Memory",'vInfo (Imported)'!$1:$5000,A4364,FALSE),"")</f>
        <v/>
      </c>
      <c r="C4364" t="str">
        <f>IF(HLOOKUP("CPUs",'vInfo (Imported)'!$1:$5000,A4364,FALSE)&gt;0,
HLOOKUP("CPUs",'vInfo (Imported)'!$1:$5000,A4364,FALSE),
"")</f>
        <v/>
      </c>
      <c r="D4364" t="str">
        <f>IF(HLOOKUP($D$1,'vInfo (Imported)'!$1:$5000,A4364,FALSE)&gt;0,
HLOOKUP($D$1,'vInfo (Imported)'!$1:$5000,A4364,FALSE),
"")</f>
        <v/>
      </c>
      <c r="E4364" t="str">
        <f>IF(HLOOKUP("Category",'vInfo (Imported)'!$1:$5000,A4364,FALSE)&gt;0,
HLOOKUP("Category",'vInfo (Imported)'!$1:$5000,A4364,FALSE),
"")</f>
        <v/>
      </c>
      <c r="F4364" t="str">
        <f>IF(HLOOKUP("OS according to the configuration file",'vInfo (Imported)'!$1:$5000,A4364,FALSE)&gt;0,
HLOOKUP("OS according to the configuration file",'vInfo (Imported)'!$1:$5000,A4364,FALSE),
"")</f>
        <v/>
      </c>
      <c r="G4364" s="1" t="str">
        <f>IF(HLOOKUP("Cluster",'vInfo (Imported)'!$1:$5000,A4364,FALSE)&gt;0,
HLOOKUP("Cluster",'vInfo (Imported)'!$1:$5000,A4364,FALSE),
"")</f>
        <v/>
      </c>
      <c r="K4364" s="28">
        <f>'vCluster (Imported)'!A4364</f>
        <v>0</v>
      </c>
      <c r="L4364">
        <f t="shared" si="411"/>
        <v>0</v>
      </c>
      <c r="M4364">
        <f t="shared" si="412"/>
        <v>0</v>
      </c>
      <c r="N4364">
        <f t="shared" si="413"/>
        <v>0</v>
      </c>
      <c r="O4364" s="1">
        <f t="shared" si="414"/>
        <v>0</v>
      </c>
      <c r="P4364">
        <f>SUMIFS('vCluster (Imported)'!$G:$G,'vCluster (Imported)'!$A:$A,K4364)</f>
        <v>0</v>
      </c>
      <c r="Q4364">
        <f t="shared" si="415"/>
        <v>0</v>
      </c>
    </row>
    <row r="4365" spans="1:17" x14ac:dyDescent="0.3">
      <c r="A4365">
        <f t="shared" si="410"/>
        <v>4365</v>
      </c>
      <c r="B4365" t="str">
        <f>IF(HLOOKUP("Memory",'vInfo (Imported)'!$1:$5000,A4365,FALSE)&gt;0,HLOOKUP("Memory",'vInfo (Imported)'!$1:$5000,A4365,FALSE),"")</f>
        <v/>
      </c>
      <c r="C4365" t="str">
        <f>IF(HLOOKUP("CPUs",'vInfo (Imported)'!$1:$5000,A4365,FALSE)&gt;0,
HLOOKUP("CPUs",'vInfo (Imported)'!$1:$5000,A4365,FALSE),
"")</f>
        <v/>
      </c>
      <c r="D4365" t="str">
        <f>IF(HLOOKUP($D$1,'vInfo (Imported)'!$1:$5000,A4365,FALSE)&gt;0,
HLOOKUP($D$1,'vInfo (Imported)'!$1:$5000,A4365,FALSE),
"")</f>
        <v/>
      </c>
      <c r="E4365" t="str">
        <f>IF(HLOOKUP("Category",'vInfo (Imported)'!$1:$5000,A4365,FALSE)&gt;0,
HLOOKUP("Category",'vInfo (Imported)'!$1:$5000,A4365,FALSE),
"")</f>
        <v/>
      </c>
      <c r="F4365" t="str">
        <f>IF(HLOOKUP("OS according to the configuration file",'vInfo (Imported)'!$1:$5000,A4365,FALSE)&gt;0,
HLOOKUP("OS according to the configuration file",'vInfo (Imported)'!$1:$5000,A4365,FALSE),
"")</f>
        <v/>
      </c>
      <c r="G4365" s="1" t="str">
        <f>IF(HLOOKUP("Cluster",'vInfo (Imported)'!$1:$5000,A4365,FALSE)&gt;0,
HLOOKUP("Cluster",'vInfo (Imported)'!$1:$5000,A4365,FALSE),
"")</f>
        <v/>
      </c>
      <c r="K4365" s="28">
        <f>'vCluster (Imported)'!A4365</f>
        <v>0</v>
      </c>
      <c r="L4365">
        <f t="shared" si="411"/>
        <v>0</v>
      </c>
      <c r="M4365">
        <f t="shared" si="412"/>
        <v>0</v>
      </c>
      <c r="N4365">
        <f t="shared" si="413"/>
        <v>0</v>
      </c>
      <c r="O4365" s="1">
        <f t="shared" si="414"/>
        <v>0</v>
      </c>
      <c r="P4365">
        <f>SUMIFS('vCluster (Imported)'!$G:$G,'vCluster (Imported)'!$A:$A,K4365)</f>
        <v>0</v>
      </c>
      <c r="Q4365">
        <f t="shared" si="415"/>
        <v>0</v>
      </c>
    </row>
    <row r="4366" spans="1:17" x14ac:dyDescent="0.3">
      <c r="A4366">
        <f t="shared" si="410"/>
        <v>4366</v>
      </c>
      <c r="B4366" t="str">
        <f>IF(HLOOKUP("Memory",'vInfo (Imported)'!$1:$5000,A4366,FALSE)&gt;0,HLOOKUP("Memory",'vInfo (Imported)'!$1:$5000,A4366,FALSE),"")</f>
        <v/>
      </c>
      <c r="C4366" t="str">
        <f>IF(HLOOKUP("CPUs",'vInfo (Imported)'!$1:$5000,A4366,FALSE)&gt;0,
HLOOKUP("CPUs",'vInfo (Imported)'!$1:$5000,A4366,FALSE),
"")</f>
        <v/>
      </c>
      <c r="D4366" t="str">
        <f>IF(HLOOKUP($D$1,'vInfo (Imported)'!$1:$5000,A4366,FALSE)&gt;0,
HLOOKUP($D$1,'vInfo (Imported)'!$1:$5000,A4366,FALSE),
"")</f>
        <v/>
      </c>
      <c r="E4366" t="str">
        <f>IF(HLOOKUP("Category",'vInfo (Imported)'!$1:$5000,A4366,FALSE)&gt;0,
HLOOKUP("Category",'vInfo (Imported)'!$1:$5000,A4366,FALSE),
"")</f>
        <v/>
      </c>
      <c r="F4366" t="str">
        <f>IF(HLOOKUP("OS according to the configuration file",'vInfo (Imported)'!$1:$5000,A4366,FALSE)&gt;0,
HLOOKUP("OS according to the configuration file",'vInfo (Imported)'!$1:$5000,A4366,FALSE),
"")</f>
        <v/>
      </c>
      <c r="G4366" s="1" t="str">
        <f>IF(HLOOKUP("Cluster",'vInfo (Imported)'!$1:$5000,A4366,FALSE)&gt;0,
HLOOKUP("Cluster",'vInfo (Imported)'!$1:$5000,A4366,FALSE),
"")</f>
        <v/>
      </c>
      <c r="K4366" s="28">
        <f>'vCluster (Imported)'!A4366</f>
        <v>0</v>
      </c>
      <c r="L4366">
        <f t="shared" si="411"/>
        <v>0</v>
      </c>
      <c r="M4366">
        <f t="shared" si="412"/>
        <v>0</v>
      </c>
      <c r="N4366">
        <f t="shared" si="413"/>
        <v>0</v>
      </c>
      <c r="O4366" s="1">
        <f t="shared" si="414"/>
        <v>0</v>
      </c>
      <c r="P4366">
        <f>SUMIFS('vCluster (Imported)'!$G:$G,'vCluster (Imported)'!$A:$A,K4366)</f>
        <v>0</v>
      </c>
      <c r="Q4366">
        <f t="shared" si="415"/>
        <v>0</v>
      </c>
    </row>
    <row r="4367" spans="1:17" x14ac:dyDescent="0.3">
      <c r="A4367">
        <f t="shared" si="410"/>
        <v>4367</v>
      </c>
      <c r="B4367" t="str">
        <f>IF(HLOOKUP("Memory",'vInfo (Imported)'!$1:$5000,A4367,FALSE)&gt;0,HLOOKUP("Memory",'vInfo (Imported)'!$1:$5000,A4367,FALSE),"")</f>
        <v/>
      </c>
      <c r="C4367" t="str">
        <f>IF(HLOOKUP("CPUs",'vInfo (Imported)'!$1:$5000,A4367,FALSE)&gt;0,
HLOOKUP("CPUs",'vInfo (Imported)'!$1:$5000,A4367,FALSE),
"")</f>
        <v/>
      </c>
      <c r="D4367" t="str">
        <f>IF(HLOOKUP($D$1,'vInfo (Imported)'!$1:$5000,A4367,FALSE)&gt;0,
HLOOKUP($D$1,'vInfo (Imported)'!$1:$5000,A4367,FALSE),
"")</f>
        <v/>
      </c>
      <c r="E4367" t="str">
        <f>IF(HLOOKUP("Category",'vInfo (Imported)'!$1:$5000,A4367,FALSE)&gt;0,
HLOOKUP("Category",'vInfo (Imported)'!$1:$5000,A4367,FALSE),
"")</f>
        <v/>
      </c>
      <c r="F4367" t="str">
        <f>IF(HLOOKUP("OS according to the configuration file",'vInfo (Imported)'!$1:$5000,A4367,FALSE)&gt;0,
HLOOKUP("OS according to the configuration file",'vInfo (Imported)'!$1:$5000,A4367,FALSE),
"")</f>
        <v/>
      </c>
      <c r="G4367" s="1" t="str">
        <f>IF(HLOOKUP("Cluster",'vInfo (Imported)'!$1:$5000,A4367,FALSE)&gt;0,
HLOOKUP("Cluster",'vInfo (Imported)'!$1:$5000,A4367,FALSE),
"")</f>
        <v/>
      </c>
      <c r="K4367" s="28">
        <f>'vCluster (Imported)'!A4367</f>
        <v>0</v>
      </c>
      <c r="L4367">
        <f t="shared" si="411"/>
        <v>0</v>
      </c>
      <c r="M4367">
        <f t="shared" si="412"/>
        <v>0</v>
      </c>
      <c r="N4367">
        <f t="shared" si="413"/>
        <v>0</v>
      </c>
      <c r="O4367" s="1">
        <f t="shared" si="414"/>
        <v>0</v>
      </c>
      <c r="P4367">
        <f>SUMIFS('vCluster (Imported)'!$G:$G,'vCluster (Imported)'!$A:$A,K4367)</f>
        <v>0</v>
      </c>
      <c r="Q4367">
        <f t="shared" si="415"/>
        <v>0</v>
      </c>
    </row>
    <row r="4368" spans="1:17" x14ac:dyDescent="0.3">
      <c r="A4368">
        <f t="shared" si="410"/>
        <v>4368</v>
      </c>
      <c r="B4368" t="str">
        <f>IF(HLOOKUP("Memory",'vInfo (Imported)'!$1:$5000,A4368,FALSE)&gt;0,HLOOKUP("Memory",'vInfo (Imported)'!$1:$5000,A4368,FALSE),"")</f>
        <v/>
      </c>
      <c r="C4368" t="str">
        <f>IF(HLOOKUP("CPUs",'vInfo (Imported)'!$1:$5000,A4368,FALSE)&gt;0,
HLOOKUP("CPUs",'vInfo (Imported)'!$1:$5000,A4368,FALSE),
"")</f>
        <v/>
      </c>
      <c r="D4368" t="str">
        <f>IF(HLOOKUP($D$1,'vInfo (Imported)'!$1:$5000,A4368,FALSE)&gt;0,
HLOOKUP($D$1,'vInfo (Imported)'!$1:$5000,A4368,FALSE),
"")</f>
        <v/>
      </c>
      <c r="E4368" t="str">
        <f>IF(HLOOKUP("Category",'vInfo (Imported)'!$1:$5000,A4368,FALSE)&gt;0,
HLOOKUP("Category",'vInfo (Imported)'!$1:$5000,A4368,FALSE),
"")</f>
        <v/>
      </c>
      <c r="F4368" t="str">
        <f>IF(HLOOKUP("OS according to the configuration file",'vInfo (Imported)'!$1:$5000,A4368,FALSE)&gt;0,
HLOOKUP("OS according to the configuration file",'vInfo (Imported)'!$1:$5000,A4368,FALSE),
"")</f>
        <v/>
      </c>
      <c r="G4368" s="1" t="str">
        <f>IF(HLOOKUP("Cluster",'vInfo (Imported)'!$1:$5000,A4368,FALSE)&gt;0,
HLOOKUP("Cluster",'vInfo (Imported)'!$1:$5000,A4368,FALSE),
"")</f>
        <v/>
      </c>
      <c r="K4368" s="28">
        <f>'vCluster (Imported)'!A4368</f>
        <v>0</v>
      </c>
      <c r="L4368">
        <f t="shared" si="411"/>
        <v>0</v>
      </c>
      <c r="M4368">
        <f t="shared" si="412"/>
        <v>0</v>
      </c>
      <c r="N4368">
        <f t="shared" si="413"/>
        <v>0</v>
      </c>
      <c r="O4368" s="1">
        <f t="shared" si="414"/>
        <v>0</v>
      </c>
      <c r="P4368">
        <f>SUMIFS('vCluster (Imported)'!$G:$G,'vCluster (Imported)'!$A:$A,K4368)</f>
        <v>0</v>
      </c>
      <c r="Q4368">
        <f t="shared" si="415"/>
        <v>0</v>
      </c>
    </row>
    <row r="4369" spans="1:17" x14ac:dyDescent="0.3">
      <c r="A4369">
        <f t="shared" si="410"/>
        <v>4369</v>
      </c>
      <c r="B4369" t="str">
        <f>IF(HLOOKUP("Memory",'vInfo (Imported)'!$1:$5000,A4369,FALSE)&gt;0,HLOOKUP("Memory",'vInfo (Imported)'!$1:$5000,A4369,FALSE),"")</f>
        <v/>
      </c>
      <c r="C4369" t="str">
        <f>IF(HLOOKUP("CPUs",'vInfo (Imported)'!$1:$5000,A4369,FALSE)&gt;0,
HLOOKUP("CPUs",'vInfo (Imported)'!$1:$5000,A4369,FALSE),
"")</f>
        <v/>
      </c>
      <c r="D4369" t="str">
        <f>IF(HLOOKUP($D$1,'vInfo (Imported)'!$1:$5000,A4369,FALSE)&gt;0,
HLOOKUP($D$1,'vInfo (Imported)'!$1:$5000,A4369,FALSE),
"")</f>
        <v/>
      </c>
      <c r="E4369" t="str">
        <f>IF(HLOOKUP("Category",'vInfo (Imported)'!$1:$5000,A4369,FALSE)&gt;0,
HLOOKUP("Category",'vInfo (Imported)'!$1:$5000,A4369,FALSE),
"")</f>
        <v/>
      </c>
      <c r="F4369" t="str">
        <f>IF(HLOOKUP("OS according to the configuration file",'vInfo (Imported)'!$1:$5000,A4369,FALSE)&gt;0,
HLOOKUP("OS according to the configuration file",'vInfo (Imported)'!$1:$5000,A4369,FALSE),
"")</f>
        <v/>
      </c>
      <c r="G4369" s="1" t="str">
        <f>IF(HLOOKUP("Cluster",'vInfo (Imported)'!$1:$5000,A4369,FALSE)&gt;0,
HLOOKUP("Cluster",'vInfo (Imported)'!$1:$5000,A4369,FALSE),
"")</f>
        <v/>
      </c>
      <c r="K4369" s="28">
        <f>'vCluster (Imported)'!A4369</f>
        <v>0</v>
      </c>
      <c r="L4369">
        <f t="shared" si="411"/>
        <v>0</v>
      </c>
      <c r="M4369">
        <f t="shared" si="412"/>
        <v>0</v>
      </c>
      <c r="N4369">
        <f t="shared" si="413"/>
        <v>0</v>
      </c>
      <c r="O4369" s="1">
        <f t="shared" si="414"/>
        <v>0</v>
      </c>
      <c r="P4369">
        <f>SUMIFS('vCluster (Imported)'!$G:$G,'vCluster (Imported)'!$A:$A,K4369)</f>
        <v>0</v>
      </c>
      <c r="Q4369">
        <f t="shared" si="415"/>
        <v>0</v>
      </c>
    </row>
    <row r="4370" spans="1:17" x14ac:dyDescent="0.3">
      <c r="A4370">
        <f t="shared" si="410"/>
        <v>4370</v>
      </c>
      <c r="B4370" t="str">
        <f>IF(HLOOKUP("Memory",'vInfo (Imported)'!$1:$5000,A4370,FALSE)&gt;0,HLOOKUP("Memory",'vInfo (Imported)'!$1:$5000,A4370,FALSE),"")</f>
        <v/>
      </c>
      <c r="C4370" t="str">
        <f>IF(HLOOKUP("CPUs",'vInfo (Imported)'!$1:$5000,A4370,FALSE)&gt;0,
HLOOKUP("CPUs",'vInfo (Imported)'!$1:$5000,A4370,FALSE),
"")</f>
        <v/>
      </c>
      <c r="D4370" t="str">
        <f>IF(HLOOKUP($D$1,'vInfo (Imported)'!$1:$5000,A4370,FALSE)&gt;0,
HLOOKUP($D$1,'vInfo (Imported)'!$1:$5000,A4370,FALSE),
"")</f>
        <v/>
      </c>
      <c r="E4370" t="str">
        <f>IF(HLOOKUP("Category",'vInfo (Imported)'!$1:$5000,A4370,FALSE)&gt;0,
HLOOKUP("Category",'vInfo (Imported)'!$1:$5000,A4370,FALSE),
"")</f>
        <v/>
      </c>
      <c r="F4370" t="str">
        <f>IF(HLOOKUP("OS according to the configuration file",'vInfo (Imported)'!$1:$5000,A4370,FALSE)&gt;0,
HLOOKUP("OS according to the configuration file",'vInfo (Imported)'!$1:$5000,A4370,FALSE),
"")</f>
        <v/>
      </c>
      <c r="G4370" s="1" t="str">
        <f>IF(HLOOKUP("Cluster",'vInfo (Imported)'!$1:$5000,A4370,FALSE)&gt;0,
HLOOKUP("Cluster",'vInfo (Imported)'!$1:$5000,A4370,FALSE),
"")</f>
        <v/>
      </c>
      <c r="K4370" s="28">
        <f>'vCluster (Imported)'!A4370</f>
        <v>0</v>
      </c>
      <c r="L4370">
        <f t="shared" si="411"/>
        <v>0</v>
      </c>
      <c r="M4370">
        <f t="shared" si="412"/>
        <v>0</v>
      </c>
      <c r="N4370">
        <f t="shared" si="413"/>
        <v>0</v>
      </c>
      <c r="O4370" s="1">
        <f t="shared" si="414"/>
        <v>0</v>
      </c>
      <c r="P4370">
        <f>SUMIFS('vCluster (Imported)'!$G:$G,'vCluster (Imported)'!$A:$A,K4370)</f>
        <v>0</v>
      </c>
      <c r="Q4370">
        <f t="shared" si="415"/>
        <v>0</v>
      </c>
    </row>
    <row r="4371" spans="1:17" x14ac:dyDescent="0.3">
      <c r="A4371">
        <f t="shared" si="410"/>
        <v>4371</v>
      </c>
      <c r="B4371" t="str">
        <f>IF(HLOOKUP("Memory",'vInfo (Imported)'!$1:$5000,A4371,FALSE)&gt;0,HLOOKUP("Memory",'vInfo (Imported)'!$1:$5000,A4371,FALSE),"")</f>
        <v/>
      </c>
      <c r="C4371" t="str">
        <f>IF(HLOOKUP("CPUs",'vInfo (Imported)'!$1:$5000,A4371,FALSE)&gt;0,
HLOOKUP("CPUs",'vInfo (Imported)'!$1:$5000,A4371,FALSE),
"")</f>
        <v/>
      </c>
      <c r="D4371" t="str">
        <f>IF(HLOOKUP($D$1,'vInfo (Imported)'!$1:$5000,A4371,FALSE)&gt;0,
HLOOKUP($D$1,'vInfo (Imported)'!$1:$5000,A4371,FALSE),
"")</f>
        <v/>
      </c>
      <c r="E4371" t="str">
        <f>IF(HLOOKUP("Category",'vInfo (Imported)'!$1:$5000,A4371,FALSE)&gt;0,
HLOOKUP("Category",'vInfo (Imported)'!$1:$5000,A4371,FALSE),
"")</f>
        <v/>
      </c>
      <c r="F4371" t="str">
        <f>IF(HLOOKUP("OS according to the configuration file",'vInfo (Imported)'!$1:$5000,A4371,FALSE)&gt;0,
HLOOKUP("OS according to the configuration file",'vInfo (Imported)'!$1:$5000,A4371,FALSE),
"")</f>
        <v/>
      </c>
      <c r="G4371" s="1" t="str">
        <f>IF(HLOOKUP("Cluster",'vInfo (Imported)'!$1:$5000,A4371,FALSE)&gt;0,
HLOOKUP("Cluster",'vInfo (Imported)'!$1:$5000,A4371,FALSE),
"")</f>
        <v/>
      </c>
      <c r="K4371" s="28">
        <f>'vCluster (Imported)'!A4371</f>
        <v>0</v>
      </c>
      <c r="L4371">
        <f t="shared" si="411"/>
        <v>0</v>
      </c>
      <c r="M4371">
        <f t="shared" si="412"/>
        <v>0</v>
      </c>
      <c r="N4371">
        <f t="shared" si="413"/>
        <v>0</v>
      </c>
      <c r="O4371" s="1">
        <f t="shared" si="414"/>
        <v>0</v>
      </c>
      <c r="P4371">
        <f>SUMIFS('vCluster (Imported)'!$G:$G,'vCluster (Imported)'!$A:$A,K4371)</f>
        <v>0</v>
      </c>
      <c r="Q4371">
        <f t="shared" si="415"/>
        <v>0</v>
      </c>
    </row>
    <row r="4372" spans="1:17" x14ac:dyDescent="0.3">
      <c r="A4372">
        <f t="shared" si="410"/>
        <v>4372</v>
      </c>
      <c r="B4372" t="str">
        <f>IF(HLOOKUP("Memory",'vInfo (Imported)'!$1:$5000,A4372,FALSE)&gt;0,HLOOKUP("Memory",'vInfo (Imported)'!$1:$5000,A4372,FALSE),"")</f>
        <v/>
      </c>
      <c r="C4372" t="str">
        <f>IF(HLOOKUP("CPUs",'vInfo (Imported)'!$1:$5000,A4372,FALSE)&gt;0,
HLOOKUP("CPUs",'vInfo (Imported)'!$1:$5000,A4372,FALSE),
"")</f>
        <v/>
      </c>
      <c r="D4372" t="str">
        <f>IF(HLOOKUP($D$1,'vInfo (Imported)'!$1:$5000,A4372,FALSE)&gt;0,
HLOOKUP($D$1,'vInfo (Imported)'!$1:$5000,A4372,FALSE),
"")</f>
        <v/>
      </c>
      <c r="E4372" t="str">
        <f>IF(HLOOKUP("Category",'vInfo (Imported)'!$1:$5000,A4372,FALSE)&gt;0,
HLOOKUP("Category",'vInfo (Imported)'!$1:$5000,A4372,FALSE),
"")</f>
        <v/>
      </c>
      <c r="F4372" t="str">
        <f>IF(HLOOKUP("OS according to the configuration file",'vInfo (Imported)'!$1:$5000,A4372,FALSE)&gt;0,
HLOOKUP("OS according to the configuration file",'vInfo (Imported)'!$1:$5000,A4372,FALSE),
"")</f>
        <v/>
      </c>
      <c r="G4372" s="1" t="str">
        <f>IF(HLOOKUP("Cluster",'vInfo (Imported)'!$1:$5000,A4372,FALSE)&gt;0,
HLOOKUP("Cluster",'vInfo (Imported)'!$1:$5000,A4372,FALSE),
"")</f>
        <v/>
      </c>
      <c r="K4372" s="28">
        <f>'vCluster (Imported)'!A4372</f>
        <v>0</v>
      </c>
      <c r="L4372">
        <f t="shared" si="411"/>
        <v>0</v>
      </c>
      <c r="M4372">
        <f t="shared" si="412"/>
        <v>0</v>
      </c>
      <c r="N4372">
        <f t="shared" si="413"/>
        <v>0</v>
      </c>
      <c r="O4372" s="1">
        <f t="shared" si="414"/>
        <v>0</v>
      </c>
      <c r="P4372">
        <f>SUMIFS('vCluster (Imported)'!$G:$G,'vCluster (Imported)'!$A:$A,K4372)</f>
        <v>0</v>
      </c>
      <c r="Q4372">
        <f t="shared" si="415"/>
        <v>0</v>
      </c>
    </row>
    <row r="4373" spans="1:17" x14ac:dyDescent="0.3">
      <c r="A4373">
        <f t="shared" si="410"/>
        <v>4373</v>
      </c>
      <c r="B4373" t="str">
        <f>IF(HLOOKUP("Memory",'vInfo (Imported)'!$1:$5000,A4373,FALSE)&gt;0,HLOOKUP("Memory",'vInfo (Imported)'!$1:$5000,A4373,FALSE),"")</f>
        <v/>
      </c>
      <c r="C4373" t="str">
        <f>IF(HLOOKUP("CPUs",'vInfo (Imported)'!$1:$5000,A4373,FALSE)&gt;0,
HLOOKUP("CPUs",'vInfo (Imported)'!$1:$5000,A4373,FALSE),
"")</f>
        <v/>
      </c>
      <c r="D4373" t="str">
        <f>IF(HLOOKUP($D$1,'vInfo (Imported)'!$1:$5000,A4373,FALSE)&gt;0,
HLOOKUP($D$1,'vInfo (Imported)'!$1:$5000,A4373,FALSE),
"")</f>
        <v/>
      </c>
      <c r="E4373" t="str">
        <f>IF(HLOOKUP("Category",'vInfo (Imported)'!$1:$5000,A4373,FALSE)&gt;0,
HLOOKUP("Category",'vInfo (Imported)'!$1:$5000,A4373,FALSE),
"")</f>
        <v/>
      </c>
      <c r="F4373" t="str">
        <f>IF(HLOOKUP("OS according to the configuration file",'vInfo (Imported)'!$1:$5000,A4373,FALSE)&gt;0,
HLOOKUP("OS according to the configuration file",'vInfo (Imported)'!$1:$5000,A4373,FALSE),
"")</f>
        <v/>
      </c>
      <c r="G4373" s="1" t="str">
        <f>IF(HLOOKUP("Cluster",'vInfo (Imported)'!$1:$5000,A4373,FALSE)&gt;0,
HLOOKUP("Cluster",'vInfo (Imported)'!$1:$5000,A4373,FALSE),
"")</f>
        <v/>
      </c>
      <c r="K4373" s="28">
        <f>'vCluster (Imported)'!A4373</f>
        <v>0</v>
      </c>
      <c r="L4373">
        <f t="shared" si="411"/>
        <v>0</v>
      </c>
      <c r="M4373">
        <f t="shared" si="412"/>
        <v>0</v>
      </c>
      <c r="N4373">
        <f t="shared" si="413"/>
        <v>0</v>
      </c>
      <c r="O4373" s="1">
        <f t="shared" si="414"/>
        <v>0</v>
      </c>
      <c r="P4373">
        <f>SUMIFS('vCluster (Imported)'!$G:$G,'vCluster (Imported)'!$A:$A,K4373)</f>
        <v>0</v>
      </c>
      <c r="Q4373">
        <f t="shared" si="415"/>
        <v>0</v>
      </c>
    </row>
    <row r="4374" spans="1:17" x14ac:dyDescent="0.3">
      <c r="A4374">
        <f t="shared" si="410"/>
        <v>4374</v>
      </c>
      <c r="B4374" t="str">
        <f>IF(HLOOKUP("Memory",'vInfo (Imported)'!$1:$5000,A4374,FALSE)&gt;0,HLOOKUP("Memory",'vInfo (Imported)'!$1:$5000,A4374,FALSE),"")</f>
        <v/>
      </c>
      <c r="C4374" t="str">
        <f>IF(HLOOKUP("CPUs",'vInfo (Imported)'!$1:$5000,A4374,FALSE)&gt;0,
HLOOKUP("CPUs",'vInfo (Imported)'!$1:$5000,A4374,FALSE),
"")</f>
        <v/>
      </c>
      <c r="D4374" t="str">
        <f>IF(HLOOKUP($D$1,'vInfo (Imported)'!$1:$5000,A4374,FALSE)&gt;0,
HLOOKUP($D$1,'vInfo (Imported)'!$1:$5000,A4374,FALSE),
"")</f>
        <v/>
      </c>
      <c r="E4374" t="str">
        <f>IF(HLOOKUP("Category",'vInfo (Imported)'!$1:$5000,A4374,FALSE)&gt;0,
HLOOKUP("Category",'vInfo (Imported)'!$1:$5000,A4374,FALSE),
"")</f>
        <v/>
      </c>
      <c r="F4374" t="str">
        <f>IF(HLOOKUP("OS according to the configuration file",'vInfo (Imported)'!$1:$5000,A4374,FALSE)&gt;0,
HLOOKUP("OS according to the configuration file",'vInfo (Imported)'!$1:$5000,A4374,FALSE),
"")</f>
        <v/>
      </c>
      <c r="G4374" s="1" t="str">
        <f>IF(HLOOKUP("Cluster",'vInfo (Imported)'!$1:$5000,A4374,FALSE)&gt;0,
HLOOKUP("Cluster",'vInfo (Imported)'!$1:$5000,A4374,FALSE),
"")</f>
        <v/>
      </c>
      <c r="K4374" s="28">
        <f>'vCluster (Imported)'!A4374</f>
        <v>0</v>
      </c>
      <c r="L4374">
        <f t="shared" si="411"/>
        <v>0</v>
      </c>
      <c r="M4374">
        <f t="shared" si="412"/>
        <v>0</v>
      </c>
      <c r="N4374">
        <f t="shared" si="413"/>
        <v>0</v>
      </c>
      <c r="O4374" s="1">
        <f t="shared" si="414"/>
        <v>0</v>
      </c>
      <c r="P4374">
        <f>SUMIFS('vCluster (Imported)'!$G:$G,'vCluster (Imported)'!$A:$A,K4374)</f>
        <v>0</v>
      </c>
      <c r="Q4374">
        <f t="shared" si="415"/>
        <v>0</v>
      </c>
    </row>
    <row r="4375" spans="1:17" x14ac:dyDescent="0.3">
      <c r="A4375">
        <f t="shared" si="410"/>
        <v>4375</v>
      </c>
      <c r="B4375" t="str">
        <f>IF(HLOOKUP("Memory",'vInfo (Imported)'!$1:$5000,A4375,FALSE)&gt;0,HLOOKUP("Memory",'vInfo (Imported)'!$1:$5000,A4375,FALSE),"")</f>
        <v/>
      </c>
      <c r="C4375" t="str">
        <f>IF(HLOOKUP("CPUs",'vInfo (Imported)'!$1:$5000,A4375,FALSE)&gt;0,
HLOOKUP("CPUs",'vInfo (Imported)'!$1:$5000,A4375,FALSE),
"")</f>
        <v/>
      </c>
      <c r="D4375" t="str">
        <f>IF(HLOOKUP($D$1,'vInfo (Imported)'!$1:$5000,A4375,FALSE)&gt;0,
HLOOKUP($D$1,'vInfo (Imported)'!$1:$5000,A4375,FALSE),
"")</f>
        <v/>
      </c>
      <c r="E4375" t="str">
        <f>IF(HLOOKUP("Category",'vInfo (Imported)'!$1:$5000,A4375,FALSE)&gt;0,
HLOOKUP("Category",'vInfo (Imported)'!$1:$5000,A4375,FALSE),
"")</f>
        <v/>
      </c>
      <c r="F4375" t="str">
        <f>IF(HLOOKUP("OS according to the configuration file",'vInfo (Imported)'!$1:$5000,A4375,FALSE)&gt;0,
HLOOKUP("OS according to the configuration file",'vInfo (Imported)'!$1:$5000,A4375,FALSE),
"")</f>
        <v/>
      </c>
      <c r="G4375" s="1" t="str">
        <f>IF(HLOOKUP("Cluster",'vInfo (Imported)'!$1:$5000,A4375,FALSE)&gt;0,
HLOOKUP("Cluster",'vInfo (Imported)'!$1:$5000,A4375,FALSE),
"")</f>
        <v/>
      </c>
      <c r="K4375" s="28">
        <f>'vCluster (Imported)'!A4375</f>
        <v>0</v>
      </c>
      <c r="L4375">
        <f t="shared" si="411"/>
        <v>0</v>
      </c>
      <c r="M4375">
        <f t="shared" si="412"/>
        <v>0</v>
      </c>
      <c r="N4375">
        <f t="shared" si="413"/>
        <v>0</v>
      </c>
      <c r="O4375" s="1">
        <f t="shared" si="414"/>
        <v>0</v>
      </c>
      <c r="P4375">
        <f>SUMIFS('vCluster (Imported)'!$G:$G,'vCluster (Imported)'!$A:$A,K4375)</f>
        <v>0</v>
      </c>
      <c r="Q4375">
        <f t="shared" si="415"/>
        <v>0</v>
      </c>
    </row>
    <row r="4376" spans="1:17" x14ac:dyDescent="0.3">
      <c r="A4376">
        <f t="shared" si="410"/>
        <v>4376</v>
      </c>
      <c r="B4376" t="str">
        <f>IF(HLOOKUP("Memory",'vInfo (Imported)'!$1:$5000,A4376,FALSE)&gt;0,HLOOKUP("Memory",'vInfo (Imported)'!$1:$5000,A4376,FALSE),"")</f>
        <v/>
      </c>
      <c r="C4376" t="str">
        <f>IF(HLOOKUP("CPUs",'vInfo (Imported)'!$1:$5000,A4376,FALSE)&gt;0,
HLOOKUP("CPUs",'vInfo (Imported)'!$1:$5000,A4376,FALSE),
"")</f>
        <v/>
      </c>
      <c r="D4376" t="str">
        <f>IF(HLOOKUP($D$1,'vInfo (Imported)'!$1:$5000,A4376,FALSE)&gt;0,
HLOOKUP($D$1,'vInfo (Imported)'!$1:$5000,A4376,FALSE),
"")</f>
        <v/>
      </c>
      <c r="E4376" t="str">
        <f>IF(HLOOKUP("Category",'vInfo (Imported)'!$1:$5000,A4376,FALSE)&gt;0,
HLOOKUP("Category",'vInfo (Imported)'!$1:$5000,A4376,FALSE),
"")</f>
        <v/>
      </c>
      <c r="F4376" t="str">
        <f>IF(HLOOKUP("OS according to the configuration file",'vInfo (Imported)'!$1:$5000,A4376,FALSE)&gt;0,
HLOOKUP("OS according to the configuration file",'vInfo (Imported)'!$1:$5000,A4376,FALSE),
"")</f>
        <v/>
      </c>
      <c r="G4376" s="1" t="str">
        <f>IF(HLOOKUP("Cluster",'vInfo (Imported)'!$1:$5000,A4376,FALSE)&gt;0,
HLOOKUP("Cluster",'vInfo (Imported)'!$1:$5000,A4376,FALSE),
"")</f>
        <v/>
      </c>
      <c r="K4376" s="28">
        <f>'vCluster (Imported)'!A4376</f>
        <v>0</v>
      </c>
      <c r="L4376">
        <f t="shared" si="411"/>
        <v>0</v>
      </c>
      <c r="M4376">
        <f t="shared" si="412"/>
        <v>0</v>
      </c>
      <c r="N4376">
        <f t="shared" si="413"/>
        <v>0</v>
      </c>
      <c r="O4376" s="1">
        <f t="shared" si="414"/>
        <v>0</v>
      </c>
      <c r="P4376">
        <f>SUMIFS('vCluster (Imported)'!$G:$G,'vCluster (Imported)'!$A:$A,K4376)</f>
        <v>0</v>
      </c>
      <c r="Q4376">
        <f t="shared" si="415"/>
        <v>0</v>
      </c>
    </row>
    <row r="4377" spans="1:17" x14ac:dyDescent="0.3">
      <c r="A4377">
        <f t="shared" si="410"/>
        <v>4377</v>
      </c>
      <c r="B4377" t="str">
        <f>IF(HLOOKUP("Memory",'vInfo (Imported)'!$1:$5000,A4377,FALSE)&gt;0,HLOOKUP("Memory",'vInfo (Imported)'!$1:$5000,A4377,FALSE),"")</f>
        <v/>
      </c>
      <c r="C4377" t="str">
        <f>IF(HLOOKUP("CPUs",'vInfo (Imported)'!$1:$5000,A4377,FALSE)&gt;0,
HLOOKUP("CPUs",'vInfo (Imported)'!$1:$5000,A4377,FALSE),
"")</f>
        <v/>
      </c>
      <c r="D4377" t="str">
        <f>IF(HLOOKUP($D$1,'vInfo (Imported)'!$1:$5000,A4377,FALSE)&gt;0,
HLOOKUP($D$1,'vInfo (Imported)'!$1:$5000,A4377,FALSE),
"")</f>
        <v/>
      </c>
      <c r="E4377" t="str">
        <f>IF(HLOOKUP("Category",'vInfo (Imported)'!$1:$5000,A4377,FALSE)&gt;0,
HLOOKUP("Category",'vInfo (Imported)'!$1:$5000,A4377,FALSE),
"")</f>
        <v/>
      </c>
      <c r="F4377" t="str">
        <f>IF(HLOOKUP("OS according to the configuration file",'vInfo (Imported)'!$1:$5000,A4377,FALSE)&gt;0,
HLOOKUP("OS according to the configuration file",'vInfo (Imported)'!$1:$5000,A4377,FALSE),
"")</f>
        <v/>
      </c>
      <c r="G4377" s="1" t="str">
        <f>IF(HLOOKUP("Cluster",'vInfo (Imported)'!$1:$5000,A4377,FALSE)&gt;0,
HLOOKUP("Cluster",'vInfo (Imported)'!$1:$5000,A4377,FALSE),
"")</f>
        <v/>
      </c>
      <c r="K4377" s="28">
        <f>'vCluster (Imported)'!A4377</f>
        <v>0</v>
      </c>
      <c r="L4377">
        <f t="shared" si="411"/>
        <v>0</v>
      </c>
      <c r="M4377">
        <f t="shared" si="412"/>
        <v>0</v>
      </c>
      <c r="N4377">
        <f t="shared" si="413"/>
        <v>0</v>
      </c>
      <c r="O4377" s="1">
        <f t="shared" si="414"/>
        <v>0</v>
      </c>
      <c r="P4377">
        <f>SUMIFS('vCluster (Imported)'!$G:$G,'vCluster (Imported)'!$A:$A,K4377)</f>
        <v>0</v>
      </c>
      <c r="Q4377">
        <f t="shared" si="415"/>
        <v>0</v>
      </c>
    </row>
    <row r="4378" spans="1:17" x14ac:dyDescent="0.3">
      <c r="A4378">
        <f t="shared" si="410"/>
        <v>4378</v>
      </c>
      <c r="B4378" t="str">
        <f>IF(HLOOKUP("Memory",'vInfo (Imported)'!$1:$5000,A4378,FALSE)&gt;0,HLOOKUP("Memory",'vInfo (Imported)'!$1:$5000,A4378,FALSE),"")</f>
        <v/>
      </c>
      <c r="C4378" t="str">
        <f>IF(HLOOKUP("CPUs",'vInfo (Imported)'!$1:$5000,A4378,FALSE)&gt;0,
HLOOKUP("CPUs",'vInfo (Imported)'!$1:$5000,A4378,FALSE),
"")</f>
        <v/>
      </c>
      <c r="D4378" t="str">
        <f>IF(HLOOKUP($D$1,'vInfo (Imported)'!$1:$5000,A4378,FALSE)&gt;0,
HLOOKUP($D$1,'vInfo (Imported)'!$1:$5000,A4378,FALSE),
"")</f>
        <v/>
      </c>
      <c r="E4378" t="str">
        <f>IF(HLOOKUP("Category",'vInfo (Imported)'!$1:$5000,A4378,FALSE)&gt;0,
HLOOKUP("Category",'vInfo (Imported)'!$1:$5000,A4378,FALSE),
"")</f>
        <v/>
      </c>
      <c r="F4378" t="str">
        <f>IF(HLOOKUP("OS according to the configuration file",'vInfo (Imported)'!$1:$5000,A4378,FALSE)&gt;0,
HLOOKUP("OS according to the configuration file",'vInfo (Imported)'!$1:$5000,A4378,FALSE),
"")</f>
        <v/>
      </c>
      <c r="G4378" s="1" t="str">
        <f>IF(HLOOKUP("Cluster",'vInfo (Imported)'!$1:$5000,A4378,FALSE)&gt;0,
HLOOKUP("Cluster",'vInfo (Imported)'!$1:$5000,A4378,FALSE),
"")</f>
        <v/>
      </c>
      <c r="K4378" s="28">
        <f>'vCluster (Imported)'!A4378</f>
        <v>0</v>
      </c>
      <c r="L4378">
        <f t="shared" si="411"/>
        <v>0</v>
      </c>
      <c r="M4378">
        <f t="shared" si="412"/>
        <v>0</v>
      </c>
      <c r="N4378">
        <f t="shared" si="413"/>
        <v>0</v>
      </c>
      <c r="O4378" s="1">
        <f t="shared" si="414"/>
        <v>0</v>
      </c>
      <c r="P4378">
        <f>SUMIFS('vCluster (Imported)'!$G:$G,'vCluster (Imported)'!$A:$A,K4378)</f>
        <v>0</v>
      </c>
      <c r="Q4378">
        <f t="shared" si="415"/>
        <v>0</v>
      </c>
    </row>
    <row r="4379" spans="1:17" x14ac:dyDescent="0.3">
      <c r="A4379">
        <f t="shared" si="410"/>
        <v>4379</v>
      </c>
      <c r="B4379" t="str">
        <f>IF(HLOOKUP("Memory",'vInfo (Imported)'!$1:$5000,A4379,FALSE)&gt;0,HLOOKUP("Memory",'vInfo (Imported)'!$1:$5000,A4379,FALSE),"")</f>
        <v/>
      </c>
      <c r="C4379" t="str">
        <f>IF(HLOOKUP("CPUs",'vInfo (Imported)'!$1:$5000,A4379,FALSE)&gt;0,
HLOOKUP("CPUs",'vInfo (Imported)'!$1:$5000,A4379,FALSE),
"")</f>
        <v/>
      </c>
      <c r="D4379" t="str">
        <f>IF(HLOOKUP($D$1,'vInfo (Imported)'!$1:$5000,A4379,FALSE)&gt;0,
HLOOKUP($D$1,'vInfo (Imported)'!$1:$5000,A4379,FALSE),
"")</f>
        <v/>
      </c>
      <c r="E4379" t="str">
        <f>IF(HLOOKUP("Category",'vInfo (Imported)'!$1:$5000,A4379,FALSE)&gt;0,
HLOOKUP("Category",'vInfo (Imported)'!$1:$5000,A4379,FALSE),
"")</f>
        <v/>
      </c>
      <c r="F4379" t="str">
        <f>IF(HLOOKUP("OS according to the configuration file",'vInfo (Imported)'!$1:$5000,A4379,FALSE)&gt;0,
HLOOKUP("OS according to the configuration file",'vInfo (Imported)'!$1:$5000,A4379,FALSE),
"")</f>
        <v/>
      </c>
      <c r="G4379" s="1" t="str">
        <f>IF(HLOOKUP("Cluster",'vInfo (Imported)'!$1:$5000,A4379,FALSE)&gt;0,
HLOOKUP("Cluster",'vInfo (Imported)'!$1:$5000,A4379,FALSE),
"")</f>
        <v/>
      </c>
      <c r="K4379" s="28">
        <f>'vCluster (Imported)'!A4379</f>
        <v>0</v>
      </c>
      <c r="L4379">
        <f t="shared" si="411"/>
        <v>0</v>
      </c>
      <c r="M4379">
        <f t="shared" si="412"/>
        <v>0</v>
      </c>
      <c r="N4379">
        <f t="shared" si="413"/>
        <v>0</v>
      </c>
      <c r="O4379" s="1">
        <f t="shared" si="414"/>
        <v>0</v>
      </c>
      <c r="P4379">
        <f>SUMIFS('vCluster (Imported)'!$G:$G,'vCluster (Imported)'!$A:$A,K4379)</f>
        <v>0</v>
      </c>
      <c r="Q4379">
        <f t="shared" si="415"/>
        <v>0</v>
      </c>
    </row>
    <row r="4380" spans="1:17" x14ac:dyDescent="0.3">
      <c r="A4380">
        <f t="shared" si="410"/>
        <v>4380</v>
      </c>
      <c r="B4380" t="str">
        <f>IF(HLOOKUP("Memory",'vInfo (Imported)'!$1:$5000,A4380,FALSE)&gt;0,HLOOKUP("Memory",'vInfo (Imported)'!$1:$5000,A4380,FALSE),"")</f>
        <v/>
      </c>
      <c r="C4380" t="str">
        <f>IF(HLOOKUP("CPUs",'vInfo (Imported)'!$1:$5000,A4380,FALSE)&gt;0,
HLOOKUP("CPUs",'vInfo (Imported)'!$1:$5000,A4380,FALSE),
"")</f>
        <v/>
      </c>
      <c r="D4380" t="str">
        <f>IF(HLOOKUP($D$1,'vInfo (Imported)'!$1:$5000,A4380,FALSE)&gt;0,
HLOOKUP($D$1,'vInfo (Imported)'!$1:$5000,A4380,FALSE),
"")</f>
        <v/>
      </c>
      <c r="E4380" t="str">
        <f>IF(HLOOKUP("Category",'vInfo (Imported)'!$1:$5000,A4380,FALSE)&gt;0,
HLOOKUP("Category",'vInfo (Imported)'!$1:$5000,A4380,FALSE),
"")</f>
        <v/>
      </c>
      <c r="F4380" t="str">
        <f>IF(HLOOKUP("OS according to the configuration file",'vInfo (Imported)'!$1:$5000,A4380,FALSE)&gt;0,
HLOOKUP("OS according to the configuration file",'vInfo (Imported)'!$1:$5000,A4380,FALSE),
"")</f>
        <v/>
      </c>
      <c r="G4380" s="1" t="str">
        <f>IF(HLOOKUP("Cluster",'vInfo (Imported)'!$1:$5000,A4380,FALSE)&gt;0,
HLOOKUP("Cluster",'vInfo (Imported)'!$1:$5000,A4380,FALSE),
"")</f>
        <v/>
      </c>
      <c r="K4380" s="28">
        <f>'vCluster (Imported)'!A4380</f>
        <v>0</v>
      </c>
      <c r="L4380">
        <f t="shared" si="411"/>
        <v>0</v>
      </c>
      <c r="M4380">
        <f t="shared" si="412"/>
        <v>0</v>
      </c>
      <c r="N4380">
        <f t="shared" si="413"/>
        <v>0</v>
      </c>
      <c r="O4380" s="1">
        <f t="shared" si="414"/>
        <v>0</v>
      </c>
      <c r="P4380">
        <f>SUMIFS('vCluster (Imported)'!$G:$G,'vCluster (Imported)'!$A:$A,K4380)</f>
        <v>0</v>
      </c>
      <c r="Q4380">
        <f t="shared" si="415"/>
        <v>0</v>
      </c>
    </row>
    <row r="4381" spans="1:17" x14ac:dyDescent="0.3">
      <c r="A4381">
        <f t="shared" si="410"/>
        <v>4381</v>
      </c>
      <c r="B4381" t="str">
        <f>IF(HLOOKUP("Memory",'vInfo (Imported)'!$1:$5000,A4381,FALSE)&gt;0,HLOOKUP("Memory",'vInfo (Imported)'!$1:$5000,A4381,FALSE),"")</f>
        <v/>
      </c>
      <c r="C4381" t="str">
        <f>IF(HLOOKUP("CPUs",'vInfo (Imported)'!$1:$5000,A4381,FALSE)&gt;0,
HLOOKUP("CPUs",'vInfo (Imported)'!$1:$5000,A4381,FALSE),
"")</f>
        <v/>
      </c>
      <c r="D4381" t="str">
        <f>IF(HLOOKUP($D$1,'vInfo (Imported)'!$1:$5000,A4381,FALSE)&gt;0,
HLOOKUP($D$1,'vInfo (Imported)'!$1:$5000,A4381,FALSE),
"")</f>
        <v/>
      </c>
      <c r="E4381" t="str">
        <f>IF(HLOOKUP("Category",'vInfo (Imported)'!$1:$5000,A4381,FALSE)&gt;0,
HLOOKUP("Category",'vInfo (Imported)'!$1:$5000,A4381,FALSE),
"")</f>
        <v/>
      </c>
      <c r="F4381" t="str">
        <f>IF(HLOOKUP("OS according to the configuration file",'vInfo (Imported)'!$1:$5000,A4381,FALSE)&gt;0,
HLOOKUP("OS according to the configuration file",'vInfo (Imported)'!$1:$5000,A4381,FALSE),
"")</f>
        <v/>
      </c>
      <c r="G4381" s="1" t="str">
        <f>IF(HLOOKUP("Cluster",'vInfo (Imported)'!$1:$5000,A4381,FALSE)&gt;0,
HLOOKUP("Cluster",'vInfo (Imported)'!$1:$5000,A4381,FALSE),
"")</f>
        <v/>
      </c>
      <c r="K4381" s="28">
        <f>'vCluster (Imported)'!A4381</f>
        <v>0</v>
      </c>
      <c r="L4381">
        <f t="shared" si="411"/>
        <v>0</v>
      </c>
      <c r="M4381">
        <f t="shared" si="412"/>
        <v>0</v>
      </c>
      <c r="N4381">
        <f t="shared" si="413"/>
        <v>0</v>
      </c>
      <c r="O4381" s="1">
        <f t="shared" si="414"/>
        <v>0</v>
      </c>
      <c r="P4381">
        <f>SUMIFS('vCluster (Imported)'!$G:$G,'vCluster (Imported)'!$A:$A,K4381)</f>
        <v>0</v>
      </c>
      <c r="Q4381">
        <f t="shared" si="415"/>
        <v>0</v>
      </c>
    </row>
    <row r="4382" spans="1:17" x14ac:dyDescent="0.3">
      <c r="A4382">
        <f t="shared" si="410"/>
        <v>4382</v>
      </c>
      <c r="B4382" t="str">
        <f>IF(HLOOKUP("Memory",'vInfo (Imported)'!$1:$5000,A4382,FALSE)&gt;0,HLOOKUP("Memory",'vInfo (Imported)'!$1:$5000,A4382,FALSE),"")</f>
        <v/>
      </c>
      <c r="C4382" t="str">
        <f>IF(HLOOKUP("CPUs",'vInfo (Imported)'!$1:$5000,A4382,FALSE)&gt;0,
HLOOKUP("CPUs",'vInfo (Imported)'!$1:$5000,A4382,FALSE),
"")</f>
        <v/>
      </c>
      <c r="D4382" t="str">
        <f>IF(HLOOKUP($D$1,'vInfo (Imported)'!$1:$5000,A4382,FALSE)&gt;0,
HLOOKUP($D$1,'vInfo (Imported)'!$1:$5000,A4382,FALSE),
"")</f>
        <v/>
      </c>
      <c r="E4382" t="str">
        <f>IF(HLOOKUP("Category",'vInfo (Imported)'!$1:$5000,A4382,FALSE)&gt;0,
HLOOKUP("Category",'vInfo (Imported)'!$1:$5000,A4382,FALSE),
"")</f>
        <v/>
      </c>
      <c r="F4382" t="str">
        <f>IF(HLOOKUP("OS according to the configuration file",'vInfo (Imported)'!$1:$5000,A4382,FALSE)&gt;0,
HLOOKUP("OS according to the configuration file",'vInfo (Imported)'!$1:$5000,A4382,FALSE),
"")</f>
        <v/>
      </c>
      <c r="G4382" s="1" t="str">
        <f>IF(HLOOKUP("Cluster",'vInfo (Imported)'!$1:$5000,A4382,FALSE)&gt;0,
HLOOKUP("Cluster",'vInfo (Imported)'!$1:$5000,A4382,FALSE),
"")</f>
        <v/>
      </c>
      <c r="K4382" s="28">
        <f>'vCluster (Imported)'!A4382</f>
        <v>0</v>
      </c>
      <c r="L4382">
        <f t="shared" si="411"/>
        <v>0</v>
      </c>
      <c r="M4382">
        <f t="shared" si="412"/>
        <v>0</v>
      </c>
      <c r="N4382">
        <f t="shared" si="413"/>
        <v>0</v>
      </c>
      <c r="O4382" s="1">
        <f t="shared" si="414"/>
        <v>0</v>
      </c>
      <c r="P4382">
        <f>SUMIFS('vCluster (Imported)'!$G:$G,'vCluster (Imported)'!$A:$A,K4382)</f>
        <v>0</v>
      </c>
      <c r="Q4382">
        <f t="shared" si="415"/>
        <v>0</v>
      </c>
    </row>
    <row r="4383" spans="1:17" x14ac:dyDescent="0.3">
      <c r="A4383">
        <f t="shared" si="410"/>
        <v>4383</v>
      </c>
      <c r="B4383" t="str">
        <f>IF(HLOOKUP("Memory",'vInfo (Imported)'!$1:$5000,A4383,FALSE)&gt;0,HLOOKUP("Memory",'vInfo (Imported)'!$1:$5000,A4383,FALSE),"")</f>
        <v/>
      </c>
      <c r="C4383" t="str">
        <f>IF(HLOOKUP("CPUs",'vInfo (Imported)'!$1:$5000,A4383,FALSE)&gt;0,
HLOOKUP("CPUs",'vInfo (Imported)'!$1:$5000,A4383,FALSE),
"")</f>
        <v/>
      </c>
      <c r="D4383" t="str">
        <f>IF(HLOOKUP($D$1,'vInfo (Imported)'!$1:$5000,A4383,FALSE)&gt;0,
HLOOKUP($D$1,'vInfo (Imported)'!$1:$5000,A4383,FALSE),
"")</f>
        <v/>
      </c>
      <c r="E4383" t="str">
        <f>IF(HLOOKUP("Category",'vInfo (Imported)'!$1:$5000,A4383,FALSE)&gt;0,
HLOOKUP("Category",'vInfo (Imported)'!$1:$5000,A4383,FALSE),
"")</f>
        <v/>
      </c>
      <c r="F4383" t="str">
        <f>IF(HLOOKUP("OS according to the configuration file",'vInfo (Imported)'!$1:$5000,A4383,FALSE)&gt;0,
HLOOKUP("OS according to the configuration file",'vInfo (Imported)'!$1:$5000,A4383,FALSE),
"")</f>
        <v/>
      </c>
      <c r="G4383" s="1" t="str">
        <f>IF(HLOOKUP("Cluster",'vInfo (Imported)'!$1:$5000,A4383,FALSE)&gt;0,
HLOOKUP("Cluster",'vInfo (Imported)'!$1:$5000,A4383,FALSE),
"")</f>
        <v/>
      </c>
      <c r="K4383" s="28">
        <f>'vCluster (Imported)'!A4383</f>
        <v>0</v>
      </c>
      <c r="L4383">
        <f t="shared" si="411"/>
        <v>0</v>
      </c>
      <c r="M4383">
        <f t="shared" si="412"/>
        <v>0</v>
      </c>
      <c r="N4383">
        <f t="shared" si="413"/>
        <v>0</v>
      </c>
      <c r="O4383" s="1">
        <f t="shared" si="414"/>
        <v>0</v>
      </c>
      <c r="P4383">
        <f>SUMIFS('vCluster (Imported)'!$G:$G,'vCluster (Imported)'!$A:$A,K4383)</f>
        <v>0</v>
      </c>
      <c r="Q4383">
        <f t="shared" si="415"/>
        <v>0</v>
      </c>
    </row>
    <row r="4384" spans="1:17" x14ac:dyDescent="0.3">
      <c r="A4384">
        <f t="shared" si="410"/>
        <v>4384</v>
      </c>
      <c r="B4384" t="str">
        <f>IF(HLOOKUP("Memory",'vInfo (Imported)'!$1:$5000,A4384,FALSE)&gt;0,HLOOKUP("Memory",'vInfo (Imported)'!$1:$5000,A4384,FALSE),"")</f>
        <v/>
      </c>
      <c r="C4384" t="str">
        <f>IF(HLOOKUP("CPUs",'vInfo (Imported)'!$1:$5000,A4384,FALSE)&gt;0,
HLOOKUP("CPUs",'vInfo (Imported)'!$1:$5000,A4384,FALSE),
"")</f>
        <v/>
      </c>
      <c r="D4384" t="str">
        <f>IF(HLOOKUP($D$1,'vInfo (Imported)'!$1:$5000,A4384,FALSE)&gt;0,
HLOOKUP($D$1,'vInfo (Imported)'!$1:$5000,A4384,FALSE),
"")</f>
        <v/>
      </c>
      <c r="E4384" t="str">
        <f>IF(HLOOKUP("Category",'vInfo (Imported)'!$1:$5000,A4384,FALSE)&gt;0,
HLOOKUP("Category",'vInfo (Imported)'!$1:$5000,A4384,FALSE),
"")</f>
        <v/>
      </c>
      <c r="F4384" t="str">
        <f>IF(HLOOKUP("OS according to the configuration file",'vInfo (Imported)'!$1:$5000,A4384,FALSE)&gt;0,
HLOOKUP("OS according to the configuration file",'vInfo (Imported)'!$1:$5000,A4384,FALSE),
"")</f>
        <v/>
      </c>
      <c r="G4384" s="1" t="str">
        <f>IF(HLOOKUP("Cluster",'vInfo (Imported)'!$1:$5000,A4384,FALSE)&gt;0,
HLOOKUP("Cluster",'vInfo (Imported)'!$1:$5000,A4384,FALSE),
"")</f>
        <v/>
      </c>
      <c r="K4384" s="28">
        <f>'vCluster (Imported)'!A4384</f>
        <v>0</v>
      </c>
      <c r="L4384">
        <f t="shared" si="411"/>
        <v>0</v>
      </c>
      <c r="M4384">
        <f t="shared" si="412"/>
        <v>0</v>
      </c>
      <c r="N4384">
        <f t="shared" si="413"/>
        <v>0</v>
      </c>
      <c r="O4384" s="1">
        <f t="shared" si="414"/>
        <v>0</v>
      </c>
      <c r="P4384">
        <f>SUMIFS('vCluster (Imported)'!$G:$G,'vCluster (Imported)'!$A:$A,K4384)</f>
        <v>0</v>
      </c>
      <c r="Q4384">
        <f t="shared" si="415"/>
        <v>0</v>
      </c>
    </row>
    <row r="4385" spans="1:17" x14ac:dyDescent="0.3">
      <c r="A4385">
        <f t="shared" si="410"/>
        <v>4385</v>
      </c>
      <c r="B4385" t="str">
        <f>IF(HLOOKUP("Memory",'vInfo (Imported)'!$1:$5000,A4385,FALSE)&gt;0,HLOOKUP("Memory",'vInfo (Imported)'!$1:$5000,A4385,FALSE),"")</f>
        <v/>
      </c>
      <c r="C4385" t="str">
        <f>IF(HLOOKUP("CPUs",'vInfo (Imported)'!$1:$5000,A4385,FALSE)&gt;0,
HLOOKUP("CPUs",'vInfo (Imported)'!$1:$5000,A4385,FALSE),
"")</f>
        <v/>
      </c>
      <c r="D4385" t="str">
        <f>IF(HLOOKUP($D$1,'vInfo (Imported)'!$1:$5000,A4385,FALSE)&gt;0,
HLOOKUP($D$1,'vInfo (Imported)'!$1:$5000,A4385,FALSE),
"")</f>
        <v/>
      </c>
      <c r="E4385" t="str">
        <f>IF(HLOOKUP("Category",'vInfo (Imported)'!$1:$5000,A4385,FALSE)&gt;0,
HLOOKUP("Category",'vInfo (Imported)'!$1:$5000,A4385,FALSE),
"")</f>
        <v/>
      </c>
      <c r="F4385" t="str">
        <f>IF(HLOOKUP("OS according to the configuration file",'vInfo (Imported)'!$1:$5000,A4385,FALSE)&gt;0,
HLOOKUP("OS according to the configuration file",'vInfo (Imported)'!$1:$5000,A4385,FALSE),
"")</f>
        <v/>
      </c>
      <c r="G4385" s="1" t="str">
        <f>IF(HLOOKUP("Cluster",'vInfo (Imported)'!$1:$5000,A4385,FALSE)&gt;0,
HLOOKUP("Cluster",'vInfo (Imported)'!$1:$5000,A4385,FALSE),
"")</f>
        <v/>
      </c>
      <c r="K4385" s="28">
        <f>'vCluster (Imported)'!A4385</f>
        <v>0</v>
      </c>
      <c r="L4385">
        <f t="shared" si="411"/>
        <v>0</v>
      </c>
      <c r="M4385">
        <f t="shared" si="412"/>
        <v>0</v>
      </c>
      <c r="N4385">
        <f t="shared" si="413"/>
        <v>0</v>
      </c>
      <c r="O4385" s="1">
        <f t="shared" si="414"/>
        <v>0</v>
      </c>
      <c r="P4385">
        <f>SUMIFS('vCluster (Imported)'!$G:$G,'vCluster (Imported)'!$A:$A,K4385)</f>
        <v>0</v>
      </c>
      <c r="Q4385">
        <f t="shared" si="415"/>
        <v>0</v>
      </c>
    </row>
    <row r="4386" spans="1:17" x14ac:dyDescent="0.3">
      <c r="A4386">
        <f t="shared" si="410"/>
        <v>4386</v>
      </c>
      <c r="B4386" t="str">
        <f>IF(HLOOKUP("Memory",'vInfo (Imported)'!$1:$5000,A4386,FALSE)&gt;0,HLOOKUP("Memory",'vInfo (Imported)'!$1:$5000,A4386,FALSE),"")</f>
        <v/>
      </c>
      <c r="C4386" t="str">
        <f>IF(HLOOKUP("CPUs",'vInfo (Imported)'!$1:$5000,A4386,FALSE)&gt;0,
HLOOKUP("CPUs",'vInfo (Imported)'!$1:$5000,A4386,FALSE),
"")</f>
        <v/>
      </c>
      <c r="D4386" t="str">
        <f>IF(HLOOKUP($D$1,'vInfo (Imported)'!$1:$5000,A4386,FALSE)&gt;0,
HLOOKUP($D$1,'vInfo (Imported)'!$1:$5000,A4386,FALSE),
"")</f>
        <v/>
      </c>
      <c r="E4386" t="str">
        <f>IF(HLOOKUP("Category",'vInfo (Imported)'!$1:$5000,A4386,FALSE)&gt;0,
HLOOKUP("Category",'vInfo (Imported)'!$1:$5000,A4386,FALSE),
"")</f>
        <v/>
      </c>
      <c r="F4386" t="str">
        <f>IF(HLOOKUP("OS according to the configuration file",'vInfo (Imported)'!$1:$5000,A4386,FALSE)&gt;0,
HLOOKUP("OS according to the configuration file",'vInfo (Imported)'!$1:$5000,A4386,FALSE),
"")</f>
        <v/>
      </c>
      <c r="G4386" s="1" t="str">
        <f>IF(HLOOKUP("Cluster",'vInfo (Imported)'!$1:$5000,A4386,FALSE)&gt;0,
HLOOKUP("Cluster",'vInfo (Imported)'!$1:$5000,A4386,FALSE),
"")</f>
        <v/>
      </c>
      <c r="K4386" s="28">
        <f>'vCluster (Imported)'!A4386</f>
        <v>0</v>
      </c>
      <c r="L4386">
        <f t="shared" si="411"/>
        <v>0</v>
      </c>
      <c r="M4386">
        <f t="shared" si="412"/>
        <v>0</v>
      </c>
      <c r="N4386">
        <f t="shared" si="413"/>
        <v>0</v>
      </c>
      <c r="O4386" s="1">
        <f t="shared" si="414"/>
        <v>0</v>
      </c>
      <c r="P4386">
        <f>SUMIFS('vCluster (Imported)'!$G:$G,'vCluster (Imported)'!$A:$A,K4386)</f>
        <v>0</v>
      </c>
      <c r="Q4386">
        <f t="shared" si="415"/>
        <v>0</v>
      </c>
    </row>
    <row r="4387" spans="1:17" x14ac:dyDescent="0.3">
      <c r="A4387">
        <f t="shared" si="410"/>
        <v>4387</v>
      </c>
      <c r="B4387" t="str">
        <f>IF(HLOOKUP("Memory",'vInfo (Imported)'!$1:$5000,A4387,FALSE)&gt;0,HLOOKUP("Memory",'vInfo (Imported)'!$1:$5000,A4387,FALSE),"")</f>
        <v/>
      </c>
      <c r="C4387" t="str">
        <f>IF(HLOOKUP("CPUs",'vInfo (Imported)'!$1:$5000,A4387,FALSE)&gt;0,
HLOOKUP("CPUs",'vInfo (Imported)'!$1:$5000,A4387,FALSE),
"")</f>
        <v/>
      </c>
      <c r="D4387" t="str">
        <f>IF(HLOOKUP($D$1,'vInfo (Imported)'!$1:$5000,A4387,FALSE)&gt;0,
HLOOKUP($D$1,'vInfo (Imported)'!$1:$5000,A4387,FALSE),
"")</f>
        <v/>
      </c>
      <c r="E4387" t="str">
        <f>IF(HLOOKUP("Category",'vInfo (Imported)'!$1:$5000,A4387,FALSE)&gt;0,
HLOOKUP("Category",'vInfo (Imported)'!$1:$5000,A4387,FALSE),
"")</f>
        <v/>
      </c>
      <c r="F4387" t="str">
        <f>IF(HLOOKUP("OS according to the configuration file",'vInfo (Imported)'!$1:$5000,A4387,FALSE)&gt;0,
HLOOKUP("OS according to the configuration file",'vInfo (Imported)'!$1:$5000,A4387,FALSE),
"")</f>
        <v/>
      </c>
      <c r="G4387" s="1" t="str">
        <f>IF(HLOOKUP("Cluster",'vInfo (Imported)'!$1:$5000,A4387,FALSE)&gt;0,
HLOOKUP("Cluster",'vInfo (Imported)'!$1:$5000,A4387,FALSE),
"")</f>
        <v/>
      </c>
      <c r="K4387" s="28">
        <f>'vCluster (Imported)'!A4387</f>
        <v>0</v>
      </c>
      <c r="L4387">
        <f t="shared" si="411"/>
        <v>0</v>
      </c>
      <c r="M4387">
        <f t="shared" si="412"/>
        <v>0</v>
      </c>
      <c r="N4387">
        <f t="shared" si="413"/>
        <v>0</v>
      </c>
      <c r="O4387" s="1">
        <f t="shared" si="414"/>
        <v>0</v>
      </c>
      <c r="P4387">
        <f>SUMIFS('vCluster (Imported)'!$G:$G,'vCluster (Imported)'!$A:$A,K4387)</f>
        <v>0</v>
      </c>
      <c r="Q4387">
        <f t="shared" si="415"/>
        <v>0</v>
      </c>
    </row>
    <row r="4388" spans="1:17" x14ac:dyDescent="0.3">
      <c r="A4388">
        <f t="shared" si="410"/>
        <v>4388</v>
      </c>
      <c r="B4388" t="str">
        <f>IF(HLOOKUP("Memory",'vInfo (Imported)'!$1:$5000,A4388,FALSE)&gt;0,HLOOKUP("Memory",'vInfo (Imported)'!$1:$5000,A4388,FALSE),"")</f>
        <v/>
      </c>
      <c r="C4388" t="str">
        <f>IF(HLOOKUP("CPUs",'vInfo (Imported)'!$1:$5000,A4388,FALSE)&gt;0,
HLOOKUP("CPUs",'vInfo (Imported)'!$1:$5000,A4388,FALSE),
"")</f>
        <v/>
      </c>
      <c r="D4388" t="str">
        <f>IF(HLOOKUP($D$1,'vInfo (Imported)'!$1:$5000,A4388,FALSE)&gt;0,
HLOOKUP($D$1,'vInfo (Imported)'!$1:$5000,A4388,FALSE),
"")</f>
        <v/>
      </c>
      <c r="E4388" t="str">
        <f>IF(HLOOKUP("Category",'vInfo (Imported)'!$1:$5000,A4388,FALSE)&gt;0,
HLOOKUP("Category",'vInfo (Imported)'!$1:$5000,A4388,FALSE),
"")</f>
        <v/>
      </c>
      <c r="F4388" t="str">
        <f>IF(HLOOKUP("OS according to the configuration file",'vInfo (Imported)'!$1:$5000,A4388,FALSE)&gt;0,
HLOOKUP("OS according to the configuration file",'vInfo (Imported)'!$1:$5000,A4388,FALSE),
"")</f>
        <v/>
      </c>
      <c r="G4388" s="1" t="str">
        <f>IF(HLOOKUP("Cluster",'vInfo (Imported)'!$1:$5000,A4388,FALSE)&gt;0,
HLOOKUP("Cluster",'vInfo (Imported)'!$1:$5000,A4388,FALSE),
"")</f>
        <v/>
      </c>
      <c r="K4388" s="28">
        <f>'vCluster (Imported)'!A4388</f>
        <v>0</v>
      </c>
      <c r="L4388">
        <f t="shared" si="411"/>
        <v>0</v>
      </c>
      <c r="M4388">
        <f t="shared" si="412"/>
        <v>0</v>
      </c>
      <c r="N4388">
        <f t="shared" si="413"/>
        <v>0</v>
      </c>
      <c r="O4388" s="1">
        <f t="shared" si="414"/>
        <v>0</v>
      </c>
      <c r="P4388">
        <f>SUMIFS('vCluster (Imported)'!$G:$G,'vCluster (Imported)'!$A:$A,K4388)</f>
        <v>0</v>
      </c>
      <c r="Q4388">
        <f t="shared" si="415"/>
        <v>0</v>
      </c>
    </row>
    <row r="4389" spans="1:17" x14ac:dyDescent="0.3">
      <c r="A4389">
        <f t="shared" si="410"/>
        <v>4389</v>
      </c>
      <c r="B4389" t="str">
        <f>IF(HLOOKUP("Memory",'vInfo (Imported)'!$1:$5000,A4389,FALSE)&gt;0,HLOOKUP("Memory",'vInfo (Imported)'!$1:$5000,A4389,FALSE),"")</f>
        <v/>
      </c>
      <c r="C4389" t="str">
        <f>IF(HLOOKUP("CPUs",'vInfo (Imported)'!$1:$5000,A4389,FALSE)&gt;0,
HLOOKUP("CPUs",'vInfo (Imported)'!$1:$5000,A4389,FALSE),
"")</f>
        <v/>
      </c>
      <c r="D4389" t="str">
        <f>IF(HLOOKUP($D$1,'vInfo (Imported)'!$1:$5000,A4389,FALSE)&gt;0,
HLOOKUP($D$1,'vInfo (Imported)'!$1:$5000,A4389,FALSE),
"")</f>
        <v/>
      </c>
      <c r="E4389" t="str">
        <f>IF(HLOOKUP("Category",'vInfo (Imported)'!$1:$5000,A4389,FALSE)&gt;0,
HLOOKUP("Category",'vInfo (Imported)'!$1:$5000,A4389,FALSE),
"")</f>
        <v/>
      </c>
      <c r="F4389" t="str">
        <f>IF(HLOOKUP("OS according to the configuration file",'vInfo (Imported)'!$1:$5000,A4389,FALSE)&gt;0,
HLOOKUP("OS according to the configuration file",'vInfo (Imported)'!$1:$5000,A4389,FALSE),
"")</f>
        <v/>
      </c>
      <c r="G4389" s="1" t="str">
        <f>IF(HLOOKUP("Cluster",'vInfo (Imported)'!$1:$5000,A4389,FALSE)&gt;0,
HLOOKUP("Cluster",'vInfo (Imported)'!$1:$5000,A4389,FALSE),
"")</f>
        <v/>
      </c>
      <c r="K4389" s="28">
        <f>'vCluster (Imported)'!A4389</f>
        <v>0</v>
      </c>
      <c r="L4389">
        <f t="shared" si="411"/>
        <v>0</v>
      </c>
      <c r="M4389">
        <f t="shared" si="412"/>
        <v>0</v>
      </c>
      <c r="N4389">
        <f t="shared" si="413"/>
        <v>0</v>
      </c>
      <c r="O4389" s="1">
        <f t="shared" si="414"/>
        <v>0</v>
      </c>
      <c r="P4389">
        <f>SUMIFS('vCluster (Imported)'!$G:$G,'vCluster (Imported)'!$A:$A,K4389)</f>
        <v>0</v>
      </c>
      <c r="Q4389">
        <f t="shared" si="415"/>
        <v>0</v>
      </c>
    </row>
    <row r="4390" spans="1:17" x14ac:dyDescent="0.3">
      <c r="A4390">
        <f t="shared" si="410"/>
        <v>4390</v>
      </c>
      <c r="B4390" t="str">
        <f>IF(HLOOKUP("Memory",'vInfo (Imported)'!$1:$5000,A4390,FALSE)&gt;0,HLOOKUP("Memory",'vInfo (Imported)'!$1:$5000,A4390,FALSE),"")</f>
        <v/>
      </c>
      <c r="C4390" t="str">
        <f>IF(HLOOKUP("CPUs",'vInfo (Imported)'!$1:$5000,A4390,FALSE)&gt;0,
HLOOKUP("CPUs",'vInfo (Imported)'!$1:$5000,A4390,FALSE),
"")</f>
        <v/>
      </c>
      <c r="D4390" t="str">
        <f>IF(HLOOKUP($D$1,'vInfo (Imported)'!$1:$5000,A4390,FALSE)&gt;0,
HLOOKUP($D$1,'vInfo (Imported)'!$1:$5000,A4390,FALSE),
"")</f>
        <v/>
      </c>
      <c r="E4390" t="str">
        <f>IF(HLOOKUP("Category",'vInfo (Imported)'!$1:$5000,A4390,FALSE)&gt;0,
HLOOKUP("Category",'vInfo (Imported)'!$1:$5000,A4390,FALSE),
"")</f>
        <v/>
      </c>
      <c r="F4390" t="str">
        <f>IF(HLOOKUP("OS according to the configuration file",'vInfo (Imported)'!$1:$5000,A4390,FALSE)&gt;0,
HLOOKUP("OS according to the configuration file",'vInfo (Imported)'!$1:$5000,A4390,FALSE),
"")</f>
        <v/>
      </c>
      <c r="G4390" s="1" t="str">
        <f>IF(HLOOKUP("Cluster",'vInfo (Imported)'!$1:$5000,A4390,FALSE)&gt;0,
HLOOKUP("Cluster",'vInfo (Imported)'!$1:$5000,A4390,FALSE),
"")</f>
        <v/>
      </c>
      <c r="K4390" s="28">
        <f>'vCluster (Imported)'!A4390</f>
        <v>0</v>
      </c>
      <c r="L4390">
        <f t="shared" si="411"/>
        <v>0</v>
      </c>
      <c r="M4390">
        <f t="shared" si="412"/>
        <v>0</v>
      </c>
      <c r="N4390">
        <f t="shared" si="413"/>
        <v>0</v>
      </c>
      <c r="O4390" s="1">
        <f t="shared" si="414"/>
        <v>0</v>
      </c>
      <c r="P4390">
        <f>SUMIFS('vCluster (Imported)'!$G:$G,'vCluster (Imported)'!$A:$A,K4390)</f>
        <v>0</v>
      </c>
      <c r="Q4390">
        <f t="shared" si="415"/>
        <v>0</v>
      </c>
    </row>
    <row r="4391" spans="1:17" x14ac:dyDescent="0.3">
      <c r="A4391">
        <f t="shared" si="410"/>
        <v>4391</v>
      </c>
      <c r="B4391" t="str">
        <f>IF(HLOOKUP("Memory",'vInfo (Imported)'!$1:$5000,A4391,FALSE)&gt;0,HLOOKUP("Memory",'vInfo (Imported)'!$1:$5000,A4391,FALSE),"")</f>
        <v/>
      </c>
      <c r="C4391" t="str">
        <f>IF(HLOOKUP("CPUs",'vInfo (Imported)'!$1:$5000,A4391,FALSE)&gt;0,
HLOOKUP("CPUs",'vInfo (Imported)'!$1:$5000,A4391,FALSE),
"")</f>
        <v/>
      </c>
      <c r="D4391" t="str">
        <f>IF(HLOOKUP($D$1,'vInfo (Imported)'!$1:$5000,A4391,FALSE)&gt;0,
HLOOKUP($D$1,'vInfo (Imported)'!$1:$5000,A4391,FALSE),
"")</f>
        <v/>
      </c>
      <c r="E4391" t="str">
        <f>IF(HLOOKUP("Category",'vInfo (Imported)'!$1:$5000,A4391,FALSE)&gt;0,
HLOOKUP("Category",'vInfo (Imported)'!$1:$5000,A4391,FALSE),
"")</f>
        <v/>
      </c>
      <c r="F4391" t="str">
        <f>IF(HLOOKUP("OS according to the configuration file",'vInfo (Imported)'!$1:$5000,A4391,FALSE)&gt;0,
HLOOKUP("OS according to the configuration file",'vInfo (Imported)'!$1:$5000,A4391,FALSE),
"")</f>
        <v/>
      </c>
      <c r="G4391" s="1" t="str">
        <f>IF(HLOOKUP("Cluster",'vInfo (Imported)'!$1:$5000,A4391,FALSE)&gt;0,
HLOOKUP("Cluster",'vInfo (Imported)'!$1:$5000,A4391,FALSE),
"")</f>
        <v/>
      </c>
      <c r="K4391" s="28">
        <f>'vCluster (Imported)'!A4391</f>
        <v>0</v>
      </c>
      <c r="L4391">
        <f t="shared" si="411"/>
        <v>0</v>
      </c>
      <c r="M4391">
        <f t="shared" si="412"/>
        <v>0</v>
      </c>
      <c r="N4391">
        <f t="shared" si="413"/>
        <v>0</v>
      </c>
      <c r="O4391" s="1">
        <f t="shared" si="414"/>
        <v>0</v>
      </c>
      <c r="P4391">
        <f>SUMIFS('vCluster (Imported)'!$G:$G,'vCluster (Imported)'!$A:$A,K4391)</f>
        <v>0</v>
      </c>
      <c r="Q4391">
        <f t="shared" si="415"/>
        <v>0</v>
      </c>
    </row>
    <row r="4392" spans="1:17" x14ac:dyDescent="0.3">
      <c r="A4392">
        <f t="shared" si="410"/>
        <v>4392</v>
      </c>
      <c r="B4392" t="str">
        <f>IF(HLOOKUP("Memory",'vInfo (Imported)'!$1:$5000,A4392,FALSE)&gt;0,HLOOKUP("Memory",'vInfo (Imported)'!$1:$5000,A4392,FALSE),"")</f>
        <v/>
      </c>
      <c r="C4392" t="str">
        <f>IF(HLOOKUP("CPUs",'vInfo (Imported)'!$1:$5000,A4392,FALSE)&gt;0,
HLOOKUP("CPUs",'vInfo (Imported)'!$1:$5000,A4392,FALSE),
"")</f>
        <v/>
      </c>
      <c r="D4392" t="str">
        <f>IF(HLOOKUP($D$1,'vInfo (Imported)'!$1:$5000,A4392,FALSE)&gt;0,
HLOOKUP($D$1,'vInfo (Imported)'!$1:$5000,A4392,FALSE),
"")</f>
        <v/>
      </c>
      <c r="E4392" t="str">
        <f>IF(HLOOKUP("Category",'vInfo (Imported)'!$1:$5000,A4392,FALSE)&gt;0,
HLOOKUP("Category",'vInfo (Imported)'!$1:$5000,A4392,FALSE),
"")</f>
        <v/>
      </c>
      <c r="F4392" t="str">
        <f>IF(HLOOKUP("OS according to the configuration file",'vInfo (Imported)'!$1:$5000,A4392,FALSE)&gt;0,
HLOOKUP("OS according to the configuration file",'vInfo (Imported)'!$1:$5000,A4392,FALSE),
"")</f>
        <v/>
      </c>
      <c r="G4392" s="1" t="str">
        <f>IF(HLOOKUP("Cluster",'vInfo (Imported)'!$1:$5000,A4392,FALSE)&gt;0,
HLOOKUP("Cluster",'vInfo (Imported)'!$1:$5000,A4392,FALSE),
"")</f>
        <v/>
      </c>
      <c r="K4392" s="28">
        <f>'vCluster (Imported)'!A4392</f>
        <v>0</v>
      </c>
      <c r="L4392">
        <f t="shared" si="411"/>
        <v>0</v>
      </c>
      <c r="M4392">
        <f t="shared" si="412"/>
        <v>0</v>
      </c>
      <c r="N4392">
        <f t="shared" si="413"/>
        <v>0</v>
      </c>
      <c r="O4392" s="1">
        <f t="shared" si="414"/>
        <v>0</v>
      </c>
      <c r="P4392">
        <f>SUMIFS('vCluster (Imported)'!$G:$G,'vCluster (Imported)'!$A:$A,K4392)</f>
        <v>0</v>
      </c>
      <c r="Q4392">
        <f t="shared" si="415"/>
        <v>0</v>
      </c>
    </row>
    <row r="4393" spans="1:17" x14ac:dyDescent="0.3">
      <c r="A4393">
        <f t="shared" si="410"/>
        <v>4393</v>
      </c>
      <c r="B4393" t="str">
        <f>IF(HLOOKUP("Memory",'vInfo (Imported)'!$1:$5000,A4393,FALSE)&gt;0,HLOOKUP("Memory",'vInfo (Imported)'!$1:$5000,A4393,FALSE),"")</f>
        <v/>
      </c>
      <c r="C4393" t="str">
        <f>IF(HLOOKUP("CPUs",'vInfo (Imported)'!$1:$5000,A4393,FALSE)&gt;0,
HLOOKUP("CPUs",'vInfo (Imported)'!$1:$5000,A4393,FALSE),
"")</f>
        <v/>
      </c>
      <c r="D4393" t="str">
        <f>IF(HLOOKUP($D$1,'vInfo (Imported)'!$1:$5000,A4393,FALSE)&gt;0,
HLOOKUP($D$1,'vInfo (Imported)'!$1:$5000,A4393,FALSE),
"")</f>
        <v/>
      </c>
      <c r="E4393" t="str">
        <f>IF(HLOOKUP("Category",'vInfo (Imported)'!$1:$5000,A4393,FALSE)&gt;0,
HLOOKUP("Category",'vInfo (Imported)'!$1:$5000,A4393,FALSE),
"")</f>
        <v/>
      </c>
      <c r="F4393" t="str">
        <f>IF(HLOOKUP("OS according to the configuration file",'vInfo (Imported)'!$1:$5000,A4393,FALSE)&gt;0,
HLOOKUP("OS according to the configuration file",'vInfo (Imported)'!$1:$5000,A4393,FALSE),
"")</f>
        <v/>
      </c>
      <c r="G4393" s="1" t="str">
        <f>IF(HLOOKUP("Cluster",'vInfo (Imported)'!$1:$5000,A4393,FALSE)&gt;0,
HLOOKUP("Cluster",'vInfo (Imported)'!$1:$5000,A4393,FALSE),
"")</f>
        <v/>
      </c>
      <c r="K4393" s="28">
        <f>'vCluster (Imported)'!A4393</f>
        <v>0</v>
      </c>
      <c r="L4393">
        <f t="shared" si="411"/>
        <v>0</v>
      </c>
      <c r="M4393">
        <f t="shared" si="412"/>
        <v>0</v>
      </c>
      <c r="N4393">
        <f t="shared" si="413"/>
        <v>0</v>
      </c>
      <c r="O4393" s="1">
        <f t="shared" si="414"/>
        <v>0</v>
      </c>
      <c r="P4393">
        <f>SUMIFS('vCluster (Imported)'!$G:$G,'vCluster (Imported)'!$A:$A,K4393)</f>
        <v>0</v>
      </c>
      <c r="Q4393">
        <f t="shared" si="415"/>
        <v>0</v>
      </c>
    </row>
    <row r="4394" spans="1:17" x14ac:dyDescent="0.3">
      <c r="A4394">
        <f t="shared" si="410"/>
        <v>4394</v>
      </c>
      <c r="B4394" t="str">
        <f>IF(HLOOKUP("Memory",'vInfo (Imported)'!$1:$5000,A4394,FALSE)&gt;0,HLOOKUP("Memory",'vInfo (Imported)'!$1:$5000,A4394,FALSE),"")</f>
        <v/>
      </c>
      <c r="C4394" t="str">
        <f>IF(HLOOKUP("CPUs",'vInfo (Imported)'!$1:$5000,A4394,FALSE)&gt;0,
HLOOKUP("CPUs",'vInfo (Imported)'!$1:$5000,A4394,FALSE),
"")</f>
        <v/>
      </c>
      <c r="D4394" t="str">
        <f>IF(HLOOKUP($D$1,'vInfo (Imported)'!$1:$5000,A4394,FALSE)&gt;0,
HLOOKUP($D$1,'vInfo (Imported)'!$1:$5000,A4394,FALSE),
"")</f>
        <v/>
      </c>
      <c r="E4394" t="str">
        <f>IF(HLOOKUP("Category",'vInfo (Imported)'!$1:$5000,A4394,FALSE)&gt;0,
HLOOKUP("Category",'vInfo (Imported)'!$1:$5000,A4394,FALSE),
"")</f>
        <v/>
      </c>
      <c r="F4394" t="str">
        <f>IF(HLOOKUP("OS according to the configuration file",'vInfo (Imported)'!$1:$5000,A4394,FALSE)&gt;0,
HLOOKUP("OS according to the configuration file",'vInfo (Imported)'!$1:$5000,A4394,FALSE),
"")</f>
        <v/>
      </c>
      <c r="G4394" s="1" t="str">
        <f>IF(HLOOKUP("Cluster",'vInfo (Imported)'!$1:$5000,A4394,FALSE)&gt;0,
HLOOKUP("Cluster",'vInfo (Imported)'!$1:$5000,A4394,FALSE),
"")</f>
        <v/>
      </c>
      <c r="K4394" s="28">
        <f>'vCluster (Imported)'!A4394</f>
        <v>0</v>
      </c>
      <c r="L4394">
        <f t="shared" si="411"/>
        <v>0</v>
      </c>
      <c r="M4394">
        <f t="shared" si="412"/>
        <v>0</v>
      </c>
      <c r="N4394">
        <f t="shared" si="413"/>
        <v>0</v>
      </c>
      <c r="O4394" s="1">
        <f t="shared" si="414"/>
        <v>0</v>
      </c>
      <c r="P4394">
        <f>SUMIFS('vCluster (Imported)'!$G:$G,'vCluster (Imported)'!$A:$A,K4394)</f>
        <v>0</v>
      </c>
      <c r="Q4394">
        <f t="shared" si="415"/>
        <v>0</v>
      </c>
    </row>
    <row r="4395" spans="1:17" x14ac:dyDescent="0.3">
      <c r="A4395">
        <f t="shared" si="410"/>
        <v>4395</v>
      </c>
      <c r="B4395" t="str">
        <f>IF(HLOOKUP("Memory",'vInfo (Imported)'!$1:$5000,A4395,FALSE)&gt;0,HLOOKUP("Memory",'vInfo (Imported)'!$1:$5000,A4395,FALSE),"")</f>
        <v/>
      </c>
      <c r="C4395" t="str">
        <f>IF(HLOOKUP("CPUs",'vInfo (Imported)'!$1:$5000,A4395,FALSE)&gt;0,
HLOOKUP("CPUs",'vInfo (Imported)'!$1:$5000,A4395,FALSE),
"")</f>
        <v/>
      </c>
      <c r="D4395" t="str">
        <f>IF(HLOOKUP($D$1,'vInfo (Imported)'!$1:$5000,A4395,FALSE)&gt;0,
HLOOKUP($D$1,'vInfo (Imported)'!$1:$5000,A4395,FALSE),
"")</f>
        <v/>
      </c>
      <c r="E4395" t="str">
        <f>IF(HLOOKUP("Category",'vInfo (Imported)'!$1:$5000,A4395,FALSE)&gt;0,
HLOOKUP("Category",'vInfo (Imported)'!$1:$5000,A4395,FALSE),
"")</f>
        <v/>
      </c>
      <c r="F4395" t="str">
        <f>IF(HLOOKUP("OS according to the configuration file",'vInfo (Imported)'!$1:$5000,A4395,FALSE)&gt;0,
HLOOKUP("OS according to the configuration file",'vInfo (Imported)'!$1:$5000,A4395,FALSE),
"")</f>
        <v/>
      </c>
      <c r="G4395" s="1" t="str">
        <f>IF(HLOOKUP("Cluster",'vInfo (Imported)'!$1:$5000,A4395,FALSE)&gt;0,
HLOOKUP("Cluster",'vInfo (Imported)'!$1:$5000,A4395,FALSE),
"")</f>
        <v/>
      </c>
      <c r="K4395" s="28">
        <f>'vCluster (Imported)'!A4395</f>
        <v>0</v>
      </c>
      <c r="L4395">
        <f t="shared" si="411"/>
        <v>0</v>
      </c>
      <c r="M4395">
        <f t="shared" si="412"/>
        <v>0</v>
      </c>
      <c r="N4395">
        <f t="shared" si="413"/>
        <v>0</v>
      </c>
      <c r="O4395" s="1">
        <f t="shared" si="414"/>
        <v>0</v>
      </c>
      <c r="P4395">
        <f>SUMIFS('vCluster (Imported)'!$G:$G,'vCluster (Imported)'!$A:$A,K4395)</f>
        <v>0</v>
      </c>
      <c r="Q4395">
        <f t="shared" si="415"/>
        <v>0</v>
      </c>
    </row>
    <row r="4396" spans="1:17" x14ac:dyDescent="0.3">
      <c r="A4396">
        <f t="shared" si="410"/>
        <v>4396</v>
      </c>
      <c r="B4396" t="str">
        <f>IF(HLOOKUP("Memory",'vInfo (Imported)'!$1:$5000,A4396,FALSE)&gt;0,HLOOKUP("Memory",'vInfo (Imported)'!$1:$5000,A4396,FALSE),"")</f>
        <v/>
      </c>
      <c r="C4396" t="str">
        <f>IF(HLOOKUP("CPUs",'vInfo (Imported)'!$1:$5000,A4396,FALSE)&gt;0,
HLOOKUP("CPUs",'vInfo (Imported)'!$1:$5000,A4396,FALSE),
"")</f>
        <v/>
      </c>
      <c r="D4396" t="str">
        <f>IF(HLOOKUP($D$1,'vInfo (Imported)'!$1:$5000,A4396,FALSE)&gt;0,
HLOOKUP($D$1,'vInfo (Imported)'!$1:$5000,A4396,FALSE),
"")</f>
        <v/>
      </c>
      <c r="E4396" t="str">
        <f>IF(HLOOKUP("Category",'vInfo (Imported)'!$1:$5000,A4396,FALSE)&gt;0,
HLOOKUP("Category",'vInfo (Imported)'!$1:$5000,A4396,FALSE),
"")</f>
        <v/>
      </c>
      <c r="F4396" t="str">
        <f>IF(HLOOKUP("OS according to the configuration file",'vInfo (Imported)'!$1:$5000,A4396,FALSE)&gt;0,
HLOOKUP("OS according to the configuration file",'vInfo (Imported)'!$1:$5000,A4396,FALSE),
"")</f>
        <v/>
      </c>
      <c r="G4396" s="1" t="str">
        <f>IF(HLOOKUP("Cluster",'vInfo (Imported)'!$1:$5000,A4396,FALSE)&gt;0,
HLOOKUP("Cluster",'vInfo (Imported)'!$1:$5000,A4396,FALSE),
"")</f>
        <v/>
      </c>
      <c r="K4396" s="28">
        <f>'vCluster (Imported)'!A4396</f>
        <v>0</v>
      </c>
      <c r="L4396">
        <f t="shared" si="411"/>
        <v>0</v>
      </c>
      <c r="M4396">
        <f t="shared" si="412"/>
        <v>0</v>
      </c>
      <c r="N4396">
        <f t="shared" si="413"/>
        <v>0</v>
      </c>
      <c r="O4396" s="1">
        <f t="shared" si="414"/>
        <v>0</v>
      </c>
      <c r="P4396">
        <f>SUMIFS('vCluster (Imported)'!$G:$G,'vCluster (Imported)'!$A:$A,K4396)</f>
        <v>0</v>
      </c>
      <c r="Q4396">
        <f t="shared" si="415"/>
        <v>0</v>
      </c>
    </row>
    <row r="4397" spans="1:17" x14ac:dyDescent="0.3">
      <c r="A4397">
        <f t="shared" si="410"/>
        <v>4397</v>
      </c>
      <c r="B4397" t="str">
        <f>IF(HLOOKUP("Memory",'vInfo (Imported)'!$1:$5000,A4397,FALSE)&gt;0,HLOOKUP("Memory",'vInfo (Imported)'!$1:$5000,A4397,FALSE),"")</f>
        <v/>
      </c>
      <c r="C4397" t="str">
        <f>IF(HLOOKUP("CPUs",'vInfo (Imported)'!$1:$5000,A4397,FALSE)&gt;0,
HLOOKUP("CPUs",'vInfo (Imported)'!$1:$5000,A4397,FALSE),
"")</f>
        <v/>
      </c>
      <c r="D4397" t="str">
        <f>IF(HLOOKUP($D$1,'vInfo (Imported)'!$1:$5000,A4397,FALSE)&gt;0,
HLOOKUP($D$1,'vInfo (Imported)'!$1:$5000,A4397,FALSE),
"")</f>
        <v/>
      </c>
      <c r="E4397" t="str">
        <f>IF(HLOOKUP("Category",'vInfo (Imported)'!$1:$5000,A4397,FALSE)&gt;0,
HLOOKUP("Category",'vInfo (Imported)'!$1:$5000,A4397,FALSE),
"")</f>
        <v/>
      </c>
      <c r="F4397" t="str">
        <f>IF(HLOOKUP("OS according to the configuration file",'vInfo (Imported)'!$1:$5000,A4397,FALSE)&gt;0,
HLOOKUP("OS according to the configuration file",'vInfo (Imported)'!$1:$5000,A4397,FALSE),
"")</f>
        <v/>
      </c>
      <c r="G4397" s="1" t="str">
        <f>IF(HLOOKUP("Cluster",'vInfo (Imported)'!$1:$5000,A4397,FALSE)&gt;0,
HLOOKUP("Cluster",'vInfo (Imported)'!$1:$5000,A4397,FALSE),
"")</f>
        <v/>
      </c>
      <c r="K4397" s="28">
        <f>'vCluster (Imported)'!A4397</f>
        <v>0</v>
      </c>
      <c r="L4397">
        <f t="shared" si="411"/>
        <v>0</v>
      </c>
      <c r="M4397">
        <f t="shared" si="412"/>
        <v>0</v>
      </c>
      <c r="N4397">
        <f t="shared" si="413"/>
        <v>0</v>
      </c>
      <c r="O4397" s="1">
        <f t="shared" si="414"/>
        <v>0</v>
      </c>
      <c r="P4397">
        <f>SUMIFS('vCluster (Imported)'!$G:$G,'vCluster (Imported)'!$A:$A,K4397)</f>
        <v>0</v>
      </c>
      <c r="Q4397">
        <f t="shared" si="415"/>
        <v>0</v>
      </c>
    </row>
    <row r="4398" spans="1:17" x14ac:dyDescent="0.3">
      <c r="A4398">
        <f t="shared" si="410"/>
        <v>4398</v>
      </c>
      <c r="B4398" t="str">
        <f>IF(HLOOKUP("Memory",'vInfo (Imported)'!$1:$5000,A4398,FALSE)&gt;0,HLOOKUP("Memory",'vInfo (Imported)'!$1:$5000,A4398,FALSE),"")</f>
        <v/>
      </c>
      <c r="C4398" t="str">
        <f>IF(HLOOKUP("CPUs",'vInfo (Imported)'!$1:$5000,A4398,FALSE)&gt;0,
HLOOKUP("CPUs",'vInfo (Imported)'!$1:$5000,A4398,FALSE),
"")</f>
        <v/>
      </c>
      <c r="D4398" t="str">
        <f>IF(HLOOKUP($D$1,'vInfo (Imported)'!$1:$5000,A4398,FALSE)&gt;0,
HLOOKUP($D$1,'vInfo (Imported)'!$1:$5000,A4398,FALSE),
"")</f>
        <v/>
      </c>
      <c r="E4398" t="str">
        <f>IF(HLOOKUP("Category",'vInfo (Imported)'!$1:$5000,A4398,FALSE)&gt;0,
HLOOKUP("Category",'vInfo (Imported)'!$1:$5000,A4398,FALSE),
"")</f>
        <v/>
      </c>
      <c r="F4398" t="str">
        <f>IF(HLOOKUP("OS according to the configuration file",'vInfo (Imported)'!$1:$5000,A4398,FALSE)&gt;0,
HLOOKUP("OS according to the configuration file",'vInfo (Imported)'!$1:$5000,A4398,FALSE),
"")</f>
        <v/>
      </c>
      <c r="G4398" s="1" t="str">
        <f>IF(HLOOKUP("Cluster",'vInfo (Imported)'!$1:$5000,A4398,FALSE)&gt;0,
HLOOKUP("Cluster",'vInfo (Imported)'!$1:$5000,A4398,FALSE),
"")</f>
        <v/>
      </c>
      <c r="K4398" s="28">
        <f>'vCluster (Imported)'!A4398</f>
        <v>0</v>
      </c>
      <c r="L4398">
        <f t="shared" si="411"/>
        <v>0</v>
      </c>
      <c r="M4398">
        <f t="shared" si="412"/>
        <v>0</v>
      </c>
      <c r="N4398">
        <f t="shared" si="413"/>
        <v>0</v>
      </c>
      <c r="O4398" s="1">
        <f t="shared" si="414"/>
        <v>0</v>
      </c>
      <c r="P4398">
        <f>SUMIFS('vCluster (Imported)'!$G:$G,'vCluster (Imported)'!$A:$A,K4398)</f>
        <v>0</v>
      </c>
      <c r="Q4398">
        <f t="shared" si="415"/>
        <v>0</v>
      </c>
    </row>
    <row r="4399" spans="1:17" x14ac:dyDescent="0.3">
      <c r="A4399">
        <f t="shared" si="410"/>
        <v>4399</v>
      </c>
      <c r="B4399" t="str">
        <f>IF(HLOOKUP("Memory",'vInfo (Imported)'!$1:$5000,A4399,FALSE)&gt;0,HLOOKUP("Memory",'vInfo (Imported)'!$1:$5000,A4399,FALSE),"")</f>
        <v/>
      </c>
      <c r="C4399" t="str">
        <f>IF(HLOOKUP("CPUs",'vInfo (Imported)'!$1:$5000,A4399,FALSE)&gt;0,
HLOOKUP("CPUs",'vInfo (Imported)'!$1:$5000,A4399,FALSE),
"")</f>
        <v/>
      </c>
      <c r="D4399" t="str">
        <f>IF(HLOOKUP($D$1,'vInfo (Imported)'!$1:$5000,A4399,FALSE)&gt;0,
HLOOKUP($D$1,'vInfo (Imported)'!$1:$5000,A4399,FALSE),
"")</f>
        <v/>
      </c>
      <c r="E4399" t="str">
        <f>IF(HLOOKUP("Category",'vInfo (Imported)'!$1:$5000,A4399,FALSE)&gt;0,
HLOOKUP("Category",'vInfo (Imported)'!$1:$5000,A4399,FALSE),
"")</f>
        <v/>
      </c>
      <c r="F4399" t="str">
        <f>IF(HLOOKUP("OS according to the configuration file",'vInfo (Imported)'!$1:$5000,A4399,FALSE)&gt;0,
HLOOKUP("OS according to the configuration file",'vInfo (Imported)'!$1:$5000,A4399,FALSE),
"")</f>
        <v/>
      </c>
      <c r="G4399" s="1" t="str">
        <f>IF(HLOOKUP("Cluster",'vInfo (Imported)'!$1:$5000,A4399,FALSE)&gt;0,
HLOOKUP("Cluster",'vInfo (Imported)'!$1:$5000,A4399,FALSE),
"")</f>
        <v/>
      </c>
      <c r="K4399" s="28">
        <f>'vCluster (Imported)'!A4399</f>
        <v>0</v>
      </c>
      <c r="L4399">
        <f t="shared" si="411"/>
        <v>0</v>
      </c>
      <c r="M4399">
        <f t="shared" si="412"/>
        <v>0</v>
      </c>
      <c r="N4399">
        <f t="shared" si="413"/>
        <v>0</v>
      </c>
      <c r="O4399" s="1">
        <f t="shared" si="414"/>
        <v>0</v>
      </c>
      <c r="P4399">
        <f>SUMIFS('vCluster (Imported)'!$G:$G,'vCluster (Imported)'!$A:$A,K4399)</f>
        <v>0</v>
      </c>
      <c r="Q4399">
        <f t="shared" si="415"/>
        <v>0</v>
      </c>
    </row>
    <row r="4400" spans="1:17" x14ac:dyDescent="0.3">
      <c r="A4400">
        <f t="shared" si="410"/>
        <v>4400</v>
      </c>
      <c r="B4400" t="str">
        <f>IF(HLOOKUP("Memory",'vInfo (Imported)'!$1:$5000,A4400,FALSE)&gt;0,HLOOKUP("Memory",'vInfo (Imported)'!$1:$5000,A4400,FALSE),"")</f>
        <v/>
      </c>
      <c r="C4400" t="str">
        <f>IF(HLOOKUP("CPUs",'vInfo (Imported)'!$1:$5000,A4400,FALSE)&gt;0,
HLOOKUP("CPUs",'vInfo (Imported)'!$1:$5000,A4400,FALSE),
"")</f>
        <v/>
      </c>
      <c r="D4400" t="str">
        <f>IF(HLOOKUP($D$1,'vInfo (Imported)'!$1:$5000,A4400,FALSE)&gt;0,
HLOOKUP($D$1,'vInfo (Imported)'!$1:$5000,A4400,FALSE),
"")</f>
        <v/>
      </c>
      <c r="E4400" t="str">
        <f>IF(HLOOKUP("Category",'vInfo (Imported)'!$1:$5000,A4400,FALSE)&gt;0,
HLOOKUP("Category",'vInfo (Imported)'!$1:$5000,A4400,FALSE),
"")</f>
        <v/>
      </c>
      <c r="F4400" t="str">
        <f>IF(HLOOKUP("OS according to the configuration file",'vInfo (Imported)'!$1:$5000,A4400,FALSE)&gt;0,
HLOOKUP("OS according to the configuration file",'vInfo (Imported)'!$1:$5000,A4400,FALSE),
"")</f>
        <v/>
      </c>
      <c r="G4400" s="1" t="str">
        <f>IF(HLOOKUP("Cluster",'vInfo (Imported)'!$1:$5000,A4400,FALSE)&gt;0,
HLOOKUP("Cluster",'vInfo (Imported)'!$1:$5000,A4400,FALSE),
"")</f>
        <v/>
      </c>
      <c r="K4400" s="28">
        <f>'vCluster (Imported)'!A4400</f>
        <v>0</v>
      </c>
      <c r="L4400">
        <f t="shared" si="411"/>
        <v>0</v>
      </c>
      <c r="M4400">
        <f t="shared" si="412"/>
        <v>0</v>
      </c>
      <c r="N4400">
        <f t="shared" si="413"/>
        <v>0</v>
      </c>
      <c r="O4400" s="1">
        <f t="shared" si="414"/>
        <v>0</v>
      </c>
      <c r="P4400">
        <f>SUMIFS('vCluster (Imported)'!$G:$G,'vCluster (Imported)'!$A:$A,K4400)</f>
        <v>0</v>
      </c>
      <c r="Q4400">
        <f t="shared" si="415"/>
        <v>0</v>
      </c>
    </row>
    <row r="4401" spans="1:17" x14ac:dyDescent="0.3">
      <c r="A4401">
        <f t="shared" si="410"/>
        <v>4401</v>
      </c>
      <c r="B4401" t="str">
        <f>IF(HLOOKUP("Memory",'vInfo (Imported)'!$1:$5000,A4401,FALSE)&gt;0,HLOOKUP("Memory",'vInfo (Imported)'!$1:$5000,A4401,FALSE),"")</f>
        <v/>
      </c>
      <c r="C4401" t="str">
        <f>IF(HLOOKUP("CPUs",'vInfo (Imported)'!$1:$5000,A4401,FALSE)&gt;0,
HLOOKUP("CPUs",'vInfo (Imported)'!$1:$5000,A4401,FALSE),
"")</f>
        <v/>
      </c>
      <c r="D4401" t="str">
        <f>IF(HLOOKUP($D$1,'vInfo (Imported)'!$1:$5000,A4401,FALSE)&gt;0,
HLOOKUP($D$1,'vInfo (Imported)'!$1:$5000,A4401,FALSE),
"")</f>
        <v/>
      </c>
      <c r="E4401" t="str">
        <f>IF(HLOOKUP("Category",'vInfo (Imported)'!$1:$5000,A4401,FALSE)&gt;0,
HLOOKUP("Category",'vInfo (Imported)'!$1:$5000,A4401,FALSE),
"")</f>
        <v/>
      </c>
      <c r="F4401" t="str">
        <f>IF(HLOOKUP("OS according to the configuration file",'vInfo (Imported)'!$1:$5000,A4401,FALSE)&gt;0,
HLOOKUP("OS according to the configuration file",'vInfo (Imported)'!$1:$5000,A4401,FALSE),
"")</f>
        <v/>
      </c>
      <c r="G4401" s="1" t="str">
        <f>IF(HLOOKUP("Cluster",'vInfo (Imported)'!$1:$5000,A4401,FALSE)&gt;0,
HLOOKUP("Cluster",'vInfo (Imported)'!$1:$5000,A4401,FALSE),
"")</f>
        <v/>
      </c>
      <c r="K4401" s="28">
        <f>'vCluster (Imported)'!A4401</f>
        <v>0</v>
      </c>
      <c r="L4401">
        <f t="shared" si="411"/>
        <v>0</v>
      </c>
      <c r="M4401">
        <f t="shared" si="412"/>
        <v>0</v>
      </c>
      <c r="N4401">
        <f t="shared" si="413"/>
        <v>0</v>
      </c>
      <c r="O4401" s="1">
        <f t="shared" si="414"/>
        <v>0</v>
      </c>
      <c r="P4401">
        <f>SUMIFS('vCluster (Imported)'!$G:$G,'vCluster (Imported)'!$A:$A,K4401)</f>
        <v>0</v>
      </c>
      <c r="Q4401">
        <f t="shared" si="415"/>
        <v>0</v>
      </c>
    </row>
    <row r="4402" spans="1:17" x14ac:dyDescent="0.3">
      <c r="A4402">
        <f t="shared" si="410"/>
        <v>4402</v>
      </c>
      <c r="B4402" t="str">
        <f>IF(HLOOKUP("Memory",'vInfo (Imported)'!$1:$5000,A4402,FALSE)&gt;0,HLOOKUP("Memory",'vInfo (Imported)'!$1:$5000,A4402,FALSE),"")</f>
        <v/>
      </c>
      <c r="C4402" t="str">
        <f>IF(HLOOKUP("CPUs",'vInfo (Imported)'!$1:$5000,A4402,FALSE)&gt;0,
HLOOKUP("CPUs",'vInfo (Imported)'!$1:$5000,A4402,FALSE),
"")</f>
        <v/>
      </c>
      <c r="D4402" t="str">
        <f>IF(HLOOKUP($D$1,'vInfo (Imported)'!$1:$5000,A4402,FALSE)&gt;0,
HLOOKUP($D$1,'vInfo (Imported)'!$1:$5000,A4402,FALSE),
"")</f>
        <v/>
      </c>
      <c r="E4402" t="str">
        <f>IF(HLOOKUP("Category",'vInfo (Imported)'!$1:$5000,A4402,FALSE)&gt;0,
HLOOKUP("Category",'vInfo (Imported)'!$1:$5000,A4402,FALSE),
"")</f>
        <v/>
      </c>
      <c r="F4402" t="str">
        <f>IF(HLOOKUP("OS according to the configuration file",'vInfo (Imported)'!$1:$5000,A4402,FALSE)&gt;0,
HLOOKUP("OS according to the configuration file",'vInfo (Imported)'!$1:$5000,A4402,FALSE),
"")</f>
        <v/>
      </c>
      <c r="G4402" s="1" t="str">
        <f>IF(HLOOKUP("Cluster",'vInfo (Imported)'!$1:$5000,A4402,FALSE)&gt;0,
HLOOKUP("Cluster",'vInfo (Imported)'!$1:$5000,A4402,FALSE),
"")</f>
        <v/>
      </c>
      <c r="K4402" s="28">
        <f>'vCluster (Imported)'!A4402</f>
        <v>0</v>
      </c>
      <c r="L4402">
        <f t="shared" si="411"/>
        <v>0</v>
      </c>
      <c r="M4402">
        <f t="shared" si="412"/>
        <v>0</v>
      </c>
      <c r="N4402">
        <f t="shared" si="413"/>
        <v>0</v>
      </c>
      <c r="O4402" s="1">
        <f t="shared" si="414"/>
        <v>0</v>
      </c>
      <c r="P4402">
        <f>SUMIFS('vCluster (Imported)'!$G:$G,'vCluster (Imported)'!$A:$A,K4402)</f>
        <v>0</v>
      </c>
      <c r="Q4402">
        <f t="shared" si="415"/>
        <v>0</v>
      </c>
    </row>
    <row r="4403" spans="1:17" x14ac:dyDescent="0.3">
      <c r="A4403">
        <f t="shared" si="410"/>
        <v>4403</v>
      </c>
      <c r="B4403" t="str">
        <f>IF(HLOOKUP("Memory",'vInfo (Imported)'!$1:$5000,A4403,FALSE)&gt;0,HLOOKUP("Memory",'vInfo (Imported)'!$1:$5000,A4403,FALSE),"")</f>
        <v/>
      </c>
      <c r="C4403" t="str">
        <f>IF(HLOOKUP("CPUs",'vInfo (Imported)'!$1:$5000,A4403,FALSE)&gt;0,
HLOOKUP("CPUs",'vInfo (Imported)'!$1:$5000,A4403,FALSE),
"")</f>
        <v/>
      </c>
      <c r="D4403" t="str">
        <f>IF(HLOOKUP($D$1,'vInfo (Imported)'!$1:$5000,A4403,FALSE)&gt;0,
HLOOKUP($D$1,'vInfo (Imported)'!$1:$5000,A4403,FALSE),
"")</f>
        <v/>
      </c>
      <c r="E4403" t="str">
        <f>IF(HLOOKUP("Category",'vInfo (Imported)'!$1:$5000,A4403,FALSE)&gt;0,
HLOOKUP("Category",'vInfo (Imported)'!$1:$5000,A4403,FALSE),
"")</f>
        <v/>
      </c>
      <c r="F4403" t="str">
        <f>IF(HLOOKUP("OS according to the configuration file",'vInfo (Imported)'!$1:$5000,A4403,FALSE)&gt;0,
HLOOKUP("OS according to the configuration file",'vInfo (Imported)'!$1:$5000,A4403,FALSE),
"")</f>
        <v/>
      </c>
      <c r="G4403" s="1" t="str">
        <f>IF(HLOOKUP("Cluster",'vInfo (Imported)'!$1:$5000,A4403,FALSE)&gt;0,
HLOOKUP("Cluster",'vInfo (Imported)'!$1:$5000,A4403,FALSE),
"")</f>
        <v/>
      </c>
      <c r="K4403" s="28">
        <f>'vCluster (Imported)'!A4403</f>
        <v>0</v>
      </c>
      <c r="L4403">
        <f t="shared" si="411"/>
        <v>0</v>
      </c>
      <c r="M4403">
        <f t="shared" si="412"/>
        <v>0</v>
      </c>
      <c r="N4403">
        <f t="shared" si="413"/>
        <v>0</v>
      </c>
      <c r="O4403" s="1">
        <f t="shared" si="414"/>
        <v>0</v>
      </c>
      <c r="P4403">
        <f>SUMIFS('vCluster (Imported)'!$G:$G,'vCluster (Imported)'!$A:$A,K4403)</f>
        <v>0</v>
      </c>
      <c r="Q4403">
        <f t="shared" si="415"/>
        <v>0</v>
      </c>
    </row>
    <row r="4404" spans="1:17" x14ac:dyDescent="0.3">
      <c r="A4404">
        <f t="shared" si="410"/>
        <v>4404</v>
      </c>
      <c r="B4404" t="str">
        <f>IF(HLOOKUP("Memory",'vInfo (Imported)'!$1:$5000,A4404,FALSE)&gt;0,HLOOKUP("Memory",'vInfo (Imported)'!$1:$5000,A4404,FALSE),"")</f>
        <v/>
      </c>
      <c r="C4404" t="str">
        <f>IF(HLOOKUP("CPUs",'vInfo (Imported)'!$1:$5000,A4404,FALSE)&gt;0,
HLOOKUP("CPUs",'vInfo (Imported)'!$1:$5000,A4404,FALSE),
"")</f>
        <v/>
      </c>
      <c r="D4404" t="str">
        <f>IF(HLOOKUP($D$1,'vInfo (Imported)'!$1:$5000,A4404,FALSE)&gt;0,
HLOOKUP($D$1,'vInfo (Imported)'!$1:$5000,A4404,FALSE),
"")</f>
        <v/>
      </c>
      <c r="E4404" t="str">
        <f>IF(HLOOKUP("Category",'vInfo (Imported)'!$1:$5000,A4404,FALSE)&gt;0,
HLOOKUP("Category",'vInfo (Imported)'!$1:$5000,A4404,FALSE),
"")</f>
        <v/>
      </c>
      <c r="F4404" t="str">
        <f>IF(HLOOKUP("OS according to the configuration file",'vInfo (Imported)'!$1:$5000,A4404,FALSE)&gt;0,
HLOOKUP("OS according to the configuration file",'vInfo (Imported)'!$1:$5000,A4404,FALSE),
"")</f>
        <v/>
      </c>
      <c r="G4404" s="1" t="str">
        <f>IF(HLOOKUP("Cluster",'vInfo (Imported)'!$1:$5000,A4404,FALSE)&gt;0,
HLOOKUP("Cluster",'vInfo (Imported)'!$1:$5000,A4404,FALSE),
"")</f>
        <v/>
      </c>
      <c r="K4404" s="28">
        <f>'vCluster (Imported)'!A4404</f>
        <v>0</v>
      </c>
      <c r="L4404">
        <f t="shared" si="411"/>
        <v>0</v>
      </c>
      <c r="M4404">
        <f t="shared" si="412"/>
        <v>0</v>
      </c>
      <c r="N4404">
        <f t="shared" si="413"/>
        <v>0</v>
      </c>
      <c r="O4404" s="1">
        <f t="shared" si="414"/>
        <v>0</v>
      </c>
      <c r="P4404">
        <f>SUMIFS('vCluster (Imported)'!$G:$G,'vCluster (Imported)'!$A:$A,K4404)</f>
        <v>0</v>
      </c>
      <c r="Q4404">
        <f t="shared" si="415"/>
        <v>0</v>
      </c>
    </row>
    <row r="4405" spans="1:17" x14ac:dyDescent="0.3">
      <c r="A4405">
        <f t="shared" si="410"/>
        <v>4405</v>
      </c>
      <c r="B4405" t="str">
        <f>IF(HLOOKUP("Memory",'vInfo (Imported)'!$1:$5000,A4405,FALSE)&gt;0,HLOOKUP("Memory",'vInfo (Imported)'!$1:$5000,A4405,FALSE),"")</f>
        <v/>
      </c>
      <c r="C4405" t="str">
        <f>IF(HLOOKUP("CPUs",'vInfo (Imported)'!$1:$5000,A4405,FALSE)&gt;0,
HLOOKUP("CPUs",'vInfo (Imported)'!$1:$5000,A4405,FALSE),
"")</f>
        <v/>
      </c>
      <c r="D4405" t="str">
        <f>IF(HLOOKUP($D$1,'vInfo (Imported)'!$1:$5000,A4405,FALSE)&gt;0,
HLOOKUP($D$1,'vInfo (Imported)'!$1:$5000,A4405,FALSE),
"")</f>
        <v/>
      </c>
      <c r="E4405" t="str">
        <f>IF(HLOOKUP("Category",'vInfo (Imported)'!$1:$5000,A4405,FALSE)&gt;0,
HLOOKUP("Category",'vInfo (Imported)'!$1:$5000,A4405,FALSE),
"")</f>
        <v/>
      </c>
      <c r="F4405" t="str">
        <f>IF(HLOOKUP("OS according to the configuration file",'vInfo (Imported)'!$1:$5000,A4405,FALSE)&gt;0,
HLOOKUP("OS according to the configuration file",'vInfo (Imported)'!$1:$5000,A4405,FALSE),
"")</f>
        <v/>
      </c>
      <c r="G4405" s="1" t="str">
        <f>IF(HLOOKUP("Cluster",'vInfo (Imported)'!$1:$5000,A4405,FALSE)&gt;0,
HLOOKUP("Cluster",'vInfo (Imported)'!$1:$5000,A4405,FALSE),
"")</f>
        <v/>
      </c>
      <c r="K4405" s="28">
        <f>'vCluster (Imported)'!A4405</f>
        <v>0</v>
      </c>
      <c r="L4405">
        <f t="shared" si="411"/>
        <v>0</v>
      </c>
      <c r="M4405">
        <f t="shared" si="412"/>
        <v>0</v>
      </c>
      <c r="N4405">
        <f t="shared" si="413"/>
        <v>0</v>
      </c>
      <c r="O4405" s="1">
        <f t="shared" si="414"/>
        <v>0</v>
      </c>
      <c r="P4405">
        <f>SUMIFS('vCluster (Imported)'!$G:$G,'vCluster (Imported)'!$A:$A,K4405)</f>
        <v>0</v>
      </c>
      <c r="Q4405">
        <f t="shared" si="415"/>
        <v>0</v>
      </c>
    </row>
    <row r="4406" spans="1:17" x14ac:dyDescent="0.3">
      <c r="A4406">
        <f t="shared" si="410"/>
        <v>4406</v>
      </c>
      <c r="B4406" t="str">
        <f>IF(HLOOKUP("Memory",'vInfo (Imported)'!$1:$5000,A4406,FALSE)&gt;0,HLOOKUP("Memory",'vInfo (Imported)'!$1:$5000,A4406,FALSE),"")</f>
        <v/>
      </c>
      <c r="C4406" t="str">
        <f>IF(HLOOKUP("CPUs",'vInfo (Imported)'!$1:$5000,A4406,FALSE)&gt;0,
HLOOKUP("CPUs",'vInfo (Imported)'!$1:$5000,A4406,FALSE),
"")</f>
        <v/>
      </c>
      <c r="D4406" t="str">
        <f>IF(HLOOKUP($D$1,'vInfo (Imported)'!$1:$5000,A4406,FALSE)&gt;0,
HLOOKUP($D$1,'vInfo (Imported)'!$1:$5000,A4406,FALSE),
"")</f>
        <v/>
      </c>
      <c r="E4406" t="str">
        <f>IF(HLOOKUP("Category",'vInfo (Imported)'!$1:$5000,A4406,FALSE)&gt;0,
HLOOKUP("Category",'vInfo (Imported)'!$1:$5000,A4406,FALSE),
"")</f>
        <v/>
      </c>
      <c r="F4406" t="str">
        <f>IF(HLOOKUP("OS according to the configuration file",'vInfo (Imported)'!$1:$5000,A4406,FALSE)&gt;0,
HLOOKUP("OS according to the configuration file",'vInfo (Imported)'!$1:$5000,A4406,FALSE),
"")</f>
        <v/>
      </c>
      <c r="G4406" s="1" t="str">
        <f>IF(HLOOKUP("Cluster",'vInfo (Imported)'!$1:$5000,A4406,FALSE)&gt;0,
HLOOKUP("Cluster",'vInfo (Imported)'!$1:$5000,A4406,FALSE),
"")</f>
        <v/>
      </c>
      <c r="K4406" s="28">
        <f>'vCluster (Imported)'!A4406</f>
        <v>0</v>
      </c>
      <c r="L4406">
        <f t="shared" si="411"/>
        <v>0</v>
      </c>
      <c r="M4406">
        <f t="shared" si="412"/>
        <v>0</v>
      </c>
      <c r="N4406">
        <f t="shared" si="413"/>
        <v>0</v>
      </c>
      <c r="O4406" s="1">
        <f t="shared" si="414"/>
        <v>0</v>
      </c>
      <c r="P4406">
        <f>SUMIFS('vCluster (Imported)'!$G:$G,'vCluster (Imported)'!$A:$A,K4406)</f>
        <v>0</v>
      </c>
      <c r="Q4406">
        <f t="shared" si="415"/>
        <v>0</v>
      </c>
    </row>
    <row r="4407" spans="1:17" x14ac:dyDescent="0.3">
      <c r="A4407">
        <f t="shared" si="410"/>
        <v>4407</v>
      </c>
      <c r="B4407" t="str">
        <f>IF(HLOOKUP("Memory",'vInfo (Imported)'!$1:$5000,A4407,FALSE)&gt;0,HLOOKUP("Memory",'vInfo (Imported)'!$1:$5000,A4407,FALSE),"")</f>
        <v/>
      </c>
      <c r="C4407" t="str">
        <f>IF(HLOOKUP("CPUs",'vInfo (Imported)'!$1:$5000,A4407,FALSE)&gt;0,
HLOOKUP("CPUs",'vInfo (Imported)'!$1:$5000,A4407,FALSE),
"")</f>
        <v/>
      </c>
      <c r="D4407" t="str">
        <f>IF(HLOOKUP($D$1,'vInfo (Imported)'!$1:$5000,A4407,FALSE)&gt;0,
HLOOKUP($D$1,'vInfo (Imported)'!$1:$5000,A4407,FALSE),
"")</f>
        <v/>
      </c>
      <c r="E4407" t="str">
        <f>IF(HLOOKUP("Category",'vInfo (Imported)'!$1:$5000,A4407,FALSE)&gt;0,
HLOOKUP("Category",'vInfo (Imported)'!$1:$5000,A4407,FALSE),
"")</f>
        <v/>
      </c>
      <c r="F4407" t="str">
        <f>IF(HLOOKUP("OS according to the configuration file",'vInfo (Imported)'!$1:$5000,A4407,FALSE)&gt;0,
HLOOKUP("OS according to the configuration file",'vInfo (Imported)'!$1:$5000,A4407,FALSE),
"")</f>
        <v/>
      </c>
      <c r="G4407" s="1" t="str">
        <f>IF(HLOOKUP("Cluster",'vInfo (Imported)'!$1:$5000,A4407,FALSE)&gt;0,
HLOOKUP("Cluster",'vInfo (Imported)'!$1:$5000,A4407,FALSE),
"")</f>
        <v/>
      </c>
      <c r="K4407" s="28">
        <f>'vCluster (Imported)'!A4407</f>
        <v>0</v>
      </c>
      <c r="L4407">
        <f t="shared" si="411"/>
        <v>0</v>
      </c>
      <c r="M4407">
        <f t="shared" si="412"/>
        <v>0</v>
      </c>
      <c r="N4407">
        <f t="shared" si="413"/>
        <v>0</v>
      </c>
      <c r="O4407" s="1">
        <f t="shared" si="414"/>
        <v>0</v>
      </c>
      <c r="P4407">
        <f>SUMIFS('vCluster (Imported)'!$G:$G,'vCluster (Imported)'!$A:$A,K4407)</f>
        <v>0</v>
      </c>
      <c r="Q4407">
        <f t="shared" si="415"/>
        <v>0</v>
      </c>
    </row>
    <row r="4408" spans="1:17" x14ac:dyDescent="0.3">
      <c r="A4408">
        <f t="shared" si="410"/>
        <v>4408</v>
      </c>
      <c r="B4408" t="str">
        <f>IF(HLOOKUP("Memory",'vInfo (Imported)'!$1:$5000,A4408,FALSE)&gt;0,HLOOKUP("Memory",'vInfo (Imported)'!$1:$5000,A4408,FALSE),"")</f>
        <v/>
      </c>
      <c r="C4408" t="str">
        <f>IF(HLOOKUP("CPUs",'vInfo (Imported)'!$1:$5000,A4408,FALSE)&gt;0,
HLOOKUP("CPUs",'vInfo (Imported)'!$1:$5000,A4408,FALSE),
"")</f>
        <v/>
      </c>
      <c r="D4408" t="str">
        <f>IF(HLOOKUP($D$1,'vInfo (Imported)'!$1:$5000,A4408,FALSE)&gt;0,
HLOOKUP($D$1,'vInfo (Imported)'!$1:$5000,A4408,FALSE),
"")</f>
        <v/>
      </c>
      <c r="E4408" t="str">
        <f>IF(HLOOKUP("Category",'vInfo (Imported)'!$1:$5000,A4408,FALSE)&gt;0,
HLOOKUP("Category",'vInfo (Imported)'!$1:$5000,A4408,FALSE),
"")</f>
        <v/>
      </c>
      <c r="F4408" t="str">
        <f>IF(HLOOKUP("OS according to the configuration file",'vInfo (Imported)'!$1:$5000,A4408,FALSE)&gt;0,
HLOOKUP("OS according to the configuration file",'vInfo (Imported)'!$1:$5000,A4408,FALSE),
"")</f>
        <v/>
      </c>
      <c r="G4408" s="1" t="str">
        <f>IF(HLOOKUP("Cluster",'vInfo (Imported)'!$1:$5000,A4408,FALSE)&gt;0,
HLOOKUP("Cluster",'vInfo (Imported)'!$1:$5000,A4408,FALSE),
"")</f>
        <v/>
      </c>
      <c r="K4408" s="28">
        <f>'vCluster (Imported)'!A4408</f>
        <v>0</v>
      </c>
      <c r="L4408">
        <f t="shared" si="411"/>
        <v>0</v>
      </c>
      <c r="M4408">
        <f t="shared" si="412"/>
        <v>0</v>
      </c>
      <c r="N4408">
        <f t="shared" si="413"/>
        <v>0</v>
      </c>
      <c r="O4408" s="1">
        <f t="shared" si="414"/>
        <v>0</v>
      </c>
      <c r="P4408">
        <f>SUMIFS('vCluster (Imported)'!$G:$G,'vCluster (Imported)'!$A:$A,K4408)</f>
        <v>0</v>
      </c>
      <c r="Q4408">
        <f t="shared" si="415"/>
        <v>0</v>
      </c>
    </row>
    <row r="4409" spans="1:17" x14ac:dyDescent="0.3">
      <c r="A4409">
        <f t="shared" si="410"/>
        <v>4409</v>
      </c>
      <c r="B4409" t="str">
        <f>IF(HLOOKUP("Memory",'vInfo (Imported)'!$1:$5000,A4409,FALSE)&gt;0,HLOOKUP("Memory",'vInfo (Imported)'!$1:$5000,A4409,FALSE),"")</f>
        <v/>
      </c>
      <c r="C4409" t="str">
        <f>IF(HLOOKUP("CPUs",'vInfo (Imported)'!$1:$5000,A4409,FALSE)&gt;0,
HLOOKUP("CPUs",'vInfo (Imported)'!$1:$5000,A4409,FALSE),
"")</f>
        <v/>
      </c>
      <c r="D4409" t="str">
        <f>IF(HLOOKUP($D$1,'vInfo (Imported)'!$1:$5000,A4409,FALSE)&gt;0,
HLOOKUP($D$1,'vInfo (Imported)'!$1:$5000,A4409,FALSE),
"")</f>
        <v/>
      </c>
      <c r="E4409" t="str">
        <f>IF(HLOOKUP("Category",'vInfo (Imported)'!$1:$5000,A4409,FALSE)&gt;0,
HLOOKUP("Category",'vInfo (Imported)'!$1:$5000,A4409,FALSE),
"")</f>
        <v/>
      </c>
      <c r="F4409" t="str">
        <f>IF(HLOOKUP("OS according to the configuration file",'vInfo (Imported)'!$1:$5000,A4409,FALSE)&gt;0,
HLOOKUP("OS according to the configuration file",'vInfo (Imported)'!$1:$5000,A4409,FALSE),
"")</f>
        <v/>
      </c>
      <c r="G4409" s="1" t="str">
        <f>IF(HLOOKUP("Cluster",'vInfo (Imported)'!$1:$5000,A4409,FALSE)&gt;0,
HLOOKUP("Cluster",'vInfo (Imported)'!$1:$5000,A4409,FALSE),
"")</f>
        <v/>
      </c>
      <c r="K4409" s="28">
        <f>'vCluster (Imported)'!A4409</f>
        <v>0</v>
      </c>
      <c r="L4409">
        <f t="shared" si="411"/>
        <v>0</v>
      </c>
      <c r="M4409">
        <f t="shared" si="412"/>
        <v>0</v>
      </c>
      <c r="N4409">
        <f t="shared" si="413"/>
        <v>0</v>
      </c>
      <c r="O4409" s="1">
        <f t="shared" si="414"/>
        <v>0</v>
      </c>
      <c r="P4409">
        <f>SUMIFS('vCluster (Imported)'!$G:$G,'vCluster (Imported)'!$A:$A,K4409)</f>
        <v>0</v>
      </c>
      <c r="Q4409">
        <f t="shared" si="415"/>
        <v>0</v>
      </c>
    </row>
    <row r="4410" spans="1:17" x14ac:dyDescent="0.3">
      <c r="A4410">
        <f t="shared" si="410"/>
        <v>4410</v>
      </c>
      <c r="B4410" t="str">
        <f>IF(HLOOKUP("Memory",'vInfo (Imported)'!$1:$5000,A4410,FALSE)&gt;0,HLOOKUP("Memory",'vInfo (Imported)'!$1:$5000,A4410,FALSE),"")</f>
        <v/>
      </c>
      <c r="C4410" t="str">
        <f>IF(HLOOKUP("CPUs",'vInfo (Imported)'!$1:$5000,A4410,FALSE)&gt;0,
HLOOKUP("CPUs",'vInfo (Imported)'!$1:$5000,A4410,FALSE),
"")</f>
        <v/>
      </c>
      <c r="D4410" t="str">
        <f>IF(HLOOKUP($D$1,'vInfo (Imported)'!$1:$5000,A4410,FALSE)&gt;0,
HLOOKUP($D$1,'vInfo (Imported)'!$1:$5000,A4410,FALSE),
"")</f>
        <v/>
      </c>
      <c r="E4410" t="str">
        <f>IF(HLOOKUP("Category",'vInfo (Imported)'!$1:$5000,A4410,FALSE)&gt;0,
HLOOKUP("Category",'vInfo (Imported)'!$1:$5000,A4410,FALSE),
"")</f>
        <v/>
      </c>
      <c r="F4410" t="str">
        <f>IF(HLOOKUP("OS according to the configuration file",'vInfo (Imported)'!$1:$5000,A4410,FALSE)&gt;0,
HLOOKUP("OS according to the configuration file",'vInfo (Imported)'!$1:$5000,A4410,FALSE),
"")</f>
        <v/>
      </c>
      <c r="G4410" s="1" t="str">
        <f>IF(HLOOKUP("Cluster",'vInfo (Imported)'!$1:$5000,A4410,FALSE)&gt;0,
HLOOKUP("Cluster",'vInfo (Imported)'!$1:$5000,A4410,FALSE),
"")</f>
        <v/>
      </c>
      <c r="K4410" s="28">
        <f>'vCluster (Imported)'!A4410</f>
        <v>0</v>
      </c>
      <c r="L4410">
        <f t="shared" si="411"/>
        <v>0</v>
      </c>
      <c r="M4410">
        <f t="shared" si="412"/>
        <v>0</v>
      </c>
      <c r="N4410">
        <f t="shared" si="413"/>
        <v>0</v>
      </c>
      <c r="O4410" s="1">
        <f t="shared" si="414"/>
        <v>0</v>
      </c>
      <c r="P4410">
        <f>SUMIFS('vCluster (Imported)'!$G:$G,'vCluster (Imported)'!$A:$A,K4410)</f>
        <v>0</v>
      </c>
      <c r="Q4410">
        <f t="shared" si="415"/>
        <v>0</v>
      </c>
    </row>
    <row r="4411" spans="1:17" x14ac:dyDescent="0.3">
      <c r="A4411">
        <f t="shared" si="410"/>
        <v>4411</v>
      </c>
      <c r="B4411" t="str">
        <f>IF(HLOOKUP("Memory",'vInfo (Imported)'!$1:$5000,A4411,FALSE)&gt;0,HLOOKUP("Memory",'vInfo (Imported)'!$1:$5000,A4411,FALSE),"")</f>
        <v/>
      </c>
      <c r="C4411" t="str">
        <f>IF(HLOOKUP("CPUs",'vInfo (Imported)'!$1:$5000,A4411,FALSE)&gt;0,
HLOOKUP("CPUs",'vInfo (Imported)'!$1:$5000,A4411,FALSE),
"")</f>
        <v/>
      </c>
      <c r="D4411" t="str">
        <f>IF(HLOOKUP($D$1,'vInfo (Imported)'!$1:$5000,A4411,FALSE)&gt;0,
HLOOKUP($D$1,'vInfo (Imported)'!$1:$5000,A4411,FALSE),
"")</f>
        <v/>
      </c>
      <c r="E4411" t="str">
        <f>IF(HLOOKUP("Category",'vInfo (Imported)'!$1:$5000,A4411,FALSE)&gt;0,
HLOOKUP("Category",'vInfo (Imported)'!$1:$5000,A4411,FALSE),
"")</f>
        <v/>
      </c>
      <c r="F4411" t="str">
        <f>IF(HLOOKUP("OS according to the configuration file",'vInfo (Imported)'!$1:$5000,A4411,FALSE)&gt;0,
HLOOKUP("OS according to the configuration file",'vInfo (Imported)'!$1:$5000,A4411,FALSE),
"")</f>
        <v/>
      </c>
      <c r="G4411" s="1" t="str">
        <f>IF(HLOOKUP("Cluster",'vInfo (Imported)'!$1:$5000,A4411,FALSE)&gt;0,
HLOOKUP("Cluster",'vInfo (Imported)'!$1:$5000,A4411,FALSE),
"")</f>
        <v/>
      </c>
      <c r="K4411" s="28">
        <f>'vCluster (Imported)'!A4411</f>
        <v>0</v>
      </c>
      <c r="L4411">
        <f t="shared" si="411"/>
        <v>0</v>
      </c>
      <c r="M4411">
        <f t="shared" si="412"/>
        <v>0</v>
      </c>
      <c r="N4411">
        <f t="shared" si="413"/>
        <v>0</v>
      </c>
      <c r="O4411" s="1">
        <f t="shared" si="414"/>
        <v>0</v>
      </c>
      <c r="P4411">
        <f>SUMIFS('vCluster (Imported)'!$G:$G,'vCluster (Imported)'!$A:$A,K4411)</f>
        <v>0</v>
      </c>
      <c r="Q4411">
        <f t="shared" si="415"/>
        <v>0</v>
      </c>
    </row>
    <row r="4412" spans="1:17" x14ac:dyDescent="0.3">
      <c r="A4412">
        <f t="shared" si="410"/>
        <v>4412</v>
      </c>
      <c r="B4412" t="str">
        <f>IF(HLOOKUP("Memory",'vInfo (Imported)'!$1:$5000,A4412,FALSE)&gt;0,HLOOKUP("Memory",'vInfo (Imported)'!$1:$5000,A4412,FALSE),"")</f>
        <v/>
      </c>
      <c r="C4412" t="str">
        <f>IF(HLOOKUP("CPUs",'vInfo (Imported)'!$1:$5000,A4412,FALSE)&gt;0,
HLOOKUP("CPUs",'vInfo (Imported)'!$1:$5000,A4412,FALSE),
"")</f>
        <v/>
      </c>
      <c r="D4412" t="str">
        <f>IF(HLOOKUP($D$1,'vInfo (Imported)'!$1:$5000,A4412,FALSE)&gt;0,
HLOOKUP($D$1,'vInfo (Imported)'!$1:$5000,A4412,FALSE),
"")</f>
        <v/>
      </c>
      <c r="E4412" t="str">
        <f>IF(HLOOKUP("Category",'vInfo (Imported)'!$1:$5000,A4412,FALSE)&gt;0,
HLOOKUP("Category",'vInfo (Imported)'!$1:$5000,A4412,FALSE),
"")</f>
        <v/>
      </c>
      <c r="F4412" t="str">
        <f>IF(HLOOKUP("OS according to the configuration file",'vInfo (Imported)'!$1:$5000,A4412,FALSE)&gt;0,
HLOOKUP("OS according to the configuration file",'vInfo (Imported)'!$1:$5000,A4412,FALSE),
"")</f>
        <v/>
      </c>
      <c r="G4412" s="1" t="str">
        <f>IF(HLOOKUP("Cluster",'vInfo (Imported)'!$1:$5000,A4412,FALSE)&gt;0,
HLOOKUP("Cluster",'vInfo (Imported)'!$1:$5000,A4412,FALSE),
"")</f>
        <v/>
      </c>
      <c r="K4412" s="28">
        <f>'vCluster (Imported)'!A4412</f>
        <v>0</v>
      </c>
      <c r="L4412">
        <f t="shared" si="411"/>
        <v>0</v>
      </c>
      <c r="M4412">
        <f t="shared" si="412"/>
        <v>0</v>
      </c>
      <c r="N4412">
        <f t="shared" si="413"/>
        <v>0</v>
      </c>
      <c r="O4412" s="1">
        <f t="shared" si="414"/>
        <v>0</v>
      </c>
      <c r="P4412">
        <f>SUMIFS('vCluster (Imported)'!$G:$G,'vCluster (Imported)'!$A:$A,K4412)</f>
        <v>0</v>
      </c>
      <c r="Q4412">
        <f t="shared" si="415"/>
        <v>0</v>
      </c>
    </row>
    <row r="4413" spans="1:17" x14ac:dyDescent="0.3">
      <c r="A4413">
        <f t="shared" si="410"/>
        <v>4413</v>
      </c>
      <c r="B4413" t="str">
        <f>IF(HLOOKUP("Memory",'vInfo (Imported)'!$1:$5000,A4413,FALSE)&gt;0,HLOOKUP("Memory",'vInfo (Imported)'!$1:$5000,A4413,FALSE),"")</f>
        <v/>
      </c>
      <c r="C4413" t="str">
        <f>IF(HLOOKUP("CPUs",'vInfo (Imported)'!$1:$5000,A4413,FALSE)&gt;0,
HLOOKUP("CPUs",'vInfo (Imported)'!$1:$5000,A4413,FALSE),
"")</f>
        <v/>
      </c>
      <c r="D4413" t="str">
        <f>IF(HLOOKUP($D$1,'vInfo (Imported)'!$1:$5000,A4413,FALSE)&gt;0,
HLOOKUP($D$1,'vInfo (Imported)'!$1:$5000,A4413,FALSE),
"")</f>
        <v/>
      </c>
      <c r="E4413" t="str">
        <f>IF(HLOOKUP("Category",'vInfo (Imported)'!$1:$5000,A4413,FALSE)&gt;0,
HLOOKUP("Category",'vInfo (Imported)'!$1:$5000,A4413,FALSE),
"")</f>
        <v/>
      </c>
      <c r="F4413" t="str">
        <f>IF(HLOOKUP("OS according to the configuration file",'vInfo (Imported)'!$1:$5000,A4413,FALSE)&gt;0,
HLOOKUP("OS according to the configuration file",'vInfo (Imported)'!$1:$5000,A4413,FALSE),
"")</f>
        <v/>
      </c>
      <c r="G4413" s="1" t="str">
        <f>IF(HLOOKUP("Cluster",'vInfo (Imported)'!$1:$5000,A4413,FALSE)&gt;0,
HLOOKUP("Cluster",'vInfo (Imported)'!$1:$5000,A4413,FALSE),
"")</f>
        <v/>
      </c>
      <c r="K4413" s="28">
        <f>'vCluster (Imported)'!A4413</f>
        <v>0</v>
      </c>
      <c r="L4413">
        <f t="shared" si="411"/>
        <v>0</v>
      </c>
      <c r="M4413">
        <f t="shared" si="412"/>
        <v>0</v>
      </c>
      <c r="N4413">
        <f t="shared" si="413"/>
        <v>0</v>
      </c>
      <c r="O4413" s="1">
        <f t="shared" si="414"/>
        <v>0</v>
      </c>
      <c r="P4413">
        <f>SUMIFS('vCluster (Imported)'!$G:$G,'vCluster (Imported)'!$A:$A,K4413)</f>
        <v>0</v>
      </c>
      <c r="Q4413">
        <f t="shared" si="415"/>
        <v>0</v>
      </c>
    </row>
    <row r="4414" spans="1:17" x14ac:dyDescent="0.3">
      <c r="A4414">
        <f t="shared" si="410"/>
        <v>4414</v>
      </c>
      <c r="B4414" t="str">
        <f>IF(HLOOKUP("Memory",'vInfo (Imported)'!$1:$5000,A4414,FALSE)&gt;0,HLOOKUP("Memory",'vInfo (Imported)'!$1:$5000,A4414,FALSE),"")</f>
        <v/>
      </c>
      <c r="C4414" t="str">
        <f>IF(HLOOKUP("CPUs",'vInfo (Imported)'!$1:$5000,A4414,FALSE)&gt;0,
HLOOKUP("CPUs",'vInfo (Imported)'!$1:$5000,A4414,FALSE),
"")</f>
        <v/>
      </c>
      <c r="D4414" t="str">
        <f>IF(HLOOKUP($D$1,'vInfo (Imported)'!$1:$5000,A4414,FALSE)&gt;0,
HLOOKUP($D$1,'vInfo (Imported)'!$1:$5000,A4414,FALSE),
"")</f>
        <v/>
      </c>
      <c r="E4414" t="str">
        <f>IF(HLOOKUP("Category",'vInfo (Imported)'!$1:$5000,A4414,FALSE)&gt;0,
HLOOKUP("Category",'vInfo (Imported)'!$1:$5000,A4414,FALSE),
"")</f>
        <v/>
      </c>
      <c r="F4414" t="str">
        <f>IF(HLOOKUP("OS according to the configuration file",'vInfo (Imported)'!$1:$5000,A4414,FALSE)&gt;0,
HLOOKUP("OS according to the configuration file",'vInfo (Imported)'!$1:$5000,A4414,FALSE),
"")</f>
        <v/>
      </c>
      <c r="G4414" s="1" t="str">
        <f>IF(HLOOKUP("Cluster",'vInfo (Imported)'!$1:$5000,A4414,FALSE)&gt;0,
HLOOKUP("Cluster",'vInfo (Imported)'!$1:$5000,A4414,FALSE),
"")</f>
        <v/>
      </c>
      <c r="K4414" s="28">
        <f>'vCluster (Imported)'!A4414</f>
        <v>0</v>
      </c>
      <c r="L4414">
        <f t="shared" si="411"/>
        <v>0</v>
      </c>
      <c r="M4414">
        <f t="shared" si="412"/>
        <v>0</v>
      </c>
      <c r="N4414">
        <f t="shared" si="413"/>
        <v>0</v>
      </c>
      <c r="O4414" s="1">
        <f t="shared" si="414"/>
        <v>0</v>
      </c>
      <c r="P4414">
        <f>SUMIFS('vCluster (Imported)'!$G:$G,'vCluster (Imported)'!$A:$A,K4414)</f>
        <v>0</v>
      </c>
      <c r="Q4414">
        <f t="shared" si="415"/>
        <v>0</v>
      </c>
    </row>
    <row r="4415" spans="1:17" x14ac:dyDescent="0.3">
      <c r="A4415">
        <f t="shared" si="410"/>
        <v>4415</v>
      </c>
      <c r="B4415" t="str">
        <f>IF(HLOOKUP("Memory",'vInfo (Imported)'!$1:$5000,A4415,FALSE)&gt;0,HLOOKUP("Memory",'vInfo (Imported)'!$1:$5000,A4415,FALSE),"")</f>
        <v/>
      </c>
      <c r="C4415" t="str">
        <f>IF(HLOOKUP("CPUs",'vInfo (Imported)'!$1:$5000,A4415,FALSE)&gt;0,
HLOOKUP("CPUs",'vInfo (Imported)'!$1:$5000,A4415,FALSE),
"")</f>
        <v/>
      </c>
      <c r="D4415" t="str">
        <f>IF(HLOOKUP($D$1,'vInfo (Imported)'!$1:$5000,A4415,FALSE)&gt;0,
HLOOKUP($D$1,'vInfo (Imported)'!$1:$5000,A4415,FALSE),
"")</f>
        <v/>
      </c>
      <c r="E4415" t="str">
        <f>IF(HLOOKUP("Category",'vInfo (Imported)'!$1:$5000,A4415,FALSE)&gt;0,
HLOOKUP("Category",'vInfo (Imported)'!$1:$5000,A4415,FALSE),
"")</f>
        <v/>
      </c>
      <c r="F4415" t="str">
        <f>IF(HLOOKUP("OS according to the configuration file",'vInfo (Imported)'!$1:$5000,A4415,FALSE)&gt;0,
HLOOKUP("OS according to the configuration file",'vInfo (Imported)'!$1:$5000,A4415,FALSE),
"")</f>
        <v/>
      </c>
      <c r="G4415" s="1" t="str">
        <f>IF(HLOOKUP("Cluster",'vInfo (Imported)'!$1:$5000,A4415,FALSE)&gt;0,
HLOOKUP("Cluster",'vInfo (Imported)'!$1:$5000,A4415,FALSE),
"")</f>
        <v/>
      </c>
      <c r="K4415" s="28">
        <f>'vCluster (Imported)'!A4415</f>
        <v>0</v>
      </c>
      <c r="L4415">
        <f t="shared" si="411"/>
        <v>0</v>
      </c>
      <c r="M4415">
        <f t="shared" si="412"/>
        <v>0</v>
      </c>
      <c r="N4415">
        <f t="shared" si="413"/>
        <v>0</v>
      </c>
      <c r="O4415" s="1">
        <f t="shared" si="414"/>
        <v>0</v>
      </c>
      <c r="P4415">
        <f>SUMIFS('vCluster (Imported)'!$G:$G,'vCluster (Imported)'!$A:$A,K4415)</f>
        <v>0</v>
      </c>
      <c r="Q4415">
        <f t="shared" si="415"/>
        <v>0</v>
      </c>
    </row>
    <row r="4416" spans="1:17" x14ac:dyDescent="0.3">
      <c r="A4416">
        <f t="shared" si="410"/>
        <v>4416</v>
      </c>
      <c r="B4416" t="str">
        <f>IF(HLOOKUP("Memory",'vInfo (Imported)'!$1:$5000,A4416,FALSE)&gt;0,HLOOKUP("Memory",'vInfo (Imported)'!$1:$5000,A4416,FALSE),"")</f>
        <v/>
      </c>
      <c r="C4416" t="str">
        <f>IF(HLOOKUP("CPUs",'vInfo (Imported)'!$1:$5000,A4416,FALSE)&gt;0,
HLOOKUP("CPUs",'vInfo (Imported)'!$1:$5000,A4416,FALSE),
"")</f>
        <v/>
      </c>
      <c r="D4416" t="str">
        <f>IF(HLOOKUP($D$1,'vInfo (Imported)'!$1:$5000,A4416,FALSE)&gt;0,
HLOOKUP($D$1,'vInfo (Imported)'!$1:$5000,A4416,FALSE),
"")</f>
        <v/>
      </c>
      <c r="E4416" t="str">
        <f>IF(HLOOKUP("Category",'vInfo (Imported)'!$1:$5000,A4416,FALSE)&gt;0,
HLOOKUP("Category",'vInfo (Imported)'!$1:$5000,A4416,FALSE),
"")</f>
        <v/>
      </c>
      <c r="F4416" t="str">
        <f>IF(HLOOKUP("OS according to the configuration file",'vInfo (Imported)'!$1:$5000,A4416,FALSE)&gt;0,
HLOOKUP("OS according to the configuration file",'vInfo (Imported)'!$1:$5000,A4416,FALSE),
"")</f>
        <v/>
      </c>
      <c r="G4416" s="1" t="str">
        <f>IF(HLOOKUP("Cluster",'vInfo (Imported)'!$1:$5000,A4416,FALSE)&gt;0,
HLOOKUP("Cluster",'vInfo (Imported)'!$1:$5000,A4416,FALSE),
"")</f>
        <v/>
      </c>
      <c r="K4416" s="28">
        <f>'vCluster (Imported)'!A4416</f>
        <v>0</v>
      </c>
      <c r="L4416">
        <f t="shared" si="411"/>
        <v>0</v>
      </c>
      <c r="M4416">
        <f t="shared" si="412"/>
        <v>0</v>
      </c>
      <c r="N4416">
        <f t="shared" si="413"/>
        <v>0</v>
      </c>
      <c r="O4416" s="1">
        <f t="shared" si="414"/>
        <v>0</v>
      </c>
      <c r="P4416">
        <f>SUMIFS('vCluster (Imported)'!$G:$G,'vCluster (Imported)'!$A:$A,K4416)</f>
        <v>0</v>
      </c>
      <c r="Q4416">
        <f t="shared" si="415"/>
        <v>0</v>
      </c>
    </row>
    <row r="4417" spans="1:17" x14ac:dyDescent="0.3">
      <c r="A4417">
        <f t="shared" si="410"/>
        <v>4417</v>
      </c>
      <c r="B4417" t="str">
        <f>IF(HLOOKUP("Memory",'vInfo (Imported)'!$1:$5000,A4417,FALSE)&gt;0,HLOOKUP("Memory",'vInfo (Imported)'!$1:$5000,A4417,FALSE),"")</f>
        <v/>
      </c>
      <c r="C4417" t="str">
        <f>IF(HLOOKUP("CPUs",'vInfo (Imported)'!$1:$5000,A4417,FALSE)&gt;0,
HLOOKUP("CPUs",'vInfo (Imported)'!$1:$5000,A4417,FALSE),
"")</f>
        <v/>
      </c>
      <c r="D4417" t="str">
        <f>IF(HLOOKUP($D$1,'vInfo (Imported)'!$1:$5000,A4417,FALSE)&gt;0,
HLOOKUP($D$1,'vInfo (Imported)'!$1:$5000,A4417,FALSE),
"")</f>
        <v/>
      </c>
      <c r="E4417" t="str">
        <f>IF(HLOOKUP("Category",'vInfo (Imported)'!$1:$5000,A4417,FALSE)&gt;0,
HLOOKUP("Category",'vInfo (Imported)'!$1:$5000,A4417,FALSE),
"")</f>
        <v/>
      </c>
      <c r="F4417" t="str">
        <f>IF(HLOOKUP("OS according to the configuration file",'vInfo (Imported)'!$1:$5000,A4417,FALSE)&gt;0,
HLOOKUP("OS according to the configuration file",'vInfo (Imported)'!$1:$5000,A4417,FALSE),
"")</f>
        <v/>
      </c>
      <c r="G4417" s="1" t="str">
        <f>IF(HLOOKUP("Cluster",'vInfo (Imported)'!$1:$5000,A4417,FALSE)&gt;0,
HLOOKUP("Cluster",'vInfo (Imported)'!$1:$5000,A4417,FALSE),
"")</f>
        <v/>
      </c>
      <c r="K4417" s="28">
        <f>'vCluster (Imported)'!A4417</f>
        <v>0</v>
      </c>
      <c r="L4417">
        <f t="shared" si="411"/>
        <v>0</v>
      </c>
      <c r="M4417">
        <f t="shared" si="412"/>
        <v>0</v>
      </c>
      <c r="N4417">
        <f t="shared" si="413"/>
        <v>0</v>
      </c>
      <c r="O4417" s="1">
        <f t="shared" si="414"/>
        <v>0</v>
      </c>
      <c r="P4417">
        <f>SUMIFS('vCluster (Imported)'!$G:$G,'vCluster (Imported)'!$A:$A,K4417)</f>
        <v>0</v>
      </c>
      <c r="Q4417">
        <f t="shared" si="415"/>
        <v>0</v>
      </c>
    </row>
    <row r="4418" spans="1:17" x14ac:dyDescent="0.3">
      <c r="A4418">
        <f t="shared" ref="A4418:A4481" si="416">A4417+1</f>
        <v>4418</v>
      </c>
      <c r="B4418" t="str">
        <f>IF(HLOOKUP("Memory",'vInfo (Imported)'!$1:$5000,A4418,FALSE)&gt;0,HLOOKUP("Memory",'vInfo (Imported)'!$1:$5000,A4418,FALSE),"")</f>
        <v/>
      </c>
      <c r="C4418" t="str">
        <f>IF(HLOOKUP("CPUs",'vInfo (Imported)'!$1:$5000,A4418,FALSE)&gt;0,
HLOOKUP("CPUs",'vInfo (Imported)'!$1:$5000,A4418,FALSE),
"")</f>
        <v/>
      </c>
      <c r="D4418" t="str">
        <f>IF(HLOOKUP($D$1,'vInfo (Imported)'!$1:$5000,A4418,FALSE)&gt;0,
HLOOKUP($D$1,'vInfo (Imported)'!$1:$5000,A4418,FALSE),
"")</f>
        <v/>
      </c>
      <c r="E4418" t="str">
        <f>IF(HLOOKUP("Category",'vInfo (Imported)'!$1:$5000,A4418,FALSE)&gt;0,
HLOOKUP("Category",'vInfo (Imported)'!$1:$5000,A4418,FALSE),
"")</f>
        <v/>
      </c>
      <c r="F4418" t="str">
        <f>IF(HLOOKUP("OS according to the configuration file",'vInfo (Imported)'!$1:$5000,A4418,FALSE)&gt;0,
HLOOKUP("OS according to the configuration file",'vInfo (Imported)'!$1:$5000,A4418,FALSE),
"")</f>
        <v/>
      </c>
      <c r="G4418" s="1" t="str">
        <f>IF(HLOOKUP("Cluster",'vInfo (Imported)'!$1:$5000,A4418,FALSE)&gt;0,
HLOOKUP("Cluster",'vInfo (Imported)'!$1:$5000,A4418,FALSE),
"")</f>
        <v/>
      </c>
      <c r="K4418" s="28">
        <f>'vCluster (Imported)'!A4418</f>
        <v>0</v>
      </c>
      <c r="L4418">
        <f t="shared" ref="L4418:L4481" si="417">COUNTIFS(G:G,K4418,$E:$E,$L$1)</f>
        <v>0</v>
      </c>
      <c r="M4418">
        <f t="shared" ref="M4418:M4481" si="418">COUNTIFS(G:G,K4418,$E:$E,$M$1)</f>
        <v>0</v>
      </c>
      <c r="N4418">
        <f t="shared" ref="N4418:N4481" si="419">COUNTIFS(G:G,K4418,$E:$E,$N$1)</f>
        <v>0</v>
      </c>
      <c r="O4418" s="1">
        <f t="shared" ref="O4418:O4481" si="420">COUNTIFS(G:G,K4418,$E:$E,$O$1)</f>
        <v>0</v>
      </c>
      <c r="P4418">
        <f>SUMIFS('vCluster (Imported)'!$G:$G,'vCluster (Imported)'!$A:$A,K4418)</f>
        <v>0</v>
      </c>
      <c r="Q4418">
        <f t="shared" ref="Q4418:Q4481" si="421">IF(L4418&gt;0,P4418,0)</f>
        <v>0</v>
      </c>
    </row>
    <row r="4419" spans="1:17" x14ac:dyDescent="0.3">
      <c r="A4419">
        <f t="shared" si="416"/>
        <v>4419</v>
      </c>
      <c r="B4419" t="str">
        <f>IF(HLOOKUP("Memory",'vInfo (Imported)'!$1:$5000,A4419,FALSE)&gt;0,HLOOKUP("Memory",'vInfo (Imported)'!$1:$5000,A4419,FALSE),"")</f>
        <v/>
      </c>
      <c r="C4419" t="str">
        <f>IF(HLOOKUP("CPUs",'vInfo (Imported)'!$1:$5000,A4419,FALSE)&gt;0,
HLOOKUP("CPUs",'vInfo (Imported)'!$1:$5000,A4419,FALSE),
"")</f>
        <v/>
      </c>
      <c r="D4419" t="str">
        <f>IF(HLOOKUP($D$1,'vInfo (Imported)'!$1:$5000,A4419,FALSE)&gt;0,
HLOOKUP($D$1,'vInfo (Imported)'!$1:$5000,A4419,FALSE),
"")</f>
        <v/>
      </c>
      <c r="E4419" t="str">
        <f>IF(HLOOKUP("Category",'vInfo (Imported)'!$1:$5000,A4419,FALSE)&gt;0,
HLOOKUP("Category",'vInfo (Imported)'!$1:$5000,A4419,FALSE),
"")</f>
        <v/>
      </c>
      <c r="F4419" t="str">
        <f>IF(HLOOKUP("OS according to the configuration file",'vInfo (Imported)'!$1:$5000,A4419,FALSE)&gt;0,
HLOOKUP("OS according to the configuration file",'vInfo (Imported)'!$1:$5000,A4419,FALSE),
"")</f>
        <v/>
      </c>
      <c r="G4419" s="1" t="str">
        <f>IF(HLOOKUP("Cluster",'vInfo (Imported)'!$1:$5000,A4419,FALSE)&gt;0,
HLOOKUP("Cluster",'vInfo (Imported)'!$1:$5000,A4419,FALSE),
"")</f>
        <v/>
      </c>
      <c r="K4419" s="28">
        <f>'vCluster (Imported)'!A4419</f>
        <v>0</v>
      </c>
      <c r="L4419">
        <f t="shared" si="417"/>
        <v>0</v>
      </c>
      <c r="M4419">
        <f t="shared" si="418"/>
        <v>0</v>
      </c>
      <c r="N4419">
        <f t="shared" si="419"/>
        <v>0</v>
      </c>
      <c r="O4419" s="1">
        <f t="shared" si="420"/>
        <v>0</v>
      </c>
      <c r="P4419">
        <f>SUMIFS('vCluster (Imported)'!$G:$G,'vCluster (Imported)'!$A:$A,K4419)</f>
        <v>0</v>
      </c>
      <c r="Q4419">
        <f t="shared" si="421"/>
        <v>0</v>
      </c>
    </row>
    <row r="4420" spans="1:17" x14ac:dyDescent="0.3">
      <c r="A4420">
        <f t="shared" si="416"/>
        <v>4420</v>
      </c>
      <c r="B4420" t="str">
        <f>IF(HLOOKUP("Memory",'vInfo (Imported)'!$1:$5000,A4420,FALSE)&gt;0,HLOOKUP("Memory",'vInfo (Imported)'!$1:$5000,A4420,FALSE),"")</f>
        <v/>
      </c>
      <c r="C4420" t="str">
        <f>IF(HLOOKUP("CPUs",'vInfo (Imported)'!$1:$5000,A4420,FALSE)&gt;0,
HLOOKUP("CPUs",'vInfo (Imported)'!$1:$5000,A4420,FALSE),
"")</f>
        <v/>
      </c>
      <c r="D4420" t="str">
        <f>IF(HLOOKUP($D$1,'vInfo (Imported)'!$1:$5000,A4420,FALSE)&gt;0,
HLOOKUP($D$1,'vInfo (Imported)'!$1:$5000,A4420,FALSE),
"")</f>
        <v/>
      </c>
      <c r="E4420" t="str">
        <f>IF(HLOOKUP("Category",'vInfo (Imported)'!$1:$5000,A4420,FALSE)&gt;0,
HLOOKUP("Category",'vInfo (Imported)'!$1:$5000,A4420,FALSE),
"")</f>
        <v/>
      </c>
      <c r="F4420" t="str">
        <f>IF(HLOOKUP("OS according to the configuration file",'vInfo (Imported)'!$1:$5000,A4420,FALSE)&gt;0,
HLOOKUP("OS according to the configuration file",'vInfo (Imported)'!$1:$5000,A4420,FALSE),
"")</f>
        <v/>
      </c>
      <c r="G4420" s="1" t="str">
        <f>IF(HLOOKUP("Cluster",'vInfo (Imported)'!$1:$5000,A4420,FALSE)&gt;0,
HLOOKUP("Cluster",'vInfo (Imported)'!$1:$5000,A4420,FALSE),
"")</f>
        <v/>
      </c>
      <c r="K4420" s="28">
        <f>'vCluster (Imported)'!A4420</f>
        <v>0</v>
      </c>
      <c r="L4420">
        <f t="shared" si="417"/>
        <v>0</v>
      </c>
      <c r="M4420">
        <f t="shared" si="418"/>
        <v>0</v>
      </c>
      <c r="N4420">
        <f t="shared" si="419"/>
        <v>0</v>
      </c>
      <c r="O4420" s="1">
        <f t="shared" si="420"/>
        <v>0</v>
      </c>
      <c r="P4420">
        <f>SUMIFS('vCluster (Imported)'!$G:$G,'vCluster (Imported)'!$A:$A,K4420)</f>
        <v>0</v>
      </c>
      <c r="Q4420">
        <f t="shared" si="421"/>
        <v>0</v>
      </c>
    </row>
    <row r="4421" spans="1:17" x14ac:dyDescent="0.3">
      <c r="A4421">
        <f t="shared" si="416"/>
        <v>4421</v>
      </c>
      <c r="B4421" t="str">
        <f>IF(HLOOKUP("Memory",'vInfo (Imported)'!$1:$5000,A4421,FALSE)&gt;0,HLOOKUP("Memory",'vInfo (Imported)'!$1:$5000,A4421,FALSE),"")</f>
        <v/>
      </c>
      <c r="C4421" t="str">
        <f>IF(HLOOKUP("CPUs",'vInfo (Imported)'!$1:$5000,A4421,FALSE)&gt;0,
HLOOKUP("CPUs",'vInfo (Imported)'!$1:$5000,A4421,FALSE),
"")</f>
        <v/>
      </c>
      <c r="D4421" t="str">
        <f>IF(HLOOKUP($D$1,'vInfo (Imported)'!$1:$5000,A4421,FALSE)&gt;0,
HLOOKUP($D$1,'vInfo (Imported)'!$1:$5000,A4421,FALSE),
"")</f>
        <v/>
      </c>
      <c r="E4421" t="str">
        <f>IF(HLOOKUP("Category",'vInfo (Imported)'!$1:$5000,A4421,FALSE)&gt;0,
HLOOKUP("Category",'vInfo (Imported)'!$1:$5000,A4421,FALSE),
"")</f>
        <v/>
      </c>
      <c r="F4421" t="str">
        <f>IF(HLOOKUP("OS according to the configuration file",'vInfo (Imported)'!$1:$5000,A4421,FALSE)&gt;0,
HLOOKUP("OS according to the configuration file",'vInfo (Imported)'!$1:$5000,A4421,FALSE),
"")</f>
        <v/>
      </c>
      <c r="G4421" s="1" t="str">
        <f>IF(HLOOKUP("Cluster",'vInfo (Imported)'!$1:$5000,A4421,FALSE)&gt;0,
HLOOKUP("Cluster",'vInfo (Imported)'!$1:$5000,A4421,FALSE),
"")</f>
        <v/>
      </c>
      <c r="K4421" s="28">
        <f>'vCluster (Imported)'!A4421</f>
        <v>0</v>
      </c>
      <c r="L4421">
        <f t="shared" si="417"/>
        <v>0</v>
      </c>
      <c r="M4421">
        <f t="shared" si="418"/>
        <v>0</v>
      </c>
      <c r="N4421">
        <f t="shared" si="419"/>
        <v>0</v>
      </c>
      <c r="O4421" s="1">
        <f t="shared" si="420"/>
        <v>0</v>
      </c>
      <c r="P4421">
        <f>SUMIFS('vCluster (Imported)'!$G:$G,'vCluster (Imported)'!$A:$A,K4421)</f>
        <v>0</v>
      </c>
      <c r="Q4421">
        <f t="shared" si="421"/>
        <v>0</v>
      </c>
    </row>
    <row r="4422" spans="1:17" x14ac:dyDescent="0.3">
      <c r="A4422">
        <f t="shared" si="416"/>
        <v>4422</v>
      </c>
      <c r="B4422" t="str">
        <f>IF(HLOOKUP("Memory",'vInfo (Imported)'!$1:$5000,A4422,FALSE)&gt;0,HLOOKUP("Memory",'vInfo (Imported)'!$1:$5000,A4422,FALSE),"")</f>
        <v/>
      </c>
      <c r="C4422" t="str">
        <f>IF(HLOOKUP("CPUs",'vInfo (Imported)'!$1:$5000,A4422,FALSE)&gt;0,
HLOOKUP("CPUs",'vInfo (Imported)'!$1:$5000,A4422,FALSE),
"")</f>
        <v/>
      </c>
      <c r="D4422" t="str">
        <f>IF(HLOOKUP($D$1,'vInfo (Imported)'!$1:$5000,A4422,FALSE)&gt;0,
HLOOKUP($D$1,'vInfo (Imported)'!$1:$5000,A4422,FALSE),
"")</f>
        <v/>
      </c>
      <c r="E4422" t="str">
        <f>IF(HLOOKUP("Category",'vInfo (Imported)'!$1:$5000,A4422,FALSE)&gt;0,
HLOOKUP("Category",'vInfo (Imported)'!$1:$5000,A4422,FALSE),
"")</f>
        <v/>
      </c>
      <c r="F4422" t="str">
        <f>IF(HLOOKUP("OS according to the configuration file",'vInfo (Imported)'!$1:$5000,A4422,FALSE)&gt;0,
HLOOKUP("OS according to the configuration file",'vInfo (Imported)'!$1:$5000,A4422,FALSE),
"")</f>
        <v/>
      </c>
      <c r="G4422" s="1" t="str">
        <f>IF(HLOOKUP("Cluster",'vInfo (Imported)'!$1:$5000,A4422,FALSE)&gt;0,
HLOOKUP("Cluster",'vInfo (Imported)'!$1:$5000,A4422,FALSE),
"")</f>
        <v/>
      </c>
      <c r="K4422" s="28">
        <f>'vCluster (Imported)'!A4422</f>
        <v>0</v>
      </c>
      <c r="L4422">
        <f t="shared" si="417"/>
        <v>0</v>
      </c>
      <c r="M4422">
        <f t="shared" si="418"/>
        <v>0</v>
      </c>
      <c r="N4422">
        <f t="shared" si="419"/>
        <v>0</v>
      </c>
      <c r="O4422" s="1">
        <f t="shared" si="420"/>
        <v>0</v>
      </c>
      <c r="P4422">
        <f>SUMIFS('vCluster (Imported)'!$G:$G,'vCluster (Imported)'!$A:$A,K4422)</f>
        <v>0</v>
      </c>
      <c r="Q4422">
        <f t="shared" si="421"/>
        <v>0</v>
      </c>
    </row>
    <row r="4423" spans="1:17" x14ac:dyDescent="0.3">
      <c r="A4423">
        <f t="shared" si="416"/>
        <v>4423</v>
      </c>
      <c r="B4423" t="str">
        <f>IF(HLOOKUP("Memory",'vInfo (Imported)'!$1:$5000,A4423,FALSE)&gt;0,HLOOKUP("Memory",'vInfo (Imported)'!$1:$5000,A4423,FALSE),"")</f>
        <v/>
      </c>
      <c r="C4423" t="str">
        <f>IF(HLOOKUP("CPUs",'vInfo (Imported)'!$1:$5000,A4423,FALSE)&gt;0,
HLOOKUP("CPUs",'vInfo (Imported)'!$1:$5000,A4423,FALSE),
"")</f>
        <v/>
      </c>
      <c r="D4423" t="str">
        <f>IF(HLOOKUP($D$1,'vInfo (Imported)'!$1:$5000,A4423,FALSE)&gt;0,
HLOOKUP($D$1,'vInfo (Imported)'!$1:$5000,A4423,FALSE),
"")</f>
        <v/>
      </c>
      <c r="E4423" t="str">
        <f>IF(HLOOKUP("Category",'vInfo (Imported)'!$1:$5000,A4423,FALSE)&gt;0,
HLOOKUP("Category",'vInfo (Imported)'!$1:$5000,A4423,FALSE),
"")</f>
        <v/>
      </c>
      <c r="F4423" t="str">
        <f>IF(HLOOKUP("OS according to the configuration file",'vInfo (Imported)'!$1:$5000,A4423,FALSE)&gt;0,
HLOOKUP("OS according to the configuration file",'vInfo (Imported)'!$1:$5000,A4423,FALSE),
"")</f>
        <v/>
      </c>
      <c r="G4423" s="1" t="str">
        <f>IF(HLOOKUP("Cluster",'vInfo (Imported)'!$1:$5000,A4423,FALSE)&gt;0,
HLOOKUP("Cluster",'vInfo (Imported)'!$1:$5000,A4423,FALSE),
"")</f>
        <v/>
      </c>
      <c r="K4423" s="28">
        <f>'vCluster (Imported)'!A4423</f>
        <v>0</v>
      </c>
      <c r="L4423">
        <f t="shared" si="417"/>
        <v>0</v>
      </c>
      <c r="M4423">
        <f t="shared" si="418"/>
        <v>0</v>
      </c>
      <c r="N4423">
        <f t="shared" si="419"/>
        <v>0</v>
      </c>
      <c r="O4423" s="1">
        <f t="shared" si="420"/>
        <v>0</v>
      </c>
      <c r="P4423">
        <f>SUMIFS('vCluster (Imported)'!$G:$G,'vCluster (Imported)'!$A:$A,K4423)</f>
        <v>0</v>
      </c>
      <c r="Q4423">
        <f t="shared" si="421"/>
        <v>0</v>
      </c>
    </row>
    <row r="4424" spans="1:17" x14ac:dyDescent="0.3">
      <c r="A4424">
        <f t="shared" si="416"/>
        <v>4424</v>
      </c>
      <c r="B4424" t="str">
        <f>IF(HLOOKUP("Memory",'vInfo (Imported)'!$1:$5000,A4424,FALSE)&gt;0,HLOOKUP("Memory",'vInfo (Imported)'!$1:$5000,A4424,FALSE),"")</f>
        <v/>
      </c>
      <c r="C4424" t="str">
        <f>IF(HLOOKUP("CPUs",'vInfo (Imported)'!$1:$5000,A4424,FALSE)&gt;0,
HLOOKUP("CPUs",'vInfo (Imported)'!$1:$5000,A4424,FALSE),
"")</f>
        <v/>
      </c>
      <c r="D4424" t="str">
        <f>IF(HLOOKUP($D$1,'vInfo (Imported)'!$1:$5000,A4424,FALSE)&gt;0,
HLOOKUP($D$1,'vInfo (Imported)'!$1:$5000,A4424,FALSE),
"")</f>
        <v/>
      </c>
      <c r="E4424" t="str">
        <f>IF(HLOOKUP("Category",'vInfo (Imported)'!$1:$5000,A4424,FALSE)&gt;0,
HLOOKUP("Category",'vInfo (Imported)'!$1:$5000,A4424,FALSE),
"")</f>
        <v/>
      </c>
      <c r="F4424" t="str">
        <f>IF(HLOOKUP("OS according to the configuration file",'vInfo (Imported)'!$1:$5000,A4424,FALSE)&gt;0,
HLOOKUP("OS according to the configuration file",'vInfo (Imported)'!$1:$5000,A4424,FALSE),
"")</f>
        <v/>
      </c>
      <c r="G4424" s="1" t="str">
        <f>IF(HLOOKUP("Cluster",'vInfo (Imported)'!$1:$5000,A4424,FALSE)&gt;0,
HLOOKUP("Cluster",'vInfo (Imported)'!$1:$5000,A4424,FALSE),
"")</f>
        <v/>
      </c>
      <c r="K4424" s="28">
        <f>'vCluster (Imported)'!A4424</f>
        <v>0</v>
      </c>
      <c r="L4424">
        <f t="shared" si="417"/>
        <v>0</v>
      </c>
      <c r="M4424">
        <f t="shared" si="418"/>
        <v>0</v>
      </c>
      <c r="N4424">
        <f t="shared" si="419"/>
        <v>0</v>
      </c>
      <c r="O4424" s="1">
        <f t="shared" si="420"/>
        <v>0</v>
      </c>
      <c r="P4424">
        <f>SUMIFS('vCluster (Imported)'!$G:$G,'vCluster (Imported)'!$A:$A,K4424)</f>
        <v>0</v>
      </c>
      <c r="Q4424">
        <f t="shared" si="421"/>
        <v>0</v>
      </c>
    </row>
    <row r="4425" spans="1:17" x14ac:dyDescent="0.3">
      <c r="A4425">
        <f t="shared" si="416"/>
        <v>4425</v>
      </c>
      <c r="B4425" t="str">
        <f>IF(HLOOKUP("Memory",'vInfo (Imported)'!$1:$5000,A4425,FALSE)&gt;0,HLOOKUP("Memory",'vInfo (Imported)'!$1:$5000,A4425,FALSE),"")</f>
        <v/>
      </c>
      <c r="C4425" t="str">
        <f>IF(HLOOKUP("CPUs",'vInfo (Imported)'!$1:$5000,A4425,FALSE)&gt;0,
HLOOKUP("CPUs",'vInfo (Imported)'!$1:$5000,A4425,FALSE),
"")</f>
        <v/>
      </c>
      <c r="D4425" t="str">
        <f>IF(HLOOKUP($D$1,'vInfo (Imported)'!$1:$5000,A4425,FALSE)&gt;0,
HLOOKUP($D$1,'vInfo (Imported)'!$1:$5000,A4425,FALSE),
"")</f>
        <v/>
      </c>
      <c r="E4425" t="str">
        <f>IF(HLOOKUP("Category",'vInfo (Imported)'!$1:$5000,A4425,FALSE)&gt;0,
HLOOKUP("Category",'vInfo (Imported)'!$1:$5000,A4425,FALSE),
"")</f>
        <v/>
      </c>
      <c r="F4425" t="str">
        <f>IF(HLOOKUP("OS according to the configuration file",'vInfo (Imported)'!$1:$5000,A4425,FALSE)&gt;0,
HLOOKUP("OS according to the configuration file",'vInfo (Imported)'!$1:$5000,A4425,FALSE),
"")</f>
        <v/>
      </c>
      <c r="G4425" s="1" t="str">
        <f>IF(HLOOKUP("Cluster",'vInfo (Imported)'!$1:$5000,A4425,FALSE)&gt;0,
HLOOKUP("Cluster",'vInfo (Imported)'!$1:$5000,A4425,FALSE),
"")</f>
        <v/>
      </c>
      <c r="K4425" s="28">
        <f>'vCluster (Imported)'!A4425</f>
        <v>0</v>
      </c>
      <c r="L4425">
        <f t="shared" si="417"/>
        <v>0</v>
      </c>
      <c r="M4425">
        <f t="shared" si="418"/>
        <v>0</v>
      </c>
      <c r="N4425">
        <f t="shared" si="419"/>
        <v>0</v>
      </c>
      <c r="O4425" s="1">
        <f t="shared" si="420"/>
        <v>0</v>
      </c>
      <c r="P4425">
        <f>SUMIFS('vCluster (Imported)'!$G:$G,'vCluster (Imported)'!$A:$A,K4425)</f>
        <v>0</v>
      </c>
      <c r="Q4425">
        <f t="shared" si="421"/>
        <v>0</v>
      </c>
    </row>
    <row r="4426" spans="1:17" x14ac:dyDescent="0.3">
      <c r="A4426">
        <f t="shared" si="416"/>
        <v>4426</v>
      </c>
      <c r="B4426" t="str">
        <f>IF(HLOOKUP("Memory",'vInfo (Imported)'!$1:$5000,A4426,FALSE)&gt;0,HLOOKUP("Memory",'vInfo (Imported)'!$1:$5000,A4426,FALSE),"")</f>
        <v/>
      </c>
      <c r="C4426" t="str">
        <f>IF(HLOOKUP("CPUs",'vInfo (Imported)'!$1:$5000,A4426,FALSE)&gt;0,
HLOOKUP("CPUs",'vInfo (Imported)'!$1:$5000,A4426,FALSE),
"")</f>
        <v/>
      </c>
      <c r="D4426" t="str">
        <f>IF(HLOOKUP($D$1,'vInfo (Imported)'!$1:$5000,A4426,FALSE)&gt;0,
HLOOKUP($D$1,'vInfo (Imported)'!$1:$5000,A4426,FALSE),
"")</f>
        <v/>
      </c>
      <c r="E4426" t="str">
        <f>IF(HLOOKUP("Category",'vInfo (Imported)'!$1:$5000,A4426,FALSE)&gt;0,
HLOOKUP("Category",'vInfo (Imported)'!$1:$5000,A4426,FALSE),
"")</f>
        <v/>
      </c>
      <c r="F4426" t="str">
        <f>IF(HLOOKUP("OS according to the configuration file",'vInfo (Imported)'!$1:$5000,A4426,FALSE)&gt;0,
HLOOKUP("OS according to the configuration file",'vInfo (Imported)'!$1:$5000,A4426,FALSE),
"")</f>
        <v/>
      </c>
      <c r="G4426" s="1" t="str">
        <f>IF(HLOOKUP("Cluster",'vInfo (Imported)'!$1:$5000,A4426,FALSE)&gt;0,
HLOOKUP("Cluster",'vInfo (Imported)'!$1:$5000,A4426,FALSE),
"")</f>
        <v/>
      </c>
      <c r="K4426" s="28">
        <f>'vCluster (Imported)'!A4426</f>
        <v>0</v>
      </c>
      <c r="L4426">
        <f t="shared" si="417"/>
        <v>0</v>
      </c>
      <c r="M4426">
        <f t="shared" si="418"/>
        <v>0</v>
      </c>
      <c r="N4426">
        <f t="shared" si="419"/>
        <v>0</v>
      </c>
      <c r="O4426" s="1">
        <f t="shared" si="420"/>
        <v>0</v>
      </c>
      <c r="P4426">
        <f>SUMIFS('vCluster (Imported)'!$G:$G,'vCluster (Imported)'!$A:$A,K4426)</f>
        <v>0</v>
      </c>
      <c r="Q4426">
        <f t="shared" si="421"/>
        <v>0</v>
      </c>
    </row>
    <row r="4427" spans="1:17" x14ac:dyDescent="0.3">
      <c r="A4427">
        <f t="shared" si="416"/>
        <v>4427</v>
      </c>
      <c r="B4427" t="str">
        <f>IF(HLOOKUP("Memory",'vInfo (Imported)'!$1:$5000,A4427,FALSE)&gt;0,HLOOKUP("Memory",'vInfo (Imported)'!$1:$5000,A4427,FALSE),"")</f>
        <v/>
      </c>
      <c r="C4427" t="str">
        <f>IF(HLOOKUP("CPUs",'vInfo (Imported)'!$1:$5000,A4427,FALSE)&gt;0,
HLOOKUP("CPUs",'vInfo (Imported)'!$1:$5000,A4427,FALSE),
"")</f>
        <v/>
      </c>
      <c r="D4427" t="str">
        <f>IF(HLOOKUP($D$1,'vInfo (Imported)'!$1:$5000,A4427,FALSE)&gt;0,
HLOOKUP($D$1,'vInfo (Imported)'!$1:$5000,A4427,FALSE),
"")</f>
        <v/>
      </c>
      <c r="E4427" t="str">
        <f>IF(HLOOKUP("Category",'vInfo (Imported)'!$1:$5000,A4427,FALSE)&gt;0,
HLOOKUP("Category",'vInfo (Imported)'!$1:$5000,A4427,FALSE),
"")</f>
        <v/>
      </c>
      <c r="F4427" t="str">
        <f>IF(HLOOKUP("OS according to the configuration file",'vInfo (Imported)'!$1:$5000,A4427,FALSE)&gt;0,
HLOOKUP("OS according to the configuration file",'vInfo (Imported)'!$1:$5000,A4427,FALSE),
"")</f>
        <v/>
      </c>
      <c r="G4427" s="1" t="str">
        <f>IF(HLOOKUP("Cluster",'vInfo (Imported)'!$1:$5000,A4427,FALSE)&gt;0,
HLOOKUP("Cluster",'vInfo (Imported)'!$1:$5000,A4427,FALSE),
"")</f>
        <v/>
      </c>
      <c r="K4427" s="28">
        <f>'vCluster (Imported)'!A4427</f>
        <v>0</v>
      </c>
      <c r="L4427">
        <f t="shared" si="417"/>
        <v>0</v>
      </c>
      <c r="M4427">
        <f t="shared" si="418"/>
        <v>0</v>
      </c>
      <c r="N4427">
        <f t="shared" si="419"/>
        <v>0</v>
      </c>
      <c r="O4427" s="1">
        <f t="shared" si="420"/>
        <v>0</v>
      </c>
      <c r="P4427">
        <f>SUMIFS('vCluster (Imported)'!$G:$G,'vCluster (Imported)'!$A:$A,K4427)</f>
        <v>0</v>
      </c>
      <c r="Q4427">
        <f t="shared" si="421"/>
        <v>0</v>
      </c>
    </row>
    <row r="4428" spans="1:17" x14ac:dyDescent="0.3">
      <c r="A4428">
        <f t="shared" si="416"/>
        <v>4428</v>
      </c>
      <c r="B4428" t="str">
        <f>IF(HLOOKUP("Memory",'vInfo (Imported)'!$1:$5000,A4428,FALSE)&gt;0,HLOOKUP("Memory",'vInfo (Imported)'!$1:$5000,A4428,FALSE),"")</f>
        <v/>
      </c>
      <c r="C4428" t="str">
        <f>IF(HLOOKUP("CPUs",'vInfo (Imported)'!$1:$5000,A4428,FALSE)&gt;0,
HLOOKUP("CPUs",'vInfo (Imported)'!$1:$5000,A4428,FALSE),
"")</f>
        <v/>
      </c>
      <c r="D4428" t="str">
        <f>IF(HLOOKUP($D$1,'vInfo (Imported)'!$1:$5000,A4428,FALSE)&gt;0,
HLOOKUP($D$1,'vInfo (Imported)'!$1:$5000,A4428,FALSE),
"")</f>
        <v/>
      </c>
      <c r="E4428" t="str">
        <f>IF(HLOOKUP("Category",'vInfo (Imported)'!$1:$5000,A4428,FALSE)&gt;0,
HLOOKUP("Category",'vInfo (Imported)'!$1:$5000,A4428,FALSE),
"")</f>
        <v/>
      </c>
      <c r="F4428" t="str">
        <f>IF(HLOOKUP("OS according to the configuration file",'vInfo (Imported)'!$1:$5000,A4428,FALSE)&gt;0,
HLOOKUP("OS according to the configuration file",'vInfo (Imported)'!$1:$5000,A4428,FALSE),
"")</f>
        <v/>
      </c>
      <c r="G4428" s="1" t="str">
        <f>IF(HLOOKUP("Cluster",'vInfo (Imported)'!$1:$5000,A4428,FALSE)&gt;0,
HLOOKUP("Cluster",'vInfo (Imported)'!$1:$5000,A4428,FALSE),
"")</f>
        <v/>
      </c>
      <c r="K4428" s="28">
        <f>'vCluster (Imported)'!A4428</f>
        <v>0</v>
      </c>
      <c r="L4428">
        <f t="shared" si="417"/>
        <v>0</v>
      </c>
      <c r="M4428">
        <f t="shared" si="418"/>
        <v>0</v>
      </c>
      <c r="N4428">
        <f t="shared" si="419"/>
        <v>0</v>
      </c>
      <c r="O4428" s="1">
        <f t="shared" si="420"/>
        <v>0</v>
      </c>
      <c r="P4428">
        <f>SUMIFS('vCluster (Imported)'!$G:$G,'vCluster (Imported)'!$A:$A,K4428)</f>
        <v>0</v>
      </c>
      <c r="Q4428">
        <f t="shared" si="421"/>
        <v>0</v>
      </c>
    </row>
    <row r="4429" spans="1:17" x14ac:dyDescent="0.3">
      <c r="A4429">
        <f t="shared" si="416"/>
        <v>4429</v>
      </c>
      <c r="B4429" t="str">
        <f>IF(HLOOKUP("Memory",'vInfo (Imported)'!$1:$5000,A4429,FALSE)&gt;0,HLOOKUP("Memory",'vInfo (Imported)'!$1:$5000,A4429,FALSE),"")</f>
        <v/>
      </c>
      <c r="C4429" t="str">
        <f>IF(HLOOKUP("CPUs",'vInfo (Imported)'!$1:$5000,A4429,FALSE)&gt;0,
HLOOKUP("CPUs",'vInfo (Imported)'!$1:$5000,A4429,FALSE),
"")</f>
        <v/>
      </c>
      <c r="D4429" t="str">
        <f>IF(HLOOKUP($D$1,'vInfo (Imported)'!$1:$5000,A4429,FALSE)&gt;0,
HLOOKUP($D$1,'vInfo (Imported)'!$1:$5000,A4429,FALSE),
"")</f>
        <v/>
      </c>
      <c r="E4429" t="str">
        <f>IF(HLOOKUP("Category",'vInfo (Imported)'!$1:$5000,A4429,FALSE)&gt;0,
HLOOKUP("Category",'vInfo (Imported)'!$1:$5000,A4429,FALSE),
"")</f>
        <v/>
      </c>
      <c r="F4429" t="str">
        <f>IF(HLOOKUP("OS according to the configuration file",'vInfo (Imported)'!$1:$5000,A4429,FALSE)&gt;0,
HLOOKUP("OS according to the configuration file",'vInfo (Imported)'!$1:$5000,A4429,FALSE),
"")</f>
        <v/>
      </c>
      <c r="G4429" s="1" t="str">
        <f>IF(HLOOKUP("Cluster",'vInfo (Imported)'!$1:$5000,A4429,FALSE)&gt;0,
HLOOKUP("Cluster",'vInfo (Imported)'!$1:$5000,A4429,FALSE),
"")</f>
        <v/>
      </c>
      <c r="K4429" s="28">
        <f>'vCluster (Imported)'!A4429</f>
        <v>0</v>
      </c>
      <c r="L4429">
        <f t="shared" si="417"/>
        <v>0</v>
      </c>
      <c r="M4429">
        <f t="shared" si="418"/>
        <v>0</v>
      </c>
      <c r="N4429">
        <f t="shared" si="419"/>
        <v>0</v>
      </c>
      <c r="O4429" s="1">
        <f t="shared" si="420"/>
        <v>0</v>
      </c>
      <c r="P4429">
        <f>SUMIFS('vCluster (Imported)'!$G:$G,'vCluster (Imported)'!$A:$A,K4429)</f>
        <v>0</v>
      </c>
      <c r="Q4429">
        <f t="shared" si="421"/>
        <v>0</v>
      </c>
    </row>
    <row r="4430" spans="1:17" x14ac:dyDescent="0.3">
      <c r="A4430">
        <f t="shared" si="416"/>
        <v>4430</v>
      </c>
      <c r="B4430" t="str">
        <f>IF(HLOOKUP("Memory",'vInfo (Imported)'!$1:$5000,A4430,FALSE)&gt;0,HLOOKUP("Memory",'vInfo (Imported)'!$1:$5000,A4430,FALSE),"")</f>
        <v/>
      </c>
      <c r="C4430" t="str">
        <f>IF(HLOOKUP("CPUs",'vInfo (Imported)'!$1:$5000,A4430,FALSE)&gt;0,
HLOOKUP("CPUs",'vInfo (Imported)'!$1:$5000,A4430,FALSE),
"")</f>
        <v/>
      </c>
      <c r="D4430" t="str">
        <f>IF(HLOOKUP($D$1,'vInfo (Imported)'!$1:$5000,A4430,FALSE)&gt;0,
HLOOKUP($D$1,'vInfo (Imported)'!$1:$5000,A4430,FALSE),
"")</f>
        <v/>
      </c>
      <c r="E4430" t="str">
        <f>IF(HLOOKUP("Category",'vInfo (Imported)'!$1:$5000,A4430,FALSE)&gt;0,
HLOOKUP("Category",'vInfo (Imported)'!$1:$5000,A4430,FALSE),
"")</f>
        <v/>
      </c>
      <c r="F4430" t="str">
        <f>IF(HLOOKUP("OS according to the configuration file",'vInfo (Imported)'!$1:$5000,A4430,FALSE)&gt;0,
HLOOKUP("OS according to the configuration file",'vInfo (Imported)'!$1:$5000,A4430,FALSE),
"")</f>
        <v/>
      </c>
      <c r="G4430" s="1" t="str">
        <f>IF(HLOOKUP("Cluster",'vInfo (Imported)'!$1:$5000,A4430,FALSE)&gt;0,
HLOOKUP("Cluster",'vInfo (Imported)'!$1:$5000,A4430,FALSE),
"")</f>
        <v/>
      </c>
      <c r="K4430" s="28">
        <f>'vCluster (Imported)'!A4430</f>
        <v>0</v>
      </c>
      <c r="L4430">
        <f t="shared" si="417"/>
        <v>0</v>
      </c>
      <c r="M4430">
        <f t="shared" si="418"/>
        <v>0</v>
      </c>
      <c r="N4430">
        <f t="shared" si="419"/>
        <v>0</v>
      </c>
      <c r="O4430" s="1">
        <f t="shared" si="420"/>
        <v>0</v>
      </c>
      <c r="P4430">
        <f>SUMIFS('vCluster (Imported)'!$G:$G,'vCluster (Imported)'!$A:$A,K4430)</f>
        <v>0</v>
      </c>
      <c r="Q4430">
        <f t="shared" si="421"/>
        <v>0</v>
      </c>
    </row>
    <row r="4431" spans="1:17" x14ac:dyDescent="0.3">
      <c r="A4431">
        <f t="shared" si="416"/>
        <v>4431</v>
      </c>
      <c r="B4431" t="str">
        <f>IF(HLOOKUP("Memory",'vInfo (Imported)'!$1:$5000,A4431,FALSE)&gt;0,HLOOKUP("Memory",'vInfo (Imported)'!$1:$5000,A4431,FALSE),"")</f>
        <v/>
      </c>
      <c r="C4431" t="str">
        <f>IF(HLOOKUP("CPUs",'vInfo (Imported)'!$1:$5000,A4431,FALSE)&gt;0,
HLOOKUP("CPUs",'vInfo (Imported)'!$1:$5000,A4431,FALSE),
"")</f>
        <v/>
      </c>
      <c r="D4431" t="str">
        <f>IF(HLOOKUP($D$1,'vInfo (Imported)'!$1:$5000,A4431,FALSE)&gt;0,
HLOOKUP($D$1,'vInfo (Imported)'!$1:$5000,A4431,FALSE),
"")</f>
        <v/>
      </c>
      <c r="E4431" t="str">
        <f>IF(HLOOKUP("Category",'vInfo (Imported)'!$1:$5000,A4431,FALSE)&gt;0,
HLOOKUP("Category",'vInfo (Imported)'!$1:$5000,A4431,FALSE),
"")</f>
        <v/>
      </c>
      <c r="F4431" t="str">
        <f>IF(HLOOKUP("OS according to the configuration file",'vInfo (Imported)'!$1:$5000,A4431,FALSE)&gt;0,
HLOOKUP("OS according to the configuration file",'vInfo (Imported)'!$1:$5000,A4431,FALSE),
"")</f>
        <v/>
      </c>
      <c r="G4431" s="1" t="str">
        <f>IF(HLOOKUP("Cluster",'vInfo (Imported)'!$1:$5000,A4431,FALSE)&gt;0,
HLOOKUP("Cluster",'vInfo (Imported)'!$1:$5000,A4431,FALSE),
"")</f>
        <v/>
      </c>
      <c r="K4431" s="28">
        <f>'vCluster (Imported)'!A4431</f>
        <v>0</v>
      </c>
      <c r="L4431">
        <f t="shared" si="417"/>
        <v>0</v>
      </c>
      <c r="M4431">
        <f t="shared" si="418"/>
        <v>0</v>
      </c>
      <c r="N4431">
        <f t="shared" si="419"/>
        <v>0</v>
      </c>
      <c r="O4431" s="1">
        <f t="shared" si="420"/>
        <v>0</v>
      </c>
      <c r="P4431">
        <f>SUMIFS('vCluster (Imported)'!$G:$G,'vCluster (Imported)'!$A:$A,K4431)</f>
        <v>0</v>
      </c>
      <c r="Q4431">
        <f t="shared" si="421"/>
        <v>0</v>
      </c>
    </row>
    <row r="4432" spans="1:17" x14ac:dyDescent="0.3">
      <c r="A4432">
        <f t="shared" si="416"/>
        <v>4432</v>
      </c>
      <c r="B4432" t="str">
        <f>IF(HLOOKUP("Memory",'vInfo (Imported)'!$1:$5000,A4432,FALSE)&gt;0,HLOOKUP("Memory",'vInfo (Imported)'!$1:$5000,A4432,FALSE),"")</f>
        <v/>
      </c>
      <c r="C4432" t="str">
        <f>IF(HLOOKUP("CPUs",'vInfo (Imported)'!$1:$5000,A4432,FALSE)&gt;0,
HLOOKUP("CPUs",'vInfo (Imported)'!$1:$5000,A4432,FALSE),
"")</f>
        <v/>
      </c>
      <c r="D4432" t="str">
        <f>IF(HLOOKUP($D$1,'vInfo (Imported)'!$1:$5000,A4432,FALSE)&gt;0,
HLOOKUP($D$1,'vInfo (Imported)'!$1:$5000,A4432,FALSE),
"")</f>
        <v/>
      </c>
      <c r="E4432" t="str">
        <f>IF(HLOOKUP("Category",'vInfo (Imported)'!$1:$5000,A4432,FALSE)&gt;0,
HLOOKUP("Category",'vInfo (Imported)'!$1:$5000,A4432,FALSE),
"")</f>
        <v/>
      </c>
      <c r="F4432" t="str">
        <f>IF(HLOOKUP("OS according to the configuration file",'vInfo (Imported)'!$1:$5000,A4432,FALSE)&gt;0,
HLOOKUP("OS according to the configuration file",'vInfo (Imported)'!$1:$5000,A4432,FALSE),
"")</f>
        <v/>
      </c>
      <c r="G4432" s="1" t="str">
        <f>IF(HLOOKUP("Cluster",'vInfo (Imported)'!$1:$5000,A4432,FALSE)&gt;0,
HLOOKUP("Cluster",'vInfo (Imported)'!$1:$5000,A4432,FALSE),
"")</f>
        <v/>
      </c>
      <c r="K4432" s="28">
        <f>'vCluster (Imported)'!A4432</f>
        <v>0</v>
      </c>
      <c r="L4432">
        <f t="shared" si="417"/>
        <v>0</v>
      </c>
      <c r="M4432">
        <f t="shared" si="418"/>
        <v>0</v>
      </c>
      <c r="N4432">
        <f t="shared" si="419"/>
        <v>0</v>
      </c>
      <c r="O4432" s="1">
        <f t="shared" si="420"/>
        <v>0</v>
      </c>
      <c r="P4432">
        <f>SUMIFS('vCluster (Imported)'!$G:$G,'vCluster (Imported)'!$A:$A,K4432)</f>
        <v>0</v>
      </c>
      <c r="Q4432">
        <f t="shared" si="421"/>
        <v>0</v>
      </c>
    </row>
    <row r="4433" spans="1:17" x14ac:dyDescent="0.3">
      <c r="A4433">
        <f t="shared" si="416"/>
        <v>4433</v>
      </c>
      <c r="B4433" t="str">
        <f>IF(HLOOKUP("Memory",'vInfo (Imported)'!$1:$5000,A4433,FALSE)&gt;0,HLOOKUP("Memory",'vInfo (Imported)'!$1:$5000,A4433,FALSE),"")</f>
        <v/>
      </c>
      <c r="C4433" t="str">
        <f>IF(HLOOKUP("CPUs",'vInfo (Imported)'!$1:$5000,A4433,FALSE)&gt;0,
HLOOKUP("CPUs",'vInfo (Imported)'!$1:$5000,A4433,FALSE),
"")</f>
        <v/>
      </c>
      <c r="D4433" t="str">
        <f>IF(HLOOKUP($D$1,'vInfo (Imported)'!$1:$5000,A4433,FALSE)&gt;0,
HLOOKUP($D$1,'vInfo (Imported)'!$1:$5000,A4433,FALSE),
"")</f>
        <v/>
      </c>
      <c r="E4433" t="str">
        <f>IF(HLOOKUP("Category",'vInfo (Imported)'!$1:$5000,A4433,FALSE)&gt;0,
HLOOKUP("Category",'vInfo (Imported)'!$1:$5000,A4433,FALSE),
"")</f>
        <v/>
      </c>
      <c r="F4433" t="str">
        <f>IF(HLOOKUP("OS according to the configuration file",'vInfo (Imported)'!$1:$5000,A4433,FALSE)&gt;0,
HLOOKUP("OS according to the configuration file",'vInfo (Imported)'!$1:$5000,A4433,FALSE),
"")</f>
        <v/>
      </c>
      <c r="G4433" s="1" t="str">
        <f>IF(HLOOKUP("Cluster",'vInfo (Imported)'!$1:$5000,A4433,FALSE)&gt;0,
HLOOKUP("Cluster",'vInfo (Imported)'!$1:$5000,A4433,FALSE),
"")</f>
        <v/>
      </c>
      <c r="K4433" s="28">
        <f>'vCluster (Imported)'!A4433</f>
        <v>0</v>
      </c>
      <c r="L4433">
        <f t="shared" si="417"/>
        <v>0</v>
      </c>
      <c r="M4433">
        <f t="shared" si="418"/>
        <v>0</v>
      </c>
      <c r="N4433">
        <f t="shared" si="419"/>
        <v>0</v>
      </c>
      <c r="O4433" s="1">
        <f t="shared" si="420"/>
        <v>0</v>
      </c>
      <c r="P4433">
        <f>SUMIFS('vCluster (Imported)'!$G:$G,'vCluster (Imported)'!$A:$A,K4433)</f>
        <v>0</v>
      </c>
      <c r="Q4433">
        <f t="shared" si="421"/>
        <v>0</v>
      </c>
    </row>
    <row r="4434" spans="1:17" x14ac:dyDescent="0.3">
      <c r="A4434">
        <f t="shared" si="416"/>
        <v>4434</v>
      </c>
      <c r="B4434" t="str">
        <f>IF(HLOOKUP("Memory",'vInfo (Imported)'!$1:$5000,A4434,FALSE)&gt;0,HLOOKUP("Memory",'vInfo (Imported)'!$1:$5000,A4434,FALSE),"")</f>
        <v/>
      </c>
      <c r="C4434" t="str">
        <f>IF(HLOOKUP("CPUs",'vInfo (Imported)'!$1:$5000,A4434,FALSE)&gt;0,
HLOOKUP("CPUs",'vInfo (Imported)'!$1:$5000,A4434,FALSE),
"")</f>
        <v/>
      </c>
      <c r="D4434" t="str">
        <f>IF(HLOOKUP($D$1,'vInfo (Imported)'!$1:$5000,A4434,FALSE)&gt;0,
HLOOKUP($D$1,'vInfo (Imported)'!$1:$5000,A4434,FALSE),
"")</f>
        <v/>
      </c>
      <c r="E4434" t="str">
        <f>IF(HLOOKUP("Category",'vInfo (Imported)'!$1:$5000,A4434,FALSE)&gt;0,
HLOOKUP("Category",'vInfo (Imported)'!$1:$5000,A4434,FALSE),
"")</f>
        <v/>
      </c>
      <c r="F4434" t="str">
        <f>IF(HLOOKUP("OS according to the configuration file",'vInfo (Imported)'!$1:$5000,A4434,FALSE)&gt;0,
HLOOKUP("OS according to the configuration file",'vInfo (Imported)'!$1:$5000,A4434,FALSE),
"")</f>
        <v/>
      </c>
      <c r="G4434" s="1" t="str">
        <f>IF(HLOOKUP("Cluster",'vInfo (Imported)'!$1:$5000,A4434,FALSE)&gt;0,
HLOOKUP("Cluster",'vInfo (Imported)'!$1:$5000,A4434,FALSE),
"")</f>
        <v/>
      </c>
      <c r="K4434" s="28">
        <f>'vCluster (Imported)'!A4434</f>
        <v>0</v>
      </c>
      <c r="L4434">
        <f t="shared" si="417"/>
        <v>0</v>
      </c>
      <c r="M4434">
        <f t="shared" si="418"/>
        <v>0</v>
      </c>
      <c r="N4434">
        <f t="shared" si="419"/>
        <v>0</v>
      </c>
      <c r="O4434" s="1">
        <f t="shared" si="420"/>
        <v>0</v>
      </c>
      <c r="P4434">
        <f>SUMIFS('vCluster (Imported)'!$G:$G,'vCluster (Imported)'!$A:$A,K4434)</f>
        <v>0</v>
      </c>
      <c r="Q4434">
        <f t="shared" si="421"/>
        <v>0</v>
      </c>
    </row>
    <row r="4435" spans="1:17" x14ac:dyDescent="0.3">
      <c r="A4435">
        <f t="shared" si="416"/>
        <v>4435</v>
      </c>
      <c r="B4435" t="str">
        <f>IF(HLOOKUP("Memory",'vInfo (Imported)'!$1:$5000,A4435,FALSE)&gt;0,HLOOKUP("Memory",'vInfo (Imported)'!$1:$5000,A4435,FALSE),"")</f>
        <v/>
      </c>
      <c r="C4435" t="str">
        <f>IF(HLOOKUP("CPUs",'vInfo (Imported)'!$1:$5000,A4435,FALSE)&gt;0,
HLOOKUP("CPUs",'vInfo (Imported)'!$1:$5000,A4435,FALSE),
"")</f>
        <v/>
      </c>
      <c r="D4435" t="str">
        <f>IF(HLOOKUP($D$1,'vInfo (Imported)'!$1:$5000,A4435,FALSE)&gt;0,
HLOOKUP($D$1,'vInfo (Imported)'!$1:$5000,A4435,FALSE),
"")</f>
        <v/>
      </c>
      <c r="E4435" t="str">
        <f>IF(HLOOKUP("Category",'vInfo (Imported)'!$1:$5000,A4435,FALSE)&gt;0,
HLOOKUP("Category",'vInfo (Imported)'!$1:$5000,A4435,FALSE),
"")</f>
        <v/>
      </c>
      <c r="F4435" t="str">
        <f>IF(HLOOKUP("OS according to the configuration file",'vInfo (Imported)'!$1:$5000,A4435,FALSE)&gt;0,
HLOOKUP("OS according to the configuration file",'vInfo (Imported)'!$1:$5000,A4435,FALSE),
"")</f>
        <v/>
      </c>
      <c r="G4435" s="1" t="str">
        <f>IF(HLOOKUP("Cluster",'vInfo (Imported)'!$1:$5000,A4435,FALSE)&gt;0,
HLOOKUP("Cluster",'vInfo (Imported)'!$1:$5000,A4435,FALSE),
"")</f>
        <v/>
      </c>
      <c r="K4435" s="28">
        <f>'vCluster (Imported)'!A4435</f>
        <v>0</v>
      </c>
      <c r="L4435">
        <f t="shared" si="417"/>
        <v>0</v>
      </c>
      <c r="M4435">
        <f t="shared" si="418"/>
        <v>0</v>
      </c>
      <c r="N4435">
        <f t="shared" si="419"/>
        <v>0</v>
      </c>
      <c r="O4435" s="1">
        <f t="shared" si="420"/>
        <v>0</v>
      </c>
      <c r="P4435">
        <f>SUMIFS('vCluster (Imported)'!$G:$G,'vCluster (Imported)'!$A:$A,K4435)</f>
        <v>0</v>
      </c>
      <c r="Q4435">
        <f t="shared" si="421"/>
        <v>0</v>
      </c>
    </row>
    <row r="4436" spans="1:17" x14ac:dyDescent="0.3">
      <c r="A4436">
        <f t="shared" si="416"/>
        <v>4436</v>
      </c>
      <c r="B4436" t="str">
        <f>IF(HLOOKUP("Memory",'vInfo (Imported)'!$1:$5000,A4436,FALSE)&gt;0,HLOOKUP("Memory",'vInfo (Imported)'!$1:$5000,A4436,FALSE),"")</f>
        <v/>
      </c>
      <c r="C4436" t="str">
        <f>IF(HLOOKUP("CPUs",'vInfo (Imported)'!$1:$5000,A4436,FALSE)&gt;0,
HLOOKUP("CPUs",'vInfo (Imported)'!$1:$5000,A4436,FALSE),
"")</f>
        <v/>
      </c>
      <c r="D4436" t="str">
        <f>IF(HLOOKUP($D$1,'vInfo (Imported)'!$1:$5000,A4436,FALSE)&gt;0,
HLOOKUP($D$1,'vInfo (Imported)'!$1:$5000,A4436,FALSE),
"")</f>
        <v/>
      </c>
      <c r="E4436" t="str">
        <f>IF(HLOOKUP("Category",'vInfo (Imported)'!$1:$5000,A4436,FALSE)&gt;0,
HLOOKUP("Category",'vInfo (Imported)'!$1:$5000,A4436,FALSE),
"")</f>
        <v/>
      </c>
      <c r="F4436" t="str">
        <f>IF(HLOOKUP("OS according to the configuration file",'vInfo (Imported)'!$1:$5000,A4436,FALSE)&gt;0,
HLOOKUP("OS according to the configuration file",'vInfo (Imported)'!$1:$5000,A4436,FALSE),
"")</f>
        <v/>
      </c>
      <c r="G4436" s="1" t="str">
        <f>IF(HLOOKUP("Cluster",'vInfo (Imported)'!$1:$5000,A4436,FALSE)&gt;0,
HLOOKUP("Cluster",'vInfo (Imported)'!$1:$5000,A4436,FALSE),
"")</f>
        <v/>
      </c>
      <c r="K4436" s="28">
        <f>'vCluster (Imported)'!A4436</f>
        <v>0</v>
      </c>
      <c r="L4436">
        <f t="shared" si="417"/>
        <v>0</v>
      </c>
      <c r="M4436">
        <f t="shared" si="418"/>
        <v>0</v>
      </c>
      <c r="N4436">
        <f t="shared" si="419"/>
        <v>0</v>
      </c>
      <c r="O4436" s="1">
        <f t="shared" si="420"/>
        <v>0</v>
      </c>
      <c r="P4436">
        <f>SUMIFS('vCluster (Imported)'!$G:$G,'vCluster (Imported)'!$A:$A,K4436)</f>
        <v>0</v>
      </c>
      <c r="Q4436">
        <f t="shared" si="421"/>
        <v>0</v>
      </c>
    </row>
    <row r="4437" spans="1:17" x14ac:dyDescent="0.3">
      <c r="A4437">
        <f t="shared" si="416"/>
        <v>4437</v>
      </c>
      <c r="B4437" t="str">
        <f>IF(HLOOKUP("Memory",'vInfo (Imported)'!$1:$5000,A4437,FALSE)&gt;0,HLOOKUP("Memory",'vInfo (Imported)'!$1:$5000,A4437,FALSE),"")</f>
        <v/>
      </c>
      <c r="C4437" t="str">
        <f>IF(HLOOKUP("CPUs",'vInfo (Imported)'!$1:$5000,A4437,FALSE)&gt;0,
HLOOKUP("CPUs",'vInfo (Imported)'!$1:$5000,A4437,FALSE),
"")</f>
        <v/>
      </c>
      <c r="D4437" t="str">
        <f>IF(HLOOKUP($D$1,'vInfo (Imported)'!$1:$5000,A4437,FALSE)&gt;0,
HLOOKUP($D$1,'vInfo (Imported)'!$1:$5000,A4437,FALSE),
"")</f>
        <v/>
      </c>
      <c r="E4437" t="str">
        <f>IF(HLOOKUP("Category",'vInfo (Imported)'!$1:$5000,A4437,FALSE)&gt;0,
HLOOKUP("Category",'vInfo (Imported)'!$1:$5000,A4437,FALSE),
"")</f>
        <v/>
      </c>
      <c r="F4437" t="str">
        <f>IF(HLOOKUP("OS according to the configuration file",'vInfo (Imported)'!$1:$5000,A4437,FALSE)&gt;0,
HLOOKUP("OS according to the configuration file",'vInfo (Imported)'!$1:$5000,A4437,FALSE),
"")</f>
        <v/>
      </c>
      <c r="G4437" s="1" t="str">
        <f>IF(HLOOKUP("Cluster",'vInfo (Imported)'!$1:$5000,A4437,FALSE)&gt;0,
HLOOKUP("Cluster",'vInfo (Imported)'!$1:$5000,A4437,FALSE),
"")</f>
        <v/>
      </c>
      <c r="K4437" s="28">
        <f>'vCluster (Imported)'!A4437</f>
        <v>0</v>
      </c>
      <c r="L4437">
        <f t="shared" si="417"/>
        <v>0</v>
      </c>
      <c r="M4437">
        <f t="shared" si="418"/>
        <v>0</v>
      </c>
      <c r="N4437">
        <f t="shared" si="419"/>
        <v>0</v>
      </c>
      <c r="O4437" s="1">
        <f t="shared" si="420"/>
        <v>0</v>
      </c>
      <c r="P4437">
        <f>SUMIFS('vCluster (Imported)'!$G:$G,'vCluster (Imported)'!$A:$A,K4437)</f>
        <v>0</v>
      </c>
      <c r="Q4437">
        <f t="shared" si="421"/>
        <v>0</v>
      </c>
    </row>
    <row r="4438" spans="1:17" x14ac:dyDescent="0.3">
      <c r="A4438">
        <f t="shared" si="416"/>
        <v>4438</v>
      </c>
      <c r="B4438" t="str">
        <f>IF(HLOOKUP("Memory",'vInfo (Imported)'!$1:$5000,A4438,FALSE)&gt;0,HLOOKUP("Memory",'vInfo (Imported)'!$1:$5000,A4438,FALSE),"")</f>
        <v/>
      </c>
      <c r="C4438" t="str">
        <f>IF(HLOOKUP("CPUs",'vInfo (Imported)'!$1:$5000,A4438,FALSE)&gt;0,
HLOOKUP("CPUs",'vInfo (Imported)'!$1:$5000,A4438,FALSE),
"")</f>
        <v/>
      </c>
      <c r="D4438" t="str">
        <f>IF(HLOOKUP($D$1,'vInfo (Imported)'!$1:$5000,A4438,FALSE)&gt;0,
HLOOKUP($D$1,'vInfo (Imported)'!$1:$5000,A4438,FALSE),
"")</f>
        <v/>
      </c>
      <c r="E4438" t="str">
        <f>IF(HLOOKUP("Category",'vInfo (Imported)'!$1:$5000,A4438,FALSE)&gt;0,
HLOOKUP("Category",'vInfo (Imported)'!$1:$5000,A4438,FALSE),
"")</f>
        <v/>
      </c>
      <c r="F4438" t="str">
        <f>IF(HLOOKUP("OS according to the configuration file",'vInfo (Imported)'!$1:$5000,A4438,FALSE)&gt;0,
HLOOKUP("OS according to the configuration file",'vInfo (Imported)'!$1:$5000,A4438,FALSE),
"")</f>
        <v/>
      </c>
      <c r="G4438" s="1" t="str">
        <f>IF(HLOOKUP("Cluster",'vInfo (Imported)'!$1:$5000,A4438,FALSE)&gt;0,
HLOOKUP("Cluster",'vInfo (Imported)'!$1:$5000,A4438,FALSE),
"")</f>
        <v/>
      </c>
      <c r="K4438" s="28">
        <f>'vCluster (Imported)'!A4438</f>
        <v>0</v>
      </c>
      <c r="L4438">
        <f t="shared" si="417"/>
        <v>0</v>
      </c>
      <c r="M4438">
        <f t="shared" si="418"/>
        <v>0</v>
      </c>
      <c r="N4438">
        <f t="shared" si="419"/>
        <v>0</v>
      </c>
      <c r="O4438" s="1">
        <f t="shared" si="420"/>
        <v>0</v>
      </c>
      <c r="P4438">
        <f>SUMIFS('vCluster (Imported)'!$G:$G,'vCluster (Imported)'!$A:$A,K4438)</f>
        <v>0</v>
      </c>
      <c r="Q4438">
        <f t="shared" si="421"/>
        <v>0</v>
      </c>
    </row>
    <row r="4439" spans="1:17" x14ac:dyDescent="0.3">
      <c r="A4439">
        <f t="shared" si="416"/>
        <v>4439</v>
      </c>
      <c r="B4439" t="str">
        <f>IF(HLOOKUP("Memory",'vInfo (Imported)'!$1:$5000,A4439,FALSE)&gt;0,HLOOKUP("Memory",'vInfo (Imported)'!$1:$5000,A4439,FALSE),"")</f>
        <v/>
      </c>
      <c r="C4439" t="str">
        <f>IF(HLOOKUP("CPUs",'vInfo (Imported)'!$1:$5000,A4439,FALSE)&gt;0,
HLOOKUP("CPUs",'vInfo (Imported)'!$1:$5000,A4439,FALSE),
"")</f>
        <v/>
      </c>
      <c r="D4439" t="str">
        <f>IF(HLOOKUP($D$1,'vInfo (Imported)'!$1:$5000,A4439,FALSE)&gt;0,
HLOOKUP($D$1,'vInfo (Imported)'!$1:$5000,A4439,FALSE),
"")</f>
        <v/>
      </c>
      <c r="E4439" t="str">
        <f>IF(HLOOKUP("Category",'vInfo (Imported)'!$1:$5000,A4439,FALSE)&gt;0,
HLOOKUP("Category",'vInfo (Imported)'!$1:$5000,A4439,FALSE),
"")</f>
        <v/>
      </c>
      <c r="F4439" t="str">
        <f>IF(HLOOKUP("OS according to the configuration file",'vInfo (Imported)'!$1:$5000,A4439,FALSE)&gt;0,
HLOOKUP("OS according to the configuration file",'vInfo (Imported)'!$1:$5000,A4439,FALSE),
"")</f>
        <v/>
      </c>
      <c r="G4439" s="1" t="str">
        <f>IF(HLOOKUP("Cluster",'vInfo (Imported)'!$1:$5000,A4439,FALSE)&gt;0,
HLOOKUP("Cluster",'vInfo (Imported)'!$1:$5000,A4439,FALSE),
"")</f>
        <v/>
      </c>
      <c r="K4439" s="28">
        <f>'vCluster (Imported)'!A4439</f>
        <v>0</v>
      </c>
      <c r="L4439">
        <f t="shared" si="417"/>
        <v>0</v>
      </c>
      <c r="M4439">
        <f t="shared" si="418"/>
        <v>0</v>
      </c>
      <c r="N4439">
        <f t="shared" si="419"/>
        <v>0</v>
      </c>
      <c r="O4439" s="1">
        <f t="shared" si="420"/>
        <v>0</v>
      </c>
      <c r="P4439">
        <f>SUMIFS('vCluster (Imported)'!$G:$G,'vCluster (Imported)'!$A:$A,K4439)</f>
        <v>0</v>
      </c>
      <c r="Q4439">
        <f t="shared" si="421"/>
        <v>0</v>
      </c>
    </row>
    <row r="4440" spans="1:17" x14ac:dyDescent="0.3">
      <c r="A4440">
        <f t="shared" si="416"/>
        <v>4440</v>
      </c>
      <c r="B4440" t="str">
        <f>IF(HLOOKUP("Memory",'vInfo (Imported)'!$1:$5000,A4440,FALSE)&gt;0,HLOOKUP("Memory",'vInfo (Imported)'!$1:$5000,A4440,FALSE),"")</f>
        <v/>
      </c>
      <c r="C4440" t="str">
        <f>IF(HLOOKUP("CPUs",'vInfo (Imported)'!$1:$5000,A4440,FALSE)&gt;0,
HLOOKUP("CPUs",'vInfo (Imported)'!$1:$5000,A4440,FALSE),
"")</f>
        <v/>
      </c>
      <c r="D4440" t="str">
        <f>IF(HLOOKUP($D$1,'vInfo (Imported)'!$1:$5000,A4440,FALSE)&gt;0,
HLOOKUP($D$1,'vInfo (Imported)'!$1:$5000,A4440,FALSE),
"")</f>
        <v/>
      </c>
      <c r="E4440" t="str">
        <f>IF(HLOOKUP("Category",'vInfo (Imported)'!$1:$5000,A4440,FALSE)&gt;0,
HLOOKUP("Category",'vInfo (Imported)'!$1:$5000,A4440,FALSE),
"")</f>
        <v/>
      </c>
      <c r="F4440" t="str">
        <f>IF(HLOOKUP("OS according to the configuration file",'vInfo (Imported)'!$1:$5000,A4440,FALSE)&gt;0,
HLOOKUP("OS according to the configuration file",'vInfo (Imported)'!$1:$5000,A4440,FALSE),
"")</f>
        <v/>
      </c>
      <c r="G4440" s="1" t="str">
        <f>IF(HLOOKUP("Cluster",'vInfo (Imported)'!$1:$5000,A4440,FALSE)&gt;0,
HLOOKUP("Cluster",'vInfo (Imported)'!$1:$5000,A4440,FALSE),
"")</f>
        <v/>
      </c>
      <c r="K4440" s="28">
        <f>'vCluster (Imported)'!A4440</f>
        <v>0</v>
      </c>
      <c r="L4440">
        <f t="shared" si="417"/>
        <v>0</v>
      </c>
      <c r="M4440">
        <f t="shared" si="418"/>
        <v>0</v>
      </c>
      <c r="N4440">
        <f t="shared" si="419"/>
        <v>0</v>
      </c>
      <c r="O4440" s="1">
        <f t="shared" si="420"/>
        <v>0</v>
      </c>
      <c r="P4440">
        <f>SUMIFS('vCluster (Imported)'!$G:$G,'vCluster (Imported)'!$A:$A,K4440)</f>
        <v>0</v>
      </c>
      <c r="Q4440">
        <f t="shared" si="421"/>
        <v>0</v>
      </c>
    </row>
    <row r="4441" spans="1:17" x14ac:dyDescent="0.3">
      <c r="A4441">
        <f t="shared" si="416"/>
        <v>4441</v>
      </c>
      <c r="B4441" t="str">
        <f>IF(HLOOKUP("Memory",'vInfo (Imported)'!$1:$5000,A4441,FALSE)&gt;0,HLOOKUP("Memory",'vInfo (Imported)'!$1:$5000,A4441,FALSE),"")</f>
        <v/>
      </c>
      <c r="C4441" t="str">
        <f>IF(HLOOKUP("CPUs",'vInfo (Imported)'!$1:$5000,A4441,FALSE)&gt;0,
HLOOKUP("CPUs",'vInfo (Imported)'!$1:$5000,A4441,FALSE),
"")</f>
        <v/>
      </c>
      <c r="D4441" t="str">
        <f>IF(HLOOKUP($D$1,'vInfo (Imported)'!$1:$5000,A4441,FALSE)&gt;0,
HLOOKUP($D$1,'vInfo (Imported)'!$1:$5000,A4441,FALSE),
"")</f>
        <v/>
      </c>
      <c r="E4441" t="str">
        <f>IF(HLOOKUP("Category",'vInfo (Imported)'!$1:$5000,A4441,FALSE)&gt;0,
HLOOKUP("Category",'vInfo (Imported)'!$1:$5000,A4441,FALSE),
"")</f>
        <v/>
      </c>
      <c r="F4441" t="str">
        <f>IF(HLOOKUP("OS according to the configuration file",'vInfo (Imported)'!$1:$5000,A4441,FALSE)&gt;0,
HLOOKUP("OS according to the configuration file",'vInfo (Imported)'!$1:$5000,A4441,FALSE),
"")</f>
        <v/>
      </c>
      <c r="G4441" s="1" t="str">
        <f>IF(HLOOKUP("Cluster",'vInfo (Imported)'!$1:$5000,A4441,FALSE)&gt;0,
HLOOKUP("Cluster",'vInfo (Imported)'!$1:$5000,A4441,FALSE),
"")</f>
        <v/>
      </c>
      <c r="K4441" s="28">
        <f>'vCluster (Imported)'!A4441</f>
        <v>0</v>
      </c>
      <c r="L4441">
        <f t="shared" si="417"/>
        <v>0</v>
      </c>
      <c r="M4441">
        <f t="shared" si="418"/>
        <v>0</v>
      </c>
      <c r="N4441">
        <f t="shared" si="419"/>
        <v>0</v>
      </c>
      <c r="O4441" s="1">
        <f t="shared" si="420"/>
        <v>0</v>
      </c>
      <c r="P4441">
        <f>SUMIFS('vCluster (Imported)'!$G:$G,'vCluster (Imported)'!$A:$A,K4441)</f>
        <v>0</v>
      </c>
      <c r="Q4441">
        <f t="shared" si="421"/>
        <v>0</v>
      </c>
    </row>
    <row r="4442" spans="1:17" x14ac:dyDescent="0.3">
      <c r="A4442">
        <f t="shared" si="416"/>
        <v>4442</v>
      </c>
      <c r="B4442" t="str">
        <f>IF(HLOOKUP("Memory",'vInfo (Imported)'!$1:$5000,A4442,FALSE)&gt;0,HLOOKUP("Memory",'vInfo (Imported)'!$1:$5000,A4442,FALSE),"")</f>
        <v/>
      </c>
      <c r="C4442" t="str">
        <f>IF(HLOOKUP("CPUs",'vInfo (Imported)'!$1:$5000,A4442,FALSE)&gt;0,
HLOOKUP("CPUs",'vInfo (Imported)'!$1:$5000,A4442,FALSE),
"")</f>
        <v/>
      </c>
      <c r="D4442" t="str">
        <f>IF(HLOOKUP($D$1,'vInfo (Imported)'!$1:$5000,A4442,FALSE)&gt;0,
HLOOKUP($D$1,'vInfo (Imported)'!$1:$5000,A4442,FALSE),
"")</f>
        <v/>
      </c>
      <c r="E4442" t="str">
        <f>IF(HLOOKUP("Category",'vInfo (Imported)'!$1:$5000,A4442,FALSE)&gt;0,
HLOOKUP("Category",'vInfo (Imported)'!$1:$5000,A4442,FALSE),
"")</f>
        <v/>
      </c>
      <c r="F4442" t="str">
        <f>IF(HLOOKUP("OS according to the configuration file",'vInfo (Imported)'!$1:$5000,A4442,FALSE)&gt;0,
HLOOKUP("OS according to the configuration file",'vInfo (Imported)'!$1:$5000,A4442,FALSE),
"")</f>
        <v/>
      </c>
      <c r="G4442" s="1" t="str">
        <f>IF(HLOOKUP("Cluster",'vInfo (Imported)'!$1:$5000,A4442,FALSE)&gt;0,
HLOOKUP("Cluster",'vInfo (Imported)'!$1:$5000,A4442,FALSE),
"")</f>
        <v/>
      </c>
      <c r="K4442" s="28">
        <f>'vCluster (Imported)'!A4442</f>
        <v>0</v>
      </c>
      <c r="L4442">
        <f t="shared" si="417"/>
        <v>0</v>
      </c>
      <c r="M4442">
        <f t="shared" si="418"/>
        <v>0</v>
      </c>
      <c r="N4442">
        <f t="shared" si="419"/>
        <v>0</v>
      </c>
      <c r="O4442" s="1">
        <f t="shared" si="420"/>
        <v>0</v>
      </c>
      <c r="P4442">
        <f>SUMIFS('vCluster (Imported)'!$G:$G,'vCluster (Imported)'!$A:$A,K4442)</f>
        <v>0</v>
      </c>
      <c r="Q4442">
        <f t="shared" si="421"/>
        <v>0</v>
      </c>
    </row>
    <row r="4443" spans="1:17" x14ac:dyDescent="0.3">
      <c r="A4443">
        <f t="shared" si="416"/>
        <v>4443</v>
      </c>
      <c r="B4443" t="str">
        <f>IF(HLOOKUP("Memory",'vInfo (Imported)'!$1:$5000,A4443,FALSE)&gt;0,HLOOKUP("Memory",'vInfo (Imported)'!$1:$5000,A4443,FALSE),"")</f>
        <v/>
      </c>
      <c r="C4443" t="str">
        <f>IF(HLOOKUP("CPUs",'vInfo (Imported)'!$1:$5000,A4443,FALSE)&gt;0,
HLOOKUP("CPUs",'vInfo (Imported)'!$1:$5000,A4443,FALSE),
"")</f>
        <v/>
      </c>
      <c r="D4443" t="str">
        <f>IF(HLOOKUP($D$1,'vInfo (Imported)'!$1:$5000,A4443,FALSE)&gt;0,
HLOOKUP($D$1,'vInfo (Imported)'!$1:$5000,A4443,FALSE),
"")</f>
        <v/>
      </c>
      <c r="E4443" t="str">
        <f>IF(HLOOKUP("Category",'vInfo (Imported)'!$1:$5000,A4443,FALSE)&gt;0,
HLOOKUP("Category",'vInfo (Imported)'!$1:$5000,A4443,FALSE),
"")</f>
        <v/>
      </c>
      <c r="F4443" t="str">
        <f>IF(HLOOKUP("OS according to the configuration file",'vInfo (Imported)'!$1:$5000,A4443,FALSE)&gt;0,
HLOOKUP("OS according to the configuration file",'vInfo (Imported)'!$1:$5000,A4443,FALSE),
"")</f>
        <v/>
      </c>
      <c r="G4443" s="1" t="str">
        <f>IF(HLOOKUP("Cluster",'vInfo (Imported)'!$1:$5000,A4443,FALSE)&gt;0,
HLOOKUP("Cluster",'vInfo (Imported)'!$1:$5000,A4443,FALSE),
"")</f>
        <v/>
      </c>
      <c r="K4443" s="28">
        <f>'vCluster (Imported)'!A4443</f>
        <v>0</v>
      </c>
      <c r="L4443">
        <f t="shared" si="417"/>
        <v>0</v>
      </c>
      <c r="M4443">
        <f t="shared" si="418"/>
        <v>0</v>
      </c>
      <c r="N4443">
        <f t="shared" si="419"/>
        <v>0</v>
      </c>
      <c r="O4443" s="1">
        <f t="shared" si="420"/>
        <v>0</v>
      </c>
      <c r="P4443">
        <f>SUMIFS('vCluster (Imported)'!$G:$G,'vCluster (Imported)'!$A:$A,K4443)</f>
        <v>0</v>
      </c>
      <c r="Q4443">
        <f t="shared" si="421"/>
        <v>0</v>
      </c>
    </row>
    <row r="4444" spans="1:17" x14ac:dyDescent="0.3">
      <c r="A4444">
        <f t="shared" si="416"/>
        <v>4444</v>
      </c>
      <c r="B4444" t="str">
        <f>IF(HLOOKUP("Memory",'vInfo (Imported)'!$1:$5000,A4444,FALSE)&gt;0,HLOOKUP("Memory",'vInfo (Imported)'!$1:$5000,A4444,FALSE),"")</f>
        <v/>
      </c>
      <c r="C4444" t="str">
        <f>IF(HLOOKUP("CPUs",'vInfo (Imported)'!$1:$5000,A4444,FALSE)&gt;0,
HLOOKUP("CPUs",'vInfo (Imported)'!$1:$5000,A4444,FALSE),
"")</f>
        <v/>
      </c>
      <c r="D4444" t="str">
        <f>IF(HLOOKUP($D$1,'vInfo (Imported)'!$1:$5000,A4444,FALSE)&gt;0,
HLOOKUP($D$1,'vInfo (Imported)'!$1:$5000,A4444,FALSE),
"")</f>
        <v/>
      </c>
      <c r="E4444" t="str">
        <f>IF(HLOOKUP("Category",'vInfo (Imported)'!$1:$5000,A4444,FALSE)&gt;0,
HLOOKUP("Category",'vInfo (Imported)'!$1:$5000,A4444,FALSE),
"")</f>
        <v/>
      </c>
      <c r="F4444" t="str">
        <f>IF(HLOOKUP("OS according to the configuration file",'vInfo (Imported)'!$1:$5000,A4444,FALSE)&gt;0,
HLOOKUP("OS according to the configuration file",'vInfo (Imported)'!$1:$5000,A4444,FALSE),
"")</f>
        <v/>
      </c>
      <c r="G4444" s="1" t="str">
        <f>IF(HLOOKUP("Cluster",'vInfo (Imported)'!$1:$5000,A4444,FALSE)&gt;0,
HLOOKUP("Cluster",'vInfo (Imported)'!$1:$5000,A4444,FALSE),
"")</f>
        <v/>
      </c>
      <c r="K4444" s="28">
        <f>'vCluster (Imported)'!A4444</f>
        <v>0</v>
      </c>
      <c r="L4444">
        <f t="shared" si="417"/>
        <v>0</v>
      </c>
      <c r="M4444">
        <f t="shared" si="418"/>
        <v>0</v>
      </c>
      <c r="N4444">
        <f t="shared" si="419"/>
        <v>0</v>
      </c>
      <c r="O4444" s="1">
        <f t="shared" si="420"/>
        <v>0</v>
      </c>
      <c r="P4444">
        <f>SUMIFS('vCluster (Imported)'!$G:$G,'vCluster (Imported)'!$A:$A,K4444)</f>
        <v>0</v>
      </c>
      <c r="Q4444">
        <f t="shared" si="421"/>
        <v>0</v>
      </c>
    </row>
    <row r="4445" spans="1:17" x14ac:dyDescent="0.3">
      <c r="A4445">
        <f t="shared" si="416"/>
        <v>4445</v>
      </c>
      <c r="B4445" t="str">
        <f>IF(HLOOKUP("Memory",'vInfo (Imported)'!$1:$5000,A4445,FALSE)&gt;0,HLOOKUP("Memory",'vInfo (Imported)'!$1:$5000,A4445,FALSE),"")</f>
        <v/>
      </c>
      <c r="C4445" t="str">
        <f>IF(HLOOKUP("CPUs",'vInfo (Imported)'!$1:$5000,A4445,FALSE)&gt;0,
HLOOKUP("CPUs",'vInfo (Imported)'!$1:$5000,A4445,FALSE),
"")</f>
        <v/>
      </c>
      <c r="D4445" t="str">
        <f>IF(HLOOKUP($D$1,'vInfo (Imported)'!$1:$5000,A4445,FALSE)&gt;0,
HLOOKUP($D$1,'vInfo (Imported)'!$1:$5000,A4445,FALSE),
"")</f>
        <v/>
      </c>
      <c r="E4445" t="str">
        <f>IF(HLOOKUP("Category",'vInfo (Imported)'!$1:$5000,A4445,FALSE)&gt;0,
HLOOKUP("Category",'vInfo (Imported)'!$1:$5000,A4445,FALSE),
"")</f>
        <v/>
      </c>
      <c r="F4445" t="str">
        <f>IF(HLOOKUP("OS according to the configuration file",'vInfo (Imported)'!$1:$5000,A4445,FALSE)&gt;0,
HLOOKUP("OS according to the configuration file",'vInfo (Imported)'!$1:$5000,A4445,FALSE),
"")</f>
        <v/>
      </c>
      <c r="G4445" s="1" t="str">
        <f>IF(HLOOKUP("Cluster",'vInfo (Imported)'!$1:$5000,A4445,FALSE)&gt;0,
HLOOKUP("Cluster",'vInfo (Imported)'!$1:$5000,A4445,FALSE),
"")</f>
        <v/>
      </c>
      <c r="K4445" s="28">
        <f>'vCluster (Imported)'!A4445</f>
        <v>0</v>
      </c>
      <c r="L4445">
        <f t="shared" si="417"/>
        <v>0</v>
      </c>
      <c r="M4445">
        <f t="shared" si="418"/>
        <v>0</v>
      </c>
      <c r="N4445">
        <f t="shared" si="419"/>
        <v>0</v>
      </c>
      <c r="O4445" s="1">
        <f t="shared" si="420"/>
        <v>0</v>
      </c>
      <c r="P4445">
        <f>SUMIFS('vCluster (Imported)'!$G:$G,'vCluster (Imported)'!$A:$A,K4445)</f>
        <v>0</v>
      </c>
      <c r="Q4445">
        <f t="shared" si="421"/>
        <v>0</v>
      </c>
    </row>
    <row r="4446" spans="1:17" x14ac:dyDescent="0.3">
      <c r="A4446">
        <f t="shared" si="416"/>
        <v>4446</v>
      </c>
      <c r="B4446" t="str">
        <f>IF(HLOOKUP("Memory",'vInfo (Imported)'!$1:$5000,A4446,FALSE)&gt;0,HLOOKUP("Memory",'vInfo (Imported)'!$1:$5000,A4446,FALSE),"")</f>
        <v/>
      </c>
      <c r="C4446" t="str">
        <f>IF(HLOOKUP("CPUs",'vInfo (Imported)'!$1:$5000,A4446,FALSE)&gt;0,
HLOOKUP("CPUs",'vInfo (Imported)'!$1:$5000,A4446,FALSE),
"")</f>
        <v/>
      </c>
      <c r="D4446" t="str">
        <f>IF(HLOOKUP($D$1,'vInfo (Imported)'!$1:$5000,A4446,FALSE)&gt;0,
HLOOKUP($D$1,'vInfo (Imported)'!$1:$5000,A4446,FALSE),
"")</f>
        <v/>
      </c>
      <c r="E4446" t="str">
        <f>IF(HLOOKUP("Category",'vInfo (Imported)'!$1:$5000,A4446,FALSE)&gt;0,
HLOOKUP("Category",'vInfo (Imported)'!$1:$5000,A4446,FALSE),
"")</f>
        <v/>
      </c>
      <c r="F4446" t="str">
        <f>IF(HLOOKUP("OS according to the configuration file",'vInfo (Imported)'!$1:$5000,A4446,FALSE)&gt;0,
HLOOKUP("OS according to the configuration file",'vInfo (Imported)'!$1:$5000,A4446,FALSE),
"")</f>
        <v/>
      </c>
      <c r="G4446" s="1" t="str">
        <f>IF(HLOOKUP("Cluster",'vInfo (Imported)'!$1:$5000,A4446,FALSE)&gt;0,
HLOOKUP("Cluster",'vInfo (Imported)'!$1:$5000,A4446,FALSE),
"")</f>
        <v/>
      </c>
      <c r="K4446" s="28">
        <f>'vCluster (Imported)'!A4446</f>
        <v>0</v>
      </c>
      <c r="L4446">
        <f t="shared" si="417"/>
        <v>0</v>
      </c>
      <c r="M4446">
        <f t="shared" si="418"/>
        <v>0</v>
      </c>
      <c r="N4446">
        <f t="shared" si="419"/>
        <v>0</v>
      </c>
      <c r="O4446" s="1">
        <f t="shared" si="420"/>
        <v>0</v>
      </c>
      <c r="P4446">
        <f>SUMIFS('vCluster (Imported)'!$G:$G,'vCluster (Imported)'!$A:$A,K4446)</f>
        <v>0</v>
      </c>
      <c r="Q4446">
        <f t="shared" si="421"/>
        <v>0</v>
      </c>
    </row>
    <row r="4447" spans="1:17" x14ac:dyDescent="0.3">
      <c r="A4447">
        <f t="shared" si="416"/>
        <v>4447</v>
      </c>
      <c r="B4447" t="str">
        <f>IF(HLOOKUP("Memory",'vInfo (Imported)'!$1:$5000,A4447,FALSE)&gt;0,HLOOKUP("Memory",'vInfo (Imported)'!$1:$5000,A4447,FALSE),"")</f>
        <v/>
      </c>
      <c r="C4447" t="str">
        <f>IF(HLOOKUP("CPUs",'vInfo (Imported)'!$1:$5000,A4447,FALSE)&gt;0,
HLOOKUP("CPUs",'vInfo (Imported)'!$1:$5000,A4447,FALSE),
"")</f>
        <v/>
      </c>
      <c r="D4447" t="str">
        <f>IF(HLOOKUP($D$1,'vInfo (Imported)'!$1:$5000,A4447,FALSE)&gt;0,
HLOOKUP($D$1,'vInfo (Imported)'!$1:$5000,A4447,FALSE),
"")</f>
        <v/>
      </c>
      <c r="E4447" t="str">
        <f>IF(HLOOKUP("Category",'vInfo (Imported)'!$1:$5000,A4447,FALSE)&gt;0,
HLOOKUP("Category",'vInfo (Imported)'!$1:$5000,A4447,FALSE),
"")</f>
        <v/>
      </c>
      <c r="F4447" t="str">
        <f>IF(HLOOKUP("OS according to the configuration file",'vInfo (Imported)'!$1:$5000,A4447,FALSE)&gt;0,
HLOOKUP("OS according to the configuration file",'vInfo (Imported)'!$1:$5000,A4447,FALSE),
"")</f>
        <v/>
      </c>
      <c r="G4447" s="1" t="str">
        <f>IF(HLOOKUP("Cluster",'vInfo (Imported)'!$1:$5000,A4447,FALSE)&gt;0,
HLOOKUP("Cluster",'vInfo (Imported)'!$1:$5000,A4447,FALSE),
"")</f>
        <v/>
      </c>
      <c r="K4447" s="28">
        <f>'vCluster (Imported)'!A4447</f>
        <v>0</v>
      </c>
      <c r="L4447">
        <f t="shared" si="417"/>
        <v>0</v>
      </c>
      <c r="M4447">
        <f t="shared" si="418"/>
        <v>0</v>
      </c>
      <c r="N4447">
        <f t="shared" si="419"/>
        <v>0</v>
      </c>
      <c r="O4447" s="1">
        <f t="shared" si="420"/>
        <v>0</v>
      </c>
      <c r="P4447">
        <f>SUMIFS('vCluster (Imported)'!$G:$G,'vCluster (Imported)'!$A:$A,K4447)</f>
        <v>0</v>
      </c>
      <c r="Q4447">
        <f t="shared" si="421"/>
        <v>0</v>
      </c>
    </row>
    <row r="4448" spans="1:17" x14ac:dyDescent="0.3">
      <c r="A4448">
        <f t="shared" si="416"/>
        <v>4448</v>
      </c>
      <c r="B4448" t="str">
        <f>IF(HLOOKUP("Memory",'vInfo (Imported)'!$1:$5000,A4448,FALSE)&gt;0,HLOOKUP("Memory",'vInfo (Imported)'!$1:$5000,A4448,FALSE),"")</f>
        <v/>
      </c>
      <c r="C4448" t="str">
        <f>IF(HLOOKUP("CPUs",'vInfo (Imported)'!$1:$5000,A4448,FALSE)&gt;0,
HLOOKUP("CPUs",'vInfo (Imported)'!$1:$5000,A4448,FALSE),
"")</f>
        <v/>
      </c>
      <c r="D4448" t="str">
        <f>IF(HLOOKUP($D$1,'vInfo (Imported)'!$1:$5000,A4448,FALSE)&gt;0,
HLOOKUP($D$1,'vInfo (Imported)'!$1:$5000,A4448,FALSE),
"")</f>
        <v/>
      </c>
      <c r="E4448" t="str">
        <f>IF(HLOOKUP("Category",'vInfo (Imported)'!$1:$5000,A4448,FALSE)&gt;0,
HLOOKUP("Category",'vInfo (Imported)'!$1:$5000,A4448,FALSE),
"")</f>
        <v/>
      </c>
      <c r="F4448" t="str">
        <f>IF(HLOOKUP("OS according to the configuration file",'vInfo (Imported)'!$1:$5000,A4448,FALSE)&gt;0,
HLOOKUP("OS according to the configuration file",'vInfo (Imported)'!$1:$5000,A4448,FALSE),
"")</f>
        <v/>
      </c>
      <c r="G4448" s="1" t="str">
        <f>IF(HLOOKUP("Cluster",'vInfo (Imported)'!$1:$5000,A4448,FALSE)&gt;0,
HLOOKUP("Cluster",'vInfo (Imported)'!$1:$5000,A4448,FALSE),
"")</f>
        <v/>
      </c>
      <c r="K4448" s="28">
        <f>'vCluster (Imported)'!A4448</f>
        <v>0</v>
      </c>
      <c r="L4448">
        <f t="shared" si="417"/>
        <v>0</v>
      </c>
      <c r="M4448">
        <f t="shared" si="418"/>
        <v>0</v>
      </c>
      <c r="N4448">
        <f t="shared" si="419"/>
        <v>0</v>
      </c>
      <c r="O4448" s="1">
        <f t="shared" si="420"/>
        <v>0</v>
      </c>
      <c r="P4448">
        <f>SUMIFS('vCluster (Imported)'!$G:$G,'vCluster (Imported)'!$A:$A,K4448)</f>
        <v>0</v>
      </c>
      <c r="Q4448">
        <f t="shared" si="421"/>
        <v>0</v>
      </c>
    </row>
    <row r="4449" spans="1:17" x14ac:dyDescent="0.3">
      <c r="A4449">
        <f t="shared" si="416"/>
        <v>4449</v>
      </c>
      <c r="B4449" t="str">
        <f>IF(HLOOKUP("Memory",'vInfo (Imported)'!$1:$5000,A4449,FALSE)&gt;0,HLOOKUP("Memory",'vInfo (Imported)'!$1:$5000,A4449,FALSE),"")</f>
        <v/>
      </c>
      <c r="C4449" t="str">
        <f>IF(HLOOKUP("CPUs",'vInfo (Imported)'!$1:$5000,A4449,FALSE)&gt;0,
HLOOKUP("CPUs",'vInfo (Imported)'!$1:$5000,A4449,FALSE),
"")</f>
        <v/>
      </c>
      <c r="D4449" t="str">
        <f>IF(HLOOKUP($D$1,'vInfo (Imported)'!$1:$5000,A4449,FALSE)&gt;0,
HLOOKUP($D$1,'vInfo (Imported)'!$1:$5000,A4449,FALSE),
"")</f>
        <v/>
      </c>
      <c r="E4449" t="str">
        <f>IF(HLOOKUP("Category",'vInfo (Imported)'!$1:$5000,A4449,FALSE)&gt;0,
HLOOKUP("Category",'vInfo (Imported)'!$1:$5000,A4449,FALSE),
"")</f>
        <v/>
      </c>
      <c r="F4449" t="str">
        <f>IF(HLOOKUP("OS according to the configuration file",'vInfo (Imported)'!$1:$5000,A4449,FALSE)&gt;0,
HLOOKUP("OS according to the configuration file",'vInfo (Imported)'!$1:$5000,A4449,FALSE),
"")</f>
        <v/>
      </c>
      <c r="G4449" s="1" t="str">
        <f>IF(HLOOKUP("Cluster",'vInfo (Imported)'!$1:$5000,A4449,FALSE)&gt;0,
HLOOKUP("Cluster",'vInfo (Imported)'!$1:$5000,A4449,FALSE),
"")</f>
        <v/>
      </c>
      <c r="K4449" s="28">
        <f>'vCluster (Imported)'!A4449</f>
        <v>0</v>
      </c>
      <c r="L4449">
        <f t="shared" si="417"/>
        <v>0</v>
      </c>
      <c r="M4449">
        <f t="shared" si="418"/>
        <v>0</v>
      </c>
      <c r="N4449">
        <f t="shared" si="419"/>
        <v>0</v>
      </c>
      <c r="O4449" s="1">
        <f t="shared" si="420"/>
        <v>0</v>
      </c>
      <c r="P4449">
        <f>SUMIFS('vCluster (Imported)'!$G:$G,'vCluster (Imported)'!$A:$A,K4449)</f>
        <v>0</v>
      </c>
      <c r="Q4449">
        <f t="shared" si="421"/>
        <v>0</v>
      </c>
    </row>
    <row r="4450" spans="1:17" x14ac:dyDescent="0.3">
      <c r="A4450">
        <f t="shared" si="416"/>
        <v>4450</v>
      </c>
      <c r="B4450" t="str">
        <f>IF(HLOOKUP("Memory",'vInfo (Imported)'!$1:$5000,A4450,FALSE)&gt;0,HLOOKUP("Memory",'vInfo (Imported)'!$1:$5000,A4450,FALSE),"")</f>
        <v/>
      </c>
      <c r="C4450" t="str">
        <f>IF(HLOOKUP("CPUs",'vInfo (Imported)'!$1:$5000,A4450,FALSE)&gt;0,
HLOOKUP("CPUs",'vInfo (Imported)'!$1:$5000,A4450,FALSE),
"")</f>
        <v/>
      </c>
      <c r="D4450" t="str">
        <f>IF(HLOOKUP($D$1,'vInfo (Imported)'!$1:$5000,A4450,FALSE)&gt;0,
HLOOKUP($D$1,'vInfo (Imported)'!$1:$5000,A4450,FALSE),
"")</f>
        <v/>
      </c>
      <c r="E4450" t="str">
        <f>IF(HLOOKUP("Category",'vInfo (Imported)'!$1:$5000,A4450,FALSE)&gt;0,
HLOOKUP("Category",'vInfo (Imported)'!$1:$5000,A4450,FALSE),
"")</f>
        <v/>
      </c>
      <c r="F4450" t="str">
        <f>IF(HLOOKUP("OS according to the configuration file",'vInfo (Imported)'!$1:$5000,A4450,FALSE)&gt;0,
HLOOKUP("OS according to the configuration file",'vInfo (Imported)'!$1:$5000,A4450,FALSE),
"")</f>
        <v/>
      </c>
      <c r="G4450" s="1" t="str">
        <f>IF(HLOOKUP("Cluster",'vInfo (Imported)'!$1:$5000,A4450,FALSE)&gt;0,
HLOOKUP("Cluster",'vInfo (Imported)'!$1:$5000,A4450,FALSE),
"")</f>
        <v/>
      </c>
      <c r="K4450" s="28">
        <f>'vCluster (Imported)'!A4450</f>
        <v>0</v>
      </c>
      <c r="L4450">
        <f t="shared" si="417"/>
        <v>0</v>
      </c>
      <c r="M4450">
        <f t="shared" si="418"/>
        <v>0</v>
      </c>
      <c r="N4450">
        <f t="shared" si="419"/>
        <v>0</v>
      </c>
      <c r="O4450" s="1">
        <f t="shared" si="420"/>
        <v>0</v>
      </c>
      <c r="P4450">
        <f>SUMIFS('vCluster (Imported)'!$G:$G,'vCluster (Imported)'!$A:$A,K4450)</f>
        <v>0</v>
      </c>
      <c r="Q4450">
        <f t="shared" si="421"/>
        <v>0</v>
      </c>
    </row>
    <row r="4451" spans="1:17" x14ac:dyDescent="0.3">
      <c r="A4451">
        <f t="shared" si="416"/>
        <v>4451</v>
      </c>
      <c r="B4451" t="str">
        <f>IF(HLOOKUP("Memory",'vInfo (Imported)'!$1:$5000,A4451,FALSE)&gt;0,HLOOKUP("Memory",'vInfo (Imported)'!$1:$5000,A4451,FALSE),"")</f>
        <v/>
      </c>
      <c r="C4451" t="str">
        <f>IF(HLOOKUP("CPUs",'vInfo (Imported)'!$1:$5000,A4451,FALSE)&gt;0,
HLOOKUP("CPUs",'vInfo (Imported)'!$1:$5000,A4451,FALSE),
"")</f>
        <v/>
      </c>
      <c r="D4451" t="str">
        <f>IF(HLOOKUP($D$1,'vInfo (Imported)'!$1:$5000,A4451,FALSE)&gt;0,
HLOOKUP($D$1,'vInfo (Imported)'!$1:$5000,A4451,FALSE),
"")</f>
        <v/>
      </c>
      <c r="E4451" t="str">
        <f>IF(HLOOKUP("Category",'vInfo (Imported)'!$1:$5000,A4451,FALSE)&gt;0,
HLOOKUP("Category",'vInfo (Imported)'!$1:$5000,A4451,FALSE),
"")</f>
        <v/>
      </c>
      <c r="F4451" t="str">
        <f>IF(HLOOKUP("OS according to the configuration file",'vInfo (Imported)'!$1:$5000,A4451,FALSE)&gt;0,
HLOOKUP("OS according to the configuration file",'vInfo (Imported)'!$1:$5000,A4451,FALSE),
"")</f>
        <v/>
      </c>
      <c r="G4451" s="1" t="str">
        <f>IF(HLOOKUP("Cluster",'vInfo (Imported)'!$1:$5000,A4451,FALSE)&gt;0,
HLOOKUP("Cluster",'vInfo (Imported)'!$1:$5000,A4451,FALSE),
"")</f>
        <v/>
      </c>
      <c r="K4451" s="28">
        <f>'vCluster (Imported)'!A4451</f>
        <v>0</v>
      </c>
      <c r="L4451">
        <f t="shared" si="417"/>
        <v>0</v>
      </c>
      <c r="M4451">
        <f t="shared" si="418"/>
        <v>0</v>
      </c>
      <c r="N4451">
        <f t="shared" si="419"/>
        <v>0</v>
      </c>
      <c r="O4451" s="1">
        <f t="shared" si="420"/>
        <v>0</v>
      </c>
      <c r="P4451">
        <f>SUMIFS('vCluster (Imported)'!$G:$G,'vCluster (Imported)'!$A:$A,K4451)</f>
        <v>0</v>
      </c>
      <c r="Q4451">
        <f t="shared" si="421"/>
        <v>0</v>
      </c>
    </row>
    <row r="4452" spans="1:17" x14ac:dyDescent="0.3">
      <c r="A4452">
        <f t="shared" si="416"/>
        <v>4452</v>
      </c>
      <c r="B4452" t="str">
        <f>IF(HLOOKUP("Memory",'vInfo (Imported)'!$1:$5000,A4452,FALSE)&gt;0,HLOOKUP("Memory",'vInfo (Imported)'!$1:$5000,A4452,FALSE),"")</f>
        <v/>
      </c>
      <c r="C4452" t="str">
        <f>IF(HLOOKUP("CPUs",'vInfo (Imported)'!$1:$5000,A4452,FALSE)&gt;0,
HLOOKUP("CPUs",'vInfo (Imported)'!$1:$5000,A4452,FALSE),
"")</f>
        <v/>
      </c>
      <c r="D4452" t="str">
        <f>IF(HLOOKUP($D$1,'vInfo (Imported)'!$1:$5000,A4452,FALSE)&gt;0,
HLOOKUP($D$1,'vInfo (Imported)'!$1:$5000,A4452,FALSE),
"")</f>
        <v/>
      </c>
      <c r="E4452" t="str">
        <f>IF(HLOOKUP("Category",'vInfo (Imported)'!$1:$5000,A4452,FALSE)&gt;0,
HLOOKUP("Category",'vInfo (Imported)'!$1:$5000,A4452,FALSE),
"")</f>
        <v/>
      </c>
      <c r="F4452" t="str">
        <f>IF(HLOOKUP("OS according to the configuration file",'vInfo (Imported)'!$1:$5000,A4452,FALSE)&gt;0,
HLOOKUP("OS according to the configuration file",'vInfo (Imported)'!$1:$5000,A4452,FALSE),
"")</f>
        <v/>
      </c>
      <c r="G4452" s="1" t="str">
        <f>IF(HLOOKUP("Cluster",'vInfo (Imported)'!$1:$5000,A4452,FALSE)&gt;0,
HLOOKUP("Cluster",'vInfo (Imported)'!$1:$5000,A4452,FALSE),
"")</f>
        <v/>
      </c>
      <c r="K4452" s="28">
        <f>'vCluster (Imported)'!A4452</f>
        <v>0</v>
      </c>
      <c r="L4452">
        <f t="shared" si="417"/>
        <v>0</v>
      </c>
      <c r="M4452">
        <f t="shared" si="418"/>
        <v>0</v>
      </c>
      <c r="N4452">
        <f t="shared" si="419"/>
        <v>0</v>
      </c>
      <c r="O4452" s="1">
        <f t="shared" si="420"/>
        <v>0</v>
      </c>
      <c r="P4452">
        <f>SUMIFS('vCluster (Imported)'!$G:$G,'vCluster (Imported)'!$A:$A,K4452)</f>
        <v>0</v>
      </c>
      <c r="Q4452">
        <f t="shared" si="421"/>
        <v>0</v>
      </c>
    </row>
    <row r="4453" spans="1:17" x14ac:dyDescent="0.3">
      <c r="A4453">
        <f t="shared" si="416"/>
        <v>4453</v>
      </c>
      <c r="B4453" t="str">
        <f>IF(HLOOKUP("Memory",'vInfo (Imported)'!$1:$5000,A4453,FALSE)&gt;0,HLOOKUP("Memory",'vInfo (Imported)'!$1:$5000,A4453,FALSE),"")</f>
        <v/>
      </c>
      <c r="C4453" t="str">
        <f>IF(HLOOKUP("CPUs",'vInfo (Imported)'!$1:$5000,A4453,FALSE)&gt;0,
HLOOKUP("CPUs",'vInfo (Imported)'!$1:$5000,A4453,FALSE),
"")</f>
        <v/>
      </c>
      <c r="D4453" t="str">
        <f>IF(HLOOKUP($D$1,'vInfo (Imported)'!$1:$5000,A4453,FALSE)&gt;0,
HLOOKUP($D$1,'vInfo (Imported)'!$1:$5000,A4453,FALSE),
"")</f>
        <v/>
      </c>
      <c r="E4453" t="str">
        <f>IF(HLOOKUP("Category",'vInfo (Imported)'!$1:$5000,A4453,FALSE)&gt;0,
HLOOKUP("Category",'vInfo (Imported)'!$1:$5000,A4453,FALSE),
"")</f>
        <v/>
      </c>
      <c r="F4453" t="str">
        <f>IF(HLOOKUP("OS according to the configuration file",'vInfo (Imported)'!$1:$5000,A4453,FALSE)&gt;0,
HLOOKUP("OS according to the configuration file",'vInfo (Imported)'!$1:$5000,A4453,FALSE),
"")</f>
        <v/>
      </c>
      <c r="G4453" s="1" t="str">
        <f>IF(HLOOKUP("Cluster",'vInfo (Imported)'!$1:$5000,A4453,FALSE)&gt;0,
HLOOKUP("Cluster",'vInfo (Imported)'!$1:$5000,A4453,FALSE),
"")</f>
        <v/>
      </c>
      <c r="K4453" s="28">
        <f>'vCluster (Imported)'!A4453</f>
        <v>0</v>
      </c>
      <c r="L4453">
        <f t="shared" si="417"/>
        <v>0</v>
      </c>
      <c r="M4453">
        <f t="shared" si="418"/>
        <v>0</v>
      </c>
      <c r="N4453">
        <f t="shared" si="419"/>
        <v>0</v>
      </c>
      <c r="O4453" s="1">
        <f t="shared" si="420"/>
        <v>0</v>
      </c>
      <c r="P4453">
        <f>SUMIFS('vCluster (Imported)'!$G:$G,'vCluster (Imported)'!$A:$A,K4453)</f>
        <v>0</v>
      </c>
      <c r="Q4453">
        <f t="shared" si="421"/>
        <v>0</v>
      </c>
    </row>
    <row r="4454" spans="1:17" x14ac:dyDescent="0.3">
      <c r="A4454">
        <f t="shared" si="416"/>
        <v>4454</v>
      </c>
      <c r="B4454" t="str">
        <f>IF(HLOOKUP("Memory",'vInfo (Imported)'!$1:$5000,A4454,FALSE)&gt;0,HLOOKUP("Memory",'vInfo (Imported)'!$1:$5000,A4454,FALSE),"")</f>
        <v/>
      </c>
      <c r="C4454" t="str">
        <f>IF(HLOOKUP("CPUs",'vInfo (Imported)'!$1:$5000,A4454,FALSE)&gt;0,
HLOOKUP("CPUs",'vInfo (Imported)'!$1:$5000,A4454,FALSE),
"")</f>
        <v/>
      </c>
      <c r="D4454" t="str">
        <f>IF(HLOOKUP($D$1,'vInfo (Imported)'!$1:$5000,A4454,FALSE)&gt;0,
HLOOKUP($D$1,'vInfo (Imported)'!$1:$5000,A4454,FALSE),
"")</f>
        <v/>
      </c>
      <c r="E4454" t="str">
        <f>IF(HLOOKUP("Category",'vInfo (Imported)'!$1:$5000,A4454,FALSE)&gt;0,
HLOOKUP("Category",'vInfo (Imported)'!$1:$5000,A4454,FALSE),
"")</f>
        <v/>
      </c>
      <c r="F4454" t="str">
        <f>IF(HLOOKUP("OS according to the configuration file",'vInfo (Imported)'!$1:$5000,A4454,FALSE)&gt;0,
HLOOKUP("OS according to the configuration file",'vInfo (Imported)'!$1:$5000,A4454,FALSE),
"")</f>
        <v/>
      </c>
      <c r="G4454" s="1" t="str">
        <f>IF(HLOOKUP("Cluster",'vInfo (Imported)'!$1:$5000,A4454,FALSE)&gt;0,
HLOOKUP("Cluster",'vInfo (Imported)'!$1:$5000,A4454,FALSE),
"")</f>
        <v/>
      </c>
      <c r="K4454" s="28">
        <f>'vCluster (Imported)'!A4454</f>
        <v>0</v>
      </c>
      <c r="L4454">
        <f t="shared" si="417"/>
        <v>0</v>
      </c>
      <c r="M4454">
        <f t="shared" si="418"/>
        <v>0</v>
      </c>
      <c r="N4454">
        <f t="shared" si="419"/>
        <v>0</v>
      </c>
      <c r="O4454" s="1">
        <f t="shared" si="420"/>
        <v>0</v>
      </c>
      <c r="P4454">
        <f>SUMIFS('vCluster (Imported)'!$G:$G,'vCluster (Imported)'!$A:$A,K4454)</f>
        <v>0</v>
      </c>
      <c r="Q4454">
        <f t="shared" si="421"/>
        <v>0</v>
      </c>
    </row>
    <row r="4455" spans="1:17" x14ac:dyDescent="0.3">
      <c r="A4455">
        <f t="shared" si="416"/>
        <v>4455</v>
      </c>
      <c r="B4455" t="str">
        <f>IF(HLOOKUP("Memory",'vInfo (Imported)'!$1:$5000,A4455,FALSE)&gt;0,HLOOKUP("Memory",'vInfo (Imported)'!$1:$5000,A4455,FALSE),"")</f>
        <v/>
      </c>
      <c r="C4455" t="str">
        <f>IF(HLOOKUP("CPUs",'vInfo (Imported)'!$1:$5000,A4455,FALSE)&gt;0,
HLOOKUP("CPUs",'vInfo (Imported)'!$1:$5000,A4455,FALSE),
"")</f>
        <v/>
      </c>
      <c r="D4455" t="str">
        <f>IF(HLOOKUP($D$1,'vInfo (Imported)'!$1:$5000,A4455,FALSE)&gt;0,
HLOOKUP($D$1,'vInfo (Imported)'!$1:$5000,A4455,FALSE),
"")</f>
        <v/>
      </c>
      <c r="E4455" t="str">
        <f>IF(HLOOKUP("Category",'vInfo (Imported)'!$1:$5000,A4455,FALSE)&gt;0,
HLOOKUP("Category",'vInfo (Imported)'!$1:$5000,A4455,FALSE),
"")</f>
        <v/>
      </c>
      <c r="F4455" t="str">
        <f>IF(HLOOKUP("OS according to the configuration file",'vInfo (Imported)'!$1:$5000,A4455,FALSE)&gt;0,
HLOOKUP("OS according to the configuration file",'vInfo (Imported)'!$1:$5000,A4455,FALSE),
"")</f>
        <v/>
      </c>
      <c r="G4455" s="1" t="str">
        <f>IF(HLOOKUP("Cluster",'vInfo (Imported)'!$1:$5000,A4455,FALSE)&gt;0,
HLOOKUP("Cluster",'vInfo (Imported)'!$1:$5000,A4455,FALSE),
"")</f>
        <v/>
      </c>
      <c r="K4455" s="28">
        <f>'vCluster (Imported)'!A4455</f>
        <v>0</v>
      </c>
      <c r="L4455">
        <f t="shared" si="417"/>
        <v>0</v>
      </c>
      <c r="M4455">
        <f t="shared" si="418"/>
        <v>0</v>
      </c>
      <c r="N4455">
        <f t="shared" si="419"/>
        <v>0</v>
      </c>
      <c r="O4455" s="1">
        <f t="shared" si="420"/>
        <v>0</v>
      </c>
      <c r="P4455">
        <f>SUMIFS('vCluster (Imported)'!$G:$G,'vCluster (Imported)'!$A:$A,K4455)</f>
        <v>0</v>
      </c>
      <c r="Q4455">
        <f t="shared" si="421"/>
        <v>0</v>
      </c>
    </row>
    <row r="4456" spans="1:17" x14ac:dyDescent="0.3">
      <c r="A4456">
        <f t="shared" si="416"/>
        <v>4456</v>
      </c>
      <c r="B4456" t="str">
        <f>IF(HLOOKUP("Memory",'vInfo (Imported)'!$1:$5000,A4456,FALSE)&gt;0,HLOOKUP("Memory",'vInfo (Imported)'!$1:$5000,A4456,FALSE),"")</f>
        <v/>
      </c>
      <c r="C4456" t="str">
        <f>IF(HLOOKUP("CPUs",'vInfo (Imported)'!$1:$5000,A4456,FALSE)&gt;0,
HLOOKUP("CPUs",'vInfo (Imported)'!$1:$5000,A4456,FALSE),
"")</f>
        <v/>
      </c>
      <c r="D4456" t="str">
        <f>IF(HLOOKUP($D$1,'vInfo (Imported)'!$1:$5000,A4456,FALSE)&gt;0,
HLOOKUP($D$1,'vInfo (Imported)'!$1:$5000,A4456,FALSE),
"")</f>
        <v/>
      </c>
      <c r="E4456" t="str">
        <f>IF(HLOOKUP("Category",'vInfo (Imported)'!$1:$5000,A4456,FALSE)&gt;0,
HLOOKUP("Category",'vInfo (Imported)'!$1:$5000,A4456,FALSE),
"")</f>
        <v/>
      </c>
      <c r="F4456" t="str">
        <f>IF(HLOOKUP("OS according to the configuration file",'vInfo (Imported)'!$1:$5000,A4456,FALSE)&gt;0,
HLOOKUP("OS according to the configuration file",'vInfo (Imported)'!$1:$5000,A4456,FALSE),
"")</f>
        <v/>
      </c>
      <c r="G4456" s="1" t="str">
        <f>IF(HLOOKUP("Cluster",'vInfo (Imported)'!$1:$5000,A4456,FALSE)&gt;0,
HLOOKUP("Cluster",'vInfo (Imported)'!$1:$5000,A4456,FALSE),
"")</f>
        <v/>
      </c>
      <c r="K4456" s="28">
        <f>'vCluster (Imported)'!A4456</f>
        <v>0</v>
      </c>
      <c r="L4456">
        <f t="shared" si="417"/>
        <v>0</v>
      </c>
      <c r="M4456">
        <f t="shared" si="418"/>
        <v>0</v>
      </c>
      <c r="N4456">
        <f t="shared" si="419"/>
        <v>0</v>
      </c>
      <c r="O4456" s="1">
        <f t="shared" si="420"/>
        <v>0</v>
      </c>
      <c r="P4456">
        <f>SUMIFS('vCluster (Imported)'!$G:$G,'vCluster (Imported)'!$A:$A,K4456)</f>
        <v>0</v>
      </c>
      <c r="Q4456">
        <f t="shared" si="421"/>
        <v>0</v>
      </c>
    </row>
    <row r="4457" spans="1:17" x14ac:dyDescent="0.3">
      <c r="A4457">
        <f t="shared" si="416"/>
        <v>4457</v>
      </c>
      <c r="B4457" t="str">
        <f>IF(HLOOKUP("Memory",'vInfo (Imported)'!$1:$5000,A4457,FALSE)&gt;0,HLOOKUP("Memory",'vInfo (Imported)'!$1:$5000,A4457,FALSE),"")</f>
        <v/>
      </c>
      <c r="C4457" t="str">
        <f>IF(HLOOKUP("CPUs",'vInfo (Imported)'!$1:$5000,A4457,FALSE)&gt;0,
HLOOKUP("CPUs",'vInfo (Imported)'!$1:$5000,A4457,FALSE),
"")</f>
        <v/>
      </c>
      <c r="D4457" t="str">
        <f>IF(HLOOKUP($D$1,'vInfo (Imported)'!$1:$5000,A4457,FALSE)&gt;0,
HLOOKUP($D$1,'vInfo (Imported)'!$1:$5000,A4457,FALSE),
"")</f>
        <v/>
      </c>
      <c r="E4457" t="str">
        <f>IF(HLOOKUP("Category",'vInfo (Imported)'!$1:$5000,A4457,FALSE)&gt;0,
HLOOKUP("Category",'vInfo (Imported)'!$1:$5000,A4457,FALSE),
"")</f>
        <v/>
      </c>
      <c r="F4457" t="str">
        <f>IF(HLOOKUP("OS according to the configuration file",'vInfo (Imported)'!$1:$5000,A4457,FALSE)&gt;0,
HLOOKUP("OS according to the configuration file",'vInfo (Imported)'!$1:$5000,A4457,FALSE),
"")</f>
        <v/>
      </c>
      <c r="G4457" s="1" t="str">
        <f>IF(HLOOKUP("Cluster",'vInfo (Imported)'!$1:$5000,A4457,FALSE)&gt;0,
HLOOKUP("Cluster",'vInfo (Imported)'!$1:$5000,A4457,FALSE),
"")</f>
        <v/>
      </c>
      <c r="K4457" s="28">
        <f>'vCluster (Imported)'!A4457</f>
        <v>0</v>
      </c>
      <c r="L4457">
        <f t="shared" si="417"/>
        <v>0</v>
      </c>
      <c r="M4457">
        <f t="shared" si="418"/>
        <v>0</v>
      </c>
      <c r="N4457">
        <f t="shared" si="419"/>
        <v>0</v>
      </c>
      <c r="O4457" s="1">
        <f t="shared" si="420"/>
        <v>0</v>
      </c>
      <c r="P4457">
        <f>SUMIFS('vCluster (Imported)'!$G:$G,'vCluster (Imported)'!$A:$A,K4457)</f>
        <v>0</v>
      </c>
      <c r="Q4457">
        <f t="shared" si="421"/>
        <v>0</v>
      </c>
    </row>
    <row r="4458" spans="1:17" x14ac:dyDescent="0.3">
      <c r="A4458">
        <f t="shared" si="416"/>
        <v>4458</v>
      </c>
      <c r="B4458" t="str">
        <f>IF(HLOOKUP("Memory",'vInfo (Imported)'!$1:$5000,A4458,FALSE)&gt;0,HLOOKUP("Memory",'vInfo (Imported)'!$1:$5000,A4458,FALSE),"")</f>
        <v/>
      </c>
      <c r="C4458" t="str">
        <f>IF(HLOOKUP("CPUs",'vInfo (Imported)'!$1:$5000,A4458,FALSE)&gt;0,
HLOOKUP("CPUs",'vInfo (Imported)'!$1:$5000,A4458,FALSE),
"")</f>
        <v/>
      </c>
      <c r="D4458" t="str">
        <f>IF(HLOOKUP($D$1,'vInfo (Imported)'!$1:$5000,A4458,FALSE)&gt;0,
HLOOKUP($D$1,'vInfo (Imported)'!$1:$5000,A4458,FALSE),
"")</f>
        <v/>
      </c>
      <c r="E4458" t="str">
        <f>IF(HLOOKUP("Category",'vInfo (Imported)'!$1:$5000,A4458,FALSE)&gt;0,
HLOOKUP("Category",'vInfo (Imported)'!$1:$5000,A4458,FALSE),
"")</f>
        <v/>
      </c>
      <c r="F4458" t="str">
        <f>IF(HLOOKUP("OS according to the configuration file",'vInfo (Imported)'!$1:$5000,A4458,FALSE)&gt;0,
HLOOKUP("OS according to the configuration file",'vInfo (Imported)'!$1:$5000,A4458,FALSE),
"")</f>
        <v/>
      </c>
      <c r="G4458" s="1" t="str">
        <f>IF(HLOOKUP("Cluster",'vInfo (Imported)'!$1:$5000,A4458,FALSE)&gt;0,
HLOOKUP("Cluster",'vInfo (Imported)'!$1:$5000,A4458,FALSE),
"")</f>
        <v/>
      </c>
      <c r="K4458" s="28">
        <f>'vCluster (Imported)'!A4458</f>
        <v>0</v>
      </c>
      <c r="L4458">
        <f t="shared" si="417"/>
        <v>0</v>
      </c>
      <c r="M4458">
        <f t="shared" si="418"/>
        <v>0</v>
      </c>
      <c r="N4458">
        <f t="shared" si="419"/>
        <v>0</v>
      </c>
      <c r="O4458" s="1">
        <f t="shared" si="420"/>
        <v>0</v>
      </c>
      <c r="P4458">
        <f>SUMIFS('vCluster (Imported)'!$G:$G,'vCluster (Imported)'!$A:$A,K4458)</f>
        <v>0</v>
      </c>
      <c r="Q4458">
        <f t="shared" si="421"/>
        <v>0</v>
      </c>
    </row>
    <row r="4459" spans="1:17" x14ac:dyDescent="0.3">
      <c r="A4459">
        <f t="shared" si="416"/>
        <v>4459</v>
      </c>
      <c r="B4459" t="str">
        <f>IF(HLOOKUP("Memory",'vInfo (Imported)'!$1:$5000,A4459,FALSE)&gt;0,HLOOKUP("Memory",'vInfo (Imported)'!$1:$5000,A4459,FALSE),"")</f>
        <v/>
      </c>
      <c r="C4459" t="str">
        <f>IF(HLOOKUP("CPUs",'vInfo (Imported)'!$1:$5000,A4459,FALSE)&gt;0,
HLOOKUP("CPUs",'vInfo (Imported)'!$1:$5000,A4459,FALSE),
"")</f>
        <v/>
      </c>
      <c r="D4459" t="str">
        <f>IF(HLOOKUP($D$1,'vInfo (Imported)'!$1:$5000,A4459,FALSE)&gt;0,
HLOOKUP($D$1,'vInfo (Imported)'!$1:$5000,A4459,FALSE),
"")</f>
        <v/>
      </c>
      <c r="E4459" t="str">
        <f>IF(HLOOKUP("Category",'vInfo (Imported)'!$1:$5000,A4459,FALSE)&gt;0,
HLOOKUP("Category",'vInfo (Imported)'!$1:$5000,A4459,FALSE),
"")</f>
        <v/>
      </c>
      <c r="F4459" t="str">
        <f>IF(HLOOKUP("OS according to the configuration file",'vInfo (Imported)'!$1:$5000,A4459,FALSE)&gt;0,
HLOOKUP("OS according to the configuration file",'vInfo (Imported)'!$1:$5000,A4459,FALSE),
"")</f>
        <v/>
      </c>
      <c r="G4459" s="1" t="str">
        <f>IF(HLOOKUP("Cluster",'vInfo (Imported)'!$1:$5000,A4459,FALSE)&gt;0,
HLOOKUP("Cluster",'vInfo (Imported)'!$1:$5000,A4459,FALSE),
"")</f>
        <v/>
      </c>
      <c r="K4459" s="28">
        <f>'vCluster (Imported)'!A4459</f>
        <v>0</v>
      </c>
      <c r="L4459">
        <f t="shared" si="417"/>
        <v>0</v>
      </c>
      <c r="M4459">
        <f t="shared" si="418"/>
        <v>0</v>
      </c>
      <c r="N4459">
        <f t="shared" si="419"/>
        <v>0</v>
      </c>
      <c r="O4459" s="1">
        <f t="shared" si="420"/>
        <v>0</v>
      </c>
      <c r="P4459">
        <f>SUMIFS('vCluster (Imported)'!$G:$G,'vCluster (Imported)'!$A:$A,K4459)</f>
        <v>0</v>
      </c>
      <c r="Q4459">
        <f t="shared" si="421"/>
        <v>0</v>
      </c>
    </row>
    <row r="4460" spans="1:17" x14ac:dyDescent="0.3">
      <c r="A4460">
        <f t="shared" si="416"/>
        <v>4460</v>
      </c>
      <c r="B4460" t="str">
        <f>IF(HLOOKUP("Memory",'vInfo (Imported)'!$1:$5000,A4460,FALSE)&gt;0,HLOOKUP("Memory",'vInfo (Imported)'!$1:$5000,A4460,FALSE),"")</f>
        <v/>
      </c>
      <c r="C4460" t="str">
        <f>IF(HLOOKUP("CPUs",'vInfo (Imported)'!$1:$5000,A4460,FALSE)&gt;0,
HLOOKUP("CPUs",'vInfo (Imported)'!$1:$5000,A4460,FALSE),
"")</f>
        <v/>
      </c>
      <c r="D4460" t="str">
        <f>IF(HLOOKUP($D$1,'vInfo (Imported)'!$1:$5000,A4460,FALSE)&gt;0,
HLOOKUP($D$1,'vInfo (Imported)'!$1:$5000,A4460,FALSE),
"")</f>
        <v/>
      </c>
      <c r="E4460" t="str">
        <f>IF(HLOOKUP("Category",'vInfo (Imported)'!$1:$5000,A4460,FALSE)&gt;0,
HLOOKUP("Category",'vInfo (Imported)'!$1:$5000,A4460,FALSE),
"")</f>
        <v/>
      </c>
      <c r="F4460" t="str">
        <f>IF(HLOOKUP("OS according to the configuration file",'vInfo (Imported)'!$1:$5000,A4460,FALSE)&gt;0,
HLOOKUP("OS according to the configuration file",'vInfo (Imported)'!$1:$5000,A4460,FALSE),
"")</f>
        <v/>
      </c>
      <c r="G4460" s="1" t="str">
        <f>IF(HLOOKUP("Cluster",'vInfo (Imported)'!$1:$5000,A4460,FALSE)&gt;0,
HLOOKUP("Cluster",'vInfo (Imported)'!$1:$5000,A4460,FALSE),
"")</f>
        <v/>
      </c>
      <c r="K4460" s="28">
        <f>'vCluster (Imported)'!A4460</f>
        <v>0</v>
      </c>
      <c r="L4460">
        <f t="shared" si="417"/>
        <v>0</v>
      </c>
      <c r="M4460">
        <f t="shared" si="418"/>
        <v>0</v>
      </c>
      <c r="N4460">
        <f t="shared" si="419"/>
        <v>0</v>
      </c>
      <c r="O4460" s="1">
        <f t="shared" si="420"/>
        <v>0</v>
      </c>
      <c r="P4460">
        <f>SUMIFS('vCluster (Imported)'!$G:$G,'vCluster (Imported)'!$A:$A,K4460)</f>
        <v>0</v>
      </c>
      <c r="Q4460">
        <f t="shared" si="421"/>
        <v>0</v>
      </c>
    </row>
    <row r="4461" spans="1:17" x14ac:dyDescent="0.3">
      <c r="A4461">
        <f t="shared" si="416"/>
        <v>4461</v>
      </c>
      <c r="B4461" t="str">
        <f>IF(HLOOKUP("Memory",'vInfo (Imported)'!$1:$5000,A4461,FALSE)&gt;0,HLOOKUP("Memory",'vInfo (Imported)'!$1:$5000,A4461,FALSE),"")</f>
        <v/>
      </c>
      <c r="C4461" t="str">
        <f>IF(HLOOKUP("CPUs",'vInfo (Imported)'!$1:$5000,A4461,FALSE)&gt;0,
HLOOKUP("CPUs",'vInfo (Imported)'!$1:$5000,A4461,FALSE),
"")</f>
        <v/>
      </c>
      <c r="D4461" t="str">
        <f>IF(HLOOKUP($D$1,'vInfo (Imported)'!$1:$5000,A4461,FALSE)&gt;0,
HLOOKUP($D$1,'vInfo (Imported)'!$1:$5000,A4461,FALSE),
"")</f>
        <v/>
      </c>
      <c r="E4461" t="str">
        <f>IF(HLOOKUP("Category",'vInfo (Imported)'!$1:$5000,A4461,FALSE)&gt;0,
HLOOKUP("Category",'vInfo (Imported)'!$1:$5000,A4461,FALSE),
"")</f>
        <v/>
      </c>
      <c r="F4461" t="str">
        <f>IF(HLOOKUP("OS according to the configuration file",'vInfo (Imported)'!$1:$5000,A4461,FALSE)&gt;0,
HLOOKUP("OS according to the configuration file",'vInfo (Imported)'!$1:$5000,A4461,FALSE),
"")</f>
        <v/>
      </c>
      <c r="G4461" s="1" t="str">
        <f>IF(HLOOKUP("Cluster",'vInfo (Imported)'!$1:$5000,A4461,FALSE)&gt;0,
HLOOKUP("Cluster",'vInfo (Imported)'!$1:$5000,A4461,FALSE),
"")</f>
        <v/>
      </c>
      <c r="K4461" s="28">
        <f>'vCluster (Imported)'!A4461</f>
        <v>0</v>
      </c>
      <c r="L4461">
        <f t="shared" si="417"/>
        <v>0</v>
      </c>
      <c r="M4461">
        <f t="shared" si="418"/>
        <v>0</v>
      </c>
      <c r="N4461">
        <f t="shared" si="419"/>
        <v>0</v>
      </c>
      <c r="O4461" s="1">
        <f t="shared" si="420"/>
        <v>0</v>
      </c>
      <c r="P4461">
        <f>SUMIFS('vCluster (Imported)'!$G:$G,'vCluster (Imported)'!$A:$A,K4461)</f>
        <v>0</v>
      </c>
      <c r="Q4461">
        <f t="shared" si="421"/>
        <v>0</v>
      </c>
    </row>
    <row r="4462" spans="1:17" x14ac:dyDescent="0.3">
      <c r="A4462">
        <f t="shared" si="416"/>
        <v>4462</v>
      </c>
      <c r="B4462" t="str">
        <f>IF(HLOOKUP("Memory",'vInfo (Imported)'!$1:$5000,A4462,FALSE)&gt;0,HLOOKUP("Memory",'vInfo (Imported)'!$1:$5000,A4462,FALSE),"")</f>
        <v/>
      </c>
      <c r="C4462" t="str">
        <f>IF(HLOOKUP("CPUs",'vInfo (Imported)'!$1:$5000,A4462,FALSE)&gt;0,
HLOOKUP("CPUs",'vInfo (Imported)'!$1:$5000,A4462,FALSE),
"")</f>
        <v/>
      </c>
      <c r="D4462" t="str">
        <f>IF(HLOOKUP($D$1,'vInfo (Imported)'!$1:$5000,A4462,FALSE)&gt;0,
HLOOKUP($D$1,'vInfo (Imported)'!$1:$5000,A4462,FALSE),
"")</f>
        <v/>
      </c>
      <c r="E4462" t="str">
        <f>IF(HLOOKUP("Category",'vInfo (Imported)'!$1:$5000,A4462,FALSE)&gt;0,
HLOOKUP("Category",'vInfo (Imported)'!$1:$5000,A4462,FALSE),
"")</f>
        <v/>
      </c>
      <c r="F4462" t="str">
        <f>IF(HLOOKUP("OS according to the configuration file",'vInfo (Imported)'!$1:$5000,A4462,FALSE)&gt;0,
HLOOKUP("OS according to the configuration file",'vInfo (Imported)'!$1:$5000,A4462,FALSE),
"")</f>
        <v/>
      </c>
      <c r="G4462" s="1" t="str">
        <f>IF(HLOOKUP("Cluster",'vInfo (Imported)'!$1:$5000,A4462,FALSE)&gt;0,
HLOOKUP("Cluster",'vInfo (Imported)'!$1:$5000,A4462,FALSE),
"")</f>
        <v/>
      </c>
      <c r="K4462" s="28">
        <f>'vCluster (Imported)'!A4462</f>
        <v>0</v>
      </c>
      <c r="L4462">
        <f t="shared" si="417"/>
        <v>0</v>
      </c>
      <c r="M4462">
        <f t="shared" si="418"/>
        <v>0</v>
      </c>
      <c r="N4462">
        <f t="shared" si="419"/>
        <v>0</v>
      </c>
      <c r="O4462" s="1">
        <f t="shared" si="420"/>
        <v>0</v>
      </c>
      <c r="P4462">
        <f>SUMIFS('vCluster (Imported)'!$G:$G,'vCluster (Imported)'!$A:$A,K4462)</f>
        <v>0</v>
      </c>
      <c r="Q4462">
        <f t="shared" si="421"/>
        <v>0</v>
      </c>
    </row>
    <row r="4463" spans="1:17" x14ac:dyDescent="0.3">
      <c r="A4463">
        <f t="shared" si="416"/>
        <v>4463</v>
      </c>
      <c r="B4463" t="str">
        <f>IF(HLOOKUP("Memory",'vInfo (Imported)'!$1:$5000,A4463,FALSE)&gt;0,HLOOKUP("Memory",'vInfo (Imported)'!$1:$5000,A4463,FALSE),"")</f>
        <v/>
      </c>
      <c r="C4463" t="str">
        <f>IF(HLOOKUP("CPUs",'vInfo (Imported)'!$1:$5000,A4463,FALSE)&gt;0,
HLOOKUP("CPUs",'vInfo (Imported)'!$1:$5000,A4463,FALSE),
"")</f>
        <v/>
      </c>
      <c r="D4463" t="str">
        <f>IF(HLOOKUP($D$1,'vInfo (Imported)'!$1:$5000,A4463,FALSE)&gt;0,
HLOOKUP($D$1,'vInfo (Imported)'!$1:$5000,A4463,FALSE),
"")</f>
        <v/>
      </c>
      <c r="E4463" t="str">
        <f>IF(HLOOKUP("Category",'vInfo (Imported)'!$1:$5000,A4463,FALSE)&gt;0,
HLOOKUP("Category",'vInfo (Imported)'!$1:$5000,A4463,FALSE),
"")</f>
        <v/>
      </c>
      <c r="F4463" t="str">
        <f>IF(HLOOKUP("OS according to the configuration file",'vInfo (Imported)'!$1:$5000,A4463,FALSE)&gt;0,
HLOOKUP("OS according to the configuration file",'vInfo (Imported)'!$1:$5000,A4463,FALSE),
"")</f>
        <v/>
      </c>
      <c r="G4463" s="1" t="str">
        <f>IF(HLOOKUP("Cluster",'vInfo (Imported)'!$1:$5000,A4463,FALSE)&gt;0,
HLOOKUP("Cluster",'vInfo (Imported)'!$1:$5000,A4463,FALSE),
"")</f>
        <v/>
      </c>
      <c r="K4463" s="28">
        <f>'vCluster (Imported)'!A4463</f>
        <v>0</v>
      </c>
      <c r="L4463">
        <f t="shared" si="417"/>
        <v>0</v>
      </c>
      <c r="M4463">
        <f t="shared" si="418"/>
        <v>0</v>
      </c>
      <c r="N4463">
        <f t="shared" si="419"/>
        <v>0</v>
      </c>
      <c r="O4463" s="1">
        <f t="shared" si="420"/>
        <v>0</v>
      </c>
      <c r="P4463">
        <f>SUMIFS('vCluster (Imported)'!$G:$G,'vCluster (Imported)'!$A:$A,K4463)</f>
        <v>0</v>
      </c>
      <c r="Q4463">
        <f t="shared" si="421"/>
        <v>0</v>
      </c>
    </row>
    <row r="4464" spans="1:17" x14ac:dyDescent="0.3">
      <c r="A4464">
        <f t="shared" si="416"/>
        <v>4464</v>
      </c>
      <c r="B4464" t="str">
        <f>IF(HLOOKUP("Memory",'vInfo (Imported)'!$1:$5000,A4464,FALSE)&gt;0,HLOOKUP("Memory",'vInfo (Imported)'!$1:$5000,A4464,FALSE),"")</f>
        <v/>
      </c>
      <c r="C4464" t="str">
        <f>IF(HLOOKUP("CPUs",'vInfo (Imported)'!$1:$5000,A4464,FALSE)&gt;0,
HLOOKUP("CPUs",'vInfo (Imported)'!$1:$5000,A4464,FALSE),
"")</f>
        <v/>
      </c>
      <c r="D4464" t="str">
        <f>IF(HLOOKUP($D$1,'vInfo (Imported)'!$1:$5000,A4464,FALSE)&gt;0,
HLOOKUP($D$1,'vInfo (Imported)'!$1:$5000,A4464,FALSE),
"")</f>
        <v/>
      </c>
      <c r="E4464" t="str">
        <f>IF(HLOOKUP("Category",'vInfo (Imported)'!$1:$5000,A4464,FALSE)&gt;0,
HLOOKUP("Category",'vInfo (Imported)'!$1:$5000,A4464,FALSE),
"")</f>
        <v/>
      </c>
      <c r="F4464" t="str">
        <f>IF(HLOOKUP("OS according to the configuration file",'vInfo (Imported)'!$1:$5000,A4464,FALSE)&gt;0,
HLOOKUP("OS according to the configuration file",'vInfo (Imported)'!$1:$5000,A4464,FALSE),
"")</f>
        <v/>
      </c>
      <c r="G4464" s="1" t="str">
        <f>IF(HLOOKUP("Cluster",'vInfo (Imported)'!$1:$5000,A4464,FALSE)&gt;0,
HLOOKUP("Cluster",'vInfo (Imported)'!$1:$5000,A4464,FALSE),
"")</f>
        <v/>
      </c>
      <c r="K4464" s="28">
        <f>'vCluster (Imported)'!A4464</f>
        <v>0</v>
      </c>
      <c r="L4464">
        <f t="shared" si="417"/>
        <v>0</v>
      </c>
      <c r="M4464">
        <f t="shared" si="418"/>
        <v>0</v>
      </c>
      <c r="N4464">
        <f t="shared" si="419"/>
        <v>0</v>
      </c>
      <c r="O4464" s="1">
        <f t="shared" si="420"/>
        <v>0</v>
      </c>
      <c r="P4464">
        <f>SUMIFS('vCluster (Imported)'!$G:$G,'vCluster (Imported)'!$A:$A,K4464)</f>
        <v>0</v>
      </c>
      <c r="Q4464">
        <f t="shared" si="421"/>
        <v>0</v>
      </c>
    </row>
    <row r="4465" spans="1:17" x14ac:dyDescent="0.3">
      <c r="A4465">
        <f t="shared" si="416"/>
        <v>4465</v>
      </c>
      <c r="B4465" t="str">
        <f>IF(HLOOKUP("Memory",'vInfo (Imported)'!$1:$5000,A4465,FALSE)&gt;0,HLOOKUP("Memory",'vInfo (Imported)'!$1:$5000,A4465,FALSE),"")</f>
        <v/>
      </c>
      <c r="C4465" t="str">
        <f>IF(HLOOKUP("CPUs",'vInfo (Imported)'!$1:$5000,A4465,FALSE)&gt;0,
HLOOKUP("CPUs",'vInfo (Imported)'!$1:$5000,A4465,FALSE),
"")</f>
        <v/>
      </c>
      <c r="D4465" t="str">
        <f>IF(HLOOKUP($D$1,'vInfo (Imported)'!$1:$5000,A4465,FALSE)&gt;0,
HLOOKUP($D$1,'vInfo (Imported)'!$1:$5000,A4465,FALSE),
"")</f>
        <v/>
      </c>
      <c r="E4465" t="str">
        <f>IF(HLOOKUP("Category",'vInfo (Imported)'!$1:$5000,A4465,FALSE)&gt;0,
HLOOKUP("Category",'vInfo (Imported)'!$1:$5000,A4465,FALSE),
"")</f>
        <v/>
      </c>
      <c r="F4465" t="str">
        <f>IF(HLOOKUP("OS according to the configuration file",'vInfo (Imported)'!$1:$5000,A4465,FALSE)&gt;0,
HLOOKUP("OS according to the configuration file",'vInfo (Imported)'!$1:$5000,A4465,FALSE),
"")</f>
        <v/>
      </c>
      <c r="G4465" s="1" t="str">
        <f>IF(HLOOKUP("Cluster",'vInfo (Imported)'!$1:$5000,A4465,FALSE)&gt;0,
HLOOKUP("Cluster",'vInfo (Imported)'!$1:$5000,A4465,FALSE),
"")</f>
        <v/>
      </c>
      <c r="K4465" s="28">
        <f>'vCluster (Imported)'!A4465</f>
        <v>0</v>
      </c>
      <c r="L4465">
        <f t="shared" si="417"/>
        <v>0</v>
      </c>
      <c r="M4465">
        <f t="shared" si="418"/>
        <v>0</v>
      </c>
      <c r="N4465">
        <f t="shared" si="419"/>
        <v>0</v>
      </c>
      <c r="O4465" s="1">
        <f t="shared" si="420"/>
        <v>0</v>
      </c>
      <c r="P4465">
        <f>SUMIFS('vCluster (Imported)'!$G:$G,'vCluster (Imported)'!$A:$A,K4465)</f>
        <v>0</v>
      </c>
      <c r="Q4465">
        <f t="shared" si="421"/>
        <v>0</v>
      </c>
    </row>
    <row r="4466" spans="1:17" x14ac:dyDescent="0.3">
      <c r="A4466">
        <f t="shared" si="416"/>
        <v>4466</v>
      </c>
      <c r="B4466" t="str">
        <f>IF(HLOOKUP("Memory",'vInfo (Imported)'!$1:$5000,A4466,FALSE)&gt;0,HLOOKUP("Memory",'vInfo (Imported)'!$1:$5000,A4466,FALSE),"")</f>
        <v/>
      </c>
      <c r="C4466" t="str">
        <f>IF(HLOOKUP("CPUs",'vInfo (Imported)'!$1:$5000,A4466,FALSE)&gt;0,
HLOOKUP("CPUs",'vInfo (Imported)'!$1:$5000,A4466,FALSE),
"")</f>
        <v/>
      </c>
      <c r="D4466" t="str">
        <f>IF(HLOOKUP($D$1,'vInfo (Imported)'!$1:$5000,A4466,FALSE)&gt;0,
HLOOKUP($D$1,'vInfo (Imported)'!$1:$5000,A4466,FALSE),
"")</f>
        <v/>
      </c>
      <c r="E4466" t="str">
        <f>IF(HLOOKUP("Category",'vInfo (Imported)'!$1:$5000,A4466,FALSE)&gt;0,
HLOOKUP("Category",'vInfo (Imported)'!$1:$5000,A4466,FALSE),
"")</f>
        <v/>
      </c>
      <c r="F4466" t="str">
        <f>IF(HLOOKUP("OS according to the configuration file",'vInfo (Imported)'!$1:$5000,A4466,FALSE)&gt;0,
HLOOKUP("OS according to the configuration file",'vInfo (Imported)'!$1:$5000,A4466,FALSE),
"")</f>
        <v/>
      </c>
      <c r="G4466" s="1" t="str">
        <f>IF(HLOOKUP("Cluster",'vInfo (Imported)'!$1:$5000,A4466,FALSE)&gt;0,
HLOOKUP("Cluster",'vInfo (Imported)'!$1:$5000,A4466,FALSE),
"")</f>
        <v/>
      </c>
      <c r="K4466" s="28">
        <f>'vCluster (Imported)'!A4466</f>
        <v>0</v>
      </c>
      <c r="L4466">
        <f t="shared" si="417"/>
        <v>0</v>
      </c>
      <c r="M4466">
        <f t="shared" si="418"/>
        <v>0</v>
      </c>
      <c r="N4466">
        <f t="shared" si="419"/>
        <v>0</v>
      </c>
      <c r="O4466" s="1">
        <f t="shared" si="420"/>
        <v>0</v>
      </c>
      <c r="P4466">
        <f>SUMIFS('vCluster (Imported)'!$G:$G,'vCluster (Imported)'!$A:$A,K4466)</f>
        <v>0</v>
      </c>
      <c r="Q4466">
        <f t="shared" si="421"/>
        <v>0</v>
      </c>
    </row>
    <row r="4467" spans="1:17" x14ac:dyDescent="0.3">
      <c r="A4467">
        <f t="shared" si="416"/>
        <v>4467</v>
      </c>
      <c r="B4467" t="str">
        <f>IF(HLOOKUP("Memory",'vInfo (Imported)'!$1:$5000,A4467,FALSE)&gt;0,HLOOKUP("Memory",'vInfo (Imported)'!$1:$5000,A4467,FALSE),"")</f>
        <v/>
      </c>
      <c r="C4467" t="str">
        <f>IF(HLOOKUP("CPUs",'vInfo (Imported)'!$1:$5000,A4467,FALSE)&gt;0,
HLOOKUP("CPUs",'vInfo (Imported)'!$1:$5000,A4467,FALSE),
"")</f>
        <v/>
      </c>
      <c r="D4467" t="str">
        <f>IF(HLOOKUP($D$1,'vInfo (Imported)'!$1:$5000,A4467,FALSE)&gt;0,
HLOOKUP($D$1,'vInfo (Imported)'!$1:$5000,A4467,FALSE),
"")</f>
        <v/>
      </c>
      <c r="E4467" t="str">
        <f>IF(HLOOKUP("Category",'vInfo (Imported)'!$1:$5000,A4467,FALSE)&gt;0,
HLOOKUP("Category",'vInfo (Imported)'!$1:$5000,A4467,FALSE),
"")</f>
        <v/>
      </c>
      <c r="F4467" t="str">
        <f>IF(HLOOKUP("OS according to the configuration file",'vInfo (Imported)'!$1:$5000,A4467,FALSE)&gt;0,
HLOOKUP("OS according to the configuration file",'vInfo (Imported)'!$1:$5000,A4467,FALSE),
"")</f>
        <v/>
      </c>
      <c r="G4467" s="1" t="str">
        <f>IF(HLOOKUP("Cluster",'vInfo (Imported)'!$1:$5000,A4467,FALSE)&gt;0,
HLOOKUP("Cluster",'vInfo (Imported)'!$1:$5000,A4467,FALSE),
"")</f>
        <v/>
      </c>
      <c r="K4467" s="28">
        <f>'vCluster (Imported)'!A4467</f>
        <v>0</v>
      </c>
      <c r="L4467">
        <f t="shared" si="417"/>
        <v>0</v>
      </c>
      <c r="M4467">
        <f t="shared" si="418"/>
        <v>0</v>
      </c>
      <c r="N4467">
        <f t="shared" si="419"/>
        <v>0</v>
      </c>
      <c r="O4467" s="1">
        <f t="shared" si="420"/>
        <v>0</v>
      </c>
      <c r="P4467">
        <f>SUMIFS('vCluster (Imported)'!$G:$G,'vCluster (Imported)'!$A:$A,K4467)</f>
        <v>0</v>
      </c>
      <c r="Q4467">
        <f t="shared" si="421"/>
        <v>0</v>
      </c>
    </row>
    <row r="4468" spans="1:17" x14ac:dyDescent="0.3">
      <c r="A4468">
        <f t="shared" si="416"/>
        <v>4468</v>
      </c>
      <c r="B4468" t="str">
        <f>IF(HLOOKUP("Memory",'vInfo (Imported)'!$1:$5000,A4468,FALSE)&gt;0,HLOOKUP("Memory",'vInfo (Imported)'!$1:$5000,A4468,FALSE),"")</f>
        <v/>
      </c>
      <c r="C4468" t="str">
        <f>IF(HLOOKUP("CPUs",'vInfo (Imported)'!$1:$5000,A4468,FALSE)&gt;0,
HLOOKUP("CPUs",'vInfo (Imported)'!$1:$5000,A4468,FALSE),
"")</f>
        <v/>
      </c>
      <c r="D4468" t="str">
        <f>IF(HLOOKUP($D$1,'vInfo (Imported)'!$1:$5000,A4468,FALSE)&gt;0,
HLOOKUP($D$1,'vInfo (Imported)'!$1:$5000,A4468,FALSE),
"")</f>
        <v/>
      </c>
      <c r="E4468" t="str">
        <f>IF(HLOOKUP("Category",'vInfo (Imported)'!$1:$5000,A4468,FALSE)&gt;0,
HLOOKUP("Category",'vInfo (Imported)'!$1:$5000,A4468,FALSE),
"")</f>
        <v/>
      </c>
      <c r="F4468" t="str">
        <f>IF(HLOOKUP("OS according to the configuration file",'vInfo (Imported)'!$1:$5000,A4468,FALSE)&gt;0,
HLOOKUP("OS according to the configuration file",'vInfo (Imported)'!$1:$5000,A4468,FALSE),
"")</f>
        <v/>
      </c>
      <c r="G4468" s="1" t="str">
        <f>IF(HLOOKUP("Cluster",'vInfo (Imported)'!$1:$5000,A4468,FALSE)&gt;0,
HLOOKUP("Cluster",'vInfo (Imported)'!$1:$5000,A4468,FALSE),
"")</f>
        <v/>
      </c>
      <c r="K4468" s="28">
        <f>'vCluster (Imported)'!A4468</f>
        <v>0</v>
      </c>
      <c r="L4468">
        <f t="shared" si="417"/>
        <v>0</v>
      </c>
      <c r="M4468">
        <f t="shared" si="418"/>
        <v>0</v>
      </c>
      <c r="N4468">
        <f t="shared" si="419"/>
        <v>0</v>
      </c>
      <c r="O4468" s="1">
        <f t="shared" si="420"/>
        <v>0</v>
      </c>
      <c r="P4468">
        <f>SUMIFS('vCluster (Imported)'!$G:$G,'vCluster (Imported)'!$A:$A,K4468)</f>
        <v>0</v>
      </c>
      <c r="Q4468">
        <f t="shared" si="421"/>
        <v>0</v>
      </c>
    </row>
    <row r="4469" spans="1:17" x14ac:dyDescent="0.3">
      <c r="A4469">
        <f t="shared" si="416"/>
        <v>4469</v>
      </c>
      <c r="B4469" t="str">
        <f>IF(HLOOKUP("Memory",'vInfo (Imported)'!$1:$5000,A4469,FALSE)&gt;0,HLOOKUP("Memory",'vInfo (Imported)'!$1:$5000,A4469,FALSE),"")</f>
        <v/>
      </c>
      <c r="C4469" t="str">
        <f>IF(HLOOKUP("CPUs",'vInfo (Imported)'!$1:$5000,A4469,FALSE)&gt;0,
HLOOKUP("CPUs",'vInfo (Imported)'!$1:$5000,A4469,FALSE),
"")</f>
        <v/>
      </c>
      <c r="D4469" t="str">
        <f>IF(HLOOKUP($D$1,'vInfo (Imported)'!$1:$5000,A4469,FALSE)&gt;0,
HLOOKUP($D$1,'vInfo (Imported)'!$1:$5000,A4469,FALSE),
"")</f>
        <v/>
      </c>
      <c r="E4469" t="str">
        <f>IF(HLOOKUP("Category",'vInfo (Imported)'!$1:$5000,A4469,FALSE)&gt;0,
HLOOKUP("Category",'vInfo (Imported)'!$1:$5000,A4469,FALSE),
"")</f>
        <v/>
      </c>
      <c r="F4469" t="str">
        <f>IF(HLOOKUP("OS according to the configuration file",'vInfo (Imported)'!$1:$5000,A4469,FALSE)&gt;0,
HLOOKUP("OS according to the configuration file",'vInfo (Imported)'!$1:$5000,A4469,FALSE),
"")</f>
        <v/>
      </c>
      <c r="G4469" s="1" t="str">
        <f>IF(HLOOKUP("Cluster",'vInfo (Imported)'!$1:$5000,A4469,FALSE)&gt;0,
HLOOKUP("Cluster",'vInfo (Imported)'!$1:$5000,A4469,FALSE),
"")</f>
        <v/>
      </c>
      <c r="K4469" s="28">
        <f>'vCluster (Imported)'!A4469</f>
        <v>0</v>
      </c>
      <c r="L4469">
        <f t="shared" si="417"/>
        <v>0</v>
      </c>
      <c r="M4469">
        <f t="shared" si="418"/>
        <v>0</v>
      </c>
      <c r="N4469">
        <f t="shared" si="419"/>
        <v>0</v>
      </c>
      <c r="O4469" s="1">
        <f t="shared" si="420"/>
        <v>0</v>
      </c>
      <c r="P4469">
        <f>SUMIFS('vCluster (Imported)'!$G:$G,'vCluster (Imported)'!$A:$A,K4469)</f>
        <v>0</v>
      </c>
      <c r="Q4469">
        <f t="shared" si="421"/>
        <v>0</v>
      </c>
    </row>
    <row r="4470" spans="1:17" x14ac:dyDescent="0.3">
      <c r="A4470">
        <f t="shared" si="416"/>
        <v>4470</v>
      </c>
      <c r="B4470" t="str">
        <f>IF(HLOOKUP("Memory",'vInfo (Imported)'!$1:$5000,A4470,FALSE)&gt;0,HLOOKUP("Memory",'vInfo (Imported)'!$1:$5000,A4470,FALSE),"")</f>
        <v/>
      </c>
      <c r="C4470" t="str">
        <f>IF(HLOOKUP("CPUs",'vInfo (Imported)'!$1:$5000,A4470,FALSE)&gt;0,
HLOOKUP("CPUs",'vInfo (Imported)'!$1:$5000,A4470,FALSE),
"")</f>
        <v/>
      </c>
      <c r="D4470" t="str">
        <f>IF(HLOOKUP($D$1,'vInfo (Imported)'!$1:$5000,A4470,FALSE)&gt;0,
HLOOKUP($D$1,'vInfo (Imported)'!$1:$5000,A4470,FALSE),
"")</f>
        <v/>
      </c>
      <c r="E4470" t="str">
        <f>IF(HLOOKUP("Category",'vInfo (Imported)'!$1:$5000,A4470,FALSE)&gt;0,
HLOOKUP("Category",'vInfo (Imported)'!$1:$5000,A4470,FALSE),
"")</f>
        <v/>
      </c>
      <c r="F4470" t="str">
        <f>IF(HLOOKUP("OS according to the configuration file",'vInfo (Imported)'!$1:$5000,A4470,FALSE)&gt;0,
HLOOKUP("OS according to the configuration file",'vInfo (Imported)'!$1:$5000,A4470,FALSE),
"")</f>
        <v/>
      </c>
      <c r="G4470" s="1" t="str">
        <f>IF(HLOOKUP("Cluster",'vInfo (Imported)'!$1:$5000,A4470,FALSE)&gt;0,
HLOOKUP("Cluster",'vInfo (Imported)'!$1:$5000,A4470,FALSE),
"")</f>
        <v/>
      </c>
      <c r="K4470" s="28">
        <f>'vCluster (Imported)'!A4470</f>
        <v>0</v>
      </c>
      <c r="L4470">
        <f t="shared" si="417"/>
        <v>0</v>
      </c>
      <c r="M4470">
        <f t="shared" si="418"/>
        <v>0</v>
      </c>
      <c r="N4470">
        <f t="shared" si="419"/>
        <v>0</v>
      </c>
      <c r="O4470" s="1">
        <f t="shared" si="420"/>
        <v>0</v>
      </c>
      <c r="P4470">
        <f>SUMIFS('vCluster (Imported)'!$G:$G,'vCluster (Imported)'!$A:$A,K4470)</f>
        <v>0</v>
      </c>
      <c r="Q4470">
        <f t="shared" si="421"/>
        <v>0</v>
      </c>
    </row>
    <row r="4471" spans="1:17" x14ac:dyDescent="0.3">
      <c r="A4471">
        <f t="shared" si="416"/>
        <v>4471</v>
      </c>
      <c r="B4471" t="str">
        <f>IF(HLOOKUP("Memory",'vInfo (Imported)'!$1:$5000,A4471,FALSE)&gt;0,HLOOKUP("Memory",'vInfo (Imported)'!$1:$5000,A4471,FALSE),"")</f>
        <v/>
      </c>
      <c r="C4471" t="str">
        <f>IF(HLOOKUP("CPUs",'vInfo (Imported)'!$1:$5000,A4471,FALSE)&gt;0,
HLOOKUP("CPUs",'vInfo (Imported)'!$1:$5000,A4471,FALSE),
"")</f>
        <v/>
      </c>
      <c r="D4471" t="str">
        <f>IF(HLOOKUP($D$1,'vInfo (Imported)'!$1:$5000,A4471,FALSE)&gt;0,
HLOOKUP($D$1,'vInfo (Imported)'!$1:$5000,A4471,FALSE),
"")</f>
        <v/>
      </c>
      <c r="E4471" t="str">
        <f>IF(HLOOKUP("Category",'vInfo (Imported)'!$1:$5000,A4471,FALSE)&gt;0,
HLOOKUP("Category",'vInfo (Imported)'!$1:$5000,A4471,FALSE),
"")</f>
        <v/>
      </c>
      <c r="F4471" t="str">
        <f>IF(HLOOKUP("OS according to the configuration file",'vInfo (Imported)'!$1:$5000,A4471,FALSE)&gt;0,
HLOOKUP("OS according to the configuration file",'vInfo (Imported)'!$1:$5000,A4471,FALSE),
"")</f>
        <v/>
      </c>
      <c r="G4471" s="1" t="str">
        <f>IF(HLOOKUP("Cluster",'vInfo (Imported)'!$1:$5000,A4471,FALSE)&gt;0,
HLOOKUP("Cluster",'vInfo (Imported)'!$1:$5000,A4471,FALSE),
"")</f>
        <v/>
      </c>
      <c r="K4471" s="28">
        <f>'vCluster (Imported)'!A4471</f>
        <v>0</v>
      </c>
      <c r="L4471">
        <f t="shared" si="417"/>
        <v>0</v>
      </c>
      <c r="M4471">
        <f t="shared" si="418"/>
        <v>0</v>
      </c>
      <c r="N4471">
        <f t="shared" si="419"/>
        <v>0</v>
      </c>
      <c r="O4471" s="1">
        <f t="shared" si="420"/>
        <v>0</v>
      </c>
      <c r="P4471">
        <f>SUMIFS('vCluster (Imported)'!$G:$G,'vCluster (Imported)'!$A:$A,K4471)</f>
        <v>0</v>
      </c>
      <c r="Q4471">
        <f t="shared" si="421"/>
        <v>0</v>
      </c>
    </row>
    <row r="4472" spans="1:17" x14ac:dyDescent="0.3">
      <c r="A4472">
        <f t="shared" si="416"/>
        <v>4472</v>
      </c>
      <c r="B4472" t="str">
        <f>IF(HLOOKUP("Memory",'vInfo (Imported)'!$1:$5000,A4472,FALSE)&gt;0,HLOOKUP("Memory",'vInfo (Imported)'!$1:$5000,A4472,FALSE),"")</f>
        <v/>
      </c>
      <c r="C4472" t="str">
        <f>IF(HLOOKUP("CPUs",'vInfo (Imported)'!$1:$5000,A4472,FALSE)&gt;0,
HLOOKUP("CPUs",'vInfo (Imported)'!$1:$5000,A4472,FALSE),
"")</f>
        <v/>
      </c>
      <c r="D4472" t="str">
        <f>IF(HLOOKUP($D$1,'vInfo (Imported)'!$1:$5000,A4472,FALSE)&gt;0,
HLOOKUP($D$1,'vInfo (Imported)'!$1:$5000,A4472,FALSE),
"")</f>
        <v/>
      </c>
      <c r="E4472" t="str">
        <f>IF(HLOOKUP("Category",'vInfo (Imported)'!$1:$5000,A4472,FALSE)&gt;0,
HLOOKUP("Category",'vInfo (Imported)'!$1:$5000,A4472,FALSE),
"")</f>
        <v/>
      </c>
      <c r="F4472" t="str">
        <f>IF(HLOOKUP("OS according to the configuration file",'vInfo (Imported)'!$1:$5000,A4472,FALSE)&gt;0,
HLOOKUP("OS according to the configuration file",'vInfo (Imported)'!$1:$5000,A4472,FALSE),
"")</f>
        <v/>
      </c>
      <c r="G4472" s="1" t="str">
        <f>IF(HLOOKUP("Cluster",'vInfo (Imported)'!$1:$5000,A4472,FALSE)&gt;0,
HLOOKUP("Cluster",'vInfo (Imported)'!$1:$5000,A4472,FALSE),
"")</f>
        <v/>
      </c>
      <c r="K4472" s="28">
        <f>'vCluster (Imported)'!A4472</f>
        <v>0</v>
      </c>
      <c r="L4472">
        <f t="shared" si="417"/>
        <v>0</v>
      </c>
      <c r="M4472">
        <f t="shared" si="418"/>
        <v>0</v>
      </c>
      <c r="N4472">
        <f t="shared" si="419"/>
        <v>0</v>
      </c>
      <c r="O4472" s="1">
        <f t="shared" si="420"/>
        <v>0</v>
      </c>
      <c r="P4472">
        <f>SUMIFS('vCluster (Imported)'!$G:$G,'vCluster (Imported)'!$A:$A,K4472)</f>
        <v>0</v>
      </c>
      <c r="Q4472">
        <f t="shared" si="421"/>
        <v>0</v>
      </c>
    </row>
    <row r="4473" spans="1:17" x14ac:dyDescent="0.3">
      <c r="A4473">
        <f t="shared" si="416"/>
        <v>4473</v>
      </c>
      <c r="B4473" t="str">
        <f>IF(HLOOKUP("Memory",'vInfo (Imported)'!$1:$5000,A4473,FALSE)&gt;0,HLOOKUP("Memory",'vInfo (Imported)'!$1:$5000,A4473,FALSE),"")</f>
        <v/>
      </c>
      <c r="C4473" t="str">
        <f>IF(HLOOKUP("CPUs",'vInfo (Imported)'!$1:$5000,A4473,FALSE)&gt;0,
HLOOKUP("CPUs",'vInfo (Imported)'!$1:$5000,A4473,FALSE),
"")</f>
        <v/>
      </c>
      <c r="D4473" t="str">
        <f>IF(HLOOKUP($D$1,'vInfo (Imported)'!$1:$5000,A4473,FALSE)&gt;0,
HLOOKUP($D$1,'vInfo (Imported)'!$1:$5000,A4473,FALSE),
"")</f>
        <v/>
      </c>
      <c r="E4473" t="str">
        <f>IF(HLOOKUP("Category",'vInfo (Imported)'!$1:$5000,A4473,FALSE)&gt;0,
HLOOKUP("Category",'vInfo (Imported)'!$1:$5000,A4473,FALSE),
"")</f>
        <v/>
      </c>
      <c r="F4473" t="str">
        <f>IF(HLOOKUP("OS according to the configuration file",'vInfo (Imported)'!$1:$5000,A4473,FALSE)&gt;0,
HLOOKUP("OS according to the configuration file",'vInfo (Imported)'!$1:$5000,A4473,FALSE),
"")</f>
        <v/>
      </c>
      <c r="G4473" s="1" t="str">
        <f>IF(HLOOKUP("Cluster",'vInfo (Imported)'!$1:$5000,A4473,FALSE)&gt;0,
HLOOKUP("Cluster",'vInfo (Imported)'!$1:$5000,A4473,FALSE),
"")</f>
        <v/>
      </c>
      <c r="K4473" s="28">
        <f>'vCluster (Imported)'!A4473</f>
        <v>0</v>
      </c>
      <c r="L4473">
        <f t="shared" si="417"/>
        <v>0</v>
      </c>
      <c r="M4473">
        <f t="shared" si="418"/>
        <v>0</v>
      </c>
      <c r="N4473">
        <f t="shared" si="419"/>
        <v>0</v>
      </c>
      <c r="O4473" s="1">
        <f t="shared" si="420"/>
        <v>0</v>
      </c>
      <c r="P4473">
        <f>SUMIFS('vCluster (Imported)'!$G:$G,'vCluster (Imported)'!$A:$A,K4473)</f>
        <v>0</v>
      </c>
      <c r="Q4473">
        <f t="shared" si="421"/>
        <v>0</v>
      </c>
    </row>
    <row r="4474" spans="1:17" x14ac:dyDescent="0.3">
      <c r="A4474">
        <f t="shared" si="416"/>
        <v>4474</v>
      </c>
      <c r="B4474" t="str">
        <f>IF(HLOOKUP("Memory",'vInfo (Imported)'!$1:$5000,A4474,FALSE)&gt;0,HLOOKUP("Memory",'vInfo (Imported)'!$1:$5000,A4474,FALSE),"")</f>
        <v/>
      </c>
      <c r="C4474" t="str">
        <f>IF(HLOOKUP("CPUs",'vInfo (Imported)'!$1:$5000,A4474,FALSE)&gt;0,
HLOOKUP("CPUs",'vInfo (Imported)'!$1:$5000,A4474,FALSE),
"")</f>
        <v/>
      </c>
      <c r="D4474" t="str">
        <f>IF(HLOOKUP($D$1,'vInfo (Imported)'!$1:$5000,A4474,FALSE)&gt;0,
HLOOKUP($D$1,'vInfo (Imported)'!$1:$5000,A4474,FALSE),
"")</f>
        <v/>
      </c>
      <c r="E4474" t="str">
        <f>IF(HLOOKUP("Category",'vInfo (Imported)'!$1:$5000,A4474,FALSE)&gt;0,
HLOOKUP("Category",'vInfo (Imported)'!$1:$5000,A4474,FALSE),
"")</f>
        <v/>
      </c>
      <c r="F4474" t="str">
        <f>IF(HLOOKUP("OS according to the configuration file",'vInfo (Imported)'!$1:$5000,A4474,FALSE)&gt;0,
HLOOKUP("OS according to the configuration file",'vInfo (Imported)'!$1:$5000,A4474,FALSE),
"")</f>
        <v/>
      </c>
      <c r="G4474" s="1" t="str">
        <f>IF(HLOOKUP("Cluster",'vInfo (Imported)'!$1:$5000,A4474,FALSE)&gt;0,
HLOOKUP("Cluster",'vInfo (Imported)'!$1:$5000,A4474,FALSE),
"")</f>
        <v/>
      </c>
      <c r="K4474" s="28">
        <f>'vCluster (Imported)'!A4474</f>
        <v>0</v>
      </c>
      <c r="L4474">
        <f t="shared" si="417"/>
        <v>0</v>
      </c>
      <c r="M4474">
        <f t="shared" si="418"/>
        <v>0</v>
      </c>
      <c r="N4474">
        <f t="shared" si="419"/>
        <v>0</v>
      </c>
      <c r="O4474" s="1">
        <f t="shared" si="420"/>
        <v>0</v>
      </c>
      <c r="P4474">
        <f>SUMIFS('vCluster (Imported)'!$G:$G,'vCluster (Imported)'!$A:$A,K4474)</f>
        <v>0</v>
      </c>
      <c r="Q4474">
        <f t="shared" si="421"/>
        <v>0</v>
      </c>
    </row>
    <row r="4475" spans="1:17" x14ac:dyDescent="0.3">
      <c r="A4475">
        <f t="shared" si="416"/>
        <v>4475</v>
      </c>
      <c r="B4475" t="str">
        <f>IF(HLOOKUP("Memory",'vInfo (Imported)'!$1:$5000,A4475,FALSE)&gt;0,HLOOKUP("Memory",'vInfo (Imported)'!$1:$5000,A4475,FALSE),"")</f>
        <v/>
      </c>
      <c r="C4475" t="str">
        <f>IF(HLOOKUP("CPUs",'vInfo (Imported)'!$1:$5000,A4475,FALSE)&gt;0,
HLOOKUP("CPUs",'vInfo (Imported)'!$1:$5000,A4475,FALSE),
"")</f>
        <v/>
      </c>
      <c r="D4475" t="str">
        <f>IF(HLOOKUP($D$1,'vInfo (Imported)'!$1:$5000,A4475,FALSE)&gt;0,
HLOOKUP($D$1,'vInfo (Imported)'!$1:$5000,A4475,FALSE),
"")</f>
        <v/>
      </c>
      <c r="E4475" t="str">
        <f>IF(HLOOKUP("Category",'vInfo (Imported)'!$1:$5000,A4475,FALSE)&gt;0,
HLOOKUP("Category",'vInfo (Imported)'!$1:$5000,A4475,FALSE),
"")</f>
        <v/>
      </c>
      <c r="F4475" t="str">
        <f>IF(HLOOKUP("OS according to the configuration file",'vInfo (Imported)'!$1:$5000,A4475,FALSE)&gt;0,
HLOOKUP("OS according to the configuration file",'vInfo (Imported)'!$1:$5000,A4475,FALSE),
"")</f>
        <v/>
      </c>
      <c r="G4475" s="1" t="str">
        <f>IF(HLOOKUP("Cluster",'vInfo (Imported)'!$1:$5000,A4475,FALSE)&gt;0,
HLOOKUP("Cluster",'vInfo (Imported)'!$1:$5000,A4475,FALSE),
"")</f>
        <v/>
      </c>
      <c r="K4475" s="28">
        <f>'vCluster (Imported)'!A4475</f>
        <v>0</v>
      </c>
      <c r="L4475">
        <f t="shared" si="417"/>
        <v>0</v>
      </c>
      <c r="M4475">
        <f t="shared" si="418"/>
        <v>0</v>
      </c>
      <c r="N4475">
        <f t="shared" si="419"/>
        <v>0</v>
      </c>
      <c r="O4475" s="1">
        <f t="shared" si="420"/>
        <v>0</v>
      </c>
      <c r="P4475">
        <f>SUMIFS('vCluster (Imported)'!$G:$G,'vCluster (Imported)'!$A:$A,K4475)</f>
        <v>0</v>
      </c>
      <c r="Q4475">
        <f t="shared" si="421"/>
        <v>0</v>
      </c>
    </row>
    <row r="4476" spans="1:17" x14ac:dyDescent="0.3">
      <c r="A4476">
        <f t="shared" si="416"/>
        <v>4476</v>
      </c>
      <c r="B4476" t="str">
        <f>IF(HLOOKUP("Memory",'vInfo (Imported)'!$1:$5000,A4476,FALSE)&gt;0,HLOOKUP("Memory",'vInfo (Imported)'!$1:$5000,A4476,FALSE),"")</f>
        <v/>
      </c>
      <c r="C4476" t="str">
        <f>IF(HLOOKUP("CPUs",'vInfo (Imported)'!$1:$5000,A4476,FALSE)&gt;0,
HLOOKUP("CPUs",'vInfo (Imported)'!$1:$5000,A4476,FALSE),
"")</f>
        <v/>
      </c>
      <c r="D4476" t="str">
        <f>IF(HLOOKUP($D$1,'vInfo (Imported)'!$1:$5000,A4476,FALSE)&gt;0,
HLOOKUP($D$1,'vInfo (Imported)'!$1:$5000,A4476,FALSE),
"")</f>
        <v/>
      </c>
      <c r="E4476" t="str">
        <f>IF(HLOOKUP("Category",'vInfo (Imported)'!$1:$5000,A4476,FALSE)&gt;0,
HLOOKUP("Category",'vInfo (Imported)'!$1:$5000,A4476,FALSE),
"")</f>
        <v/>
      </c>
      <c r="F4476" t="str">
        <f>IF(HLOOKUP("OS according to the configuration file",'vInfo (Imported)'!$1:$5000,A4476,FALSE)&gt;0,
HLOOKUP("OS according to the configuration file",'vInfo (Imported)'!$1:$5000,A4476,FALSE),
"")</f>
        <v/>
      </c>
      <c r="G4476" s="1" t="str">
        <f>IF(HLOOKUP("Cluster",'vInfo (Imported)'!$1:$5000,A4476,FALSE)&gt;0,
HLOOKUP("Cluster",'vInfo (Imported)'!$1:$5000,A4476,FALSE),
"")</f>
        <v/>
      </c>
      <c r="K4476" s="28">
        <f>'vCluster (Imported)'!A4476</f>
        <v>0</v>
      </c>
      <c r="L4476">
        <f t="shared" si="417"/>
        <v>0</v>
      </c>
      <c r="M4476">
        <f t="shared" si="418"/>
        <v>0</v>
      </c>
      <c r="N4476">
        <f t="shared" si="419"/>
        <v>0</v>
      </c>
      <c r="O4476" s="1">
        <f t="shared" si="420"/>
        <v>0</v>
      </c>
      <c r="P4476">
        <f>SUMIFS('vCluster (Imported)'!$G:$G,'vCluster (Imported)'!$A:$A,K4476)</f>
        <v>0</v>
      </c>
      <c r="Q4476">
        <f t="shared" si="421"/>
        <v>0</v>
      </c>
    </row>
    <row r="4477" spans="1:17" x14ac:dyDescent="0.3">
      <c r="A4477">
        <f t="shared" si="416"/>
        <v>4477</v>
      </c>
      <c r="B4477" t="str">
        <f>IF(HLOOKUP("Memory",'vInfo (Imported)'!$1:$5000,A4477,FALSE)&gt;0,HLOOKUP("Memory",'vInfo (Imported)'!$1:$5000,A4477,FALSE),"")</f>
        <v/>
      </c>
      <c r="C4477" t="str">
        <f>IF(HLOOKUP("CPUs",'vInfo (Imported)'!$1:$5000,A4477,FALSE)&gt;0,
HLOOKUP("CPUs",'vInfo (Imported)'!$1:$5000,A4477,FALSE),
"")</f>
        <v/>
      </c>
      <c r="D4477" t="str">
        <f>IF(HLOOKUP($D$1,'vInfo (Imported)'!$1:$5000,A4477,FALSE)&gt;0,
HLOOKUP($D$1,'vInfo (Imported)'!$1:$5000,A4477,FALSE),
"")</f>
        <v/>
      </c>
      <c r="E4477" t="str">
        <f>IF(HLOOKUP("Category",'vInfo (Imported)'!$1:$5000,A4477,FALSE)&gt;0,
HLOOKUP("Category",'vInfo (Imported)'!$1:$5000,A4477,FALSE),
"")</f>
        <v/>
      </c>
      <c r="F4477" t="str">
        <f>IF(HLOOKUP("OS according to the configuration file",'vInfo (Imported)'!$1:$5000,A4477,FALSE)&gt;0,
HLOOKUP("OS according to the configuration file",'vInfo (Imported)'!$1:$5000,A4477,FALSE),
"")</f>
        <v/>
      </c>
      <c r="G4477" s="1" t="str">
        <f>IF(HLOOKUP("Cluster",'vInfo (Imported)'!$1:$5000,A4477,FALSE)&gt;0,
HLOOKUP("Cluster",'vInfo (Imported)'!$1:$5000,A4477,FALSE),
"")</f>
        <v/>
      </c>
      <c r="K4477" s="28">
        <f>'vCluster (Imported)'!A4477</f>
        <v>0</v>
      </c>
      <c r="L4477">
        <f t="shared" si="417"/>
        <v>0</v>
      </c>
      <c r="M4477">
        <f t="shared" si="418"/>
        <v>0</v>
      </c>
      <c r="N4477">
        <f t="shared" si="419"/>
        <v>0</v>
      </c>
      <c r="O4477" s="1">
        <f t="shared" si="420"/>
        <v>0</v>
      </c>
      <c r="P4477">
        <f>SUMIFS('vCluster (Imported)'!$G:$G,'vCluster (Imported)'!$A:$A,K4477)</f>
        <v>0</v>
      </c>
      <c r="Q4477">
        <f t="shared" si="421"/>
        <v>0</v>
      </c>
    </row>
    <row r="4478" spans="1:17" x14ac:dyDescent="0.3">
      <c r="A4478">
        <f t="shared" si="416"/>
        <v>4478</v>
      </c>
      <c r="B4478" t="str">
        <f>IF(HLOOKUP("Memory",'vInfo (Imported)'!$1:$5000,A4478,FALSE)&gt;0,HLOOKUP("Memory",'vInfo (Imported)'!$1:$5000,A4478,FALSE),"")</f>
        <v/>
      </c>
      <c r="C4478" t="str">
        <f>IF(HLOOKUP("CPUs",'vInfo (Imported)'!$1:$5000,A4478,FALSE)&gt;0,
HLOOKUP("CPUs",'vInfo (Imported)'!$1:$5000,A4478,FALSE),
"")</f>
        <v/>
      </c>
      <c r="D4478" t="str">
        <f>IF(HLOOKUP($D$1,'vInfo (Imported)'!$1:$5000,A4478,FALSE)&gt;0,
HLOOKUP($D$1,'vInfo (Imported)'!$1:$5000,A4478,FALSE),
"")</f>
        <v/>
      </c>
      <c r="E4478" t="str">
        <f>IF(HLOOKUP("Category",'vInfo (Imported)'!$1:$5000,A4478,FALSE)&gt;0,
HLOOKUP("Category",'vInfo (Imported)'!$1:$5000,A4478,FALSE),
"")</f>
        <v/>
      </c>
      <c r="F4478" t="str">
        <f>IF(HLOOKUP("OS according to the configuration file",'vInfo (Imported)'!$1:$5000,A4478,FALSE)&gt;0,
HLOOKUP("OS according to the configuration file",'vInfo (Imported)'!$1:$5000,A4478,FALSE),
"")</f>
        <v/>
      </c>
      <c r="G4478" s="1" t="str">
        <f>IF(HLOOKUP("Cluster",'vInfo (Imported)'!$1:$5000,A4478,FALSE)&gt;0,
HLOOKUP("Cluster",'vInfo (Imported)'!$1:$5000,A4478,FALSE),
"")</f>
        <v/>
      </c>
      <c r="K4478" s="28">
        <f>'vCluster (Imported)'!A4478</f>
        <v>0</v>
      </c>
      <c r="L4478">
        <f t="shared" si="417"/>
        <v>0</v>
      </c>
      <c r="M4478">
        <f t="shared" si="418"/>
        <v>0</v>
      </c>
      <c r="N4478">
        <f t="shared" si="419"/>
        <v>0</v>
      </c>
      <c r="O4478" s="1">
        <f t="shared" si="420"/>
        <v>0</v>
      </c>
      <c r="P4478">
        <f>SUMIFS('vCluster (Imported)'!$G:$G,'vCluster (Imported)'!$A:$A,K4478)</f>
        <v>0</v>
      </c>
      <c r="Q4478">
        <f t="shared" si="421"/>
        <v>0</v>
      </c>
    </row>
    <row r="4479" spans="1:17" x14ac:dyDescent="0.3">
      <c r="A4479">
        <f t="shared" si="416"/>
        <v>4479</v>
      </c>
      <c r="B4479" t="str">
        <f>IF(HLOOKUP("Memory",'vInfo (Imported)'!$1:$5000,A4479,FALSE)&gt;0,HLOOKUP("Memory",'vInfo (Imported)'!$1:$5000,A4479,FALSE),"")</f>
        <v/>
      </c>
      <c r="C4479" t="str">
        <f>IF(HLOOKUP("CPUs",'vInfo (Imported)'!$1:$5000,A4479,FALSE)&gt;0,
HLOOKUP("CPUs",'vInfo (Imported)'!$1:$5000,A4479,FALSE),
"")</f>
        <v/>
      </c>
      <c r="D4479" t="str">
        <f>IF(HLOOKUP($D$1,'vInfo (Imported)'!$1:$5000,A4479,FALSE)&gt;0,
HLOOKUP($D$1,'vInfo (Imported)'!$1:$5000,A4479,FALSE),
"")</f>
        <v/>
      </c>
      <c r="E4479" t="str">
        <f>IF(HLOOKUP("Category",'vInfo (Imported)'!$1:$5000,A4479,FALSE)&gt;0,
HLOOKUP("Category",'vInfo (Imported)'!$1:$5000,A4479,FALSE),
"")</f>
        <v/>
      </c>
      <c r="F4479" t="str">
        <f>IF(HLOOKUP("OS according to the configuration file",'vInfo (Imported)'!$1:$5000,A4479,FALSE)&gt;0,
HLOOKUP("OS according to the configuration file",'vInfo (Imported)'!$1:$5000,A4479,FALSE),
"")</f>
        <v/>
      </c>
      <c r="G4479" s="1" t="str">
        <f>IF(HLOOKUP("Cluster",'vInfo (Imported)'!$1:$5000,A4479,FALSE)&gt;0,
HLOOKUP("Cluster",'vInfo (Imported)'!$1:$5000,A4479,FALSE),
"")</f>
        <v/>
      </c>
      <c r="K4479" s="28">
        <f>'vCluster (Imported)'!A4479</f>
        <v>0</v>
      </c>
      <c r="L4479">
        <f t="shared" si="417"/>
        <v>0</v>
      </c>
      <c r="M4479">
        <f t="shared" si="418"/>
        <v>0</v>
      </c>
      <c r="N4479">
        <f t="shared" si="419"/>
        <v>0</v>
      </c>
      <c r="O4479" s="1">
        <f t="shared" si="420"/>
        <v>0</v>
      </c>
      <c r="P4479">
        <f>SUMIFS('vCluster (Imported)'!$G:$G,'vCluster (Imported)'!$A:$A,K4479)</f>
        <v>0</v>
      </c>
      <c r="Q4479">
        <f t="shared" si="421"/>
        <v>0</v>
      </c>
    </row>
    <row r="4480" spans="1:17" x14ac:dyDescent="0.3">
      <c r="A4480">
        <f t="shared" si="416"/>
        <v>4480</v>
      </c>
      <c r="B4480" t="str">
        <f>IF(HLOOKUP("Memory",'vInfo (Imported)'!$1:$5000,A4480,FALSE)&gt;0,HLOOKUP("Memory",'vInfo (Imported)'!$1:$5000,A4480,FALSE),"")</f>
        <v/>
      </c>
      <c r="C4480" t="str">
        <f>IF(HLOOKUP("CPUs",'vInfo (Imported)'!$1:$5000,A4480,FALSE)&gt;0,
HLOOKUP("CPUs",'vInfo (Imported)'!$1:$5000,A4480,FALSE),
"")</f>
        <v/>
      </c>
      <c r="D4480" t="str">
        <f>IF(HLOOKUP($D$1,'vInfo (Imported)'!$1:$5000,A4480,FALSE)&gt;0,
HLOOKUP($D$1,'vInfo (Imported)'!$1:$5000,A4480,FALSE),
"")</f>
        <v/>
      </c>
      <c r="E4480" t="str">
        <f>IF(HLOOKUP("Category",'vInfo (Imported)'!$1:$5000,A4480,FALSE)&gt;0,
HLOOKUP("Category",'vInfo (Imported)'!$1:$5000,A4480,FALSE),
"")</f>
        <v/>
      </c>
      <c r="F4480" t="str">
        <f>IF(HLOOKUP("OS according to the configuration file",'vInfo (Imported)'!$1:$5000,A4480,FALSE)&gt;0,
HLOOKUP("OS according to the configuration file",'vInfo (Imported)'!$1:$5000,A4480,FALSE),
"")</f>
        <v/>
      </c>
      <c r="G4480" s="1" t="str">
        <f>IF(HLOOKUP("Cluster",'vInfo (Imported)'!$1:$5000,A4480,FALSE)&gt;0,
HLOOKUP("Cluster",'vInfo (Imported)'!$1:$5000,A4480,FALSE),
"")</f>
        <v/>
      </c>
      <c r="K4480" s="28">
        <f>'vCluster (Imported)'!A4480</f>
        <v>0</v>
      </c>
      <c r="L4480">
        <f t="shared" si="417"/>
        <v>0</v>
      </c>
      <c r="M4480">
        <f t="shared" si="418"/>
        <v>0</v>
      </c>
      <c r="N4480">
        <f t="shared" si="419"/>
        <v>0</v>
      </c>
      <c r="O4480" s="1">
        <f t="shared" si="420"/>
        <v>0</v>
      </c>
      <c r="P4480">
        <f>SUMIFS('vCluster (Imported)'!$G:$G,'vCluster (Imported)'!$A:$A,K4480)</f>
        <v>0</v>
      </c>
      <c r="Q4480">
        <f t="shared" si="421"/>
        <v>0</v>
      </c>
    </row>
    <row r="4481" spans="1:17" x14ac:dyDescent="0.3">
      <c r="A4481">
        <f t="shared" si="416"/>
        <v>4481</v>
      </c>
      <c r="B4481" t="str">
        <f>IF(HLOOKUP("Memory",'vInfo (Imported)'!$1:$5000,A4481,FALSE)&gt;0,HLOOKUP("Memory",'vInfo (Imported)'!$1:$5000,A4481,FALSE),"")</f>
        <v/>
      </c>
      <c r="C4481" t="str">
        <f>IF(HLOOKUP("CPUs",'vInfo (Imported)'!$1:$5000,A4481,FALSE)&gt;0,
HLOOKUP("CPUs",'vInfo (Imported)'!$1:$5000,A4481,FALSE),
"")</f>
        <v/>
      </c>
      <c r="D4481" t="str">
        <f>IF(HLOOKUP($D$1,'vInfo (Imported)'!$1:$5000,A4481,FALSE)&gt;0,
HLOOKUP($D$1,'vInfo (Imported)'!$1:$5000,A4481,FALSE),
"")</f>
        <v/>
      </c>
      <c r="E4481" t="str">
        <f>IF(HLOOKUP("Category",'vInfo (Imported)'!$1:$5000,A4481,FALSE)&gt;0,
HLOOKUP("Category",'vInfo (Imported)'!$1:$5000,A4481,FALSE),
"")</f>
        <v/>
      </c>
      <c r="F4481" t="str">
        <f>IF(HLOOKUP("OS according to the configuration file",'vInfo (Imported)'!$1:$5000,A4481,FALSE)&gt;0,
HLOOKUP("OS according to the configuration file",'vInfo (Imported)'!$1:$5000,A4481,FALSE),
"")</f>
        <v/>
      </c>
      <c r="G4481" s="1" t="str">
        <f>IF(HLOOKUP("Cluster",'vInfo (Imported)'!$1:$5000,A4481,FALSE)&gt;0,
HLOOKUP("Cluster",'vInfo (Imported)'!$1:$5000,A4481,FALSE),
"")</f>
        <v/>
      </c>
      <c r="K4481" s="28">
        <f>'vCluster (Imported)'!A4481</f>
        <v>0</v>
      </c>
      <c r="L4481">
        <f t="shared" si="417"/>
        <v>0</v>
      </c>
      <c r="M4481">
        <f t="shared" si="418"/>
        <v>0</v>
      </c>
      <c r="N4481">
        <f t="shared" si="419"/>
        <v>0</v>
      </c>
      <c r="O4481" s="1">
        <f t="shared" si="420"/>
        <v>0</v>
      </c>
      <c r="P4481">
        <f>SUMIFS('vCluster (Imported)'!$G:$G,'vCluster (Imported)'!$A:$A,K4481)</f>
        <v>0</v>
      </c>
      <c r="Q4481">
        <f t="shared" si="421"/>
        <v>0</v>
      </c>
    </row>
    <row r="4482" spans="1:17" x14ac:dyDescent="0.3">
      <c r="A4482">
        <f t="shared" ref="A4482:A4545" si="422">A4481+1</f>
        <v>4482</v>
      </c>
      <c r="B4482" t="str">
        <f>IF(HLOOKUP("Memory",'vInfo (Imported)'!$1:$5000,A4482,FALSE)&gt;0,HLOOKUP("Memory",'vInfo (Imported)'!$1:$5000,A4482,FALSE),"")</f>
        <v/>
      </c>
      <c r="C4482" t="str">
        <f>IF(HLOOKUP("CPUs",'vInfo (Imported)'!$1:$5000,A4482,FALSE)&gt;0,
HLOOKUP("CPUs",'vInfo (Imported)'!$1:$5000,A4482,FALSE),
"")</f>
        <v/>
      </c>
      <c r="D4482" t="str">
        <f>IF(HLOOKUP($D$1,'vInfo (Imported)'!$1:$5000,A4482,FALSE)&gt;0,
HLOOKUP($D$1,'vInfo (Imported)'!$1:$5000,A4482,FALSE),
"")</f>
        <v/>
      </c>
      <c r="E4482" t="str">
        <f>IF(HLOOKUP("Category",'vInfo (Imported)'!$1:$5000,A4482,FALSE)&gt;0,
HLOOKUP("Category",'vInfo (Imported)'!$1:$5000,A4482,FALSE),
"")</f>
        <v/>
      </c>
      <c r="F4482" t="str">
        <f>IF(HLOOKUP("OS according to the configuration file",'vInfo (Imported)'!$1:$5000,A4482,FALSE)&gt;0,
HLOOKUP("OS according to the configuration file",'vInfo (Imported)'!$1:$5000,A4482,FALSE),
"")</f>
        <v/>
      </c>
      <c r="G4482" s="1" t="str">
        <f>IF(HLOOKUP("Cluster",'vInfo (Imported)'!$1:$5000,A4482,FALSE)&gt;0,
HLOOKUP("Cluster",'vInfo (Imported)'!$1:$5000,A4482,FALSE),
"")</f>
        <v/>
      </c>
      <c r="K4482" s="28">
        <f>'vCluster (Imported)'!A4482</f>
        <v>0</v>
      </c>
      <c r="L4482">
        <f t="shared" ref="L4482:L4545" si="423">COUNTIFS(G:G,K4482,$E:$E,$L$1)</f>
        <v>0</v>
      </c>
      <c r="M4482">
        <f t="shared" ref="M4482:M4545" si="424">COUNTIFS(G:G,K4482,$E:$E,$M$1)</f>
        <v>0</v>
      </c>
      <c r="N4482">
        <f t="shared" ref="N4482:N4545" si="425">COUNTIFS(G:G,K4482,$E:$E,$N$1)</f>
        <v>0</v>
      </c>
      <c r="O4482" s="1">
        <f t="shared" ref="O4482:O4545" si="426">COUNTIFS(G:G,K4482,$E:$E,$O$1)</f>
        <v>0</v>
      </c>
      <c r="P4482">
        <f>SUMIFS('vCluster (Imported)'!$G:$G,'vCluster (Imported)'!$A:$A,K4482)</f>
        <v>0</v>
      </c>
      <c r="Q4482">
        <f t="shared" ref="Q4482:Q4545" si="427">IF(L4482&gt;0,P4482,0)</f>
        <v>0</v>
      </c>
    </row>
    <row r="4483" spans="1:17" x14ac:dyDescent="0.3">
      <c r="A4483">
        <f t="shared" si="422"/>
        <v>4483</v>
      </c>
      <c r="B4483" t="str">
        <f>IF(HLOOKUP("Memory",'vInfo (Imported)'!$1:$5000,A4483,FALSE)&gt;0,HLOOKUP("Memory",'vInfo (Imported)'!$1:$5000,A4483,FALSE),"")</f>
        <v/>
      </c>
      <c r="C4483" t="str">
        <f>IF(HLOOKUP("CPUs",'vInfo (Imported)'!$1:$5000,A4483,FALSE)&gt;0,
HLOOKUP("CPUs",'vInfo (Imported)'!$1:$5000,A4483,FALSE),
"")</f>
        <v/>
      </c>
      <c r="D4483" t="str">
        <f>IF(HLOOKUP($D$1,'vInfo (Imported)'!$1:$5000,A4483,FALSE)&gt;0,
HLOOKUP($D$1,'vInfo (Imported)'!$1:$5000,A4483,FALSE),
"")</f>
        <v/>
      </c>
      <c r="E4483" t="str">
        <f>IF(HLOOKUP("Category",'vInfo (Imported)'!$1:$5000,A4483,FALSE)&gt;0,
HLOOKUP("Category",'vInfo (Imported)'!$1:$5000,A4483,FALSE),
"")</f>
        <v/>
      </c>
      <c r="F4483" t="str">
        <f>IF(HLOOKUP("OS according to the configuration file",'vInfo (Imported)'!$1:$5000,A4483,FALSE)&gt;0,
HLOOKUP("OS according to the configuration file",'vInfo (Imported)'!$1:$5000,A4483,FALSE),
"")</f>
        <v/>
      </c>
      <c r="G4483" s="1" t="str">
        <f>IF(HLOOKUP("Cluster",'vInfo (Imported)'!$1:$5000,A4483,FALSE)&gt;0,
HLOOKUP("Cluster",'vInfo (Imported)'!$1:$5000,A4483,FALSE),
"")</f>
        <v/>
      </c>
      <c r="K4483" s="28">
        <f>'vCluster (Imported)'!A4483</f>
        <v>0</v>
      </c>
      <c r="L4483">
        <f t="shared" si="423"/>
        <v>0</v>
      </c>
      <c r="M4483">
        <f t="shared" si="424"/>
        <v>0</v>
      </c>
      <c r="N4483">
        <f t="shared" si="425"/>
        <v>0</v>
      </c>
      <c r="O4483" s="1">
        <f t="shared" si="426"/>
        <v>0</v>
      </c>
      <c r="P4483">
        <f>SUMIFS('vCluster (Imported)'!$G:$G,'vCluster (Imported)'!$A:$A,K4483)</f>
        <v>0</v>
      </c>
      <c r="Q4483">
        <f t="shared" si="427"/>
        <v>0</v>
      </c>
    </row>
    <row r="4484" spans="1:17" x14ac:dyDescent="0.3">
      <c r="A4484">
        <f t="shared" si="422"/>
        <v>4484</v>
      </c>
      <c r="B4484" t="str">
        <f>IF(HLOOKUP("Memory",'vInfo (Imported)'!$1:$5000,A4484,FALSE)&gt;0,HLOOKUP("Memory",'vInfo (Imported)'!$1:$5000,A4484,FALSE),"")</f>
        <v/>
      </c>
      <c r="C4484" t="str">
        <f>IF(HLOOKUP("CPUs",'vInfo (Imported)'!$1:$5000,A4484,FALSE)&gt;0,
HLOOKUP("CPUs",'vInfo (Imported)'!$1:$5000,A4484,FALSE),
"")</f>
        <v/>
      </c>
      <c r="D4484" t="str">
        <f>IF(HLOOKUP($D$1,'vInfo (Imported)'!$1:$5000,A4484,FALSE)&gt;0,
HLOOKUP($D$1,'vInfo (Imported)'!$1:$5000,A4484,FALSE),
"")</f>
        <v/>
      </c>
      <c r="E4484" t="str">
        <f>IF(HLOOKUP("Category",'vInfo (Imported)'!$1:$5000,A4484,FALSE)&gt;0,
HLOOKUP("Category",'vInfo (Imported)'!$1:$5000,A4484,FALSE),
"")</f>
        <v/>
      </c>
      <c r="F4484" t="str">
        <f>IF(HLOOKUP("OS according to the configuration file",'vInfo (Imported)'!$1:$5000,A4484,FALSE)&gt;0,
HLOOKUP("OS according to the configuration file",'vInfo (Imported)'!$1:$5000,A4484,FALSE),
"")</f>
        <v/>
      </c>
      <c r="G4484" s="1" t="str">
        <f>IF(HLOOKUP("Cluster",'vInfo (Imported)'!$1:$5000,A4484,FALSE)&gt;0,
HLOOKUP("Cluster",'vInfo (Imported)'!$1:$5000,A4484,FALSE),
"")</f>
        <v/>
      </c>
      <c r="K4484" s="28">
        <f>'vCluster (Imported)'!A4484</f>
        <v>0</v>
      </c>
      <c r="L4484">
        <f t="shared" si="423"/>
        <v>0</v>
      </c>
      <c r="M4484">
        <f t="shared" si="424"/>
        <v>0</v>
      </c>
      <c r="N4484">
        <f t="shared" si="425"/>
        <v>0</v>
      </c>
      <c r="O4484" s="1">
        <f t="shared" si="426"/>
        <v>0</v>
      </c>
      <c r="P4484">
        <f>SUMIFS('vCluster (Imported)'!$G:$G,'vCluster (Imported)'!$A:$A,K4484)</f>
        <v>0</v>
      </c>
      <c r="Q4484">
        <f t="shared" si="427"/>
        <v>0</v>
      </c>
    </row>
    <row r="4485" spans="1:17" x14ac:dyDescent="0.3">
      <c r="A4485">
        <f t="shared" si="422"/>
        <v>4485</v>
      </c>
      <c r="B4485" t="str">
        <f>IF(HLOOKUP("Memory",'vInfo (Imported)'!$1:$5000,A4485,FALSE)&gt;0,HLOOKUP("Memory",'vInfo (Imported)'!$1:$5000,A4485,FALSE),"")</f>
        <v/>
      </c>
      <c r="C4485" t="str">
        <f>IF(HLOOKUP("CPUs",'vInfo (Imported)'!$1:$5000,A4485,FALSE)&gt;0,
HLOOKUP("CPUs",'vInfo (Imported)'!$1:$5000,A4485,FALSE),
"")</f>
        <v/>
      </c>
      <c r="D4485" t="str">
        <f>IF(HLOOKUP($D$1,'vInfo (Imported)'!$1:$5000,A4485,FALSE)&gt;0,
HLOOKUP($D$1,'vInfo (Imported)'!$1:$5000,A4485,FALSE),
"")</f>
        <v/>
      </c>
      <c r="E4485" t="str">
        <f>IF(HLOOKUP("Category",'vInfo (Imported)'!$1:$5000,A4485,FALSE)&gt;0,
HLOOKUP("Category",'vInfo (Imported)'!$1:$5000,A4485,FALSE),
"")</f>
        <v/>
      </c>
      <c r="F4485" t="str">
        <f>IF(HLOOKUP("OS according to the configuration file",'vInfo (Imported)'!$1:$5000,A4485,FALSE)&gt;0,
HLOOKUP("OS according to the configuration file",'vInfo (Imported)'!$1:$5000,A4485,FALSE),
"")</f>
        <v/>
      </c>
      <c r="G4485" s="1" t="str">
        <f>IF(HLOOKUP("Cluster",'vInfo (Imported)'!$1:$5000,A4485,FALSE)&gt;0,
HLOOKUP("Cluster",'vInfo (Imported)'!$1:$5000,A4485,FALSE),
"")</f>
        <v/>
      </c>
      <c r="K4485" s="28">
        <f>'vCluster (Imported)'!A4485</f>
        <v>0</v>
      </c>
      <c r="L4485">
        <f t="shared" si="423"/>
        <v>0</v>
      </c>
      <c r="M4485">
        <f t="shared" si="424"/>
        <v>0</v>
      </c>
      <c r="N4485">
        <f t="shared" si="425"/>
        <v>0</v>
      </c>
      <c r="O4485" s="1">
        <f t="shared" si="426"/>
        <v>0</v>
      </c>
      <c r="P4485">
        <f>SUMIFS('vCluster (Imported)'!$G:$G,'vCluster (Imported)'!$A:$A,K4485)</f>
        <v>0</v>
      </c>
      <c r="Q4485">
        <f t="shared" si="427"/>
        <v>0</v>
      </c>
    </row>
    <row r="4486" spans="1:17" x14ac:dyDescent="0.3">
      <c r="A4486">
        <f t="shared" si="422"/>
        <v>4486</v>
      </c>
      <c r="B4486" t="str">
        <f>IF(HLOOKUP("Memory",'vInfo (Imported)'!$1:$5000,A4486,FALSE)&gt;0,HLOOKUP("Memory",'vInfo (Imported)'!$1:$5000,A4486,FALSE),"")</f>
        <v/>
      </c>
      <c r="C4486" t="str">
        <f>IF(HLOOKUP("CPUs",'vInfo (Imported)'!$1:$5000,A4486,FALSE)&gt;0,
HLOOKUP("CPUs",'vInfo (Imported)'!$1:$5000,A4486,FALSE),
"")</f>
        <v/>
      </c>
      <c r="D4486" t="str">
        <f>IF(HLOOKUP($D$1,'vInfo (Imported)'!$1:$5000,A4486,FALSE)&gt;0,
HLOOKUP($D$1,'vInfo (Imported)'!$1:$5000,A4486,FALSE),
"")</f>
        <v/>
      </c>
      <c r="E4486" t="str">
        <f>IF(HLOOKUP("Category",'vInfo (Imported)'!$1:$5000,A4486,FALSE)&gt;0,
HLOOKUP("Category",'vInfo (Imported)'!$1:$5000,A4486,FALSE),
"")</f>
        <v/>
      </c>
      <c r="F4486" t="str">
        <f>IF(HLOOKUP("OS according to the configuration file",'vInfo (Imported)'!$1:$5000,A4486,FALSE)&gt;0,
HLOOKUP("OS according to the configuration file",'vInfo (Imported)'!$1:$5000,A4486,FALSE),
"")</f>
        <v/>
      </c>
      <c r="G4486" s="1" t="str">
        <f>IF(HLOOKUP("Cluster",'vInfo (Imported)'!$1:$5000,A4486,FALSE)&gt;0,
HLOOKUP("Cluster",'vInfo (Imported)'!$1:$5000,A4486,FALSE),
"")</f>
        <v/>
      </c>
      <c r="K4486" s="28">
        <f>'vCluster (Imported)'!A4486</f>
        <v>0</v>
      </c>
      <c r="L4486">
        <f t="shared" si="423"/>
        <v>0</v>
      </c>
      <c r="M4486">
        <f t="shared" si="424"/>
        <v>0</v>
      </c>
      <c r="N4486">
        <f t="shared" si="425"/>
        <v>0</v>
      </c>
      <c r="O4486" s="1">
        <f t="shared" si="426"/>
        <v>0</v>
      </c>
      <c r="P4486">
        <f>SUMIFS('vCluster (Imported)'!$G:$G,'vCluster (Imported)'!$A:$A,K4486)</f>
        <v>0</v>
      </c>
      <c r="Q4486">
        <f t="shared" si="427"/>
        <v>0</v>
      </c>
    </row>
    <row r="4487" spans="1:17" x14ac:dyDescent="0.3">
      <c r="A4487">
        <f t="shared" si="422"/>
        <v>4487</v>
      </c>
      <c r="B4487" t="str">
        <f>IF(HLOOKUP("Memory",'vInfo (Imported)'!$1:$5000,A4487,FALSE)&gt;0,HLOOKUP("Memory",'vInfo (Imported)'!$1:$5000,A4487,FALSE),"")</f>
        <v/>
      </c>
      <c r="C4487" t="str">
        <f>IF(HLOOKUP("CPUs",'vInfo (Imported)'!$1:$5000,A4487,FALSE)&gt;0,
HLOOKUP("CPUs",'vInfo (Imported)'!$1:$5000,A4487,FALSE),
"")</f>
        <v/>
      </c>
      <c r="D4487" t="str">
        <f>IF(HLOOKUP($D$1,'vInfo (Imported)'!$1:$5000,A4487,FALSE)&gt;0,
HLOOKUP($D$1,'vInfo (Imported)'!$1:$5000,A4487,FALSE),
"")</f>
        <v/>
      </c>
      <c r="E4487" t="str">
        <f>IF(HLOOKUP("Category",'vInfo (Imported)'!$1:$5000,A4487,FALSE)&gt;0,
HLOOKUP("Category",'vInfo (Imported)'!$1:$5000,A4487,FALSE),
"")</f>
        <v/>
      </c>
      <c r="F4487" t="str">
        <f>IF(HLOOKUP("OS according to the configuration file",'vInfo (Imported)'!$1:$5000,A4487,FALSE)&gt;0,
HLOOKUP("OS according to the configuration file",'vInfo (Imported)'!$1:$5000,A4487,FALSE),
"")</f>
        <v/>
      </c>
      <c r="G4487" s="1" t="str">
        <f>IF(HLOOKUP("Cluster",'vInfo (Imported)'!$1:$5000,A4487,FALSE)&gt;0,
HLOOKUP("Cluster",'vInfo (Imported)'!$1:$5000,A4487,FALSE),
"")</f>
        <v/>
      </c>
      <c r="K4487" s="28">
        <f>'vCluster (Imported)'!A4487</f>
        <v>0</v>
      </c>
      <c r="L4487">
        <f t="shared" si="423"/>
        <v>0</v>
      </c>
      <c r="M4487">
        <f t="shared" si="424"/>
        <v>0</v>
      </c>
      <c r="N4487">
        <f t="shared" si="425"/>
        <v>0</v>
      </c>
      <c r="O4487" s="1">
        <f t="shared" si="426"/>
        <v>0</v>
      </c>
      <c r="P4487">
        <f>SUMIFS('vCluster (Imported)'!$G:$G,'vCluster (Imported)'!$A:$A,K4487)</f>
        <v>0</v>
      </c>
      <c r="Q4487">
        <f t="shared" si="427"/>
        <v>0</v>
      </c>
    </row>
    <row r="4488" spans="1:17" x14ac:dyDescent="0.3">
      <c r="A4488">
        <f t="shared" si="422"/>
        <v>4488</v>
      </c>
      <c r="B4488" t="str">
        <f>IF(HLOOKUP("Memory",'vInfo (Imported)'!$1:$5000,A4488,FALSE)&gt;0,HLOOKUP("Memory",'vInfo (Imported)'!$1:$5000,A4488,FALSE),"")</f>
        <v/>
      </c>
      <c r="C4488" t="str">
        <f>IF(HLOOKUP("CPUs",'vInfo (Imported)'!$1:$5000,A4488,FALSE)&gt;0,
HLOOKUP("CPUs",'vInfo (Imported)'!$1:$5000,A4488,FALSE),
"")</f>
        <v/>
      </c>
      <c r="D4488" t="str">
        <f>IF(HLOOKUP($D$1,'vInfo (Imported)'!$1:$5000,A4488,FALSE)&gt;0,
HLOOKUP($D$1,'vInfo (Imported)'!$1:$5000,A4488,FALSE),
"")</f>
        <v/>
      </c>
      <c r="E4488" t="str">
        <f>IF(HLOOKUP("Category",'vInfo (Imported)'!$1:$5000,A4488,FALSE)&gt;0,
HLOOKUP("Category",'vInfo (Imported)'!$1:$5000,A4488,FALSE),
"")</f>
        <v/>
      </c>
      <c r="F4488" t="str">
        <f>IF(HLOOKUP("OS according to the configuration file",'vInfo (Imported)'!$1:$5000,A4488,FALSE)&gt;0,
HLOOKUP("OS according to the configuration file",'vInfo (Imported)'!$1:$5000,A4488,FALSE),
"")</f>
        <v/>
      </c>
      <c r="G4488" s="1" t="str">
        <f>IF(HLOOKUP("Cluster",'vInfo (Imported)'!$1:$5000,A4488,FALSE)&gt;0,
HLOOKUP("Cluster",'vInfo (Imported)'!$1:$5000,A4488,FALSE),
"")</f>
        <v/>
      </c>
      <c r="K4488" s="28">
        <f>'vCluster (Imported)'!A4488</f>
        <v>0</v>
      </c>
      <c r="L4488">
        <f t="shared" si="423"/>
        <v>0</v>
      </c>
      <c r="M4488">
        <f t="shared" si="424"/>
        <v>0</v>
      </c>
      <c r="N4488">
        <f t="shared" si="425"/>
        <v>0</v>
      </c>
      <c r="O4488" s="1">
        <f t="shared" si="426"/>
        <v>0</v>
      </c>
      <c r="P4488">
        <f>SUMIFS('vCluster (Imported)'!$G:$G,'vCluster (Imported)'!$A:$A,K4488)</f>
        <v>0</v>
      </c>
      <c r="Q4488">
        <f t="shared" si="427"/>
        <v>0</v>
      </c>
    </row>
    <row r="4489" spans="1:17" x14ac:dyDescent="0.3">
      <c r="A4489">
        <f t="shared" si="422"/>
        <v>4489</v>
      </c>
      <c r="B4489" t="str">
        <f>IF(HLOOKUP("Memory",'vInfo (Imported)'!$1:$5000,A4489,FALSE)&gt;0,HLOOKUP("Memory",'vInfo (Imported)'!$1:$5000,A4489,FALSE),"")</f>
        <v/>
      </c>
      <c r="C4489" t="str">
        <f>IF(HLOOKUP("CPUs",'vInfo (Imported)'!$1:$5000,A4489,FALSE)&gt;0,
HLOOKUP("CPUs",'vInfo (Imported)'!$1:$5000,A4489,FALSE),
"")</f>
        <v/>
      </c>
      <c r="D4489" t="str">
        <f>IF(HLOOKUP($D$1,'vInfo (Imported)'!$1:$5000,A4489,FALSE)&gt;0,
HLOOKUP($D$1,'vInfo (Imported)'!$1:$5000,A4489,FALSE),
"")</f>
        <v/>
      </c>
      <c r="E4489" t="str">
        <f>IF(HLOOKUP("Category",'vInfo (Imported)'!$1:$5000,A4489,FALSE)&gt;0,
HLOOKUP("Category",'vInfo (Imported)'!$1:$5000,A4489,FALSE),
"")</f>
        <v/>
      </c>
      <c r="F4489" t="str">
        <f>IF(HLOOKUP("OS according to the configuration file",'vInfo (Imported)'!$1:$5000,A4489,FALSE)&gt;0,
HLOOKUP("OS according to the configuration file",'vInfo (Imported)'!$1:$5000,A4489,FALSE),
"")</f>
        <v/>
      </c>
      <c r="G4489" s="1" t="str">
        <f>IF(HLOOKUP("Cluster",'vInfo (Imported)'!$1:$5000,A4489,FALSE)&gt;0,
HLOOKUP("Cluster",'vInfo (Imported)'!$1:$5000,A4489,FALSE),
"")</f>
        <v/>
      </c>
      <c r="K4489" s="28">
        <f>'vCluster (Imported)'!A4489</f>
        <v>0</v>
      </c>
      <c r="L4489">
        <f t="shared" si="423"/>
        <v>0</v>
      </c>
      <c r="M4489">
        <f t="shared" si="424"/>
        <v>0</v>
      </c>
      <c r="N4489">
        <f t="shared" si="425"/>
        <v>0</v>
      </c>
      <c r="O4489" s="1">
        <f t="shared" si="426"/>
        <v>0</v>
      </c>
      <c r="P4489">
        <f>SUMIFS('vCluster (Imported)'!$G:$G,'vCluster (Imported)'!$A:$A,K4489)</f>
        <v>0</v>
      </c>
      <c r="Q4489">
        <f t="shared" si="427"/>
        <v>0</v>
      </c>
    </row>
    <row r="4490" spans="1:17" x14ac:dyDescent="0.3">
      <c r="A4490">
        <f t="shared" si="422"/>
        <v>4490</v>
      </c>
      <c r="B4490" t="str">
        <f>IF(HLOOKUP("Memory",'vInfo (Imported)'!$1:$5000,A4490,FALSE)&gt;0,HLOOKUP("Memory",'vInfo (Imported)'!$1:$5000,A4490,FALSE),"")</f>
        <v/>
      </c>
      <c r="C4490" t="str">
        <f>IF(HLOOKUP("CPUs",'vInfo (Imported)'!$1:$5000,A4490,FALSE)&gt;0,
HLOOKUP("CPUs",'vInfo (Imported)'!$1:$5000,A4490,FALSE),
"")</f>
        <v/>
      </c>
      <c r="D4490" t="str">
        <f>IF(HLOOKUP($D$1,'vInfo (Imported)'!$1:$5000,A4490,FALSE)&gt;0,
HLOOKUP($D$1,'vInfo (Imported)'!$1:$5000,A4490,FALSE),
"")</f>
        <v/>
      </c>
      <c r="E4490" t="str">
        <f>IF(HLOOKUP("Category",'vInfo (Imported)'!$1:$5000,A4490,FALSE)&gt;0,
HLOOKUP("Category",'vInfo (Imported)'!$1:$5000,A4490,FALSE),
"")</f>
        <v/>
      </c>
      <c r="F4490" t="str">
        <f>IF(HLOOKUP("OS according to the configuration file",'vInfo (Imported)'!$1:$5000,A4490,FALSE)&gt;0,
HLOOKUP("OS according to the configuration file",'vInfo (Imported)'!$1:$5000,A4490,FALSE),
"")</f>
        <v/>
      </c>
      <c r="G4490" s="1" t="str">
        <f>IF(HLOOKUP("Cluster",'vInfo (Imported)'!$1:$5000,A4490,FALSE)&gt;0,
HLOOKUP("Cluster",'vInfo (Imported)'!$1:$5000,A4490,FALSE),
"")</f>
        <v/>
      </c>
      <c r="K4490" s="28">
        <f>'vCluster (Imported)'!A4490</f>
        <v>0</v>
      </c>
      <c r="L4490">
        <f t="shared" si="423"/>
        <v>0</v>
      </c>
      <c r="M4490">
        <f t="shared" si="424"/>
        <v>0</v>
      </c>
      <c r="N4490">
        <f t="shared" si="425"/>
        <v>0</v>
      </c>
      <c r="O4490" s="1">
        <f t="shared" si="426"/>
        <v>0</v>
      </c>
      <c r="P4490">
        <f>SUMIFS('vCluster (Imported)'!$G:$G,'vCluster (Imported)'!$A:$A,K4490)</f>
        <v>0</v>
      </c>
      <c r="Q4490">
        <f t="shared" si="427"/>
        <v>0</v>
      </c>
    </row>
    <row r="4491" spans="1:17" x14ac:dyDescent="0.3">
      <c r="A4491">
        <f t="shared" si="422"/>
        <v>4491</v>
      </c>
      <c r="B4491" t="str">
        <f>IF(HLOOKUP("Memory",'vInfo (Imported)'!$1:$5000,A4491,FALSE)&gt;0,HLOOKUP("Memory",'vInfo (Imported)'!$1:$5000,A4491,FALSE),"")</f>
        <v/>
      </c>
      <c r="C4491" t="str">
        <f>IF(HLOOKUP("CPUs",'vInfo (Imported)'!$1:$5000,A4491,FALSE)&gt;0,
HLOOKUP("CPUs",'vInfo (Imported)'!$1:$5000,A4491,FALSE),
"")</f>
        <v/>
      </c>
      <c r="D4491" t="str">
        <f>IF(HLOOKUP($D$1,'vInfo (Imported)'!$1:$5000,A4491,FALSE)&gt;0,
HLOOKUP($D$1,'vInfo (Imported)'!$1:$5000,A4491,FALSE),
"")</f>
        <v/>
      </c>
      <c r="E4491" t="str">
        <f>IF(HLOOKUP("Category",'vInfo (Imported)'!$1:$5000,A4491,FALSE)&gt;0,
HLOOKUP("Category",'vInfo (Imported)'!$1:$5000,A4491,FALSE),
"")</f>
        <v/>
      </c>
      <c r="F4491" t="str">
        <f>IF(HLOOKUP("OS according to the configuration file",'vInfo (Imported)'!$1:$5000,A4491,FALSE)&gt;0,
HLOOKUP("OS according to the configuration file",'vInfo (Imported)'!$1:$5000,A4491,FALSE),
"")</f>
        <v/>
      </c>
      <c r="G4491" s="1" t="str">
        <f>IF(HLOOKUP("Cluster",'vInfo (Imported)'!$1:$5000,A4491,FALSE)&gt;0,
HLOOKUP("Cluster",'vInfo (Imported)'!$1:$5000,A4491,FALSE),
"")</f>
        <v/>
      </c>
      <c r="K4491" s="28">
        <f>'vCluster (Imported)'!A4491</f>
        <v>0</v>
      </c>
      <c r="L4491">
        <f t="shared" si="423"/>
        <v>0</v>
      </c>
      <c r="M4491">
        <f t="shared" si="424"/>
        <v>0</v>
      </c>
      <c r="N4491">
        <f t="shared" si="425"/>
        <v>0</v>
      </c>
      <c r="O4491" s="1">
        <f t="shared" si="426"/>
        <v>0</v>
      </c>
      <c r="P4491">
        <f>SUMIFS('vCluster (Imported)'!$G:$G,'vCluster (Imported)'!$A:$A,K4491)</f>
        <v>0</v>
      </c>
      <c r="Q4491">
        <f t="shared" si="427"/>
        <v>0</v>
      </c>
    </row>
    <row r="4492" spans="1:17" x14ac:dyDescent="0.3">
      <c r="A4492">
        <f t="shared" si="422"/>
        <v>4492</v>
      </c>
      <c r="B4492" t="str">
        <f>IF(HLOOKUP("Memory",'vInfo (Imported)'!$1:$5000,A4492,FALSE)&gt;0,HLOOKUP("Memory",'vInfo (Imported)'!$1:$5000,A4492,FALSE),"")</f>
        <v/>
      </c>
      <c r="C4492" t="str">
        <f>IF(HLOOKUP("CPUs",'vInfo (Imported)'!$1:$5000,A4492,FALSE)&gt;0,
HLOOKUP("CPUs",'vInfo (Imported)'!$1:$5000,A4492,FALSE),
"")</f>
        <v/>
      </c>
      <c r="D4492" t="str">
        <f>IF(HLOOKUP($D$1,'vInfo (Imported)'!$1:$5000,A4492,FALSE)&gt;0,
HLOOKUP($D$1,'vInfo (Imported)'!$1:$5000,A4492,FALSE),
"")</f>
        <v/>
      </c>
      <c r="E4492" t="str">
        <f>IF(HLOOKUP("Category",'vInfo (Imported)'!$1:$5000,A4492,FALSE)&gt;0,
HLOOKUP("Category",'vInfo (Imported)'!$1:$5000,A4492,FALSE),
"")</f>
        <v/>
      </c>
      <c r="F4492" t="str">
        <f>IF(HLOOKUP("OS according to the configuration file",'vInfo (Imported)'!$1:$5000,A4492,FALSE)&gt;0,
HLOOKUP("OS according to the configuration file",'vInfo (Imported)'!$1:$5000,A4492,FALSE),
"")</f>
        <v/>
      </c>
      <c r="G4492" s="1" t="str">
        <f>IF(HLOOKUP("Cluster",'vInfo (Imported)'!$1:$5000,A4492,FALSE)&gt;0,
HLOOKUP("Cluster",'vInfo (Imported)'!$1:$5000,A4492,FALSE),
"")</f>
        <v/>
      </c>
      <c r="K4492" s="28">
        <f>'vCluster (Imported)'!A4492</f>
        <v>0</v>
      </c>
      <c r="L4492">
        <f t="shared" si="423"/>
        <v>0</v>
      </c>
      <c r="M4492">
        <f t="shared" si="424"/>
        <v>0</v>
      </c>
      <c r="N4492">
        <f t="shared" si="425"/>
        <v>0</v>
      </c>
      <c r="O4492" s="1">
        <f t="shared" si="426"/>
        <v>0</v>
      </c>
      <c r="P4492">
        <f>SUMIFS('vCluster (Imported)'!$G:$G,'vCluster (Imported)'!$A:$A,K4492)</f>
        <v>0</v>
      </c>
      <c r="Q4492">
        <f t="shared" si="427"/>
        <v>0</v>
      </c>
    </row>
    <row r="4493" spans="1:17" x14ac:dyDescent="0.3">
      <c r="A4493">
        <f t="shared" si="422"/>
        <v>4493</v>
      </c>
      <c r="B4493" t="str">
        <f>IF(HLOOKUP("Memory",'vInfo (Imported)'!$1:$5000,A4493,FALSE)&gt;0,HLOOKUP("Memory",'vInfo (Imported)'!$1:$5000,A4493,FALSE),"")</f>
        <v/>
      </c>
      <c r="C4493" t="str">
        <f>IF(HLOOKUP("CPUs",'vInfo (Imported)'!$1:$5000,A4493,FALSE)&gt;0,
HLOOKUP("CPUs",'vInfo (Imported)'!$1:$5000,A4493,FALSE),
"")</f>
        <v/>
      </c>
      <c r="D4493" t="str">
        <f>IF(HLOOKUP($D$1,'vInfo (Imported)'!$1:$5000,A4493,FALSE)&gt;0,
HLOOKUP($D$1,'vInfo (Imported)'!$1:$5000,A4493,FALSE),
"")</f>
        <v/>
      </c>
      <c r="E4493" t="str">
        <f>IF(HLOOKUP("Category",'vInfo (Imported)'!$1:$5000,A4493,FALSE)&gt;0,
HLOOKUP("Category",'vInfo (Imported)'!$1:$5000,A4493,FALSE),
"")</f>
        <v/>
      </c>
      <c r="F4493" t="str">
        <f>IF(HLOOKUP("OS according to the configuration file",'vInfo (Imported)'!$1:$5000,A4493,FALSE)&gt;0,
HLOOKUP("OS according to the configuration file",'vInfo (Imported)'!$1:$5000,A4493,FALSE),
"")</f>
        <v/>
      </c>
      <c r="G4493" s="1" t="str">
        <f>IF(HLOOKUP("Cluster",'vInfo (Imported)'!$1:$5000,A4493,FALSE)&gt;0,
HLOOKUP("Cluster",'vInfo (Imported)'!$1:$5000,A4493,FALSE),
"")</f>
        <v/>
      </c>
      <c r="K4493" s="28">
        <f>'vCluster (Imported)'!A4493</f>
        <v>0</v>
      </c>
      <c r="L4493">
        <f t="shared" si="423"/>
        <v>0</v>
      </c>
      <c r="M4493">
        <f t="shared" si="424"/>
        <v>0</v>
      </c>
      <c r="N4493">
        <f t="shared" si="425"/>
        <v>0</v>
      </c>
      <c r="O4493" s="1">
        <f t="shared" si="426"/>
        <v>0</v>
      </c>
      <c r="P4493">
        <f>SUMIFS('vCluster (Imported)'!$G:$G,'vCluster (Imported)'!$A:$A,K4493)</f>
        <v>0</v>
      </c>
      <c r="Q4493">
        <f t="shared" si="427"/>
        <v>0</v>
      </c>
    </row>
    <row r="4494" spans="1:17" x14ac:dyDescent="0.3">
      <c r="A4494">
        <f t="shared" si="422"/>
        <v>4494</v>
      </c>
      <c r="B4494" t="str">
        <f>IF(HLOOKUP("Memory",'vInfo (Imported)'!$1:$5000,A4494,FALSE)&gt;0,HLOOKUP("Memory",'vInfo (Imported)'!$1:$5000,A4494,FALSE),"")</f>
        <v/>
      </c>
      <c r="C4494" t="str">
        <f>IF(HLOOKUP("CPUs",'vInfo (Imported)'!$1:$5000,A4494,FALSE)&gt;0,
HLOOKUP("CPUs",'vInfo (Imported)'!$1:$5000,A4494,FALSE),
"")</f>
        <v/>
      </c>
      <c r="D4494" t="str">
        <f>IF(HLOOKUP($D$1,'vInfo (Imported)'!$1:$5000,A4494,FALSE)&gt;0,
HLOOKUP($D$1,'vInfo (Imported)'!$1:$5000,A4494,FALSE),
"")</f>
        <v/>
      </c>
      <c r="E4494" t="str">
        <f>IF(HLOOKUP("Category",'vInfo (Imported)'!$1:$5000,A4494,FALSE)&gt;0,
HLOOKUP("Category",'vInfo (Imported)'!$1:$5000,A4494,FALSE),
"")</f>
        <v/>
      </c>
      <c r="F4494" t="str">
        <f>IF(HLOOKUP("OS according to the configuration file",'vInfo (Imported)'!$1:$5000,A4494,FALSE)&gt;0,
HLOOKUP("OS according to the configuration file",'vInfo (Imported)'!$1:$5000,A4494,FALSE),
"")</f>
        <v/>
      </c>
      <c r="G4494" s="1" t="str">
        <f>IF(HLOOKUP("Cluster",'vInfo (Imported)'!$1:$5000,A4494,FALSE)&gt;0,
HLOOKUP("Cluster",'vInfo (Imported)'!$1:$5000,A4494,FALSE),
"")</f>
        <v/>
      </c>
      <c r="K4494" s="28">
        <f>'vCluster (Imported)'!A4494</f>
        <v>0</v>
      </c>
      <c r="L4494">
        <f t="shared" si="423"/>
        <v>0</v>
      </c>
      <c r="M4494">
        <f t="shared" si="424"/>
        <v>0</v>
      </c>
      <c r="N4494">
        <f t="shared" si="425"/>
        <v>0</v>
      </c>
      <c r="O4494" s="1">
        <f t="shared" si="426"/>
        <v>0</v>
      </c>
      <c r="P4494">
        <f>SUMIFS('vCluster (Imported)'!$G:$G,'vCluster (Imported)'!$A:$A,K4494)</f>
        <v>0</v>
      </c>
      <c r="Q4494">
        <f t="shared" si="427"/>
        <v>0</v>
      </c>
    </row>
    <row r="4495" spans="1:17" x14ac:dyDescent="0.3">
      <c r="A4495">
        <f t="shared" si="422"/>
        <v>4495</v>
      </c>
      <c r="B4495" t="str">
        <f>IF(HLOOKUP("Memory",'vInfo (Imported)'!$1:$5000,A4495,FALSE)&gt;0,HLOOKUP("Memory",'vInfo (Imported)'!$1:$5000,A4495,FALSE),"")</f>
        <v/>
      </c>
      <c r="C4495" t="str">
        <f>IF(HLOOKUP("CPUs",'vInfo (Imported)'!$1:$5000,A4495,FALSE)&gt;0,
HLOOKUP("CPUs",'vInfo (Imported)'!$1:$5000,A4495,FALSE),
"")</f>
        <v/>
      </c>
      <c r="D4495" t="str">
        <f>IF(HLOOKUP($D$1,'vInfo (Imported)'!$1:$5000,A4495,FALSE)&gt;0,
HLOOKUP($D$1,'vInfo (Imported)'!$1:$5000,A4495,FALSE),
"")</f>
        <v/>
      </c>
      <c r="E4495" t="str">
        <f>IF(HLOOKUP("Category",'vInfo (Imported)'!$1:$5000,A4495,FALSE)&gt;0,
HLOOKUP("Category",'vInfo (Imported)'!$1:$5000,A4495,FALSE),
"")</f>
        <v/>
      </c>
      <c r="F4495" t="str">
        <f>IF(HLOOKUP("OS according to the configuration file",'vInfo (Imported)'!$1:$5000,A4495,FALSE)&gt;0,
HLOOKUP("OS according to the configuration file",'vInfo (Imported)'!$1:$5000,A4495,FALSE),
"")</f>
        <v/>
      </c>
      <c r="G4495" s="1" t="str">
        <f>IF(HLOOKUP("Cluster",'vInfo (Imported)'!$1:$5000,A4495,FALSE)&gt;0,
HLOOKUP("Cluster",'vInfo (Imported)'!$1:$5000,A4495,FALSE),
"")</f>
        <v/>
      </c>
      <c r="K4495" s="28">
        <f>'vCluster (Imported)'!A4495</f>
        <v>0</v>
      </c>
      <c r="L4495">
        <f t="shared" si="423"/>
        <v>0</v>
      </c>
      <c r="M4495">
        <f t="shared" si="424"/>
        <v>0</v>
      </c>
      <c r="N4495">
        <f t="shared" si="425"/>
        <v>0</v>
      </c>
      <c r="O4495" s="1">
        <f t="shared" si="426"/>
        <v>0</v>
      </c>
      <c r="P4495">
        <f>SUMIFS('vCluster (Imported)'!$G:$G,'vCluster (Imported)'!$A:$A,K4495)</f>
        <v>0</v>
      </c>
      <c r="Q4495">
        <f t="shared" si="427"/>
        <v>0</v>
      </c>
    </row>
    <row r="4496" spans="1:17" x14ac:dyDescent="0.3">
      <c r="A4496">
        <f t="shared" si="422"/>
        <v>4496</v>
      </c>
      <c r="B4496" t="str">
        <f>IF(HLOOKUP("Memory",'vInfo (Imported)'!$1:$5000,A4496,FALSE)&gt;0,HLOOKUP("Memory",'vInfo (Imported)'!$1:$5000,A4496,FALSE),"")</f>
        <v/>
      </c>
      <c r="C4496" t="str">
        <f>IF(HLOOKUP("CPUs",'vInfo (Imported)'!$1:$5000,A4496,FALSE)&gt;0,
HLOOKUP("CPUs",'vInfo (Imported)'!$1:$5000,A4496,FALSE),
"")</f>
        <v/>
      </c>
      <c r="D4496" t="str">
        <f>IF(HLOOKUP($D$1,'vInfo (Imported)'!$1:$5000,A4496,FALSE)&gt;0,
HLOOKUP($D$1,'vInfo (Imported)'!$1:$5000,A4496,FALSE),
"")</f>
        <v/>
      </c>
      <c r="E4496" t="str">
        <f>IF(HLOOKUP("Category",'vInfo (Imported)'!$1:$5000,A4496,FALSE)&gt;0,
HLOOKUP("Category",'vInfo (Imported)'!$1:$5000,A4496,FALSE),
"")</f>
        <v/>
      </c>
      <c r="F4496" t="str">
        <f>IF(HLOOKUP("OS according to the configuration file",'vInfo (Imported)'!$1:$5000,A4496,FALSE)&gt;0,
HLOOKUP("OS according to the configuration file",'vInfo (Imported)'!$1:$5000,A4496,FALSE),
"")</f>
        <v/>
      </c>
      <c r="G4496" s="1" t="str">
        <f>IF(HLOOKUP("Cluster",'vInfo (Imported)'!$1:$5000,A4496,FALSE)&gt;0,
HLOOKUP("Cluster",'vInfo (Imported)'!$1:$5000,A4496,FALSE),
"")</f>
        <v/>
      </c>
      <c r="K4496" s="28">
        <f>'vCluster (Imported)'!A4496</f>
        <v>0</v>
      </c>
      <c r="L4496">
        <f t="shared" si="423"/>
        <v>0</v>
      </c>
      <c r="M4496">
        <f t="shared" si="424"/>
        <v>0</v>
      </c>
      <c r="N4496">
        <f t="shared" si="425"/>
        <v>0</v>
      </c>
      <c r="O4496" s="1">
        <f t="shared" si="426"/>
        <v>0</v>
      </c>
      <c r="P4496">
        <f>SUMIFS('vCluster (Imported)'!$G:$G,'vCluster (Imported)'!$A:$A,K4496)</f>
        <v>0</v>
      </c>
      <c r="Q4496">
        <f t="shared" si="427"/>
        <v>0</v>
      </c>
    </row>
    <row r="4497" spans="1:17" x14ac:dyDescent="0.3">
      <c r="A4497">
        <f t="shared" si="422"/>
        <v>4497</v>
      </c>
      <c r="B4497" t="str">
        <f>IF(HLOOKUP("Memory",'vInfo (Imported)'!$1:$5000,A4497,FALSE)&gt;0,HLOOKUP("Memory",'vInfo (Imported)'!$1:$5000,A4497,FALSE),"")</f>
        <v/>
      </c>
      <c r="C4497" t="str">
        <f>IF(HLOOKUP("CPUs",'vInfo (Imported)'!$1:$5000,A4497,FALSE)&gt;0,
HLOOKUP("CPUs",'vInfo (Imported)'!$1:$5000,A4497,FALSE),
"")</f>
        <v/>
      </c>
      <c r="D4497" t="str">
        <f>IF(HLOOKUP($D$1,'vInfo (Imported)'!$1:$5000,A4497,FALSE)&gt;0,
HLOOKUP($D$1,'vInfo (Imported)'!$1:$5000,A4497,FALSE),
"")</f>
        <v/>
      </c>
      <c r="E4497" t="str">
        <f>IF(HLOOKUP("Category",'vInfo (Imported)'!$1:$5000,A4497,FALSE)&gt;0,
HLOOKUP("Category",'vInfo (Imported)'!$1:$5000,A4497,FALSE),
"")</f>
        <v/>
      </c>
      <c r="F4497" t="str">
        <f>IF(HLOOKUP("OS according to the configuration file",'vInfo (Imported)'!$1:$5000,A4497,FALSE)&gt;0,
HLOOKUP("OS according to the configuration file",'vInfo (Imported)'!$1:$5000,A4497,FALSE),
"")</f>
        <v/>
      </c>
      <c r="G4497" s="1" t="str">
        <f>IF(HLOOKUP("Cluster",'vInfo (Imported)'!$1:$5000,A4497,FALSE)&gt;0,
HLOOKUP("Cluster",'vInfo (Imported)'!$1:$5000,A4497,FALSE),
"")</f>
        <v/>
      </c>
      <c r="K4497" s="28">
        <f>'vCluster (Imported)'!A4497</f>
        <v>0</v>
      </c>
      <c r="L4497">
        <f t="shared" si="423"/>
        <v>0</v>
      </c>
      <c r="M4497">
        <f t="shared" si="424"/>
        <v>0</v>
      </c>
      <c r="N4497">
        <f t="shared" si="425"/>
        <v>0</v>
      </c>
      <c r="O4497" s="1">
        <f t="shared" si="426"/>
        <v>0</v>
      </c>
      <c r="P4497">
        <f>SUMIFS('vCluster (Imported)'!$G:$G,'vCluster (Imported)'!$A:$A,K4497)</f>
        <v>0</v>
      </c>
      <c r="Q4497">
        <f t="shared" si="427"/>
        <v>0</v>
      </c>
    </row>
    <row r="4498" spans="1:17" x14ac:dyDescent="0.3">
      <c r="A4498">
        <f t="shared" si="422"/>
        <v>4498</v>
      </c>
      <c r="B4498" t="str">
        <f>IF(HLOOKUP("Memory",'vInfo (Imported)'!$1:$5000,A4498,FALSE)&gt;0,HLOOKUP("Memory",'vInfo (Imported)'!$1:$5000,A4498,FALSE),"")</f>
        <v/>
      </c>
      <c r="C4498" t="str">
        <f>IF(HLOOKUP("CPUs",'vInfo (Imported)'!$1:$5000,A4498,FALSE)&gt;0,
HLOOKUP("CPUs",'vInfo (Imported)'!$1:$5000,A4498,FALSE),
"")</f>
        <v/>
      </c>
      <c r="D4498" t="str">
        <f>IF(HLOOKUP($D$1,'vInfo (Imported)'!$1:$5000,A4498,FALSE)&gt;0,
HLOOKUP($D$1,'vInfo (Imported)'!$1:$5000,A4498,FALSE),
"")</f>
        <v/>
      </c>
      <c r="E4498" t="str">
        <f>IF(HLOOKUP("Category",'vInfo (Imported)'!$1:$5000,A4498,FALSE)&gt;0,
HLOOKUP("Category",'vInfo (Imported)'!$1:$5000,A4498,FALSE),
"")</f>
        <v/>
      </c>
      <c r="F4498" t="str">
        <f>IF(HLOOKUP("OS according to the configuration file",'vInfo (Imported)'!$1:$5000,A4498,FALSE)&gt;0,
HLOOKUP("OS according to the configuration file",'vInfo (Imported)'!$1:$5000,A4498,FALSE),
"")</f>
        <v/>
      </c>
      <c r="G4498" s="1" t="str">
        <f>IF(HLOOKUP("Cluster",'vInfo (Imported)'!$1:$5000,A4498,FALSE)&gt;0,
HLOOKUP("Cluster",'vInfo (Imported)'!$1:$5000,A4498,FALSE),
"")</f>
        <v/>
      </c>
      <c r="K4498" s="28">
        <f>'vCluster (Imported)'!A4498</f>
        <v>0</v>
      </c>
      <c r="L4498">
        <f t="shared" si="423"/>
        <v>0</v>
      </c>
      <c r="M4498">
        <f t="shared" si="424"/>
        <v>0</v>
      </c>
      <c r="N4498">
        <f t="shared" si="425"/>
        <v>0</v>
      </c>
      <c r="O4498" s="1">
        <f t="shared" si="426"/>
        <v>0</v>
      </c>
      <c r="P4498">
        <f>SUMIFS('vCluster (Imported)'!$G:$G,'vCluster (Imported)'!$A:$A,K4498)</f>
        <v>0</v>
      </c>
      <c r="Q4498">
        <f t="shared" si="427"/>
        <v>0</v>
      </c>
    </row>
    <row r="4499" spans="1:17" x14ac:dyDescent="0.3">
      <c r="A4499">
        <f t="shared" si="422"/>
        <v>4499</v>
      </c>
      <c r="B4499" t="str">
        <f>IF(HLOOKUP("Memory",'vInfo (Imported)'!$1:$5000,A4499,FALSE)&gt;0,HLOOKUP("Memory",'vInfo (Imported)'!$1:$5000,A4499,FALSE),"")</f>
        <v/>
      </c>
      <c r="C4499" t="str">
        <f>IF(HLOOKUP("CPUs",'vInfo (Imported)'!$1:$5000,A4499,FALSE)&gt;0,
HLOOKUP("CPUs",'vInfo (Imported)'!$1:$5000,A4499,FALSE),
"")</f>
        <v/>
      </c>
      <c r="D4499" t="str">
        <f>IF(HLOOKUP($D$1,'vInfo (Imported)'!$1:$5000,A4499,FALSE)&gt;0,
HLOOKUP($D$1,'vInfo (Imported)'!$1:$5000,A4499,FALSE),
"")</f>
        <v/>
      </c>
      <c r="E4499" t="str">
        <f>IF(HLOOKUP("Category",'vInfo (Imported)'!$1:$5000,A4499,FALSE)&gt;0,
HLOOKUP("Category",'vInfo (Imported)'!$1:$5000,A4499,FALSE),
"")</f>
        <v/>
      </c>
      <c r="F4499" t="str">
        <f>IF(HLOOKUP("OS according to the configuration file",'vInfo (Imported)'!$1:$5000,A4499,FALSE)&gt;0,
HLOOKUP("OS according to the configuration file",'vInfo (Imported)'!$1:$5000,A4499,FALSE),
"")</f>
        <v/>
      </c>
      <c r="G4499" s="1" t="str">
        <f>IF(HLOOKUP("Cluster",'vInfo (Imported)'!$1:$5000,A4499,FALSE)&gt;0,
HLOOKUP("Cluster",'vInfo (Imported)'!$1:$5000,A4499,FALSE),
"")</f>
        <v/>
      </c>
      <c r="K4499" s="28">
        <f>'vCluster (Imported)'!A4499</f>
        <v>0</v>
      </c>
      <c r="L4499">
        <f t="shared" si="423"/>
        <v>0</v>
      </c>
      <c r="M4499">
        <f t="shared" si="424"/>
        <v>0</v>
      </c>
      <c r="N4499">
        <f t="shared" si="425"/>
        <v>0</v>
      </c>
      <c r="O4499" s="1">
        <f t="shared" si="426"/>
        <v>0</v>
      </c>
      <c r="P4499">
        <f>SUMIFS('vCluster (Imported)'!$G:$G,'vCluster (Imported)'!$A:$A,K4499)</f>
        <v>0</v>
      </c>
      <c r="Q4499">
        <f t="shared" si="427"/>
        <v>0</v>
      </c>
    </row>
    <row r="4500" spans="1:17" x14ac:dyDescent="0.3">
      <c r="A4500">
        <f t="shared" si="422"/>
        <v>4500</v>
      </c>
      <c r="B4500" t="str">
        <f>IF(HLOOKUP("Memory",'vInfo (Imported)'!$1:$5000,A4500,FALSE)&gt;0,HLOOKUP("Memory",'vInfo (Imported)'!$1:$5000,A4500,FALSE),"")</f>
        <v/>
      </c>
      <c r="C4500" t="str">
        <f>IF(HLOOKUP("CPUs",'vInfo (Imported)'!$1:$5000,A4500,FALSE)&gt;0,
HLOOKUP("CPUs",'vInfo (Imported)'!$1:$5000,A4500,FALSE),
"")</f>
        <v/>
      </c>
      <c r="D4500" t="str">
        <f>IF(HLOOKUP($D$1,'vInfo (Imported)'!$1:$5000,A4500,FALSE)&gt;0,
HLOOKUP($D$1,'vInfo (Imported)'!$1:$5000,A4500,FALSE),
"")</f>
        <v/>
      </c>
      <c r="E4500" t="str">
        <f>IF(HLOOKUP("Category",'vInfo (Imported)'!$1:$5000,A4500,FALSE)&gt;0,
HLOOKUP("Category",'vInfo (Imported)'!$1:$5000,A4500,FALSE),
"")</f>
        <v/>
      </c>
      <c r="F4500" t="str">
        <f>IF(HLOOKUP("OS according to the configuration file",'vInfo (Imported)'!$1:$5000,A4500,FALSE)&gt;0,
HLOOKUP("OS according to the configuration file",'vInfo (Imported)'!$1:$5000,A4500,FALSE),
"")</f>
        <v/>
      </c>
      <c r="G4500" s="1" t="str">
        <f>IF(HLOOKUP("Cluster",'vInfo (Imported)'!$1:$5000,A4500,FALSE)&gt;0,
HLOOKUP("Cluster",'vInfo (Imported)'!$1:$5000,A4500,FALSE),
"")</f>
        <v/>
      </c>
      <c r="K4500" s="28">
        <f>'vCluster (Imported)'!A4500</f>
        <v>0</v>
      </c>
      <c r="L4500">
        <f t="shared" si="423"/>
        <v>0</v>
      </c>
      <c r="M4500">
        <f t="shared" si="424"/>
        <v>0</v>
      </c>
      <c r="N4500">
        <f t="shared" si="425"/>
        <v>0</v>
      </c>
      <c r="O4500" s="1">
        <f t="shared" si="426"/>
        <v>0</v>
      </c>
      <c r="P4500">
        <f>SUMIFS('vCluster (Imported)'!$G:$G,'vCluster (Imported)'!$A:$A,K4500)</f>
        <v>0</v>
      </c>
      <c r="Q4500">
        <f t="shared" si="427"/>
        <v>0</v>
      </c>
    </row>
    <row r="4501" spans="1:17" x14ac:dyDescent="0.3">
      <c r="A4501">
        <f t="shared" si="422"/>
        <v>4501</v>
      </c>
      <c r="B4501" t="str">
        <f>IF(HLOOKUP("Memory",'vInfo (Imported)'!$1:$5000,A4501,FALSE)&gt;0,HLOOKUP("Memory",'vInfo (Imported)'!$1:$5000,A4501,FALSE),"")</f>
        <v/>
      </c>
      <c r="C4501" t="str">
        <f>IF(HLOOKUP("CPUs",'vInfo (Imported)'!$1:$5000,A4501,FALSE)&gt;0,
HLOOKUP("CPUs",'vInfo (Imported)'!$1:$5000,A4501,FALSE),
"")</f>
        <v/>
      </c>
      <c r="D4501" t="str">
        <f>IF(HLOOKUP($D$1,'vInfo (Imported)'!$1:$5000,A4501,FALSE)&gt;0,
HLOOKUP($D$1,'vInfo (Imported)'!$1:$5000,A4501,FALSE),
"")</f>
        <v/>
      </c>
      <c r="E4501" t="str">
        <f>IF(HLOOKUP("Category",'vInfo (Imported)'!$1:$5000,A4501,FALSE)&gt;0,
HLOOKUP("Category",'vInfo (Imported)'!$1:$5000,A4501,FALSE),
"")</f>
        <v/>
      </c>
      <c r="F4501" t="str">
        <f>IF(HLOOKUP("OS according to the configuration file",'vInfo (Imported)'!$1:$5000,A4501,FALSE)&gt;0,
HLOOKUP("OS according to the configuration file",'vInfo (Imported)'!$1:$5000,A4501,FALSE),
"")</f>
        <v/>
      </c>
      <c r="G4501" s="1" t="str">
        <f>IF(HLOOKUP("Cluster",'vInfo (Imported)'!$1:$5000,A4501,FALSE)&gt;0,
HLOOKUP("Cluster",'vInfo (Imported)'!$1:$5000,A4501,FALSE),
"")</f>
        <v/>
      </c>
      <c r="K4501" s="28">
        <f>'vCluster (Imported)'!A4501</f>
        <v>0</v>
      </c>
      <c r="L4501">
        <f t="shared" si="423"/>
        <v>0</v>
      </c>
      <c r="M4501">
        <f t="shared" si="424"/>
        <v>0</v>
      </c>
      <c r="N4501">
        <f t="shared" si="425"/>
        <v>0</v>
      </c>
      <c r="O4501" s="1">
        <f t="shared" si="426"/>
        <v>0</v>
      </c>
      <c r="P4501">
        <f>SUMIFS('vCluster (Imported)'!$G:$G,'vCluster (Imported)'!$A:$A,K4501)</f>
        <v>0</v>
      </c>
      <c r="Q4501">
        <f t="shared" si="427"/>
        <v>0</v>
      </c>
    </row>
    <row r="4502" spans="1:17" x14ac:dyDescent="0.3">
      <c r="A4502">
        <f t="shared" si="422"/>
        <v>4502</v>
      </c>
      <c r="B4502" t="str">
        <f>IF(HLOOKUP("Memory",'vInfo (Imported)'!$1:$5000,A4502,FALSE)&gt;0,HLOOKUP("Memory",'vInfo (Imported)'!$1:$5000,A4502,FALSE),"")</f>
        <v/>
      </c>
      <c r="C4502" t="str">
        <f>IF(HLOOKUP("CPUs",'vInfo (Imported)'!$1:$5000,A4502,FALSE)&gt;0,
HLOOKUP("CPUs",'vInfo (Imported)'!$1:$5000,A4502,FALSE),
"")</f>
        <v/>
      </c>
      <c r="D4502" t="str">
        <f>IF(HLOOKUP($D$1,'vInfo (Imported)'!$1:$5000,A4502,FALSE)&gt;0,
HLOOKUP($D$1,'vInfo (Imported)'!$1:$5000,A4502,FALSE),
"")</f>
        <v/>
      </c>
      <c r="E4502" t="str">
        <f>IF(HLOOKUP("Category",'vInfo (Imported)'!$1:$5000,A4502,FALSE)&gt;0,
HLOOKUP("Category",'vInfo (Imported)'!$1:$5000,A4502,FALSE),
"")</f>
        <v/>
      </c>
      <c r="F4502" t="str">
        <f>IF(HLOOKUP("OS according to the configuration file",'vInfo (Imported)'!$1:$5000,A4502,FALSE)&gt;0,
HLOOKUP("OS according to the configuration file",'vInfo (Imported)'!$1:$5000,A4502,FALSE),
"")</f>
        <v/>
      </c>
      <c r="G4502" s="1" t="str">
        <f>IF(HLOOKUP("Cluster",'vInfo (Imported)'!$1:$5000,A4502,FALSE)&gt;0,
HLOOKUP("Cluster",'vInfo (Imported)'!$1:$5000,A4502,FALSE),
"")</f>
        <v/>
      </c>
      <c r="K4502" s="28">
        <f>'vCluster (Imported)'!A4502</f>
        <v>0</v>
      </c>
      <c r="L4502">
        <f t="shared" si="423"/>
        <v>0</v>
      </c>
      <c r="M4502">
        <f t="shared" si="424"/>
        <v>0</v>
      </c>
      <c r="N4502">
        <f t="shared" si="425"/>
        <v>0</v>
      </c>
      <c r="O4502" s="1">
        <f t="shared" si="426"/>
        <v>0</v>
      </c>
      <c r="P4502">
        <f>SUMIFS('vCluster (Imported)'!$G:$G,'vCluster (Imported)'!$A:$A,K4502)</f>
        <v>0</v>
      </c>
      <c r="Q4502">
        <f t="shared" si="427"/>
        <v>0</v>
      </c>
    </row>
    <row r="4503" spans="1:17" x14ac:dyDescent="0.3">
      <c r="A4503">
        <f t="shared" si="422"/>
        <v>4503</v>
      </c>
      <c r="B4503" t="str">
        <f>IF(HLOOKUP("Memory",'vInfo (Imported)'!$1:$5000,A4503,FALSE)&gt;0,HLOOKUP("Memory",'vInfo (Imported)'!$1:$5000,A4503,FALSE),"")</f>
        <v/>
      </c>
      <c r="C4503" t="str">
        <f>IF(HLOOKUP("CPUs",'vInfo (Imported)'!$1:$5000,A4503,FALSE)&gt;0,
HLOOKUP("CPUs",'vInfo (Imported)'!$1:$5000,A4503,FALSE),
"")</f>
        <v/>
      </c>
      <c r="D4503" t="str">
        <f>IF(HLOOKUP($D$1,'vInfo (Imported)'!$1:$5000,A4503,FALSE)&gt;0,
HLOOKUP($D$1,'vInfo (Imported)'!$1:$5000,A4503,FALSE),
"")</f>
        <v/>
      </c>
      <c r="E4503" t="str">
        <f>IF(HLOOKUP("Category",'vInfo (Imported)'!$1:$5000,A4503,FALSE)&gt;0,
HLOOKUP("Category",'vInfo (Imported)'!$1:$5000,A4503,FALSE),
"")</f>
        <v/>
      </c>
      <c r="F4503" t="str">
        <f>IF(HLOOKUP("OS according to the configuration file",'vInfo (Imported)'!$1:$5000,A4503,FALSE)&gt;0,
HLOOKUP("OS according to the configuration file",'vInfo (Imported)'!$1:$5000,A4503,FALSE),
"")</f>
        <v/>
      </c>
      <c r="G4503" s="1" t="str">
        <f>IF(HLOOKUP("Cluster",'vInfo (Imported)'!$1:$5000,A4503,FALSE)&gt;0,
HLOOKUP("Cluster",'vInfo (Imported)'!$1:$5000,A4503,FALSE),
"")</f>
        <v/>
      </c>
      <c r="K4503" s="28">
        <f>'vCluster (Imported)'!A4503</f>
        <v>0</v>
      </c>
      <c r="L4503">
        <f t="shared" si="423"/>
        <v>0</v>
      </c>
      <c r="M4503">
        <f t="shared" si="424"/>
        <v>0</v>
      </c>
      <c r="N4503">
        <f t="shared" si="425"/>
        <v>0</v>
      </c>
      <c r="O4503" s="1">
        <f t="shared" si="426"/>
        <v>0</v>
      </c>
      <c r="P4503">
        <f>SUMIFS('vCluster (Imported)'!$G:$G,'vCluster (Imported)'!$A:$A,K4503)</f>
        <v>0</v>
      </c>
      <c r="Q4503">
        <f t="shared" si="427"/>
        <v>0</v>
      </c>
    </row>
    <row r="4504" spans="1:17" x14ac:dyDescent="0.3">
      <c r="A4504">
        <f t="shared" si="422"/>
        <v>4504</v>
      </c>
      <c r="B4504" t="str">
        <f>IF(HLOOKUP("Memory",'vInfo (Imported)'!$1:$5000,A4504,FALSE)&gt;0,HLOOKUP("Memory",'vInfo (Imported)'!$1:$5000,A4504,FALSE),"")</f>
        <v/>
      </c>
      <c r="C4504" t="str">
        <f>IF(HLOOKUP("CPUs",'vInfo (Imported)'!$1:$5000,A4504,FALSE)&gt;0,
HLOOKUP("CPUs",'vInfo (Imported)'!$1:$5000,A4504,FALSE),
"")</f>
        <v/>
      </c>
      <c r="D4504" t="str">
        <f>IF(HLOOKUP($D$1,'vInfo (Imported)'!$1:$5000,A4504,FALSE)&gt;0,
HLOOKUP($D$1,'vInfo (Imported)'!$1:$5000,A4504,FALSE),
"")</f>
        <v/>
      </c>
      <c r="E4504" t="str">
        <f>IF(HLOOKUP("Category",'vInfo (Imported)'!$1:$5000,A4504,FALSE)&gt;0,
HLOOKUP("Category",'vInfo (Imported)'!$1:$5000,A4504,FALSE),
"")</f>
        <v/>
      </c>
      <c r="F4504" t="str">
        <f>IF(HLOOKUP("OS according to the configuration file",'vInfo (Imported)'!$1:$5000,A4504,FALSE)&gt;0,
HLOOKUP("OS according to the configuration file",'vInfo (Imported)'!$1:$5000,A4504,FALSE),
"")</f>
        <v/>
      </c>
      <c r="G4504" s="1" t="str">
        <f>IF(HLOOKUP("Cluster",'vInfo (Imported)'!$1:$5000,A4504,FALSE)&gt;0,
HLOOKUP("Cluster",'vInfo (Imported)'!$1:$5000,A4504,FALSE),
"")</f>
        <v/>
      </c>
      <c r="K4504" s="28">
        <f>'vCluster (Imported)'!A4504</f>
        <v>0</v>
      </c>
      <c r="L4504">
        <f t="shared" si="423"/>
        <v>0</v>
      </c>
      <c r="M4504">
        <f t="shared" si="424"/>
        <v>0</v>
      </c>
      <c r="N4504">
        <f t="shared" si="425"/>
        <v>0</v>
      </c>
      <c r="O4504" s="1">
        <f t="shared" si="426"/>
        <v>0</v>
      </c>
      <c r="P4504">
        <f>SUMIFS('vCluster (Imported)'!$G:$G,'vCluster (Imported)'!$A:$A,K4504)</f>
        <v>0</v>
      </c>
      <c r="Q4504">
        <f t="shared" si="427"/>
        <v>0</v>
      </c>
    </row>
    <row r="4505" spans="1:17" x14ac:dyDescent="0.3">
      <c r="A4505">
        <f t="shared" si="422"/>
        <v>4505</v>
      </c>
      <c r="B4505" t="str">
        <f>IF(HLOOKUP("Memory",'vInfo (Imported)'!$1:$5000,A4505,FALSE)&gt;0,HLOOKUP("Memory",'vInfo (Imported)'!$1:$5000,A4505,FALSE),"")</f>
        <v/>
      </c>
      <c r="C4505" t="str">
        <f>IF(HLOOKUP("CPUs",'vInfo (Imported)'!$1:$5000,A4505,FALSE)&gt;0,
HLOOKUP("CPUs",'vInfo (Imported)'!$1:$5000,A4505,FALSE),
"")</f>
        <v/>
      </c>
      <c r="D4505" t="str">
        <f>IF(HLOOKUP($D$1,'vInfo (Imported)'!$1:$5000,A4505,FALSE)&gt;0,
HLOOKUP($D$1,'vInfo (Imported)'!$1:$5000,A4505,FALSE),
"")</f>
        <v/>
      </c>
      <c r="E4505" t="str">
        <f>IF(HLOOKUP("Category",'vInfo (Imported)'!$1:$5000,A4505,FALSE)&gt;0,
HLOOKUP("Category",'vInfo (Imported)'!$1:$5000,A4505,FALSE),
"")</f>
        <v/>
      </c>
      <c r="F4505" t="str">
        <f>IF(HLOOKUP("OS according to the configuration file",'vInfo (Imported)'!$1:$5000,A4505,FALSE)&gt;0,
HLOOKUP("OS according to the configuration file",'vInfo (Imported)'!$1:$5000,A4505,FALSE),
"")</f>
        <v/>
      </c>
      <c r="G4505" s="1" t="str">
        <f>IF(HLOOKUP("Cluster",'vInfo (Imported)'!$1:$5000,A4505,FALSE)&gt;0,
HLOOKUP("Cluster",'vInfo (Imported)'!$1:$5000,A4505,FALSE),
"")</f>
        <v/>
      </c>
      <c r="K4505" s="28">
        <f>'vCluster (Imported)'!A4505</f>
        <v>0</v>
      </c>
      <c r="L4505">
        <f t="shared" si="423"/>
        <v>0</v>
      </c>
      <c r="M4505">
        <f t="shared" si="424"/>
        <v>0</v>
      </c>
      <c r="N4505">
        <f t="shared" si="425"/>
        <v>0</v>
      </c>
      <c r="O4505" s="1">
        <f t="shared" si="426"/>
        <v>0</v>
      </c>
      <c r="P4505">
        <f>SUMIFS('vCluster (Imported)'!$G:$G,'vCluster (Imported)'!$A:$A,K4505)</f>
        <v>0</v>
      </c>
      <c r="Q4505">
        <f t="shared" si="427"/>
        <v>0</v>
      </c>
    </row>
    <row r="4506" spans="1:17" x14ac:dyDescent="0.3">
      <c r="A4506">
        <f t="shared" si="422"/>
        <v>4506</v>
      </c>
      <c r="B4506" t="str">
        <f>IF(HLOOKUP("Memory",'vInfo (Imported)'!$1:$5000,A4506,FALSE)&gt;0,HLOOKUP("Memory",'vInfo (Imported)'!$1:$5000,A4506,FALSE),"")</f>
        <v/>
      </c>
      <c r="C4506" t="str">
        <f>IF(HLOOKUP("CPUs",'vInfo (Imported)'!$1:$5000,A4506,FALSE)&gt;0,
HLOOKUP("CPUs",'vInfo (Imported)'!$1:$5000,A4506,FALSE),
"")</f>
        <v/>
      </c>
      <c r="D4506" t="str">
        <f>IF(HLOOKUP($D$1,'vInfo (Imported)'!$1:$5000,A4506,FALSE)&gt;0,
HLOOKUP($D$1,'vInfo (Imported)'!$1:$5000,A4506,FALSE),
"")</f>
        <v/>
      </c>
      <c r="E4506" t="str">
        <f>IF(HLOOKUP("Category",'vInfo (Imported)'!$1:$5000,A4506,FALSE)&gt;0,
HLOOKUP("Category",'vInfo (Imported)'!$1:$5000,A4506,FALSE),
"")</f>
        <v/>
      </c>
      <c r="F4506" t="str">
        <f>IF(HLOOKUP("OS according to the configuration file",'vInfo (Imported)'!$1:$5000,A4506,FALSE)&gt;0,
HLOOKUP("OS according to the configuration file",'vInfo (Imported)'!$1:$5000,A4506,FALSE),
"")</f>
        <v/>
      </c>
      <c r="G4506" s="1" t="str">
        <f>IF(HLOOKUP("Cluster",'vInfo (Imported)'!$1:$5000,A4506,FALSE)&gt;0,
HLOOKUP("Cluster",'vInfo (Imported)'!$1:$5000,A4506,FALSE),
"")</f>
        <v/>
      </c>
      <c r="K4506" s="28">
        <f>'vCluster (Imported)'!A4506</f>
        <v>0</v>
      </c>
      <c r="L4506">
        <f t="shared" si="423"/>
        <v>0</v>
      </c>
      <c r="M4506">
        <f t="shared" si="424"/>
        <v>0</v>
      </c>
      <c r="N4506">
        <f t="shared" si="425"/>
        <v>0</v>
      </c>
      <c r="O4506" s="1">
        <f t="shared" si="426"/>
        <v>0</v>
      </c>
      <c r="P4506">
        <f>SUMIFS('vCluster (Imported)'!$G:$G,'vCluster (Imported)'!$A:$A,K4506)</f>
        <v>0</v>
      </c>
      <c r="Q4506">
        <f t="shared" si="427"/>
        <v>0</v>
      </c>
    </row>
    <row r="4507" spans="1:17" x14ac:dyDescent="0.3">
      <c r="A4507">
        <f t="shared" si="422"/>
        <v>4507</v>
      </c>
      <c r="B4507" t="str">
        <f>IF(HLOOKUP("Memory",'vInfo (Imported)'!$1:$5000,A4507,FALSE)&gt;0,HLOOKUP("Memory",'vInfo (Imported)'!$1:$5000,A4507,FALSE),"")</f>
        <v/>
      </c>
      <c r="C4507" t="str">
        <f>IF(HLOOKUP("CPUs",'vInfo (Imported)'!$1:$5000,A4507,FALSE)&gt;0,
HLOOKUP("CPUs",'vInfo (Imported)'!$1:$5000,A4507,FALSE),
"")</f>
        <v/>
      </c>
      <c r="D4507" t="str">
        <f>IF(HLOOKUP($D$1,'vInfo (Imported)'!$1:$5000,A4507,FALSE)&gt;0,
HLOOKUP($D$1,'vInfo (Imported)'!$1:$5000,A4507,FALSE),
"")</f>
        <v/>
      </c>
      <c r="E4507" t="str">
        <f>IF(HLOOKUP("Category",'vInfo (Imported)'!$1:$5000,A4507,FALSE)&gt;0,
HLOOKUP("Category",'vInfo (Imported)'!$1:$5000,A4507,FALSE),
"")</f>
        <v/>
      </c>
      <c r="F4507" t="str">
        <f>IF(HLOOKUP("OS according to the configuration file",'vInfo (Imported)'!$1:$5000,A4507,FALSE)&gt;0,
HLOOKUP("OS according to the configuration file",'vInfo (Imported)'!$1:$5000,A4507,FALSE),
"")</f>
        <v/>
      </c>
      <c r="G4507" s="1" t="str">
        <f>IF(HLOOKUP("Cluster",'vInfo (Imported)'!$1:$5000,A4507,FALSE)&gt;0,
HLOOKUP("Cluster",'vInfo (Imported)'!$1:$5000,A4507,FALSE),
"")</f>
        <v/>
      </c>
      <c r="K4507" s="28">
        <f>'vCluster (Imported)'!A4507</f>
        <v>0</v>
      </c>
      <c r="L4507">
        <f t="shared" si="423"/>
        <v>0</v>
      </c>
      <c r="M4507">
        <f t="shared" si="424"/>
        <v>0</v>
      </c>
      <c r="N4507">
        <f t="shared" si="425"/>
        <v>0</v>
      </c>
      <c r="O4507" s="1">
        <f t="shared" si="426"/>
        <v>0</v>
      </c>
      <c r="P4507">
        <f>SUMIFS('vCluster (Imported)'!$G:$G,'vCluster (Imported)'!$A:$A,K4507)</f>
        <v>0</v>
      </c>
      <c r="Q4507">
        <f t="shared" si="427"/>
        <v>0</v>
      </c>
    </row>
    <row r="4508" spans="1:17" x14ac:dyDescent="0.3">
      <c r="A4508">
        <f t="shared" si="422"/>
        <v>4508</v>
      </c>
      <c r="B4508" t="str">
        <f>IF(HLOOKUP("Memory",'vInfo (Imported)'!$1:$5000,A4508,FALSE)&gt;0,HLOOKUP("Memory",'vInfo (Imported)'!$1:$5000,A4508,FALSE),"")</f>
        <v/>
      </c>
      <c r="C4508" t="str">
        <f>IF(HLOOKUP("CPUs",'vInfo (Imported)'!$1:$5000,A4508,FALSE)&gt;0,
HLOOKUP("CPUs",'vInfo (Imported)'!$1:$5000,A4508,FALSE),
"")</f>
        <v/>
      </c>
      <c r="D4508" t="str">
        <f>IF(HLOOKUP($D$1,'vInfo (Imported)'!$1:$5000,A4508,FALSE)&gt;0,
HLOOKUP($D$1,'vInfo (Imported)'!$1:$5000,A4508,FALSE),
"")</f>
        <v/>
      </c>
      <c r="E4508" t="str">
        <f>IF(HLOOKUP("Category",'vInfo (Imported)'!$1:$5000,A4508,FALSE)&gt;0,
HLOOKUP("Category",'vInfo (Imported)'!$1:$5000,A4508,FALSE),
"")</f>
        <v/>
      </c>
      <c r="F4508" t="str">
        <f>IF(HLOOKUP("OS according to the configuration file",'vInfo (Imported)'!$1:$5000,A4508,FALSE)&gt;0,
HLOOKUP("OS according to the configuration file",'vInfo (Imported)'!$1:$5000,A4508,FALSE),
"")</f>
        <v/>
      </c>
      <c r="G4508" s="1" t="str">
        <f>IF(HLOOKUP("Cluster",'vInfo (Imported)'!$1:$5000,A4508,FALSE)&gt;0,
HLOOKUP("Cluster",'vInfo (Imported)'!$1:$5000,A4508,FALSE),
"")</f>
        <v/>
      </c>
      <c r="K4508" s="28">
        <f>'vCluster (Imported)'!A4508</f>
        <v>0</v>
      </c>
      <c r="L4508">
        <f t="shared" si="423"/>
        <v>0</v>
      </c>
      <c r="M4508">
        <f t="shared" si="424"/>
        <v>0</v>
      </c>
      <c r="N4508">
        <f t="shared" si="425"/>
        <v>0</v>
      </c>
      <c r="O4508" s="1">
        <f t="shared" si="426"/>
        <v>0</v>
      </c>
      <c r="P4508">
        <f>SUMIFS('vCluster (Imported)'!$G:$G,'vCluster (Imported)'!$A:$A,K4508)</f>
        <v>0</v>
      </c>
      <c r="Q4508">
        <f t="shared" si="427"/>
        <v>0</v>
      </c>
    </row>
    <row r="4509" spans="1:17" x14ac:dyDescent="0.3">
      <c r="A4509">
        <f t="shared" si="422"/>
        <v>4509</v>
      </c>
      <c r="B4509" t="str">
        <f>IF(HLOOKUP("Memory",'vInfo (Imported)'!$1:$5000,A4509,FALSE)&gt;0,HLOOKUP("Memory",'vInfo (Imported)'!$1:$5000,A4509,FALSE),"")</f>
        <v/>
      </c>
      <c r="C4509" t="str">
        <f>IF(HLOOKUP("CPUs",'vInfo (Imported)'!$1:$5000,A4509,FALSE)&gt;0,
HLOOKUP("CPUs",'vInfo (Imported)'!$1:$5000,A4509,FALSE),
"")</f>
        <v/>
      </c>
      <c r="D4509" t="str">
        <f>IF(HLOOKUP($D$1,'vInfo (Imported)'!$1:$5000,A4509,FALSE)&gt;0,
HLOOKUP($D$1,'vInfo (Imported)'!$1:$5000,A4509,FALSE),
"")</f>
        <v/>
      </c>
      <c r="E4509" t="str">
        <f>IF(HLOOKUP("Category",'vInfo (Imported)'!$1:$5000,A4509,FALSE)&gt;0,
HLOOKUP("Category",'vInfo (Imported)'!$1:$5000,A4509,FALSE),
"")</f>
        <v/>
      </c>
      <c r="F4509" t="str">
        <f>IF(HLOOKUP("OS according to the configuration file",'vInfo (Imported)'!$1:$5000,A4509,FALSE)&gt;0,
HLOOKUP("OS according to the configuration file",'vInfo (Imported)'!$1:$5000,A4509,FALSE),
"")</f>
        <v/>
      </c>
      <c r="G4509" s="1" t="str">
        <f>IF(HLOOKUP("Cluster",'vInfo (Imported)'!$1:$5000,A4509,FALSE)&gt;0,
HLOOKUP("Cluster",'vInfo (Imported)'!$1:$5000,A4509,FALSE),
"")</f>
        <v/>
      </c>
      <c r="K4509" s="28">
        <f>'vCluster (Imported)'!A4509</f>
        <v>0</v>
      </c>
      <c r="L4509">
        <f t="shared" si="423"/>
        <v>0</v>
      </c>
      <c r="M4509">
        <f t="shared" si="424"/>
        <v>0</v>
      </c>
      <c r="N4509">
        <f t="shared" si="425"/>
        <v>0</v>
      </c>
      <c r="O4509" s="1">
        <f t="shared" si="426"/>
        <v>0</v>
      </c>
      <c r="P4509">
        <f>SUMIFS('vCluster (Imported)'!$G:$G,'vCluster (Imported)'!$A:$A,K4509)</f>
        <v>0</v>
      </c>
      <c r="Q4509">
        <f t="shared" si="427"/>
        <v>0</v>
      </c>
    </row>
    <row r="4510" spans="1:17" x14ac:dyDescent="0.3">
      <c r="A4510">
        <f t="shared" si="422"/>
        <v>4510</v>
      </c>
      <c r="B4510" t="str">
        <f>IF(HLOOKUP("Memory",'vInfo (Imported)'!$1:$5000,A4510,FALSE)&gt;0,HLOOKUP("Memory",'vInfo (Imported)'!$1:$5000,A4510,FALSE),"")</f>
        <v/>
      </c>
      <c r="C4510" t="str">
        <f>IF(HLOOKUP("CPUs",'vInfo (Imported)'!$1:$5000,A4510,FALSE)&gt;0,
HLOOKUP("CPUs",'vInfo (Imported)'!$1:$5000,A4510,FALSE),
"")</f>
        <v/>
      </c>
      <c r="D4510" t="str">
        <f>IF(HLOOKUP($D$1,'vInfo (Imported)'!$1:$5000,A4510,FALSE)&gt;0,
HLOOKUP($D$1,'vInfo (Imported)'!$1:$5000,A4510,FALSE),
"")</f>
        <v/>
      </c>
      <c r="E4510" t="str">
        <f>IF(HLOOKUP("Category",'vInfo (Imported)'!$1:$5000,A4510,FALSE)&gt;0,
HLOOKUP("Category",'vInfo (Imported)'!$1:$5000,A4510,FALSE),
"")</f>
        <v/>
      </c>
      <c r="F4510" t="str">
        <f>IF(HLOOKUP("OS according to the configuration file",'vInfo (Imported)'!$1:$5000,A4510,FALSE)&gt;0,
HLOOKUP("OS according to the configuration file",'vInfo (Imported)'!$1:$5000,A4510,FALSE),
"")</f>
        <v/>
      </c>
      <c r="G4510" s="1" t="str">
        <f>IF(HLOOKUP("Cluster",'vInfo (Imported)'!$1:$5000,A4510,FALSE)&gt;0,
HLOOKUP("Cluster",'vInfo (Imported)'!$1:$5000,A4510,FALSE),
"")</f>
        <v/>
      </c>
      <c r="K4510" s="28">
        <f>'vCluster (Imported)'!A4510</f>
        <v>0</v>
      </c>
      <c r="L4510">
        <f t="shared" si="423"/>
        <v>0</v>
      </c>
      <c r="M4510">
        <f t="shared" si="424"/>
        <v>0</v>
      </c>
      <c r="N4510">
        <f t="shared" si="425"/>
        <v>0</v>
      </c>
      <c r="O4510" s="1">
        <f t="shared" si="426"/>
        <v>0</v>
      </c>
      <c r="P4510">
        <f>SUMIFS('vCluster (Imported)'!$G:$G,'vCluster (Imported)'!$A:$A,K4510)</f>
        <v>0</v>
      </c>
      <c r="Q4510">
        <f t="shared" si="427"/>
        <v>0</v>
      </c>
    </row>
    <row r="4511" spans="1:17" x14ac:dyDescent="0.3">
      <c r="A4511">
        <f t="shared" si="422"/>
        <v>4511</v>
      </c>
      <c r="B4511" t="str">
        <f>IF(HLOOKUP("Memory",'vInfo (Imported)'!$1:$5000,A4511,FALSE)&gt;0,HLOOKUP("Memory",'vInfo (Imported)'!$1:$5000,A4511,FALSE),"")</f>
        <v/>
      </c>
      <c r="C4511" t="str">
        <f>IF(HLOOKUP("CPUs",'vInfo (Imported)'!$1:$5000,A4511,FALSE)&gt;0,
HLOOKUP("CPUs",'vInfo (Imported)'!$1:$5000,A4511,FALSE),
"")</f>
        <v/>
      </c>
      <c r="D4511" t="str">
        <f>IF(HLOOKUP($D$1,'vInfo (Imported)'!$1:$5000,A4511,FALSE)&gt;0,
HLOOKUP($D$1,'vInfo (Imported)'!$1:$5000,A4511,FALSE),
"")</f>
        <v/>
      </c>
      <c r="E4511" t="str">
        <f>IF(HLOOKUP("Category",'vInfo (Imported)'!$1:$5000,A4511,FALSE)&gt;0,
HLOOKUP("Category",'vInfo (Imported)'!$1:$5000,A4511,FALSE),
"")</f>
        <v/>
      </c>
      <c r="F4511" t="str">
        <f>IF(HLOOKUP("OS according to the configuration file",'vInfo (Imported)'!$1:$5000,A4511,FALSE)&gt;0,
HLOOKUP("OS according to the configuration file",'vInfo (Imported)'!$1:$5000,A4511,FALSE),
"")</f>
        <v/>
      </c>
      <c r="G4511" s="1" t="str">
        <f>IF(HLOOKUP("Cluster",'vInfo (Imported)'!$1:$5000,A4511,FALSE)&gt;0,
HLOOKUP("Cluster",'vInfo (Imported)'!$1:$5000,A4511,FALSE),
"")</f>
        <v/>
      </c>
      <c r="K4511" s="28">
        <f>'vCluster (Imported)'!A4511</f>
        <v>0</v>
      </c>
      <c r="L4511">
        <f t="shared" si="423"/>
        <v>0</v>
      </c>
      <c r="M4511">
        <f t="shared" si="424"/>
        <v>0</v>
      </c>
      <c r="N4511">
        <f t="shared" si="425"/>
        <v>0</v>
      </c>
      <c r="O4511" s="1">
        <f t="shared" si="426"/>
        <v>0</v>
      </c>
      <c r="P4511">
        <f>SUMIFS('vCluster (Imported)'!$G:$G,'vCluster (Imported)'!$A:$A,K4511)</f>
        <v>0</v>
      </c>
      <c r="Q4511">
        <f t="shared" si="427"/>
        <v>0</v>
      </c>
    </row>
    <row r="4512" spans="1:17" x14ac:dyDescent="0.3">
      <c r="A4512">
        <f t="shared" si="422"/>
        <v>4512</v>
      </c>
      <c r="B4512" t="str">
        <f>IF(HLOOKUP("Memory",'vInfo (Imported)'!$1:$5000,A4512,FALSE)&gt;0,HLOOKUP("Memory",'vInfo (Imported)'!$1:$5000,A4512,FALSE),"")</f>
        <v/>
      </c>
      <c r="C4512" t="str">
        <f>IF(HLOOKUP("CPUs",'vInfo (Imported)'!$1:$5000,A4512,FALSE)&gt;0,
HLOOKUP("CPUs",'vInfo (Imported)'!$1:$5000,A4512,FALSE),
"")</f>
        <v/>
      </c>
      <c r="D4512" t="str">
        <f>IF(HLOOKUP($D$1,'vInfo (Imported)'!$1:$5000,A4512,FALSE)&gt;0,
HLOOKUP($D$1,'vInfo (Imported)'!$1:$5000,A4512,FALSE),
"")</f>
        <v/>
      </c>
      <c r="E4512" t="str">
        <f>IF(HLOOKUP("Category",'vInfo (Imported)'!$1:$5000,A4512,FALSE)&gt;0,
HLOOKUP("Category",'vInfo (Imported)'!$1:$5000,A4512,FALSE),
"")</f>
        <v/>
      </c>
      <c r="F4512" t="str">
        <f>IF(HLOOKUP("OS according to the configuration file",'vInfo (Imported)'!$1:$5000,A4512,FALSE)&gt;0,
HLOOKUP("OS according to the configuration file",'vInfo (Imported)'!$1:$5000,A4512,FALSE),
"")</f>
        <v/>
      </c>
      <c r="G4512" s="1" t="str">
        <f>IF(HLOOKUP("Cluster",'vInfo (Imported)'!$1:$5000,A4512,FALSE)&gt;0,
HLOOKUP("Cluster",'vInfo (Imported)'!$1:$5000,A4512,FALSE),
"")</f>
        <v/>
      </c>
      <c r="K4512" s="28">
        <f>'vCluster (Imported)'!A4512</f>
        <v>0</v>
      </c>
      <c r="L4512">
        <f t="shared" si="423"/>
        <v>0</v>
      </c>
      <c r="M4512">
        <f t="shared" si="424"/>
        <v>0</v>
      </c>
      <c r="N4512">
        <f t="shared" si="425"/>
        <v>0</v>
      </c>
      <c r="O4512" s="1">
        <f t="shared" si="426"/>
        <v>0</v>
      </c>
      <c r="P4512">
        <f>SUMIFS('vCluster (Imported)'!$G:$G,'vCluster (Imported)'!$A:$A,K4512)</f>
        <v>0</v>
      </c>
      <c r="Q4512">
        <f t="shared" si="427"/>
        <v>0</v>
      </c>
    </row>
    <row r="4513" spans="1:17" x14ac:dyDescent="0.3">
      <c r="A4513">
        <f t="shared" si="422"/>
        <v>4513</v>
      </c>
      <c r="B4513" t="str">
        <f>IF(HLOOKUP("Memory",'vInfo (Imported)'!$1:$5000,A4513,FALSE)&gt;0,HLOOKUP("Memory",'vInfo (Imported)'!$1:$5000,A4513,FALSE),"")</f>
        <v/>
      </c>
      <c r="C4513" t="str">
        <f>IF(HLOOKUP("CPUs",'vInfo (Imported)'!$1:$5000,A4513,FALSE)&gt;0,
HLOOKUP("CPUs",'vInfo (Imported)'!$1:$5000,A4513,FALSE),
"")</f>
        <v/>
      </c>
      <c r="D4513" t="str">
        <f>IF(HLOOKUP($D$1,'vInfo (Imported)'!$1:$5000,A4513,FALSE)&gt;0,
HLOOKUP($D$1,'vInfo (Imported)'!$1:$5000,A4513,FALSE),
"")</f>
        <v/>
      </c>
      <c r="E4513" t="str">
        <f>IF(HLOOKUP("Category",'vInfo (Imported)'!$1:$5000,A4513,FALSE)&gt;0,
HLOOKUP("Category",'vInfo (Imported)'!$1:$5000,A4513,FALSE),
"")</f>
        <v/>
      </c>
      <c r="F4513" t="str">
        <f>IF(HLOOKUP("OS according to the configuration file",'vInfo (Imported)'!$1:$5000,A4513,FALSE)&gt;0,
HLOOKUP("OS according to the configuration file",'vInfo (Imported)'!$1:$5000,A4513,FALSE),
"")</f>
        <v/>
      </c>
      <c r="G4513" s="1" t="str">
        <f>IF(HLOOKUP("Cluster",'vInfo (Imported)'!$1:$5000,A4513,FALSE)&gt;0,
HLOOKUP("Cluster",'vInfo (Imported)'!$1:$5000,A4513,FALSE),
"")</f>
        <v/>
      </c>
      <c r="K4513" s="28">
        <f>'vCluster (Imported)'!A4513</f>
        <v>0</v>
      </c>
      <c r="L4513">
        <f t="shared" si="423"/>
        <v>0</v>
      </c>
      <c r="M4513">
        <f t="shared" si="424"/>
        <v>0</v>
      </c>
      <c r="N4513">
        <f t="shared" si="425"/>
        <v>0</v>
      </c>
      <c r="O4513" s="1">
        <f t="shared" si="426"/>
        <v>0</v>
      </c>
      <c r="P4513">
        <f>SUMIFS('vCluster (Imported)'!$G:$G,'vCluster (Imported)'!$A:$A,K4513)</f>
        <v>0</v>
      </c>
      <c r="Q4513">
        <f t="shared" si="427"/>
        <v>0</v>
      </c>
    </row>
    <row r="4514" spans="1:17" x14ac:dyDescent="0.3">
      <c r="A4514">
        <f t="shared" si="422"/>
        <v>4514</v>
      </c>
      <c r="B4514" t="str">
        <f>IF(HLOOKUP("Memory",'vInfo (Imported)'!$1:$5000,A4514,FALSE)&gt;0,HLOOKUP("Memory",'vInfo (Imported)'!$1:$5000,A4514,FALSE),"")</f>
        <v/>
      </c>
      <c r="C4514" t="str">
        <f>IF(HLOOKUP("CPUs",'vInfo (Imported)'!$1:$5000,A4514,FALSE)&gt;0,
HLOOKUP("CPUs",'vInfo (Imported)'!$1:$5000,A4514,FALSE),
"")</f>
        <v/>
      </c>
      <c r="D4514" t="str">
        <f>IF(HLOOKUP($D$1,'vInfo (Imported)'!$1:$5000,A4514,FALSE)&gt;0,
HLOOKUP($D$1,'vInfo (Imported)'!$1:$5000,A4514,FALSE),
"")</f>
        <v/>
      </c>
      <c r="E4514" t="str">
        <f>IF(HLOOKUP("Category",'vInfo (Imported)'!$1:$5000,A4514,FALSE)&gt;0,
HLOOKUP("Category",'vInfo (Imported)'!$1:$5000,A4514,FALSE),
"")</f>
        <v/>
      </c>
      <c r="F4514" t="str">
        <f>IF(HLOOKUP("OS according to the configuration file",'vInfo (Imported)'!$1:$5000,A4514,FALSE)&gt;0,
HLOOKUP("OS according to the configuration file",'vInfo (Imported)'!$1:$5000,A4514,FALSE),
"")</f>
        <v/>
      </c>
      <c r="G4514" s="1" t="str">
        <f>IF(HLOOKUP("Cluster",'vInfo (Imported)'!$1:$5000,A4514,FALSE)&gt;0,
HLOOKUP("Cluster",'vInfo (Imported)'!$1:$5000,A4514,FALSE),
"")</f>
        <v/>
      </c>
      <c r="K4514" s="28">
        <f>'vCluster (Imported)'!A4514</f>
        <v>0</v>
      </c>
      <c r="L4514">
        <f t="shared" si="423"/>
        <v>0</v>
      </c>
      <c r="M4514">
        <f t="shared" si="424"/>
        <v>0</v>
      </c>
      <c r="N4514">
        <f t="shared" si="425"/>
        <v>0</v>
      </c>
      <c r="O4514" s="1">
        <f t="shared" si="426"/>
        <v>0</v>
      </c>
      <c r="P4514">
        <f>SUMIFS('vCluster (Imported)'!$G:$G,'vCluster (Imported)'!$A:$A,K4514)</f>
        <v>0</v>
      </c>
      <c r="Q4514">
        <f t="shared" si="427"/>
        <v>0</v>
      </c>
    </row>
    <row r="4515" spans="1:17" x14ac:dyDescent="0.3">
      <c r="A4515">
        <f t="shared" si="422"/>
        <v>4515</v>
      </c>
      <c r="B4515" t="str">
        <f>IF(HLOOKUP("Memory",'vInfo (Imported)'!$1:$5000,A4515,FALSE)&gt;0,HLOOKUP("Memory",'vInfo (Imported)'!$1:$5000,A4515,FALSE),"")</f>
        <v/>
      </c>
      <c r="C4515" t="str">
        <f>IF(HLOOKUP("CPUs",'vInfo (Imported)'!$1:$5000,A4515,FALSE)&gt;0,
HLOOKUP("CPUs",'vInfo (Imported)'!$1:$5000,A4515,FALSE),
"")</f>
        <v/>
      </c>
      <c r="D4515" t="str">
        <f>IF(HLOOKUP($D$1,'vInfo (Imported)'!$1:$5000,A4515,FALSE)&gt;0,
HLOOKUP($D$1,'vInfo (Imported)'!$1:$5000,A4515,FALSE),
"")</f>
        <v/>
      </c>
      <c r="E4515" t="str">
        <f>IF(HLOOKUP("Category",'vInfo (Imported)'!$1:$5000,A4515,FALSE)&gt;0,
HLOOKUP("Category",'vInfo (Imported)'!$1:$5000,A4515,FALSE),
"")</f>
        <v/>
      </c>
      <c r="F4515" t="str">
        <f>IF(HLOOKUP("OS according to the configuration file",'vInfo (Imported)'!$1:$5000,A4515,FALSE)&gt;0,
HLOOKUP("OS according to the configuration file",'vInfo (Imported)'!$1:$5000,A4515,FALSE),
"")</f>
        <v/>
      </c>
      <c r="G4515" s="1" t="str">
        <f>IF(HLOOKUP("Cluster",'vInfo (Imported)'!$1:$5000,A4515,FALSE)&gt;0,
HLOOKUP("Cluster",'vInfo (Imported)'!$1:$5000,A4515,FALSE),
"")</f>
        <v/>
      </c>
      <c r="K4515" s="28">
        <f>'vCluster (Imported)'!A4515</f>
        <v>0</v>
      </c>
      <c r="L4515">
        <f t="shared" si="423"/>
        <v>0</v>
      </c>
      <c r="M4515">
        <f t="shared" si="424"/>
        <v>0</v>
      </c>
      <c r="N4515">
        <f t="shared" si="425"/>
        <v>0</v>
      </c>
      <c r="O4515" s="1">
        <f t="shared" si="426"/>
        <v>0</v>
      </c>
      <c r="P4515">
        <f>SUMIFS('vCluster (Imported)'!$G:$G,'vCluster (Imported)'!$A:$A,K4515)</f>
        <v>0</v>
      </c>
      <c r="Q4515">
        <f t="shared" si="427"/>
        <v>0</v>
      </c>
    </row>
    <row r="4516" spans="1:17" x14ac:dyDescent="0.3">
      <c r="A4516">
        <f t="shared" si="422"/>
        <v>4516</v>
      </c>
      <c r="B4516" t="str">
        <f>IF(HLOOKUP("Memory",'vInfo (Imported)'!$1:$5000,A4516,FALSE)&gt;0,HLOOKUP("Memory",'vInfo (Imported)'!$1:$5000,A4516,FALSE),"")</f>
        <v/>
      </c>
      <c r="C4516" t="str">
        <f>IF(HLOOKUP("CPUs",'vInfo (Imported)'!$1:$5000,A4516,FALSE)&gt;0,
HLOOKUP("CPUs",'vInfo (Imported)'!$1:$5000,A4516,FALSE),
"")</f>
        <v/>
      </c>
      <c r="D4516" t="str">
        <f>IF(HLOOKUP($D$1,'vInfo (Imported)'!$1:$5000,A4516,FALSE)&gt;0,
HLOOKUP($D$1,'vInfo (Imported)'!$1:$5000,A4516,FALSE),
"")</f>
        <v/>
      </c>
      <c r="E4516" t="str">
        <f>IF(HLOOKUP("Category",'vInfo (Imported)'!$1:$5000,A4516,FALSE)&gt;0,
HLOOKUP("Category",'vInfo (Imported)'!$1:$5000,A4516,FALSE),
"")</f>
        <v/>
      </c>
      <c r="F4516" t="str">
        <f>IF(HLOOKUP("OS according to the configuration file",'vInfo (Imported)'!$1:$5000,A4516,FALSE)&gt;0,
HLOOKUP("OS according to the configuration file",'vInfo (Imported)'!$1:$5000,A4516,FALSE),
"")</f>
        <v/>
      </c>
      <c r="G4516" s="1" t="str">
        <f>IF(HLOOKUP("Cluster",'vInfo (Imported)'!$1:$5000,A4516,FALSE)&gt;0,
HLOOKUP("Cluster",'vInfo (Imported)'!$1:$5000,A4516,FALSE),
"")</f>
        <v/>
      </c>
      <c r="K4516" s="28">
        <f>'vCluster (Imported)'!A4516</f>
        <v>0</v>
      </c>
      <c r="L4516">
        <f t="shared" si="423"/>
        <v>0</v>
      </c>
      <c r="M4516">
        <f t="shared" si="424"/>
        <v>0</v>
      </c>
      <c r="N4516">
        <f t="shared" si="425"/>
        <v>0</v>
      </c>
      <c r="O4516" s="1">
        <f t="shared" si="426"/>
        <v>0</v>
      </c>
      <c r="P4516">
        <f>SUMIFS('vCluster (Imported)'!$G:$G,'vCluster (Imported)'!$A:$A,K4516)</f>
        <v>0</v>
      </c>
      <c r="Q4516">
        <f t="shared" si="427"/>
        <v>0</v>
      </c>
    </row>
    <row r="4517" spans="1:17" x14ac:dyDescent="0.3">
      <c r="A4517">
        <f t="shared" si="422"/>
        <v>4517</v>
      </c>
      <c r="B4517" t="str">
        <f>IF(HLOOKUP("Memory",'vInfo (Imported)'!$1:$5000,A4517,FALSE)&gt;0,HLOOKUP("Memory",'vInfo (Imported)'!$1:$5000,A4517,FALSE),"")</f>
        <v/>
      </c>
      <c r="C4517" t="str">
        <f>IF(HLOOKUP("CPUs",'vInfo (Imported)'!$1:$5000,A4517,FALSE)&gt;0,
HLOOKUP("CPUs",'vInfo (Imported)'!$1:$5000,A4517,FALSE),
"")</f>
        <v/>
      </c>
      <c r="D4517" t="str">
        <f>IF(HLOOKUP($D$1,'vInfo (Imported)'!$1:$5000,A4517,FALSE)&gt;0,
HLOOKUP($D$1,'vInfo (Imported)'!$1:$5000,A4517,FALSE),
"")</f>
        <v/>
      </c>
      <c r="E4517" t="str">
        <f>IF(HLOOKUP("Category",'vInfo (Imported)'!$1:$5000,A4517,FALSE)&gt;0,
HLOOKUP("Category",'vInfo (Imported)'!$1:$5000,A4517,FALSE),
"")</f>
        <v/>
      </c>
      <c r="F4517" t="str">
        <f>IF(HLOOKUP("OS according to the configuration file",'vInfo (Imported)'!$1:$5000,A4517,FALSE)&gt;0,
HLOOKUP("OS according to the configuration file",'vInfo (Imported)'!$1:$5000,A4517,FALSE),
"")</f>
        <v/>
      </c>
      <c r="G4517" s="1" t="str">
        <f>IF(HLOOKUP("Cluster",'vInfo (Imported)'!$1:$5000,A4517,FALSE)&gt;0,
HLOOKUP("Cluster",'vInfo (Imported)'!$1:$5000,A4517,FALSE),
"")</f>
        <v/>
      </c>
      <c r="K4517" s="28">
        <f>'vCluster (Imported)'!A4517</f>
        <v>0</v>
      </c>
      <c r="L4517">
        <f t="shared" si="423"/>
        <v>0</v>
      </c>
      <c r="M4517">
        <f t="shared" si="424"/>
        <v>0</v>
      </c>
      <c r="N4517">
        <f t="shared" si="425"/>
        <v>0</v>
      </c>
      <c r="O4517" s="1">
        <f t="shared" si="426"/>
        <v>0</v>
      </c>
      <c r="P4517">
        <f>SUMIFS('vCluster (Imported)'!$G:$G,'vCluster (Imported)'!$A:$A,K4517)</f>
        <v>0</v>
      </c>
      <c r="Q4517">
        <f t="shared" si="427"/>
        <v>0</v>
      </c>
    </row>
    <row r="4518" spans="1:17" x14ac:dyDescent="0.3">
      <c r="A4518">
        <f t="shared" si="422"/>
        <v>4518</v>
      </c>
      <c r="B4518" t="str">
        <f>IF(HLOOKUP("Memory",'vInfo (Imported)'!$1:$5000,A4518,FALSE)&gt;0,HLOOKUP("Memory",'vInfo (Imported)'!$1:$5000,A4518,FALSE),"")</f>
        <v/>
      </c>
      <c r="C4518" t="str">
        <f>IF(HLOOKUP("CPUs",'vInfo (Imported)'!$1:$5000,A4518,FALSE)&gt;0,
HLOOKUP("CPUs",'vInfo (Imported)'!$1:$5000,A4518,FALSE),
"")</f>
        <v/>
      </c>
      <c r="D4518" t="str">
        <f>IF(HLOOKUP($D$1,'vInfo (Imported)'!$1:$5000,A4518,FALSE)&gt;0,
HLOOKUP($D$1,'vInfo (Imported)'!$1:$5000,A4518,FALSE),
"")</f>
        <v/>
      </c>
      <c r="E4518" t="str">
        <f>IF(HLOOKUP("Category",'vInfo (Imported)'!$1:$5000,A4518,FALSE)&gt;0,
HLOOKUP("Category",'vInfo (Imported)'!$1:$5000,A4518,FALSE),
"")</f>
        <v/>
      </c>
      <c r="F4518" t="str">
        <f>IF(HLOOKUP("OS according to the configuration file",'vInfo (Imported)'!$1:$5000,A4518,FALSE)&gt;0,
HLOOKUP("OS according to the configuration file",'vInfo (Imported)'!$1:$5000,A4518,FALSE),
"")</f>
        <v/>
      </c>
      <c r="G4518" s="1" t="str">
        <f>IF(HLOOKUP("Cluster",'vInfo (Imported)'!$1:$5000,A4518,FALSE)&gt;0,
HLOOKUP("Cluster",'vInfo (Imported)'!$1:$5000,A4518,FALSE),
"")</f>
        <v/>
      </c>
      <c r="K4518" s="28">
        <f>'vCluster (Imported)'!A4518</f>
        <v>0</v>
      </c>
      <c r="L4518">
        <f t="shared" si="423"/>
        <v>0</v>
      </c>
      <c r="M4518">
        <f t="shared" si="424"/>
        <v>0</v>
      </c>
      <c r="N4518">
        <f t="shared" si="425"/>
        <v>0</v>
      </c>
      <c r="O4518" s="1">
        <f t="shared" si="426"/>
        <v>0</v>
      </c>
      <c r="P4518">
        <f>SUMIFS('vCluster (Imported)'!$G:$G,'vCluster (Imported)'!$A:$A,K4518)</f>
        <v>0</v>
      </c>
      <c r="Q4518">
        <f t="shared" si="427"/>
        <v>0</v>
      </c>
    </row>
    <row r="4519" spans="1:17" x14ac:dyDescent="0.3">
      <c r="A4519">
        <f t="shared" si="422"/>
        <v>4519</v>
      </c>
      <c r="B4519" t="str">
        <f>IF(HLOOKUP("Memory",'vInfo (Imported)'!$1:$5000,A4519,FALSE)&gt;0,HLOOKUP("Memory",'vInfo (Imported)'!$1:$5000,A4519,FALSE),"")</f>
        <v/>
      </c>
      <c r="C4519" t="str">
        <f>IF(HLOOKUP("CPUs",'vInfo (Imported)'!$1:$5000,A4519,FALSE)&gt;0,
HLOOKUP("CPUs",'vInfo (Imported)'!$1:$5000,A4519,FALSE),
"")</f>
        <v/>
      </c>
      <c r="D4519" t="str">
        <f>IF(HLOOKUP($D$1,'vInfo (Imported)'!$1:$5000,A4519,FALSE)&gt;0,
HLOOKUP($D$1,'vInfo (Imported)'!$1:$5000,A4519,FALSE),
"")</f>
        <v/>
      </c>
      <c r="E4519" t="str">
        <f>IF(HLOOKUP("Category",'vInfo (Imported)'!$1:$5000,A4519,FALSE)&gt;0,
HLOOKUP("Category",'vInfo (Imported)'!$1:$5000,A4519,FALSE),
"")</f>
        <v/>
      </c>
      <c r="F4519" t="str">
        <f>IF(HLOOKUP("OS according to the configuration file",'vInfo (Imported)'!$1:$5000,A4519,FALSE)&gt;0,
HLOOKUP("OS according to the configuration file",'vInfo (Imported)'!$1:$5000,A4519,FALSE),
"")</f>
        <v/>
      </c>
      <c r="G4519" s="1" t="str">
        <f>IF(HLOOKUP("Cluster",'vInfo (Imported)'!$1:$5000,A4519,FALSE)&gt;0,
HLOOKUP("Cluster",'vInfo (Imported)'!$1:$5000,A4519,FALSE),
"")</f>
        <v/>
      </c>
      <c r="K4519" s="28">
        <f>'vCluster (Imported)'!A4519</f>
        <v>0</v>
      </c>
      <c r="L4519">
        <f t="shared" si="423"/>
        <v>0</v>
      </c>
      <c r="M4519">
        <f t="shared" si="424"/>
        <v>0</v>
      </c>
      <c r="N4519">
        <f t="shared" si="425"/>
        <v>0</v>
      </c>
      <c r="O4519" s="1">
        <f t="shared" si="426"/>
        <v>0</v>
      </c>
      <c r="P4519">
        <f>SUMIFS('vCluster (Imported)'!$G:$G,'vCluster (Imported)'!$A:$A,K4519)</f>
        <v>0</v>
      </c>
      <c r="Q4519">
        <f t="shared" si="427"/>
        <v>0</v>
      </c>
    </row>
    <row r="4520" spans="1:17" x14ac:dyDescent="0.3">
      <c r="A4520">
        <f t="shared" si="422"/>
        <v>4520</v>
      </c>
      <c r="B4520" t="str">
        <f>IF(HLOOKUP("Memory",'vInfo (Imported)'!$1:$5000,A4520,FALSE)&gt;0,HLOOKUP("Memory",'vInfo (Imported)'!$1:$5000,A4520,FALSE),"")</f>
        <v/>
      </c>
      <c r="C4520" t="str">
        <f>IF(HLOOKUP("CPUs",'vInfo (Imported)'!$1:$5000,A4520,FALSE)&gt;0,
HLOOKUP("CPUs",'vInfo (Imported)'!$1:$5000,A4520,FALSE),
"")</f>
        <v/>
      </c>
      <c r="D4520" t="str">
        <f>IF(HLOOKUP($D$1,'vInfo (Imported)'!$1:$5000,A4520,FALSE)&gt;0,
HLOOKUP($D$1,'vInfo (Imported)'!$1:$5000,A4520,FALSE),
"")</f>
        <v/>
      </c>
      <c r="E4520" t="str">
        <f>IF(HLOOKUP("Category",'vInfo (Imported)'!$1:$5000,A4520,FALSE)&gt;0,
HLOOKUP("Category",'vInfo (Imported)'!$1:$5000,A4520,FALSE),
"")</f>
        <v/>
      </c>
      <c r="F4520" t="str">
        <f>IF(HLOOKUP("OS according to the configuration file",'vInfo (Imported)'!$1:$5000,A4520,FALSE)&gt;0,
HLOOKUP("OS according to the configuration file",'vInfo (Imported)'!$1:$5000,A4520,FALSE),
"")</f>
        <v/>
      </c>
      <c r="G4520" s="1" t="str">
        <f>IF(HLOOKUP("Cluster",'vInfo (Imported)'!$1:$5000,A4520,FALSE)&gt;0,
HLOOKUP("Cluster",'vInfo (Imported)'!$1:$5000,A4520,FALSE),
"")</f>
        <v/>
      </c>
      <c r="K4520" s="28">
        <f>'vCluster (Imported)'!A4520</f>
        <v>0</v>
      </c>
      <c r="L4520">
        <f t="shared" si="423"/>
        <v>0</v>
      </c>
      <c r="M4520">
        <f t="shared" si="424"/>
        <v>0</v>
      </c>
      <c r="N4520">
        <f t="shared" si="425"/>
        <v>0</v>
      </c>
      <c r="O4520" s="1">
        <f t="shared" si="426"/>
        <v>0</v>
      </c>
      <c r="P4520">
        <f>SUMIFS('vCluster (Imported)'!$G:$G,'vCluster (Imported)'!$A:$A,K4520)</f>
        <v>0</v>
      </c>
      <c r="Q4520">
        <f t="shared" si="427"/>
        <v>0</v>
      </c>
    </row>
    <row r="4521" spans="1:17" x14ac:dyDescent="0.3">
      <c r="A4521">
        <f t="shared" si="422"/>
        <v>4521</v>
      </c>
      <c r="B4521" t="str">
        <f>IF(HLOOKUP("Memory",'vInfo (Imported)'!$1:$5000,A4521,FALSE)&gt;0,HLOOKUP("Memory",'vInfo (Imported)'!$1:$5000,A4521,FALSE),"")</f>
        <v/>
      </c>
      <c r="C4521" t="str">
        <f>IF(HLOOKUP("CPUs",'vInfo (Imported)'!$1:$5000,A4521,FALSE)&gt;0,
HLOOKUP("CPUs",'vInfo (Imported)'!$1:$5000,A4521,FALSE),
"")</f>
        <v/>
      </c>
      <c r="D4521" t="str">
        <f>IF(HLOOKUP($D$1,'vInfo (Imported)'!$1:$5000,A4521,FALSE)&gt;0,
HLOOKUP($D$1,'vInfo (Imported)'!$1:$5000,A4521,FALSE),
"")</f>
        <v/>
      </c>
      <c r="E4521" t="str">
        <f>IF(HLOOKUP("Category",'vInfo (Imported)'!$1:$5000,A4521,FALSE)&gt;0,
HLOOKUP("Category",'vInfo (Imported)'!$1:$5000,A4521,FALSE),
"")</f>
        <v/>
      </c>
      <c r="F4521" t="str">
        <f>IF(HLOOKUP("OS according to the configuration file",'vInfo (Imported)'!$1:$5000,A4521,FALSE)&gt;0,
HLOOKUP("OS according to the configuration file",'vInfo (Imported)'!$1:$5000,A4521,FALSE),
"")</f>
        <v/>
      </c>
      <c r="G4521" s="1" t="str">
        <f>IF(HLOOKUP("Cluster",'vInfo (Imported)'!$1:$5000,A4521,FALSE)&gt;0,
HLOOKUP("Cluster",'vInfo (Imported)'!$1:$5000,A4521,FALSE),
"")</f>
        <v/>
      </c>
      <c r="K4521" s="28">
        <f>'vCluster (Imported)'!A4521</f>
        <v>0</v>
      </c>
      <c r="L4521">
        <f t="shared" si="423"/>
        <v>0</v>
      </c>
      <c r="M4521">
        <f t="shared" si="424"/>
        <v>0</v>
      </c>
      <c r="N4521">
        <f t="shared" si="425"/>
        <v>0</v>
      </c>
      <c r="O4521" s="1">
        <f t="shared" si="426"/>
        <v>0</v>
      </c>
      <c r="P4521">
        <f>SUMIFS('vCluster (Imported)'!$G:$G,'vCluster (Imported)'!$A:$A,K4521)</f>
        <v>0</v>
      </c>
      <c r="Q4521">
        <f t="shared" si="427"/>
        <v>0</v>
      </c>
    </row>
    <row r="4522" spans="1:17" x14ac:dyDescent="0.3">
      <c r="A4522">
        <f t="shared" si="422"/>
        <v>4522</v>
      </c>
      <c r="B4522" t="str">
        <f>IF(HLOOKUP("Memory",'vInfo (Imported)'!$1:$5000,A4522,FALSE)&gt;0,HLOOKUP("Memory",'vInfo (Imported)'!$1:$5000,A4522,FALSE),"")</f>
        <v/>
      </c>
      <c r="C4522" t="str">
        <f>IF(HLOOKUP("CPUs",'vInfo (Imported)'!$1:$5000,A4522,FALSE)&gt;0,
HLOOKUP("CPUs",'vInfo (Imported)'!$1:$5000,A4522,FALSE),
"")</f>
        <v/>
      </c>
      <c r="D4522" t="str">
        <f>IF(HLOOKUP($D$1,'vInfo (Imported)'!$1:$5000,A4522,FALSE)&gt;0,
HLOOKUP($D$1,'vInfo (Imported)'!$1:$5000,A4522,FALSE),
"")</f>
        <v/>
      </c>
      <c r="E4522" t="str">
        <f>IF(HLOOKUP("Category",'vInfo (Imported)'!$1:$5000,A4522,FALSE)&gt;0,
HLOOKUP("Category",'vInfo (Imported)'!$1:$5000,A4522,FALSE),
"")</f>
        <v/>
      </c>
      <c r="F4522" t="str">
        <f>IF(HLOOKUP("OS according to the configuration file",'vInfo (Imported)'!$1:$5000,A4522,FALSE)&gt;0,
HLOOKUP("OS according to the configuration file",'vInfo (Imported)'!$1:$5000,A4522,FALSE),
"")</f>
        <v/>
      </c>
      <c r="G4522" s="1" t="str">
        <f>IF(HLOOKUP("Cluster",'vInfo (Imported)'!$1:$5000,A4522,FALSE)&gt;0,
HLOOKUP("Cluster",'vInfo (Imported)'!$1:$5000,A4522,FALSE),
"")</f>
        <v/>
      </c>
      <c r="K4522" s="28">
        <f>'vCluster (Imported)'!A4522</f>
        <v>0</v>
      </c>
      <c r="L4522">
        <f t="shared" si="423"/>
        <v>0</v>
      </c>
      <c r="M4522">
        <f t="shared" si="424"/>
        <v>0</v>
      </c>
      <c r="N4522">
        <f t="shared" si="425"/>
        <v>0</v>
      </c>
      <c r="O4522" s="1">
        <f t="shared" si="426"/>
        <v>0</v>
      </c>
      <c r="P4522">
        <f>SUMIFS('vCluster (Imported)'!$G:$G,'vCluster (Imported)'!$A:$A,K4522)</f>
        <v>0</v>
      </c>
      <c r="Q4522">
        <f t="shared" si="427"/>
        <v>0</v>
      </c>
    </row>
    <row r="4523" spans="1:17" x14ac:dyDescent="0.3">
      <c r="A4523">
        <f t="shared" si="422"/>
        <v>4523</v>
      </c>
      <c r="B4523" t="str">
        <f>IF(HLOOKUP("Memory",'vInfo (Imported)'!$1:$5000,A4523,FALSE)&gt;0,HLOOKUP("Memory",'vInfo (Imported)'!$1:$5000,A4523,FALSE),"")</f>
        <v/>
      </c>
      <c r="C4523" t="str">
        <f>IF(HLOOKUP("CPUs",'vInfo (Imported)'!$1:$5000,A4523,FALSE)&gt;0,
HLOOKUP("CPUs",'vInfo (Imported)'!$1:$5000,A4523,FALSE),
"")</f>
        <v/>
      </c>
      <c r="D4523" t="str">
        <f>IF(HLOOKUP($D$1,'vInfo (Imported)'!$1:$5000,A4523,FALSE)&gt;0,
HLOOKUP($D$1,'vInfo (Imported)'!$1:$5000,A4523,FALSE),
"")</f>
        <v/>
      </c>
      <c r="E4523" t="str">
        <f>IF(HLOOKUP("Category",'vInfo (Imported)'!$1:$5000,A4523,FALSE)&gt;0,
HLOOKUP("Category",'vInfo (Imported)'!$1:$5000,A4523,FALSE),
"")</f>
        <v/>
      </c>
      <c r="F4523" t="str">
        <f>IF(HLOOKUP("OS according to the configuration file",'vInfo (Imported)'!$1:$5000,A4523,FALSE)&gt;0,
HLOOKUP("OS according to the configuration file",'vInfo (Imported)'!$1:$5000,A4523,FALSE),
"")</f>
        <v/>
      </c>
      <c r="G4523" s="1" t="str">
        <f>IF(HLOOKUP("Cluster",'vInfo (Imported)'!$1:$5000,A4523,FALSE)&gt;0,
HLOOKUP("Cluster",'vInfo (Imported)'!$1:$5000,A4523,FALSE),
"")</f>
        <v/>
      </c>
      <c r="K4523" s="28">
        <f>'vCluster (Imported)'!A4523</f>
        <v>0</v>
      </c>
      <c r="L4523">
        <f t="shared" si="423"/>
        <v>0</v>
      </c>
      <c r="M4523">
        <f t="shared" si="424"/>
        <v>0</v>
      </c>
      <c r="N4523">
        <f t="shared" si="425"/>
        <v>0</v>
      </c>
      <c r="O4523" s="1">
        <f t="shared" si="426"/>
        <v>0</v>
      </c>
      <c r="P4523">
        <f>SUMIFS('vCluster (Imported)'!$G:$G,'vCluster (Imported)'!$A:$A,K4523)</f>
        <v>0</v>
      </c>
      <c r="Q4523">
        <f t="shared" si="427"/>
        <v>0</v>
      </c>
    </row>
    <row r="4524" spans="1:17" x14ac:dyDescent="0.3">
      <c r="A4524">
        <f t="shared" si="422"/>
        <v>4524</v>
      </c>
      <c r="B4524" t="str">
        <f>IF(HLOOKUP("Memory",'vInfo (Imported)'!$1:$5000,A4524,FALSE)&gt;0,HLOOKUP("Memory",'vInfo (Imported)'!$1:$5000,A4524,FALSE),"")</f>
        <v/>
      </c>
      <c r="C4524" t="str">
        <f>IF(HLOOKUP("CPUs",'vInfo (Imported)'!$1:$5000,A4524,FALSE)&gt;0,
HLOOKUP("CPUs",'vInfo (Imported)'!$1:$5000,A4524,FALSE),
"")</f>
        <v/>
      </c>
      <c r="D4524" t="str">
        <f>IF(HLOOKUP($D$1,'vInfo (Imported)'!$1:$5000,A4524,FALSE)&gt;0,
HLOOKUP($D$1,'vInfo (Imported)'!$1:$5000,A4524,FALSE),
"")</f>
        <v/>
      </c>
      <c r="E4524" t="str">
        <f>IF(HLOOKUP("Category",'vInfo (Imported)'!$1:$5000,A4524,FALSE)&gt;0,
HLOOKUP("Category",'vInfo (Imported)'!$1:$5000,A4524,FALSE),
"")</f>
        <v/>
      </c>
      <c r="F4524" t="str">
        <f>IF(HLOOKUP("OS according to the configuration file",'vInfo (Imported)'!$1:$5000,A4524,FALSE)&gt;0,
HLOOKUP("OS according to the configuration file",'vInfo (Imported)'!$1:$5000,A4524,FALSE),
"")</f>
        <v/>
      </c>
      <c r="G4524" s="1" t="str">
        <f>IF(HLOOKUP("Cluster",'vInfo (Imported)'!$1:$5000,A4524,FALSE)&gt;0,
HLOOKUP("Cluster",'vInfo (Imported)'!$1:$5000,A4524,FALSE),
"")</f>
        <v/>
      </c>
      <c r="K4524" s="28">
        <f>'vCluster (Imported)'!A4524</f>
        <v>0</v>
      </c>
      <c r="L4524">
        <f t="shared" si="423"/>
        <v>0</v>
      </c>
      <c r="M4524">
        <f t="shared" si="424"/>
        <v>0</v>
      </c>
      <c r="N4524">
        <f t="shared" si="425"/>
        <v>0</v>
      </c>
      <c r="O4524" s="1">
        <f t="shared" si="426"/>
        <v>0</v>
      </c>
      <c r="P4524">
        <f>SUMIFS('vCluster (Imported)'!$G:$G,'vCluster (Imported)'!$A:$A,K4524)</f>
        <v>0</v>
      </c>
      <c r="Q4524">
        <f t="shared" si="427"/>
        <v>0</v>
      </c>
    </row>
    <row r="4525" spans="1:17" x14ac:dyDescent="0.3">
      <c r="A4525">
        <f t="shared" si="422"/>
        <v>4525</v>
      </c>
      <c r="B4525" t="str">
        <f>IF(HLOOKUP("Memory",'vInfo (Imported)'!$1:$5000,A4525,FALSE)&gt;0,HLOOKUP("Memory",'vInfo (Imported)'!$1:$5000,A4525,FALSE),"")</f>
        <v/>
      </c>
      <c r="C4525" t="str">
        <f>IF(HLOOKUP("CPUs",'vInfo (Imported)'!$1:$5000,A4525,FALSE)&gt;0,
HLOOKUP("CPUs",'vInfo (Imported)'!$1:$5000,A4525,FALSE),
"")</f>
        <v/>
      </c>
      <c r="D4525" t="str">
        <f>IF(HLOOKUP($D$1,'vInfo (Imported)'!$1:$5000,A4525,FALSE)&gt;0,
HLOOKUP($D$1,'vInfo (Imported)'!$1:$5000,A4525,FALSE),
"")</f>
        <v/>
      </c>
      <c r="E4525" t="str">
        <f>IF(HLOOKUP("Category",'vInfo (Imported)'!$1:$5000,A4525,FALSE)&gt;0,
HLOOKUP("Category",'vInfo (Imported)'!$1:$5000,A4525,FALSE),
"")</f>
        <v/>
      </c>
      <c r="F4525" t="str">
        <f>IF(HLOOKUP("OS according to the configuration file",'vInfo (Imported)'!$1:$5000,A4525,FALSE)&gt;0,
HLOOKUP("OS according to the configuration file",'vInfo (Imported)'!$1:$5000,A4525,FALSE),
"")</f>
        <v/>
      </c>
      <c r="G4525" s="1" t="str">
        <f>IF(HLOOKUP("Cluster",'vInfo (Imported)'!$1:$5000,A4525,FALSE)&gt;0,
HLOOKUP("Cluster",'vInfo (Imported)'!$1:$5000,A4525,FALSE),
"")</f>
        <v/>
      </c>
      <c r="K4525" s="28">
        <f>'vCluster (Imported)'!A4525</f>
        <v>0</v>
      </c>
      <c r="L4525">
        <f t="shared" si="423"/>
        <v>0</v>
      </c>
      <c r="M4525">
        <f t="shared" si="424"/>
        <v>0</v>
      </c>
      <c r="N4525">
        <f t="shared" si="425"/>
        <v>0</v>
      </c>
      <c r="O4525" s="1">
        <f t="shared" si="426"/>
        <v>0</v>
      </c>
      <c r="P4525">
        <f>SUMIFS('vCluster (Imported)'!$G:$G,'vCluster (Imported)'!$A:$A,K4525)</f>
        <v>0</v>
      </c>
      <c r="Q4525">
        <f t="shared" si="427"/>
        <v>0</v>
      </c>
    </row>
    <row r="4526" spans="1:17" x14ac:dyDescent="0.3">
      <c r="A4526">
        <f t="shared" si="422"/>
        <v>4526</v>
      </c>
      <c r="B4526" t="str">
        <f>IF(HLOOKUP("Memory",'vInfo (Imported)'!$1:$5000,A4526,FALSE)&gt;0,HLOOKUP("Memory",'vInfo (Imported)'!$1:$5000,A4526,FALSE),"")</f>
        <v/>
      </c>
      <c r="C4526" t="str">
        <f>IF(HLOOKUP("CPUs",'vInfo (Imported)'!$1:$5000,A4526,FALSE)&gt;0,
HLOOKUP("CPUs",'vInfo (Imported)'!$1:$5000,A4526,FALSE),
"")</f>
        <v/>
      </c>
      <c r="D4526" t="str">
        <f>IF(HLOOKUP($D$1,'vInfo (Imported)'!$1:$5000,A4526,FALSE)&gt;0,
HLOOKUP($D$1,'vInfo (Imported)'!$1:$5000,A4526,FALSE),
"")</f>
        <v/>
      </c>
      <c r="E4526" t="str">
        <f>IF(HLOOKUP("Category",'vInfo (Imported)'!$1:$5000,A4526,FALSE)&gt;0,
HLOOKUP("Category",'vInfo (Imported)'!$1:$5000,A4526,FALSE),
"")</f>
        <v/>
      </c>
      <c r="F4526" t="str">
        <f>IF(HLOOKUP("OS according to the configuration file",'vInfo (Imported)'!$1:$5000,A4526,FALSE)&gt;0,
HLOOKUP("OS according to the configuration file",'vInfo (Imported)'!$1:$5000,A4526,FALSE),
"")</f>
        <v/>
      </c>
      <c r="G4526" s="1" t="str">
        <f>IF(HLOOKUP("Cluster",'vInfo (Imported)'!$1:$5000,A4526,FALSE)&gt;0,
HLOOKUP("Cluster",'vInfo (Imported)'!$1:$5000,A4526,FALSE),
"")</f>
        <v/>
      </c>
      <c r="K4526" s="28">
        <f>'vCluster (Imported)'!A4526</f>
        <v>0</v>
      </c>
      <c r="L4526">
        <f t="shared" si="423"/>
        <v>0</v>
      </c>
      <c r="M4526">
        <f t="shared" si="424"/>
        <v>0</v>
      </c>
      <c r="N4526">
        <f t="shared" si="425"/>
        <v>0</v>
      </c>
      <c r="O4526" s="1">
        <f t="shared" si="426"/>
        <v>0</v>
      </c>
      <c r="P4526">
        <f>SUMIFS('vCluster (Imported)'!$G:$G,'vCluster (Imported)'!$A:$A,K4526)</f>
        <v>0</v>
      </c>
      <c r="Q4526">
        <f t="shared" si="427"/>
        <v>0</v>
      </c>
    </row>
    <row r="4527" spans="1:17" x14ac:dyDescent="0.3">
      <c r="A4527">
        <f t="shared" si="422"/>
        <v>4527</v>
      </c>
      <c r="B4527" t="str">
        <f>IF(HLOOKUP("Memory",'vInfo (Imported)'!$1:$5000,A4527,FALSE)&gt;0,HLOOKUP("Memory",'vInfo (Imported)'!$1:$5000,A4527,FALSE),"")</f>
        <v/>
      </c>
      <c r="C4527" t="str">
        <f>IF(HLOOKUP("CPUs",'vInfo (Imported)'!$1:$5000,A4527,FALSE)&gt;0,
HLOOKUP("CPUs",'vInfo (Imported)'!$1:$5000,A4527,FALSE),
"")</f>
        <v/>
      </c>
      <c r="D4527" t="str">
        <f>IF(HLOOKUP($D$1,'vInfo (Imported)'!$1:$5000,A4527,FALSE)&gt;0,
HLOOKUP($D$1,'vInfo (Imported)'!$1:$5000,A4527,FALSE),
"")</f>
        <v/>
      </c>
      <c r="E4527" t="str">
        <f>IF(HLOOKUP("Category",'vInfo (Imported)'!$1:$5000,A4527,FALSE)&gt;0,
HLOOKUP("Category",'vInfo (Imported)'!$1:$5000,A4527,FALSE),
"")</f>
        <v/>
      </c>
      <c r="F4527" t="str">
        <f>IF(HLOOKUP("OS according to the configuration file",'vInfo (Imported)'!$1:$5000,A4527,FALSE)&gt;0,
HLOOKUP("OS according to the configuration file",'vInfo (Imported)'!$1:$5000,A4527,FALSE),
"")</f>
        <v/>
      </c>
      <c r="G4527" s="1" t="str">
        <f>IF(HLOOKUP("Cluster",'vInfo (Imported)'!$1:$5000,A4527,FALSE)&gt;0,
HLOOKUP("Cluster",'vInfo (Imported)'!$1:$5000,A4527,FALSE),
"")</f>
        <v/>
      </c>
      <c r="K4527" s="28">
        <f>'vCluster (Imported)'!A4527</f>
        <v>0</v>
      </c>
      <c r="L4527">
        <f t="shared" si="423"/>
        <v>0</v>
      </c>
      <c r="M4527">
        <f t="shared" si="424"/>
        <v>0</v>
      </c>
      <c r="N4527">
        <f t="shared" si="425"/>
        <v>0</v>
      </c>
      <c r="O4527" s="1">
        <f t="shared" si="426"/>
        <v>0</v>
      </c>
      <c r="P4527">
        <f>SUMIFS('vCluster (Imported)'!$G:$G,'vCluster (Imported)'!$A:$A,K4527)</f>
        <v>0</v>
      </c>
      <c r="Q4527">
        <f t="shared" si="427"/>
        <v>0</v>
      </c>
    </row>
    <row r="4528" spans="1:17" x14ac:dyDescent="0.3">
      <c r="A4528">
        <f t="shared" si="422"/>
        <v>4528</v>
      </c>
      <c r="B4528" t="str">
        <f>IF(HLOOKUP("Memory",'vInfo (Imported)'!$1:$5000,A4528,FALSE)&gt;0,HLOOKUP("Memory",'vInfo (Imported)'!$1:$5000,A4528,FALSE),"")</f>
        <v/>
      </c>
      <c r="C4528" t="str">
        <f>IF(HLOOKUP("CPUs",'vInfo (Imported)'!$1:$5000,A4528,FALSE)&gt;0,
HLOOKUP("CPUs",'vInfo (Imported)'!$1:$5000,A4528,FALSE),
"")</f>
        <v/>
      </c>
      <c r="D4528" t="str">
        <f>IF(HLOOKUP($D$1,'vInfo (Imported)'!$1:$5000,A4528,FALSE)&gt;0,
HLOOKUP($D$1,'vInfo (Imported)'!$1:$5000,A4528,FALSE),
"")</f>
        <v/>
      </c>
      <c r="E4528" t="str">
        <f>IF(HLOOKUP("Category",'vInfo (Imported)'!$1:$5000,A4528,FALSE)&gt;0,
HLOOKUP("Category",'vInfo (Imported)'!$1:$5000,A4528,FALSE),
"")</f>
        <v/>
      </c>
      <c r="F4528" t="str">
        <f>IF(HLOOKUP("OS according to the configuration file",'vInfo (Imported)'!$1:$5000,A4528,FALSE)&gt;0,
HLOOKUP("OS according to the configuration file",'vInfo (Imported)'!$1:$5000,A4528,FALSE),
"")</f>
        <v/>
      </c>
      <c r="G4528" s="1" t="str">
        <f>IF(HLOOKUP("Cluster",'vInfo (Imported)'!$1:$5000,A4528,FALSE)&gt;0,
HLOOKUP("Cluster",'vInfo (Imported)'!$1:$5000,A4528,FALSE),
"")</f>
        <v/>
      </c>
      <c r="K4528" s="28">
        <f>'vCluster (Imported)'!A4528</f>
        <v>0</v>
      </c>
      <c r="L4528">
        <f t="shared" si="423"/>
        <v>0</v>
      </c>
      <c r="M4528">
        <f t="shared" si="424"/>
        <v>0</v>
      </c>
      <c r="N4528">
        <f t="shared" si="425"/>
        <v>0</v>
      </c>
      <c r="O4528" s="1">
        <f t="shared" si="426"/>
        <v>0</v>
      </c>
      <c r="P4528">
        <f>SUMIFS('vCluster (Imported)'!$G:$G,'vCluster (Imported)'!$A:$A,K4528)</f>
        <v>0</v>
      </c>
      <c r="Q4528">
        <f t="shared" si="427"/>
        <v>0</v>
      </c>
    </row>
    <row r="4529" spans="1:17" x14ac:dyDescent="0.3">
      <c r="A4529">
        <f t="shared" si="422"/>
        <v>4529</v>
      </c>
      <c r="B4529" t="str">
        <f>IF(HLOOKUP("Memory",'vInfo (Imported)'!$1:$5000,A4529,FALSE)&gt;0,HLOOKUP("Memory",'vInfo (Imported)'!$1:$5000,A4529,FALSE),"")</f>
        <v/>
      </c>
      <c r="C4529" t="str">
        <f>IF(HLOOKUP("CPUs",'vInfo (Imported)'!$1:$5000,A4529,FALSE)&gt;0,
HLOOKUP("CPUs",'vInfo (Imported)'!$1:$5000,A4529,FALSE),
"")</f>
        <v/>
      </c>
      <c r="D4529" t="str">
        <f>IF(HLOOKUP($D$1,'vInfo (Imported)'!$1:$5000,A4529,FALSE)&gt;0,
HLOOKUP($D$1,'vInfo (Imported)'!$1:$5000,A4529,FALSE),
"")</f>
        <v/>
      </c>
      <c r="E4529" t="str">
        <f>IF(HLOOKUP("Category",'vInfo (Imported)'!$1:$5000,A4529,FALSE)&gt;0,
HLOOKUP("Category",'vInfo (Imported)'!$1:$5000,A4529,FALSE),
"")</f>
        <v/>
      </c>
      <c r="F4529" t="str">
        <f>IF(HLOOKUP("OS according to the configuration file",'vInfo (Imported)'!$1:$5000,A4529,FALSE)&gt;0,
HLOOKUP("OS according to the configuration file",'vInfo (Imported)'!$1:$5000,A4529,FALSE),
"")</f>
        <v/>
      </c>
      <c r="G4529" s="1" t="str">
        <f>IF(HLOOKUP("Cluster",'vInfo (Imported)'!$1:$5000,A4529,FALSE)&gt;0,
HLOOKUP("Cluster",'vInfo (Imported)'!$1:$5000,A4529,FALSE),
"")</f>
        <v/>
      </c>
      <c r="K4529" s="28">
        <f>'vCluster (Imported)'!A4529</f>
        <v>0</v>
      </c>
      <c r="L4529">
        <f t="shared" si="423"/>
        <v>0</v>
      </c>
      <c r="M4529">
        <f t="shared" si="424"/>
        <v>0</v>
      </c>
      <c r="N4529">
        <f t="shared" si="425"/>
        <v>0</v>
      </c>
      <c r="O4529" s="1">
        <f t="shared" si="426"/>
        <v>0</v>
      </c>
      <c r="P4529">
        <f>SUMIFS('vCluster (Imported)'!$G:$G,'vCluster (Imported)'!$A:$A,K4529)</f>
        <v>0</v>
      </c>
      <c r="Q4529">
        <f t="shared" si="427"/>
        <v>0</v>
      </c>
    </row>
    <row r="4530" spans="1:17" x14ac:dyDescent="0.3">
      <c r="A4530">
        <f t="shared" si="422"/>
        <v>4530</v>
      </c>
      <c r="B4530" t="str">
        <f>IF(HLOOKUP("Memory",'vInfo (Imported)'!$1:$5000,A4530,FALSE)&gt;0,HLOOKUP("Memory",'vInfo (Imported)'!$1:$5000,A4530,FALSE),"")</f>
        <v/>
      </c>
      <c r="C4530" t="str">
        <f>IF(HLOOKUP("CPUs",'vInfo (Imported)'!$1:$5000,A4530,FALSE)&gt;0,
HLOOKUP("CPUs",'vInfo (Imported)'!$1:$5000,A4530,FALSE),
"")</f>
        <v/>
      </c>
      <c r="D4530" t="str">
        <f>IF(HLOOKUP($D$1,'vInfo (Imported)'!$1:$5000,A4530,FALSE)&gt;0,
HLOOKUP($D$1,'vInfo (Imported)'!$1:$5000,A4530,FALSE),
"")</f>
        <v/>
      </c>
      <c r="E4530" t="str">
        <f>IF(HLOOKUP("Category",'vInfo (Imported)'!$1:$5000,A4530,FALSE)&gt;0,
HLOOKUP("Category",'vInfo (Imported)'!$1:$5000,A4530,FALSE),
"")</f>
        <v/>
      </c>
      <c r="F4530" t="str">
        <f>IF(HLOOKUP("OS according to the configuration file",'vInfo (Imported)'!$1:$5000,A4530,FALSE)&gt;0,
HLOOKUP("OS according to the configuration file",'vInfo (Imported)'!$1:$5000,A4530,FALSE),
"")</f>
        <v/>
      </c>
      <c r="G4530" s="1" t="str">
        <f>IF(HLOOKUP("Cluster",'vInfo (Imported)'!$1:$5000,A4530,FALSE)&gt;0,
HLOOKUP("Cluster",'vInfo (Imported)'!$1:$5000,A4530,FALSE),
"")</f>
        <v/>
      </c>
      <c r="K4530" s="28">
        <f>'vCluster (Imported)'!A4530</f>
        <v>0</v>
      </c>
      <c r="L4530">
        <f t="shared" si="423"/>
        <v>0</v>
      </c>
      <c r="M4530">
        <f t="shared" si="424"/>
        <v>0</v>
      </c>
      <c r="N4530">
        <f t="shared" si="425"/>
        <v>0</v>
      </c>
      <c r="O4530" s="1">
        <f t="shared" si="426"/>
        <v>0</v>
      </c>
      <c r="P4530">
        <f>SUMIFS('vCluster (Imported)'!$G:$G,'vCluster (Imported)'!$A:$A,K4530)</f>
        <v>0</v>
      </c>
      <c r="Q4530">
        <f t="shared" si="427"/>
        <v>0</v>
      </c>
    </row>
    <row r="4531" spans="1:17" x14ac:dyDescent="0.3">
      <c r="A4531">
        <f t="shared" si="422"/>
        <v>4531</v>
      </c>
      <c r="B4531" t="str">
        <f>IF(HLOOKUP("Memory",'vInfo (Imported)'!$1:$5000,A4531,FALSE)&gt;0,HLOOKUP("Memory",'vInfo (Imported)'!$1:$5000,A4531,FALSE),"")</f>
        <v/>
      </c>
      <c r="C4531" t="str">
        <f>IF(HLOOKUP("CPUs",'vInfo (Imported)'!$1:$5000,A4531,FALSE)&gt;0,
HLOOKUP("CPUs",'vInfo (Imported)'!$1:$5000,A4531,FALSE),
"")</f>
        <v/>
      </c>
      <c r="D4531" t="str">
        <f>IF(HLOOKUP($D$1,'vInfo (Imported)'!$1:$5000,A4531,FALSE)&gt;0,
HLOOKUP($D$1,'vInfo (Imported)'!$1:$5000,A4531,FALSE),
"")</f>
        <v/>
      </c>
      <c r="E4531" t="str">
        <f>IF(HLOOKUP("Category",'vInfo (Imported)'!$1:$5000,A4531,FALSE)&gt;0,
HLOOKUP("Category",'vInfo (Imported)'!$1:$5000,A4531,FALSE),
"")</f>
        <v/>
      </c>
      <c r="F4531" t="str">
        <f>IF(HLOOKUP("OS according to the configuration file",'vInfo (Imported)'!$1:$5000,A4531,FALSE)&gt;0,
HLOOKUP("OS according to the configuration file",'vInfo (Imported)'!$1:$5000,A4531,FALSE),
"")</f>
        <v/>
      </c>
      <c r="G4531" s="1" t="str">
        <f>IF(HLOOKUP("Cluster",'vInfo (Imported)'!$1:$5000,A4531,FALSE)&gt;0,
HLOOKUP("Cluster",'vInfo (Imported)'!$1:$5000,A4531,FALSE),
"")</f>
        <v/>
      </c>
      <c r="K4531" s="28">
        <f>'vCluster (Imported)'!A4531</f>
        <v>0</v>
      </c>
      <c r="L4531">
        <f t="shared" si="423"/>
        <v>0</v>
      </c>
      <c r="M4531">
        <f t="shared" si="424"/>
        <v>0</v>
      </c>
      <c r="N4531">
        <f t="shared" si="425"/>
        <v>0</v>
      </c>
      <c r="O4531" s="1">
        <f t="shared" si="426"/>
        <v>0</v>
      </c>
      <c r="P4531">
        <f>SUMIFS('vCluster (Imported)'!$G:$G,'vCluster (Imported)'!$A:$A,K4531)</f>
        <v>0</v>
      </c>
      <c r="Q4531">
        <f t="shared" si="427"/>
        <v>0</v>
      </c>
    </row>
    <row r="4532" spans="1:17" x14ac:dyDescent="0.3">
      <c r="A4532">
        <f t="shared" si="422"/>
        <v>4532</v>
      </c>
      <c r="B4532" t="str">
        <f>IF(HLOOKUP("Memory",'vInfo (Imported)'!$1:$5000,A4532,FALSE)&gt;0,HLOOKUP("Memory",'vInfo (Imported)'!$1:$5000,A4532,FALSE),"")</f>
        <v/>
      </c>
      <c r="C4532" t="str">
        <f>IF(HLOOKUP("CPUs",'vInfo (Imported)'!$1:$5000,A4532,FALSE)&gt;0,
HLOOKUP("CPUs",'vInfo (Imported)'!$1:$5000,A4532,FALSE),
"")</f>
        <v/>
      </c>
      <c r="D4532" t="str">
        <f>IF(HLOOKUP($D$1,'vInfo (Imported)'!$1:$5000,A4532,FALSE)&gt;0,
HLOOKUP($D$1,'vInfo (Imported)'!$1:$5000,A4532,FALSE),
"")</f>
        <v/>
      </c>
      <c r="E4532" t="str">
        <f>IF(HLOOKUP("Category",'vInfo (Imported)'!$1:$5000,A4532,FALSE)&gt;0,
HLOOKUP("Category",'vInfo (Imported)'!$1:$5000,A4532,FALSE),
"")</f>
        <v/>
      </c>
      <c r="F4532" t="str">
        <f>IF(HLOOKUP("OS according to the configuration file",'vInfo (Imported)'!$1:$5000,A4532,FALSE)&gt;0,
HLOOKUP("OS according to the configuration file",'vInfo (Imported)'!$1:$5000,A4532,FALSE),
"")</f>
        <v/>
      </c>
      <c r="G4532" s="1" t="str">
        <f>IF(HLOOKUP("Cluster",'vInfo (Imported)'!$1:$5000,A4532,FALSE)&gt;0,
HLOOKUP("Cluster",'vInfo (Imported)'!$1:$5000,A4532,FALSE),
"")</f>
        <v/>
      </c>
      <c r="K4532" s="28">
        <f>'vCluster (Imported)'!A4532</f>
        <v>0</v>
      </c>
      <c r="L4532">
        <f t="shared" si="423"/>
        <v>0</v>
      </c>
      <c r="M4532">
        <f t="shared" si="424"/>
        <v>0</v>
      </c>
      <c r="N4532">
        <f t="shared" si="425"/>
        <v>0</v>
      </c>
      <c r="O4532" s="1">
        <f t="shared" si="426"/>
        <v>0</v>
      </c>
      <c r="P4532">
        <f>SUMIFS('vCluster (Imported)'!$G:$G,'vCluster (Imported)'!$A:$A,K4532)</f>
        <v>0</v>
      </c>
      <c r="Q4532">
        <f t="shared" si="427"/>
        <v>0</v>
      </c>
    </row>
    <row r="4533" spans="1:17" x14ac:dyDescent="0.3">
      <c r="A4533">
        <f t="shared" si="422"/>
        <v>4533</v>
      </c>
      <c r="B4533" t="str">
        <f>IF(HLOOKUP("Memory",'vInfo (Imported)'!$1:$5000,A4533,FALSE)&gt;0,HLOOKUP("Memory",'vInfo (Imported)'!$1:$5000,A4533,FALSE),"")</f>
        <v/>
      </c>
      <c r="C4533" t="str">
        <f>IF(HLOOKUP("CPUs",'vInfo (Imported)'!$1:$5000,A4533,FALSE)&gt;0,
HLOOKUP("CPUs",'vInfo (Imported)'!$1:$5000,A4533,FALSE),
"")</f>
        <v/>
      </c>
      <c r="D4533" t="str">
        <f>IF(HLOOKUP($D$1,'vInfo (Imported)'!$1:$5000,A4533,FALSE)&gt;0,
HLOOKUP($D$1,'vInfo (Imported)'!$1:$5000,A4533,FALSE),
"")</f>
        <v/>
      </c>
      <c r="E4533" t="str">
        <f>IF(HLOOKUP("Category",'vInfo (Imported)'!$1:$5000,A4533,FALSE)&gt;0,
HLOOKUP("Category",'vInfo (Imported)'!$1:$5000,A4533,FALSE),
"")</f>
        <v/>
      </c>
      <c r="F4533" t="str">
        <f>IF(HLOOKUP("OS according to the configuration file",'vInfo (Imported)'!$1:$5000,A4533,FALSE)&gt;0,
HLOOKUP("OS according to the configuration file",'vInfo (Imported)'!$1:$5000,A4533,FALSE),
"")</f>
        <v/>
      </c>
      <c r="G4533" s="1" t="str">
        <f>IF(HLOOKUP("Cluster",'vInfo (Imported)'!$1:$5000,A4533,FALSE)&gt;0,
HLOOKUP("Cluster",'vInfo (Imported)'!$1:$5000,A4533,FALSE),
"")</f>
        <v/>
      </c>
      <c r="K4533" s="28">
        <f>'vCluster (Imported)'!A4533</f>
        <v>0</v>
      </c>
      <c r="L4533">
        <f t="shared" si="423"/>
        <v>0</v>
      </c>
      <c r="M4533">
        <f t="shared" si="424"/>
        <v>0</v>
      </c>
      <c r="N4533">
        <f t="shared" si="425"/>
        <v>0</v>
      </c>
      <c r="O4533" s="1">
        <f t="shared" si="426"/>
        <v>0</v>
      </c>
      <c r="P4533">
        <f>SUMIFS('vCluster (Imported)'!$G:$G,'vCluster (Imported)'!$A:$A,K4533)</f>
        <v>0</v>
      </c>
      <c r="Q4533">
        <f t="shared" si="427"/>
        <v>0</v>
      </c>
    </row>
    <row r="4534" spans="1:17" x14ac:dyDescent="0.3">
      <c r="A4534">
        <f t="shared" si="422"/>
        <v>4534</v>
      </c>
      <c r="B4534" t="str">
        <f>IF(HLOOKUP("Memory",'vInfo (Imported)'!$1:$5000,A4534,FALSE)&gt;0,HLOOKUP("Memory",'vInfo (Imported)'!$1:$5000,A4534,FALSE),"")</f>
        <v/>
      </c>
      <c r="C4534" t="str">
        <f>IF(HLOOKUP("CPUs",'vInfo (Imported)'!$1:$5000,A4534,FALSE)&gt;0,
HLOOKUP("CPUs",'vInfo (Imported)'!$1:$5000,A4534,FALSE),
"")</f>
        <v/>
      </c>
      <c r="D4534" t="str">
        <f>IF(HLOOKUP($D$1,'vInfo (Imported)'!$1:$5000,A4534,FALSE)&gt;0,
HLOOKUP($D$1,'vInfo (Imported)'!$1:$5000,A4534,FALSE),
"")</f>
        <v/>
      </c>
      <c r="E4534" t="str">
        <f>IF(HLOOKUP("Category",'vInfo (Imported)'!$1:$5000,A4534,FALSE)&gt;0,
HLOOKUP("Category",'vInfo (Imported)'!$1:$5000,A4534,FALSE),
"")</f>
        <v/>
      </c>
      <c r="F4534" t="str">
        <f>IF(HLOOKUP("OS according to the configuration file",'vInfo (Imported)'!$1:$5000,A4534,FALSE)&gt;0,
HLOOKUP("OS according to the configuration file",'vInfo (Imported)'!$1:$5000,A4534,FALSE),
"")</f>
        <v/>
      </c>
      <c r="G4534" s="1" t="str">
        <f>IF(HLOOKUP("Cluster",'vInfo (Imported)'!$1:$5000,A4534,FALSE)&gt;0,
HLOOKUP("Cluster",'vInfo (Imported)'!$1:$5000,A4534,FALSE),
"")</f>
        <v/>
      </c>
      <c r="K4534" s="28">
        <f>'vCluster (Imported)'!A4534</f>
        <v>0</v>
      </c>
      <c r="L4534">
        <f t="shared" si="423"/>
        <v>0</v>
      </c>
      <c r="M4534">
        <f t="shared" si="424"/>
        <v>0</v>
      </c>
      <c r="N4534">
        <f t="shared" si="425"/>
        <v>0</v>
      </c>
      <c r="O4534" s="1">
        <f t="shared" si="426"/>
        <v>0</v>
      </c>
      <c r="P4534">
        <f>SUMIFS('vCluster (Imported)'!$G:$G,'vCluster (Imported)'!$A:$A,K4534)</f>
        <v>0</v>
      </c>
      <c r="Q4534">
        <f t="shared" si="427"/>
        <v>0</v>
      </c>
    </row>
    <row r="4535" spans="1:17" x14ac:dyDescent="0.3">
      <c r="A4535">
        <f t="shared" si="422"/>
        <v>4535</v>
      </c>
      <c r="B4535" t="str">
        <f>IF(HLOOKUP("Memory",'vInfo (Imported)'!$1:$5000,A4535,FALSE)&gt;0,HLOOKUP("Memory",'vInfo (Imported)'!$1:$5000,A4535,FALSE),"")</f>
        <v/>
      </c>
      <c r="C4535" t="str">
        <f>IF(HLOOKUP("CPUs",'vInfo (Imported)'!$1:$5000,A4535,FALSE)&gt;0,
HLOOKUP("CPUs",'vInfo (Imported)'!$1:$5000,A4535,FALSE),
"")</f>
        <v/>
      </c>
      <c r="D4535" t="str">
        <f>IF(HLOOKUP($D$1,'vInfo (Imported)'!$1:$5000,A4535,FALSE)&gt;0,
HLOOKUP($D$1,'vInfo (Imported)'!$1:$5000,A4535,FALSE),
"")</f>
        <v/>
      </c>
      <c r="E4535" t="str">
        <f>IF(HLOOKUP("Category",'vInfo (Imported)'!$1:$5000,A4535,FALSE)&gt;0,
HLOOKUP("Category",'vInfo (Imported)'!$1:$5000,A4535,FALSE),
"")</f>
        <v/>
      </c>
      <c r="F4535" t="str">
        <f>IF(HLOOKUP("OS according to the configuration file",'vInfo (Imported)'!$1:$5000,A4535,FALSE)&gt;0,
HLOOKUP("OS according to the configuration file",'vInfo (Imported)'!$1:$5000,A4535,FALSE),
"")</f>
        <v/>
      </c>
      <c r="G4535" s="1" t="str">
        <f>IF(HLOOKUP("Cluster",'vInfo (Imported)'!$1:$5000,A4535,FALSE)&gt;0,
HLOOKUP("Cluster",'vInfo (Imported)'!$1:$5000,A4535,FALSE),
"")</f>
        <v/>
      </c>
      <c r="K4535" s="28">
        <f>'vCluster (Imported)'!A4535</f>
        <v>0</v>
      </c>
      <c r="L4535">
        <f t="shared" si="423"/>
        <v>0</v>
      </c>
      <c r="M4535">
        <f t="shared" si="424"/>
        <v>0</v>
      </c>
      <c r="N4535">
        <f t="shared" si="425"/>
        <v>0</v>
      </c>
      <c r="O4535" s="1">
        <f t="shared" si="426"/>
        <v>0</v>
      </c>
      <c r="P4535">
        <f>SUMIFS('vCluster (Imported)'!$G:$G,'vCluster (Imported)'!$A:$A,K4535)</f>
        <v>0</v>
      </c>
      <c r="Q4535">
        <f t="shared" si="427"/>
        <v>0</v>
      </c>
    </row>
    <row r="4536" spans="1:17" x14ac:dyDescent="0.3">
      <c r="A4536">
        <f t="shared" si="422"/>
        <v>4536</v>
      </c>
      <c r="B4536" t="str">
        <f>IF(HLOOKUP("Memory",'vInfo (Imported)'!$1:$5000,A4536,FALSE)&gt;0,HLOOKUP("Memory",'vInfo (Imported)'!$1:$5000,A4536,FALSE),"")</f>
        <v/>
      </c>
      <c r="C4536" t="str">
        <f>IF(HLOOKUP("CPUs",'vInfo (Imported)'!$1:$5000,A4536,FALSE)&gt;0,
HLOOKUP("CPUs",'vInfo (Imported)'!$1:$5000,A4536,FALSE),
"")</f>
        <v/>
      </c>
      <c r="D4536" t="str">
        <f>IF(HLOOKUP($D$1,'vInfo (Imported)'!$1:$5000,A4536,FALSE)&gt;0,
HLOOKUP($D$1,'vInfo (Imported)'!$1:$5000,A4536,FALSE),
"")</f>
        <v/>
      </c>
      <c r="E4536" t="str">
        <f>IF(HLOOKUP("Category",'vInfo (Imported)'!$1:$5000,A4536,FALSE)&gt;0,
HLOOKUP("Category",'vInfo (Imported)'!$1:$5000,A4536,FALSE),
"")</f>
        <v/>
      </c>
      <c r="F4536" t="str">
        <f>IF(HLOOKUP("OS according to the configuration file",'vInfo (Imported)'!$1:$5000,A4536,FALSE)&gt;0,
HLOOKUP("OS according to the configuration file",'vInfo (Imported)'!$1:$5000,A4536,FALSE),
"")</f>
        <v/>
      </c>
      <c r="G4536" s="1" t="str">
        <f>IF(HLOOKUP("Cluster",'vInfo (Imported)'!$1:$5000,A4536,FALSE)&gt;0,
HLOOKUP("Cluster",'vInfo (Imported)'!$1:$5000,A4536,FALSE),
"")</f>
        <v/>
      </c>
      <c r="K4536" s="28">
        <f>'vCluster (Imported)'!A4536</f>
        <v>0</v>
      </c>
      <c r="L4536">
        <f t="shared" si="423"/>
        <v>0</v>
      </c>
      <c r="M4536">
        <f t="shared" si="424"/>
        <v>0</v>
      </c>
      <c r="N4536">
        <f t="shared" si="425"/>
        <v>0</v>
      </c>
      <c r="O4536" s="1">
        <f t="shared" si="426"/>
        <v>0</v>
      </c>
      <c r="P4536">
        <f>SUMIFS('vCluster (Imported)'!$G:$G,'vCluster (Imported)'!$A:$A,K4536)</f>
        <v>0</v>
      </c>
      <c r="Q4536">
        <f t="shared" si="427"/>
        <v>0</v>
      </c>
    </row>
    <row r="4537" spans="1:17" x14ac:dyDescent="0.3">
      <c r="A4537">
        <f t="shared" si="422"/>
        <v>4537</v>
      </c>
      <c r="B4537" t="str">
        <f>IF(HLOOKUP("Memory",'vInfo (Imported)'!$1:$5000,A4537,FALSE)&gt;0,HLOOKUP("Memory",'vInfo (Imported)'!$1:$5000,A4537,FALSE),"")</f>
        <v/>
      </c>
      <c r="C4537" t="str">
        <f>IF(HLOOKUP("CPUs",'vInfo (Imported)'!$1:$5000,A4537,FALSE)&gt;0,
HLOOKUP("CPUs",'vInfo (Imported)'!$1:$5000,A4537,FALSE),
"")</f>
        <v/>
      </c>
      <c r="D4537" t="str">
        <f>IF(HLOOKUP($D$1,'vInfo (Imported)'!$1:$5000,A4537,FALSE)&gt;0,
HLOOKUP($D$1,'vInfo (Imported)'!$1:$5000,A4537,FALSE),
"")</f>
        <v/>
      </c>
      <c r="E4537" t="str">
        <f>IF(HLOOKUP("Category",'vInfo (Imported)'!$1:$5000,A4537,FALSE)&gt;0,
HLOOKUP("Category",'vInfo (Imported)'!$1:$5000,A4537,FALSE),
"")</f>
        <v/>
      </c>
      <c r="F4537" t="str">
        <f>IF(HLOOKUP("OS according to the configuration file",'vInfo (Imported)'!$1:$5000,A4537,FALSE)&gt;0,
HLOOKUP("OS according to the configuration file",'vInfo (Imported)'!$1:$5000,A4537,FALSE),
"")</f>
        <v/>
      </c>
      <c r="G4537" s="1" t="str">
        <f>IF(HLOOKUP("Cluster",'vInfo (Imported)'!$1:$5000,A4537,FALSE)&gt;0,
HLOOKUP("Cluster",'vInfo (Imported)'!$1:$5000,A4537,FALSE),
"")</f>
        <v/>
      </c>
      <c r="K4537" s="28">
        <f>'vCluster (Imported)'!A4537</f>
        <v>0</v>
      </c>
      <c r="L4537">
        <f t="shared" si="423"/>
        <v>0</v>
      </c>
      <c r="M4537">
        <f t="shared" si="424"/>
        <v>0</v>
      </c>
      <c r="N4537">
        <f t="shared" si="425"/>
        <v>0</v>
      </c>
      <c r="O4537" s="1">
        <f t="shared" si="426"/>
        <v>0</v>
      </c>
      <c r="P4537">
        <f>SUMIFS('vCluster (Imported)'!$G:$G,'vCluster (Imported)'!$A:$A,K4537)</f>
        <v>0</v>
      </c>
      <c r="Q4537">
        <f t="shared" si="427"/>
        <v>0</v>
      </c>
    </row>
    <row r="4538" spans="1:17" x14ac:dyDescent="0.3">
      <c r="A4538">
        <f t="shared" si="422"/>
        <v>4538</v>
      </c>
      <c r="B4538" t="str">
        <f>IF(HLOOKUP("Memory",'vInfo (Imported)'!$1:$5000,A4538,FALSE)&gt;0,HLOOKUP("Memory",'vInfo (Imported)'!$1:$5000,A4538,FALSE),"")</f>
        <v/>
      </c>
      <c r="C4538" t="str">
        <f>IF(HLOOKUP("CPUs",'vInfo (Imported)'!$1:$5000,A4538,FALSE)&gt;0,
HLOOKUP("CPUs",'vInfo (Imported)'!$1:$5000,A4538,FALSE),
"")</f>
        <v/>
      </c>
      <c r="D4538" t="str">
        <f>IF(HLOOKUP($D$1,'vInfo (Imported)'!$1:$5000,A4538,FALSE)&gt;0,
HLOOKUP($D$1,'vInfo (Imported)'!$1:$5000,A4538,FALSE),
"")</f>
        <v/>
      </c>
      <c r="E4538" t="str">
        <f>IF(HLOOKUP("Category",'vInfo (Imported)'!$1:$5000,A4538,FALSE)&gt;0,
HLOOKUP("Category",'vInfo (Imported)'!$1:$5000,A4538,FALSE),
"")</f>
        <v/>
      </c>
      <c r="F4538" t="str">
        <f>IF(HLOOKUP("OS according to the configuration file",'vInfo (Imported)'!$1:$5000,A4538,FALSE)&gt;0,
HLOOKUP("OS according to the configuration file",'vInfo (Imported)'!$1:$5000,A4538,FALSE),
"")</f>
        <v/>
      </c>
      <c r="G4538" s="1" t="str">
        <f>IF(HLOOKUP("Cluster",'vInfo (Imported)'!$1:$5000,A4538,FALSE)&gt;0,
HLOOKUP("Cluster",'vInfo (Imported)'!$1:$5000,A4538,FALSE),
"")</f>
        <v/>
      </c>
      <c r="K4538" s="28">
        <f>'vCluster (Imported)'!A4538</f>
        <v>0</v>
      </c>
      <c r="L4538">
        <f t="shared" si="423"/>
        <v>0</v>
      </c>
      <c r="M4538">
        <f t="shared" si="424"/>
        <v>0</v>
      </c>
      <c r="N4538">
        <f t="shared" si="425"/>
        <v>0</v>
      </c>
      <c r="O4538" s="1">
        <f t="shared" si="426"/>
        <v>0</v>
      </c>
      <c r="P4538">
        <f>SUMIFS('vCluster (Imported)'!$G:$G,'vCluster (Imported)'!$A:$A,K4538)</f>
        <v>0</v>
      </c>
      <c r="Q4538">
        <f t="shared" si="427"/>
        <v>0</v>
      </c>
    </row>
    <row r="4539" spans="1:17" x14ac:dyDescent="0.3">
      <c r="A4539">
        <f t="shared" si="422"/>
        <v>4539</v>
      </c>
      <c r="B4539" t="str">
        <f>IF(HLOOKUP("Memory",'vInfo (Imported)'!$1:$5000,A4539,FALSE)&gt;0,HLOOKUP("Memory",'vInfo (Imported)'!$1:$5000,A4539,FALSE),"")</f>
        <v/>
      </c>
      <c r="C4539" t="str">
        <f>IF(HLOOKUP("CPUs",'vInfo (Imported)'!$1:$5000,A4539,FALSE)&gt;0,
HLOOKUP("CPUs",'vInfo (Imported)'!$1:$5000,A4539,FALSE),
"")</f>
        <v/>
      </c>
      <c r="D4539" t="str">
        <f>IF(HLOOKUP($D$1,'vInfo (Imported)'!$1:$5000,A4539,FALSE)&gt;0,
HLOOKUP($D$1,'vInfo (Imported)'!$1:$5000,A4539,FALSE),
"")</f>
        <v/>
      </c>
      <c r="E4539" t="str">
        <f>IF(HLOOKUP("Category",'vInfo (Imported)'!$1:$5000,A4539,FALSE)&gt;0,
HLOOKUP("Category",'vInfo (Imported)'!$1:$5000,A4539,FALSE),
"")</f>
        <v/>
      </c>
      <c r="F4539" t="str">
        <f>IF(HLOOKUP("OS according to the configuration file",'vInfo (Imported)'!$1:$5000,A4539,FALSE)&gt;0,
HLOOKUP("OS according to the configuration file",'vInfo (Imported)'!$1:$5000,A4539,FALSE),
"")</f>
        <v/>
      </c>
      <c r="G4539" s="1" t="str">
        <f>IF(HLOOKUP("Cluster",'vInfo (Imported)'!$1:$5000,A4539,FALSE)&gt;0,
HLOOKUP("Cluster",'vInfo (Imported)'!$1:$5000,A4539,FALSE),
"")</f>
        <v/>
      </c>
      <c r="K4539" s="28">
        <f>'vCluster (Imported)'!A4539</f>
        <v>0</v>
      </c>
      <c r="L4539">
        <f t="shared" si="423"/>
        <v>0</v>
      </c>
      <c r="M4539">
        <f t="shared" si="424"/>
        <v>0</v>
      </c>
      <c r="N4539">
        <f t="shared" si="425"/>
        <v>0</v>
      </c>
      <c r="O4539" s="1">
        <f t="shared" si="426"/>
        <v>0</v>
      </c>
      <c r="P4539">
        <f>SUMIFS('vCluster (Imported)'!$G:$G,'vCluster (Imported)'!$A:$A,K4539)</f>
        <v>0</v>
      </c>
      <c r="Q4539">
        <f t="shared" si="427"/>
        <v>0</v>
      </c>
    </row>
    <row r="4540" spans="1:17" x14ac:dyDescent="0.3">
      <c r="A4540">
        <f t="shared" si="422"/>
        <v>4540</v>
      </c>
      <c r="B4540" t="str">
        <f>IF(HLOOKUP("Memory",'vInfo (Imported)'!$1:$5000,A4540,FALSE)&gt;0,HLOOKUP("Memory",'vInfo (Imported)'!$1:$5000,A4540,FALSE),"")</f>
        <v/>
      </c>
      <c r="C4540" t="str">
        <f>IF(HLOOKUP("CPUs",'vInfo (Imported)'!$1:$5000,A4540,FALSE)&gt;0,
HLOOKUP("CPUs",'vInfo (Imported)'!$1:$5000,A4540,FALSE),
"")</f>
        <v/>
      </c>
      <c r="D4540" t="str">
        <f>IF(HLOOKUP($D$1,'vInfo (Imported)'!$1:$5000,A4540,FALSE)&gt;0,
HLOOKUP($D$1,'vInfo (Imported)'!$1:$5000,A4540,FALSE),
"")</f>
        <v/>
      </c>
      <c r="E4540" t="str">
        <f>IF(HLOOKUP("Category",'vInfo (Imported)'!$1:$5000,A4540,FALSE)&gt;0,
HLOOKUP("Category",'vInfo (Imported)'!$1:$5000,A4540,FALSE),
"")</f>
        <v/>
      </c>
      <c r="F4540" t="str">
        <f>IF(HLOOKUP("OS according to the configuration file",'vInfo (Imported)'!$1:$5000,A4540,FALSE)&gt;0,
HLOOKUP("OS according to the configuration file",'vInfo (Imported)'!$1:$5000,A4540,FALSE),
"")</f>
        <v/>
      </c>
      <c r="G4540" s="1" t="str">
        <f>IF(HLOOKUP("Cluster",'vInfo (Imported)'!$1:$5000,A4540,FALSE)&gt;0,
HLOOKUP("Cluster",'vInfo (Imported)'!$1:$5000,A4540,FALSE),
"")</f>
        <v/>
      </c>
      <c r="K4540" s="28">
        <f>'vCluster (Imported)'!A4540</f>
        <v>0</v>
      </c>
      <c r="L4540">
        <f t="shared" si="423"/>
        <v>0</v>
      </c>
      <c r="M4540">
        <f t="shared" si="424"/>
        <v>0</v>
      </c>
      <c r="N4540">
        <f t="shared" si="425"/>
        <v>0</v>
      </c>
      <c r="O4540" s="1">
        <f t="shared" si="426"/>
        <v>0</v>
      </c>
      <c r="P4540">
        <f>SUMIFS('vCluster (Imported)'!$G:$G,'vCluster (Imported)'!$A:$A,K4540)</f>
        <v>0</v>
      </c>
      <c r="Q4540">
        <f t="shared" si="427"/>
        <v>0</v>
      </c>
    </row>
    <row r="4541" spans="1:17" x14ac:dyDescent="0.3">
      <c r="A4541">
        <f t="shared" si="422"/>
        <v>4541</v>
      </c>
      <c r="B4541" t="str">
        <f>IF(HLOOKUP("Memory",'vInfo (Imported)'!$1:$5000,A4541,FALSE)&gt;0,HLOOKUP("Memory",'vInfo (Imported)'!$1:$5000,A4541,FALSE),"")</f>
        <v/>
      </c>
      <c r="C4541" t="str">
        <f>IF(HLOOKUP("CPUs",'vInfo (Imported)'!$1:$5000,A4541,FALSE)&gt;0,
HLOOKUP("CPUs",'vInfo (Imported)'!$1:$5000,A4541,FALSE),
"")</f>
        <v/>
      </c>
      <c r="D4541" t="str">
        <f>IF(HLOOKUP($D$1,'vInfo (Imported)'!$1:$5000,A4541,FALSE)&gt;0,
HLOOKUP($D$1,'vInfo (Imported)'!$1:$5000,A4541,FALSE),
"")</f>
        <v/>
      </c>
      <c r="E4541" t="str">
        <f>IF(HLOOKUP("Category",'vInfo (Imported)'!$1:$5000,A4541,FALSE)&gt;0,
HLOOKUP("Category",'vInfo (Imported)'!$1:$5000,A4541,FALSE),
"")</f>
        <v/>
      </c>
      <c r="F4541" t="str">
        <f>IF(HLOOKUP("OS according to the configuration file",'vInfo (Imported)'!$1:$5000,A4541,FALSE)&gt;0,
HLOOKUP("OS according to the configuration file",'vInfo (Imported)'!$1:$5000,A4541,FALSE),
"")</f>
        <v/>
      </c>
      <c r="G4541" s="1" t="str">
        <f>IF(HLOOKUP("Cluster",'vInfo (Imported)'!$1:$5000,A4541,FALSE)&gt;0,
HLOOKUP("Cluster",'vInfo (Imported)'!$1:$5000,A4541,FALSE),
"")</f>
        <v/>
      </c>
      <c r="K4541" s="28">
        <f>'vCluster (Imported)'!A4541</f>
        <v>0</v>
      </c>
      <c r="L4541">
        <f t="shared" si="423"/>
        <v>0</v>
      </c>
      <c r="M4541">
        <f t="shared" si="424"/>
        <v>0</v>
      </c>
      <c r="N4541">
        <f t="shared" si="425"/>
        <v>0</v>
      </c>
      <c r="O4541" s="1">
        <f t="shared" si="426"/>
        <v>0</v>
      </c>
      <c r="P4541">
        <f>SUMIFS('vCluster (Imported)'!$G:$G,'vCluster (Imported)'!$A:$A,K4541)</f>
        <v>0</v>
      </c>
      <c r="Q4541">
        <f t="shared" si="427"/>
        <v>0</v>
      </c>
    </row>
    <row r="4542" spans="1:17" x14ac:dyDescent="0.3">
      <c r="A4542">
        <f t="shared" si="422"/>
        <v>4542</v>
      </c>
      <c r="B4542" t="str">
        <f>IF(HLOOKUP("Memory",'vInfo (Imported)'!$1:$5000,A4542,FALSE)&gt;0,HLOOKUP("Memory",'vInfo (Imported)'!$1:$5000,A4542,FALSE),"")</f>
        <v/>
      </c>
      <c r="C4542" t="str">
        <f>IF(HLOOKUP("CPUs",'vInfo (Imported)'!$1:$5000,A4542,FALSE)&gt;0,
HLOOKUP("CPUs",'vInfo (Imported)'!$1:$5000,A4542,FALSE),
"")</f>
        <v/>
      </c>
      <c r="D4542" t="str">
        <f>IF(HLOOKUP($D$1,'vInfo (Imported)'!$1:$5000,A4542,FALSE)&gt;0,
HLOOKUP($D$1,'vInfo (Imported)'!$1:$5000,A4542,FALSE),
"")</f>
        <v/>
      </c>
      <c r="E4542" t="str">
        <f>IF(HLOOKUP("Category",'vInfo (Imported)'!$1:$5000,A4542,FALSE)&gt;0,
HLOOKUP("Category",'vInfo (Imported)'!$1:$5000,A4542,FALSE),
"")</f>
        <v/>
      </c>
      <c r="F4542" t="str">
        <f>IF(HLOOKUP("OS according to the configuration file",'vInfo (Imported)'!$1:$5000,A4542,FALSE)&gt;0,
HLOOKUP("OS according to the configuration file",'vInfo (Imported)'!$1:$5000,A4542,FALSE),
"")</f>
        <v/>
      </c>
      <c r="G4542" s="1" t="str">
        <f>IF(HLOOKUP("Cluster",'vInfo (Imported)'!$1:$5000,A4542,FALSE)&gt;0,
HLOOKUP("Cluster",'vInfo (Imported)'!$1:$5000,A4542,FALSE),
"")</f>
        <v/>
      </c>
      <c r="K4542" s="28">
        <f>'vCluster (Imported)'!A4542</f>
        <v>0</v>
      </c>
      <c r="L4542">
        <f t="shared" si="423"/>
        <v>0</v>
      </c>
      <c r="M4542">
        <f t="shared" si="424"/>
        <v>0</v>
      </c>
      <c r="N4542">
        <f t="shared" si="425"/>
        <v>0</v>
      </c>
      <c r="O4542" s="1">
        <f t="shared" si="426"/>
        <v>0</v>
      </c>
      <c r="P4542">
        <f>SUMIFS('vCluster (Imported)'!$G:$G,'vCluster (Imported)'!$A:$A,K4542)</f>
        <v>0</v>
      </c>
      <c r="Q4542">
        <f t="shared" si="427"/>
        <v>0</v>
      </c>
    </row>
    <row r="4543" spans="1:17" x14ac:dyDescent="0.3">
      <c r="A4543">
        <f t="shared" si="422"/>
        <v>4543</v>
      </c>
      <c r="B4543" t="str">
        <f>IF(HLOOKUP("Memory",'vInfo (Imported)'!$1:$5000,A4543,FALSE)&gt;0,HLOOKUP("Memory",'vInfo (Imported)'!$1:$5000,A4543,FALSE),"")</f>
        <v/>
      </c>
      <c r="C4543" t="str">
        <f>IF(HLOOKUP("CPUs",'vInfo (Imported)'!$1:$5000,A4543,FALSE)&gt;0,
HLOOKUP("CPUs",'vInfo (Imported)'!$1:$5000,A4543,FALSE),
"")</f>
        <v/>
      </c>
      <c r="D4543" t="str">
        <f>IF(HLOOKUP($D$1,'vInfo (Imported)'!$1:$5000,A4543,FALSE)&gt;0,
HLOOKUP($D$1,'vInfo (Imported)'!$1:$5000,A4543,FALSE),
"")</f>
        <v/>
      </c>
      <c r="E4543" t="str">
        <f>IF(HLOOKUP("Category",'vInfo (Imported)'!$1:$5000,A4543,FALSE)&gt;0,
HLOOKUP("Category",'vInfo (Imported)'!$1:$5000,A4543,FALSE),
"")</f>
        <v/>
      </c>
      <c r="F4543" t="str">
        <f>IF(HLOOKUP("OS according to the configuration file",'vInfo (Imported)'!$1:$5000,A4543,FALSE)&gt;0,
HLOOKUP("OS according to the configuration file",'vInfo (Imported)'!$1:$5000,A4543,FALSE),
"")</f>
        <v/>
      </c>
      <c r="G4543" s="1" t="str">
        <f>IF(HLOOKUP("Cluster",'vInfo (Imported)'!$1:$5000,A4543,FALSE)&gt;0,
HLOOKUP("Cluster",'vInfo (Imported)'!$1:$5000,A4543,FALSE),
"")</f>
        <v/>
      </c>
      <c r="K4543" s="28">
        <f>'vCluster (Imported)'!A4543</f>
        <v>0</v>
      </c>
      <c r="L4543">
        <f t="shared" si="423"/>
        <v>0</v>
      </c>
      <c r="M4543">
        <f t="shared" si="424"/>
        <v>0</v>
      </c>
      <c r="N4543">
        <f t="shared" si="425"/>
        <v>0</v>
      </c>
      <c r="O4543" s="1">
        <f t="shared" si="426"/>
        <v>0</v>
      </c>
      <c r="P4543">
        <f>SUMIFS('vCluster (Imported)'!$G:$G,'vCluster (Imported)'!$A:$A,K4543)</f>
        <v>0</v>
      </c>
      <c r="Q4543">
        <f t="shared" si="427"/>
        <v>0</v>
      </c>
    </row>
    <row r="4544" spans="1:17" x14ac:dyDescent="0.3">
      <c r="A4544">
        <f t="shared" si="422"/>
        <v>4544</v>
      </c>
      <c r="B4544" t="str">
        <f>IF(HLOOKUP("Memory",'vInfo (Imported)'!$1:$5000,A4544,FALSE)&gt;0,HLOOKUP("Memory",'vInfo (Imported)'!$1:$5000,A4544,FALSE),"")</f>
        <v/>
      </c>
      <c r="C4544" t="str">
        <f>IF(HLOOKUP("CPUs",'vInfo (Imported)'!$1:$5000,A4544,FALSE)&gt;0,
HLOOKUP("CPUs",'vInfo (Imported)'!$1:$5000,A4544,FALSE),
"")</f>
        <v/>
      </c>
      <c r="D4544" t="str">
        <f>IF(HLOOKUP($D$1,'vInfo (Imported)'!$1:$5000,A4544,FALSE)&gt;0,
HLOOKUP($D$1,'vInfo (Imported)'!$1:$5000,A4544,FALSE),
"")</f>
        <v/>
      </c>
      <c r="E4544" t="str">
        <f>IF(HLOOKUP("Category",'vInfo (Imported)'!$1:$5000,A4544,FALSE)&gt;0,
HLOOKUP("Category",'vInfo (Imported)'!$1:$5000,A4544,FALSE),
"")</f>
        <v/>
      </c>
      <c r="F4544" t="str">
        <f>IF(HLOOKUP("OS according to the configuration file",'vInfo (Imported)'!$1:$5000,A4544,FALSE)&gt;0,
HLOOKUP("OS according to the configuration file",'vInfo (Imported)'!$1:$5000,A4544,FALSE),
"")</f>
        <v/>
      </c>
      <c r="G4544" s="1" t="str">
        <f>IF(HLOOKUP("Cluster",'vInfo (Imported)'!$1:$5000,A4544,FALSE)&gt;0,
HLOOKUP("Cluster",'vInfo (Imported)'!$1:$5000,A4544,FALSE),
"")</f>
        <v/>
      </c>
      <c r="K4544" s="28">
        <f>'vCluster (Imported)'!A4544</f>
        <v>0</v>
      </c>
      <c r="L4544">
        <f t="shared" si="423"/>
        <v>0</v>
      </c>
      <c r="M4544">
        <f t="shared" si="424"/>
        <v>0</v>
      </c>
      <c r="N4544">
        <f t="shared" si="425"/>
        <v>0</v>
      </c>
      <c r="O4544" s="1">
        <f t="shared" si="426"/>
        <v>0</v>
      </c>
      <c r="P4544">
        <f>SUMIFS('vCluster (Imported)'!$G:$G,'vCluster (Imported)'!$A:$A,K4544)</f>
        <v>0</v>
      </c>
      <c r="Q4544">
        <f t="shared" si="427"/>
        <v>0</v>
      </c>
    </row>
    <row r="4545" spans="1:17" x14ac:dyDescent="0.3">
      <c r="A4545">
        <f t="shared" si="422"/>
        <v>4545</v>
      </c>
      <c r="B4545" t="str">
        <f>IF(HLOOKUP("Memory",'vInfo (Imported)'!$1:$5000,A4545,FALSE)&gt;0,HLOOKUP("Memory",'vInfo (Imported)'!$1:$5000,A4545,FALSE),"")</f>
        <v/>
      </c>
      <c r="C4545" t="str">
        <f>IF(HLOOKUP("CPUs",'vInfo (Imported)'!$1:$5000,A4545,FALSE)&gt;0,
HLOOKUP("CPUs",'vInfo (Imported)'!$1:$5000,A4545,FALSE),
"")</f>
        <v/>
      </c>
      <c r="D4545" t="str">
        <f>IF(HLOOKUP($D$1,'vInfo (Imported)'!$1:$5000,A4545,FALSE)&gt;0,
HLOOKUP($D$1,'vInfo (Imported)'!$1:$5000,A4545,FALSE),
"")</f>
        <v/>
      </c>
      <c r="E4545" t="str">
        <f>IF(HLOOKUP("Category",'vInfo (Imported)'!$1:$5000,A4545,FALSE)&gt;0,
HLOOKUP("Category",'vInfo (Imported)'!$1:$5000,A4545,FALSE),
"")</f>
        <v/>
      </c>
      <c r="F4545" t="str">
        <f>IF(HLOOKUP("OS according to the configuration file",'vInfo (Imported)'!$1:$5000,A4545,FALSE)&gt;0,
HLOOKUP("OS according to the configuration file",'vInfo (Imported)'!$1:$5000,A4545,FALSE),
"")</f>
        <v/>
      </c>
      <c r="G4545" s="1" t="str">
        <f>IF(HLOOKUP("Cluster",'vInfo (Imported)'!$1:$5000,A4545,FALSE)&gt;0,
HLOOKUP("Cluster",'vInfo (Imported)'!$1:$5000,A4545,FALSE),
"")</f>
        <v/>
      </c>
      <c r="K4545" s="28">
        <f>'vCluster (Imported)'!A4545</f>
        <v>0</v>
      </c>
      <c r="L4545">
        <f t="shared" si="423"/>
        <v>0</v>
      </c>
      <c r="M4545">
        <f t="shared" si="424"/>
        <v>0</v>
      </c>
      <c r="N4545">
        <f t="shared" si="425"/>
        <v>0</v>
      </c>
      <c r="O4545" s="1">
        <f t="shared" si="426"/>
        <v>0</v>
      </c>
      <c r="P4545">
        <f>SUMIFS('vCluster (Imported)'!$G:$G,'vCluster (Imported)'!$A:$A,K4545)</f>
        <v>0</v>
      </c>
      <c r="Q4545">
        <f t="shared" si="427"/>
        <v>0</v>
      </c>
    </row>
    <row r="4546" spans="1:17" x14ac:dyDescent="0.3">
      <c r="A4546">
        <f t="shared" ref="A4546:A4609" si="428">A4545+1</f>
        <v>4546</v>
      </c>
      <c r="B4546" t="str">
        <f>IF(HLOOKUP("Memory",'vInfo (Imported)'!$1:$5000,A4546,FALSE)&gt;0,HLOOKUP("Memory",'vInfo (Imported)'!$1:$5000,A4546,FALSE),"")</f>
        <v/>
      </c>
      <c r="C4546" t="str">
        <f>IF(HLOOKUP("CPUs",'vInfo (Imported)'!$1:$5000,A4546,FALSE)&gt;0,
HLOOKUP("CPUs",'vInfo (Imported)'!$1:$5000,A4546,FALSE),
"")</f>
        <v/>
      </c>
      <c r="D4546" t="str">
        <f>IF(HLOOKUP($D$1,'vInfo (Imported)'!$1:$5000,A4546,FALSE)&gt;0,
HLOOKUP($D$1,'vInfo (Imported)'!$1:$5000,A4546,FALSE),
"")</f>
        <v/>
      </c>
      <c r="E4546" t="str">
        <f>IF(HLOOKUP("Category",'vInfo (Imported)'!$1:$5000,A4546,FALSE)&gt;0,
HLOOKUP("Category",'vInfo (Imported)'!$1:$5000,A4546,FALSE),
"")</f>
        <v/>
      </c>
      <c r="F4546" t="str">
        <f>IF(HLOOKUP("OS according to the configuration file",'vInfo (Imported)'!$1:$5000,A4546,FALSE)&gt;0,
HLOOKUP("OS according to the configuration file",'vInfo (Imported)'!$1:$5000,A4546,FALSE),
"")</f>
        <v/>
      </c>
      <c r="G4546" s="1" t="str">
        <f>IF(HLOOKUP("Cluster",'vInfo (Imported)'!$1:$5000,A4546,FALSE)&gt;0,
HLOOKUP("Cluster",'vInfo (Imported)'!$1:$5000,A4546,FALSE),
"")</f>
        <v/>
      </c>
      <c r="K4546" s="28">
        <f>'vCluster (Imported)'!A4546</f>
        <v>0</v>
      </c>
      <c r="L4546">
        <f t="shared" ref="L4546:L4609" si="429">COUNTIFS(G:G,K4546,$E:$E,$L$1)</f>
        <v>0</v>
      </c>
      <c r="M4546">
        <f t="shared" ref="M4546:M4609" si="430">COUNTIFS(G:G,K4546,$E:$E,$M$1)</f>
        <v>0</v>
      </c>
      <c r="N4546">
        <f t="shared" ref="N4546:N4609" si="431">COUNTIFS(G:G,K4546,$E:$E,$N$1)</f>
        <v>0</v>
      </c>
      <c r="O4546" s="1">
        <f t="shared" ref="O4546:O4609" si="432">COUNTIFS(G:G,K4546,$E:$E,$O$1)</f>
        <v>0</v>
      </c>
      <c r="P4546">
        <f>SUMIFS('vCluster (Imported)'!$G:$G,'vCluster (Imported)'!$A:$A,K4546)</f>
        <v>0</v>
      </c>
      <c r="Q4546">
        <f t="shared" ref="Q4546:Q4609" si="433">IF(L4546&gt;0,P4546,0)</f>
        <v>0</v>
      </c>
    </row>
    <row r="4547" spans="1:17" x14ac:dyDescent="0.3">
      <c r="A4547">
        <f t="shared" si="428"/>
        <v>4547</v>
      </c>
      <c r="B4547" t="str">
        <f>IF(HLOOKUP("Memory",'vInfo (Imported)'!$1:$5000,A4547,FALSE)&gt;0,HLOOKUP("Memory",'vInfo (Imported)'!$1:$5000,A4547,FALSE),"")</f>
        <v/>
      </c>
      <c r="C4547" t="str">
        <f>IF(HLOOKUP("CPUs",'vInfo (Imported)'!$1:$5000,A4547,FALSE)&gt;0,
HLOOKUP("CPUs",'vInfo (Imported)'!$1:$5000,A4547,FALSE),
"")</f>
        <v/>
      </c>
      <c r="D4547" t="str">
        <f>IF(HLOOKUP($D$1,'vInfo (Imported)'!$1:$5000,A4547,FALSE)&gt;0,
HLOOKUP($D$1,'vInfo (Imported)'!$1:$5000,A4547,FALSE),
"")</f>
        <v/>
      </c>
      <c r="E4547" t="str">
        <f>IF(HLOOKUP("Category",'vInfo (Imported)'!$1:$5000,A4547,FALSE)&gt;0,
HLOOKUP("Category",'vInfo (Imported)'!$1:$5000,A4547,FALSE),
"")</f>
        <v/>
      </c>
      <c r="F4547" t="str">
        <f>IF(HLOOKUP("OS according to the configuration file",'vInfo (Imported)'!$1:$5000,A4547,FALSE)&gt;0,
HLOOKUP("OS according to the configuration file",'vInfo (Imported)'!$1:$5000,A4547,FALSE),
"")</f>
        <v/>
      </c>
      <c r="G4547" s="1" t="str">
        <f>IF(HLOOKUP("Cluster",'vInfo (Imported)'!$1:$5000,A4547,FALSE)&gt;0,
HLOOKUP("Cluster",'vInfo (Imported)'!$1:$5000,A4547,FALSE),
"")</f>
        <v/>
      </c>
      <c r="K4547" s="28">
        <f>'vCluster (Imported)'!A4547</f>
        <v>0</v>
      </c>
      <c r="L4547">
        <f t="shared" si="429"/>
        <v>0</v>
      </c>
      <c r="M4547">
        <f t="shared" si="430"/>
        <v>0</v>
      </c>
      <c r="N4547">
        <f t="shared" si="431"/>
        <v>0</v>
      </c>
      <c r="O4547" s="1">
        <f t="shared" si="432"/>
        <v>0</v>
      </c>
      <c r="P4547">
        <f>SUMIFS('vCluster (Imported)'!$G:$G,'vCluster (Imported)'!$A:$A,K4547)</f>
        <v>0</v>
      </c>
      <c r="Q4547">
        <f t="shared" si="433"/>
        <v>0</v>
      </c>
    </row>
    <row r="4548" spans="1:17" x14ac:dyDescent="0.3">
      <c r="A4548">
        <f t="shared" si="428"/>
        <v>4548</v>
      </c>
      <c r="B4548" t="str">
        <f>IF(HLOOKUP("Memory",'vInfo (Imported)'!$1:$5000,A4548,FALSE)&gt;0,HLOOKUP("Memory",'vInfo (Imported)'!$1:$5000,A4548,FALSE),"")</f>
        <v/>
      </c>
      <c r="C4548" t="str">
        <f>IF(HLOOKUP("CPUs",'vInfo (Imported)'!$1:$5000,A4548,FALSE)&gt;0,
HLOOKUP("CPUs",'vInfo (Imported)'!$1:$5000,A4548,FALSE),
"")</f>
        <v/>
      </c>
      <c r="D4548" t="str">
        <f>IF(HLOOKUP($D$1,'vInfo (Imported)'!$1:$5000,A4548,FALSE)&gt;0,
HLOOKUP($D$1,'vInfo (Imported)'!$1:$5000,A4548,FALSE),
"")</f>
        <v/>
      </c>
      <c r="E4548" t="str">
        <f>IF(HLOOKUP("Category",'vInfo (Imported)'!$1:$5000,A4548,FALSE)&gt;0,
HLOOKUP("Category",'vInfo (Imported)'!$1:$5000,A4548,FALSE),
"")</f>
        <v/>
      </c>
      <c r="F4548" t="str">
        <f>IF(HLOOKUP("OS according to the configuration file",'vInfo (Imported)'!$1:$5000,A4548,FALSE)&gt;0,
HLOOKUP("OS according to the configuration file",'vInfo (Imported)'!$1:$5000,A4548,FALSE),
"")</f>
        <v/>
      </c>
      <c r="G4548" s="1" t="str">
        <f>IF(HLOOKUP("Cluster",'vInfo (Imported)'!$1:$5000,A4548,FALSE)&gt;0,
HLOOKUP("Cluster",'vInfo (Imported)'!$1:$5000,A4548,FALSE),
"")</f>
        <v/>
      </c>
      <c r="K4548" s="28">
        <f>'vCluster (Imported)'!A4548</f>
        <v>0</v>
      </c>
      <c r="L4548">
        <f t="shared" si="429"/>
        <v>0</v>
      </c>
      <c r="M4548">
        <f t="shared" si="430"/>
        <v>0</v>
      </c>
      <c r="N4548">
        <f t="shared" si="431"/>
        <v>0</v>
      </c>
      <c r="O4548" s="1">
        <f t="shared" si="432"/>
        <v>0</v>
      </c>
      <c r="P4548">
        <f>SUMIFS('vCluster (Imported)'!$G:$G,'vCluster (Imported)'!$A:$A,K4548)</f>
        <v>0</v>
      </c>
      <c r="Q4548">
        <f t="shared" si="433"/>
        <v>0</v>
      </c>
    </row>
    <row r="4549" spans="1:17" x14ac:dyDescent="0.3">
      <c r="A4549">
        <f t="shared" si="428"/>
        <v>4549</v>
      </c>
      <c r="B4549" t="str">
        <f>IF(HLOOKUP("Memory",'vInfo (Imported)'!$1:$5000,A4549,FALSE)&gt;0,HLOOKUP("Memory",'vInfo (Imported)'!$1:$5000,A4549,FALSE),"")</f>
        <v/>
      </c>
      <c r="C4549" t="str">
        <f>IF(HLOOKUP("CPUs",'vInfo (Imported)'!$1:$5000,A4549,FALSE)&gt;0,
HLOOKUP("CPUs",'vInfo (Imported)'!$1:$5000,A4549,FALSE),
"")</f>
        <v/>
      </c>
      <c r="D4549" t="str">
        <f>IF(HLOOKUP($D$1,'vInfo (Imported)'!$1:$5000,A4549,FALSE)&gt;0,
HLOOKUP($D$1,'vInfo (Imported)'!$1:$5000,A4549,FALSE),
"")</f>
        <v/>
      </c>
      <c r="E4549" t="str">
        <f>IF(HLOOKUP("Category",'vInfo (Imported)'!$1:$5000,A4549,FALSE)&gt;0,
HLOOKUP("Category",'vInfo (Imported)'!$1:$5000,A4549,FALSE),
"")</f>
        <v/>
      </c>
      <c r="F4549" t="str">
        <f>IF(HLOOKUP("OS according to the configuration file",'vInfo (Imported)'!$1:$5000,A4549,FALSE)&gt;0,
HLOOKUP("OS according to the configuration file",'vInfo (Imported)'!$1:$5000,A4549,FALSE),
"")</f>
        <v/>
      </c>
      <c r="G4549" s="1" t="str">
        <f>IF(HLOOKUP("Cluster",'vInfo (Imported)'!$1:$5000,A4549,FALSE)&gt;0,
HLOOKUP("Cluster",'vInfo (Imported)'!$1:$5000,A4549,FALSE),
"")</f>
        <v/>
      </c>
      <c r="K4549" s="28">
        <f>'vCluster (Imported)'!A4549</f>
        <v>0</v>
      </c>
      <c r="L4549">
        <f t="shared" si="429"/>
        <v>0</v>
      </c>
      <c r="M4549">
        <f t="shared" si="430"/>
        <v>0</v>
      </c>
      <c r="N4549">
        <f t="shared" si="431"/>
        <v>0</v>
      </c>
      <c r="O4549" s="1">
        <f t="shared" si="432"/>
        <v>0</v>
      </c>
      <c r="P4549">
        <f>SUMIFS('vCluster (Imported)'!$G:$G,'vCluster (Imported)'!$A:$A,K4549)</f>
        <v>0</v>
      </c>
      <c r="Q4549">
        <f t="shared" si="433"/>
        <v>0</v>
      </c>
    </row>
    <row r="4550" spans="1:17" x14ac:dyDescent="0.3">
      <c r="A4550">
        <f t="shared" si="428"/>
        <v>4550</v>
      </c>
      <c r="B4550" t="str">
        <f>IF(HLOOKUP("Memory",'vInfo (Imported)'!$1:$5000,A4550,FALSE)&gt;0,HLOOKUP("Memory",'vInfo (Imported)'!$1:$5000,A4550,FALSE),"")</f>
        <v/>
      </c>
      <c r="C4550" t="str">
        <f>IF(HLOOKUP("CPUs",'vInfo (Imported)'!$1:$5000,A4550,FALSE)&gt;0,
HLOOKUP("CPUs",'vInfo (Imported)'!$1:$5000,A4550,FALSE),
"")</f>
        <v/>
      </c>
      <c r="D4550" t="str">
        <f>IF(HLOOKUP($D$1,'vInfo (Imported)'!$1:$5000,A4550,FALSE)&gt;0,
HLOOKUP($D$1,'vInfo (Imported)'!$1:$5000,A4550,FALSE),
"")</f>
        <v/>
      </c>
      <c r="E4550" t="str">
        <f>IF(HLOOKUP("Category",'vInfo (Imported)'!$1:$5000,A4550,FALSE)&gt;0,
HLOOKUP("Category",'vInfo (Imported)'!$1:$5000,A4550,FALSE),
"")</f>
        <v/>
      </c>
      <c r="F4550" t="str">
        <f>IF(HLOOKUP("OS according to the configuration file",'vInfo (Imported)'!$1:$5000,A4550,FALSE)&gt;0,
HLOOKUP("OS according to the configuration file",'vInfo (Imported)'!$1:$5000,A4550,FALSE),
"")</f>
        <v/>
      </c>
      <c r="G4550" s="1" t="str">
        <f>IF(HLOOKUP("Cluster",'vInfo (Imported)'!$1:$5000,A4550,FALSE)&gt;0,
HLOOKUP("Cluster",'vInfo (Imported)'!$1:$5000,A4550,FALSE),
"")</f>
        <v/>
      </c>
      <c r="K4550" s="28">
        <f>'vCluster (Imported)'!A4550</f>
        <v>0</v>
      </c>
      <c r="L4550">
        <f t="shared" si="429"/>
        <v>0</v>
      </c>
      <c r="M4550">
        <f t="shared" si="430"/>
        <v>0</v>
      </c>
      <c r="N4550">
        <f t="shared" si="431"/>
        <v>0</v>
      </c>
      <c r="O4550" s="1">
        <f t="shared" si="432"/>
        <v>0</v>
      </c>
      <c r="P4550">
        <f>SUMIFS('vCluster (Imported)'!$G:$G,'vCluster (Imported)'!$A:$A,K4550)</f>
        <v>0</v>
      </c>
      <c r="Q4550">
        <f t="shared" si="433"/>
        <v>0</v>
      </c>
    </row>
    <row r="4551" spans="1:17" x14ac:dyDescent="0.3">
      <c r="A4551">
        <f t="shared" si="428"/>
        <v>4551</v>
      </c>
      <c r="B4551" t="str">
        <f>IF(HLOOKUP("Memory",'vInfo (Imported)'!$1:$5000,A4551,FALSE)&gt;0,HLOOKUP("Memory",'vInfo (Imported)'!$1:$5000,A4551,FALSE),"")</f>
        <v/>
      </c>
      <c r="C4551" t="str">
        <f>IF(HLOOKUP("CPUs",'vInfo (Imported)'!$1:$5000,A4551,FALSE)&gt;0,
HLOOKUP("CPUs",'vInfo (Imported)'!$1:$5000,A4551,FALSE),
"")</f>
        <v/>
      </c>
      <c r="D4551" t="str">
        <f>IF(HLOOKUP($D$1,'vInfo (Imported)'!$1:$5000,A4551,FALSE)&gt;0,
HLOOKUP($D$1,'vInfo (Imported)'!$1:$5000,A4551,FALSE),
"")</f>
        <v/>
      </c>
      <c r="E4551" t="str">
        <f>IF(HLOOKUP("Category",'vInfo (Imported)'!$1:$5000,A4551,FALSE)&gt;0,
HLOOKUP("Category",'vInfo (Imported)'!$1:$5000,A4551,FALSE),
"")</f>
        <v/>
      </c>
      <c r="F4551" t="str">
        <f>IF(HLOOKUP("OS according to the configuration file",'vInfo (Imported)'!$1:$5000,A4551,FALSE)&gt;0,
HLOOKUP("OS according to the configuration file",'vInfo (Imported)'!$1:$5000,A4551,FALSE),
"")</f>
        <v/>
      </c>
      <c r="G4551" s="1" t="str">
        <f>IF(HLOOKUP("Cluster",'vInfo (Imported)'!$1:$5000,A4551,FALSE)&gt;0,
HLOOKUP("Cluster",'vInfo (Imported)'!$1:$5000,A4551,FALSE),
"")</f>
        <v/>
      </c>
      <c r="K4551" s="28">
        <f>'vCluster (Imported)'!A4551</f>
        <v>0</v>
      </c>
      <c r="L4551">
        <f t="shared" si="429"/>
        <v>0</v>
      </c>
      <c r="M4551">
        <f t="shared" si="430"/>
        <v>0</v>
      </c>
      <c r="N4551">
        <f t="shared" si="431"/>
        <v>0</v>
      </c>
      <c r="O4551" s="1">
        <f t="shared" si="432"/>
        <v>0</v>
      </c>
      <c r="P4551">
        <f>SUMIFS('vCluster (Imported)'!$G:$G,'vCluster (Imported)'!$A:$A,K4551)</f>
        <v>0</v>
      </c>
      <c r="Q4551">
        <f t="shared" si="433"/>
        <v>0</v>
      </c>
    </row>
    <row r="4552" spans="1:17" x14ac:dyDescent="0.3">
      <c r="A4552">
        <f t="shared" si="428"/>
        <v>4552</v>
      </c>
      <c r="B4552" t="str">
        <f>IF(HLOOKUP("Memory",'vInfo (Imported)'!$1:$5000,A4552,FALSE)&gt;0,HLOOKUP("Memory",'vInfo (Imported)'!$1:$5000,A4552,FALSE),"")</f>
        <v/>
      </c>
      <c r="C4552" t="str">
        <f>IF(HLOOKUP("CPUs",'vInfo (Imported)'!$1:$5000,A4552,FALSE)&gt;0,
HLOOKUP("CPUs",'vInfo (Imported)'!$1:$5000,A4552,FALSE),
"")</f>
        <v/>
      </c>
      <c r="D4552" t="str">
        <f>IF(HLOOKUP($D$1,'vInfo (Imported)'!$1:$5000,A4552,FALSE)&gt;0,
HLOOKUP($D$1,'vInfo (Imported)'!$1:$5000,A4552,FALSE),
"")</f>
        <v/>
      </c>
      <c r="E4552" t="str">
        <f>IF(HLOOKUP("Category",'vInfo (Imported)'!$1:$5000,A4552,FALSE)&gt;0,
HLOOKUP("Category",'vInfo (Imported)'!$1:$5000,A4552,FALSE),
"")</f>
        <v/>
      </c>
      <c r="F4552" t="str">
        <f>IF(HLOOKUP("OS according to the configuration file",'vInfo (Imported)'!$1:$5000,A4552,FALSE)&gt;0,
HLOOKUP("OS according to the configuration file",'vInfo (Imported)'!$1:$5000,A4552,FALSE),
"")</f>
        <v/>
      </c>
      <c r="G4552" s="1" t="str">
        <f>IF(HLOOKUP("Cluster",'vInfo (Imported)'!$1:$5000,A4552,FALSE)&gt;0,
HLOOKUP("Cluster",'vInfo (Imported)'!$1:$5000,A4552,FALSE),
"")</f>
        <v/>
      </c>
      <c r="K4552" s="28">
        <f>'vCluster (Imported)'!A4552</f>
        <v>0</v>
      </c>
      <c r="L4552">
        <f t="shared" si="429"/>
        <v>0</v>
      </c>
      <c r="M4552">
        <f t="shared" si="430"/>
        <v>0</v>
      </c>
      <c r="N4552">
        <f t="shared" si="431"/>
        <v>0</v>
      </c>
      <c r="O4552" s="1">
        <f t="shared" si="432"/>
        <v>0</v>
      </c>
      <c r="P4552">
        <f>SUMIFS('vCluster (Imported)'!$G:$G,'vCluster (Imported)'!$A:$A,K4552)</f>
        <v>0</v>
      </c>
      <c r="Q4552">
        <f t="shared" si="433"/>
        <v>0</v>
      </c>
    </row>
    <row r="4553" spans="1:17" x14ac:dyDescent="0.3">
      <c r="A4553">
        <f t="shared" si="428"/>
        <v>4553</v>
      </c>
      <c r="B4553" t="str">
        <f>IF(HLOOKUP("Memory",'vInfo (Imported)'!$1:$5000,A4553,FALSE)&gt;0,HLOOKUP("Memory",'vInfo (Imported)'!$1:$5000,A4553,FALSE),"")</f>
        <v/>
      </c>
      <c r="C4553" t="str">
        <f>IF(HLOOKUP("CPUs",'vInfo (Imported)'!$1:$5000,A4553,FALSE)&gt;0,
HLOOKUP("CPUs",'vInfo (Imported)'!$1:$5000,A4553,FALSE),
"")</f>
        <v/>
      </c>
      <c r="D4553" t="str">
        <f>IF(HLOOKUP($D$1,'vInfo (Imported)'!$1:$5000,A4553,FALSE)&gt;0,
HLOOKUP($D$1,'vInfo (Imported)'!$1:$5000,A4553,FALSE),
"")</f>
        <v/>
      </c>
      <c r="E4553" t="str">
        <f>IF(HLOOKUP("Category",'vInfo (Imported)'!$1:$5000,A4553,FALSE)&gt;0,
HLOOKUP("Category",'vInfo (Imported)'!$1:$5000,A4553,FALSE),
"")</f>
        <v/>
      </c>
      <c r="F4553" t="str">
        <f>IF(HLOOKUP("OS according to the configuration file",'vInfo (Imported)'!$1:$5000,A4553,FALSE)&gt;0,
HLOOKUP("OS according to the configuration file",'vInfo (Imported)'!$1:$5000,A4553,FALSE),
"")</f>
        <v/>
      </c>
      <c r="G4553" s="1" t="str">
        <f>IF(HLOOKUP("Cluster",'vInfo (Imported)'!$1:$5000,A4553,FALSE)&gt;0,
HLOOKUP("Cluster",'vInfo (Imported)'!$1:$5000,A4553,FALSE),
"")</f>
        <v/>
      </c>
      <c r="K4553" s="28">
        <f>'vCluster (Imported)'!A4553</f>
        <v>0</v>
      </c>
      <c r="L4553">
        <f t="shared" si="429"/>
        <v>0</v>
      </c>
      <c r="M4553">
        <f t="shared" si="430"/>
        <v>0</v>
      </c>
      <c r="N4553">
        <f t="shared" si="431"/>
        <v>0</v>
      </c>
      <c r="O4553" s="1">
        <f t="shared" si="432"/>
        <v>0</v>
      </c>
      <c r="P4553">
        <f>SUMIFS('vCluster (Imported)'!$G:$G,'vCluster (Imported)'!$A:$A,K4553)</f>
        <v>0</v>
      </c>
      <c r="Q4553">
        <f t="shared" si="433"/>
        <v>0</v>
      </c>
    </row>
    <row r="4554" spans="1:17" x14ac:dyDescent="0.3">
      <c r="A4554">
        <f t="shared" si="428"/>
        <v>4554</v>
      </c>
      <c r="B4554" t="str">
        <f>IF(HLOOKUP("Memory",'vInfo (Imported)'!$1:$5000,A4554,FALSE)&gt;0,HLOOKUP("Memory",'vInfo (Imported)'!$1:$5000,A4554,FALSE),"")</f>
        <v/>
      </c>
      <c r="C4554" t="str">
        <f>IF(HLOOKUP("CPUs",'vInfo (Imported)'!$1:$5000,A4554,FALSE)&gt;0,
HLOOKUP("CPUs",'vInfo (Imported)'!$1:$5000,A4554,FALSE),
"")</f>
        <v/>
      </c>
      <c r="D4554" t="str">
        <f>IF(HLOOKUP($D$1,'vInfo (Imported)'!$1:$5000,A4554,FALSE)&gt;0,
HLOOKUP($D$1,'vInfo (Imported)'!$1:$5000,A4554,FALSE),
"")</f>
        <v/>
      </c>
      <c r="E4554" t="str">
        <f>IF(HLOOKUP("Category",'vInfo (Imported)'!$1:$5000,A4554,FALSE)&gt;0,
HLOOKUP("Category",'vInfo (Imported)'!$1:$5000,A4554,FALSE),
"")</f>
        <v/>
      </c>
      <c r="F4554" t="str">
        <f>IF(HLOOKUP("OS according to the configuration file",'vInfo (Imported)'!$1:$5000,A4554,FALSE)&gt;0,
HLOOKUP("OS according to the configuration file",'vInfo (Imported)'!$1:$5000,A4554,FALSE),
"")</f>
        <v/>
      </c>
      <c r="G4554" s="1" t="str">
        <f>IF(HLOOKUP("Cluster",'vInfo (Imported)'!$1:$5000,A4554,FALSE)&gt;0,
HLOOKUP("Cluster",'vInfo (Imported)'!$1:$5000,A4554,FALSE),
"")</f>
        <v/>
      </c>
      <c r="K4554" s="28">
        <f>'vCluster (Imported)'!A4554</f>
        <v>0</v>
      </c>
      <c r="L4554">
        <f t="shared" si="429"/>
        <v>0</v>
      </c>
      <c r="M4554">
        <f t="shared" si="430"/>
        <v>0</v>
      </c>
      <c r="N4554">
        <f t="shared" si="431"/>
        <v>0</v>
      </c>
      <c r="O4554" s="1">
        <f t="shared" si="432"/>
        <v>0</v>
      </c>
      <c r="P4554">
        <f>SUMIFS('vCluster (Imported)'!$G:$G,'vCluster (Imported)'!$A:$A,K4554)</f>
        <v>0</v>
      </c>
      <c r="Q4554">
        <f t="shared" si="433"/>
        <v>0</v>
      </c>
    </row>
    <row r="4555" spans="1:17" x14ac:dyDescent="0.3">
      <c r="A4555">
        <f t="shared" si="428"/>
        <v>4555</v>
      </c>
      <c r="B4555" t="str">
        <f>IF(HLOOKUP("Memory",'vInfo (Imported)'!$1:$5000,A4555,FALSE)&gt;0,HLOOKUP("Memory",'vInfo (Imported)'!$1:$5000,A4555,FALSE),"")</f>
        <v/>
      </c>
      <c r="C4555" t="str">
        <f>IF(HLOOKUP("CPUs",'vInfo (Imported)'!$1:$5000,A4555,FALSE)&gt;0,
HLOOKUP("CPUs",'vInfo (Imported)'!$1:$5000,A4555,FALSE),
"")</f>
        <v/>
      </c>
      <c r="D4555" t="str">
        <f>IF(HLOOKUP($D$1,'vInfo (Imported)'!$1:$5000,A4555,FALSE)&gt;0,
HLOOKUP($D$1,'vInfo (Imported)'!$1:$5000,A4555,FALSE),
"")</f>
        <v/>
      </c>
      <c r="E4555" t="str">
        <f>IF(HLOOKUP("Category",'vInfo (Imported)'!$1:$5000,A4555,FALSE)&gt;0,
HLOOKUP("Category",'vInfo (Imported)'!$1:$5000,A4555,FALSE),
"")</f>
        <v/>
      </c>
      <c r="F4555" t="str">
        <f>IF(HLOOKUP("OS according to the configuration file",'vInfo (Imported)'!$1:$5000,A4555,FALSE)&gt;0,
HLOOKUP("OS according to the configuration file",'vInfo (Imported)'!$1:$5000,A4555,FALSE),
"")</f>
        <v/>
      </c>
      <c r="G4555" s="1" t="str">
        <f>IF(HLOOKUP("Cluster",'vInfo (Imported)'!$1:$5000,A4555,FALSE)&gt;0,
HLOOKUP("Cluster",'vInfo (Imported)'!$1:$5000,A4555,FALSE),
"")</f>
        <v/>
      </c>
      <c r="K4555" s="28">
        <f>'vCluster (Imported)'!A4555</f>
        <v>0</v>
      </c>
      <c r="L4555">
        <f t="shared" si="429"/>
        <v>0</v>
      </c>
      <c r="M4555">
        <f t="shared" si="430"/>
        <v>0</v>
      </c>
      <c r="N4555">
        <f t="shared" si="431"/>
        <v>0</v>
      </c>
      <c r="O4555" s="1">
        <f t="shared" si="432"/>
        <v>0</v>
      </c>
      <c r="P4555">
        <f>SUMIFS('vCluster (Imported)'!$G:$G,'vCluster (Imported)'!$A:$A,K4555)</f>
        <v>0</v>
      </c>
      <c r="Q4555">
        <f t="shared" si="433"/>
        <v>0</v>
      </c>
    </row>
    <row r="4556" spans="1:17" x14ac:dyDescent="0.3">
      <c r="A4556">
        <f t="shared" si="428"/>
        <v>4556</v>
      </c>
      <c r="B4556" t="str">
        <f>IF(HLOOKUP("Memory",'vInfo (Imported)'!$1:$5000,A4556,FALSE)&gt;0,HLOOKUP("Memory",'vInfo (Imported)'!$1:$5000,A4556,FALSE),"")</f>
        <v/>
      </c>
      <c r="C4556" t="str">
        <f>IF(HLOOKUP("CPUs",'vInfo (Imported)'!$1:$5000,A4556,FALSE)&gt;0,
HLOOKUP("CPUs",'vInfo (Imported)'!$1:$5000,A4556,FALSE),
"")</f>
        <v/>
      </c>
      <c r="D4556" t="str">
        <f>IF(HLOOKUP($D$1,'vInfo (Imported)'!$1:$5000,A4556,FALSE)&gt;0,
HLOOKUP($D$1,'vInfo (Imported)'!$1:$5000,A4556,FALSE),
"")</f>
        <v/>
      </c>
      <c r="E4556" t="str">
        <f>IF(HLOOKUP("Category",'vInfo (Imported)'!$1:$5000,A4556,FALSE)&gt;0,
HLOOKUP("Category",'vInfo (Imported)'!$1:$5000,A4556,FALSE),
"")</f>
        <v/>
      </c>
      <c r="F4556" t="str">
        <f>IF(HLOOKUP("OS according to the configuration file",'vInfo (Imported)'!$1:$5000,A4556,FALSE)&gt;0,
HLOOKUP("OS according to the configuration file",'vInfo (Imported)'!$1:$5000,A4556,FALSE),
"")</f>
        <v/>
      </c>
      <c r="G4556" s="1" t="str">
        <f>IF(HLOOKUP("Cluster",'vInfo (Imported)'!$1:$5000,A4556,FALSE)&gt;0,
HLOOKUP("Cluster",'vInfo (Imported)'!$1:$5000,A4556,FALSE),
"")</f>
        <v/>
      </c>
      <c r="K4556" s="28">
        <f>'vCluster (Imported)'!A4556</f>
        <v>0</v>
      </c>
      <c r="L4556">
        <f t="shared" si="429"/>
        <v>0</v>
      </c>
      <c r="M4556">
        <f t="shared" si="430"/>
        <v>0</v>
      </c>
      <c r="N4556">
        <f t="shared" si="431"/>
        <v>0</v>
      </c>
      <c r="O4556" s="1">
        <f t="shared" si="432"/>
        <v>0</v>
      </c>
      <c r="P4556">
        <f>SUMIFS('vCluster (Imported)'!$G:$G,'vCluster (Imported)'!$A:$A,K4556)</f>
        <v>0</v>
      </c>
      <c r="Q4556">
        <f t="shared" si="433"/>
        <v>0</v>
      </c>
    </row>
    <row r="4557" spans="1:17" x14ac:dyDescent="0.3">
      <c r="A4557">
        <f t="shared" si="428"/>
        <v>4557</v>
      </c>
      <c r="B4557" t="str">
        <f>IF(HLOOKUP("Memory",'vInfo (Imported)'!$1:$5000,A4557,FALSE)&gt;0,HLOOKUP("Memory",'vInfo (Imported)'!$1:$5000,A4557,FALSE),"")</f>
        <v/>
      </c>
      <c r="C4557" t="str">
        <f>IF(HLOOKUP("CPUs",'vInfo (Imported)'!$1:$5000,A4557,FALSE)&gt;0,
HLOOKUP("CPUs",'vInfo (Imported)'!$1:$5000,A4557,FALSE),
"")</f>
        <v/>
      </c>
      <c r="D4557" t="str">
        <f>IF(HLOOKUP($D$1,'vInfo (Imported)'!$1:$5000,A4557,FALSE)&gt;0,
HLOOKUP($D$1,'vInfo (Imported)'!$1:$5000,A4557,FALSE),
"")</f>
        <v/>
      </c>
      <c r="E4557" t="str">
        <f>IF(HLOOKUP("Category",'vInfo (Imported)'!$1:$5000,A4557,FALSE)&gt;0,
HLOOKUP("Category",'vInfo (Imported)'!$1:$5000,A4557,FALSE),
"")</f>
        <v/>
      </c>
      <c r="F4557" t="str">
        <f>IF(HLOOKUP("OS according to the configuration file",'vInfo (Imported)'!$1:$5000,A4557,FALSE)&gt;0,
HLOOKUP("OS according to the configuration file",'vInfo (Imported)'!$1:$5000,A4557,FALSE),
"")</f>
        <v/>
      </c>
      <c r="G4557" s="1" t="str">
        <f>IF(HLOOKUP("Cluster",'vInfo (Imported)'!$1:$5000,A4557,FALSE)&gt;0,
HLOOKUP("Cluster",'vInfo (Imported)'!$1:$5000,A4557,FALSE),
"")</f>
        <v/>
      </c>
      <c r="K4557" s="28">
        <f>'vCluster (Imported)'!A4557</f>
        <v>0</v>
      </c>
      <c r="L4557">
        <f t="shared" si="429"/>
        <v>0</v>
      </c>
      <c r="M4557">
        <f t="shared" si="430"/>
        <v>0</v>
      </c>
      <c r="N4557">
        <f t="shared" si="431"/>
        <v>0</v>
      </c>
      <c r="O4557" s="1">
        <f t="shared" si="432"/>
        <v>0</v>
      </c>
      <c r="P4557">
        <f>SUMIFS('vCluster (Imported)'!$G:$G,'vCluster (Imported)'!$A:$A,K4557)</f>
        <v>0</v>
      </c>
      <c r="Q4557">
        <f t="shared" si="433"/>
        <v>0</v>
      </c>
    </row>
    <row r="4558" spans="1:17" x14ac:dyDescent="0.3">
      <c r="A4558">
        <f t="shared" si="428"/>
        <v>4558</v>
      </c>
      <c r="B4558" t="str">
        <f>IF(HLOOKUP("Memory",'vInfo (Imported)'!$1:$5000,A4558,FALSE)&gt;0,HLOOKUP("Memory",'vInfo (Imported)'!$1:$5000,A4558,FALSE),"")</f>
        <v/>
      </c>
      <c r="C4558" t="str">
        <f>IF(HLOOKUP("CPUs",'vInfo (Imported)'!$1:$5000,A4558,FALSE)&gt;0,
HLOOKUP("CPUs",'vInfo (Imported)'!$1:$5000,A4558,FALSE),
"")</f>
        <v/>
      </c>
      <c r="D4558" t="str">
        <f>IF(HLOOKUP($D$1,'vInfo (Imported)'!$1:$5000,A4558,FALSE)&gt;0,
HLOOKUP($D$1,'vInfo (Imported)'!$1:$5000,A4558,FALSE),
"")</f>
        <v/>
      </c>
      <c r="E4558" t="str">
        <f>IF(HLOOKUP("Category",'vInfo (Imported)'!$1:$5000,A4558,FALSE)&gt;0,
HLOOKUP("Category",'vInfo (Imported)'!$1:$5000,A4558,FALSE),
"")</f>
        <v/>
      </c>
      <c r="F4558" t="str">
        <f>IF(HLOOKUP("OS according to the configuration file",'vInfo (Imported)'!$1:$5000,A4558,FALSE)&gt;0,
HLOOKUP("OS according to the configuration file",'vInfo (Imported)'!$1:$5000,A4558,FALSE),
"")</f>
        <v/>
      </c>
      <c r="G4558" s="1" t="str">
        <f>IF(HLOOKUP("Cluster",'vInfo (Imported)'!$1:$5000,A4558,FALSE)&gt;0,
HLOOKUP("Cluster",'vInfo (Imported)'!$1:$5000,A4558,FALSE),
"")</f>
        <v/>
      </c>
      <c r="K4558" s="28">
        <f>'vCluster (Imported)'!A4558</f>
        <v>0</v>
      </c>
      <c r="L4558">
        <f t="shared" si="429"/>
        <v>0</v>
      </c>
      <c r="M4558">
        <f t="shared" si="430"/>
        <v>0</v>
      </c>
      <c r="N4558">
        <f t="shared" si="431"/>
        <v>0</v>
      </c>
      <c r="O4558" s="1">
        <f t="shared" si="432"/>
        <v>0</v>
      </c>
      <c r="P4558">
        <f>SUMIFS('vCluster (Imported)'!$G:$G,'vCluster (Imported)'!$A:$A,K4558)</f>
        <v>0</v>
      </c>
      <c r="Q4558">
        <f t="shared" si="433"/>
        <v>0</v>
      </c>
    </row>
    <row r="4559" spans="1:17" x14ac:dyDescent="0.3">
      <c r="A4559">
        <f t="shared" si="428"/>
        <v>4559</v>
      </c>
      <c r="B4559" t="str">
        <f>IF(HLOOKUP("Memory",'vInfo (Imported)'!$1:$5000,A4559,FALSE)&gt;0,HLOOKUP("Memory",'vInfo (Imported)'!$1:$5000,A4559,FALSE),"")</f>
        <v/>
      </c>
      <c r="C4559" t="str">
        <f>IF(HLOOKUP("CPUs",'vInfo (Imported)'!$1:$5000,A4559,FALSE)&gt;0,
HLOOKUP("CPUs",'vInfo (Imported)'!$1:$5000,A4559,FALSE),
"")</f>
        <v/>
      </c>
      <c r="D4559" t="str">
        <f>IF(HLOOKUP($D$1,'vInfo (Imported)'!$1:$5000,A4559,FALSE)&gt;0,
HLOOKUP($D$1,'vInfo (Imported)'!$1:$5000,A4559,FALSE),
"")</f>
        <v/>
      </c>
      <c r="E4559" t="str">
        <f>IF(HLOOKUP("Category",'vInfo (Imported)'!$1:$5000,A4559,FALSE)&gt;0,
HLOOKUP("Category",'vInfo (Imported)'!$1:$5000,A4559,FALSE),
"")</f>
        <v/>
      </c>
      <c r="F4559" t="str">
        <f>IF(HLOOKUP("OS according to the configuration file",'vInfo (Imported)'!$1:$5000,A4559,FALSE)&gt;0,
HLOOKUP("OS according to the configuration file",'vInfo (Imported)'!$1:$5000,A4559,FALSE),
"")</f>
        <v/>
      </c>
      <c r="G4559" s="1" t="str">
        <f>IF(HLOOKUP("Cluster",'vInfo (Imported)'!$1:$5000,A4559,FALSE)&gt;0,
HLOOKUP("Cluster",'vInfo (Imported)'!$1:$5000,A4559,FALSE),
"")</f>
        <v/>
      </c>
      <c r="K4559" s="28">
        <f>'vCluster (Imported)'!A4559</f>
        <v>0</v>
      </c>
      <c r="L4559">
        <f t="shared" si="429"/>
        <v>0</v>
      </c>
      <c r="M4559">
        <f t="shared" si="430"/>
        <v>0</v>
      </c>
      <c r="N4559">
        <f t="shared" si="431"/>
        <v>0</v>
      </c>
      <c r="O4559" s="1">
        <f t="shared" si="432"/>
        <v>0</v>
      </c>
      <c r="P4559">
        <f>SUMIFS('vCluster (Imported)'!$G:$G,'vCluster (Imported)'!$A:$A,K4559)</f>
        <v>0</v>
      </c>
      <c r="Q4559">
        <f t="shared" si="433"/>
        <v>0</v>
      </c>
    </row>
    <row r="4560" spans="1:17" x14ac:dyDescent="0.3">
      <c r="A4560">
        <f t="shared" si="428"/>
        <v>4560</v>
      </c>
      <c r="B4560" t="str">
        <f>IF(HLOOKUP("Memory",'vInfo (Imported)'!$1:$5000,A4560,FALSE)&gt;0,HLOOKUP("Memory",'vInfo (Imported)'!$1:$5000,A4560,FALSE),"")</f>
        <v/>
      </c>
      <c r="C4560" t="str">
        <f>IF(HLOOKUP("CPUs",'vInfo (Imported)'!$1:$5000,A4560,FALSE)&gt;0,
HLOOKUP("CPUs",'vInfo (Imported)'!$1:$5000,A4560,FALSE),
"")</f>
        <v/>
      </c>
      <c r="D4560" t="str">
        <f>IF(HLOOKUP($D$1,'vInfo (Imported)'!$1:$5000,A4560,FALSE)&gt;0,
HLOOKUP($D$1,'vInfo (Imported)'!$1:$5000,A4560,FALSE),
"")</f>
        <v/>
      </c>
      <c r="E4560" t="str">
        <f>IF(HLOOKUP("Category",'vInfo (Imported)'!$1:$5000,A4560,FALSE)&gt;0,
HLOOKUP("Category",'vInfo (Imported)'!$1:$5000,A4560,FALSE),
"")</f>
        <v/>
      </c>
      <c r="F4560" t="str">
        <f>IF(HLOOKUP("OS according to the configuration file",'vInfo (Imported)'!$1:$5000,A4560,FALSE)&gt;0,
HLOOKUP("OS according to the configuration file",'vInfo (Imported)'!$1:$5000,A4560,FALSE),
"")</f>
        <v/>
      </c>
      <c r="G4560" s="1" t="str">
        <f>IF(HLOOKUP("Cluster",'vInfo (Imported)'!$1:$5000,A4560,FALSE)&gt;0,
HLOOKUP("Cluster",'vInfo (Imported)'!$1:$5000,A4560,FALSE),
"")</f>
        <v/>
      </c>
      <c r="K4560" s="28">
        <f>'vCluster (Imported)'!A4560</f>
        <v>0</v>
      </c>
      <c r="L4560">
        <f t="shared" si="429"/>
        <v>0</v>
      </c>
      <c r="M4560">
        <f t="shared" si="430"/>
        <v>0</v>
      </c>
      <c r="N4560">
        <f t="shared" si="431"/>
        <v>0</v>
      </c>
      <c r="O4560" s="1">
        <f t="shared" si="432"/>
        <v>0</v>
      </c>
      <c r="P4560">
        <f>SUMIFS('vCluster (Imported)'!$G:$G,'vCluster (Imported)'!$A:$A,K4560)</f>
        <v>0</v>
      </c>
      <c r="Q4560">
        <f t="shared" si="433"/>
        <v>0</v>
      </c>
    </row>
    <row r="4561" spans="1:17" x14ac:dyDescent="0.3">
      <c r="A4561">
        <f t="shared" si="428"/>
        <v>4561</v>
      </c>
      <c r="B4561" t="str">
        <f>IF(HLOOKUP("Memory",'vInfo (Imported)'!$1:$5000,A4561,FALSE)&gt;0,HLOOKUP("Memory",'vInfo (Imported)'!$1:$5000,A4561,FALSE),"")</f>
        <v/>
      </c>
      <c r="C4561" t="str">
        <f>IF(HLOOKUP("CPUs",'vInfo (Imported)'!$1:$5000,A4561,FALSE)&gt;0,
HLOOKUP("CPUs",'vInfo (Imported)'!$1:$5000,A4561,FALSE),
"")</f>
        <v/>
      </c>
      <c r="D4561" t="str">
        <f>IF(HLOOKUP($D$1,'vInfo (Imported)'!$1:$5000,A4561,FALSE)&gt;0,
HLOOKUP($D$1,'vInfo (Imported)'!$1:$5000,A4561,FALSE),
"")</f>
        <v/>
      </c>
      <c r="E4561" t="str">
        <f>IF(HLOOKUP("Category",'vInfo (Imported)'!$1:$5000,A4561,FALSE)&gt;0,
HLOOKUP("Category",'vInfo (Imported)'!$1:$5000,A4561,FALSE),
"")</f>
        <v/>
      </c>
      <c r="F4561" t="str">
        <f>IF(HLOOKUP("OS according to the configuration file",'vInfo (Imported)'!$1:$5000,A4561,FALSE)&gt;0,
HLOOKUP("OS according to the configuration file",'vInfo (Imported)'!$1:$5000,A4561,FALSE),
"")</f>
        <v/>
      </c>
      <c r="G4561" s="1" t="str">
        <f>IF(HLOOKUP("Cluster",'vInfo (Imported)'!$1:$5000,A4561,FALSE)&gt;0,
HLOOKUP("Cluster",'vInfo (Imported)'!$1:$5000,A4561,FALSE),
"")</f>
        <v/>
      </c>
      <c r="K4561" s="28">
        <f>'vCluster (Imported)'!A4561</f>
        <v>0</v>
      </c>
      <c r="L4561">
        <f t="shared" si="429"/>
        <v>0</v>
      </c>
      <c r="M4561">
        <f t="shared" si="430"/>
        <v>0</v>
      </c>
      <c r="N4561">
        <f t="shared" si="431"/>
        <v>0</v>
      </c>
      <c r="O4561" s="1">
        <f t="shared" si="432"/>
        <v>0</v>
      </c>
      <c r="P4561">
        <f>SUMIFS('vCluster (Imported)'!$G:$G,'vCluster (Imported)'!$A:$A,K4561)</f>
        <v>0</v>
      </c>
      <c r="Q4561">
        <f t="shared" si="433"/>
        <v>0</v>
      </c>
    </row>
    <row r="4562" spans="1:17" x14ac:dyDescent="0.3">
      <c r="A4562">
        <f t="shared" si="428"/>
        <v>4562</v>
      </c>
      <c r="B4562" t="str">
        <f>IF(HLOOKUP("Memory",'vInfo (Imported)'!$1:$5000,A4562,FALSE)&gt;0,HLOOKUP("Memory",'vInfo (Imported)'!$1:$5000,A4562,FALSE),"")</f>
        <v/>
      </c>
      <c r="C4562" t="str">
        <f>IF(HLOOKUP("CPUs",'vInfo (Imported)'!$1:$5000,A4562,FALSE)&gt;0,
HLOOKUP("CPUs",'vInfo (Imported)'!$1:$5000,A4562,FALSE),
"")</f>
        <v/>
      </c>
      <c r="D4562" t="str">
        <f>IF(HLOOKUP($D$1,'vInfo (Imported)'!$1:$5000,A4562,FALSE)&gt;0,
HLOOKUP($D$1,'vInfo (Imported)'!$1:$5000,A4562,FALSE),
"")</f>
        <v/>
      </c>
      <c r="E4562" t="str">
        <f>IF(HLOOKUP("Category",'vInfo (Imported)'!$1:$5000,A4562,FALSE)&gt;0,
HLOOKUP("Category",'vInfo (Imported)'!$1:$5000,A4562,FALSE),
"")</f>
        <v/>
      </c>
      <c r="F4562" t="str">
        <f>IF(HLOOKUP("OS according to the configuration file",'vInfo (Imported)'!$1:$5000,A4562,FALSE)&gt;0,
HLOOKUP("OS according to the configuration file",'vInfo (Imported)'!$1:$5000,A4562,FALSE),
"")</f>
        <v/>
      </c>
      <c r="G4562" s="1" t="str">
        <f>IF(HLOOKUP("Cluster",'vInfo (Imported)'!$1:$5000,A4562,FALSE)&gt;0,
HLOOKUP("Cluster",'vInfo (Imported)'!$1:$5000,A4562,FALSE),
"")</f>
        <v/>
      </c>
      <c r="K4562" s="28">
        <f>'vCluster (Imported)'!A4562</f>
        <v>0</v>
      </c>
      <c r="L4562">
        <f t="shared" si="429"/>
        <v>0</v>
      </c>
      <c r="M4562">
        <f t="shared" si="430"/>
        <v>0</v>
      </c>
      <c r="N4562">
        <f t="shared" si="431"/>
        <v>0</v>
      </c>
      <c r="O4562" s="1">
        <f t="shared" si="432"/>
        <v>0</v>
      </c>
      <c r="P4562">
        <f>SUMIFS('vCluster (Imported)'!$G:$G,'vCluster (Imported)'!$A:$A,K4562)</f>
        <v>0</v>
      </c>
      <c r="Q4562">
        <f t="shared" si="433"/>
        <v>0</v>
      </c>
    </row>
    <row r="4563" spans="1:17" x14ac:dyDescent="0.3">
      <c r="A4563">
        <f t="shared" si="428"/>
        <v>4563</v>
      </c>
      <c r="B4563" t="str">
        <f>IF(HLOOKUP("Memory",'vInfo (Imported)'!$1:$5000,A4563,FALSE)&gt;0,HLOOKUP("Memory",'vInfo (Imported)'!$1:$5000,A4563,FALSE),"")</f>
        <v/>
      </c>
      <c r="C4563" t="str">
        <f>IF(HLOOKUP("CPUs",'vInfo (Imported)'!$1:$5000,A4563,FALSE)&gt;0,
HLOOKUP("CPUs",'vInfo (Imported)'!$1:$5000,A4563,FALSE),
"")</f>
        <v/>
      </c>
      <c r="D4563" t="str">
        <f>IF(HLOOKUP($D$1,'vInfo (Imported)'!$1:$5000,A4563,FALSE)&gt;0,
HLOOKUP($D$1,'vInfo (Imported)'!$1:$5000,A4563,FALSE),
"")</f>
        <v/>
      </c>
      <c r="E4563" t="str">
        <f>IF(HLOOKUP("Category",'vInfo (Imported)'!$1:$5000,A4563,FALSE)&gt;0,
HLOOKUP("Category",'vInfo (Imported)'!$1:$5000,A4563,FALSE),
"")</f>
        <v/>
      </c>
      <c r="F4563" t="str">
        <f>IF(HLOOKUP("OS according to the configuration file",'vInfo (Imported)'!$1:$5000,A4563,FALSE)&gt;0,
HLOOKUP("OS according to the configuration file",'vInfo (Imported)'!$1:$5000,A4563,FALSE),
"")</f>
        <v/>
      </c>
      <c r="G4563" s="1" t="str">
        <f>IF(HLOOKUP("Cluster",'vInfo (Imported)'!$1:$5000,A4563,FALSE)&gt;0,
HLOOKUP("Cluster",'vInfo (Imported)'!$1:$5000,A4563,FALSE),
"")</f>
        <v/>
      </c>
      <c r="K4563" s="28">
        <f>'vCluster (Imported)'!A4563</f>
        <v>0</v>
      </c>
      <c r="L4563">
        <f t="shared" si="429"/>
        <v>0</v>
      </c>
      <c r="M4563">
        <f t="shared" si="430"/>
        <v>0</v>
      </c>
      <c r="N4563">
        <f t="shared" si="431"/>
        <v>0</v>
      </c>
      <c r="O4563" s="1">
        <f t="shared" si="432"/>
        <v>0</v>
      </c>
      <c r="P4563">
        <f>SUMIFS('vCluster (Imported)'!$G:$G,'vCluster (Imported)'!$A:$A,K4563)</f>
        <v>0</v>
      </c>
      <c r="Q4563">
        <f t="shared" si="433"/>
        <v>0</v>
      </c>
    </row>
    <row r="4564" spans="1:17" x14ac:dyDescent="0.3">
      <c r="A4564">
        <f t="shared" si="428"/>
        <v>4564</v>
      </c>
      <c r="B4564" t="str">
        <f>IF(HLOOKUP("Memory",'vInfo (Imported)'!$1:$5000,A4564,FALSE)&gt;0,HLOOKUP("Memory",'vInfo (Imported)'!$1:$5000,A4564,FALSE),"")</f>
        <v/>
      </c>
      <c r="C4564" t="str">
        <f>IF(HLOOKUP("CPUs",'vInfo (Imported)'!$1:$5000,A4564,FALSE)&gt;0,
HLOOKUP("CPUs",'vInfo (Imported)'!$1:$5000,A4564,FALSE),
"")</f>
        <v/>
      </c>
      <c r="D4564" t="str">
        <f>IF(HLOOKUP($D$1,'vInfo (Imported)'!$1:$5000,A4564,FALSE)&gt;0,
HLOOKUP($D$1,'vInfo (Imported)'!$1:$5000,A4564,FALSE),
"")</f>
        <v/>
      </c>
      <c r="E4564" t="str">
        <f>IF(HLOOKUP("Category",'vInfo (Imported)'!$1:$5000,A4564,FALSE)&gt;0,
HLOOKUP("Category",'vInfo (Imported)'!$1:$5000,A4564,FALSE),
"")</f>
        <v/>
      </c>
      <c r="F4564" t="str">
        <f>IF(HLOOKUP("OS according to the configuration file",'vInfo (Imported)'!$1:$5000,A4564,FALSE)&gt;0,
HLOOKUP("OS according to the configuration file",'vInfo (Imported)'!$1:$5000,A4564,FALSE),
"")</f>
        <v/>
      </c>
      <c r="G4564" s="1" t="str">
        <f>IF(HLOOKUP("Cluster",'vInfo (Imported)'!$1:$5000,A4564,FALSE)&gt;0,
HLOOKUP("Cluster",'vInfo (Imported)'!$1:$5000,A4564,FALSE),
"")</f>
        <v/>
      </c>
      <c r="K4564" s="28">
        <f>'vCluster (Imported)'!A4564</f>
        <v>0</v>
      </c>
      <c r="L4564">
        <f t="shared" si="429"/>
        <v>0</v>
      </c>
      <c r="M4564">
        <f t="shared" si="430"/>
        <v>0</v>
      </c>
      <c r="N4564">
        <f t="shared" si="431"/>
        <v>0</v>
      </c>
      <c r="O4564" s="1">
        <f t="shared" si="432"/>
        <v>0</v>
      </c>
      <c r="P4564">
        <f>SUMIFS('vCluster (Imported)'!$G:$G,'vCluster (Imported)'!$A:$A,K4564)</f>
        <v>0</v>
      </c>
      <c r="Q4564">
        <f t="shared" si="433"/>
        <v>0</v>
      </c>
    </row>
    <row r="4565" spans="1:17" x14ac:dyDescent="0.3">
      <c r="A4565">
        <f t="shared" si="428"/>
        <v>4565</v>
      </c>
      <c r="B4565" t="str">
        <f>IF(HLOOKUP("Memory",'vInfo (Imported)'!$1:$5000,A4565,FALSE)&gt;0,HLOOKUP("Memory",'vInfo (Imported)'!$1:$5000,A4565,FALSE),"")</f>
        <v/>
      </c>
      <c r="C4565" t="str">
        <f>IF(HLOOKUP("CPUs",'vInfo (Imported)'!$1:$5000,A4565,FALSE)&gt;0,
HLOOKUP("CPUs",'vInfo (Imported)'!$1:$5000,A4565,FALSE),
"")</f>
        <v/>
      </c>
      <c r="D4565" t="str">
        <f>IF(HLOOKUP($D$1,'vInfo (Imported)'!$1:$5000,A4565,FALSE)&gt;0,
HLOOKUP($D$1,'vInfo (Imported)'!$1:$5000,A4565,FALSE),
"")</f>
        <v/>
      </c>
      <c r="E4565" t="str">
        <f>IF(HLOOKUP("Category",'vInfo (Imported)'!$1:$5000,A4565,FALSE)&gt;0,
HLOOKUP("Category",'vInfo (Imported)'!$1:$5000,A4565,FALSE),
"")</f>
        <v/>
      </c>
      <c r="F4565" t="str">
        <f>IF(HLOOKUP("OS according to the configuration file",'vInfo (Imported)'!$1:$5000,A4565,FALSE)&gt;0,
HLOOKUP("OS according to the configuration file",'vInfo (Imported)'!$1:$5000,A4565,FALSE),
"")</f>
        <v/>
      </c>
      <c r="G4565" s="1" t="str">
        <f>IF(HLOOKUP("Cluster",'vInfo (Imported)'!$1:$5000,A4565,FALSE)&gt;0,
HLOOKUP("Cluster",'vInfo (Imported)'!$1:$5000,A4565,FALSE),
"")</f>
        <v/>
      </c>
      <c r="K4565" s="28">
        <f>'vCluster (Imported)'!A4565</f>
        <v>0</v>
      </c>
      <c r="L4565">
        <f t="shared" si="429"/>
        <v>0</v>
      </c>
      <c r="M4565">
        <f t="shared" si="430"/>
        <v>0</v>
      </c>
      <c r="N4565">
        <f t="shared" si="431"/>
        <v>0</v>
      </c>
      <c r="O4565" s="1">
        <f t="shared" si="432"/>
        <v>0</v>
      </c>
      <c r="P4565">
        <f>SUMIFS('vCluster (Imported)'!$G:$G,'vCluster (Imported)'!$A:$A,K4565)</f>
        <v>0</v>
      </c>
      <c r="Q4565">
        <f t="shared" si="433"/>
        <v>0</v>
      </c>
    </row>
    <row r="4566" spans="1:17" x14ac:dyDescent="0.3">
      <c r="A4566">
        <f t="shared" si="428"/>
        <v>4566</v>
      </c>
      <c r="B4566" t="str">
        <f>IF(HLOOKUP("Memory",'vInfo (Imported)'!$1:$5000,A4566,FALSE)&gt;0,HLOOKUP("Memory",'vInfo (Imported)'!$1:$5000,A4566,FALSE),"")</f>
        <v/>
      </c>
      <c r="C4566" t="str">
        <f>IF(HLOOKUP("CPUs",'vInfo (Imported)'!$1:$5000,A4566,FALSE)&gt;0,
HLOOKUP("CPUs",'vInfo (Imported)'!$1:$5000,A4566,FALSE),
"")</f>
        <v/>
      </c>
      <c r="D4566" t="str">
        <f>IF(HLOOKUP($D$1,'vInfo (Imported)'!$1:$5000,A4566,FALSE)&gt;0,
HLOOKUP($D$1,'vInfo (Imported)'!$1:$5000,A4566,FALSE),
"")</f>
        <v/>
      </c>
      <c r="E4566" t="str">
        <f>IF(HLOOKUP("Category",'vInfo (Imported)'!$1:$5000,A4566,FALSE)&gt;0,
HLOOKUP("Category",'vInfo (Imported)'!$1:$5000,A4566,FALSE),
"")</f>
        <v/>
      </c>
      <c r="F4566" t="str">
        <f>IF(HLOOKUP("OS according to the configuration file",'vInfo (Imported)'!$1:$5000,A4566,FALSE)&gt;0,
HLOOKUP("OS according to the configuration file",'vInfo (Imported)'!$1:$5000,A4566,FALSE),
"")</f>
        <v/>
      </c>
      <c r="G4566" s="1" t="str">
        <f>IF(HLOOKUP("Cluster",'vInfo (Imported)'!$1:$5000,A4566,FALSE)&gt;0,
HLOOKUP("Cluster",'vInfo (Imported)'!$1:$5000,A4566,FALSE),
"")</f>
        <v/>
      </c>
      <c r="K4566" s="28">
        <f>'vCluster (Imported)'!A4566</f>
        <v>0</v>
      </c>
      <c r="L4566">
        <f t="shared" si="429"/>
        <v>0</v>
      </c>
      <c r="M4566">
        <f t="shared" si="430"/>
        <v>0</v>
      </c>
      <c r="N4566">
        <f t="shared" si="431"/>
        <v>0</v>
      </c>
      <c r="O4566" s="1">
        <f t="shared" si="432"/>
        <v>0</v>
      </c>
      <c r="P4566">
        <f>SUMIFS('vCluster (Imported)'!$G:$G,'vCluster (Imported)'!$A:$A,K4566)</f>
        <v>0</v>
      </c>
      <c r="Q4566">
        <f t="shared" si="433"/>
        <v>0</v>
      </c>
    </row>
    <row r="4567" spans="1:17" x14ac:dyDescent="0.3">
      <c r="A4567">
        <f t="shared" si="428"/>
        <v>4567</v>
      </c>
      <c r="B4567" t="str">
        <f>IF(HLOOKUP("Memory",'vInfo (Imported)'!$1:$5000,A4567,FALSE)&gt;0,HLOOKUP("Memory",'vInfo (Imported)'!$1:$5000,A4567,FALSE),"")</f>
        <v/>
      </c>
      <c r="C4567" t="str">
        <f>IF(HLOOKUP("CPUs",'vInfo (Imported)'!$1:$5000,A4567,FALSE)&gt;0,
HLOOKUP("CPUs",'vInfo (Imported)'!$1:$5000,A4567,FALSE),
"")</f>
        <v/>
      </c>
      <c r="D4567" t="str">
        <f>IF(HLOOKUP($D$1,'vInfo (Imported)'!$1:$5000,A4567,FALSE)&gt;0,
HLOOKUP($D$1,'vInfo (Imported)'!$1:$5000,A4567,FALSE),
"")</f>
        <v/>
      </c>
      <c r="E4567" t="str">
        <f>IF(HLOOKUP("Category",'vInfo (Imported)'!$1:$5000,A4567,FALSE)&gt;0,
HLOOKUP("Category",'vInfo (Imported)'!$1:$5000,A4567,FALSE),
"")</f>
        <v/>
      </c>
      <c r="F4567" t="str">
        <f>IF(HLOOKUP("OS according to the configuration file",'vInfo (Imported)'!$1:$5000,A4567,FALSE)&gt;0,
HLOOKUP("OS according to the configuration file",'vInfo (Imported)'!$1:$5000,A4567,FALSE),
"")</f>
        <v/>
      </c>
      <c r="G4567" s="1" t="str">
        <f>IF(HLOOKUP("Cluster",'vInfo (Imported)'!$1:$5000,A4567,FALSE)&gt;0,
HLOOKUP("Cluster",'vInfo (Imported)'!$1:$5000,A4567,FALSE),
"")</f>
        <v/>
      </c>
      <c r="K4567" s="28">
        <f>'vCluster (Imported)'!A4567</f>
        <v>0</v>
      </c>
      <c r="L4567">
        <f t="shared" si="429"/>
        <v>0</v>
      </c>
      <c r="M4567">
        <f t="shared" si="430"/>
        <v>0</v>
      </c>
      <c r="N4567">
        <f t="shared" si="431"/>
        <v>0</v>
      </c>
      <c r="O4567" s="1">
        <f t="shared" si="432"/>
        <v>0</v>
      </c>
      <c r="P4567">
        <f>SUMIFS('vCluster (Imported)'!$G:$G,'vCluster (Imported)'!$A:$A,K4567)</f>
        <v>0</v>
      </c>
      <c r="Q4567">
        <f t="shared" si="433"/>
        <v>0</v>
      </c>
    </row>
    <row r="4568" spans="1:17" x14ac:dyDescent="0.3">
      <c r="A4568">
        <f t="shared" si="428"/>
        <v>4568</v>
      </c>
      <c r="B4568" t="str">
        <f>IF(HLOOKUP("Memory",'vInfo (Imported)'!$1:$5000,A4568,FALSE)&gt;0,HLOOKUP("Memory",'vInfo (Imported)'!$1:$5000,A4568,FALSE),"")</f>
        <v/>
      </c>
      <c r="C4568" t="str">
        <f>IF(HLOOKUP("CPUs",'vInfo (Imported)'!$1:$5000,A4568,FALSE)&gt;0,
HLOOKUP("CPUs",'vInfo (Imported)'!$1:$5000,A4568,FALSE),
"")</f>
        <v/>
      </c>
      <c r="D4568" t="str">
        <f>IF(HLOOKUP($D$1,'vInfo (Imported)'!$1:$5000,A4568,FALSE)&gt;0,
HLOOKUP($D$1,'vInfo (Imported)'!$1:$5000,A4568,FALSE),
"")</f>
        <v/>
      </c>
      <c r="E4568" t="str">
        <f>IF(HLOOKUP("Category",'vInfo (Imported)'!$1:$5000,A4568,FALSE)&gt;0,
HLOOKUP("Category",'vInfo (Imported)'!$1:$5000,A4568,FALSE),
"")</f>
        <v/>
      </c>
      <c r="F4568" t="str">
        <f>IF(HLOOKUP("OS according to the configuration file",'vInfo (Imported)'!$1:$5000,A4568,FALSE)&gt;0,
HLOOKUP("OS according to the configuration file",'vInfo (Imported)'!$1:$5000,A4568,FALSE),
"")</f>
        <v/>
      </c>
      <c r="G4568" s="1" t="str">
        <f>IF(HLOOKUP("Cluster",'vInfo (Imported)'!$1:$5000,A4568,FALSE)&gt;0,
HLOOKUP("Cluster",'vInfo (Imported)'!$1:$5000,A4568,FALSE),
"")</f>
        <v/>
      </c>
      <c r="K4568" s="28">
        <f>'vCluster (Imported)'!A4568</f>
        <v>0</v>
      </c>
      <c r="L4568">
        <f t="shared" si="429"/>
        <v>0</v>
      </c>
      <c r="M4568">
        <f t="shared" si="430"/>
        <v>0</v>
      </c>
      <c r="N4568">
        <f t="shared" si="431"/>
        <v>0</v>
      </c>
      <c r="O4568" s="1">
        <f t="shared" si="432"/>
        <v>0</v>
      </c>
      <c r="P4568">
        <f>SUMIFS('vCluster (Imported)'!$G:$G,'vCluster (Imported)'!$A:$A,K4568)</f>
        <v>0</v>
      </c>
      <c r="Q4568">
        <f t="shared" si="433"/>
        <v>0</v>
      </c>
    </row>
    <row r="4569" spans="1:17" x14ac:dyDescent="0.3">
      <c r="A4569">
        <f t="shared" si="428"/>
        <v>4569</v>
      </c>
      <c r="B4569" t="str">
        <f>IF(HLOOKUP("Memory",'vInfo (Imported)'!$1:$5000,A4569,FALSE)&gt;0,HLOOKUP("Memory",'vInfo (Imported)'!$1:$5000,A4569,FALSE),"")</f>
        <v/>
      </c>
      <c r="C4569" t="str">
        <f>IF(HLOOKUP("CPUs",'vInfo (Imported)'!$1:$5000,A4569,FALSE)&gt;0,
HLOOKUP("CPUs",'vInfo (Imported)'!$1:$5000,A4569,FALSE),
"")</f>
        <v/>
      </c>
      <c r="D4569" t="str">
        <f>IF(HLOOKUP($D$1,'vInfo (Imported)'!$1:$5000,A4569,FALSE)&gt;0,
HLOOKUP($D$1,'vInfo (Imported)'!$1:$5000,A4569,FALSE),
"")</f>
        <v/>
      </c>
      <c r="E4569" t="str">
        <f>IF(HLOOKUP("Category",'vInfo (Imported)'!$1:$5000,A4569,FALSE)&gt;0,
HLOOKUP("Category",'vInfo (Imported)'!$1:$5000,A4569,FALSE),
"")</f>
        <v/>
      </c>
      <c r="F4569" t="str">
        <f>IF(HLOOKUP("OS according to the configuration file",'vInfo (Imported)'!$1:$5000,A4569,FALSE)&gt;0,
HLOOKUP("OS according to the configuration file",'vInfo (Imported)'!$1:$5000,A4569,FALSE),
"")</f>
        <v/>
      </c>
      <c r="G4569" s="1" t="str">
        <f>IF(HLOOKUP("Cluster",'vInfo (Imported)'!$1:$5000,A4569,FALSE)&gt;0,
HLOOKUP("Cluster",'vInfo (Imported)'!$1:$5000,A4569,FALSE),
"")</f>
        <v/>
      </c>
      <c r="K4569" s="28">
        <f>'vCluster (Imported)'!A4569</f>
        <v>0</v>
      </c>
      <c r="L4569">
        <f t="shared" si="429"/>
        <v>0</v>
      </c>
      <c r="M4569">
        <f t="shared" si="430"/>
        <v>0</v>
      </c>
      <c r="N4569">
        <f t="shared" si="431"/>
        <v>0</v>
      </c>
      <c r="O4569" s="1">
        <f t="shared" si="432"/>
        <v>0</v>
      </c>
      <c r="P4569">
        <f>SUMIFS('vCluster (Imported)'!$G:$G,'vCluster (Imported)'!$A:$A,K4569)</f>
        <v>0</v>
      </c>
      <c r="Q4569">
        <f t="shared" si="433"/>
        <v>0</v>
      </c>
    </row>
    <row r="4570" spans="1:17" x14ac:dyDescent="0.3">
      <c r="A4570">
        <f t="shared" si="428"/>
        <v>4570</v>
      </c>
      <c r="B4570" t="str">
        <f>IF(HLOOKUP("Memory",'vInfo (Imported)'!$1:$5000,A4570,FALSE)&gt;0,HLOOKUP("Memory",'vInfo (Imported)'!$1:$5000,A4570,FALSE),"")</f>
        <v/>
      </c>
      <c r="C4570" t="str">
        <f>IF(HLOOKUP("CPUs",'vInfo (Imported)'!$1:$5000,A4570,FALSE)&gt;0,
HLOOKUP("CPUs",'vInfo (Imported)'!$1:$5000,A4570,FALSE),
"")</f>
        <v/>
      </c>
      <c r="D4570" t="str">
        <f>IF(HLOOKUP($D$1,'vInfo (Imported)'!$1:$5000,A4570,FALSE)&gt;0,
HLOOKUP($D$1,'vInfo (Imported)'!$1:$5000,A4570,FALSE),
"")</f>
        <v/>
      </c>
      <c r="E4570" t="str">
        <f>IF(HLOOKUP("Category",'vInfo (Imported)'!$1:$5000,A4570,FALSE)&gt;0,
HLOOKUP("Category",'vInfo (Imported)'!$1:$5000,A4570,FALSE),
"")</f>
        <v/>
      </c>
      <c r="F4570" t="str">
        <f>IF(HLOOKUP("OS according to the configuration file",'vInfo (Imported)'!$1:$5000,A4570,FALSE)&gt;0,
HLOOKUP("OS according to the configuration file",'vInfo (Imported)'!$1:$5000,A4570,FALSE),
"")</f>
        <v/>
      </c>
      <c r="G4570" s="1" t="str">
        <f>IF(HLOOKUP("Cluster",'vInfo (Imported)'!$1:$5000,A4570,FALSE)&gt;0,
HLOOKUP("Cluster",'vInfo (Imported)'!$1:$5000,A4570,FALSE),
"")</f>
        <v/>
      </c>
      <c r="K4570" s="28">
        <f>'vCluster (Imported)'!A4570</f>
        <v>0</v>
      </c>
      <c r="L4570">
        <f t="shared" si="429"/>
        <v>0</v>
      </c>
      <c r="M4570">
        <f t="shared" si="430"/>
        <v>0</v>
      </c>
      <c r="N4570">
        <f t="shared" si="431"/>
        <v>0</v>
      </c>
      <c r="O4570" s="1">
        <f t="shared" si="432"/>
        <v>0</v>
      </c>
      <c r="P4570">
        <f>SUMIFS('vCluster (Imported)'!$G:$G,'vCluster (Imported)'!$A:$A,K4570)</f>
        <v>0</v>
      </c>
      <c r="Q4570">
        <f t="shared" si="433"/>
        <v>0</v>
      </c>
    </row>
    <row r="4571" spans="1:17" x14ac:dyDescent="0.3">
      <c r="A4571">
        <f t="shared" si="428"/>
        <v>4571</v>
      </c>
      <c r="B4571" t="str">
        <f>IF(HLOOKUP("Memory",'vInfo (Imported)'!$1:$5000,A4571,FALSE)&gt;0,HLOOKUP("Memory",'vInfo (Imported)'!$1:$5000,A4571,FALSE),"")</f>
        <v/>
      </c>
      <c r="C4571" t="str">
        <f>IF(HLOOKUP("CPUs",'vInfo (Imported)'!$1:$5000,A4571,FALSE)&gt;0,
HLOOKUP("CPUs",'vInfo (Imported)'!$1:$5000,A4571,FALSE),
"")</f>
        <v/>
      </c>
      <c r="D4571" t="str">
        <f>IF(HLOOKUP($D$1,'vInfo (Imported)'!$1:$5000,A4571,FALSE)&gt;0,
HLOOKUP($D$1,'vInfo (Imported)'!$1:$5000,A4571,FALSE),
"")</f>
        <v/>
      </c>
      <c r="E4571" t="str">
        <f>IF(HLOOKUP("Category",'vInfo (Imported)'!$1:$5000,A4571,FALSE)&gt;0,
HLOOKUP("Category",'vInfo (Imported)'!$1:$5000,A4571,FALSE),
"")</f>
        <v/>
      </c>
      <c r="F4571" t="str">
        <f>IF(HLOOKUP("OS according to the configuration file",'vInfo (Imported)'!$1:$5000,A4571,FALSE)&gt;0,
HLOOKUP("OS according to the configuration file",'vInfo (Imported)'!$1:$5000,A4571,FALSE),
"")</f>
        <v/>
      </c>
      <c r="G4571" s="1" t="str">
        <f>IF(HLOOKUP("Cluster",'vInfo (Imported)'!$1:$5000,A4571,FALSE)&gt;0,
HLOOKUP("Cluster",'vInfo (Imported)'!$1:$5000,A4571,FALSE),
"")</f>
        <v/>
      </c>
      <c r="K4571" s="28">
        <f>'vCluster (Imported)'!A4571</f>
        <v>0</v>
      </c>
      <c r="L4571">
        <f t="shared" si="429"/>
        <v>0</v>
      </c>
      <c r="M4571">
        <f t="shared" si="430"/>
        <v>0</v>
      </c>
      <c r="N4571">
        <f t="shared" si="431"/>
        <v>0</v>
      </c>
      <c r="O4571" s="1">
        <f t="shared" si="432"/>
        <v>0</v>
      </c>
      <c r="P4571">
        <f>SUMIFS('vCluster (Imported)'!$G:$G,'vCluster (Imported)'!$A:$A,K4571)</f>
        <v>0</v>
      </c>
      <c r="Q4571">
        <f t="shared" si="433"/>
        <v>0</v>
      </c>
    </row>
    <row r="4572" spans="1:17" x14ac:dyDescent="0.3">
      <c r="A4572">
        <f t="shared" si="428"/>
        <v>4572</v>
      </c>
      <c r="B4572" t="str">
        <f>IF(HLOOKUP("Memory",'vInfo (Imported)'!$1:$5000,A4572,FALSE)&gt;0,HLOOKUP("Memory",'vInfo (Imported)'!$1:$5000,A4572,FALSE),"")</f>
        <v/>
      </c>
      <c r="C4572" t="str">
        <f>IF(HLOOKUP("CPUs",'vInfo (Imported)'!$1:$5000,A4572,FALSE)&gt;0,
HLOOKUP("CPUs",'vInfo (Imported)'!$1:$5000,A4572,FALSE),
"")</f>
        <v/>
      </c>
      <c r="D4572" t="str">
        <f>IF(HLOOKUP($D$1,'vInfo (Imported)'!$1:$5000,A4572,FALSE)&gt;0,
HLOOKUP($D$1,'vInfo (Imported)'!$1:$5000,A4572,FALSE),
"")</f>
        <v/>
      </c>
      <c r="E4572" t="str">
        <f>IF(HLOOKUP("Category",'vInfo (Imported)'!$1:$5000,A4572,FALSE)&gt;0,
HLOOKUP("Category",'vInfo (Imported)'!$1:$5000,A4572,FALSE),
"")</f>
        <v/>
      </c>
      <c r="F4572" t="str">
        <f>IF(HLOOKUP("OS according to the configuration file",'vInfo (Imported)'!$1:$5000,A4572,FALSE)&gt;0,
HLOOKUP("OS according to the configuration file",'vInfo (Imported)'!$1:$5000,A4572,FALSE),
"")</f>
        <v/>
      </c>
      <c r="G4572" s="1" t="str">
        <f>IF(HLOOKUP("Cluster",'vInfo (Imported)'!$1:$5000,A4572,FALSE)&gt;0,
HLOOKUP("Cluster",'vInfo (Imported)'!$1:$5000,A4572,FALSE),
"")</f>
        <v/>
      </c>
      <c r="K4572" s="28">
        <f>'vCluster (Imported)'!A4572</f>
        <v>0</v>
      </c>
      <c r="L4572">
        <f t="shared" si="429"/>
        <v>0</v>
      </c>
      <c r="M4572">
        <f t="shared" si="430"/>
        <v>0</v>
      </c>
      <c r="N4572">
        <f t="shared" si="431"/>
        <v>0</v>
      </c>
      <c r="O4572" s="1">
        <f t="shared" si="432"/>
        <v>0</v>
      </c>
      <c r="P4572">
        <f>SUMIFS('vCluster (Imported)'!$G:$G,'vCluster (Imported)'!$A:$A,K4572)</f>
        <v>0</v>
      </c>
      <c r="Q4572">
        <f t="shared" si="433"/>
        <v>0</v>
      </c>
    </row>
    <row r="4573" spans="1:17" x14ac:dyDescent="0.3">
      <c r="A4573">
        <f t="shared" si="428"/>
        <v>4573</v>
      </c>
      <c r="B4573" t="str">
        <f>IF(HLOOKUP("Memory",'vInfo (Imported)'!$1:$5000,A4573,FALSE)&gt;0,HLOOKUP("Memory",'vInfo (Imported)'!$1:$5000,A4573,FALSE),"")</f>
        <v/>
      </c>
      <c r="C4573" t="str">
        <f>IF(HLOOKUP("CPUs",'vInfo (Imported)'!$1:$5000,A4573,FALSE)&gt;0,
HLOOKUP("CPUs",'vInfo (Imported)'!$1:$5000,A4573,FALSE),
"")</f>
        <v/>
      </c>
      <c r="D4573" t="str">
        <f>IF(HLOOKUP($D$1,'vInfo (Imported)'!$1:$5000,A4573,FALSE)&gt;0,
HLOOKUP($D$1,'vInfo (Imported)'!$1:$5000,A4573,FALSE),
"")</f>
        <v/>
      </c>
      <c r="E4573" t="str">
        <f>IF(HLOOKUP("Category",'vInfo (Imported)'!$1:$5000,A4573,FALSE)&gt;0,
HLOOKUP("Category",'vInfo (Imported)'!$1:$5000,A4573,FALSE),
"")</f>
        <v/>
      </c>
      <c r="F4573" t="str">
        <f>IF(HLOOKUP("OS according to the configuration file",'vInfo (Imported)'!$1:$5000,A4573,FALSE)&gt;0,
HLOOKUP("OS according to the configuration file",'vInfo (Imported)'!$1:$5000,A4573,FALSE),
"")</f>
        <v/>
      </c>
      <c r="G4573" s="1" t="str">
        <f>IF(HLOOKUP("Cluster",'vInfo (Imported)'!$1:$5000,A4573,FALSE)&gt;0,
HLOOKUP("Cluster",'vInfo (Imported)'!$1:$5000,A4573,FALSE),
"")</f>
        <v/>
      </c>
      <c r="K4573" s="28">
        <f>'vCluster (Imported)'!A4573</f>
        <v>0</v>
      </c>
      <c r="L4573">
        <f t="shared" si="429"/>
        <v>0</v>
      </c>
      <c r="M4573">
        <f t="shared" si="430"/>
        <v>0</v>
      </c>
      <c r="N4573">
        <f t="shared" si="431"/>
        <v>0</v>
      </c>
      <c r="O4573" s="1">
        <f t="shared" si="432"/>
        <v>0</v>
      </c>
      <c r="P4573">
        <f>SUMIFS('vCluster (Imported)'!$G:$G,'vCluster (Imported)'!$A:$A,K4573)</f>
        <v>0</v>
      </c>
      <c r="Q4573">
        <f t="shared" si="433"/>
        <v>0</v>
      </c>
    </row>
    <row r="4574" spans="1:17" x14ac:dyDescent="0.3">
      <c r="A4574">
        <f t="shared" si="428"/>
        <v>4574</v>
      </c>
      <c r="B4574" t="str">
        <f>IF(HLOOKUP("Memory",'vInfo (Imported)'!$1:$5000,A4574,FALSE)&gt;0,HLOOKUP("Memory",'vInfo (Imported)'!$1:$5000,A4574,FALSE),"")</f>
        <v/>
      </c>
      <c r="C4574" t="str">
        <f>IF(HLOOKUP("CPUs",'vInfo (Imported)'!$1:$5000,A4574,FALSE)&gt;0,
HLOOKUP("CPUs",'vInfo (Imported)'!$1:$5000,A4574,FALSE),
"")</f>
        <v/>
      </c>
      <c r="D4574" t="str">
        <f>IF(HLOOKUP($D$1,'vInfo (Imported)'!$1:$5000,A4574,FALSE)&gt;0,
HLOOKUP($D$1,'vInfo (Imported)'!$1:$5000,A4574,FALSE),
"")</f>
        <v/>
      </c>
      <c r="E4574" t="str">
        <f>IF(HLOOKUP("Category",'vInfo (Imported)'!$1:$5000,A4574,FALSE)&gt;0,
HLOOKUP("Category",'vInfo (Imported)'!$1:$5000,A4574,FALSE),
"")</f>
        <v/>
      </c>
      <c r="F4574" t="str">
        <f>IF(HLOOKUP("OS according to the configuration file",'vInfo (Imported)'!$1:$5000,A4574,FALSE)&gt;0,
HLOOKUP("OS according to the configuration file",'vInfo (Imported)'!$1:$5000,A4574,FALSE),
"")</f>
        <v/>
      </c>
      <c r="G4574" s="1" t="str">
        <f>IF(HLOOKUP("Cluster",'vInfo (Imported)'!$1:$5000,A4574,FALSE)&gt;0,
HLOOKUP("Cluster",'vInfo (Imported)'!$1:$5000,A4574,FALSE),
"")</f>
        <v/>
      </c>
      <c r="K4574" s="28">
        <f>'vCluster (Imported)'!A4574</f>
        <v>0</v>
      </c>
      <c r="L4574">
        <f t="shared" si="429"/>
        <v>0</v>
      </c>
      <c r="M4574">
        <f t="shared" si="430"/>
        <v>0</v>
      </c>
      <c r="N4574">
        <f t="shared" si="431"/>
        <v>0</v>
      </c>
      <c r="O4574" s="1">
        <f t="shared" si="432"/>
        <v>0</v>
      </c>
      <c r="P4574">
        <f>SUMIFS('vCluster (Imported)'!$G:$G,'vCluster (Imported)'!$A:$A,K4574)</f>
        <v>0</v>
      </c>
      <c r="Q4574">
        <f t="shared" si="433"/>
        <v>0</v>
      </c>
    </row>
    <row r="4575" spans="1:17" x14ac:dyDescent="0.3">
      <c r="A4575">
        <f t="shared" si="428"/>
        <v>4575</v>
      </c>
      <c r="B4575" t="str">
        <f>IF(HLOOKUP("Memory",'vInfo (Imported)'!$1:$5000,A4575,FALSE)&gt;0,HLOOKUP("Memory",'vInfo (Imported)'!$1:$5000,A4575,FALSE),"")</f>
        <v/>
      </c>
      <c r="C4575" t="str">
        <f>IF(HLOOKUP("CPUs",'vInfo (Imported)'!$1:$5000,A4575,FALSE)&gt;0,
HLOOKUP("CPUs",'vInfo (Imported)'!$1:$5000,A4575,FALSE),
"")</f>
        <v/>
      </c>
      <c r="D4575" t="str">
        <f>IF(HLOOKUP($D$1,'vInfo (Imported)'!$1:$5000,A4575,FALSE)&gt;0,
HLOOKUP($D$1,'vInfo (Imported)'!$1:$5000,A4575,FALSE),
"")</f>
        <v/>
      </c>
      <c r="E4575" t="str">
        <f>IF(HLOOKUP("Category",'vInfo (Imported)'!$1:$5000,A4575,FALSE)&gt;0,
HLOOKUP("Category",'vInfo (Imported)'!$1:$5000,A4575,FALSE),
"")</f>
        <v/>
      </c>
      <c r="F4575" t="str">
        <f>IF(HLOOKUP("OS according to the configuration file",'vInfo (Imported)'!$1:$5000,A4575,FALSE)&gt;0,
HLOOKUP("OS according to the configuration file",'vInfo (Imported)'!$1:$5000,A4575,FALSE),
"")</f>
        <v/>
      </c>
      <c r="G4575" s="1" t="str">
        <f>IF(HLOOKUP("Cluster",'vInfo (Imported)'!$1:$5000,A4575,FALSE)&gt;0,
HLOOKUP("Cluster",'vInfo (Imported)'!$1:$5000,A4575,FALSE),
"")</f>
        <v/>
      </c>
      <c r="K4575" s="28">
        <f>'vCluster (Imported)'!A4575</f>
        <v>0</v>
      </c>
      <c r="L4575">
        <f t="shared" si="429"/>
        <v>0</v>
      </c>
      <c r="M4575">
        <f t="shared" si="430"/>
        <v>0</v>
      </c>
      <c r="N4575">
        <f t="shared" si="431"/>
        <v>0</v>
      </c>
      <c r="O4575" s="1">
        <f t="shared" si="432"/>
        <v>0</v>
      </c>
      <c r="P4575">
        <f>SUMIFS('vCluster (Imported)'!$G:$G,'vCluster (Imported)'!$A:$A,K4575)</f>
        <v>0</v>
      </c>
      <c r="Q4575">
        <f t="shared" si="433"/>
        <v>0</v>
      </c>
    </row>
    <row r="4576" spans="1:17" x14ac:dyDescent="0.3">
      <c r="A4576">
        <f t="shared" si="428"/>
        <v>4576</v>
      </c>
      <c r="B4576" t="str">
        <f>IF(HLOOKUP("Memory",'vInfo (Imported)'!$1:$5000,A4576,FALSE)&gt;0,HLOOKUP("Memory",'vInfo (Imported)'!$1:$5000,A4576,FALSE),"")</f>
        <v/>
      </c>
      <c r="C4576" t="str">
        <f>IF(HLOOKUP("CPUs",'vInfo (Imported)'!$1:$5000,A4576,FALSE)&gt;0,
HLOOKUP("CPUs",'vInfo (Imported)'!$1:$5000,A4576,FALSE),
"")</f>
        <v/>
      </c>
      <c r="D4576" t="str">
        <f>IF(HLOOKUP($D$1,'vInfo (Imported)'!$1:$5000,A4576,FALSE)&gt;0,
HLOOKUP($D$1,'vInfo (Imported)'!$1:$5000,A4576,FALSE),
"")</f>
        <v/>
      </c>
      <c r="E4576" t="str">
        <f>IF(HLOOKUP("Category",'vInfo (Imported)'!$1:$5000,A4576,FALSE)&gt;0,
HLOOKUP("Category",'vInfo (Imported)'!$1:$5000,A4576,FALSE),
"")</f>
        <v/>
      </c>
      <c r="F4576" t="str">
        <f>IF(HLOOKUP("OS according to the configuration file",'vInfo (Imported)'!$1:$5000,A4576,FALSE)&gt;0,
HLOOKUP("OS according to the configuration file",'vInfo (Imported)'!$1:$5000,A4576,FALSE),
"")</f>
        <v/>
      </c>
      <c r="G4576" s="1" t="str">
        <f>IF(HLOOKUP("Cluster",'vInfo (Imported)'!$1:$5000,A4576,FALSE)&gt;0,
HLOOKUP("Cluster",'vInfo (Imported)'!$1:$5000,A4576,FALSE),
"")</f>
        <v/>
      </c>
      <c r="K4576" s="28">
        <f>'vCluster (Imported)'!A4576</f>
        <v>0</v>
      </c>
      <c r="L4576">
        <f t="shared" si="429"/>
        <v>0</v>
      </c>
      <c r="M4576">
        <f t="shared" si="430"/>
        <v>0</v>
      </c>
      <c r="N4576">
        <f t="shared" si="431"/>
        <v>0</v>
      </c>
      <c r="O4576" s="1">
        <f t="shared" si="432"/>
        <v>0</v>
      </c>
      <c r="P4576">
        <f>SUMIFS('vCluster (Imported)'!$G:$G,'vCluster (Imported)'!$A:$A,K4576)</f>
        <v>0</v>
      </c>
      <c r="Q4576">
        <f t="shared" si="433"/>
        <v>0</v>
      </c>
    </row>
    <row r="4577" spans="1:17" x14ac:dyDescent="0.3">
      <c r="A4577">
        <f t="shared" si="428"/>
        <v>4577</v>
      </c>
      <c r="B4577" t="str">
        <f>IF(HLOOKUP("Memory",'vInfo (Imported)'!$1:$5000,A4577,FALSE)&gt;0,HLOOKUP("Memory",'vInfo (Imported)'!$1:$5000,A4577,FALSE),"")</f>
        <v/>
      </c>
      <c r="C4577" t="str">
        <f>IF(HLOOKUP("CPUs",'vInfo (Imported)'!$1:$5000,A4577,FALSE)&gt;0,
HLOOKUP("CPUs",'vInfo (Imported)'!$1:$5000,A4577,FALSE),
"")</f>
        <v/>
      </c>
      <c r="D4577" t="str">
        <f>IF(HLOOKUP($D$1,'vInfo (Imported)'!$1:$5000,A4577,FALSE)&gt;0,
HLOOKUP($D$1,'vInfo (Imported)'!$1:$5000,A4577,FALSE),
"")</f>
        <v/>
      </c>
      <c r="E4577" t="str">
        <f>IF(HLOOKUP("Category",'vInfo (Imported)'!$1:$5000,A4577,FALSE)&gt;0,
HLOOKUP("Category",'vInfo (Imported)'!$1:$5000,A4577,FALSE),
"")</f>
        <v/>
      </c>
      <c r="F4577" t="str">
        <f>IF(HLOOKUP("OS according to the configuration file",'vInfo (Imported)'!$1:$5000,A4577,FALSE)&gt;0,
HLOOKUP("OS according to the configuration file",'vInfo (Imported)'!$1:$5000,A4577,FALSE),
"")</f>
        <v/>
      </c>
      <c r="G4577" s="1" t="str">
        <f>IF(HLOOKUP("Cluster",'vInfo (Imported)'!$1:$5000,A4577,FALSE)&gt;0,
HLOOKUP("Cluster",'vInfo (Imported)'!$1:$5000,A4577,FALSE),
"")</f>
        <v/>
      </c>
      <c r="K4577" s="28">
        <f>'vCluster (Imported)'!A4577</f>
        <v>0</v>
      </c>
      <c r="L4577">
        <f t="shared" si="429"/>
        <v>0</v>
      </c>
      <c r="M4577">
        <f t="shared" si="430"/>
        <v>0</v>
      </c>
      <c r="N4577">
        <f t="shared" si="431"/>
        <v>0</v>
      </c>
      <c r="O4577" s="1">
        <f t="shared" si="432"/>
        <v>0</v>
      </c>
      <c r="P4577">
        <f>SUMIFS('vCluster (Imported)'!$G:$G,'vCluster (Imported)'!$A:$A,K4577)</f>
        <v>0</v>
      </c>
      <c r="Q4577">
        <f t="shared" si="433"/>
        <v>0</v>
      </c>
    </row>
    <row r="4578" spans="1:17" x14ac:dyDescent="0.3">
      <c r="A4578">
        <f t="shared" si="428"/>
        <v>4578</v>
      </c>
      <c r="B4578" t="str">
        <f>IF(HLOOKUP("Memory",'vInfo (Imported)'!$1:$5000,A4578,FALSE)&gt;0,HLOOKUP("Memory",'vInfo (Imported)'!$1:$5000,A4578,FALSE),"")</f>
        <v/>
      </c>
      <c r="C4578" t="str">
        <f>IF(HLOOKUP("CPUs",'vInfo (Imported)'!$1:$5000,A4578,FALSE)&gt;0,
HLOOKUP("CPUs",'vInfo (Imported)'!$1:$5000,A4578,FALSE),
"")</f>
        <v/>
      </c>
      <c r="D4578" t="str">
        <f>IF(HLOOKUP($D$1,'vInfo (Imported)'!$1:$5000,A4578,FALSE)&gt;0,
HLOOKUP($D$1,'vInfo (Imported)'!$1:$5000,A4578,FALSE),
"")</f>
        <v/>
      </c>
      <c r="E4578" t="str">
        <f>IF(HLOOKUP("Category",'vInfo (Imported)'!$1:$5000,A4578,FALSE)&gt;0,
HLOOKUP("Category",'vInfo (Imported)'!$1:$5000,A4578,FALSE),
"")</f>
        <v/>
      </c>
      <c r="F4578" t="str">
        <f>IF(HLOOKUP("OS according to the configuration file",'vInfo (Imported)'!$1:$5000,A4578,FALSE)&gt;0,
HLOOKUP("OS according to the configuration file",'vInfo (Imported)'!$1:$5000,A4578,FALSE),
"")</f>
        <v/>
      </c>
      <c r="G4578" s="1" t="str">
        <f>IF(HLOOKUP("Cluster",'vInfo (Imported)'!$1:$5000,A4578,FALSE)&gt;0,
HLOOKUP("Cluster",'vInfo (Imported)'!$1:$5000,A4578,FALSE),
"")</f>
        <v/>
      </c>
      <c r="K4578" s="28">
        <f>'vCluster (Imported)'!A4578</f>
        <v>0</v>
      </c>
      <c r="L4578">
        <f t="shared" si="429"/>
        <v>0</v>
      </c>
      <c r="M4578">
        <f t="shared" si="430"/>
        <v>0</v>
      </c>
      <c r="N4578">
        <f t="shared" si="431"/>
        <v>0</v>
      </c>
      <c r="O4578" s="1">
        <f t="shared" si="432"/>
        <v>0</v>
      </c>
      <c r="P4578">
        <f>SUMIFS('vCluster (Imported)'!$G:$G,'vCluster (Imported)'!$A:$A,K4578)</f>
        <v>0</v>
      </c>
      <c r="Q4578">
        <f t="shared" si="433"/>
        <v>0</v>
      </c>
    </row>
    <row r="4579" spans="1:17" x14ac:dyDescent="0.3">
      <c r="A4579">
        <f t="shared" si="428"/>
        <v>4579</v>
      </c>
      <c r="B4579" t="str">
        <f>IF(HLOOKUP("Memory",'vInfo (Imported)'!$1:$5000,A4579,FALSE)&gt;0,HLOOKUP("Memory",'vInfo (Imported)'!$1:$5000,A4579,FALSE),"")</f>
        <v/>
      </c>
      <c r="C4579" t="str">
        <f>IF(HLOOKUP("CPUs",'vInfo (Imported)'!$1:$5000,A4579,FALSE)&gt;0,
HLOOKUP("CPUs",'vInfo (Imported)'!$1:$5000,A4579,FALSE),
"")</f>
        <v/>
      </c>
      <c r="D4579" t="str">
        <f>IF(HLOOKUP($D$1,'vInfo (Imported)'!$1:$5000,A4579,FALSE)&gt;0,
HLOOKUP($D$1,'vInfo (Imported)'!$1:$5000,A4579,FALSE),
"")</f>
        <v/>
      </c>
      <c r="E4579" t="str">
        <f>IF(HLOOKUP("Category",'vInfo (Imported)'!$1:$5000,A4579,FALSE)&gt;0,
HLOOKUP("Category",'vInfo (Imported)'!$1:$5000,A4579,FALSE),
"")</f>
        <v/>
      </c>
      <c r="F4579" t="str">
        <f>IF(HLOOKUP("OS according to the configuration file",'vInfo (Imported)'!$1:$5000,A4579,FALSE)&gt;0,
HLOOKUP("OS according to the configuration file",'vInfo (Imported)'!$1:$5000,A4579,FALSE),
"")</f>
        <v/>
      </c>
      <c r="G4579" s="1" t="str">
        <f>IF(HLOOKUP("Cluster",'vInfo (Imported)'!$1:$5000,A4579,FALSE)&gt;0,
HLOOKUP("Cluster",'vInfo (Imported)'!$1:$5000,A4579,FALSE),
"")</f>
        <v/>
      </c>
      <c r="K4579" s="28">
        <f>'vCluster (Imported)'!A4579</f>
        <v>0</v>
      </c>
      <c r="L4579">
        <f t="shared" si="429"/>
        <v>0</v>
      </c>
      <c r="M4579">
        <f t="shared" si="430"/>
        <v>0</v>
      </c>
      <c r="N4579">
        <f t="shared" si="431"/>
        <v>0</v>
      </c>
      <c r="O4579" s="1">
        <f t="shared" si="432"/>
        <v>0</v>
      </c>
      <c r="P4579">
        <f>SUMIFS('vCluster (Imported)'!$G:$G,'vCluster (Imported)'!$A:$A,K4579)</f>
        <v>0</v>
      </c>
      <c r="Q4579">
        <f t="shared" si="433"/>
        <v>0</v>
      </c>
    </row>
    <row r="4580" spans="1:17" x14ac:dyDescent="0.3">
      <c r="A4580">
        <f t="shared" si="428"/>
        <v>4580</v>
      </c>
      <c r="B4580" t="str">
        <f>IF(HLOOKUP("Memory",'vInfo (Imported)'!$1:$5000,A4580,FALSE)&gt;0,HLOOKUP("Memory",'vInfo (Imported)'!$1:$5000,A4580,FALSE),"")</f>
        <v/>
      </c>
      <c r="C4580" t="str">
        <f>IF(HLOOKUP("CPUs",'vInfo (Imported)'!$1:$5000,A4580,FALSE)&gt;0,
HLOOKUP("CPUs",'vInfo (Imported)'!$1:$5000,A4580,FALSE),
"")</f>
        <v/>
      </c>
      <c r="D4580" t="str">
        <f>IF(HLOOKUP($D$1,'vInfo (Imported)'!$1:$5000,A4580,FALSE)&gt;0,
HLOOKUP($D$1,'vInfo (Imported)'!$1:$5000,A4580,FALSE),
"")</f>
        <v/>
      </c>
      <c r="E4580" t="str">
        <f>IF(HLOOKUP("Category",'vInfo (Imported)'!$1:$5000,A4580,FALSE)&gt;0,
HLOOKUP("Category",'vInfo (Imported)'!$1:$5000,A4580,FALSE),
"")</f>
        <v/>
      </c>
      <c r="F4580" t="str">
        <f>IF(HLOOKUP("OS according to the configuration file",'vInfo (Imported)'!$1:$5000,A4580,FALSE)&gt;0,
HLOOKUP("OS according to the configuration file",'vInfo (Imported)'!$1:$5000,A4580,FALSE),
"")</f>
        <v/>
      </c>
      <c r="G4580" s="1" t="str">
        <f>IF(HLOOKUP("Cluster",'vInfo (Imported)'!$1:$5000,A4580,FALSE)&gt;0,
HLOOKUP("Cluster",'vInfo (Imported)'!$1:$5000,A4580,FALSE),
"")</f>
        <v/>
      </c>
      <c r="K4580" s="28">
        <f>'vCluster (Imported)'!A4580</f>
        <v>0</v>
      </c>
      <c r="L4580">
        <f t="shared" si="429"/>
        <v>0</v>
      </c>
      <c r="M4580">
        <f t="shared" si="430"/>
        <v>0</v>
      </c>
      <c r="N4580">
        <f t="shared" si="431"/>
        <v>0</v>
      </c>
      <c r="O4580" s="1">
        <f t="shared" si="432"/>
        <v>0</v>
      </c>
      <c r="P4580">
        <f>SUMIFS('vCluster (Imported)'!$G:$G,'vCluster (Imported)'!$A:$A,K4580)</f>
        <v>0</v>
      </c>
      <c r="Q4580">
        <f t="shared" si="433"/>
        <v>0</v>
      </c>
    </row>
    <row r="4581" spans="1:17" x14ac:dyDescent="0.3">
      <c r="A4581">
        <f t="shared" si="428"/>
        <v>4581</v>
      </c>
      <c r="B4581" t="str">
        <f>IF(HLOOKUP("Memory",'vInfo (Imported)'!$1:$5000,A4581,FALSE)&gt;0,HLOOKUP("Memory",'vInfo (Imported)'!$1:$5000,A4581,FALSE),"")</f>
        <v/>
      </c>
      <c r="C4581" t="str">
        <f>IF(HLOOKUP("CPUs",'vInfo (Imported)'!$1:$5000,A4581,FALSE)&gt;0,
HLOOKUP("CPUs",'vInfo (Imported)'!$1:$5000,A4581,FALSE),
"")</f>
        <v/>
      </c>
      <c r="D4581" t="str">
        <f>IF(HLOOKUP($D$1,'vInfo (Imported)'!$1:$5000,A4581,FALSE)&gt;0,
HLOOKUP($D$1,'vInfo (Imported)'!$1:$5000,A4581,FALSE),
"")</f>
        <v/>
      </c>
      <c r="E4581" t="str">
        <f>IF(HLOOKUP("Category",'vInfo (Imported)'!$1:$5000,A4581,FALSE)&gt;0,
HLOOKUP("Category",'vInfo (Imported)'!$1:$5000,A4581,FALSE),
"")</f>
        <v/>
      </c>
      <c r="F4581" t="str">
        <f>IF(HLOOKUP("OS according to the configuration file",'vInfo (Imported)'!$1:$5000,A4581,FALSE)&gt;0,
HLOOKUP("OS according to the configuration file",'vInfo (Imported)'!$1:$5000,A4581,FALSE),
"")</f>
        <v/>
      </c>
      <c r="G4581" s="1" t="str">
        <f>IF(HLOOKUP("Cluster",'vInfo (Imported)'!$1:$5000,A4581,FALSE)&gt;0,
HLOOKUP("Cluster",'vInfo (Imported)'!$1:$5000,A4581,FALSE),
"")</f>
        <v/>
      </c>
      <c r="K4581" s="28">
        <f>'vCluster (Imported)'!A4581</f>
        <v>0</v>
      </c>
      <c r="L4581">
        <f t="shared" si="429"/>
        <v>0</v>
      </c>
      <c r="M4581">
        <f t="shared" si="430"/>
        <v>0</v>
      </c>
      <c r="N4581">
        <f t="shared" si="431"/>
        <v>0</v>
      </c>
      <c r="O4581" s="1">
        <f t="shared" si="432"/>
        <v>0</v>
      </c>
      <c r="P4581">
        <f>SUMIFS('vCluster (Imported)'!$G:$G,'vCluster (Imported)'!$A:$A,K4581)</f>
        <v>0</v>
      </c>
      <c r="Q4581">
        <f t="shared" si="433"/>
        <v>0</v>
      </c>
    </row>
    <row r="4582" spans="1:17" x14ac:dyDescent="0.3">
      <c r="A4582">
        <f t="shared" si="428"/>
        <v>4582</v>
      </c>
      <c r="B4582" t="str">
        <f>IF(HLOOKUP("Memory",'vInfo (Imported)'!$1:$5000,A4582,FALSE)&gt;0,HLOOKUP("Memory",'vInfo (Imported)'!$1:$5000,A4582,FALSE),"")</f>
        <v/>
      </c>
      <c r="C4582" t="str">
        <f>IF(HLOOKUP("CPUs",'vInfo (Imported)'!$1:$5000,A4582,FALSE)&gt;0,
HLOOKUP("CPUs",'vInfo (Imported)'!$1:$5000,A4582,FALSE),
"")</f>
        <v/>
      </c>
      <c r="D4582" t="str">
        <f>IF(HLOOKUP($D$1,'vInfo (Imported)'!$1:$5000,A4582,FALSE)&gt;0,
HLOOKUP($D$1,'vInfo (Imported)'!$1:$5000,A4582,FALSE),
"")</f>
        <v/>
      </c>
      <c r="E4582" t="str">
        <f>IF(HLOOKUP("Category",'vInfo (Imported)'!$1:$5000,A4582,FALSE)&gt;0,
HLOOKUP("Category",'vInfo (Imported)'!$1:$5000,A4582,FALSE),
"")</f>
        <v/>
      </c>
      <c r="F4582" t="str">
        <f>IF(HLOOKUP("OS according to the configuration file",'vInfo (Imported)'!$1:$5000,A4582,FALSE)&gt;0,
HLOOKUP("OS according to the configuration file",'vInfo (Imported)'!$1:$5000,A4582,FALSE),
"")</f>
        <v/>
      </c>
      <c r="G4582" s="1" t="str">
        <f>IF(HLOOKUP("Cluster",'vInfo (Imported)'!$1:$5000,A4582,FALSE)&gt;0,
HLOOKUP("Cluster",'vInfo (Imported)'!$1:$5000,A4582,FALSE),
"")</f>
        <v/>
      </c>
      <c r="K4582" s="28">
        <f>'vCluster (Imported)'!A4582</f>
        <v>0</v>
      </c>
      <c r="L4582">
        <f t="shared" si="429"/>
        <v>0</v>
      </c>
      <c r="M4582">
        <f t="shared" si="430"/>
        <v>0</v>
      </c>
      <c r="N4582">
        <f t="shared" si="431"/>
        <v>0</v>
      </c>
      <c r="O4582" s="1">
        <f t="shared" si="432"/>
        <v>0</v>
      </c>
      <c r="P4582">
        <f>SUMIFS('vCluster (Imported)'!$G:$G,'vCluster (Imported)'!$A:$A,K4582)</f>
        <v>0</v>
      </c>
      <c r="Q4582">
        <f t="shared" si="433"/>
        <v>0</v>
      </c>
    </row>
    <row r="4583" spans="1:17" x14ac:dyDescent="0.3">
      <c r="A4583">
        <f t="shared" si="428"/>
        <v>4583</v>
      </c>
      <c r="B4583" t="str">
        <f>IF(HLOOKUP("Memory",'vInfo (Imported)'!$1:$5000,A4583,FALSE)&gt;0,HLOOKUP("Memory",'vInfo (Imported)'!$1:$5000,A4583,FALSE),"")</f>
        <v/>
      </c>
      <c r="C4583" t="str">
        <f>IF(HLOOKUP("CPUs",'vInfo (Imported)'!$1:$5000,A4583,FALSE)&gt;0,
HLOOKUP("CPUs",'vInfo (Imported)'!$1:$5000,A4583,FALSE),
"")</f>
        <v/>
      </c>
      <c r="D4583" t="str">
        <f>IF(HLOOKUP($D$1,'vInfo (Imported)'!$1:$5000,A4583,FALSE)&gt;0,
HLOOKUP($D$1,'vInfo (Imported)'!$1:$5000,A4583,FALSE),
"")</f>
        <v/>
      </c>
      <c r="E4583" t="str">
        <f>IF(HLOOKUP("Category",'vInfo (Imported)'!$1:$5000,A4583,FALSE)&gt;0,
HLOOKUP("Category",'vInfo (Imported)'!$1:$5000,A4583,FALSE),
"")</f>
        <v/>
      </c>
      <c r="F4583" t="str">
        <f>IF(HLOOKUP("OS according to the configuration file",'vInfo (Imported)'!$1:$5000,A4583,FALSE)&gt;0,
HLOOKUP("OS according to the configuration file",'vInfo (Imported)'!$1:$5000,A4583,FALSE),
"")</f>
        <v/>
      </c>
      <c r="G4583" s="1" t="str">
        <f>IF(HLOOKUP("Cluster",'vInfo (Imported)'!$1:$5000,A4583,FALSE)&gt;0,
HLOOKUP("Cluster",'vInfo (Imported)'!$1:$5000,A4583,FALSE),
"")</f>
        <v/>
      </c>
      <c r="K4583" s="28">
        <f>'vCluster (Imported)'!A4583</f>
        <v>0</v>
      </c>
      <c r="L4583">
        <f t="shared" si="429"/>
        <v>0</v>
      </c>
      <c r="M4583">
        <f t="shared" si="430"/>
        <v>0</v>
      </c>
      <c r="N4583">
        <f t="shared" si="431"/>
        <v>0</v>
      </c>
      <c r="O4583" s="1">
        <f t="shared" si="432"/>
        <v>0</v>
      </c>
      <c r="P4583">
        <f>SUMIFS('vCluster (Imported)'!$G:$G,'vCluster (Imported)'!$A:$A,K4583)</f>
        <v>0</v>
      </c>
      <c r="Q4583">
        <f t="shared" si="433"/>
        <v>0</v>
      </c>
    </row>
    <row r="4584" spans="1:17" x14ac:dyDescent="0.3">
      <c r="A4584">
        <f t="shared" si="428"/>
        <v>4584</v>
      </c>
      <c r="B4584" t="str">
        <f>IF(HLOOKUP("Memory",'vInfo (Imported)'!$1:$5000,A4584,FALSE)&gt;0,HLOOKUP("Memory",'vInfo (Imported)'!$1:$5000,A4584,FALSE),"")</f>
        <v/>
      </c>
      <c r="C4584" t="str">
        <f>IF(HLOOKUP("CPUs",'vInfo (Imported)'!$1:$5000,A4584,FALSE)&gt;0,
HLOOKUP("CPUs",'vInfo (Imported)'!$1:$5000,A4584,FALSE),
"")</f>
        <v/>
      </c>
      <c r="D4584" t="str">
        <f>IF(HLOOKUP($D$1,'vInfo (Imported)'!$1:$5000,A4584,FALSE)&gt;0,
HLOOKUP($D$1,'vInfo (Imported)'!$1:$5000,A4584,FALSE),
"")</f>
        <v/>
      </c>
      <c r="E4584" t="str">
        <f>IF(HLOOKUP("Category",'vInfo (Imported)'!$1:$5000,A4584,FALSE)&gt;0,
HLOOKUP("Category",'vInfo (Imported)'!$1:$5000,A4584,FALSE),
"")</f>
        <v/>
      </c>
      <c r="F4584" t="str">
        <f>IF(HLOOKUP("OS according to the configuration file",'vInfo (Imported)'!$1:$5000,A4584,FALSE)&gt;0,
HLOOKUP("OS according to the configuration file",'vInfo (Imported)'!$1:$5000,A4584,FALSE),
"")</f>
        <v/>
      </c>
      <c r="G4584" s="1" t="str">
        <f>IF(HLOOKUP("Cluster",'vInfo (Imported)'!$1:$5000,A4584,FALSE)&gt;0,
HLOOKUP("Cluster",'vInfo (Imported)'!$1:$5000,A4584,FALSE),
"")</f>
        <v/>
      </c>
      <c r="K4584" s="28">
        <f>'vCluster (Imported)'!A4584</f>
        <v>0</v>
      </c>
      <c r="L4584">
        <f t="shared" si="429"/>
        <v>0</v>
      </c>
      <c r="M4584">
        <f t="shared" si="430"/>
        <v>0</v>
      </c>
      <c r="N4584">
        <f t="shared" si="431"/>
        <v>0</v>
      </c>
      <c r="O4584" s="1">
        <f t="shared" si="432"/>
        <v>0</v>
      </c>
      <c r="P4584">
        <f>SUMIFS('vCluster (Imported)'!$G:$G,'vCluster (Imported)'!$A:$A,K4584)</f>
        <v>0</v>
      </c>
      <c r="Q4584">
        <f t="shared" si="433"/>
        <v>0</v>
      </c>
    </row>
    <row r="4585" spans="1:17" x14ac:dyDescent="0.3">
      <c r="A4585">
        <f t="shared" si="428"/>
        <v>4585</v>
      </c>
      <c r="B4585" t="str">
        <f>IF(HLOOKUP("Memory",'vInfo (Imported)'!$1:$5000,A4585,FALSE)&gt;0,HLOOKUP("Memory",'vInfo (Imported)'!$1:$5000,A4585,FALSE),"")</f>
        <v/>
      </c>
      <c r="C4585" t="str">
        <f>IF(HLOOKUP("CPUs",'vInfo (Imported)'!$1:$5000,A4585,FALSE)&gt;0,
HLOOKUP("CPUs",'vInfo (Imported)'!$1:$5000,A4585,FALSE),
"")</f>
        <v/>
      </c>
      <c r="D4585" t="str">
        <f>IF(HLOOKUP($D$1,'vInfo (Imported)'!$1:$5000,A4585,FALSE)&gt;0,
HLOOKUP($D$1,'vInfo (Imported)'!$1:$5000,A4585,FALSE),
"")</f>
        <v/>
      </c>
      <c r="E4585" t="str">
        <f>IF(HLOOKUP("Category",'vInfo (Imported)'!$1:$5000,A4585,FALSE)&gt;0,
HLOOKUP("Category",'vInfo (Imported)'!$1:$5000,A4585,FALSE),
"")</f>
        <v/>
      </c>
      <c r="F4585" t="str">
        <f>IF(HLOOKUP("OS according to the configuration file",'vInfo (Imported)'!$1:$5000,A4585,FALSE)&gt;0,
HLOOKUP("OS according to the configuration file",'vInfo (Imported)'!$1:$5000,A4585,FALSE),
"")</f>
        <v/>
      </c>
      <c r="G4585" s="1" t="str">
        <f>IF(HLOOKUP("Cluster",'vInfo (Imported)'!$1:$5000,A4585,FALSE)&gt;0,
HLOOKUP("Cluster",'vInfo (Imported)'!$1:$5000,A4585,FALSE),
"")</f>
        <v/>
      </c>
      <c r="K4585" s="28">
        <f>'vCluster (Imported)'!A4585</f>
        <v>0</v>
      </c>
      <c r="L4585">
        <f t="shared" si="429"/>
        <v>0</v>
      </c>
      <c r="M4585">
        <f t="shared" si="430"/>
        <v>0</v>
      </c>
      <c r="N4585">
        <f t="shared" si="431"/>
        <v>0</v>
      </c>
      <c r="O4585" s="1">
        <f t="shared" si="432"/>
        <v>0</v>
      </c>
      <c r="P4585">
        <f>SUMIFS('vCluster (Imported)'!$G:$G,'vCluster (Imported)'!$A:$A,K4585)</f>
        <v>0</v>
      </c>
      <c r="Q4585">
        <f t="shared" si="433"/>
        <v>0</v>
      </c>
    </row>
    <row r="4586" spans="1:17" x14ac:dyDescent="0.3">
      <c r="A4586">
        <f t="shared" si="428"/>
        <v>4586</v>
      </c>
      <c r="B4586" t="str">
        <f>IF(HLOOKUP("Memory",'vInfo (Imported)'!$1:$5000,A4586,FALSE)&gt;0,HLOOKUP("Memory",'vInfo (Imported)'!$1:$5000,A4586,FALSE),"")</f>
        <v/>
      </c>
      <c r="C4586" t="str">
        <f>IF(HLOOKUP("CPUs",'vInfo (Imported)'!$1:$5000,A4586,FALSE)&gt;0,
HLOOKUP("CPUs",'vInfo (Imported)'!$1:$5000,A4586,FALSE),
"")</f>
        <v/>
      </c>
      <c r="D4586" t="str">
        <f>IF(HLOOKUP($D$1,'vInfo (Imported)'!$1:$5000,A4586,FALSE)&gt;0,
HLOOKUP($D$1,'vInfo (Imported)'!$1:$5000,A4586,FALSE),
"")</f>
        <v/>
      </c>
      <c r="E4586" t="str">
        <f>IF(HLOOKUP("Category",'vInfo (Imported)'!$1:$5000,A4586,FALSE)&gt;0,
HLOOKUP("Category",'vInfo (Imported)'!$1:$5000,A4586,FALSE),
"")</f>
        <v/>
      </c>
      <c r="F4586" t="str">
        <f>IF(HLOOKUP("OS according to the configuration file",'vInfo (Imported)'!$1:$5000,A4586,FALSE)&gt;0,
HLOOKUP("OS according to the configuration file",'vInfo (Imported)'!$1:$5000,A4586,FALSE),
"")</f>
        <v/>
      </c>
      <c r="G4586" s="1" t="str">
        <f>IF(HLOOKUP("Cluster",'vInfo (Imported)'!$1:$5000,A4586,FALSE)&gt;0,
HLOOKUP("Cluster",'vInfo (Imported)'!$1:$5000,A4586,FALSE),
"")</f>
        <v/>
      </c>
      <c r="K4586" s="28">
        <f>'vCluster (Imported)'!A4586</f>
        <v>0</v>
      </c>
      <c r="L4586">
        <f t="shared" si="429"/>
        <v>0</v>
      </c>
      <c r="M4586">
        <f t="shared" si="430"/>
        <v>0</v>
      </c>
      <c r="N4586">
        <f t="shared" si="431"/>
        <v>0</v>
      </c>
      <c r="O4586" s="1">
        <f t="shared" si="432"/>
        <v>0</v>
      </c>
      <c r="P4586">
        <f>SUMIFS('vCluster (Imported)'!$G:$G,'vCluster (Imported)'!$A:$A,K4586)</f>
        <v>0</v>
      </c>
      <c r="Q4586">
        <f t="shared" si="433"/>
        <v>0</v>
      </c>
    </row>
    <row r="4587" spans="1:17" x14ac:dyDescent="0.3">
      <c r="A4587">
        <f t="shared" si="428"/>
        <v>4587</v>
      </c>
      <c r="B4587" t="str">
        <f>IF(HLOOKUP("Memory",'vInfo (Imported)'!$1:$5000,A4587,FALSE)&gt;0,HLOOKUP("Memory",'vInfo (Imported)'!$1:$5000,A4587,FALSE),"")</f>
        <v/>
      </c>
      <c r="C4587" t="str">
        <f>IF(HLOOKUP("CPUs",'vInfo (Imported)'!$1:$5000,A4587,FALSE)&gt;0,
HLOOKUP("CPUs",'vInfo (Imported)'!$1:$5000,A4587,FALSE),
"")</f>
        <v/>
      </c>
      <c r="D4587" t="str">
        <f>IF(HLOOKUP($D$1,'vInfo (Imported)'!$1:$5000,A4587,FALSE)&gt;0,
HLOOKUP($D$1,'vInfo (Imported)'!$1:$5000,A4587,FALSE),
"")</f>
        <v/>
      </c>
      <c r="E4587" t="str">
        <f>IF(HLOOKUP("Category",'vInfo (Imported)'!$1:$5000,A4587,FALSE)&gt;0,
HLOOKUP("Category",'vInfo (Imported)'!$1:$5000,A4587,FALSE),
"")</f>
        <v/>
      </c>
      <c r="F4587" t="str">
        <f>IF(HLOOKUP("OS according to the configuration file",'vInfo (Imported)'!$1:$5000,A4587,FALSE)&gt;0,
HLOOKUP("OS according to the configuration file",'vInfo (Imported)'!$1:$5000,A4587,FALSE),
"")</f>
        <v/>
      </c>
      <c r="G4587" s="1" t="str">
        <f>IF(HLOOKUP("Cluster",'vInfo (Imported)'!$1:$5000,A4587,FALSE)&gt;0,
HLOOKUP("Cluster",'vInfo (Imported)'!$1:$5000,A4587,FALSE),
"")</f>
        <v/>
      </c>
      <c r="K4587" s="28">
        <f>'vCluster (Imported)'!A4587</f>
        <v>0</v>
      </c>
      <c r="L4587">
        <f t="shared" si="429"/>
        <v>0</v>
      </c>
      <c r="M4587">
        <f t="shared" si="430"/>
        <v>0</v>
      </c>
      <c r="N4587">
        <f t="shared" si="431"/>
        <v>0</v>
      </c>
      <c r="O4587" s="1">
        <f t="shared" si="432"/>
        <v>0</v>
      </c>
      <c r="P4587">
        <f>SUMIFS('vCluster (Imported)'!$G:$G,'vCluster (Imported)'!$A:$A,K4587)</f>
        <v>0</v>
      </c>
      <c r="Q4587">
        <f t="shared" si="433"/>
        <v>0</v>
      </c>
    </row>
    <row r="4588" spans="1:17" x14ac:dyDescent="0.3">
      <c r="A4588">
        <f t="shared" si="428"/>
        <v>4588</v>
      </c>
      <c r="B4588" t="str">
        <f>IF(HLOOKUP("Memory",'vInfo (Imported)'!$1:$5000,A4588,FALSE)&gt;0,HLOOKUP("Memory",'vInfo (Imported)'!$1:$5000,A4588,FALSE),"")</f>
        <v/>
      </c>
      <c r="C4588" t="str">
        <f>IF(HLOOKUP("CPUs",'vInfo (Imported)'!$1:$5000,A4588,FALSE)&gt;0,
HLOOKUP("CPUs",'vInfo (Imported)'!$1:$5000,A4588,FALSE),
"")</f>
        <v/>
      </c>
      <c r="D4588" t="str">
        <f>IF(HLOOKUP($D$1,'vInfo (Imported)'!$1:$5000,A4588,FALSE)&gt;0,
HLOOKUP($D$1,'vInfo (Imported)'!$1:$5000,A4588,FALSE),
"")</f>
        <v/>
      </c>
      <c r="E4588" t="str">
        <f>IF(HLOOKUP("Category",'vInfo (Imported)'!$1:$5000,A4588,FALSE)&gt;0,
HLOOKUP("Category",'vInfo (Imported)'!$1:$5000,A4588,FALSE),
"")</f>
        <v/>
      </c>
      <c r="F4588" t="str">
        <f>IF(HLOOKUP("OS according to the configuration file",'vInfo (Imported)'!$1:$5000,A4588,FALSE)&gt;0,
HLOOKUP("OS according to the configuration file",'vInfo (Imported)'!$1:$5000,A4588,FALSE),
"")</f>
        <v/>
      </c>
      <c r="G4588" s="1" t="str">
        <f>IF(HLOOKUP("Cluster",'vInfo (Imported)'!$1:$5000,A4588,FALSE)&gt;0,
HLOOKUP("Cluster",'vInfo (Imported)'!$1:$5000,A4588,FALSE),
"")</f>
        <v/>
      </c>
      <c r="K4588" s="28">
        <f>'vCluster (Imported)'!A4588</f>
        <v>0</v>
      </c>
      <c r="L4588">
        <f t="shared" si="429"/>
        <v>0</v>
      </c>
      <c r="M4588">
        <f t="shared" si="430"/>
        <v>0</v>
      </c>
      <c r="N4588">
        <f t="shared" si="431"/>
        <v>0</v>
      </c>
      <c r="O4588" s="1">
        <f t="shared" si="432"/>
        <v>0</v>
      </c>
      <c r="P4588">
        <f>SUMIFS('vCluster (Imported)'!$G:$G,'vCluster (Imported)'!$A:$A,K4588)</f>
        <v>0</v>
      </c>
      <c r="Q4588">
        <f t="shared" si="433"/>
        <v>0</v>
      </c>
    </row>
    <row r="4589" spans="1:17" x14ac:dyDescent="0.3">
      <c r="A4589">
        <f t="shared" si="428"/>
        <v>4589</v>
      </c>
      <c r="B4589" t="str">
        <f>IF(HLOOKUP("Memory",'vInfo (Imported)'!$1:$5000,A4589,FALSE)&gt;0,HLOOKUP("Memory",'vInfo (Imported)'!$1:$5000,A4589,FALSE),"")</f>
        <v/>
      </c>
      <c r="C4589" t="str">
        <f>IF(HLOOKUP("CPUs",'vInfo (Imported)'!$1:$5000,A4589,FALSE)&gt;0,
HLOOKUP("CPUs",'vInfo (Imported)'!$1:$5000,A4589,FALSE),
"")</f>
        <v/>
      </c>
      <c r="D4589" t="str">
        <f>IF(HLOOKUP($D$1,'vInfo (Imported)'!$1:$5000,A4589,FALSE)&gt;0,
HLOOKUP($D$1,'vInfo (Imported)'!$1:$5000,A4589,FALSE),
"")</f>
        <v/>
      </c>
      <c r="E4589" t="str">
        <f>IF(HLOOKUP("Category",'vInfo (Imported)'!$1:$5000,A4589,FALSE)&gt;0,
HLOOKUP("Category",'vInfo (Imported)'!$1:$5000,A4589,FALSE),
"")</f>
        <v/>
      </c>
      <c r="F4589" t="str">
        <f>IF(HLOOKUP("OS according to the configuration file",'vInfo (Imported)'!$1:$5000,A4589,FALSE)&gt;0,
HLOOKUP("OS according to the configuration file",'vInfo (Imported)'!$1:$5000,A4589,FALSE),
"")</f>
        <v/>
      </c>
      <c r="G4589" s="1" t="str">
        <f>IF(HLOOKUP("Cluster",'vInfo (Imported)'!$1:$5000,A4589,FALSE)&gt;0,
HLOOKUP("Cluster",'vInfo (Imported)'!$1:$5000,A4589,FALSE),
"")</f>
        <v/>
      </c>
      <c r="K4589" s="28">
        <f>'vCluster (Imported)'!A4589</f>
        <v>0</v>
      </c>
      <c r="L4589">
        <f t="shared" si="429"/>
        <v>0</v>
      </c>
      <c r="M4589">
        <f t="shared" si="430"/>
        <v>0</v>
      </c>
      <c r="N4589">
        <f t="shared" si="431"/>
        <v>0</v>
      </c>
      <c r="O4589" s="1">
        <f t="shared" si="432"/>
        <v>0</v>
      </c>
      <c r="P4589">
        <f>SUMIFS('vCluster (Imported)'!$G:$G,'vCluster (Imported)'!$A:$A,K4589)</f>
        <v>0</v>
      </c>
      <c r="Q4589">
        <f t="shared" si="433"/>
        <v>0</v>
      </c>
    </row>
    <row r="4590" spans="1:17" x14ac:dyDescent="0.3">
      <c r="A4590">
        <f t="shared" si="428"/>
        <v>4590</v>
      </c>
      <c r="B4590" t="str">
        <f>IF(HLOOKUP("Memory",'vInfo (Imported)'!$1:$5000,A4590,FALSE)&gt;0,HLOOKUP("Memory",'vInfo (Imported)'!$1:$5000,A4590,FALSE),"")</f>
        <v/>
      </c>
      <c r="C4590" t="str">
        <f>IF(HLOOKUP("CPUs",'vInfo (Imported)'!$1:$5000,A4590,FALSE)&gt;0,
HLOOKUP("CPUs",'vInfo (Imported)'!$1:$5000,A4590,FALSE),
"")</f>
        <v/>
      </c>
      <c r="D4590" t="str">
        <f>IF(HLOOKUP($D$1,'vInfo (Imported)'!$1:$5000,A4590,FALSE)&gt;0,
HLOOKUP($D$1,'vInfo (Imported)'!$1:$5000,A4590,FALSE),
"")</f>
        <v/>
      </c>
      <c r="E4590" t="str">
        <f>IF(HLOOKUP("Category",'vInfo (Imported)'!$1:$5000,A4590,FALSE)&gt;0,
HLOOKUP("Category",'vInfo (Imported)'!$1:$5000,A4590,FALSE),
"")</f>
        <v/>
      </c>
      <c r="F4590" t="str">
        <f>IF(HLOOKUP("OS according to the configuration file",'vInfo (Imported)'!$1:$5000,A4590,FALSE)&gt;0,
HLOOKUP("OS according to the configuration file",'vInfo (Imported)'!$1:$5000,A4590,FALSE),
"")</f>
        <v/>
      </c>
      <c r="G4590" s="1" t="str">
        <f>IF(HLOOKUP("Cluster",'vInfo (Imported)'!$1:$5000,A4590,FALSE)&gt;0,
HLOOKUP("Cluster",'vInfo (Imported)'!$1:$5000,A4590,FALSE),
"")</f>
        <v/>
      </c>
      <c r="K4590" s="28">
        <f>'vCluster (Imported)'!A4590</f>
        <v>0</v>
      </c>
      <c r="L4590">
        <f t="shared" si="429"/>
        <v>0</v>
      </c>
      <c r="M4590">
        <f t="shared" si="430"/>
        <v>0</v>
      </c>
      <c r="N4590">
        <f t="shared" si="431"/>
        <v>0</v>
      </c>
      <c r="O4590" s="1">
        <f t="shared" si="432"/>
        <v>0</v>
      </c>
      <c r="P4590">
        <f>SUMIFS('vCluster (Imported)'!$G:$G,'vCluster (Imported)'!$A:$A,K4590)</f>
        <v>0</v>
      </c>
      <c r="Q4590">
        <f t="shared" si="433"/>
        <v>0</v>
      </c>
    </row>
    <row r="4591" spans="1:17" x14ac:dyDescent="0.3">
      <c r="A4591">
        <f t="shared" si="428"/>
        <v>4591</v>
      </c>
      <c r="B4591" t="str">
        <f>IF(HLOOKUP("Memory",'vInfo (Imported)'!$1:$5000,A4591,FALSE)&gt;0,HLOOKUP("Memory",'vInfo (Imported)'!$1:$5000,A4591,FALSE),"")</f>
        <v/>
      </c>
      <c r="C4591" t="str">
        <f>IF(HLOOKUP("CPUs",'vInfo (Imported)'!$1:$5000,A4591,FALSE)&gt;0,
HLOOKUP("CPUs",'vInfo (Imported)'!$1:$5000,A4591,FALSE),
"")</f>
        <v/>
      </c>
      <c r="D4591" t="str">
        <f>IF(HLOOKUP($D$1,'vInfo (Imported)'!$1:$5000,A4591,FALSE)&gt;0,
HLOOKUP($D$1,'vInfo (Imported)'!$1:$5000,A4591,FALSE),
"")</f>
        <v/>
      </c>
      <c r="E4591" t="str">
        <f>IF(HLOOKUP("Category",'vInfo (Imported)'!$1:$5000,A4591,FALSE)&gt;0,
HLOOKUP("Category",'vInfo (Imported)'!$1:$5000,A4591,FALSE),
"")</f>
        <v/>
      </c>
      <c r="F4591" t="str">
        <f>IF(HLOOKUP("OS according to the configuration file",'vInfo (Imported)'!$1:$5000,A4591,FALSE)&gt;0,
HLOOKUP("OS according to the configuration file",'vInfo (Imported)'!$1:$5000,A4591,FALSE),
"")</f>
        <v/>
      </c>
      <c r="G4591" s="1" t="str">
        <f>IF(HLOOKUP("Cluster",'vInfo (Imported)'!$1:$5000,A4591,FALSE)&gt;0,
HLOOKUP("Cluster",'vInfo (Imported)'!$1:$5000,A4591,FALSE),
"")</f>
        <v/>
      </c>
      <c r="K4591" s="28">
        <f>'vCluster (Imported)'!A4591</f>
        <v>0</v>
      </c>
      <c r="L4591">
        <f t="shared" si="429"/>
        <v>0</v>
      </c>
      <c r="M4591">
        <f t="shared" si="430"/>
        <v>0</v>
      </c>
      <c r="N4591">
        <f t="shared" si="431"/>
        <v>0</v>
      </c>
      <c r="O4591" s="1">
        <f t="shared" si="432"/>
        <v>0</v>
      </c>
      <c r="P4591">
        <f>SUMIFS('vCluster (Imported)'!$G:$G,'vCluster (Imported)'!$A:$A,K4591)</f>
        <v>0</v>
      </c>
      <c r="Q4591">
        <f t="shared" si="433"/>
        <v>0</v>
      </c>
    </row>
    <row r="4592" spans="1:17" x14ac:dyDescent="0.3">
      <c r="A4592">
        <f t="shared" si="428"/>
        <v>4592</v>
      </c>
      <c r="B4592" t="str">
        <f>IF(HLOOKUP("Memory",'vInfo (Imported)'!$1:$5000,A4592,FALSE)&gt;0,HLOOKUP("Memory",'vInfo (Imported)'!$1:$5000,A4592,FALSE),"")</f>
        <v/>
      </c>
      <c r="C4592" t="str">
        <f>IF(HLOOKUP("CPUs",'vInfo (Imported)'!$1:$5000,A4592,FALSE)&gt;0,
HLOOKUP("CPUs",'vInfo (Imported)'!$1:$5000,A4592,FALSE),
"")</f>
        <v/>
      </c>
      <c r="D4592" t="str">
        <f>IF(HLOOKUP($D$1,'vInfo (Imported)'!$1:$5000,A4592,FALSE)&gt;0,
HLOOKUP($D$1,'vInfo (Imported)'!$1:$5000,A4592,FALSE),
"")</f>
        <v/>
      </c>
      <c r="E4592" t="str">
        <f>IF(HLOOKUP("Category",'vInfo (Imported)'!$1:$5000,A4592,FALSE)&gt;0,
HLOOKUP("Category",'vInfo (Imported)'!$1:$5000,A4592,FALSE),
"")</f>
        <v/>
      </c>
      <c r="F4592" t="str">
        <f>IF(HLOOKUP("OS according to the configuration file",'vInfo (Imported)'!$1:$5000,A4592,FALSE)&gt;0,
HLOOKUP("OS according to the configuration file",'vInfo (Imported)'!$1:$5000,A4592,FALSE),
"")</f>
        <v/>
      </c>
      <c r="G4592" s="1" t="str">
        <f>IF(HLOOKUP("Cluster",'vInfo (Imported)'!$1:$5000,A4592,FALSE)&gt;0,
HLOOKUP("Cluster",'vInfo (Imported)'!$1:$5000,A4592,FALSE),
"")</f>
        <v/>
      </c>
      <c r="K4592" s="28">
        <f>'vCluster (Imported)'!A4592</f>
        <v>0</v>
      </c>
      <c r="L4592">
        <f t="shared" si="429"/>
        <v>0</v>
      </c>
      <c r="M4592">
        <f t="shared" si="430"/>
        <v>0</v>
      </c>
      <c r="N4592">
        <f t="shared" si="431"/>
        <v>0</v>
      </c>
      <c r="O4592" s="1">
        <f t="shared" si="432"/>
        <v>0</v>
      </c>
      <c r="P4592">
        <f>SUMIFS('vCluster (Imported)'!$G:$G,'vCluster (Imported)'!$A:$A,K4592)</f>
        <v>0</v>
      </c>
      <c r="Q4592">
        <f t="shared" si="433"/>
        <v>0</v>
      </c>
    </row>
    <row r="4593" spans="1:17" x14ac:dyDescent="0.3">
      <c r="A4593">
        <f t="shared" si="428"/>
        <v>4593</v>
      </c>
      <c r="B4593" t="str">
        <f>IF(HLOOKUP("Memory",'vInfo (Imported)'!$1:$5000,A4593,FALSE)&gt;0,HLOOKUP("Memory",'vInfo (Imported)'!$1:$5000,A4593,FALSE),"")</f>
        <v/>
      </c>
      <c r="C4593" t="str">
        <f>IF(HLOOKUP("CPUs",'vInfo (Imported)'!$1:$5000,A4593,FALSE)&gt;0,
HLOOKUP("CPUs",'vInfo (Imported)'!$1:$5000,A4593,FALSE),
"")</f>
        <v/>
      </c>
      <c r="D4593" t="str">
        <f>IF(HLOOKUP($D$1,'vInfo (Imported)'!$1:$5000,A4593,FALSE)&gt;0,
HLOOKUP($D$1,'vInfo (Imported)'!$1:$5000,A4593,FALSE),
"")</f>
        <v/>
      </c>
      <c r="E4593" t="str">
        <f>IF(HLOOKUP("Category",'vInfo (Imported)'!$1:$5000,A4593,FALSE)&gt;0,
HLOOKUP("Category",'vInfo (Imported)'!$1:$5000,A4593,FALSE),
"")</f>
        <v/>
      </c>
      <c r="F4593" t="str">
        <f>IF(HLOOKUP("OS according to the configuration file",'vInfo (Imported)'!$1:$5000,A4593,FALSE)&gt;0,
HLOOKUP("OS according to the configuration file",'vInfo (Imported)'!$1:$5000,A4593,FALSE),
"")</f>
        <v/>
      </c>
      <c r="G4593" s="1" t="str">
        <f>IF(HLOOKUP("Cluster",'vInfo (Imported)'!$1:$5000,A4593,FALSE)&gt;0,
HLOOKUP("Cluster",'vInfo (Imported)'!$1:$5000,A4593,FALSE),
"")</f>
        <v/>
      </c>
      <c r="K4593" s="28">
        <f>'vCluster (Imported)'!A4593</f>
        <v>0</v>
      </c>
      <c r="L4593">
        <f t="shared" si="429"/>
        <v>0</v>
      </c>
      <c r="M4593">
        <f t="shared" si="430"/>
        <v>0</v>
      </c>
      <c r="N4593">
        <f t="shared" si="431"/>
        <v>0</v>
      </c>
      <c r="O4593" s="1">
        <f t="shared" si="432"/>
        <v>0</v>
      </c>
      <c r="P4593">
        <f>SUMIFS('vCluster (Imported)'!$G:$G,'vCluster (Imported)'!$A:$A,K4593)</f>
        <v>0</v>
      </c>
      <c r="Q4593">
        <f t="shared" si="433"/>
        <v>0</v>
      </c>
    </row>
    <row r="4594" spans="1:17" x14ac:dyDescent="0.3">
      <c r="A4594">
        <f t="shared" si="428"/>
        <v>4594</v>
      </c>
      <c r="B4594" t="str">
        <f>IF(HLOOKUP("Memory",'vInfo (Imported)'!$1:$5000,A4594,FALSE)&gt;0,HLOOKUP("Memory",'vInfo (Imported)'!$1:$5000,A4594,FALSE),"")</f>
        <v/>
      </c>
      <c r="C4594" t="str">
        <f>IF(HLOOKUP("CPUs",'vInfo (Imported)'!$1:$5000,A4594,FALSE)&gt;0,
HLOOKUP("CPUs",'vInfo (Imported)'!$1:$5000,A4594,FALSE),
"")</f>
        <v/>
      </c>
      <c r="D4594" t="str">
        <f>IF(HLOOKUP($D$1,'vInfo (Imported)'!$1:$5000,A4594,FALSE)&gt;0,
HLOOKUP($D$1,'vInfo (Imported)'!$1:$5000,A4594,FALSE),
"")</f>
        <v/>
      </c>
      <c r="E4594" t="str">
        <f>IF(HLOOKUP("Category",'vInfo (Imported)'!$1:$5000,A4594,FALSE)&gt;0,
HLOOKUP("Category",'vInfo (Imported)'!$1:$5000,A4594,FALSE),
"")</f>
        <v/>
      </c>
      <c r="F4594" t="str">
        <f>IF(HLOOKUP("OS according to the configuration file",'vInfo (Imported)'!$1:$5000,A4594,FALSE)&gt;0,
HLOOKUP("OS according to the configuration file",'vInfo (Imported)'!$1:$5000,A4594,FALSE),
"")</f>
        <v/>
      </c>
      <c r="G4594" s="1" t="str">
        <f>IF(HLOOKUP("Cluster",'vInfo (Imported)'!$1:$5000,A4594,FALSE)&gt;0,
HLOOKUP("Cluster",'vInfo (Imported)'!$1:$5000,A4594,FALSE),
"")</f>
        <v/>
      </c>
      <c r="K4594" s="28">
        <f>'vCluster (Imported)'!A4594</f>
        <v>0</v>
      </c>
      <c r="L4594">
        <f t="shared" si="429"/>
        <v>0</v>
      </c>
      <c r="M4594">
        <f t="shared" si="430"/>
        <v>0</v>
      </c>
      <c r="N4594">
        <f t="shared" si="431"/>
        <v>0</v>
      </c>
      <c r="O4594" s="1">
        <f t="shared" si="432"/>
        <v>0</v>
      </c>
      <c r="P4594">
        <f>SUMIFS('vCluster (Imported)'!$G:$G,'vCluster (Imported)'!$A:$A,K4594)</f>
        <v>0</v>
      </c>
      <c r="Q4594">
        <f t="shared" si="433"/>
        <v>0</v>
      </c>
    </row>
    <row r="4595" spans="1:17" x14ac:dyDescent="0.3">
      <c r="A4595">
        <f t="shared" si="428"/>
        <v>4595</v>
      </c>
      <c r="B4595" t="str">
        <f>IF(HLOOKUP("Memory",'vInfo (Imported)'!$1:$5000,A4595,FALSE)&gt;0,HLOOKUP("Memory",'vInfo (Imported)'!$1:$5000,A4595,FALSE),"")</f>
        <v/>
      </c>
      <c r="C4595" t="str">
        <f>IF(HLOOKUP("CPUs",'vInfo (Imported)'!$1:$5000,A4595,FALSE)&gt;0,
HLOOKUP("CPUs",'vInfo (Imported)'!$1:$5000,A4595,FALSE),
"")</f>
        <v/>
      </c>
      <c r="D4595" t="str">
        <f>IF(HLOOKUP($D$1,'vInfo (Imported)'!$1:$5000,A4595,FALSE)&gt;0,
HLOOKUP($D$1,'vInfo (Imported)'!$1:$5000,A4595,FALSE),
"")</f>
        <v/>
      </c>
      <c r="E4595" t="str">
        <f>IF(HLOOKUP("Category",'vInfo (Imported)'!$1:$5000,A4595,FALSE)&gt;0,
HLOOKUP("Category",'vInfo (Imported)'!$1:$5000,A4595,FALSE),
"")</f>
        <v/>
      </c>
      <c r="F4595" t="str">
        <f>IF(HLOOKUP("OS according to the configuration file",'vInfo (Imported)'!$1:$5000,A4595,FALSE)&gt;0,
HLOOKUP("OS according to the configuration file",'vInfo (Imported)'!$1:$5000,A4595,FALSE),
"")</f>
        <v/>
      </c>
      <c r="G4595" s="1" t="str">
        <f>IF(HLOOKUP("Cluster",'vInfo (Imported)'!$1:$5000,A4595,FALSE)&gt;0,
HLOOKUP("Cluster",'vInfo (Imported)'!$1:$5000,A4595,FALSE),
"")</f>
        <v/>
      </c>
      <c r="K4595" s="28">
        <f>'vCluster (Imported)'!A4595</f>
        <v>0</v>
      </c>
      <c r="L4595">
        <f t="shared" si="429"/>
        <v>0</v>
      </c>
      <c r="M4595">
        <f t="shared" si="430"/>
        <v>0</v>
      </c>
      <c r="N4595">
        <f t="shared" si="431"/>
        <v>0</v>
      </c>
      <c r="O4595" s="1">
        <f t="shared" si="432"/>
        <v>0</v>
      </c>
      <c r="P4595">
        <f>SUMIFS('vCluster (Imported)'!$G:$G,'vCluster (Imported)'!$A:$A,K4595)</f>
        <v>0</v>
      </c>
      <c r="Q4595">
        <f t="shared" si="433"/>
        <v>0</v>
      </c>
    </row>
    <row r="4596" spans="1:17" x14ac:dyDescent="0.3">
      <c r="A4596">
        <f t="shared" si="428"/>
        <v>4596</v>
      </c>
      <c r="B4596" t="str">
        <f>IF(HLOOKUP("Memory",'vInfo (Imported)'!$1:$5000,A4596,FALSE)&gt;0,HLOOKUP("Memory",'vInfo (Imported)'!$1:$5000,A4596,FALSE),"")</f>
        <v/>
      </c>
      <c r="C4596" t="str">
        <f>IF(HLOOKUP("CPUs",'vInfo (Imported)'!$1:$5000,A4596,FALSE)&gt;0,
HLOOKUP("CPUs",'vInfo (Imported)'!$1:$5000,A4596,FALSE),
"")</f>
        <v/>
      </c>
      <c r="D4596" t="str">
        <f>IF(HLOOKUP($D$1,'vInfo (Imported)'!$1:$5000,A4596,FALSE)&gt;0,
HLOOKUP($D$1,'vInfo (Imported)'!$1:$5000,A4596,FALSE),
"")</f>
        <v/>
      </c>
      <c r="E4596" t="str">
        <f>IF(HLOOKUP("Category",'vInfo (Imported)'!$1:$5000,A4596,FALSE)&gt;0,
HLOOKUP("Category",'vInfo (Imported)'!$1:$5000,A4596,FALSE),
"")</f>
        <v/>
      </c>
      <c r="F4596" t="str">
        <f>IF(HLOOKUP("OS according to the configuration file",'vInfo (Imported)'!$1:$5000,A4596,FALSE)&gt;0,
HLOOKUP("OS according to the configuration file",'vInfo (Imported)'!$1:$5000,A4596,FALSE),
"")</f>
        <v/>
      </c>
      <c r="G4596" s="1" t="str">
        <f>IF(HLOOKUP("Cluster",'vInfo (Imported)'!$1:$5000,A4596,FALSE)&gt;0,
HLOOKUP("Cluster",'vInfo (Imported)'!$1:$5000,A4596,FALSE),
"")</f>
        <v/>
      </c>
      <c r="K4596" s="28">
        <f>'vCluster (Imported)'!A4596</f>
        <v>0</v>
      </c>
      <c r="L4596">
        <f t="shared" si="429"/>
        <v>0</v>
      </c>
      <c r="M4596">
        <f t="shared" si="430"/>
        <v>0</v>
      </c>
      <c r="N4596">
        <f t="shared" si="431"/>
        <v>0</v>
      </c>
      <c r="O4596" s="1">
        <f t="shared" si="432"/>
        <v>0</v>
      </c>
      <c r="P4596">
        <f>SUMIFS('vCluster (Imported)'!$G:$G,'vCluster (Imported)'!$A:$A,K4596)</f>
        <v>0</v>
      </c>
      <c r="Q4596">
        <f t="shared" si="433"/>
        <v>0</v>
      </c>
    </row>
    <row r="4597" spans="1:17" x14ac:dyDescent="0.3">
      <c r="A4597">
        <f t="shared" si="428"/>
        <v>4597</v>
      </c>
      <c r="B4597" t="str">
        <f>IF(HLOOKUP("Memory",'vInfo (Imported)'!$1:$5000,A4597,FALSE)&gt;0,HLOOKUP("Memory",'vInfo (Imported)'!$1:$5000,A4597,FALSE),"")</f>
        <v/>
      </c>
      <c r="C4597" t="str">
        <f>IF(HLOOKUP("CPUs",'vInfo (Imported)'!$1:$5000,A4597,FALSE)&gt;0,
HLOOKUP("CPUs",'vInfo (Imported)'!$1:$5000,A4597,FALSE),
"")</f>
        <v/>
      </c>
      <c r="D4597" t="str">
        <f>IF(HLOOKUP($D$1,'vInfo (Imported)'!$1:$5000,A4597,FALSE)&gt;0,
HLOOKUP($D$1,'vInfo (Imported)'!$1:$5000,A4597,FALSE),
"")</f>
        <v/>
      </c>
      <c r="E4597" t="str">
        <f>IF(HLOOKUP("Category",'vInfo (Imported)'!$1:$5000,A4597,FALSE)&gt;0,
HLOOKUP("Category",'vInfo (Imported)'!$1:$5000,A4597,FALSE),
"")</f>
        <v/>
      </c>
      <c r="F4597" t="str">
        <f>IF(HLOOKUP("OS according to the configuration file",'vInfo (Imported)'!$1:$5000,A4597,FALSE)&gt;0,
HLOOKUP("OS according to the configuration file",'vInfo (Imported)'!$1:$5000,A4597,FALSE),
"")</f>
        <v/>
      </c>
      <c r="G4597" s="1" t="str">
        <f>IF(HLOOKUP("Cluster",'vInfo (Imported)'!$1:$5000,A4597,FALSE)&gt;0,
HLOOKUP("Cluster",'vInfo (Imported)'!$1:$5000,A4597,FALSE),
"")</f>
        <v/>
      </c>
      <c r="K4597" s="28">
        <f>'vCluster (Imported)'!A4597</f>
        <v>0</v>
      </c>
      <c r="L4597">
        <f t="shared" si="429"/>
        <v>0</v>
      </c>
      <c r="M4597">
        <f t="shared" si="430"/>
        <v>0</v>
      </c>
      <c r="N4597">
        <f t="shared" si="431"/>
        <v>0</v>
      </c>
      <c r="O4597" s="1">
        <f t="shared" si="432"/>
        <v>0</v>
      </c>
      <c r="P4597">
        <f>SUMIFS('vCluster (Imported)'!$G:$G,'vCluster (Imported)'!$A:$A,K4597)</f>
        <v>0</v>
      </c>
      <c r="Q4597">
        <f t="shared" si="433"/>
        <v>0</v>
      </c>
    </row>
    <row r="4598" spans="1:17" x14ac:dyDescent="0.3">
      <c r="A4598">
        <f t="shared" si="428"/>
        <v>4598</v>
      </c>
      <c r="B4598" t="str">
        <f>IF(HLOOKUP("Memory",'vInfo (Imported)'!$1:$5000,A4598,FALSE)&gt;0,HLOOKUP("Memory",'vInfo (Imported)'!$1:$5000,A4598,FALSE),"")</f>
        <v/>
      </c>
      <c r="C4598" t="str">
        <f>IF(HLOOKUP("CPUs",'vInfo (Imported)'!$1:$5000,A4598,FALSE)&gt;0,
HLOOKUP("CPUs",'vInfo (Imported)'!$1:$5000,A4598,FALSE),
"")</f>
        <v/>
      </c>
      <c r="D4598" t="str">
        <f>IF(HLOOKUP($D$1,'vInfo (Imported)'!$1:$5000,A4598,FALSE)&gt;0,
HLOOKUP($D$1,'vInfo (Imported)'!$1:$5000,A4598,FALSE),
"")</f>
        <v/>
      </c>
      <c r="E4598" t="str">
        <f>IF(HLOOKUP("Category",'vInfo (Imported)'!$1:$5000,A4598,FALSE)&gt;0,
HLOOKUP("Category",'vInfo (Imported)'!$1:$5000,A4598,FALSE),
"")</f>
        <v/>
      </c>
      <c r="F4598" t="str">
        <f>IF(HLOOKUP("OS according to the configuration file",'vInfo (Imported)'!$1:$5000,A4598,FALSE)&gt;0,
HLOOKUP("OS according to the configuration file",'vInfo (Imported)'!$1:$5000,A4598,FALSE),
"")</f>
        <v/>
      </c>
      <c r="G4598" s="1" t="str">
        <f>IF(HLOOKUP("Cluster",'vInfo (Imported)'!$1:$5000,A4598,FALSE)&gt;0,
HLOOKUP("Cluster",'vInfo (Imported)'!$1:$5000,A4598,FALSE),
"")</f>
        <v/>
      </c>
      <c r="K4598" s="28">
        <f>'vCluster (Imported)'!A4598</f>
        <v>0</v>
      </c>
      <c r="L4598">
        <f t="shared" si="429"/>
        <v>0</v>
      </c>
      <c r="M4598">
        <f t="shared" si="430"/>
        <v>0</v>
      </c>
      <c r="N4598">
        <f t="shared" si="431"/>
        <v>0</v>
      </c>
      <c r="O4598" s="1">
        <f t="shared" si="432"/>
        <v>0</v>
      </c>
      <c r="P4598">
        <f>SUMIFS('vCluster (Imported)'!$G:$G,'vCluster (Imported)'!$A:$A,K4598)</f>
        <v>0</v>
      </c>
      <c r="Q4598">
        <f t="shared" si="433"/>
        <v>0</v>
      </c>
    </row>
    <row r="4599" spans="1:17" x14ac:dyDescent="0.3">
      <c r="A4599">
        <f t="shared" si="428"/>
        <v>4599</v>
      </c>
      <c r="B4599" t="str">
        <f>IF(HLOOKUP("Memory",'vInfo (Imported)'!$1:$5000,A4599,FALSE)&gt;0,HLOOKUP("Memory",'vInfo (Imported)'!$1:$5000,A4599,FALSE),"")</f>
        <v/>
      </c>
      <c r="C4599" t="str">
        <f>IF(HLOOKUP("CPUs",'vInfo (Imported)'!$1:$5000,A4599,FALSE)&gt;0,
HLOOKUP("CPUs",'vInfo (Imported)'!$1:$5000,A4599,FALSE),
"")</f>
        <v/>
      </c>
      <c r="D4599" t="str">
        <f>IF(HLOOKUP($D$1,'vInfo (Imported)'!$1:$5000,A4599,FALSE)&gt;0,
HLOOKUP($D$1,'vInfo (Imported)'!$1:$5000,A4599,FALSE),
"")</f>
        <v/>
      </c>
      <c r="E4599" t="str">
        <f>IF(HLOOKUP("Category",'vInfo (Imported)'!$1:$5000,A4599,FALSE)&gt;0,
HLOOKUP("Category",'vInfo (Imported)'!$1:$5000,A4599,FALSE),
"")</f>
        <v/>
      </c>
      <c r="F4599" t="str">
        <f>IF(HLOOKUP("OS according to the configuration file",'vInfo (Imported)'!$1:$5000,A4599,FALSE)&gt;0,
HLOOKUP("OS according to the configuration file",'vInfo (Imported)'!$1:$5000,A4599,FALSE),
"")</f>
        <v/>
      </c>
      <c r="G4599" s="1" t="str">
        <f>IF(HLOOKUP("Cluster",'vInfo (Imported)'!$1:$5000,A4599,FALSE)&gt;0,
HLOOKUP("Cluster",'vInfo (Imported)'!$1:$5000,A4599,FALSE),
"")</f>
        <v/>
      </c>
      <c r="K4599" s="28">
        <f>'vCluster (Imported)'!A4599</f>
        <v>0</v>
      </c>
      <c r="L4599">
        <f t="shared" si="429"/>
        <v>0</v>
      </c>
      <c r="M4599">
        <f t="shared" si="430"/>
        <v>0</v>
      </c>
      <c r="N4599">
        <f t="shared" si="431"/>
        <v>0</v>
      </c>
      <c r="O4599" s="1">
        <f t="shared" si="432"/>
        <v>0</v>
      </c>
      <c r="P4599">
        <f>SUMIFS('vCluster (Imported)'!$G:$G,'vCluster (Imported)'!$A:$A,K4599)</f>
        <v>0</v>
      </c>
      <c r="Q4599">
        <f t="shared" si="433"/>
        <v>0</v>
      </c>
    </row>
    <row r="4600" spans="1:17" x14ac:dyDescent="0.3">
      <c r="A4600">
        <f t="shared" si="428"/>
        <v>4600</v>
      </c>
      <c r="B4600" t="str">
        <f>IF(HLOOKUP("Memory",'vInfo (Imported)'!$1:$5000,A4600,FALSE)&gt;0,HLOOKUP("Memory",'vInfo (Imported)'!$1:$5000,A4600,FALSE),"")</f>
        <v/>
      </c>
      <c r="C4600" t="str">
        <f>IF(HLOOKUP("CPUs",'vInfo (Imported)'!$1:$5000,A4600,FALSE)&gt;0,
HLOOKUP("CPUs",'vInfo (Imported)'!$1:$5000,A4600,FALSE),
"")</f>
        <v/>
      </c>
      <c r="D4600" t="str">
        <f>IF(HLOOKUP($D$1,'vInfo (Imported)'!$1:$5000,A4600,FALSE)&gt;0,
HLOOKUP($D$1,'vInfo (Imported)'!$1:$5000,A4600,FALSE),
"")</f>
        <v/>
      </c>
      <c r="E4600" t="str">
        <f>IF(HLOOKUP("Category",'vInfo (Imported)'!$1:$5000,A4600,FALSE)&gt;0,
HLOOKUP("Category",'vInfo (Imported)'!$1:$5000,A4600,FALSE),
"")</f>
        <v/>
      </c>
      <c r="F4600" t="str">
        <f>IF(HLOOKUP("OS according to the configuration file",'vInfo (Imported)'!$1:$5000,A4600,FALSE)&gt;0,
HLOOKUP("OS according to the configuration file",'vInfo (Imported)'!$1:$5000,A4600,FALSE),
"")</f>
        <v/>
      </c>
      <c r="G4600" s="1" t="str">
        <f>IF(HLOOKUP("Cluster",'vInfo (Imported)'!$1:$5000,A4600,FALSE)&gt;0,
HLOOKUP("Cluster",'vInfo (Imported)'!$1:$5000,A4600,FALSE),
"")</f>
        <v/>
      </c>
      <c r="K4600" s="28">
        <f>'vCluster (Imported)'!A4600</f>
        <v>0</v>
      </c>
      <c r="L4600">
        <f t="shared" si="429"/>
        <v>0</v>
      </c>
      <c r="M4600">
        <f t="shared" si="430"/>
        <v>0</v>
      </c>
      <c r="N4600">
        <f t="shared" si="431"/>
        <v>0</v>
      </c>
      <c r="O4600" s="1">
        <f t="shared" si="432"/>
        <v>0</v>
      </c>
      <c r="P4600">
        <f>SUMIFS('vCluster (Imported)'!$G:$G,'vCluster (Imported)'!$A:$A,K4600)</f>
        <v>0</v>
      </c>
      <c r="Q4600">
        <f t="shared" si="433"/>
        <v>0</v>
      </c>
    </row>
    <row r="4601" spans="1:17" x14ac:dyDescent="0.3">
      <c r="A4601">
        <f t="shared" si="428"/>
        <v>4601</v>
      </c>
      <c r="B4601" t="str">
        <f>IF(HLOOKUP("Memory",'vInfo (Imported)'!$1:$5000,A4601,FALSE)&gt;0,HLOOKUP("Memory",'vInfo (Imported)'!$1:$5000,A4601,FALSE),"")</f>
        <v/>
      </c>
      <c r="C4601" t="str">
        <f>IF(HLOOKUP("CPUs",'vInfo (Imported)'!$1:$5000,A4601,FALSE)&gt;0,
HLOOKUP("CPUs",'vInfo (Imported)'!$1:$5000,A4601,FALSE),
"")</f>
        <v/>
      </c>
      <c r="D4601" t="str">
        <f>IF(HLOOKUP($D$1,'vInfo (Imported)'!$1:$5000,A4601,FALSE)&gt;0,
HLOOKUP($D$1,'vInfo (Imported)'!$1:$5000,A4601,FALSE),
"")</f>
        <v/>
      </c>
      <c r="E4601" t="str">
        <f>IF(HLOOKUP("Category",'vInfo (Imported)'!$1:$5000,A4601,FALSE)&gt;0,
HLOOKUP("Category",'vInfo (Imported)'!$1:$5000,A4601,FALSE),
"")</f>
        <v/>
      </c>
      <c r="F4601" t="str">
        <f>IF(HLOOKUP("OS according to the configuration file",'vInfo (Imported)'!$1:$5000,A4601,FALSE)&gt;0,
HLOOKUP("OS according to the configuration file",'vInfo (Imported)'!$1:$5000,A4601,FALSE),
"")</f>
        <v/>
      </c>
      <c r="G4601" s="1" t="str">
        <f>IF(HLOOKUP("Cluster",'vInfo (Imported)'!$1:$5000,A4601,FALSE)&gt;0,
HLOOKUP("Cluster",'vInfo (Imported)'!$1:$5000,A4601,FALSE),
"")</f>
        <v/>
      </c>
      <c r="K4601" s="28">
        <f>'vCluster (Imported)'!A4601</f>
        <v>0</v>
      </c>
      <c r="L4601">
        <f t="shared" si="429"/>
        <v>0</v>
      </c>
      <c r="M4601">
        <f t="shared" si="430"/>
        <v>0</v>
      </c>
      <c r="N4601">
        <f t="shared" si="431"/>
        <v>0</v>
      </c>
      <c r="O4601" s="1">
        <f t="shared" si="432"/>
        <v>0</v>
      </c>
      <c r="P4601">
        <f>SUMIFS('vCluster (Imported)'!$G:$G,'vCluster (Imported)'!$A:$A,K4601)</f>
        <v>0</v>
      </c>
      <c r="Q4601">
        <f t="shared" si="433"/>
        <v>0</v>
      </c>
    </row>
    <row r="4602" spans="1:17" x14ac:dyDescent="0.3">
      <c r="A4602">
        <f t="shared" si="428"/>
        <v>4602</v>
      </c>
      <c r="B4602" t="str">
        <f>IF(HLOOKUP("Memory",'vInfo (Imported)'!$1:$5000,A4602,FALSE)&gt;0,HLOOKUP("Memory",'vInfo (Imported)'!$1:$5000,A4602,FALSE),"")</f>
        <v/>
      </c>
      <c r="C4602" t="str">
        <f>IF(HLOOKUP("CPUs",'vInfo (Imported)'!$1:$5000,A4602,FALSE)&gt;0,
HLOOKUP("CPUs",'vInfo (Imported)'!$1:$5000,A4602,FALSE),
"")</f>
        <v/>
      </c>
      <c r="D4602" t="str">
        <f>IF(HLOOKUP($D$1,'vInfo (Imported)'!$1:$5000,A4602,FALSE)&gt;0,
HLOOKUP($D$1,'vInfo (Imported)'!$1:$5000,A4602,FALSE),
"")</f>
        <v/>
      </c>
      <c r="E4602" t="str">
        <f>IF(HLOOKUP("Category",'vInfo (Imported)'!$1:$5000,A4602,FALSE)&gt;0,
HLOOKUP("Category",'vInfo (Imported)'!$1:$5000,A4602,FALSE),
"")</f>
        <v/>
      </c>
      <c r="F4602" t="str">
        <f>IF(HLOOKUP("OS according to the configuration file",'vInfo (Imported)'!$1:$5000,A4602,FALSE)&gt;0,
HLOOKUP("OS according to the configuration file",'vInfo (Imported)'!$1:$5000,A4602,FALSE),
"")</f>
        <v/>
      </c>
      <c r="G4602" s="1" t="str">
        <f>IF(HLOOKUP("Cluster",'vInfo (Imported)'!$1:$5000,A4602,FALSE)&gt;0,
HLOOKUP("Cluster",'vInfo (Imported)'!$1:$5000,A4602,FALSE),
"")</f>
        <v/>
      </c>
      <c r="K4602" s="28">
        <f>'vCluster (Imported)'!A4602</f>
        <v>0</v>
      </c>
      <c r="L4602">
        <f t="shared" si="429"/>
        <v>0</v>
      </c>
      <c r="M4602">
        <f t="shared" si="430"/>
        <v>0</v>
      </c>
      <c r="N4602">
        <f t="shared" si="431"/>
        <v>0</v>
      </c>
      <c r="O4602" s="1">
        <f t="shared" si="432"/>
        <v>0</v>
      </c>
      <c r="P4602">
        <f>SUMIFS('vCluster (Imported)'!$G:$G,'vCluster (Imported)'!$A:$A,K4602)</f>
        <v>0</v>
      </c>
      <c r="Q4602">
        <f t="shared" si="433"/>
        <v>0</v>
      </c>
    </row>
    <row r="4603" spans="1:17" x14ac:dyDescent="0.3">
      <c r="A4603">
        <f t="shared" si="428"/>
        <v>4603</v>
      </c>
      <c r="B4603" t="str">
        <f>IF(HLOOKUP("Memory",'vInfo (Imported)'!$1:$5000,A4603,FALSE)&gt;0,HLOOKUP("Memory",'vInfo (Imported)'!$1:$5000,A4603,FALSE),"")</f>
        <v/>
      </c>
      <c r="C4603" t="str">
        <f>IF(HLOOKUP("CPUs",'vInfo (Imported)'!$1:$5000,A4603,FALSE)&gt;0,
HLOOKUP("CPUs",'vInfo (Imported)'!$1:$5000,A4603,FALSE),
"")</f>
        <v/>
      </c>
      <c r="D4603" t="str">
        <f>IF(HLOOKUP($D$1,'vInfo (Imported)'!$1:$5000,A4603,FALSE)&gt;0,
HLOOKUP($D$1,'vInfo (Imported)'!$1:$5000,A4603,FALSE),
"")</f>
        <v/>
      </c>
      <c r="E4603" t="str">
        <f>IF(HLOOKUP("Category",'vInfo (Imported)'!$1:$5000,A4603,FALSE)&gt;0,
HLOOKUP("Category",'vInfo (Imported)'!$1:$5000,A4603,FALSE),
"")</f>
        <v/>
      </c>
      <c r="F4603" t="str">
        <f>IF(HLOOKUP("OS according to the configuration file",'vInfo (Imported)'!$1:$5000,A4603,FALSE)&gt;0,
HLOOKUP("OS according to the configuration file",'vInfo (Imported)'!$1:$5000,A4603,FALSE),
"")</f>
        <v/>
      </c>
      <c r="G4603" s="1" t="str">
        <f>IF(HLOOKUP("Cluster",'vInfo (Imported)'!$1:$5000,A4603,FALSE)&gt;0,
HLOOKUP("Cluster",'vInfo (Imported)'!$1:$5000,A4603,FALSE),
"")</f>
        <v/>
      </c>
      <c r="K4603" s="28">
        <f>'vCluster (Imported)'!A4603</f>
        <v>0</v>
      </c>
      <c r="L4603">
        <f t="shared" si="429"/>
        <v>0</v>
      </c>
      <c r="M4603">
        <f t="shared" si="430"/>
        <v>0</v>
      </c>
      <c r="N4603">
        <f t="shared" si="431"/>
        <v>0</v>
      </c>
      <c r="O4603" s="1">
        <f t="shared" si="432"/>
        <v>0</v>
      </c>
      <c r="P4603">
        <f>SUMIFS('vCluster (Imported)'!$G:$G,'vCluster (Imported)'!$A:$A,K4603)</f>
        <v>0</v>
      </c>
      <c r="Q4603">
        <f t="shared" si="433"/>
        <v>0</v>
      </c>
    </row>
    <row r="4604" spans="1:17" x14ac:dyDescent="0.3">
      <c r="A4604">
        <f t="shared" si="428"/>
        <v>4604</v>
      </c>
      <c r="B4604" t="str">
        <f>IF(HLOOKUP("Memory",'vInfo (Imported)'!$1:$5000,A4604,FALSE)&gt;0,HLOOKUP("Memory",'vInfo (Imported)'!$1:$5000,A4604,FALSE),"")</f>
        <v/>
      </c>
      <c r="C4604" t="str">
        <f>IF(HLOOKUP("CPUs",'vInfo (Imported)'!$1:$5000,A4604,FALSE)&gt;0,
HLOOKUP("CPUs",'vInfo (Imported)'!$1:$5000,A4604,FALSE),
"")</f>
        <v/>
      </c>
      <c r="D4604" t="str">
        <f>IF(HLOOKUP($D$1,'vInfo (Imported)'!$1:$5000,A4604,FALSE)&gt;0,
HLOOKUP($D$1,'vInfo (Imported)'!$1:$5000,A4604,FALSE),
"")</f>
        <v/>
      </c>
      <c r="E4604" t="str">
        <f>IF(HLOOKUP("Category",'vInfo (Imported)'!$1:$5000,A4604,FALSE)&gt;0,
HLOOKUP("Category",'vInfo (Imported)'!$1:$5000,A4604,FALSE),
"")</f>
        <v/>
      </c>
      <c r="F4604" t="str">
        <f>IF(HLOOKUP("OS according to the configuration file",'vInfo (Imported)'!$1:$5000,A4604,FALSE)&gt;0,
HLOOKUP("OS according to the configuration file",'vInfo (Imported)'!$1:$5000,A4604,FALSE),
"")</f>
        <v/>
      </c>
      <c r="G4604" s="1" t="str">
        <f>IF(HLOOKUP("Cluster",'vInfo (Imported)'!$1:$5000,A4604,FALSE)&gt;0,
HLOOKUP("Cluster",'vInfo (Imported)'!$1:$5000,A4604,FALSE),
"")</f>
        <v/>
      </c>
      <c r="K4604" s="28">
        <f>'vCluster (Imported)'!A4604</f>
        <v>0</v>
      </c>
      <c r="L4604">
        <f t="shared" si="429"/>
        <v>0</v>
      </c>
      <c r="M4604">
        <f t="shared" si="430"/>
        <v>0</v>
      </c>
      <c r="N4604">
        <f t="shared" si="431"/>
        <v>0</v>
      </c>
      <c r="O4604" s="1">
        <f t="shared" si="432"/>
        <v>0</v>
      </c>
      <c r="P4604">
        <f>SUMIFS('vCluster (Imported)'!$G:$G,'vCluster (Imported)'!$A:$A,K4604)</f>
        <v>0</v>
      </c>
      <c r="Q4604">
        <f t="shared" si="433"/>
        <v>0</v>
      </c>
    </row>
    <row r="4605" spans="1:17" x14ac:dyDescent="0.3">
      <c r="A4605">
        <f t="shared" si="428"/>
        <v>4605</v>
      </c>
      <c r="B4605" t="str">
        <f>IF(HLOOKUP("Memory",'vInfo (Imported)'!$1:$5000,A4605,FALSE)&gt;0,HLOOKUP("Memory",'vInfo (Imported)'!$1:$5000,A4605,FALSE),"")</f>
        <v/>
      </c>
      <c r="C4605" t="str">
        <f>IF(HLOOKUP("CPUs",'vInfo (Imported)'!$1:$5000,A4605,FALSE)&gt;0,
HLOOKUP("CPUs",'vInfo (Imported)'!$1:$5000,A4605,FALSE),
"")</f>
        <v/>
      </c>
      <c r="D4605" t="str">
        <f>IF(HLOOKUP($D$1,'vInfo (Imported)'!$1:$5000,A4605,FALSE)&gt;0,
HLOOKUP($D$1,'vInfo (Imported)'!$1:$5000,A4605,FALSE),
"")</f>
        <v/>
      </c>
      <c r="E4605" t="str">
        <f>IF(HLOOKUP("Category",'vInfo (Imported)'!$1:$5000,A4605,FALSE)&gt;0,
HLOOKUP("Category",'vInfo (Imported)'!$1:$5000,A4605,FALSE),
"")</f>
        <v/>
      </c>
      <c r="F4605" t="str">
        <f>IF(HLOOKUP("OS according to the configuration file",'vInfo (Imported)'!$1:$5000,A4605,FALSE)&gt;0,
HLOOKUP("OS according to the configuration file",'vInfo (Imported)'!$1:$5000,A4605,FALSE),
"")</f>
        <v/>
      </c>
      <c r="G4605" s="1" t="str">
        <f>IF(HLOOKUP("Cluster",'vInfo (Imported)'!$1:$5000,A4605,FALSE)&gt;0,
HLOOKUP("Cluster",'vInfo (Imported)'!$1:$5000,A4605,FALSE),
"")</f>
        <v/>
      </c>
      <c r="K4605" s="28">
        <f>'vCluster (Imported)'!A4605</f>
        <v>0</v>
      </c>
      <c r="L4605">
        <f t="shared" si="429"/>
        <v>0</v>
      </c>
      <c r="M4605">
        <f t="shared" si="430"/>
        <v>0</v>
      </c>
      <c r="N4605">
        <f t="shared" si="431"/>
        <v>0</v>
      </c>
      <c r="O4605" s="1">
        <f t="shared" si="432"/>
        <v>0</v>
      </c>
      <c r="P4605">
        <f>SUMIFS('vCluster (Imported)'!$G:$G,'vCluster (Imported)'!$A:$A,K4605)</f>
        <v>0</v>
      </c>
      <c r="Q4605">
        <f t="shared" si="433"/>
        <v>0</v>
      </c>
    </row>
    <row r="4606" spans="1:17" x14ac:dyDescent="0.3">
      <c r="A4606">
        <f t="shared" si="428"/>
        <v>4606</v>
      </c>
      <c r="B4606" t="str">
        <f>IF(HLOOKUP("Memory",'vInfo (Imported)'!$1:$5000,A4606,FALSE)&gt;0,HLOOKUP("Memory",'vInfo (Imported)'!$1:$5000,A4606,FALSE),"")</f>
        <v/>
      </c>
      <c r="C4606" t="str">
        <f>IF(HLOOKUP("CPUs",'vInfo (Imported)'!$1:$5000,A4606,FALSE)&gt;0,
HLOOKUP("CPUs",'vInfo (Imported)'!$1:$5000,A4606,FALSE),
"")</f>
        <v/>
      </c>
      <c r="D4606" t="str">
        <f>IF(HLOOKUP($D$1,'vInfo (Imported)'!$1:$5000,A4606,FALSE)&gt;0,
HLOOKUP($D$1,'vInfo (Imported)'!$1:$5000,A4606,FALSE),
"")</f>
        <v/>
      </c>
      <c r="E4606" t="str">
        <f>IF(HLOOKUP("Category",'vInfo (Imported)'!$1:$5000,A4606,FALSE)&gt;0,
HLOOKUP("Category",'vInfo (Imported)'!$1:$5000,A4606,FALSE),
"")</f>
        <v/>
      </c>
      <c r="F4606" t="str">
        <f>IF(HLOOKUP("OS according to the configuration file",'vInfo (Imported)'!$1:$5000,A4606,FALSE)&gt;0,
HLOOKUP("OS according to the configuration file",'vInfo (Imported)'!$1:$5000,A4606,FALSE),
"")</f>
        <v/>
      </c>
      <c r="G4606" s="1" t="str">
        <f>IF(HLOOKUP("Cluster",'vInfo (Imported)'!$1:$5000,A4606,FALSE)&gt;0,
HLOOKUP("Cluster",'vInfo (Imported)'!$1:$5000,A4606,FALSE),
"")</f>
        <v/>
      </c>
      <c r="K4606" s="28">
        <f>'vCluster (Imported)'!A4606</f>
        <v>0</v>
      </c>
      <c r="L4606">
        <f t="shared" si="429"/>
        <v>0</v>
      </c>
      <c r="M4606">
        <f t="shared" si="430"/>
        <v>0</v>
      </c>
      <c r="N4606">
        <f t="shared" si="431"/>
        <v>0</v>
      </c>
      <c r="O4606" s="1">
        <f t="shared" si="432"/>
        <v>0</v>
      </c>
      <c r="P4606">
        <f>SUMIFS('vCluster (Imported)'!$G:$G,'vCluster (Imported)'!$A:$A,K4606)</f>
        <v>0</v>
      </c>
      <c r="Q4606">
        <f t="shared" si="433"/>
        <v>0</v>
      </c>
    </row>
    <row r="4607" spans="1:17" x14ac:dyDescent="0.3">
      <c r="A4607">
        <f t="shared" si="428"/>
        <v>4607</v>
      </c>
      <c r="B4607" t="str">
        <f>IF(HLOOKUP("Memory",'vInfo (Imported)'!$1:$5000,A4607,FALSE)&gt;0,HLOOKUP("Memory",'vInfo (Imported)'!$1:$5000,A4607,FALSE),"")</f>
        <v/>
      </c>
      <c r="C4607" t="str">
        <f>IF(HLOOKUP("CPUs",'vInfo (Imported)'!$1:$5000,A4607,FALSE)&gt;0,
HLOOKUP("CPUs",'vInfo (Imported)'!$1:$5000,A4607,FALSE),
"")</f>
        <v/>
      </c>
      <c r="D4607" t="str">
        <f>IF(HLOOKUP($D$1,'vInfo (Imported)'!$1:$5000,A4607,FALSE)&gt;0,
HLOOKUP($D$1,'vInfo (Imported)'!$1:$5000,A4607,FALSE),
"")</f>
        <v/>
      </c>
      <c r="E4607" t="str">
        <f>IF(HLOOKUP("Category",'vInfo (Imported)'!$1:$5000,A4607,FALSE)&gt;0,
HLOOKUP("Category",'vInfo (Imported)'!$1:$5000,A4607,FALSE),
"")</f>
        <v/>
      </c>
      <c r="F4607" t="str">
        <f>IF(HLOOKUP("OS according to the configuration file",'vInfo (Imported)'!$1:$5000,A4607,FALSE)&gt;0,
HLOOKUP("OS according to the configuration file",'vInfo (Imported)'!$1:$5000,A4607,FALSE),
"")</f>
        <v/>
      </c>
      <c r="G4607" s="1" t="str">
        <f>IF(HLOOKUP("Cluster",'vInfo (Imported)'!$1:$5000,A4607,FALSE)&gt;0,
HLOOKUP("Cluster",'vInfo (Imported)'!$1:$5000,A4607,FALSE),
"")</f>
        <v/>
      </c>
      <c r="K4607" s="28">
        <f>'vCluster (Imported)'!A4607</f>
        <v>0</v>
      </c>
      <c r="L4607">
        <f t="shared" si="429"/>
        <v>0</v>
      </c>
      <c r="M4607">
        <f t="shared" si="430"/>
        <v>0</v>
      </c>
      <c r="N4607">
        <f t="shared" si="431"/>
        <v>0</v>
      </c>
      <c r="O4607" s="1">
        <f t="shared" si="432"/>
        <v>0</v>
      </c>
      <c r="P4607">
        <f>SUMIFS('vCluster (Imported)'!$G:$G,'vCluster (Imported)'!$A:$A,K4607)</f>
        <v>0</v>
      </c>
      <c r="Q4607">
        <f t="shared" si="433"/>
        <v>0</v>
      </c>
    </row>
    <row r="4608" spans="1:17" x14ac:dyDescent="0.3">
      <c r="A4608">
        <f t="shared" si="428"/>
        <v>4608</v>
      </c>
      <c r="B4608" t="str">
        <f>IF(HLOOKUP("Memory",'vInfo (Imported)'!$1:$5000,A4608,FALSE)&gt;0,HLOOKUP("Memory",'vInfo (Imported)'!$1:$5000,A4608,FALSE),"")</f>
        <v/>
      </c>
      <c r="C4608" t="str">
        <f>IF(HLOOKUP("CPUs",'vInfo (Imported)'!$1:$5000,A4608,FALSE)&gt;0,
HLOOKUP("CPUs",'vInfo (Imported)'!$1:$5000,A4608,FALSE),
"")</f>
        <v/>
      </c>
      <c r="D4608" t="str">
        <f>IF(HLOOKUP($D$1,'vInfo (Imported)'!$1:$5000,A4608,FALSE)&gt;0,
HLOOKUP($D$1,'vInfo (Imported)'!$1:$5000,A4608,FALSE),
"")</f>
        <v/>
      </c>
      <c r="E4608" t="str">
        <f>IF(HLOOKUP("Category",'vInfo (Imported)'!$1:$5000,A4608,FALSE)&gt;0,
HLOOKUP("Category",'vInfo (Imported)'!$1:$5000,A4608,FALSE),
"")</f>
        <v/>
      </c>
      <c r="F4608" t="str">
        <f>IF(HLOOKUP("OS according to the configuration file",'vInfo (Imported)'!$1:$5000,A4608,FALSE)&gt;0,
HLOOKUP("OS according to the configuration file",'vInfo (Imported)'!$1:$5000,A4608,FALSE),
"")</f>
        <v/>
      </c>
      <c r="G4608" s="1" t="str">
        <f>IF(HLOOKUP("Cluster",'vInfo (Imported)'!$1:$5000,A4608,FALSE)&gt;0,
HLOOKUP("Cluster",'vInfo (Imported)'!$1:$5000,A4608,FALSE),
"")</f>
        <v/>
      </c>
      <c r="K4608" s="28">
        <f>'vCluster (Imported)'!A4608</f>
        <v>0</v>
      </c>
      <c r="L4608">
        <f t="shared" si="429"/>
        <v>0</v>
      </c>
      <c r="M4608">
        <f t="shared" si="430"/>
        <v>0</v>
      </c>
      <c r="N4608">
        <f t="shared" si="431"/>
        <v>0</v>
      </c>
      <c r="O4608" s="1">
        <f t="shared" si="432"/>
        <v>0</v>
      </c>
      <c r="P4608">
        <f>SUMIFS('vCluster (Imported)'!$G:$G,'vCluster (Imported)'!$A:$A,K4608)</f>
        <v>0</v>
      </c>
      <c r="Q4608">
        <f t="shared" si="433"/>
        <v>0</v>
      </c>
    </row>
    <row r="4609" spans="1:17" x14ac:dyDescent="0.3">
      <c r="A4609">
        <f t="shared" si="428"/>
        <v>4609</v>
      </c>
      <c r="B4609" t="str">
        <f>IF(HLOOKUP("Memory",'vInfo (Imported)'!$1:$5000,A4609,FALSE)&gt;0,HLOOKUP("Memory",'vInfo (Imported)'!$1:$5000,A4609,FALSE),"")</f>
        <v/>
      </c>
      <c r="C4609" t="str">
        <f>IF(HLOOKUP("CPUs",'vInfo (Imported)'!$1:$5000,A4609,FALSE)&gt;0,
HLOOKUP("CPUs",'vInfo (Imported)'!$1:$5000,A4609,FALSE),
"")</f>
        <v/>
      </c>
      <c r="D4609" t="str">
        <f>IF(HLOOKUP($D$1,'vInfo (Imported)'!$1:$5000,A4609,FALSE)&gt;0,
HLOOKUP($D$1,'vInfo (Imported)'!$1:$5000,A4609,FALSE),
"")</f>
        <v/>
      </c>
      <c r="E4609" t="str">
        <f>IF(HLOOKUP("Category",'vInfo (Imported)'!$1:$5000,A4609,FALSE)&gt;0,
HLOOKUP("Category",'vInfo (Imported)'!$1:$5000,A4609,FALSE),
"")</f>
        <v/>
      </c>
      <c r="F4609" t="str">
        <f>IF(HLOOKUP("OS according to the configuration file",'vInfo (Imported)'!$1:$5000,A4609,FALSE)&gt;0,
HLOOKUP("OS according to the configuration file",'vInfo (Imported)'!$1:$5000,A4609,FALSE),
"")</f>
        <v/>
      </c>
      <c r="G4609" s="1" t="str">
        <f>IF(HLOOKUP("Cluster",'vInfo (Imported)'!$1:$5000,A4609,FALSE)&gt;0,
HLOOKUP("Cluster",'vInfo (Imported)'!$1:$5000,A4609,FALSE),
"")</f>
        <v/>
      </c>
      <c r="K4609" s="28">
        <f>'vCluster (Imported)'!A4609</f>
        <v>0</v>
      </c>
      <c r="L4609">
        <f t="shared" si="429"/>
        <v>0</v>
      </c>
      <c r="M4609">
        <f t="shared" si="430"/>
        <v>0</v>
      </c>
      <c r="N4609">
        <f t="shared" si="431"/>
        <v>0</v>
      </c>
      <c r="O4609" s="1">
        <f t="shared" si="432"/>
        <v>0</v>
      </c>
      <c r="P4609">
        <f>SUMIFS('vCluster (Imported)'!$G:$G,'vCluster (Imported)'!$A:$A,K4609)</f>
        <v>0</v>
      </c>
      <c r="Q4609">
        <f t="shared" si="433"/>
        <v>0</v>
      </c>
    </row>
    <row r="4610" spans="1:17" x14ac:dyDescent="0.3">
      <c r="A4610">
        <f t="shared" ref="A4610:A4673" si="434">A4609+1</f>
        <v>4610</v>
      </c>
      <c r="B4610" t="str">
        <f>IF(HLOOKUP("Memory",'vInfo (Imported)'!$1:$5000,A4610,FALSE)&gt;0,HLOOKUP("Memory",'vInfo (Imported)'!$1:$5000,A4610,FALSE),"")</f>
        <v/>
      </c>
      <c r="C4610" t="str">
        <f>IF(HLOOKUP("CPUs",'vInfo (Imported)'!$1:$5000,A4610,FALSE)&gt;0,
HLOOKUP("CPUs",'vInfo (Imported)'!$1:$5000,A4610,FALSE),
"")</f>
        <v/>
      </c>
      <c r="D4610" t="str">
        <f>IF(HLOOKUP($D$1,'vInfo (Imported)'!$1:$5000,A4610,FALSE)&gt;0,
HLOOKUP($D$1,'vInfo (Imported)'!$1:$5000,A4610,FALSE),
"")</f>
        <v/>
      </c>
      <c r="E4610" t="str">
        <f>IF(HLOOKUP("Category",'vInfo (Imported)'!$1:$5000,A4610,FALSE)&gt;0,
HLOOKUP("Category",'vInfo (Imported)'!$1:$5000,A4610,FALSE),
"")</f>
        <v/>
      </c>
      <c r="F4610" t="str">
        <f>IF(HLOOKUP("OS according to the configuration file",'vInfo (Imported)'!$1:$5000,A4610,FALSE)&gt;0,
HLOOKUP("OS according to the configuration file",'vInfo (Imported)'!$1:$5000,A4610,FALSE),
"")</f>
        <v/>
      </c>
      <c r="G4610" s="1" t="str">
        <f>IF(HLOOKUP("Cluster",'vInfo (Imported)'!$1:$5000,A4610,FALSE)&gt;0,
HLOOKUP("Cluster",'vInfo (Imported)'!$1:$5000,A4610,FALSE),
"")</f>
        <v/>
      </c>
      <c r="K4610" s="28">
        <f>'vCluster (Imported)'!A4610</f>
        <v>0</v>
      </c>
      <c r="L4610">
        <f t="shared" ref="L4610:L4673" si="435">COUNTIFS(G:G,K4610,$E:$E,$L$1)</f>
        <v>0</v>
      </c>
      <c r="M4610">
        <f t="shared" ref="M4610:M4673" si="436">COUNTIFS(G:G,K4610,$E:$E,$M$1)</f>
        <v>0</v>
      </c>
      <c r="N4610">
        <f t="shared" ref="N4610:N4673" si="437">COUNTIFS(G:G,K4610,$E:$E,$N$1)</f>
        <v>0</v>
      </c>
      <c r="O4610" s="1">
        <f t="shared" ref="O4610:O4673" si="438">COUNTIFS(G:G,K4610,$E:$E,$O$1)</f>
        <v>0</v>
      </c>
      <c r="P4610">
        <f>SUMIFS('vCluster (Imported)'!$G:$G,'vCluster (Imported)'!$A:$A,K4610)</f>
        <v>0</v>
      </c>
      <c r="Q4610">
        <f t="shared" ref="Q4610:Q4673" si="439">IF(L4610&gt;0,P4610,0)</f>
        <v>0</v>
      </c>
    </row>
    <row r="4611" spans="1:17" x14ac:dyDescent="0.3">
      <c r="A4611">
        <f t="shared" si="434"/>
        <v>4611</v>
      </c>
      <c r="B4611" t="str">
        <f>IF(HLOOKUP("Memory",'vInfo (Imported)'!$1:$5000,A4611,FALSE)&gt;0,HLOOKUP("Memory",'vInfo (Imported)'!$1:$5000,A4611,FALSE),"")</f>
        <v/>
      </c>
      <c r="C4611" t="str">
        <f>IF(HLOOKUP("CPUs",'vInfo (Imported)'!$1:$5000,A4611,FALSE)&gt;0,
HLOOKUP("CPUs",'vInfo (Imported)'!$1:$5000,A4611,FALSE),
"")</f>
        <v/>
      </c>
      <c r="D4611" t="str">
        <f>IF(HLOOKUP($D$1,'vInfo (Imported)'!$1:$5000,A4611,FALSE)&gt;0,
HLOOKUP($D$1,'vInfo (Imported)'!$1:$5000,A4611,FALSE),
"")</f>
        <v/>
      </c>
      <c r="E4611" t="str">
        <f>IF(HLOOKUP("Category",'vInfo (Imported)'!$1:$5000,A4611,FALSE)&gt;0,
HLOOKUP("Category",'vInfo (Imported)'!$1:$5000,A4611,FALSE),
"")</f>
        <v/>
      </c>
      <c r="F4611" t="str">
        <f>IF(HLOOKUP("OS according to the configuration file",'vInfo (Imported)'!$1:$5000,A4611,FALSE)&gt;0,
HLOOKUP("OS according to the configuration file",'vInfo (Imported)'!$1:$5000,A4611,FALSE),
"")</f>
        <v/>
      </c>
      <c r="G4611" s="1" t="str">
        <f>IF(HLOOKUP("Cluster",'vInfo (Imported)'!$1:$5000,A4611,FALSE)&gt;0,
HLOOKUP("Cluster",'vInfo (Imported)'!$1:$5000,A4611,FALSE),
"")</f>
        <v/>
      </c>
      <c r="K4611" s="28">
        <f>'vCluster (Imported)'!A4611</f>
        <v>0</v>
      </c>
      <c r="L4611">
        <f t="shared" si="435"/>
        <v>0</v>
      </c>
      <c r="M4611">
        <f t="shared" si="436"/>
        <v>0</v>
      </c>
      <c r="N4611">
        <f t="shared" si="437"/>
        <v>0</v>
      </c>
      <c r="O4611" s="1">
        <f t="shared" si="438"/>
        <v>0</v>
      </c>
      <c r="P4611">
        <f>SUMIFS('vCluster (Imported)'!$G:$G,'vCluster (Imported)'!$A:$A,K4611)</f>
        <v>0</v>
      </c>
      <c r="Q4611">
        <f t="shared" si="439"/>
        <v>0</v>
      </c>
    </row>
    <row r="4612" spans="1:17" x14ac:dyDescent="0.3">
      <c r="A4612">
        <f t="shared" si="434"/>
        <v>4612</v>
      </c>
      <c r="B4612" t="str">
        <f>IF(HLOOKUP("Memory",'vInfo (Imported)'!$1:$5000,A4612,FALSE)&gt;0,HLOOKUP("Memory",'vInfo (Imported)'!$1:$5000,A4612,FALSE),"")</f>
        <v/>
      </c>
      <c r="C4612" t="str">
        <f>IF(HLOOKUP("CPUs",'vInfo (Imported)'!$1:$5000,A4612,FALSE)&gt;0,
HLOOKUP("CPUs",'vInfo (Imported)'!$1:$5000,A4612,FALSE),
"")</f>
        <v/>
      </c>
      <c r="D4612" t="str">
        <f>IF(HLOOKUP($D$1,'vInfo (Imported)'!$1:$5000,A4612,FALSE)&gt;0,
HLOOKUP($D$1,'vInfo (Imported)'!$1:$5000,A4612,FALSE),
"")</f>
        <v/>
      </c>
      <c r="E4612" t="str">
        <f>IF(HLOOKUP("Category",'vInfo (Imported)'!$1:$5000,A4612,FALSE)&gt;0,
HLOOKUP("Category",'vInfo (Imported)'!$1:$5000,A4612,FALSE),
"")</f>
        <v/>
      </c>
      <c r="F4612" t="str">
        <f>IF(HLOOKUP("OS according to the configuration file",'vInfo (Imported)'!$1:$5000,A4612,FALSE)&gt;0,
HLOOKUP("OS according to the configuration file",'vInfo (Imported)'!$1:$5000,A4612,FALSE),
"")</f>
        <v/>
      </c>
      <c r="G4612" s="1" t="str">
        <f>IF(HLOOKUP("Cluster",'vInfo (Imported)'!$1:$5000,A4612,FALSE)&gt;0,
HLOOKUP("Cluster",'vInfo (Imported)'!$1:$5000,A4612,FALSE),
"")</f>
        <v/>
      </c>
      <c r="K4612" s="28">
        <f>'vCluster (Imported)'!A4612</f>
        <v>0</v>
      </c>
      <c r="L4612">
        <f t="shared" si="435"/>
        <v>0</v>
      </c>
      <c r="M4612">
        <f t="shared" si="436"/>
        <v>0</v>
      </c>
      <c r="N4612">
        <f t="shared" si="437"/>
        <v>0</v>
      </c>
      <c r="O4612" s="1">
        <f t="shared" si="438"/>
        <v>0</v>
      </c>
      <c r="P4612">
        <f>SUMIFS('vCluster (Imported)'!$G:$G,'vCluster (Imported)'!$A:$A,K4612)</f>
        <v>0</v>
      </c>
      <c r="Q4612">
        <f t="shared" si="439"/>
        <v>0</v>
      </c>
    </row>
    <row r="4613" spans="1:17" x14ac:dyDescent="0.3">
      <c r="A4613">
        <f t="shared" si="434"/>
        <v>4613</v>
      </c>
      <c r="B4613" t="str">
        <f>IF(HLOOKUP("Memory",'vInfo (Imported)'!$1:$5000,A4613,FALSE)&gt;0,HLOOKUP("Memory",'vInfo (Imported)'!$1:$5000,A4613,FALSE),"")</f>
        <v/>
      </c>
      <c r="C4613" t="str">
        <f>IF(HLOOKUP("CPUs",'vInfo (Imported)'!$1:$5000,A4613,FALSE)&gt;0,
HLOOKUP("CPUs",'vInfo (Imported)'!$1:$5000,A4613,FALSE),
"")</f>
        <v/>
      </c>
      <c r="D4613" t="str">
        <f>IF(HLOOKUP($D$1,'vInfo (Imported)'!$1:$5000,A4613,FALSE)&gt;0,
HLOOKUP($D$1,'vInfo (Imported)'!$1:$5000,A4613,FALSE),
"")</f>
        <v/>
      </c>
      <c r="E4613" t="str">
        <f>IF(HLOOKUP("Category",'vInfo (Imported)'!$1:$5000,A4613,FALSE)&gt;0,
HLOOKUP("Category",'vInfo (Imported)'!$1:$5000,A4613,FALSE),
"")</f>
        <v/>
      </c>
      <c r="F4613" t="str">
        <f>IF(HLOOKUP("OS according to the configuration file",'vInfo (Imported)'!$1:$5000,A4613,FALSE)&gt;0,
HLOOKUP("OS according to the configuration file",'vInfo (Imported)'!$1:$5000,A4613,FALSE),
"")</f>
        <v/>
      </c>
      <c r="G4613" s="1" t="str">
        <f>IF(HLOOKUP("Cluster",'vInfo (Imported)'!$1:$5000,A4613,FALSE)&gt;0,
HLOOKUP("Cluster",'vInfo (Imported)'!$1:$5000,A4613,FALSE),
"")</f>
        <v/>
      </c>
      <c r="K4613" s="28">
        <f>'vCluster (Imported)'!A4613</f>
        <v>0</v>
      </c>
      <c r="L4613">
        <f t="shared" si="435"/>
        <v>0</v>
      </c>
      <c r="M4613">
        <f t="shared" si="436"/>
        <v>0</v>
      </c>
      <c r="N4613">
        <f t="shared" si="437"/>
        <v>0</v>
      </c>
      <c r="O4613" s="1">
        <f t="shared" si="438"/>
        <v>0</v>
      </c>
      <c r="P4613">
        <f>SUMIFS('vCluster (Imported)'!$G:$G,'vCluster (Imported)'!$A:$A,K4613)</f>
        <v>0</v>
      </c>
      <c r="Q4613">
        <f t="shared" si="439"/>
        <v>0</v>
      </c>
    </row>
    <row r="4614" spans="1:17" x14ac:dyDescent="0.3">
      <c r="A4614">
        <f t="shared" si="434"/>
        <v>4614</v>
      </c>
      <c r="B4614" t="str">
        <f>IF(HLOOKUP("Memory",'vInfo (Imported)'!$1:$5000,A4614,FALSE)&gt;0,HLOOKUP("Memory",'vInfo (Imported)'!$1:$5000,A4614,FALSE),"")</f>
        <v/>
      </c>
      <c r="C4614" t="str">
        <f>IF(HLOOKUP("CPUs",'vInfo (Imported)'!$1:$5000,A4614,FALSE)&gt;0,
HLOOKUP("CPUs",'vInfo (Imported)'!$1:$5000,A4614,FALSE),
"")</f>
        <v/>
      </c>
      <c r="D4614" t="str">
        <f>IF(HLOOKUP($D$1,'vInfo (Imported)'!$1:$5000,A4614,FALSE)&gt;0,
HLOOKUP($D$1,'vInfo (Imported)'!$1:$5000,A4614,FALSE),
"")</f>
        <v/>
      </c>
      <c r="E4614" t="str">
        <f>IF(HLOOKUP("Category",'vInfo (Imported)'!$1:$5000,A4614,FALSE)&gt;0,
HLOOKUP("Category",'vInfo (Imported)'!$1:$5000,A4614,FALSE),
"")</f>
        <v/>
      </c>
      <c r="F4614" t="str">
        <f>IF(HLOOKUP("OS according to the configuration file",'vInfo (Imported)'!$1:$5000,A4614,FALSE)&gt;0,
HLOOKUP("OS according to the configuration file",'vInfo (Imported)'!$1:$5000,A4614,FALSE),
"")</f>
        <v/>
      </c>
      <c r="G4614" s="1" t="str">
        <f>IF(HLOOKUP("Cluster",'vInfo (Imported)'!$1:$5000,A4614,FALSE)&gt;0,
HLOOKUP("Cluster",'vInfo (Imported)'!$1:$5000,A4614,FALSE),
"")</f>
        <v/>
      </c>
      <c r="K4614" s="28">
        <f>'vCluster (Imported)'!A4614</f>
        <v>0</v>
      </c>
      <c r="L4614">
        <f t="shared" si="435"/>
        <v>0</v>
      </c>
      <c r="M4614">
        <f t="shared" si="436"/>
        <v>0</v>
      </c>
      <c r="N4614">
        <f t="shared" si="437"/>
        <v>0</v>
      </c>
      <c r="O4614" s="1">
        <f t="shared" si="438"/>
        <v>0</v>
      </c>
      <c r="P4614">
        <f>SUMIFS('vCluster (Imported)'!$G:$G,'vCluster (Imported)'!$A:$A,K4614)</f>
        <v>0</v>
      </c>
      <c r="Q4614">
        <f t="shared" si="439"/>
        <v>0</v>
      </c>
    </row>
    <row r="4615" spans="1:17" x14ac:dyDescent="0.3">
      <c r="A4615">
        <f t="shared" si="434"/>
        <v>4615</v>
      </c>
      <c r="B4615" t="str">
        <f>IF(HLOOKUP("Memory",'vInfo (Imported)'!$1:$5000,A4615,FALSE)&gt;0,HLOOKUP("Memory",'vInfo (Imported)'!$1:$5000,A4615,FALSE),"")</f>
        <v/>
      </c>
      <c r="C4615" t="str">
        <f>IF(HLOOKUP("CPUs",'vInfo (Imported)'!$1:$5000,A4615,FALSE)&gt;0,
HLOOKUP("CPUs",'vInfo (Imported)'!$1:$5000,A4615,FALSE),
"")</f>
        <v/>
      </c>
      <c r="D4615" t="str">
        <f>IF(HLOOKUP($D$1,'vInfo (Imported)'!$1:$5000,A4615,FALSE)&gt;0,
HLOOKUP($D$1,'vInfo (Imported)'!$1:$5000,A4615,FALSE),
"")</f>
        <v/>
      </c>
      <c r="E4615" t="str">
        <f>IF(HLOOKUP("Category",'vInfo (Imported)'!$1:$5000,A4615,FALSE)&gt;0,
HLOOKUP("Category",'vInfo (Imported)'!$1:$5000,A4615,FALSE),
"")</f>
        <v/>
      </c>
      <c r="F4615" t="str">
        <f>IF(HLOOKUP("OS according to the configuration file",'vInfo (Imported)'!$1:$5000,A4615,FALSE)&gt;0,
HLOOKUP("OS according to the configuration file",'vInfo (Imported)'!$1:$5000,A4615,FALSE),
"")</f>
        <v/>
      </c>
      <c r="G4615" s="1" t="str">
        <f>IF(HLOOKUP("Cluster",'vInfo (Imported)'!$1:$5000,A4615,FALSE)&gt;0,
HLOOKUP("Cluster",'vInfo (Imported)'!$1:$5000,A4615,FALSE),
"")</f>
        <v/>
      </c>
      <c r="K4615" s="28">
        <f>'vCluster (Imported)'!A4615</f>
        <v>0</v>
      </c>
      <c r="L4615">
        <f t="shared" si="435"/>
        <v>0</v>
      </c>
      <c r="M4615">
        <f t="shared" si="436"/>
        <v>0</v>
      </c>
      <c r="N4615">
        <f t="shared" si="437"/>
        <v>0</v>
      </c>
      <c r="O4615" s="1">
        <f t="shared" si="438"/>
        <v>0</v>
      </c>
      <c r="P4615">
        <f>SUMIFS('vCluster (Imported)'!$G:$G,'vCluster (Imported)'!$A:$A,K4615)</f>
        <v>0</v>
      </c>
      <c r="Q4615">
        <f t="shared" si="439"/>
        <v>0</v>
      </c>
    </row>
    <row r="4616" spans="1:17" x14ac:dyDescent="0.3">
      <c r="A4616">
        <f t="shared" si="434"/>
        <v>4616</v>
      </c>
      <c r="B4616" t="str">
        <f>IF(HLOOKUP("Memory",'vInfo (Imported)'!$1:$5000,A4616,FALSE)&gt;0,HLOOKUP("Memory",'vInfo (Imported)'!$1:$5000,A4616,FALSE),"")</f>
        <v/>
      </c>
      <c r="C4616" t="str">
        <f>IF(HLOOKUP("CPUs",'vInfo (Imported)'!$1:$5000,A4616,FALSE)&gt;0,
HLOOKUP("CPUs",'vInfo (Imported)'!$1:$5000,A4616,FALSE),
"")</f>
        <v/>
      </c>
      <c r="D4616" t="str">
        <f>IF(HLOOKUP($D$1,'vInfo (Imported)'!$1:$5000,A4616,FALSE)&gt;0,
HLOOKUP($D$1,'vInfo (Imported)'!$1:$5000,A4616,FALSE),
"")</f>
        <v/>
      </c>
      <c r="E4616" t="str">
        <f>IF(HLOOKUP("Category",'vInfo (Imported)'!$1:$5000,A4616,FALSE)&gt;0,
HLOOKUP("Category",'vInfo (Imported)'!$1:$5000,A4616,FALSE),
"")</f>
        <v/>
      </c>
      <c r="F4616" t="str">
        <f>IF(HLOOKUP("OS according to the configuration file",'vInfo (Imported)'!$1:$5000,A4616,FALSE)&gt;0,
HLOOKUP("OS according to the configuration file",'vInfo (Imported)'!$1:$5000,A4616,FALSE),
"")</f>
        <v/>
      </c>
      <c r="G4616" s="1" t="str">
        <f>IF(HLOOKUP("Cluster",'vInfo (Imported)'!$1:$5000,A4616,FALSE)&gt;0,
HLOOKUP("Cluster",'vInfo (Imported)'!$1:$5000,A4616,FALSE),
"")</f>
        <v/>
      </c>
      <c r="K4616" s="28">
        <f>'vCluster (Imported)'!A4616</f>
        <v>0</v>
      </c>
      <c r="L4616">
        <f t="shared" si="435"/>
        <v>0</v>
      </c>
      <c r="M4616">
        <f t="shared" si="436"/>
        <v>0</v>
      </c>
      <c r="N4616">
        <f t="shared" si="437"/>
        <v>0</v>
      </c>
      <c r="O4616" s="1">
        <f t="shared" si="438"/>
        <v>0</v>
      </c>
      <c r="P4616">
        <f>SUMIFS('vCluster (Imported)'!$G:$G,'vCluster (Imported)'!$A:$A,K4616)</f>
        <v>0</v>
      </c>
      <c r="Q4616">
        <f t="shared" si="439"/>
        <v>0</v>
      </c>
    </row>
    <row r="4617" spans="1:17" x14ac:dyDescent="0.3">
      <c r="A4617">
        <f t="shared" si="434"/>
        <v>4617</v>
      </c>
      <c r="B4617" t="str">
        <f>IF(HLOOKUP("Memory",'vInfo (Imported)'!$1:$5000,A4617,FALSE)&gt;0,HLOOKUP("Memory",'vInfo (Imported)'!$1:$5000,A4617,FALSE),"")</f>
        <v/>
      </c>
      <c r="C4617" t="str">
        <f>IF(HLOOKUP("CPUs",'vInfo (Imported)'!$1:$5000,A4617,FALSE)&gt;0,
HLOOKUP("CPUs",'vInfo (Imported)'!$1:$5000,A4617,FALSE),
"")</f>
        <v/>
      </c>
      <c r="D4617" t="str">
        <f>IF(HLOOKUP($D$1,'vInfo (Imported)'!$1:$5000,A4617,FALSE)&gt;0,
HLOOKUP($D$1,'vInfo (Imported)'!$1:$5000,A4617,FALSE),
"")</f>
        <v/>
      </c>
      <c r="E4617" t="str">
        <f>IF(HLOOKUP("Category",'vInfo (Imported)'!$1:$5000,A4617,FALSE)&gt;0,
HLOOKUP("Category",'vInfo (Imported)'!$1:$5000,A4617,FALSE),
"")</f>
        <v/>
      </c>
      <c r="F4617" t="str">
        <f>IF(HLOOKUP("OS according to the configuration file",'vInfo (Imported)'!$1:$5000,A4617,FALSE)&gt;0,
HLOOKUP("OS according to the configuration file",'vInfo (Imported)'!$1:$5000,A4617,FALSE),
"")</f>
        <v/>
      </c>
      <c r="G4617" s="1" t="str">
        <f>IF(HLOOKUP("Cluster",'vInfo (Imported)'!$1:$5000,A4617,FALSE)&gt;0,
HLOOKUP("Cluster",'vInfo (Imported)'!$1:$5000,A4617,FALSE),
"")</f>
        <v/>
      </c>
      <c r="K4617" s="28">
        <f>'vCluster (Imported)'!A4617</f>
        <v>0</v>
      </c>
      <c r="L4617">
        <f t="shared" si="435"/>
        <v>0</v>
      </c>
      <c r="M4617">
        <f t="shared" si="436"/>
        <v>0</v>
      </c>
      <c r="N4617">
        <f t="shared" si="437"/>
        <v>0</v>
      </c>
      <c r="O4617" s="1">
        <f t="shared" si="438"/>
        <v>0</v>
      </c>
      <c r="P4617">
        <f>SUMIFS('vCluster (Imported)'!$G:$G,'vCluster (Imported)'!$A:$A,K4617)</f>
        <v>0</v>
      </c>
      <c r="Q4617">
        <f t="shared" si="439"/>
        <v>0</v>
      </c>
    </row>
    <row r="4618" spans="1:17" x14ac:dyDescent="0.3">
      <c r="A4618">
        <f t="shared" si="434"/>
        <v>4618</v>
      </c>
      <c r="B4618" t="str">
        <f>IF(HLOOKUP("Memory",'vInfo (Imported)'!$1:$5000,A4618,FALSE)&gt;0,HLOOKUP("Memory",'vInfo (Imported)'!$1:$5000,A4618,FALSE),"")</f>
        <v/>
      </c>
      <c r="C4618" t="str">
        <f>IF(HLOOKUP("CPUs",'vInfo (Imported)'!$1:$5000,A4618,FALSE)&gt;0,
HLOOKUP("CPUs",'vInfo (Imported)'!$1:$5000,A4618,FALSE),
"")</f>
        <v/>
      </c>
      <c r="D4618" t="str">
        <f>IF(HLOOKUP($D$1,'vInfo (Imported)'!$1:$5000,A4618,FALSE)&gt;0,
HLOOKUP($D$1,'vInfo (Imported)'!$1:$5000,A4618,FALSE),
"")</f>
        <v/>
      </c>
      <c r="E4618" t="str">
        <f>IF(HLOOKUP("Category",'vInfo (Imported)'!$1:$5000,A4618,FALSE)&gt;0,
HLOOKUP("Category",'vInfo (Imported)'!$1:$5000,A4618,FALSE),
"")</f>
        <v/>
      </c>
      <c r="F4618" t="str">
        <f>IF(HLOOKUP("OS according to the configuration file",'vInfo (Imported)'!$1:$5000,A4618,FALSE)&gt;0,
HLOOKUP("OS according to the configuration file",'vInfo (Imported)'!$1:$5000,A4618,FALSE),
"")</f>
        <v/>
      </c>
      <c r="G4618" s="1" t="str">
        <f>IF(HLOOKUP("Cluster",'vInfo (Imported)'!$1:$5000,A4618,FALSE)&gt;0,
HLOOKUP("Cluster",'vInfo (Imported)'!$1:$5000,A4618,FALSE),
"")</f>
        <v/>
      </c>
      <c r="K4618" s="28">
        <f>'vCluster (Imported)'!A4618</f>
        <v>0</v>
      </c>
      <c r="L4618">
        <f t="shared" si="435"/>
        <v>0</v>
      </c>
      <c r="M4618">
        <f t="shared" si="436"/>
        <v>0</v>
      </c>
      <c r="N4618">
        <f t="shared" si="437"/>
        <v>0</v>
      </c>
      <c r="O4618" s="1">
        <f t="shared" si="438"/>
        <v>0</v>
      </c>
      <c r="P4618">
        <f>SUMIFS('vCluster (Imported)'!$G:$G,'vCluster (Imported)'!$A:$A,K4618)</f>
        <v>0</v>
      </c>
      <c r="Q4618">
        <f t="shared" si="439"/>
        <v>0</v>
      </c>
    </row>
    <row r="4619" spans="1:17" x14ac:dyDescent="0.3">
      <c r="A4619">
        <f t="shared" si="434"/>
        <v>4619</v>
      </c>
      <c r="B4619" t="str">
        <f>IF(HLOOKUP("Memory",'vInfo (Imported)'!$1:$5000,A4619,FALSE)&gt;0,HLOOKUP("Memory",'vInfo (Imported)'!$1:$5000,A4619,FALSE),"")</f>
        <v/>
      </c>
      <c r="C4619" t="str">
        <f>IF(HLOOKUP("CPUs",'vInfo (Imported)'!$1:$5000,A4619,FALSE)&gt;0,
HLOOKUP("CPUs",'vInfo (Imported)'!$1:$5000,A4619,FALSE),
"")</f>
        <v/>
      </c>
      <c r="D4619" t="str">
        <f>IF(HLOOKUP($D$1,'vInfo (Imported)'!$1:$5000,A4619,FALSE)&gt;0,
HLOOKUP($D$1,'vInfo (Imported)'!$1:$5000,A4619,FALSE),
"")</f>
        <v/>
      </c>
      <c r="E4619" t="str">
        <f>IF(HLOOKUP("Category",'vInfo (Imported)'!$1:$5000,A4619,FALSE)&gt;0,
HLOOKUP("Category",'vInfo (Imported)'!$1:$5000,A4619,FALSE),
"")</f>
        <v/>
      </c>
      <c r="F4619" t="str">
        <f>IF(HLOOKUP("OS according to the configuration file",'vInfo (Imported)'!$1:$5000,A4619,FALSE)&gt;0,
HLOOKUP("OS according to the configuration file",'vInfo (Imported)'!$1:$5000,A4619,FALSE),
"")</f>
        <v/>
      </c>
      <c r="G4619" s="1" t="str">
        <f>IF(HLOOKUP("Cluster",'vInfo (Imported)'!$1:$5000,A4619,FALSE)&gt;0,
HLOOKUP("Cluster",'vInfo (Imported)'!$1:$5000,A4619,FALSE),
"")</f>
        <v/>
      </c>
      <c r="K4619" s="28">
        <f>'vCluster (Imported)'!A4619</f>
        <v>0</v>
      </c>
      <c r="L4619">
        <f t="shared" si="435"/>
        <v>0</v>
      </c>
      <c r="M4619">
        <f t="shared" si="436"/>
        <v>0</v>
      </c>
      <c r="N4619">
        <f t="shared" si="437"/>
        <v>0</v>
      </c>
      <c r="O4619" s="1">
        <f t="shared" si="438"/>
        <v>0</v>
      </c>
      <c r="P4619">
        <f>SUMIFS('vCluster (Imported)'!$G:$G,'vCluster (Imported)'!$A:$A,K4619)</f>
        <v>0</v>
      </c>
      <c r="Q4619">
        <f t="shared" si="439"/>
        <v>0</v>
      </c>
    </row>
    <row r="4620" spans="1:17" x14ac:dyDescent="0.3">
      <c r="A4620">
        <f t="shared" si="434"/>
        <v>4620</v>
      </c>
      <c r="B4620" t="str">
        <f>IF(HLOOKUP("Memory",'vInfo (Imported)'!$1:$5000,A4620,FALSE)&gt;0,HLOOKUP("Memory",'vInfo (Imported)'!$1:$5000,A4620,FALSE),"")</f>
        <v/>
      </c>
      <c r="C4620" t="str">
        <f>IF(HLOOKUP("CPUs",'vInfo (Imported)'!$1:$5000,A4620,FALSE)&gt;0,
HLOOKUP("CPUs",'vInfo (Imported)'!$1:$5000,A4620,FALSE),
"")</f>
        <v/>
      </c>
      <c r="D4620" t="str">
        <f>IF(HLOOKUP($D$1,'vInfo (Imported)'!$1:$5000,A4620,FALSE)&gt;0,
HLOOKUP($D$1,'vInfo (Imported)'!$1:$5000,A4620,FALSE),
"")</f>
        <v/>
      </c>
      <c r="E4620" t="str">
        <f>IF(HLOOKUP("Category",'vInfo (Imported)'!$1:$5000,A4620,FALSE)&gt;0,
HLOOKUP("Category",'vInfo (Imported)'!$1:$5000,A4620,FALSE),
"")</f>
        <v/>
      </c>
      <c r="F4620" t="str">
        <f>IF(HLOOKUP("OS according to the configuration file",'vInfo (Imported)'!$1:$5000,A4620,FALSE)&gt;0,
HLOOKUP("OS according to the configuration file",'vInfo (Imported)'!$1:$5000,A4620,FALSE),
"")</f>
        <v/>
      </c>
      <c r="G4620" s="1" t="str">
        <f>IF(HLOOKUP("Cluster",'vInfo (Imported)'!$1:$5000,A4620,FALSE)&gt;0,
HLOOKUP("Cluster",'vInfo (Imported)'!$1:$5000,A4620,FALSE),
"")</f>
        <v/>
      </c>
      <c r="K4620" s="28">
        <f>'vCluster (Imported)'!A4620</f>
        <v>0</v>
      </c>
      <c r="L4620">
        <f t="shared" si="435"/>
        <v>0</v>
      </c>
      <c r="M4620">
        <f t="shared" si="436"/>
        <v>0</v>
      </c>
      <c r="N4620">
        <f t="shared" si="437"/>
        <v>0</v>
      </c>
      <c r="O4620" s="1">
        <f t="shared" si="438"/>
        <v>0</v>
      </c>
      <c r="P4620">
        <f>SUMIFS('vCluster (Imported)'!$G:$G,'vCluster (Imported)'!$A:$A,K4620)</f>
        <v>0</v>
      </c>
      <c r="Q4620">
        <f t="shared" si="439"/>
        <v>0</v>
      </c>
    </row>
    <row r="4621" spans="1:17" x14ac:dyDescent="0.3">
      <c r="A4621">
        <f t="shared" si="434"/>
        <v>4621</v>
      </c>
      <c r="B4621" t="str">
        <f>IF(HLOOKUP("Memory",'vInfo (Imported)'!$1:$5000,A4621,FALSE)&gt;0,HLOOKUP("Memory",'vInfo (Imported)'!$1:$5000,A4621,FALSE),"")</f>
        <v/>
      </c>
      <c r="C4621" t="str">
        <f>IF(HLOOKUP("CPUs",'vInfo (Imported)'!$1:$5000,A4621,FALSE)&gt;0,
HLOOKUP("CPUs",'vInfo (Imported)'!$1:$5000,A4621,FALSE),
"")</f>
        <v/>
      </c>
      <c r="D4621" t="str">
        <f>IF(HLOOKUP($D$1,'vInfo (Imported)'!$1:$5000,A4621,FALSE)&gt;0,
HLOOKUP($D$1,'vInfo (Imported)'!$1:$5000,A4621,FALSE),
"")</f>
        <v/>
      </c>
      <c r="E4621" t="str">
        <f>IF(HLOOKUP("Category",'vInfo (Imported)'!$1:$5000,A4621,FALSE)&gt;0,
HLOOKUP("Category",'vInfo (Imported)'!$1:$5000,A4621,FALSE),
"")</f>
        <v/>
      </c>
      <c r="F4621" t="str">
        <f>IF(HLOOKUP("OS according to the configuration file",'vInfo (Imported)'!$1:$5000,A4621,FALSE)&gt;0,
HLOOKUP("OS according to the configuration file",'vInfo (Imported)'!$1:$5000,A4621,FALSE),
"")</f>
        <v/>
      </c>
      <c r="G4621" s="1" t="str">
        <f>IF(HLOOKUP("Cluster",'vInfo (Imported)'!$1:$5000,A4621,FALSE)&gt;0,
HLOOKUP("Cluster",'vInfo (Imported)'!$1:$5000,A4621,FALSE),
"")</f>
        <v/>
      </c>
      <c r="K4621" s="28">
        <f>'vCluster (Imported)'!A4621</f>
        <v>0</v>
      </c>
      <c r="L4621">
        <f t="shared" si="435"/>
        <v>0</v>
      </c>
      <c r="M4621">
        <f t="shared" si="436"/>
        <v>0</v>
      </c>
      <c r="N4621">
        <f t="shared" si="437"/>
        <v>0</v>
      </c>
      <c r="O4621" s="1">
        <f t="shared" si="438"/>
        <v>0</v>
      </c>
      <c r="P4621">
        <f>SUMIFS('vCluster (Imported)'!$G:$G,'vCluster (Imported)'!$A:$A,K4621)</f>
        <v>0</v>
      </c>
      <c r="Q4621">
        <f t="shared" si="439"/>
        <v>0</v>
      </c>
    </row>
    <row r="4622" spans="1:17" x14ac:dyDescent="0.3">
      <c r="A4622">
        <f t="shared" si="434"/>
        <v>4622</v>
      </c>
      <c r="B4622" t="str">
        <f>IF(HLOOKUP("Memory",'vInfo (Imported)'!$1:$5000,A4622,FALSE)&gt;0,HLOOKUP("Memory",'vInfo (Imported)'!$1:$5000,A4622,FALSE),"")</f>
        <v/>
      </c>
      <c r="C4622" t="str">
        <f>IF(HLOOKUP("CPUs",'vInfo (Imported)'!$1:$5000,A4622,FALSE)&gt;0,
HLOOKUP("CPUs",'vInfo (Imported)'!$1:$5000,A4622,FALSE),
"")</f>
        <v/>
      </c>
      <c r="D4622" t="str">
        <f>IF(HLOOKUP($D$1,'vInfo (Imported)'!$1:$5000,A4622,FALSE)&gt;0,
HLOOKUP($D$1,'vInfo (Imported)'!$1:$5000,A4622,FALSE),
"")</f>
        <v/>
      </c>
      <c r="E4622" t="str">
        <f>IF(HLOOKUP("Category",'vInfo (Imported)'!$1:$5000,A4622,FALSE)&gt;0,
HLOOKUP("Category",'vInfo (Imported)'!$1:$5000,A4622,FALSE),
"")</f>
        <v/>
      </c>
      <c r="F4622" t="str">
        <f>IF(HLOOKUP("OS according to the configuration file",'vInfo (Imported)'!$1:$5000,A4622,FALSE)&gt;0,
HLOOKUP("OS according to the configuration file",'vInfo (Imported)'!$1:$5000,A4622,FALSE),
"")</f>
        <v/>
      </c>
      <c r="G4622" s="1" t="str">
        <f>IF(HLOOKUP("Cluster",'vInfo (Imported)'!$1:$5000,A4622,FALSE)&gt;0,
HLOOKUP("Cluster",'vInfo (Imported)'!$1:$5000,A4622,FALSE),
"")</f>
        <v/>
      </c>
      <c r="K4622" s="28">
        <f>'vCluster (Imported)'!A4622</f>
        <v>0</v>
      </c>
      <c r="L4622">
        <f t="shared" si="435"/>
        <v>0</v>
      </c>
      <c r="M4622">
        <f t="shared" si="436"/>
        <v>0</v>
      </c>
      <c r="N4622">
        <f t="shared" si="437"/>
        <v>0</v>
      </c>
      <c r="O4622" s="1">
        <f t="shared" si="438"/>
        <v>0</v>
      </c>
      <c r="P4622">
        <f>SUMIFS('vCluster (Imported)'!$G:$G,'vCluster (Imported)'!$A:$A,K4622)</f>
        <v>0</v>
      </c>
      <c r="Q4622">
        <f t="shared" si="439"/>
        <v>0</v>
      </c>
    </row>
    <row r="4623" spans="1:17" x14ac:dyDescent="0.3">
      <c r="A4623">
        <f t="shared" si="434"/>
        <v>4623</v>
      </c>
      <c r="B4623" t="str">
        <f>IF(HLOOKUP("Memory",'vInfo (Imported)'!$1:$5000,A4623,FALSE)&gt;0,HLOOKUP("Memory",'vInfo (Imported)'!$1:$5000,A4623,FALSE),"")</f>
        <v/>
      </c>
      <c r="C4623" t="str">
        <f>IF(HLOOKUP("CPUs",'vInfo (Imported)'!$1:$5000,A4623,FALSE)&gt;0,
HLOOKUP("CPUs",'vInfo (Imported)'!$1:$5000,A4623,FALSE),
"")</f>
        <v/>
      </c>
      <c r="D4623" t="str">
        <f>IF(HLOOKUP($D$1,'vInfo (Imported)'!$1:$5000,A4623,FALSE)&gt;0,
HLOOKUP($D$1,'vInfo (Imported)'!$1:$5000,A4623,FALSE),
"")</f>
        <v/>
      </c>
      <c r="E4623" t="str">
        <f>IF(HLOOKUP("Category",'vInfo (Imported)'!$1:$5000,A4623,FALSE)&gt;0,
HLOOKUP("Category",'vInfo (Imported)'!$1:$5000,A4623,FALSE),
"")</f>
        <v/>
      </c>
      <c r="F4623" t="str">
        <f>IF(HLOOKUP("OS according to the configuration file",'vInfo (Imported)'!$1:$5000,A4623,FALSE)&gt;0,
HLOOKUP("OS according to the configuration file",'vInfo (Imported)'!$1:$5000,A4623,FALSE),
"")</f>
        <v/>
      </c>
      <c r="G4623" s="1" t="str">
        <f>IF(HLOOKUP("Cluster",'vInfo (Imported)'!$1:$5000,A4623,FALSE)&gt;0,
HLOOKUP("Cluster",'vInfo (Imported)'!$1:$5000,A4623,FALSE),
"")</f>
        <v/>
      </c>
      <c r="K4623" s="28">
        <f>'vCluster (Imported)'!A4623</f>
        <v>0</v>
      </c>
      <c r="L4623">
        <f t="shared" si="435"/>
        <v>0</v>
      </c>
      <c r="M4623">
        <f t="shared" si="436"/>
        <v>0</v>
      </c>
      <c r="N4623">
        <f t="shared" si="437"/>
        <v>0</v>
      </c>
      <c r="O4623" s="1">
        <f t="shared" si="438"/>
        <v>0</v>
      </c>
      <c r="P4623">
        <f>SUMIFS('vCluster (Imported)'!$G:$G,'vCluster (Imported)'!$A:$A,K4623)</f>
        <v>0</v>
      </c>
      <c r="Q4623">
        <f t="shared" si="439"/>
        <v>0</v>
      </c>
    </row>
    <row r="4624" spans="1:17" x14ac:dyDescent="0.3">
      <c r="A4624">
        <f t="shared" si="434"/>
        <v>4624</v>
      </c>
      <c r="B4624" t="str">
        <f>IF(HLOOKUP("Memory",'vInfo (Imported)'!$1:$5000,A4624,FALSE)&gt;0,HLOOKUP("Memory",'vInfo (Imported)'!$1:$5000,A4624,FALSE),"")</f>
        <v/>
      </c>
      <c r="C4624" t="str">
        <f>IF(HLOOKUP("CPUs",'vInfo (Imported)'!$1:$5000,A4624,FALSE)&gt;0,
HLOOKUP("CPUs",'vInfo (Imported)'!$1:$5000,A4624,FALSE),
"")</f>
        <v/>
      </c>
      <c r="D4624" t="str">
        <f>IF(HLOOKUP($D$1,'vInfo (Imported)'!$1:$5000,A4624,FALSE)&gt;0,
HLOOKUP($D$1,'vInfo (Imported)'!$1:$5000,A4624,FALSE),
"")</f>
        <v/>
      </c>
      <c r="E4624" t="str">
        <f>IF(HLOOKUP("Category",'vInfo (Imported)'!$1:$5000,A4624,FALSE)&gt;0,
HLOOKUP("Category",'vInfo (Imported)'!$1:$5000,A4624,FALSE),
"")</f>
        <v/>
      </c>
      <c r="F4624" t="str">
        <f>IF(HLOOKUP("OS according to the configuration file",'vInfo (Imported)'!$1:$5000,A4624,FALSE)&gt;0,
HLOOKUP("OS according to the configuration file",'vInfo (Imported)'!$1:$5000,A4624,FALSE),
"")</f>
        <v/>
      </c>
      <c r="G4624" s="1" t="str">
        <f>IF(HLOOKUP("Cluster",'vInfo (Imported)'!$1:$5000,A4624,FALSE)&gt;0,
HLOOKUP("Cluster",'vInfo (Imported)'!$1:$5000,A4624,FALSE),
"")</f>
        <v/>
      </c>
      <c r="K4624" s="28">
        <f>'vCluster (Imported)'!A4624</f>
        <v>0</v>
      </c>
      <c r="L4624">
        <f t="shared" si="435"/>
        <v>0</v>
      </c>
      <c r="M4624">
        <f t="shared" si="436"/>
        <v>0</v>
      </c>
      <c r="N4624">
        <f t="shared" si="437"/>
        <v>0</v>
      </c>
      <c r="O4624" s="1">
        <f t="shared" si="438"/>
        <v>0</v>
      </c>
      <c r="P4624">
        <f>SUMIFS('vCluster (Imported)'!$G:$G,'vCluster (Imported)'!$A:$A,K4624)</f>
        <v>0</v>
      </c>
      <c r="Q4624">
        <f t="shared" si="439"/>
        <v>0</v>
      </c>
    </row>
    <row r="4625" spans="1:17" x14ac:dyDescent="0.3">
      <c r="A4625">
        <f t="shared" si="434"/>
        <v>4625</v>
      </c>
      <c r="B4625" t="str">
        <f>IF(HLOOKUP("Memory",'vInfo (Imported)'!$1:$5000,A4625,FALSE)&gt;0,HLOOKUP("Memory",'vInfo (Imported)'!$1:$5000,A4625,FALSE),"")</f>
        <v/>
      </c>
      <c r="C4625" t="str">
        <f>IF(HLOOKUP("CPUs",'vInfo (Imported)'!$1:$5000,A4625,FALSE)&gt;0,
HLOOKUP("CPUs",'vInfo (Imported)'!$1:$5000,A4625,FALSE),
"")</f>
        <v/>
      </c>
      <c r="D4625" t="str">
        <f>IF(HLOOKUP($D$1,'vInfo (Imported)'!$1:$5000,A4625,FALSE)&gt;0,
HLOOKUP($D$1,'vInfo (Imported)'!$1:$5000,A4625,FALSE),
"")</f>
        <v/>
      </c>
      <c r="E4625" t="str">
        <f>IF(HLOOKUP("Category",'vInfo (Imported)'!$1:$5000,A4625,FALSE)&gt;0,
HLOOKUP("Category",'vInfo (Imported)'!$1:$5000,A4625,FALSE),
"")</f>
        <v/>
      </c>
      <c r="F4625" t="str">
        <f>IF(HLOOKUP("OS according to the configuration file",'vInfo (Imported)'!$1:$5000,A4625,FALSE)&gt;0,
HLOOKUP("OS according to the configuration file",'vInfo (Imported)'!$1:$5000,A4625,FALSE),
"")</f>
        <v/>
      </c>
      <c r="G4625" s="1" t="str">
        <f>IF(HLOOKUP("Cluster",'vInfo (Imported)'!$1:$5000,A4625,FALSE)&gt;0,
HLOOKUP("Cluster",'vInfo (Imported)'!$1:$5000,A4625,FALSE),
"")</f>
        <v/>
      </c>
      <c r="K4625" s="28">
        <f>'vCluster (Imported)'!A4625</f>
        <v>0</v>
      </c>
      <c r="L4625">
        <f t="shared" si="435"/>
        <v>0</v>
      </c>
      <c r="M4625">
        <f t="shared" si="436"/>
        <v>0</v>
      </c>
      <c r="N4625">
        <f t="shared" si="437"/>
        <v>0</v>
      </c>
      <c r="O4625" s="1">
        <f t="shared" si="438"/>
        <v>0</v>
      </c>
      <c r="P4625">
        <f>SUMIFS('vCluster (Imported)'!$G:$G,'vCluster (Imported)'!$A:$A,K4625)</f>
        <v>0</v>
      </c>
      <c r="Q4625">
        <f t="shared" si="439"/>
        <v>0</v>
      </c>
    </row>
    <row r="4626" spans="1:17" x14ac:dyDescent="0.3">
      <c r="A4626">
        <f t="shared" si="434"/>
        <v>4626</v>
      </c>
      <c r="B4626" t="str">
        <f>IF(HLOOKUP("Memory",'vInfo (Imported)'!$1:$5000,A4626,FALSE)&gt;0,HLOOKUP("Memory",'vInfo (Imported)'!$1:$5000,A4626,FALSE),"")</f>
        <v/>
      </c>
      <c r="C4626" t="str">
        <f>IF(HLOOKUP("CPUs",'vInfo (Imported)'!$1:$5000,A4626,FALSE)&gt;0,
HLOOKUP("CPUs",'vInfo (Imported)'!$1:$5000,A4626,FALSE),
"")</f>
        <v/>
      </c>
      <c r="D4626" t="str">
        <f>IF(HLOOKUP($D$1,'vInfo (Imported)'!$1:$5000,A4626,FALSE)&gt;0,
HLOOKUP($D$1,'vInfo (Imported)'!$1:$5000,A4626,FALSE),
"")</f>
        <v/>
      </c>
      <c r="E4626" t="str">
        <f>IF(HLOOKUP("Category",'vInfo (Imported)'!$1:$5000,A4626,FALSE)&gt;0,
HLOOKUP("Category",'vInfo (Imported)'!$1:$5000,A4626,FALSE),
"")</f>
        <v/>
      </c>
      <c r="F4626" t="str">
        <f>IF(HLOOKUP("OS according to the configuration file",'vInfo (Imported)'!$1:$5000,A4626,FALSE)&gt;0,
HLOOKUP("OS according to the configuration file",'vInfo (Imported)'!$1:$5000,A4626,FALSE),
"")</f>
        <v/>
      </c>
      <c r="G4626" s="1" t="str">
        <f>IF(HLOOKUP("Cluster",'vInfo (Imported)'!$1:$5000,A4626,FALSE)&gt;0,
HLOOKUP("Cluster",'vInfo (Imported)'!$1:$5000,A4626,FALSE),
"")</f>
        <v/>
      </c>
      <c r="K4626" s="28">
        <f>'vCluster (Imported)'!A4626</f>
        <v>0</v>
      </c>
      <c r="L4626">
        <f t="shared" si="435"/>
        <v>0</v>
      </c>
      <c r="M4626">
        <f t="shared" si="436"/>
        <v>0</v>
      </c>
      <c r="N4626">
        <f t="shared" si="437"/>
        <v>0</v>
      </c>
      <c r="O4626" s="1">
        <f t="shared" si="438"/>
        <v>0</v>
      </c>
      <c r="P4626">
        <f>SUMIFS('vCluster (Imported)'!$G:$G,'vCluster (Imported)'!$A:$A,K4626)</f>
        <v>0</v>
      </c>
      <c r="Q4626">
        <f t="shared" si="439"/>
        <v>0</v>
      </c>
    </row>
    <row r="4627" spans="1:17" x14ac:dyDescent="0.3">
      <c r="A4627">
        <f t="shared" si="434"/>
        <v>4627</v>
      </c>
      <c r="B4627" t="str">
        <f>IF(HLOOKUP("Memory",'vInfo (Imported)'!$1:$5000,A4627,FALSE)&gt;0,HLOOKUP("Memory",'vInfo (Imported)'!$1:$5000,A4627,FALSE),"")</f>
        <v/>
      </c>
      <c r="C4627" t="str">
        <f>IF(HLOOKUP("CPUs",'vInfo (Imported)'!$1:$5000,A4627,FALSE)&gt;0,
HLOOKUP("CPUs",'vInfo (Imported)'!$1:$5000,A4627,FALSE),
"")</f>
        <v/>
      </c>
      <c r="D4627" t="str">
        <f>IF(HLOOKUP($D$1,'vInfo (Imported)'!$1:$5000,A4627,FALSE)&gt;0,
HLOOKUP($D$1,'vInfo (Imported)'!$1:$5000,A4627,FALSE),
"")</f>
        <v/>
      </c>
      <c r="E4627" t="str">
        <f>IF(HLOOKUP("Category",'vInfo (Imported)'!$1:$5000,A4627,FALSE)&gt;0,
HLOOKUP("Category",'vInfo (Imported)'!$1:$5000,A4627,FALSE),
"")</f>
        <v/>
      </c>
      <c r="F4627" t="str">
        <f>IF(HLOOKUP("OS according to the configuration file",'vInfo (Imported)'!$1:$5000,A4627,FALSE)&gt;0,
HLOOKUP("OS according to the configuration file",'vInfo (Imported)'!$1:$5000,A4627,FALSE),
"")</f>
        <v/>
      </c>
      <c r="G4627" s="1" t="str">
        <f>IF(HLOOKUP("Cluster",'vInfo (Imported)'!$1:$5000,A4627,FALSE)&gt;0,
HLOOKUP("Cluster",'vInfo (Imported)'!$1:$5000,A4627,FALSE),
"")</f>
        <v/>
      </c>
      <c r="K4627" s="28">
        <f>'vCluster (Imported)'!A4627</f>
        <v>0</v>
      </c>
      <c r="L4627">
        <f t="shared" si="435"/>
        <v>0</v>
      </c>
      <c r="M4627">
        <f t="shared" si="436"/>
        <v>0</v>
      </c>
      <c r="N4627">
        <f t="shared" si="437"/>
        <v>0</v>
      </c>
      <c r="O4627" s="1">
        <f t="shared" si="438"/>
        <v>0</v>
      </c>
      <c r="P4627">
        <f>SUMIFS('vCluster (Imported)'!$G:$G,'vCluster (Imported)'!$A:$A,K4627)</f>
        <v>0</v>
      </c>
      <c r="Q4627">
        <f t="shared" si="439"/>
        <v>0</v>
      </c>
    </row>
    <row r="4628" spans="1:17" x14ac:dyDescent="0.3">
      <c r="A4628">
        <f t="shared" si="434"/>
        <v>4628</v>
      </c>
      <c r="B4628" t="str">
        <f>IF(HLOOKUP("Memory",'vInfo (Imported)'!$1:$5000,A4628,FALSE)&gt;0,HLOOKUP("Memory",'vInfo (Imported)'!$1:$5000,A4628,FALSE),"")</f>
        <v/>
      </c>
      <c r="C4628" t="str">
        <f>IF(HLOOKUP("CPUs",'vInfo (Imported)'!$1:$5000,A4628,FALSE)&gt;0,
HLOOKUP("CPUs",'vInfo (Imported)'!$1:$5000,A4628,FALSE),
"")</f>
        <v/>
      </c>
      <c r="D4628" t="str">
        <f>IF(HLOOKUP($D$1,'vInfo (Imported)'!$1:$5000,A4628,FALSE)&gt;0,
HLOOKUP($D$1,'vInfo (Imported)'!$1:$5000,A4628,FALSE),
"")</f>
        <v/>
      </c>
      <c r="E4628" t="str">
        <f>IF(HLOOKUP("Category",'vInfo (Imported)'!$1:$5000,A4628,FALSE)&gt;0,
HLOOKUP("Category",'vInfo (Imported)'!$1:$5000,A4628,FALSE),
"")</f>
        <v/>
      </c>
      <c r="F4628" t="str">
        <f>IF(HLOOKUP("OS according to the configuration file",'vInfo (Imported)'!$1:$5000,A4628,FALSE)&gt;0,
HLOOKUP("OS according to the configuration file",'vInfo (Imported)'!$1:$5000,A4628,FALSE),
"")</f>
        <v/>
      </c>
      <c r="G4628" s="1" t="str">
        <f>IF(HLOOKUP("Cluster",'vInfo (Imported)'!$1:$5000,A4628,FALSE)&gt;0,
HLOOKUP("Cluster",'vInfo (Imported)'!$1:$5000,A4628,FALSE),
"")</f>
        <v/>
      </c>
      <c r="K4628" s="28">
        <f>'vCluster (Imported)'!A4628</f>
        <v>0</v>
      </c>
      <c r="L4628">
        <f t="shared" si="435"/>
        <v>0</v>
      </c>
      <c r="M4628">
        <f t="shared" si="436"/>
        <v>0</v>
      </c>
      <c r="N4628">
        <f t="shared" si="437"/>
        <v>0</v>
      </c>
      <c r="O4628" s="1">
        <f t="shared" si="438"/>
        <v>0</v>
      </c>
      <c r="P4628">
        <f>SUMIFS('vCluster (Imported)'!$G:$G,'vCluster (Imported)'!$A:$A,K4628)</f>
        <v>0</v>
      </c>
      <c r="Q4628">
        <f t="shared" si="439"/>
        <v>0</v>
      </c>
    </row>
    <row r="4629" spans="1:17" x14ac:dyDescent="0.3">
      <c r="A4629">
        <f t="shared" si="434"/>
        <v>4629</v>
      </c>
      <c r="B4629" t="str">
        <f>IF(HLOOKUP("Memory",'vInfo (Imported)'!$1:$5000,A4629,FALSE)&gt;0,HLOOKUP("Memory",'vInfo (Imported)'!$1:$5000,A4629,FALSE),"")</f>
        <v/>
      </c>
      <c r="C4629" t="str">
        <f>IF(HLOOKUP("CPUs",'vInfo (Imported)'!$1:$5000,A4629,FALSE)&gt;0,
HLOOKUP("CPUs",'vInfo (Imported)'!$1:$5000,A4629,FALSE),
"")</f>
        <v/>
      </c>
      <c r="D4629" t="str">
        <f>IF(HLOOKUP($D$1,'vInfo (Imported)'!$1:$5000,A4629,FALSE)&gt;0,
HLOOKUP($D$1,'vInfo (Imported)'!$1:$5000,A4629,FALSE),
"")</f>
        <v/>
      </c>
      <c r="E4629" t="str">
        <f>IF(HLOOKUP("Category",'vInfo (Imported)'!$1:$5000,A4629,FALSE)&gt;0,
HLOOKUP("Category",'vInfo (Imported)'!$1:$5000,A4629,FALSE),
"")</f>
        <v/>
      </c>
      <c r="F4629" t="str">
        <f>IF(HLOOKUP("OS according to the configuration file",'vInfo (Imported)'!$1:$5000,A4629,FALSE)&gt;0,
HLOOKUP("OS according to the configuration file",'vInfo (Imported)'!$1:$5000,A4629,FALSE),
"")</f>
        <v/>
      </c>
      <c r="G4629" s="1" t="str">
        <f>IF(HLOOKUP("Cluster",'vInfo (Imported)'!$1:$5000,A4629,FALSE)&gt;0,
HLOOKUP("Cluster",'vInfo (Imported)'!$1:$5000,A4629,FALSE),
"")</f>
        <v/>
      </c>
      <c r="K4629" s="28">
        <f>'vCluster (Imported)'!A4629</f>
        <v>0</v>
      </c>
      <c r="L4629">
        <f t="shared" si="435"/>
        <v>0</v>
      </c>
      <c r="M4629">
        <f t="shared" si="436"/>
        <v>0</v>
      </c>
      <c r="N4629">
        <f t="shared" si="437"/>
        <v>0</v>
      </c>
      <c r="O4629" s="1">
        <f t="shared" si="438"/>
        <v>0</v>
      </c>
      <c r="P4629">
        <f>SUMIFS('vCluster (Imported)'!$G:$G,'vCluster (Imported)'!$A:$A,K4629)</f>
        <v>0</v>
      </c>
      <c r="Q4629">
        <f t="shared" si="439"/>
        <v>0</v>
      </c>
    </row>
    <row r="4630" spans="1:17" x14ac:dyDescent="0.3">
      <c r="A4630">
        <f t="shared" si="434"/>
        <v>4630</v>
      </c>
      <c r="B4630" t="str">
        <f>IF(HLOOKUP("Memory",'vInfo (Imported)'!$1:$5000,A4630,FALSE)&gt;0,HLOOKUP("Memory",'vInfo (Imported)'!$1:$5000,A4630,FALSE),"")</f>
        <v/>
      </c>
      <c r="C4630" t="str">
        <f>IF(HLOOKUP("CPUs",'vInfo (Imported)'!$1:$5000,A4630,FALSE)&gt;0,
HLOOKUP("CPUs",'vInfo (Imported)'!$1:$5000,A4630,FALSE),
"")</f>
        <v/>
      </c>
      <c r="D4630" t="str">
        <f>IF(HLOOKUP($D$1,'vInfo (Imported)'!$1:$5000,A4630,FALSE)&gt;0,
HLOOKUP($D$1,'vInfo (Imported)'!$1:$5000,A4630,FALSE),
"")</f>
        <v/>
      </c>
      <c r="E4630" t="str">
        <f>IF(HLOOKUP("Category",'vInfo (Imported)'!$1:$5000,A4630,FALSE)&gt;0,
HLOOKUP("Category",'vInfo (Imported)'!$1:$5000,A4630,FALSE),
"")</f>
        <v/>
      </c>
      <c r="F4630" t="str">
        <f>IF(HLOOKUP("OS according to the configuration file",'vInfo (Imported)'!$1:$5000,A4630,FALSE)&gt;0,
HLOOKUP("OS according to the configuration file",'vInfo (Imported)'!$1:$5000,A4630,FALSE),
"")</f>
        <v/>
      </c>
      <c r="G4630" s="1" t="str">
        <f>IF(HLOOKUP("Cluster",'vInfo (Imported)'!$1:$5000,A4630,FALSE)&gt;0,
HLOOKUP("Cluster",'vInfo (Imported)'!$1:$5000,A4630,FALSE),
"")</f>
        <v/>
      </c>
      <c r="K4630" s="28">
        <f>'vCluster (Imported)'!A4630</f>
        <v>0</v>
      </c>
      <c r="L4630">
        <f t="shared" si="435"/>
        <v>0</v>
      </c>
      <c r="M4630">
        <f t="shared" si="436"/>
        <v>0</v>
      </c>
      <c r="N4630">
        <f t="shared" si="437"/>
        <v>0</v>
      </c>
      <c r="O4630" s="1">
        <f t="shared" si="438"/>
        <v>0</v>
      </c>
      <c r="P4630">
        <f>SUMIFS('vCluster (Imported)'!$G:$G,'vCluster (Imported)'!$A:$A,K4630)</f>
        <v>0</v>
      </c>
      <c r="Q4630">
        <f t="shared" si="439"/>
        <v>0</v>
      </c>
    </row>
    <row r="4631" spans="1:17" x14ac:dyDescent="0.3">
      <c r="A4631">
        <f t="shared" si="434"/>
        <v>4631</v>
      </c>
      <c r="B4631" t="str">
        <f>IF(HLOOKUP("Memory",'vInfo (Imported)'!$1:$5000,A4631,FALSE)&gt;0,HLOOKUP("Memory",'vInfo (Imported)'!$1:$5000,A4631,FALSE),"")</f>
        <v/>
      </c>
      <c r="C4631" t="str">
        <f>IF(HLOOKUP("CPUs",'vInfo (Imported)'!$1:$5000,A4631,FALSE)&gt;0,
HLOOKUP("CPUs",'vInfo (Imported)'!$1:$5000,A4631,FALSE),
"")</f>
        <v/>
      </c>
      <c r="D4631" t="str">
        <f>IF(HLOOKUP($D$1,'vInfo (Imported)'!$1:$5000,A4631,FALSE)&gt;0,
HLOOKUP($D$1,'vInfo (Imported)'!$1:$5000,A4631,FALSE),
"")</f>
        <v/>
      </c>
      <c r="E4631" t="str">
        <f>IF(HLOOKUP("Category",'vInfo (Imported)'!$1:$5000,A4631,FALSE)&gt;0,
HLOOKUP("Category",'vInfo (Imported)'!$1:$5000,A4631,FALSE),
"")</f>
        <v/>
      </c>
      <c r="F4631" t="str">
        <f>IF(HLOOKUP("OS according to the configuration file",'vInfo (Imported)'!$1:$5000,A4631,FALSE)&gt;0,
HLOOKUP("OS according to the configuration file",'vInfo (Imported)'!$1:$5000,A4631,FALSE),
"")</f>
        <v/>
      </c>
      <c r="G4631" s="1" t="str">
        <f>IF(HLOOKUP("Cluster",'vInfo (Imported)'!$1:$5000,A4631,FALSE)&gt;0,
HLOOKUP("Cluster",'vInfo (Imported)'!$1:$5000,A4631,FALSE),
"")</f>
        <v/>
      </c>
      <c r="K4631" s="28">
        <f>'vCluster (Imported)'!A4631</f>
        <v>0</v>
      </c>
      <c r="L4631">
        <f t="shared" si="435"/>
        <v>0</v>
      </c>
      <c r="M4631">
        <f t="shared" si="436"/>
        <v>0</v>
      </c>
      <c r="N4631">
        <f t="shared" si="437"/>
        <v>0</v>
      </c>
      <c r="O4631" s="1">
        <f t="shared" si="438"/>
        <v>0</v>
      </c>
      <c r="P4631">
        <f>SUMIFS('vCluster (Imported)'!$G:$G,'vCluster (Imported)'!$A:$A,K4631)</f>
        <v>0</v>
      </c>
      <c r="Q4631">
        <f t="shared" si="439"/>
        <v>0</v>
      </c>
    </row>
    <row r="4632" spans="1:17" x14ac:dyDescent="0.3">
      <c r="A4632">
        <f t="shared" si="434"/>
        <v>4632</v>
      </c>
      <c r="B4632" t="str">
        <f>IF(HLOOKUP("Memory",'vInfo (Imported)'!$1:$5000,A4632,FALSE)&gt;0,HLOOKUP("Memory",'vInfo (Imported)'!$1:$5000,A4632,FALSE),"")</f>
        <v/>
      </c>
      <c r="C4632" t="str">
        <f>IF(HLOOKUP("CPUs",'vInfo (Imported)'!$1:$5000,A4632,FALSE)&gt;0,
HLOOKUP("CPUs",'vInfo (Imported)'!$1:$5000,A4632,FALSE),
"")</f>
        <v/>
      </c>
      <c r="D4632" t="str">
        <f>IF(HLOOKUP($D$1,'vInfo (Imported)'!$1:$5000,A4632,FALSE)&gt;0,
HLOOKUP($D$1,'vInfo (Imported)'!$1:$5000,A4632,FALSE),
"")</f>
        <v/>
      </c>
      <c r="E4632" t="str">
        <f>IF(HLOOKUP("Category",'vInfo (Imported)'!$1:$5000,A4632,FALSE)&gt;0,
HLOOKUP("Category",'vInfo (Imported)'!$1:$5000,A4632,FALSE),
"")</f>
        <v/>
      </c>
      <c r="F4632" t="str">
        <f>IF(HLOOKUP("OS according to the configuration file",'vInfo (Imported)'!$1:$5000,A4632,FALSE)&gt;0,
HLOOKUP("OS according to the configuration file",'vInfo (Imported)'!$1:$5000,A4632,FALSE),
"")</f>
        <v/>
      </c>
      <c r="G4632" s="1" t="str">
        <f>IF(HLOOKUP("Cluster",'vInfo (Imported)'!$1:$5000,A4632,FALSE)&gt;0,
HLOOKUP("Cluster",'vInfo (Imported)'!$1:$5000,A4632,FALSE),
"")</f>
        <v/>
      </c>
      <c r="K4632" s="28">
        <f>'vCluster (Imported)'!A4632</f>
        <v>0</v>
      </c>
      <c r="L4632">
        <f t="shared" si="435"/>
        <v>0</v>
      </c>
      <c r="M4632">
        <f t="shared" si="436"/>
        <v>0</v>
      </c>
      <c r="N4632">
        <f t="shared" si="437"/>
        <v>0</v>
      </c>
      <c r="O4632" s="1">
        <f t="shared" si="438"/>
        <v>0</v>
      </c>
      <c r="P4632">
        <f>SUMIFS('vCluster (Imported)'!$G:$G,'vCluster (Imported)'!$A:$A,K4632)</f>
        <v>0</v>
      </c>
      <c r="Q4632">
        <f t="shared" si="439"/>
        <v>0</v>
      </c>
    </row>
    <row r="4633" spans="1:17" x14ac:dyDescent="0.3">
      <c r="A4633">
        <f t="shared" si="434"/>
        <v>4633</v>
      </c>
      <c r="B4633" t="str">
        <f>IF(HLOOKUP("Memory",'vInfo (Imported)'!$1:$5000,A4633,FALSE)&gt;0,HLOOKUP("Memory",'vInfo (Imported)'!$1:$5000,A4633,FALSE),"")</f>
        <v/>
      </c>
      <c r="C4633" t="str">
        <f>IF(HLOOKUP("CPUs",'vInfo (Imported)'!$1:$5000,A4633,FALSE)&gt;0,
HLOOKUP("CPUs",'vInfo (Imported)'!$1:$5000,A4633,FALSE),
"")</f>
        <v/>
      </c>
      <c r="D4633" t="str">
        <f>IF(HLOOKUP($D$1,'vInfo (Imported)'!$1:$5000,A4633,FALSE)&gt;0,
HLOOKUP($D$1,'vInfo (Imported)'!$1:$5000,A4633,FALSE),
"")</f>
        <v/>
      </c>
      <c r="E4633" t="str">
        <f>IF(HLOOKUP("Category",'vInfo (Imported)'!$1:$5000,A4633,FALSE)&gt;0,
HLOOKUP("Category",'vInfo (Imported)'!$1:$5000,A4633,FALSE),
"")</f>
        <v/>
      </c>
      <c r="F4633" t="str">
        <f>IF(HLOOKUP("OS according to the configuration file",'vInfo (Imported)'!$1:$5000,A4633,FALSE)&gt;0,
HLOOKUP("OS according to the configuration file",'vInfo (Imported)'!$1:$5000,A4633,FALSE),
"")</f>
        <v/>
      </c>
      <c r="G4633" s="1" t="str">
        <f>IF(HLOOKUP("Cluster",'vInfo (Imported)'!$1:$5000,A4633,FALSE)&gt;0,
HLOOKUP("Cluster",'vInfo (Imported)'!$1:$5000,A4633,FALSE),
"")</f>
        <v/>
      </c>
      <c r="K4633" s="28">
        <f>'vCluster (Imported)'!A4633</f>
        <v>0</v>
      </c>
      <c r="L4633">
        <f t="shared" si="435"/>
        <v>0</v>
      </c>
      <c r="M4633">
        <f t="shared" si="436"/>
        <v>0</v>
      </c>
      <c r="N4633">
        <f t="shared" si="437"/>
        <v>0</v>
      </c>
      <c r="O4633" s="1">
        <f t="shared" si="438"/>
        <v>0</v>
      </c>
      <c r="P4633">
        <f>SUMIFS('vCluster (Imported)'!$G:$G,'vCluster (Imported)'!$A:$A,K4633)</f>
        <v>0</v>
      </c>
      <c r="Q4633">
        <f t="shared" si="439"/>
        <v>0</v>
      </c>
    </row>
    <row r="4634" spans="1:17" x14ac:dyDescent="0.3">
      <c r="A4634">
        <f t="shared" si="434"/>
        <v>4634</v>
      </c>
      <c r="B4634" t="str">
        <f>IF(HLOOKUP("Memory",'vInfo (Imported)'!$1:$5000,A4634,FALSE)&gt;0,HLOOKUP("Memory",'vInfo (Imported)'!$1:$5000,A4634,FALSE),"")</f>
        <v/>
      </c>
      <c r="C4634" t="str">
        <f>IF(HLOOKUP("CPUs",'vInfo (Imported)'!$1:$5000,A4634,FALSE)&gt;0,
HLOOKUP("CPUs",'vInfo (Imported)'!$1:$5000,A4634,FALSE),
"")</f>
        <v/>
      </c>
      <c r="D4634" t="str">
        <f>IF(HLOOKUP($D$1,'vInfo (Imported)'!$1:$5000,A4634,FALSE)&gt;0,
HLOOKUP($D$1,'vInfo (Imported)'!$1:$5000,A4634,FALSE),
"")</f>
        <v/>
      </c>
      <c r="E4634" t="str">
        <f>IF(HLOOKUP("Category",'vInfo (Imported)'!$1:$5000,A4634,FALSE)&gt;0,
HLOOKUP("Category",'vInfo (Imported)'!$1:$5000,A4634,FALSE),
"")</f>
        <v/>
      </c>
      <c r="F4634" t="str">
        <f>IF(HLOOKUP("OS according to the configuration file",'vInfo (Imported)'!$1:$5000,A4634,FALSE)&gt;0,
HLOOKUP("OS according to the configuration file",'vInfo (Imported)'!$1:$5000,A4634,FALSE),
"")</f>
        <v/>
      </c>
      <c r="G4634" s="1" t="str">
        <f>IF(HLOOKUP("Cluster",'vInfo (Imported)'!$1:$5000,A4634,FALSE)&gt;0,
HLOOKUP("Cluster",'vInfo (Imported)'!$1:$5000,A4634,FALSE),
"")</f>
        <v/>
      </c>
      <c r="K4634" s="28">
        <f>'vCluster (Imported)'!A4634</f>
        <v>0</v>
      </c>
      <c r="L4634">
        <f t="shared" si="435"/>
        <v>0</v>
      </c>
      <c r="M4634">
        <f t="shared" si="436"/>
        <v>0</v>
      </c>
      <c r="N4634">
        <f t="shared" si="437"/>
        <v>0</v>
      </c>
      <c r="O4634" s="1">
        <f t="shared" si="438"/>
        <v>0</v>
      </c>
      <c r="P4634">
        <f>SUMIFS('vCluster (Imported)'!$G:$G,'vCluster (Imported)'!$A:$A,K4634)</f>
        <v>0</v>
      </c>
      <c r="Q4634">
        <f t="shared" si="439"/>
        <v>0</v>
      </c>
    </row>
    <row r="4635" spans="1:17" x14ac:dyDescent="0.3">
      <c r="A4635">
        <f t="shared" si="434"/>
        <v>4635</v>
      </c>
      <c r="B4635" t="str">
        <f>IF(HLOOKUP("Memory",'vInfo (Imported)'!$1:$5000,A4635,FALSE)&gt;0,HLOOKUP("Memory",'vInfo (Imported)'!$1:$5000,A4635,FALSE),"")</f>
        <v/>
      </c>
      <c r="C4635" t="str">
        <f>IF(HLOOKUP("CPUs",'vInfo (Imported)'!$1:$5000,A4635,FALSE)&gt;0,
HLOOKUP("CPUs",'vInfo (Imported)'!$1:$5000,A4635,FALSE),
"")</f>
        <v/>
      </c>
      <c r="D4635" t="str">
        <f>IF(HLOOKUP($D$1,'vInfo (Imported)'!$1:$5000,A4635,FALSE)&gt;0,
HLOOKUP($D$1,'vInfo (Imported)'!$1:$5000,A4635,FALSE),
"")</f>
        <v/>
      </c>
      <c r="E4635" t="str">
        <f>IF(HLOOKUP("Category",'vInfo (Imported)'!$1:$5000,A4635,FALSE)&gt;0,
HLOOKUP("Category",'vInfo (Imported)'!$1:$5000,A4635,FALSE),
"")</f>
        <v/>
      </c>
      <c r="F4635" t="str">
        <f>IF(HLOOKUP("OS according to the configuration file",'vInfo (Imported)'!$1:$5000,A4635,FALSE)&gt;0,
HLOOKUP("OS according to the configuration file",'vInfo (Imported)'!$1:$5000,A4635,FALSE),
"")</f>
        <v/>
      </c>
      <c r="G4635" s="1" t="str">
        <f>IF(HLOOKUP("Cluster",'vInfo (Imported)'!$1:$5000,A4635,FALSE)&gt;0,
HLOOKUP("Cluster",'vInfo (Imported)'!$1:$5000,A4635,FALSE),
"")</f>
        <v/>
      </c>
      <c r="K4635" s="28">
        <f>'vCluster (Imported)'!A4635</f>
        <v>0</v>
      </c>
      <c r="L4635">
        <f t="shared" si="435"/>
        <v>0</v>
      </c>
      <c r="M4635">
        <f t="shared" si="436"/>
        <v>0</v>
      </c>
      <c r="N4635">
        <f t="shared" si="437"/>
        <v>0</v>
      </c>
      <c r="O4635" s="1">
        <f t="shared" si="438"/>
        <v>0</v>
      </c>
      <c r="P4635">
        <f>SUMIFS('vCluster (Imported)'!$G:$G,'vCluster (Imported)'!$A:$A,K4635)</f>
        <v>0</v>
      </c>
      <c r="Q4635">
        <f t="shared" si="439"/>
        <v>0</v>
      </c>
    </row>
    <row r="4636" spans="1:17" x14ac:dyDescent="0.3">
      <c r="A4636">
        <f t="shared" si="434"/>
        <v>4636</v>
      </c>
      <c r="B4636" t="str">
        <f>IF(HLOOKUP("Memory",'vInfo (Imported)'!$1:$5000,A4636,FALSE)&gt;0,HLOOKUP("Memory",'vInfo (Imported)'!$1:$5000,A4636,FALSE),"")</f>
        <v/>
      </c>
      <c r="C4636" t="str">
        <f>IF(HLOOKUP("CPUs",'vInfo (Imported)'!$1:$5000,A4636,FALSE)&gt;0,
HLOOKUP("CPUs",'vInfo (Imported)'!$1:$5000,A4636,FALSE),
"")</f>
        <v/>
      </c>
      <c r="D4636" t="str">
        <f>IF(HLOOKUP($D$1,'vInfo (Imported)'!$1:$5000,A4636,FALSE)&gt;0,
HLOOKUP($D$1,'vInfo (Imported)'!$1:$5000,A4636,FALSE),
"")</f>
        <v/>
      </c>
      <c r="E4636" t="str">
        <f>IF(HLOOKUP("Category",'vInfo (Imported)'!$1:$5000,A4636,FALSE)&gt;0,
HLOOKUP("Category",'vInfo (Imported)'!$1:$5000,A4636,FALSE),
"")</f>
        <v/>
      </c>
      <c r="F4636" t="str">
        <f>IF(HLOOKUP("OS according to the configuration file",'vInfo (Imported)'!$1:$5000,A4636,FALSE)&gt;0,
HLOOKUP("OS according to the configuration file",'vInfo (Imported)'!$1:$5000,A4636,FALSE),
"")</f>
        <v/>
      </c>
      <c r="G4636" s="1" t="str">
        <f>IF(HLOOKUP("Cluster",'vInfo (Imported)'!$1:$5000,A4636,FALSE)&gt;0,
HLOOKUP("Cluster",'vInfo (Imported)'!$1:$5000,A4636,FALSE),
"")</f>
        <v/>
      </c>
      <c r="K4636" s="28">
        <f>'vCluster (Imported)'!A4636</f>
        <v>0</v>
      </c>
      <c r="L4636">
        <f t="shared" si="435"/>
        <v>0</v>
      </c>
      <c r="M4636">
        <f t="shared" si="436"/>
        <v>0</v>
      </c>
      <c r="N4636">
        <f t="shared" si="437"/>
        <v>0</v>
      </c>
      <c r="O4636" s="1">
        <f t="shared" si="438"/>
        <v>0</v>
      </c>
      <c r="P4636">
        <f>SUMIFS('vCluster (Imported)'!$G:$G,'vCluster (Imported)'!$A:$A,K4636)</f>
        <v>0</v>
      </c>
      <c r="Q4636">
        <f t="shared" si="439"/>
        <v>0</v>
      </c>
    </row>
    <row r="4637" spans="1:17" x14ac:dyDescent="0.3">
      <c r="A4637">
        <f t="shared" si="434"/>
        <v>4637</v>
      </c>
      <c r="B4637" t="str">
        <f>IF(HLOOKUP("Memory",'vInfo (Imported)'!$1:$5000,A4637,FALSE)&gt;0,HLOOKUP("Memory",'vInfo (Imported)'!$1:$5000,A4637,FALSE),"")</f>
        <v/>
      </c>
      <c r="C4637" t="str">
        <f>IF(HLOOKUP("CPUs",'vInfo (Imported)'!$1:$5000,A4637,FALSE)&gt;0,
HLOOKUP("CPUs",'vInfo (Imported)'!$1:$5000,A4637,FALSE),
"")</f>
        <v/>
      </c>
      <c r="D4637" t="str">
        <f>IF(HLOOKUP($D$1,'vInfo (Imported)'!$1:$5000,A4637,FALSE)&gt;0,
HLOOKUP($D$1,'vInfo (Imported)'!$1:$5000,A4637,FALSE),
"")</f>
        <v/>
      </c>
      <c r="E4637" t="str">
        <f>IF(HLOOKUP("Category",'vInfo (Imported)'!$1:$5000,A4637,FALSE)&gt;0,
HLOOKUP("Category",'vInfo (Imported)'!$1:$5000,A4637,FALSE),
"")</f>
        <v/>
      </c>
      <c r="F4637" t="str">
        <f>IF(HLOOKUP("OS according to the configuration file",'vInfo (Imported)'!$1:$5000,A4637,FALSE)&gt;0,
HLOOKUP("OS according to the configuration file",'vInfo (Imported)'!$1:$5000,A4637,FALSE),
"")</f>
        <v/>
      </c>
      <c r="G4637" s="1" t="str">
        <f>IF(HLOOKUP("Cluster",'vInfo (Imported)'!$1:$5000,A4637,FALSE)&gt;0,
HLOOKUP("Cluster",'vInfo (Imported)'!$1:$5000,A4637,FALSE),
"")</f>
        <v/>
      </c>
      <c r="K4637" s="28">
        <f>'vCluster (Imported)'!A4637</f>
        <v>0</v>
      </c>
      <c r="L4637">
        <f t="shared" si="435"/>
        <v>0</v>
      </c>
      <c r="M4637">
        <f t="shared" si="436"/>
        <v>0</v>
      </c>
      <c r="N4637">
        <f t="shared" si="437"/>
        <v>0</v>
      </c>
      <c r="O4637" s="1">
        <f t="shared" si="438"/>
        <v>0</v>
      </c>
      <c r="P4637">
        <f>SUMIFS('vCluster (Imported)'!$G:$G,'vCluster (Imported)'!$A:$A,K4637)</f>
        <v>0</v>
      </c>
      <c r="Q4637">
        <f t="shared" si="439"/>
        <v>0</v>
      </c>
    </row>
    <row r="4638" spans="1:17" x14ac:dyDescent="0.3">
      <c r="A4638">
        <f t="shared" si="434"/>
        <v>4638</v>
      </c>
      <c r="B4638" t="str">
        <f>IF(HLOOKUP("Memory",'vInfo (Imported)'!$1:$5000,A4638,FALSE)&gt;0,HLOOKUP("Memory",'vInfo (Imported)'!$1:$5000,A4638,FALSE),"")</f>
        <v/>
      </c>
      <c r="C4638" t="str">
        <f>IF(HLOOKUP("CPUs",'vInfo (Imported)'!$1:$5000,A4638,FALSE)&gt;0,
HLOOKUP("CPUs",'vInfo (Imported)'!$1:$5000,A4638,FALSE),
"")</f>
        <v/>
      </c>
      <c r="D4638" t="str">
        <f>IF(HLOOKUP($D$1,'vInfo (Imported)'!$1:$5000,A4638,FALSE)&gt;0,
HLOOKUP($D$1,'vInfo (Imported)'!$1:$5000,A4638,FALSE),
"")</f>
        <v/>
      </c>
      <c r="E4638" t="str">
        <f>IF(HLOOKUP("Category",'vInfo (Imported)'!$1:$5000,A4638,FALSE)&gt;0,
HLOOKUP("Category",'vInfo (Imported)'!$1:$5000,A4638,FALSE),
"")</f>
        <v/>
      </c>
      <c r="F4638" t="str">
        <f>IF(HLOOKUP("OS according to the configuration file",'vInfo (Imported)'!$1:$5000,A4638,FALSE)&gt;0,
HLOOKUP("OS according to the configuration file",'vInfo (Imported)'!$1:$5000,A4638,FALSE),
"")</f>
        <v/>
      </c>
      <c r="G4638" s="1" t="str">
        <f>IF(HLOOKUP("Cluster",'vInfo (Imported)'!$1:$5000,A4638,FALSE)&gt;0,
HLOOKUP("Cluster",'vInfo (Imported)'!$1:$5000,A4638,FALSE),
"")</f>
        <v/>
      </c>
      <c r="K4638" s="28">
        <f>'vCluster (Imported)'!A4638</f>
        <v>0</v>
      </c>
      <c r="L4638">
        <f t="shared" si="435"/>
        <v>0</v>
      </c>
      <c r="M4638">
        <f t="shared" si="436"/>
        <v>0</v>
      </c>
      <c r="N4638">
        <f t="shared" si="437"/>
        <v>0</v>
      </c>
      <c r="O4638" s="1">
        <f t="shared" si="438"/>
        <v>0</v>
      </c>
      <c r="P4638">
        <f>SUMIFS('vCluster (Imported)'!$G:$G,'vCluster (Imported)'!$A:$A,K4638)</f>
        <v>0</v>
      </c>
      <c r="Q4638">
        <f t="shared" si="439"/>
        <v>0</v>
      </c>
    </row>
    <row r="4639" spans="1:17" x14ac:dyDescent="0.3">
      <c r="A4639">
        <f t="shared" si="434"/>
        <v>4639</v>
      </c>
      <c r="B4639" t="str">
        <f>IF(HLOOKUP("Memory",'vInfo (Imported)'!$1:$5000,A4639,FALSE)&gt;0,HLOOKUP("Memory",'vInfo (Imported)'!$1:$5000,A4639,FALSE),"")</f>
        <v/>
      </c>
      <c r="C4639" t="str">
        <f>IF(HLOOKUP("CPUs",'vInfo (Imported)'!$1:$5000,A4639,FALSE)&gt;0,
HLOOKUP("CPUs",'vInfo (Imported)'!$1:$5000,A4639,FALSE),
"")</f>
        <v/>
      </c>
      <c r="D4639" t="str">
        <f>IF(HLOOKUP($D$1,'vInfo (Imported)'!$1:$5000,A4639,FALSE)&gt;0,
HLOOKUP($D$1,'vInfo (Imported)'!$1:$5000,A4639,FALSE),
"")</f>
        <v/>
      </c>
      <c r="E4639" t="str">
        <f>IF(HLOOKUP("Category",'vInfo (Imported)'!$1:$5000,A4639,FALSE)&gt;0,
HLOOKUP("Category",'vInfo (Imported)'!$1:$5000,A4639,FALSE),
"")</f>
        <v/>
      </c>
      <c r="F4639" t="str">
        <f>IF(HLOOKUP("OS according to the configuration file",'vInfo (Imported)'!$1:$5000,A4639,FALSE)&gt;0,
HLOOKUP("OS according to the configuration file",'vInfo (Imported)'!$1:$5000,A4639,FALSE),
"")</f>
        <v/>
      </c>
      <c r="G4639" s="1" t="str">
        <f>IF(HLOOKUP("Cluster",'vInfo (Imported)'!$1:$5000,A4639,FALSE)&gt;0,
HLOOKUP("Cluster",'vInfo (Imported)'!$1:$5000,A4639,FALSE),
"")</f>
        <v/>
      </c>
      <c r="K4639" s="28">
        <f>'vCluster (Imported)'!A4639</f>
        <v>0</v>
      </c>
      <c r="L4639">
        <f t="shared" si="435"/>
        <v>0</v>
      </c>
      <c r="M4639">
        <f t="shared" si="436"/>
        <v>0</v>
      </c>
      <c r="N4639">
        <f t="shared" si="437"/>
        <v>0</v>
      </c>
      <c r="O4639" s="1">
        <f t="shared" si="438"/>
        <v>0</v>
      </c>
      <c r="P4639">
        <f>SUMIFS('vCluster (Imported)'!$G:$G,'vCluster (Imported)'!$A:$A,K4639)</f>
        <v>0</v>
      </c>
      <c r="Q4639">
        <f t="shared" si="439"/>
        <v>0</v>
      </c>
    </row>
    <row r="4640" spans="1:17" x14ac:dyDescent="0.3">
      <c r="A4640">
        <f t="shared" si="434"/>
        <v>4640</v>
      </c>
      <c r="B4640" t="str">
        <f>IF(HLOOKUP("Memory",'vInfo (Imported)'!$1:$5000,A4640,FALSE)&gt;0,HLOOKUP("Memory",'vInfo (Imported)'!$1:$5000,A4640,FALSE),"")</f>
        <v/>
      </c>
      <c r="C4640" t="str">
        <f>IF(HLOOKUP("CPUs",'vInfo (Imported)'!$1:$5000,A4640,FALSE)&gt;0,
HLOOKUP("CPUs",'vInfo (Imported)'!$1:$5000,A4640,FALSE),
"")</f>
        <v/>
      </c>
      <c r="D4640" t="str">
        <f>IF(HLOOKUP($D$1,'vInfo (Imported)'!$1:$5000,A4640,FALSE)&gt;0,
HLOOKUP($D$1,'vInfo (Imported)'!$1:$5000,A4640,FALSE),
"")</f>
        <v/>
      </c>
      <c r="E4640" t="str">
        <f>IF(HLOOKUP("Category",'vInfo (Imported)'!$1:$5000,A4640,FALSE)&gt;0,
HLOOKUP("Category",'vInfo (Imported)'!$1:$5000,A4640,FALSE),
"")</f>
        <v/>
      </c>
      <c r="F4640" t="str">
        <f>IF(HLOOKUP("OS according to the configuration file",'vInfo (Imported)'!$1:$5000,A4640,FALSE)&gt;0,
HLOOKUP("OS according to the configuration file",'vInfo (Imported)'!$1:$5000,A4640,FALSE),
"")</f>
        <v/>
      </c>
      <c r="G4640" s="1" t="str">
        <f>IF(HLOOKUP("Cluster",'vInfo (Imported)'!$1:$5000,A4640,FALSE)&gt;0,
HLOOKUP("Cluster",'vInfo (Imported)'!$1:$5000,A4640,FALSE),
"")</f>
        <v/>
      </c>
      <c r="K4640" s="28">
        <f>'vCluster (Imported)'!A4640</f>
        <v>0</v>
      </c>
      <c r="L4640">
        <f t="shared" si="435"/>
        <v>0</v>
      </c>
      <c r="M4640">
        <f t="shared" si="436"/>
        <v>0</v>
      </c>
      <c r="N4640">
        <f t="shared" si="437"/>
        <v>0</v>
      </c>
      <c r="O4640" s="1">
        <f t="shared" si="438"/>
        <v>0</v>
      </c>
      <c r="P4640">
        <f>SUMIFS('vCluster (Imported)'!$G:$G,'vCluster (Imported)'!$A:$A,K4640)</f>
        <v>0</v>
      </c>
      <c r="Q4640">
        <f t="shared" si="439"/>
        <v>0</v>
      </c>
    </row>
    <row r="4641" spans="1:17" x14ac:dyDescent="0.3">
      <c r="A4641">
        <f t="shared" si="434"/>
        <v>4641</v>
      </c>
      <c r="B4641" t="str">
        <f>IF(HLOOKUP("Memory",'vInfo (Imported)'!$1:$5000,A4641,FALSE)&gt;0,HLOOKUP("Memory",'vInfo (Imported)'!$1:$5000,A4641,FALSE),"")</f>
        <v/>
      </c>
      <c r="C4641" t="str">
        <f>IF(HLOOKUP("CPUs",'vInfo (Imported)'!$1:$5000,A4641,FALSE)&gt;0,
HLOOKUP("CPUs",'vInfo (Imported)'!$1:$5000,A4641,FALSE),
"")</f>
        <v/>
      </c>
      <c r="D4641" t="str">
        <f>IF(HLOOKUP($D$1,'vInfo (Imported)'!$1:$5000,A4641,FALSE)&gt;0,
HLOOKUP($D$1,'vInfo (Imported)'!$1:$5000,A4641,FALSE),
"")</f>
        <v/>
      </c>
      <c r="E4641" t="str">
        <f>IF(HLOOKUP("Category",'vInfo (Imported)'!$1:$5000,A4641,FALSE)&gt;0,
HLOOKUP("Category",'vInfo (Imported)'!$1:$5000,A4641,FALSE),
"")</f>
        <v/>
      </c>
      <c r="F4641" t="str">
        <f>IF(HLOOKUP("OS according to the configuration file",'vInfo (Imported)'!$1:$5000,A4641,FALSE)&gt;0,
HLOOKUP("OS according to the configuration file",'vInfo (Imported)'!$1:$5000,A4641,FALSE),
"")</f>
        <v/>
      </c>
      <c r="G4641" s="1" t="str">
        <f>IF(HLOOKUP("Cluster",'vInfo (Imported)'!$1:$5000,A4641,FALSE)&gt;0,
HLOOKUP("Cluster",'vInfo (Imported)'!$1:$5000,A4641,FALSE),
"")</f>
        <v/>
      </c>
      <c r="K4641" s="28">
        <f>'vCluster (Imported)'!A4641</f>
        <v>0</v>
      </c>
      <c r="L4641">
        <f t="shared" si="435"/>
        <v>0</v>
      </c>
      <c r="M4641">
        <f t="shared" si="436"/>
        <v>0</v>
      </c>
      <c r="N4641">
        <f t="shared" si="437"/>
        <v>0</v>
      </c>
      <c r="O4641" s="1">
        <f t="shared" si="438"/>
        <v>0</v>
      </c>
      <c r="P4641">
        <f>SUMIFS('vCluster (Imported)'!$G:$G,'vCluster (Imported)'!$A:$A,K4641)</f>
        <v>0</v>
      </c>
      <c r="Q4641">
        <f t="shared" si="439"/>
        <v>0</v>
      </c>
    </row>
    <row r="4642" spans="1:17" x14ac:dyDescent="0.3">
      <c r="A4642">
        <f t="shared" si="434"/>
        <v>4642</v>
      </c>
      <c r="B4642" t="str">
        <f>IF(HLOOKUP("Memory",'vInfo (Imported)'!$1:$5000,A4642,FALSE)&gt;0,HLOOKUP("Memory",'vInfo (Imported)'!$1:$5000,A4642,FALSE),"")</f>
        <v/>
      </c>
      <c r="C4642" t="str">
        <f>IF(HLOOKUP("CPUs",'vInfo (Imported)'!$1:$5000,A4642,FALSE)&gt;0,
HLOOKUP("CPUs",'vInfo (Imported)'!$1:$5000,A4642,FALSE),
"")</f>
        <v/>
      </c>
      <c r="D4642" t="str">
        <f>IF(HLOOKUP($D$1,'vInfo (Imported)'!$1:$5000,A4642,FALSE)&gt;0,
HLOOKUP($D$1,'vInfo (Imported)'!$1:$5000,A4642,FALSE),
"")</f>
        <v/>
      </c>
      <c r="E4642" t="str">
        <f>IF(HLOOKUP("Category",'vInfo (Imported)'!$1:$5000,A4642,FALSE)&gt;0,
HLOOKUP("Category",'vInfo (Imported)'!$1:$5000,A4642,FALSE),
"")</f>
        <v/>
      </c>
      <c r="F4642" t="str">
        <f>IF(HLOOKUP("OS according to the configuration file",'vInfo (Imported)'!$1:$5000,A4642,FALSE)&gt;0,
HLOOKUP("OS according to the configuration file",'vInfo (Imported)'!$1:$5000,A4642,FALSE),
"")</f>
        <v/>
      </c>
      <c r="G4642" s="1" t="str">
        <f>IF(HLOOKUP("Cluster",'vInfo (Imported)'!$1:$5000,A4642,FALSE)&gt;0,
HLOOKUP("Cluster",'vInfo (Imported)'!$1:$5000,A4642,FALSE),
"")</f>
        <v/>
      </c>
      <c r="K4642" s="28">
        <f>'vCluster (Imported)'!A4642</f>
        <v>0</v>
      </c>
      <c r="L4642">
        <f t="shared" si="435"/>
        <v>0</v>
      </c>
      <c r="M4642">
        <f t="shared" si="436"/>
        <v>0</v>
      </c>
      <c r="N4642">
        <f t="shared" si="437"/>
        <v>0</v>
      </c>
      <c r="O4642" s="1">
        <f t="shared" si="438"/>
        <v>0</v>
      </c>
      <c r="P4642">
        <f>SUMIFS('vCluster (Imported)'!$G:$G,'vCluster (Imported)'!$A:$A,K4642)</f>
        <v>0</v>
      </c>
      <c r="Q4642">
        <f t="shared" si="439"/>
        <v>0</v>
      </c>
    </row>
    <row r="4643" spans="1:17" x14ac:dyDescent="0.3">
      <c r="A4643">
        <f t="shared" si="434"/>
        <v>4643</v>
      </c>
      <c r="B4643" t="str">
        <f>IF(HLOOKUP("Memory",'vInfo (Imported)'!$1:$5000,A4643,FALSE)&gt;0,HLOOKUP("Memory",'vInfo (Imported)'!$1:$5000,A4643,FALSE),"")</f>
        <v/>
      </c>
      <c r="C4643" t="str">
        <f>IF(HLOOKUP("CPUs",'vInfo (Imported)'!$1:$5000,A4643,FALSE)&gt;0,
HLOOKUP("CPUs",'vInfo (Imported)'!$1:$5000,A4643,FALSE),
"")</f>
        <v/>
      </c>
      <c r="D4643" t="str">
        <f>IF(HLOOKUP($D$1,'vInfo (Imported)'!$1:$5000,A4643,FALSE)&gt;0,
HLOOKUP($D$1,'vInfo (Imported)'!$1:$5000,A4643,FALSE),
"")</f>
        <v/>
      </c>
      <c r="E4643" t="str">
        <f>IF(HLOOKUP("Category",'vInfo (Imported)'!$1:$5000,A4643,FALSE)&gt;0,
HLOOKUP("Category",'vInfo (Imported)'!$1:$5000,A4643,FALSE),
"")</f>
        <v/>
      </c>
      <c r="F4643" t="str">
        <f>IF(HLOOKUP("OS according to the configuration file",'vInfo (Imported)'!$1:$5000,A4643,FALSE)&gt;0,
HLOOKUP("OS according to the configuration file",'vInfo (Imported)'!$1:$5000,A4643,FALSE),
"")</f>
        <v/>
      </c>
      <c r="G4643" s="1" t="str">
        <f>IF(HLOOKUP("Cluster",'vInfo (Imported)'!$1:$5000,A4643,FALSE)&gt;0,
HLOOKUP("Cluster",'vInfo (Imported)'!$1:$5000,A4643,FALSE),
"")</f>
        <v/>
      </c>
      <c r="K4643" s="28">
        <f>'vCluster (Imported)'!A4643</f>
        <v>0</v>
      </c>
      <c r="L4643">
        <f t="shared" si="435"/>
        <v>0</v>
      </c>
      <c r="M4643">
        <f t="shared" si="436"/>
        <v>0</v>
      </c>
      <c r="N4643">
        <f t="shared" si="437"/>
        <v>0</v>
      </c>
      <c r="O4643" s="1">
        <f t="shared" si="438"/>
        <v>0</v>
      </c>
      <c r="P4643">
        <f>SUMIFS('vCluster (Imported)'!$G:$G,'vCluster (Imported)'!$A:$A,K4643)</f>
        <v>0</v>
      </c>
      <c r="Q4643">
        <f t="shared" si="439"/>
        <v>0</v>
      </c>
    </row>
    <row r="4644" spans="1:17" x14ac:dyDescent="0.3">
      <c r="A4644">
        <f t="shared" si="434"/>
        <v>4644</v>
      </c>
      <c r="B4644" t="str">
        <f>IF(HLOOKUP("Memory",'vInfo (Imported)'!$1:$5000,A4644,FALSE)&gt;0,HLOOKUP("Memory",'vInfo (Imported)'!$1:$5000,A4644,FALSE),"")</f>
        <v/>
      </c>
      <c r="C4644" t="str">
        <f>IF(HLOOKUP("CPUs",'vInfo (Imported)'!$1:$5000,A4644,FALSE)&gt;0,
HLOOKUP("CPUs",'vInfo (Imported)'!$1:$5000,A4644,FALSE),
"")</f>
        <v/>
      </c>
      <c r="D4644" t="str">
        <f>IF(HLOOKUP($D$1,'vInfo (Imported)'!$1:$5000,A4644,FALSE)&gt;0,
HLOOKUP($D$1,'vInfo (Imported)'!$1:$5000,A4644,FALSE),
"")</f>
        <v/>
      </c>
      <c r="E4644" t="str">
        <f>IF(HLOOKUP("Category",'vInfo (Imported)'!$1:$5000,A4644,FALSE)&gt;0,
HLOOKUP("Category",'vInfo (Imported)'!$1:$5000,A4644,FALSE),
"")</f>
        <v/>
      </c>
      <c r="F4644" t="str">
        <f>IF(HLOOKUP("OS according to the configuration file",'vInfo (Imported)'!$1:$5000,A4644,FALSE)&gt;0,
HLOOKUP("OS according to the configuration file",'vInfo (Imported)'!$1:$5000,A4644,FALSE),
"")</f>
        <v/>
      </c>
      <c r="G4644" s="1" t="str">
        <f>IF(HLOOKUP("Cluster",'vInfo (Imported)'!$1:$5000,A4644,FALSE)&gt;0,
HLOOKUP("Cluster",'vInfo (Imported)'!$1:$5000,A4644,FALSE),
"")</f>
        <v/>
      </c>
      <c r="K4644" s="28">
        <f>'vCluster (Imported)'!A4644</f>
        <v>0</v>
      </c>
      <c r="L4644">
        <f t="shared" si="435"/>
        <v>0</v>
      </c>
      <c r="M4644">
        <f t="shared" si="436"/>
        <v>0</v>
      </c>
      <c r="N4644">
        <f t="shared" si="437"/>
        <v>0</v>
      </c>
      <c r="O4644" s="1">
        <f t="shared" si="438"/>
        <v>0</v>
      </c>
      <c r="P4644">
        <f>SUMIFS('vCluster (Imported)'!$G:$G,'vCluster (Imported)'!$A:$A,K4644)</f>
        <v>0</v>
      </c>
      <c r="Q4644">
        <f t="shared" si="439"/>
        <v>0</v>
      </c>
    </row>
    <row r="4645" spans="1:17" x14ac:dyDescent="0.3">
      <c r="A4645">
        <f t="shared" si="434"/>
        <v>4645</v>
      </c>
      <c r="B4645" t="str">
        <f>IF(HLOOKUP("Memory",'vInfo (Imported)'!$1:$5000,A4645,FALSE)&gt;0,HLOOKUP("Memory",'vInfo (Imported)'!$1:$5000,A4645,FALSE),"")</f>
        <v/>
      </c>
      <c r="C4645" t="str">
        <f>IF(HLOOKUP("CPUs",'vInfo (Imported)'!$1:$5000,A4645,FALSE)&gt;0,
HLOOKUP("CPUs",'vInfo (Imported)'!$1:$5000,A4645,FALSE),
"")</f>
        <v/>
      </c>
      <c r="D4645" t="str">
        <f>IF(HLOOKUP($D$1,'vInfo (Imported)'!$1:$5000,A4645,FALSE)&gt;0,
HLOOKUP($D$1,'vInfo (Imported)'!$1:$5000,A4645,FALSE),
"")</f>
        <v/>
      </c>
      <c r="E4645" t="str">
        <f>IF(HLOOKUP("Category",'vInfo (Imported)'!$1:$5000,A4645,FALSE)&gt;0,
HLOOKUP("Category",'vInfo (Imported)'!$1:$5000,A4645,FALSE),
"")</f>
        <v/>
      </c>
      <c r="F4645" t="str">
        <f>IF(HLOOKUP("OS according to the configuration file",'vInfo (Imported)'!$1:$5000,A4645,FALSE)&gt;0,
HLOOKUP("OS according to the configuration file",'vInfo (Imported)'!$1:$5000,A4645,FALSE),
"")</f>
        <v/>
      </c>
      <c r="G4645" s="1" t="str">
        <f>IF(HLOOKUP("Cluster",'vInfo (Imported)'!$1:$5000,A4645,FALSE)&gt;0,
HLOOKUP("Cluster",'vInfo (Imported)'!$1:$5000,A4645,FALSE),
"")</f>
        <v/>
      </c>
      <c r="K4645" s="28">
        <f>'vCluster (Imported)'!A4645</f>
        <v>0</v>
      </c>
      <c r="L4645">
        <f t="shared" si="435"/>
        <v>0</v>
      </c>
      <c r="M4645">
        <f t="shared" si="436"/>
        <v>0</v>
      </c>
      <c r="N4645">
        <f t="shared" si="437"/>
        <v>0</v>
      </c>
      <c r="O4645" s="1">
        <f t="shared" si="438"/>
        <v>0</v>
      </c>
      <c r="P4645">
        <f>SUMIFS('vCluster (Imported)'!$G:$G,'vCluster (Imported)'!$A:$A,K4645)</f>
        <v>0</v>
      </c>
      <c r="Q4645">
        <f t="shared" si="439"/>
        <v>0</v>
      </c>
    </row>
    <row r="4646" spans="1:17" x14ac:dyDescent="0.3">
      <c r="A4646">
        <f t="shared" si="434"/>
        <v>4646</v>
      </c>
      <c r="B4646" t="str">
        <f>IF(HLOOKUP("Memory",'vInfo (Imported)'!$1:$5000,A4646,FALSE)&gt;0,HLOOKUP("Memory",'vInfo (Imported)'!$1:$5000,A4646,FALSE),"")</f>
        <v/>
      </c>
      <c r="C4646" t="str">
        <f>IF(HLOOKUP("CPUs",'vInfo (Imported)'!$1:$5000,A4646,FALSE)&gt;0,
HLOOKUP("CPUs",'vInfo (Imported)'!$1:$5000,A4646,FALSE),
"")</f>
        <v/>
      </c>
      <c r="D4646" t="str">
        <f>IF(HLOOKUP($D$1,'vInfo (Imported)'!$1:$5000,A4646,FALSE)&gt;0,
HLOOKUP($D$1,'vInfo (Imported)'!$1:$5000,A4646,FALSE),
"")</f>
        <v/>
      </c>
      <c r="E4646" t="str">
        <f>IF(HLOOKUP("Category",'vInfo (Imported)'!$1:$5000,A4646,FALSE)&gt;0,
HLOOKUP("Category",'vInfo (Imported)'!$1:$5000,A4646,FALSE),
"")</f>
        <v/>
      </c>
      <c r="F4646" t="str">
        <f>IF(HLOOKUP("OS according to the configuration file",'vInfo (Imported)'!$1:$5000,A4646,FALSE)&gt;0,
HLOOKUP("OS according to the configuration file",'vInfo (Imported)'!$1:$5000,A4646,FALSE),
"")</f>
        <v/>
      </c>
      <c r="G4646" s="1" t="str">
        <f>IF(HLOOKUP("Cluster",'vInfo (Imported)'!$1:$5000,A4646,FALSE)&gt;0,
HLOOKUP("Cluster",'vInfo (Imported)'!$1:$5000,A4646,FALSE),
"")</f>
        <v/>
      </c>
      <c r="K4646" s="28">
        <f>'vCluster (Imported)'!A4646</f>
        <v>0</v>
      </c>
      <c r="L4646">
        <f t="shared" si="435"/>
        <v>0</v>
      </c>
      <c r="M4646">
        <f t="shared" si="436"/>
        <v>0</v>
      </c>
      <c r="N4646">
        <f t="shared" si="437"/>
        <v>0</v>
      </c>
      <c r="O4646" s="1">
        <f t="shared" si="438"/>
        <v>0</v>
      </c>
      <c r="P4646">
        <f>SUMIFS('vCluster (Imported)'!$G:$G,'vCluster (Imported)'!$A:$A,K4646)</f>
        <v>0</v>
      </c>
      <c r="Q4646">
        <f t="shared" si="439"/>
        <v>0</v>
      </c>
    </row>
    <row r="4647" spans="1:17" x14ac:dyDescent="0.3">
      <c r="A4647">
        <f t="shared" si="434"/>
        <v>4647</v>
      </c>
      <c r="B4647" t="str">
        <f>IF(HLOOKUP("Memory",'vInfo (Imported)'!$1:$5000,A4647,FALSE)&gt;0,HLOOKUP("Memory",'vInfo (Imported)'!$1:$5000,A4647,FALSE),"")</f>
        <v/>
      </c>
      <c r="C4647" t="str">
        <f>IF(HLOOKUP("CPUs",'vInfo (Imported)'!$1:$5000,A4647,FALSE)&gt;0,
HLOOKUP("CPUs",'vInfo (Imported)'!$1:$5000,A4647,FALSE),
"")</f>
        <v/>
      </c>
      <c r="D4647" t="str">
        <f>IF(HLOOKUP($D$1,'vInfo (Imported)'!$1:$5000,A4647,FALSE)&gt;0,
HLOOKUP($D$1,'vInfo (Imported)'!$1:$5000,A4647,FALSE),
"")</f>
        <v/>
      </c>
      <c r="E4647" t="str">
        <f>IF(HLOOKUP("Category",'vInfo (Imported)'!$1:$5000,A4647,FALSE)&gt;0,
HLOOKUP("Category",'vInfo (Imported)'!$1:$5000,A4647,FALSE),
"")</f>
        <v/>
      </c>
      <c r="F4647" t="str">
        <f>IF(HLOOKUP("OS according to the configuration file",'vInfo (Imported)'!$1:$5000,A4647,FALSE)&gt;0,
HLOOKUP("OS according to the configuration file",'vInfo (Imported)'!$1:$5000,A4647,FALSE),
"")</f>
        <v/>
      </c>
      <c r="G4647" s="1" t="str">
        <f>IF(HLOOKUP("Cluster",'vInfo (Imported)'!$1:$5000,A4647,FALSE)&gt;0,
HLOOKUP("Cluster",'vInfo (Imported)'!$1:$5000,A4647,FALSE),
"")</f>
        <v/>
      </c>
      <c r="K4647" s="28">
        <f>'vCluster (Imported)'!A4647</f>
        <v>0</v>
      </c>
      <c r="L4647">
        <f t="shared" si="435"/>
        <v>0</v>
      </c>
      <c r="M4647">
        <f t="shared" si="436"/>
        <v>0</v>
      </c>
      <c r="N4647">
        <f t="shared" si="437"/>
        <v>0</v>
      </c>
      <c r="O4647" s="1">
        <f t="shared" si="438"/>
        <v>0</v>
      </c>
      <c r="P4647">
        <f>SUMIFS('vCluster (Imported)'!$G:$G,'vCluster (Imported)'!$A:$A,K4647)</f>
        <v>0</v>
      </c>
      <c r="Q4647">
        <f t="shared" si="439"/>
        <v>0</v>
      </c>
    </row>
    <row r="4648" spans="1:17" x14ac:dyDescent="0.3">
      <c r="A4648">
        <f t="shared" si="434"/>
        <v>4648</v>
      </c>
      <c r="B4648" t="str">
        <f>IF(HLOOKUP("Memory",'vInfo (Imported)'!$1:$5000,A4648,FALSE)&gt;0,HLOOKUP("Memory",'vInfo (Imported)'!$1:$5000,A4648,FALSE),"")</f>
        <v/>
      </c>
      <c r="C4648" t="str">
        <f>IF(HLOOKUP("CPUs",'vInfo (Imported)'!$1:$5000,A4648,FALSE)&gt;0,
HLOOKUP("CPUs",'vInfo (Imported)'!$1:$5000,A4648,FALSE),
"")</f>
        <v/>
      </c>
      <c r="D4648" t="str">
        <f>IF(HLOOKUP($D$1,'vInfo (Imported)'!$1:$5000,A4648,FALSE)&gt;0,
HLOOKUP($D$1,'vInfo (Imported)'!$1:$5000,A4648,FALSE),
"")</f>
        <v/>
      </c>
      <c r="E4648" t="str">
        <f>IF(HLOOKUP("Category",'vInfo (Imported)'!$1:$5000,A4648,FALSE)&gt;0,
HLOOKUP("Category",'vInfo (Imported)'!$1:$5000,A4648,FALSE),
"")</f>
        <v/>
      </c>
      <c r="F4648" t="str">
        <f>IF(HLOOKUP("OS according to the configuration file",'vInfo (Imported)'!$1:$5000,A4648,FALSE)&gt;0,
HLOOKUP("OS according to the configuration file",'vInfo (Imported)'!$1:$5000,A4648,FALSE),
"")</f>
        <v/>
      </c>
      <c r="G4648" s="1" t="str">
        <f>IF(HLOOKUP("Cluster",'vInfo (Imported)'!$1:$5000,A4648,FALSE)&gt;0,
HLOOKUP("Cluster",'vInfo (Imported)'!$1:$5000,A4648,FALSE),
"")</f>
        <v/>
      </c>
      <c r="K4648" s="28">
        <f>'vCluster (Imported)'!A4648</f>
        <v>0</v>
      </c>
      <c r="L4648">
        <f t="shared" si="435"/>
        <v>0</v>
      </c>
      <c r="M4648">
        <f t="shared" si="436"/>
        <v>0</v>
      </c>
      <c r="N4648">
        <f t="shared" si="437"/>
        <v>0</v>
      </c>
      <c r="O4648" s="1">
        <f t="shared" si="438"/>
        <v>0</v>
      </c>
      <c r="P4648">
        <f>SUMIFS('vCluster (Imported)'!$G:$G,'vCluster (Imported)'!$A:$A,K4648)</f>
        <v>0</v>
      </c>
      <c r="Q4648">
        <f t="shared" si="439"/>
        <v>0</v>
      </c>
    </row>
    <row r="4649" spans="1:17" x14ac:dyDescent="0.3">
      <c r="A4649">
        <f t="shared" si="434"/>
        <v>4649</v>
      </c>
      <c r="B4649" t="str">
        <f>IF(HLOOKUP("Memory",'vInfo (Imported)'!$1:$5000,A4649,FALSE)&gt;0,HLOOKUP("Memory",'vInfo (Imported)'!$1:$5000,A4649,FALSE),"")</f>
        <v/>
      </c>
      <c r="C4649" t="str">
        <f>IF(HLOOKUP("CPUs",'vInfo (Imported)'!$1:$5000,A4649,FALSE)&gt;0,
HLOOKUP("CPUs",'vInfo (Imported)'!$1:$5000,A4649,FALSE),
"")</f>
        <v/>
      </c>
      <c r="D4649" t="str">
        <f>IF(HLOOKUP($D$1,'vInfo (Imported)'!$1:$5000,A4649,FALSE)&gt;0,
HLOOKUP($D$1,'vInfo (Imported)'!$1:$5000,A4649,FALSE),
"")</f>
        <v/>
      </c>
      <c r="E4649" t="str">
        <f>IF(HLOOKUP("Category",'vInfo (Imported)'!$1:$5000,A4649,FALSE)&gt;0,
HLOOKUP("Category",'vInfo (Imported)'!$1:$5000,A4649,FALSE),
"")</f>
        <v/>
      </c>
      <c r="F4649" t="str">
        <f>IF(HLOOKUP("OS according to the configuration file",'vInfo (Imported)'!$1:$5000,A4649,FALSE)&gt;0,
HLOOKUP("OS according to the configuration file",'vInfo (Imported)'!$1:$5000,A4649,FALSE),
"")</f>
        <v/>
      </c>
      <c r="G4649" s="1" t="str">
        <f>IF(HLOOKUP("Cluster",'vInfo (Imported)'!$1:$5000,A4649,FALSE)&gt;0,
HLOOKUP("Cluster",'vInfo (Imported)'!$1:$5000,A4649,FALSE),
"")</f>
        <v/>
      </c>
      <c r="K4649" s="28">
        <f>'vCluster (Imported)'!A4649</f>
        <v>0</v>
      </c>
      <c r="L4649">
        <f t="shared" si="435"/>
        <v>0</v>
      </c>
      <c r="M4649">
        <f t="shared" si="436"/>
        <v>0</v>
      </c>
      <c r="N4649">
        <f t="shared" si="437"/>
        <v>0</v>
      </c>
      <c r="O4649" s="1">
        <f t="shared" si="438"/>
        <v>0</v>
      </c>
      <c r="P4649">
        <f>SUMIFS('vCluster (Imported)'!$G:$G,'vCluster (Imported)'!$A:$A,K4649)</f>
        <v>0</v>
      </c>
      <c r="Q4649">
        <f t="shared" si="439"/>
        <v>0</v>
      </c>
    </row>
    <row r="4650" spans="1:17" x14ac:dyDescent="0.3">
      <c r="A4650">
        <f t="shared" si="434"/>
        <v>4650</v>
      </c>
      <c r="B4650" t="str">
        <f>IF(HLOOKUP("Memory",'vInfo (Imported)'!$1:$5000,A4650,FALSE)&gt;0,HLOOKUP("Memory",'vInfo (Imported)'!$1:$5000,A4650,FALSE),"")</f>
        <v/>
      </c>
      <c r="C4650" t="str">
        <f>IF(HLOOKUP("CPUs",'vInfo (Imported)'!$1:$5000,A4650,FALSE)&gt;0,
HLOOKUP("CPUs",'vInfo (Imported)'!$1:$5000,A4650,FALSE),
"")</f>
        <v/>
      </c>
      <c r="D4650" t="str">
        <f>IF(HLOOKUP($D$1,'vInfo (Imported)'!$1:$5000,A4650,FALSE)&gt;0,
HLOOKUP($D$1,'vInfo (Imported)'!$1:$5000,A4650,FALSE),
"")</f>
        <v/>
      </c>
      <c r="E4650" t="str">
        <f>IF(HLOOKUP("Category",'vInfo (Imported)'!$1:$5000,A4650,FALSE)&gt;0,
HLOOKUP("Category",'vInfo (Imported)'!$1:$5000,A4650,FALSE),
"")</f>
        <v/>
      </c>
      <c r="F4650" t="str">
        <f>IF(HLOOKUP("OS according to the configuration file",'vInfo (Imported)'!$1:$5000,A4650,FALSE)&gt;0,
HLOOKUP("OS according to the configuration file",'vInfo (Imported)'!$1:$5000,A4650,FALSE),
"")</f>
        <v/>
      </c>
      <c r="G4650" s="1" t="str">
        <f>IF(HLOOKUP("Cluster",'vInfo (Imported)'!$1:$5000,A4650,FALSE)&gt;0,
HLOOKUP("Cluster",'vInfo (Imported)'!$1:$5000,A4650,FALSE),
"")</f>
        <v/>
      </c>
      <c r="K4650" s="28">
        <f>'vCluster (Imported)'!A4650</f>
        <v>0</v>
      </c>
      <c r="L4650">
        <f t="shared" si="435"/>
        <v>0</v>
      </c>
      <c r="M4650">
        <f t="shared" si="436"/>
        <v>0</v>
      </c>
      <c r="N4650">
        <f t="shared" si="437"/>
        <v>0</v>
      </c>
      <c r="O4650" s="1">
        <f t="shared" si="438"/>
        <v>0</v>
      </c>
      <c r="P4650">
        <f>SUMIFS('vCluster (Imported)'!$G:$G,'vCluster (Imported)'!$A:$A,K4650)</f>
        <v>0</v>
      </c>
      <c r="Q4650">
        <f t="shared" si="439"/>
        <v>0</v>
      </c>
    </row>
    <row r="4651" spans="1:17" x14ac:dyDescent="0.3">
      <c r="A4651">
        <f t="shared" si="434"/>
        <v>4651</v>
      </c>
      <c r="B4651" t="str">
        <f>IF(HLOOKUP("Memory",'vInfo (Imported)'!$1:$5000,A4651,FALSE)&gt;0,HLOOKUP("Memory",'vInfo (Imported)'!$1:$5000,A4651,FALSE),"")</f>
        <v/>
      </c>
      <c r="C4651" t="str">
        <f>IF(HLOOKUP("CPUs",'vInfo (Imported)'!$1:$5000,A4651,FALSE)&gt;0,
HLOOKUP("CPUs",'vInfo (Imported)'!$1:$5000,A4651,FALSE),
"")</f>
        <v/>
      </c>
      <c r="D4651" t="str">
        <f>IF(HLOOKUP($D$1,'vInfo (Imported)'!$1:$5000,A4651,FALSE)&gt;0,
HLOOKUP($D$1,'vInfo (Imported)'!$1:$5000,A4651,FALSE),
"")</f>
        <v/>
      </c>
      <c r="E4651" t="str">
        <f>IF(HLOOKUP("Category",'vInfo (Imported)'!$1:$5000,A4651,FALSE)&gt;0,
HLOOKUP("Category",'vInfo (Imported)'!$1:$5000,A4651,FALSE),
"")</f>
        <v/>
      </c>
      <c r="F4651" t="str">
        <f>IF(HLOOKUP("OS according to the configuration file",'vInfo (Imported)'!$1:$5000,A4651,FALSE)&gt;0,
HLOOKUP("OS according to the configuration file",'vInfo (Imported)'!$1:$5000,A4651,FALSE),
"")</f>
        <v/>
      </c>
      <c r="G4651" s="1" t="str">
        <f>IF(HLOOKUP("Cluster",'vInfo (Imported)'!$1:$5000,A4651,FALSE)&gt;0,
HLOOKUP("Cluster",'vInfo (Imported)'!$1:$5000,A4651,FALSE),
"")</f>
        <v/>
      </c>
      <c r="K4651" s="28">
        <f>'vCluster (Imported)'!A4651</f>
        <v>0</v>
      </c>
      <c r="L4651">
        <f t="shared" si="435"/>
        <v>0</v>
      </c>
      <c r="M4651">
        <f t="shared" si="436"/>
        <v>0</v>
      </c>
      <c r="N4651">
        <f t="shared" si="437"/>
        <v>0</v>
      </c>
      <c r="O4651" s="1">
        <f t="shared" si="438"/>
        <v>0</v>
      </c>
      <c r="P4651">
        <f>SUMIFS('vCluster (Imported)'!$G:$G,'vCluster (Imported)'!$A:$A,K4651)</f>
        <v>0</v>
      </c>
      <c r="Q4651">
        <f t="shared" si="439"/>
        <v>0</v>
      </c>
    </row>
    <row r="4652" spans="1:17" x14ac:dyDescent="0.3">
      <c r="A4652">
        <f t="shared" si="434"/>
        <v>4652</v>
      </c>
      <c r="B4652" t="str">
        <f>IF(HLOOKUP("Memory",'vInfo (Imported)'!$1:$5000,A4652,FALSE)&gt;0,HLOOKUP("Memory",'vInfo (Imported)'!$1:$5000,A4652,FALSE),"")</f>
        <v/>
      </c>
      <c r="C4652" t="str">
        <f>IF(HLOOKUP("CPUs",'vInfo (Imported)'!$1:$5000,A4652,FALSE)&gt;0,
HLOOKUP("CPUs",'vInfo (Imported)'!$1:$5000,A4652,FALSE),
"")</f>
        <v/>
      </c>
      <c r="D4652" t="str">
        <f>IF(HLOOKUP($D$1,'vInfo (Imported)'!$1:$5000,A4652,FALSE)&gt;0,
HLOOKUP($D$1,'vInfo (Imported)'!$1:$5000,A4652,FALSE),
"")</f>
        <v/>
      </c>
      <c r="E4652" t="str">
        <f>IF(HLOOKUP("Category",'vInfo (Imported)'!$1:$5000,A4652,FALSE)&gt;0,
HLOOKUP("Category",'vInfo (Imported)'!$1:$5000,A4652,FALSE),
"")</f>
        <v/>
      </c>
      <c r="F4652" t="str">
        <f>IF(HLOOKUP("OS according to the configuration file",'vInfo (Imported)'!$1:$5000,A4652,FALSE)&gt;0,
HLOOKUP("OS according to the configuration file",'vInfo (Imported)'!$1:$5000,A4652,FALSE),
"")</f>
        <v/>
      </c>
      <c r="G4652" s="1" t="str">
        <f>IF(HLOOKUP("Cluster",'vInfo (Imported)'!$1:$5000,A4652,FALSE)&gt;0,
HLOOKUP("Cluster",'vInfo (Imported)'!$1:$5000,A4652,FALSE),
"")</f>
        <v/>
      </c>
      <c r="K4652" s="28">
        <f>'vCluster (Imported)'!A4652</f>
        <v>0</v>
      </c>
      <c r="L4652">
        <f t="shared" si="435"/>
        <v>0</v>
      </c>
      <c r="M4652">
        <f t="shared" si="436"/>
        <v>0</v>
      </c>
      <c r="N4652">
        <f t="shared" si="437"/>
        <v>0</v>
      </c>
      <c r="O4652" s="1">
        <f t="shared" si="438"/>
        <v>0</v>
      </c>
      <c r="P4652">
        <f>SUMIFS('vCluster (Imported)'!$G:$G,'vCluster (Imported)'!$A:$A,K4652)</f>
        <v>0</v>
      </c>
      <c r="Q4652">
        <f t="shared" si="439"/>
        <v>0</v>
      </c>
    </row>
    <row r="4653" spans="1:17" x14ac:dyDescent="0.3">
      <c r="A4653">
        <f t="shared" si="434"/>
        <v>4653</v>
      </c>
      <c r="B4653" t="str">
        <f>IF(HLOOKUP("Memory",'vInfo (Imported)'!$1:$5000,A4653,FALSE)&gt;0,HLOOKUP("Memory",'vInfo (Imported)'!$1:$5000,A4653,FALSE),"")</f>
        <v/>
      </c>
      <c r="C4653" t="str">
        <f>IF(HLOOKUP("CPUs",'vInfo (Imported)'!$1:$5000,A4653,FALSE)&gt;0,
HLOOKUP("CPUs",'vInfo (Imported)'!$1:$5000,A4653,FALSE),
"")</f>
        <v/>
      </c>
      <c r="D4653" t="str">
        <f>IF(HLOOKUP($D$1,'vInfo (Imported)'!$1:$5000,A4653,FALSE)&gt;0,
HLOOKUP($D$1,'vInfo (Imported)'!$1:$5000,A4653,FALSE),
"")</f>
        <v/>
      </c>
      <c r="E4653" t="str">
        <f>IF(HLOOKUP("Category",'vInfo (Imported)'!$1:$5000,A4653,FALSE)&gt;0,
HLOOKUP("Category",'vInfo (Imported)'!$1:$5000,A4653,FALSE),
"")</f>
        <v/>
      </c>
      <c r="F4653" t="str">
        <f>IF(HLOOKUP("OS according to the configuration file",'vInfo (Imported)'!$1:$5000,A4653,FALSE)&gt;0,
HLOOKUP("OS according to the configuration file",'vInfo (Imported)'!$1:$5000,A4653,FALSE),
"")</f>
        <v/>
      </c>
      <c r="G4653" s="1" t="str">
        <f>IF(HLOOKUP("Cluster",'vInfo (Imported)'!$1:$5000,A4653,FALSE)&gt;0,
HLOOKUP("Cluster",'vInfo (Imported)'!$1:$5000,A4653,FALSE),
"")</f>
        <v/>
      </c>
      <c r="K4653" s="28">
        <f>'vCluster (Imported)'!A4653</f>
        <v>0</v>
      </c>
      <c r="L4653">
        <f t="shared" si="435"/>
        <v>0</v>
      </c>
      <c r="M4653">
        <f t="shared" si="436"/>
        <v>0</v>
      </c>
      <c r="N4653">
        <f t="shared" si="437"/>
        <v>0</v>
      </c>
      <c r="O4653" s="1">
        <f t="shared" si="438"/>
        <v>0</v>
      </c>
      <c r="P4653">
        <f>SUMIFS('vCluster (Imported)'!$G:$G,'vCluster (Imported)'!$A:$A,K4653)</f>
        <v>0</v>
      </c>
      <c r="Q4653">
        <f t="shared" si="439"/>
        <v>0</v>
      </c>
    </row>
    <row r="4654" spans="1:17" x14ac:dyDescent="0.3">
      <c r="A4654">
        <f t="shared" si="434"/>
        <v>4654</v>
      </c>
      <c r="B4654" t="str">
        <f>IF(HLOOKUP("Memory",'vInfo (Imported)'!$1:$5000,A4654,FALSE)&gt;0,HLOOKUP("Memory",'vInfo (Imported)'!$1:$5000,A4654,FALSE),"")</f>
        <v/>
      </c>
      <c r="C4654" t="str">
        <f>IF(HLOOKUP("CPUs",'vInfo (Imported)'!$1:$5000,A4654,FALSE)&gt;0,
HLOOKUP("CPUs",'vInfo (Imported)'!$1:$5000,A4654,FALSE),
"")</f>
        <v/>
      </c>
      <c r="D4654" t="str">
        <f>IF(HLOOKUP($D$1,'vInfo (Imported)'!$1:$5000,A4654,FALSE)&gt;0,
HLOOKUP($D$1,'vInfo (Imported)'!$1:$5000,A4654,FALSE),
"")</f>
        <v/>
      </c>
      <c r="E4654" t="str">
        <f>IF(HLOOKUP("Category",'vInfo (Imported)'!$1:$5000,A4654,FALSE)&gt;0,
HLOOKUP("Category",'vInfo (Imported)'!$1:$5000,A4654,FALSE),
"")</f>
        <v/>
      </c>
      <c r="F4654" t="str">
        <f>IF(HLOOKUP("OS according to the configuration file",'vInfo (Imported)'!$1:$5000,A4654,FALSE)&gt;0,
HLOOKUP("OS according to the configuration file",'vInfo (Imported)'!$1:$5000,A4654,FALSE),
"")</f>
        <v/>
      </c>
      <c r="G4654" s="1" t="str">
        <f>IF(HLOOKUP("Cluster",'vInfo (Imported)'!$1:$5000,A4654,FALSE)&gt;0,
HLOOKUP("Cluster",'vInfo (Imported)'!$1:$5000,A4654,FALSE),
"")</f>
        <v/>
      </c>
      <c r="K4654" s="28">
        <f>'vCluster (Imported)'!A4654</f>
        <v>0</v>
      </c>
      <c r="L4654">
        <f t="shared" si="435"/>
        <v>0</v>
      </c>
      <c r="M4654">
        <f t="shared" si="436"/>
        <v>0</v>
      </c>
      <c r="N4654">
        <f t="shared" si="437"/>
        <v>0</v>
      </c>
      <c r="O4654" s="1">
        <f t="shared" si="438"/>
        <v>0</v>
      </c>
      <c r="P4654">
        <f>SUMIFS('vCluster (Imported)'!$G:$G,'vCluster (Imported)'!$A:$A,K4654)</f>
        <v>0</v>
      </c>
      <c r="Q4654">
        <f t="shared" si="439"/>
        <v>0</v>
      </c>
    </row>
    <row r="4655" spans="1:17" x14ac:dyDescent="0.3">
      <c r="A4655">
        <f t="shared" si="434"/>
        <v>4655</v>
      </c>
      <c r="B4655" t="str">
        <f>IF(HLOOKUP("Memory",'vInfo (Imported)'!$1:$5000,A4655,FALSE)&gt;0,HLOOKUP("Memory",'vInfo (Imported)'!$1:$5000,A4655,FALSE),"")</f>
        <v/>
      </c>
      <c r="C4655" t="str">
        <f>IF(HLOOKUP("CPUs",'vInfo (Imported)'!$1:$5000,A4655,FALSE)&gt;0,
HLOOKUP("CPUs",'vInfo (Imported)'!$1:$5000,A4655,FALSE),
"")</f>
        <v/>
      </c>
      <c r="D4655" t="str">
        <f>IF(HLOOKUP($D$1,'vInfo (Imported)'!$1:$5000,A4655,FALSE)&gt;0,
HLOOKUP($D$1,'vInfo (Imported)'!$1:$5000,A4655,FALSE),
"")</f>
        <v/>
      </c>
      <c r="E4655" t="str">
        <f>IF(HLOOKUP("Category",'vInfo (Imported)'!$1:$5000,A4655,FALSE)&gt;0,
HLOOKUP("Category",'vInfo (Imported)'!$1:$5000,A4655,FALSE),
"")</f>
        <v/>
      </c>
      <c r="F4655" t="str">
        <f>IF(HLOOKUP("OS according to the configuration file",'vInfo (Imported)'!$1:$5000,A4655,FALSE)&gt;0,
HLOOKUP("OS according to the configuration file",'vInfo (Imported)'!$1:$5000,A4655,FALSE),
"")</f>
        <v/>
      </c>
      <c r="G4655" s="1" t="str">
        <f>IF(HLOOKUP("Cluster",'vInfo (Imported)'!$1:$5000,A4655,FALSE)&gt;0,
HLOOKUP("Cluster",'vInfo (Imported)'!$1:$5000,A4655,FALSE),
"")</f>
        <v/>
      </c>
      <c r="K4655" s="28">
        <f>'vCluster (Imported)'!A4655</f>
        <v>0</v>
      </c>
      <c r="L4655">
        <f t="shared" si="435"/>
        <v>0</v>
      </c>
      <c r="M4655">
        <f t="shared" si="436"/>
        <v>0</v>
      </c>
      <c r="N4655">
        <f t="shared" si="437"/>
        <v>0</v>
      </c>
      <c r="O4655" s="1">
        <f t="shared" si="438"/>
        <v>0</v>
      </c>
      <c r="P4655">
        <f>SUMIFS('vCluster (Imported)'!$G:$G,'vCluster (Imported)'!$A:$A,K4655)</f>
        <v>0</v>
      </c>
      <c r="Q4655">
        <f t="shared" si="439"/>
        <v>0</v>
      </c>
    </row>
    <row r="4656" spans="1:17" x14ac:dyDescent="0.3">
      <c r="A4656">
        <f t="shared" si="434"/>
        <v>4656</v>
      </c>
      <c r="B4656" t="str">
        <f>IF(HLOOKUP("Memory",'vInfo (Imported)'!$1:$5000,A4656,FALSE)&gt;0,HLOOKUP("Memory",'vInfo (Imported)'!$1:$5000,A4656,FALSE),"")</f>
        <v/>
      </c>
      <c r="C4656" t="str">
        <f>IF(HLOOKUP("CPUs",'vInfo (Imported)'!$1:$5000,A4656,FALSE)&gt;0,
HLOOKUP("CPUs",'vInfo (Imported)'!$1:$5000,A4656,FALSE),
"")</f>
        <v/>
      </c>
      <c r="D4656" t="str">
        <f>IF(HLOOKUP($D$1,'vInfo (Imported)'!$1:$5000,A4656,FALSE)&gt;0,
HLOOKUP($D$1,'vInfo (Imported)'!$1:$5000,A4656,FALSE),
"")</f>
        <v/>
      </c>
      <c r="E4656" t="str">
        <f>IF(HLOOKUP("Category",'vInfo (Imported)'!$1:$5000,A4656,FALSE)&gt;0,
HLOOKUP("Category",'vInfo (Imported)'!$1:$5000,A4656,FALSE),
"")</f>
        <v/>
      </c>
      <c r="F4656" t="str">
        <f>IF(HLOOKUP("OS according to the configuration file",'vInfo (Imported)'!$1:$5000,A4656,FALSE)&gt;0,
HLOOKUP("OS according to the configuration file",'vInfo (Imported)'!$1:$5000,A4656,FALSE),
"")</f>
        <v/>
      </c>
      <c r="G4656" s="1" t="str">
        <f>IF(HLOOKUP("Cluster",'vInfo (Imported)'!$1:$5000,A4656,FALSE)&gt;0,
HLOOKUP("Cluster",'vInfo (Imported)'!$1:$5000,A4656,FALSE),
"")</f>
        <v/>
      </c>
      <c r="K4656" s="28">
        <f>'vCluster (Imported)'!A4656</f>
        <v>0</v>
      </c>
      <c r="L4656">
        <f t="shared" si="435"/>
        <v>0</v>
      </c>
      <c r="M4656">
        <f t="shared" si="436"/>
        <v>0</v>
      </c>
      <c r="N4656">
        <f t="shared" si="437"/>
        <v>0</v>
      </c>
      <c r="O4656" s="1">
        <f t="shared" si="438"/>
        <v>0</v>
      </c>
      <c r="P4656">
        <f>SUMIFS('vCluster (Imported)'!$G:$G,'vCluster (Imported)'!$A:$A,K4656)</f>
        <v>0</v>
      </c>
      <c r="Q4656">
        <f t="shared" si="439"/>
        <v>0</v>
      </c>
    </row>
    <row r="4657" spans="1:17" x14ac:dyDescent="0.3">
      <c r="A4657">
        <f t="shared" si="434"/>
        <v>4657</v>
      </c>
      <c r="B4657" t="str">
        <f>IF(HLOOKUP("Memory",'vInfo (Imported)'!$1:$5000,A4657,FALSE)&gt;0,HLOOKUP("Memory",'vInfo (Imported)'!$1:$5000,A4657,FALSE),"")</f>
        <v/>
      </c>
      <c r="C4657" t="str">
        <f>IF(HLOOKUP("CPUs",'vInfo (Imported)'!$1:$5000,A4657,FALSE)&gt;0,
HLOOKUP("CPUs",'vInfo (Imported)'!$1:$5000,A4657,FALSE),
"")</f>
        <v/>
      </c>
      <c r="D4657" t="str">
        <f>IF(HLOOKUP($D$1,'vInfo (Imported)'!$1:$5000,A4657,FALSE)&gt;0,
HLOOKUP($D$1,'vInfo (Imported)'!$1:$5000,A4657,FALSE),
"")</f>
        <v/>
      </c>
      <c r="E4657" t="str">
        <f>IF(HLOOKUP("Category",'vInfo (Imported)'!$1:$5000,A4657,FALSE)&gt;0,
HLOOKUP("Category",'vInfo (Imported)'!$1:$5000,A4657,FALSE),
"")</f>
        <v/>
      </c>
      <c r="F4657" t="str">
        <f>IF(HLOOKUP("OS according to the configuration file",'vInfo (Imported)'!$1:$5000,A4657,FALSE)&gt;0,
HLOOKUP("OS according to the configuration file",'vInfo (Imported)'!$1:$5000,A4657,FALSE),
"")</f>
        <v/>
      </c>
      <c r="G4657" s="1" t="str">
        <f>IF(HLOOKUP("Cluster",'vInfo (Imported)'!$1:$5000,A4657,FALSE)&gt;0,
HLOOKUP("Cluster",'vInfo (Imported)'!$1:$5000,A4657,FALSE),
"")</f>
        <v/>
      </c>
      <c r="K4657" s="28">
        <f>'vCluster (Imported)'!A4657</f>
        <v>0</v>
      </c>
      <c r="L4657">
        <f t="shared" si="435"/>
        <v>0</v>
      </c>
      <c r="M4657">
        <f t="shared" si="436"/>
        <v>0</v>
      </c>
      <c r="N4657">
        <f t="shared" si="437"/>
        <v>0</v>
      </c>
      <c r="O4657" s="1">
        <f t="shared" si="438"/>
        <v>0</v>
      </c>
      <c r="P4657">
        <f>SUMIFS('vCluster (Imported)'!$G:$G,'vCluster (Imported)'!$A:$A,K4657)</f>
        <v>0</v>
      </c>
      <c r="Q4657">
        <f t="shared" si="439"/>
        <v>0</v>
      </c>
    </row>
    <row r="4658" spans="1:17" x14ac:dyDescent="0.3">
      <c r="A4658">
        <f t="shared" si="434"/>
        <v>4658</v>
      </c>
      <c r="B4658" t="str">
        <f>IF(HLOOKUP("Memory",'vInfo (Imported)'!$1:$5000,A4658,FALSE)&gt;0,HLOOKUP("Memory",'vInfo (Imported)'!$1:$5000,A4658,FALSE),"")</f>
        <v/>
      </c>
      <c r="C4658" t="str">
        <f>IF(HLOOKUP("CPUs",'vInfo (Imported)'!$1:$5000,A4658,FALSE)&gt;0,
HLOOKUP("CPUs",'vInfo (Imported)'!$1:$5000,A4658,FALSE),
"")</f>
        <v/>
      </c>
      <c r="D4658" t="str">
        <f>IF(HLOOKUP($D$1,'vInfo (Imported)'!$1:$5000,A4658,FALSE)&gt;0,
HLOOKUP($D$1,'vInfo (Imported)'!$1:$5000,A4658,FALSE),
"")</f>
        <v/>
      </c>
      <c r="E4658" t="str">
        <f>IF(HLOOKUP("Category",'vInfo (Imported)'!$1:$5000,A4658,FALSE)&gt;0,
HLOOKUP("Category",'vInfo (Imported)'!$1:$5000,A4658,FALSE),
"")</f>
        <v/>
      </c>
      <c r="F4658" t="str">
        <f>IF(HLOOKUP("OS according to the configuration file",'vInfo (Imported)'!$1:$5000,A4658,FALSE)&gt;0,
HLOOKUP("OS according to the configuration file",'vInfo (Imported)'!$1:$5000,A4658,FALSE),
"")</f>
        <v/>
      </c>
      <c r="G4658" s="1" t="str">
        <f>IF(HLOOKUP("Cluster",'vInfo (Imported)'!$1:$5000,A4658,FALSE)&gt;0,
HLOOKUP("Cluster",'vInfo (Imported)'!$1:$5000,A4658,FALSE),
"")</f>
        <v/>
      </c>
      <c r="K4658" s="28">
        <f>'vCluster (Imported)'!A4658</f>
        <v>0</v>
      </c>
      <c r="L4658">
        <f t="shared" si="435"/>
        <v>0</v>
      </c>
      <c r="M4658">
        <f t="shared" si="436"/>
        <v>0</v>
      </c>
      <c r="N4658">
        <f t="shared" si="437"/>
        <v>0</v>
      </c>
      <c r="O4658" s="1">
        <f t="shared" si="438"/>
        <v>0</v>
      </c>
      <c r="P4658">
        <f>SUMIFS('vCluster (Imported)'!$G:$G,'vCluster (Imported)'!$A:$A,K4658)</f>
        <v>0</v>
      </c>
      <c r="Q4658">
        <f t="shared" si="439"/>
        <v>0</v>
      </c>
    </row>
    <row r="4659" spans="1:17" x14ac:dyDescent="0.3">
      <c r="A4659">
        <f t="shared" si="434"/>
        <v>4659</v>
      </c>
      <c r="B4659" t="str">
        <f>IF(HLOOKUP("Memory",'vInfo (Imported)'!$1:$5000,A4659,FALSE)&gt;0,HLOOKUP("Memory",'vInfo (Imported)'!$1:$5000,A4659,FALSE),"")</f>
        <v/>
      </c>
      <c r="C4659" t="str">
        <f>IF(HLOOKUP("CPUs",'vInfo (Imported)'!$1:$5000,A4659,FALSE)&gt;0,
HLOOKUP("CPUs",'vInfo (Imported)'!$1:$5000,A4659,FALSE),
"")</f>
        <v/>
      </c>
      <c r="D4659" t="str">
        <f>IF(HLOOKUP($D$1,'vInfo (Imported)'!$1:$5000,A4659,FALSE)&gt;0,
HLOOKUP($D$1,'vInfo (Imported)'!$1:$5000,A4659,FALSE),
"")</f>
        <v/>
      </c>
      <c r="E4659" t="str">
        <f>IF(HLOOKUP("Category",'vInfo (Imported)'!$1:$5000,A4659,FALSE)&gt;0,
HLOOKUP("Category",'vInfo (Imported)'!$1:$5000,A4659,FALSE),
"")</f>
        <v/>
      </c>
      <c r="F4659" t="str">
        <f>IF(HLOOKUP("OS according to the configuration file",'vInfo (Imported)'!$1:$5000,A4659,FALSE)&gt;0,
HLOOKUP("OS according to the configuration file",'vInfo (Imported)'!$1:$5000,A4659,FALSE),
"")</f>
        <v/>
      </c>
      <c r="G4659" s="1" t="str">
        <f>IF(HLOOKUP("Cluster",'vInfo (Imported)'!$1:$5000,A4659,FALSE)&gt;0,
HLOOKUP("Cluster",'vInfo (Imported)'!$1:$5000,A4659,FALSE),
"")</f>
        <v/>
      </c>
      <c r="K4659" s="28">
        <f>'vCluster (Imported)'!A4659</f>
        <v>0</v>
      </c>
      <c r="L4659">
        <f t="shared" si="435"/>
        <v>0</v>
      </c>
      <c r="M4659">
        <f t="shared" si="436"/>
        <v>0</v>
      </c>
      <c r="N4659">
        <f t="shared" si="437"/>
        <v>0</v>
      </c>
      <c r="O4659" s="1">
        <f t="shared" si="438"/>
        <v>0</v>
      </c>
      <c r="P4659">
        <f>SUMIFS('vCluster (Imported)'!$G:$G,'vCluster (Imported)'!$A:$A,K4659)</f>
        <v>0</v>
      </c>
      <c r="Q4659">
        <f t="shared" si="439"/>
        <v>0</v>
      </c>
    </row>
    <row r="4660" spans="1:17" x14ac:dyDescent="0.3">
      <c r="A4660">
        <f t="shared" si="434"/>
        <v>4660</v>
      </c>
      <c r="B4660" t="str">
        <f>IF(HLOOKUP("Memory",'vInfo (Imported)'!$1:$5000,A4660,FALSE)&gt;0,HLOOKUP("Memory",'vInfo (Imported)'!$1:$5000,A4660,FALSE),"")</f>
        <v/>
      </c>
      <c r="C4660" t="str">
        <f>IF(HLOOKUP("CPUs",'vInfo (Imported)'!$1:$5000,A4660,FALSE)&gt;0,
HLOOKUP("CPUs",'vInfo (Imported)'!$1:$5000,A4660,FALSE),
"")</f>
        <v/>
      </c>
      <c r="D4660" t="str">
        <f>IF(HLOOKUP($D$1,'vInfo (Imported)'!$1:$5000,A4660,FALSE)&gt;0,
HLOOKUP($D$1,'vInfo (Imported)'!$1:$5000,A4660,FALSE),
"")</f>
        <v/>
      </c>
      <c r="E4660" t="str">
        <f>IF(HLOOKUP("Category",'vInfo (Imported)'!$1:$5000,A4660,FALSE)&gt;0,
HLOOKUP("Category",'vInfo (Imported)'!$1:$5000,A4660,FALSE),
"")</f>
        <v/>
      </c>
      <c r="F4660" t="str">
        <f>IF(HLOOKUP("OS according to the configuration file",'vInfo (Imported)'!$1:$5000,A4660,FALSE)&gt;0,
HLOOKUP("OS according to the configuration file",'vInfo (Imported)'!$1:$5000,A4660,FALSE),
"")</f>
        <v/>
      </c>
      <c r="G4660" s="1" t="str">
        <f>IF(HLOOKUP("Cluster",'vInfo (Imported)'!$1:$5000,A4660,FALSE)&gt;0,
HLOOKUP("Cluster",'vInfo (Imported)'!$1:$5000,A4660,FALSE),
"")</f>
        <v/>
      </c>
      <c r="K4660" s="28">
        <f>'vCluster (Imported)'!A4660</f>
        <v>0</v>
      </c>
      <c r="L4660">
        <f t="shared" si="435"/>
        <v>0</v>
      </c>
      <c r="M4660">
        <f t="shared" si="436"/>
        <v>0</v>
      </c>
      <c r="N4660">
        <f t="shared" si="437"/>
        <v>0</v>
      </c>
      <c r="O4660" s="1">
        <f t="shared" si="438"/>
        <v>0</v>
      </c>
      <c r="P4660">
        <f>SUMIFS('vCluster (Imported)'!$G:$G,'vCluster (Imported)'!$A:$A,K4660)</f>
        <v>0</v>
      </c>
      <c r="Q4660">
        <f t="shared" si="439"/>
        <v>0</v>
      </c>
    </row>
    <row r="4661" spans="1:17" x14ac:dyDescent="0.3">
      <c r="A4661">
        <f t="shared" si="434"/>
        <v>4661</v>
      </c>
      <c r="B4661" t="str">
        <f>IF(HLOOKUP("Memory",'vInfo (Imported)'!$1:$5000,A4661,FALSE)&gt;0,HLOOKUP("Memory",'vInfo (Imported)'!$1:$5000,A4661,FALSE),"")</f>
        <v/>
      </c>
      <c r="C4661" t="str">
        <f>IF(HLOOKUP("CPUs",'vInfo (Imported)'!$1:$5000,A4661,FALSE)&gt;0,
HLOOKUP("CPUs",'vInfo (Imported)'!$1:$5000,A4661,FALSE),
"")</f>
        <v/>
      </c>
      <c r="D4661" t="str">
        <f>IF(HLOOKUP($D$1,'vInfo (Imported)'!$1:$5000,A4661,FALSE)&gt;0,
HLOOKUP($D$1,'vInfo (Imported)'!$1:$5000,A4661,FALSE),
"")</f>
        <v/>
      </c>
      <c r="E4661" t="str">
        <f>IF(HLOOKUP("Category",'vInfo (Imported)'!$1:$5000,A4661,FALSE)&gt;0,
HLOOKUP("Category",'vInfo (Imported)'!$1:$5000,A4661,FALSE),
"")</f>
        <v/>
      </c>
      <c r="F4661" t="str">
        <f>IF(HLOOKUP("OS according to the configuration file",'vInfo (Imported)'!$1:$5000,A4661,FALSE)&gt;0,
HLOOKUP("OS according to the configuration file",'vInfo (Imported)'!$1:$5000,A4661,FALSE),
"")</f>
        <v/>
      </c>
      <c r="G4661" s="1" t="str">
        <f>IF(HLOOKUP("Cluster",'vInfo (Imported)'!$1:$5000,A4661,FALSE)&gt;0,
HLOOKUP("Cluster",'vInfo (Imported)'!$1:$5000,A4661,FALSE),
"")</f>
        <v/>
      </c>
      <c r="K4661" s="28">
        <f>'vCluster (Imported)'!A4661</f>
        <v>0</v>
      </c>
      <c r="L4661">
        <f t="shared" si="435"/>
        <v>0</v>
      </c>
      <c r="M4661">
        <f t="shared" si="436"/>
        <v>0</v>
      </c>
      <c r="N4661">
        <f t="shared" si="437"/>
        <v>0</v>
      </c>
      <c r="O4661" s="1">
        <f t="shared" si="438"/>
        <v>0</v>
      </c>
      <c r="P4661">
        <f>SUMIFS('vCluster (Imported)'!$G:$G,'vCluster (Imported)'!$A:$A,K4661)</f>
        <v>0</v>
      </c>
      <c r="Q4661">
        <f t="shared" si="439"/>
        <v>0</v>
      </c>
    </row>
    <row r="4662" spans="1:17" x14ac:dyDescent="0.3">
      <c r="A4662">
        <f t="shared" si="434"/>
        <v>4662</v>
      </c>
      <c r="B4662" t="str">
        <f>IF(HLOOKUP("Memory",'vInfo (Imported)'!$1:$5000,A4662,FALSE)&gt;0,HLOOKUP("Memory",'vInfo (Imported)'!$1:$5000,A4662,FALSE),"")</f>
        <v/>
      </c>
      <c r="C4662" t="str">
        <f>IF(HLOOKUP("CPUs",'vInfo (Imported)'!$1:$5000,A4662,FALSE)&gt;0,
HLOOKUP("CPUs",'vInfo (Imported)'!$1:$5000,A4662,FALSE),
"")</f>
        <v/>
      </c>
      <c r="D4662" t="str">
        <f>IF(HLOOKUP($D$1,'vInfo (Imported)'!$1:$5000,A4662,FALSE)&gt;0,
HLOOKUP($D$1,'vInfo (Imported)'!$1:$5000,A4662,FALSE),
"")</f>
        <v/>
      </c>
      <c r="E4662" t="str">
        <f>IF(HLOOKUP("Category",'vInfo (Imported)'!$1:$5000,A4662,FALSE)&gt;0,
HLOOKUP("Category",'vInfo (Imported)'!$1:$5000,A4662,FALSE),
"")</f>
        <v/>
      </c>
      <c r="F4662" t="str">
        <f>IF(HLOOKUP("OS according to the configuration file",'vInfo (Imported)'!$1:$5000,A4662,FALSE)&gt;0,
HLOOKUP("OS according to the configuration file",'vInfo (Imported)'!$1:$5000,A4662,FALSE),
"")</f>
        <v/>
      </c>
      <c r="G4662" s="1" t="str">
        <f>IF(HLOOKUP("Cluster",'vInfo (Imported)'!$1:$5000,A4662,FALSE)&gt;0,
HLOOKUP("Cluster",'vInfo (Imported)'!$1:$5000,A4662,FALSE),
"")</f>
        <v/>
      </c>
      <c r="K4662" s="28">
        <f>'vCluster (Imported)'!A4662</f>
        <v>0</v>
      </c>
      <c r="L4662">
        <f t="shared" si="435"/>
        <v>0</v>
      </c>
      <c r="M4662">
        <f t="shared" si="436"/>
        <v>0</v>
      </c>
      <c r="N4662">
        <f t="shared" si="437"/>
        <v>0</v>
      </c>
      <c r="O4662" s="1">
        <f t="shared" si="438"/>
        <v>0</v>
      </c>
      <c r="P4662">
        <f>SUMIFS('vCluster (Imported)'!$G:$G,'vCluster (Imported)'!$A:$A,K4662)</f>
        <v>0</v>
      </c>
      <c r="Q4662">
        <f t="shared" si="439"/>
        <v>0</v>
      </c>
    </row>
    <row r="4663" spans="1:17" x14ac:dyDescent="0.3">
      <c r="A4663">
        <f t="shared" si="434"/>
        <v>4663</v>
      </c>
      <c r="B4663" t="str">
        <f>IF(HLOOKUP("Memory",'vInfo (Imported)'!$1:$5000,A4663,FALSE)&gt;0,HLOOKUP("Memory",'vInfo (Imported)'!$1:$5000,A4663,FALSE),"")</f>
        <v/>
      </c>
      <c r="C4663" t="str">
        <f>IF(HLOOKUP("CPUs",'vInfo (Imported)'!$1:$5000,A4663,FALSE)&gt;0,
HLOOKUP("CPUs",'vInfo (Imported)'!$1:$5000,A4663,FALSE),
"")</f>
        <v/>
      </c>
      <c r="D4663" t="str">
        <f>IF(HLOOKUP($D$1,'vInfo (Imported)'!$1:$5000,A4663,FALSE)&gt;0,
HLOOKUP($D$1,'vInfo (Imported)'!$1:$5000,A4663,FALSE),
"")</f>
        <v/>
      </c>
      <c r="E4663" t="str">
        <f>IF(HLOOKUP("Category",'vInfo (Imported)'!$1:$5000,A4663,FALSE)&gt;0,
HLOOKUP("Category",'vInfo (Imported)'!$1:$5000,A4663,FALSE),
"")</f>
        <v/>
      </c>
      <c r="F4663" t="str">
        <f>IF(HLOOKUP("OS according to the configuration file",'vInfo (Imported)'!$1:$5000,A4663,FALSE)&gt;0,
HLOOKUP("OS according to the configuration file",'vInfo (Imported)'!$1:$5000,A4663,FALSE),
"")</f>
        <v/>
      </c>
      <c r="G4663" s="1" t="str">
        <f>IF(HLOOKUP("Cluster",'vInfo (Imported)'!$1:$5000,A4663,FALSE)&gt;0,
HLOOKUP("Cluster",'vInfo (Imported)'!$1:$5000,A4663,FALSE),
"")</f>
        <v/>
      </c>
      <c r="K4663" s="28">
        <f>'vCluster (Imported)'!A4663</f>
        <v>0</v>
      </c>
      <c r="L4663">
        <f t="shared" si="435"/>
        <v>0</v>
      </c>
      <c r="M4663">
        <f t="shared" si="436"/>
        <v>0</v>
      </c>
      <c r="N4663">
        <f t="shared" si="437"/>
        <v>0</v>
      </c>
      <c r="O4663" s="1">
        <f t="shared" si="438"/>
        <v>0</v>
      </c>
      <c r="P4663">
        <f>SUMIFS('vCluster (Imported)'!$G:$G,'vCluster (Imported)'!$A:$A,K4663)</f>
        <v>0</v>
      </c>
      <c r="Q4663">
        <f t="shared" si="439"/>
        <v>0</v>
      </c>
    </row>
    <row r="4664" spans="1:17" x14ac:dyDescent="0.3">
      <c r="A4664">
        <f t="shared" si="434"/>
        <v>4664</v>
      </c>
      <c r="B4664" t="str">
        <f>IF(HLOOKUP("Memory",'vInfo (Imported)'!$1:$5000,A4664,FALSE)&gt;0,HLOOKUP("Memory",'vInfo (Imported)'!$1:$5000,A4664,FALSE),"")</f>
        <v/>
      </c>
      <c r="C4664" t="str">
        <f>IF(HLOOKUP("CPUs",'vInfo (Imported)'!$1:$5000,A4664,FALSE)&gt;0,
HLOOKUP("CPUs",'vInfo (Imported)'!$1:$5000,A4664,FALSE),
"")</f>
        <v/>
      </c>
      <c r="D4664" t="str">
        <f>IF(HLOOKUP($D$1,'vInfo (Imported)'!$1:$5000,A4664,FALSE)&gt;0,
HLOOKUP($D$1,'vInfo (Imported)'!$1:$5000,A4664,FALSE),
"")</f>
        <v/>
      </c>
      <c r="E4664" t="str">
        <f>IF(HLOOKUP("Category",'vInfo (Imported)'!$1:$5000,A4664,FALSE)&gt;0,
HLOOKUP("Category",'vInfo (Imported)'!$1:$5000,A4664,FALSE),
"")</f>
        <v/>
      </c>
      <c r="F4664" t="str">
        <f>IF(HLOOKUP("OS according to the configuration file",'vInfo (Imported)'!$1:$5000,A4664,FALSE)&gt;0,
HLOOKUP("OS according to the configuration file",'vInfo (Imported)'!$1:$5000,A4664,FALSE),
"")</f>
        <v/>
      </c>
      <c r="G4664" s="1" t="str">
        <f>IF(HLOOKUP("Cluster",'vInfo (Imported)'!$1:$5000,A4664,FALSE)&gt;0,
HLOOKUP("Cluster",'vInfo (Imported)'!$1:$5000,A4664,FALSE),
"")</f>
        <v/>
      </c>
      <c r="K4664" s="28">
        <f>'vCluster (Imported)'!A4664</f>
        <v>0</v>
      </c>
      <c r="L4664">
        <f t="shared" si="435"/>
        <v>0</v>
      </c>
      <c r="M4664">
        <f t="shared" si="436"/>
        <v>0</v>
      </c>
      <c r="N4664">
        <f t="shared" si="437"/>
        <v>0</v>
      </c>
      <c r="O4664" s="1">
        <f t="shared" si="438"/>
        <v>0</v>
      </c>
      <c r="P4664">
        <f>SUMIFS('vCluster (Imported)'!$G:$G,'vCluster (Imported)'!$A:$A,K4664)</f>
        <v>0</v>
      </c>
      <c r="Q4664">
        <f t="shared" si="439"/>
        <v>0</v>
      </c>
    </row>
    <row r="4665" spans="1:17" x14ac:dyDescent="0.3">
      <c r="A4665">
        <f t="shared" si="434"/>
        <v>4665</v>
      </c>
      <c r="B4665" t="str">
        <f>IF(HLOOKUP("Memory",'vInfo (Imported)'!$1:$5000,A4665,FALSE)&gt;0,HLOOKUP("Memory",'vInfo (Imported)'!$1:$5000,A4665,FALSE),"")</f>
        <v/>
      </c>
      <c r="C4665" t="str">
        <f>IF(HLOOKUP("CPUs",'vInfo (Imported)'!$1:$5000,A4665,FALSE)&gt;0,
HLOOKUP("CPUs",'vInfo (Imported)'!$1:$5000,A4665,FALSE),
"")</f>
        <v/>
      </c>
      <c r="D4665" t="str">
        <f>IF(HLOOKUP($D$1,'vInfo (Imported)'!$1:$5000,A4665,FALSE)&gt;0,
HLOOKUP($D$1,'vInfo (Imported)'!$1:$5000,A4665,FALSE),
"")</f>
        <v/>
      </c>
      <c r="E4665" t="str">
        <f>IF(HLOOKUP("Category",'vInfo (Imported)'!$1:$5000,A4665,FALSE)&gt;0,
HLOOKUP("Category",'vInfo (Imported)'!$1:$5000,A4665,FALSE),
"")</f>
        <v/>
      </c>
      <c r="F4665" t="str">
        <f>IF(HLOOKUP("OS according to the configuration file",'vInfo (Imported)'!$1:$5000,A4665,FALSE)&gt;0,
HLOOKUP("OS according to the configuration file",'vInfo (Imported)'!$1:$5000,A4665,FALSE),
"")</f>
        <v/>
      </c>
      <c r="G4665" s="1" t="str">
        <f>IF(HLOOKUP("Cluster",'vInfo (Imported)'!$1:$5000,A4665,FALSE)&gt;0,
HLOOKUP("Cluster",'vInfo (Imported)'!$1:$5000,A4665,FALSE),
"")</f>
        <v/>
      </c>
      <c r="K4665" s="28">
        <f>'vCluster (Imported)'!A4665</f>
        <v>0</v>
      </c>
      <c r="L4665">
        <f t="shared" si="435"/>
        <v>0</v>
      </c>
      <c r="M4665">
        <f t="shared" si="436"/>
        <v>0</v>
      </c>
      <c r="N4665">
        <f t="shared" si="437"/>
        <v>0</v>
      </c>
      <c r="O4665" s="1">
        <f t="shared" si="438"/>
        <v>0</v>
      </c>
      <c r="P4665">
        <f>SUMIFS('vCluster (Imported)'!$G:$G,'vCluster (Imported)'!$A:$A,K4665)</f>
        <v>0</v>
      </c>
      <c r="Q4665">
        <f t="shared" si="439"/>
        <v>0</v>
      </c>
    </row>
    <row r="4666" spans="1:17" x14ac:dyDescent="0.3">
      <c r="A4666">
        <f t="shared" si="434"/>
        <v>4666</v>
      </c>
      <c r="B4666" t="str">
        <f>IF(HLOOKUP("Memory",'vInfo (Imported)'!$1:$5000,A4666,FALSE)&gt;0,HLOOKUP("Memory",'vInfo (Imported)'!$1:$5000,A4666,FALSE),"")</f>
        <v/>
      </c>
      <c r="C4666" t="str">
        <f>IF(HLOOKUP("CPUs",'vInfo (Imported)'!$1:$5000,A4666,FALSE)&gt;0,
HLOOKUP("CPUs",'vInfo (Imported)'!$1:$5000,A4666,FALSE),
"")</f>
        <v/>
      </c>
      <c r="D4666" t="str">
        <f>IF(HLOOKUP($D$1,'vInfo (Imported)'!$1:$5000,A4666,FALSE)&gt;0,
HLOOKUP($D$1,'vInfo (Imported)'!$1:$5000,A4666,FALSE),
"")</f>
        <v/>
      </c>
      <c r="E4666" t="str">
        <f>IF(HLOOKUP("Category",'vInfo (Imported)'!$1:$5000,A4666,FALSE)&gt;0,
HLOOKUP("Category",'vInfo (Imported)'!$1:$5000,A4666,FALSE),
"")</f>
        <v/>
      </c>
      <c r="F4666" t="str">
        <f>IF(HLOOKUP("OS according to the configuration file",'vInfo (Imported)'!$1:$5000,A4666,FALSE)&gt;0,
HLOOKUP("OS according to the configuration file",'vInfo (Imported)'!$1:$5000,A4666,FALSE),
"")</f>
        <v/>
      </c>
      <c r="G4666" s="1" t="str">
        <f>IF(HLOOKUP("Cluster",'vInfo (Imported)'!$1:$5000,A4666,FALSE)&gt;0,
HLOOKUP("Cluster",'vInfo (Imported)'!$1:$5000,A4666,FALSE),
"")</f>
        <v/>
      </c>
      <c r="K4666" s="28">
        <f>'vCluster (Imported)'!A4666</f>
        <v>0</v>
      </c>
      <c r="L4666">
        <f t="shared" si="435"/>
        <v>0</v>
      </c>
      <c r="M4666">
        <f t="shared" si="436"/>
        <v>0</v>
      </c>
      <c r="N4666">
        <f t="shared" si="437"/>
        <v>0</v>
      </c>
      <c r="O4666" s="1">
        <f t="shared" si="438"/>
        <v>0</v>
      </c>
      <c r="P4666">
        <f>SUMIFS('vCluster (Imported)'!$G:$G,'vCluster (Imported)'!$A:$A,K4666)</f>
        <v>0</v>
      </c>
      <c r="Q4666">
        <f t="shared" si="439"/>
        <v>0</v>
      </c>
    </row>
    <row r="4667" spans="1:17" x14ac:dyDescent="0.3">
      <c r="A4667">
        <f t="shared" si="434"/>
        <v>4667</v>
      </c>
      <c r="B4667" t="str">
        <f>IF(HLOOKUP("Memory",'vInfo (Imported)'!$1:$5000,A4667,FALSE)&gt;0,HLOOKUP("Memory",'vInfo (Imported)'!$1:$5000,A4667,FALSE),"")</f>
        <v/>
      </c>
      <c r="C4667" t="str">
        <f>IF(HLOOKUP("CPUs",'vInfo (Imported)'!$1:$5000,A4667,FALSE)&gt;0,
HLOOKUP("CPUs",'vInfo (Imported)'!$1:$5000,A4667,FALSE),
"")</f>
        <v/>
      </c>
      <c r="D4667" t="str">
        <f>IF(HLOOKUP($D$1,'vInfo (Imported)'!$1:$5000,A4667,FALSE)&gt;0,
HLOOKUP($D$1,'vInfo (Imported)'!$1:$5000,A4667,FALSE),
"")</f>
        <v/>
      </c>
      <c r="E4667" t="str">
        <f>IF(HLOOKUP("Category",'vInfo (Imported)'!$1:$5000,A4667,FALSE)&gt;0,
HLOOKUP("Category",'vInfo (Imported)'!$1:$5000,A4667,FALSE),
"")</f>
        <v/>
      </c>
      <c r="F4667" t="str">
        <f>IF(HLOOKUP("OS according to the configuration file",'vInfo (Imported)'!$1:$5000,A4667,FALSE)&gt;0,
HLOOKUP("OS according to the configuration file",'vInfo (Imported)'!$1:$5000,A4667,FALSE),
"")</f>
        <v/>
      </c>
      <c r="G4667" s="1" t="str">
        <f>IF(HLOOKUP("Cluster",'vInfo (Imported)'!$1:$5000,A4667,FALSE)&gt;0,
HLOOKUP("Cluster",'vInfo (Imported)'!$1:$5000,A4667,FALSE),
"")</f>
        <v/>
      </c>
      <c r="K4667" s="28">
        <f>'vCluster (Imported)'!A4667</f>
        <v>0</v>
      </c>
      <c r="L4667">
        <f t="shared" si="435"/>
        <v>0</v>
      </c>
      <c r="M4667">
        <f t="shared" si="436"/>
        <v>0</v>
      </c>
      <c r="N4667">
        <f t="shared" si="437"/>
        <v>0</v>
      </c>
      <c r="O4667" s="1">
        <f t="shared" si="438"/>
        <v>0</v>
      </c>
      <c r="P4667">
        <f>SUMIFS('vCluster (Imported)'!$G:$G,'vCluster (Imported)'!$A:$A,K4667)</f>
        <v>0</v>
      </c>
      <c r="Q4667">
        <f t="shared" si="439"/>
        <v>0</v>
      </c>
    </row>
    <row r="4668" spans="1:17" x14ac:dyDescent="0.3">
      <c r="A4668">
        <f t="shared" si="434"/>
        <v>4668</v>
      </c>
      <c r="B4668" t="str">
        <f>IF(HLOOKUP("Memory",'vInfo (Imported)'!$1:$5000,A4668,FALSE)&gt;0,HLOOKUP("Memory",'vInfo (Imported)'!$1:$5000,A4668,FALSE),"")</f>
        <v/>
      </c>
      <c r="C4668" t="str">
        <f>IF(HLOOKUP("CPUs",'vInfo (Imported)'!$1:$5000,A4668,FALSE)&gt;0,
HLOOKUP("CPUs",'vInfo (Imported)'!$1:$5000,A4668,FALSE),
"")</f>
        <v/>
      </c>
      <c r="D4668" t="str">
        <f>IF(HLOOKUP($D$1,'vInfo (Imported)'!$1:$5000,A4668,FALSE)&gt;0,
HLOOKUP($D$1,'vInfo (Imported)'!$1:$5000,A4668,FALSE),
"")</f>
        <v/>
      </c>
      <c r="E4668" t="str">
        <f>IF(HLOOKUP("Category",'vInfo (Imported)'!$1:$5000,A4668,FALSE)&gt;0,
HLOOKUP("Category",'vInfo (Imported)'!$1:$5000,A4668,FALSE),
"")</f>
        <v/>
      </c>
      <c r="F4668" t="str">
        <f>IF(HLOOKUP("OS according to the configuration file",'vInfo (Imported)'!$1:$5000,A4668,FALSE)&gt;0,
HLOOKUP("OS according to the configuration file",'vInfo (Imported)'!$1:$5000,A4668,FALSE),
"")</f>
        <v/>
      </c>
      <c r="G4668" s="1" t="str">
        <f>IF(HLOOKUP("Cluster",'vInfo (Imported)'!$1:$5000,A4668,FALSE)&gt;0,
HLOOKUP("Cluster",'vInfo (Imported)'!$1:$5000,A4668,FALSE),
"")</f>
        <v/>
      </c>
      <c r="K4668" s="28">
        <f>'vCluster (Imported)'!A4668</f>
        <v>0</v>
      </c>
      <c r="L4668">
        <f t="shared" si="435"/>
        <v>0</v>
      </c>
      <c r="M4668">
        <f t="shared" si="436"/>
        <v>0</v>
      </c>
      <c r="N4668">
        <f t="shared" si="437"/>
        <v>0</v>
      </c>
      <c r="O4668" s="1">
        <f t="shared" si="438"/>
        <v>0</v>
      </c>
      <c r="P4668">
        <f>SUMIFS('vCluster (Imported)'!$G:$G,'vCluster (Imported)'!$A:$A,K4668)</f>
        <v>0</v>
      </c>
      <c r="Q4668">
        <f t="shared" si="439"/>
        <v>0</v>
      </c>
    </row>
    <row r="4669" spans="1:17" x14ac:dyDescent="0.3">
      <c r="A4669">
        <f t="shared" si="434"/>
        <v>4669</v>
      </c>
      <c r="B4669" t="str">
        <f>IF(HLOOKUP("Memory",'vInfo (Imported)'!$1:$5000,A4669,FALSE)&gt;0,HLOOKUP("Memory",'vInfo (Imported)'!$1:$5000,A4669,FALSE),"")</f>
        <v/>
      </c>
      <c r="C4669" t="str">
        <f>IF(HLOOKUP("CPUs",'vInfo (Imported)'!$1:$5000,A4669,FALSE)&gt;0,
HLOOKUP("CPUs",'vInfo (Imported)'!$1:$5000,A4669,FALSE),
"")</f>
        <v/>
      </c>
      <c r="D4669" t="str">
        <f>IF(HLOOKUP($D$1,'vInfo (Imported)'!$1:$5000,A4669,FALSE)&gt;0,
HLOOKUP($D$1,'vInfo (Imported)'!$1:$5000,A4669,FALSE),
"")</f>
        <v/>
      </c>
      <c r="E4669" t="str">
        <f>IF(HLOOKUP("Category",'vInfo (Imported)'!$1:$5000,A4669,FALSE)&gt;0,
HLOOKUP("Category",'vInfo (Imported)'!$1:$5000,A4669,FALSE),
"")</f>
        <v/>
      </c>
      <c r="F4669" t="str">
        <f>IF(HLOOKUP("OS according to the configuration file",'vInfo (Imported)'!$1:$5000,A4669,FALSE)&gt;0,
HLOOKUP("OS according to the configuration file",'vInfo (Imported)'!$1:$5000,A4669,FALSE),
"")</f>
        <v/>
      </c>
      <c r="G4669" s="1" t="str">
        <f>IF(HLOOKUP("Cluster",'vInfo (Imported)'!$1:$5000,A4669,FALSE)&gt;0,
HLOOKUP("Cluster",'vInfo (Imported)'!$1:$5000,A4669,FALSE),
"")</f>
        <v/>
      </c>
      <c r="K4669" s="28">
        <f>'vCluster (Imported)'!A4669</f>
        <v>0</v>
      </c>
      <c r="L4669">
        <f t="shared" si="435"/>
        <v>0</v>
      </c>
      <c r="M4669">
        <f t="shared" si="436"/>
        <v>0</v>
      </c>
      <c r="N4669">
        <f t="shared" si="437"/>
        <v>0</v>
      </c>
      <c r="O4669" s="1">
        <f t="shared" si="438"/>
        <v>0</v>
      </c>
      <c r="P4669">
        <f>SUMIFS('vCluster (Imported)'!$G:$G,'vCluster (Imported)'!$A:$A,K4669)</f>
        <v>0</v>
      </c>
      <c r="Q4669">
        <f t="shared" si="439"/>
        <v>0</v>
      </c>
    </row>
    <row r="4670" spans="1:17" x14ac:dyDescent="0.3">
      <c r="A4670">
        <f t="shared" si="434"/>
        <v>4670</v>
      </c>
      <c r="B4670" t="str">
        <f>IF(HLOOKUP("Memory",'vInfo (Imported)'!$1:$5000,A4670,FALSE)&gt;0,HLOOKUP("Memory",'vInfo (Imported)'!$1:$5000,A4670,FALSE),"")</f>
        <v/>
      </c>
      <c r="C4670" t="str">
        <f>IF(HLOOKUP("CPUs",'vInfo (Imported)'!$1:$5000,A4670,FALSE)&gt;0,
HLOOKUP("CPUs",'vInfo (Imported)'!$1:$5000,A4670,FALSE),
"")</f>
        <v/>
      </c>
      <c r="D4670" t="str">
        <f>IF(HLOOKUP($D$1,'vInfo (Imported)'!$1:$5000,A4670,FALSE)&gt;0,
HLOOKUP($D$1,'vInfo (Imported)'!$1:$5000,A4670,FALSE),
"")</f>
        <v/>
      </c>
      <c r="E4670" t="str">
        <f>IF(HLOOKUP("Category",'vInfo (Imported)'!$1:$5000,A4670,FALSE)&gt;0,
HLOOKUP("Category",'vInfo (Imported)'!$1:$5000,A4670,FALSE),
"")</f>
        <v/>
      </c>
      <c r="F4670" t="str">
        <f>IF(HLOOKUP("OS according to the configuration file",'vInfo (Imported)'!$1:$5000,A4670,FALSE)&gt;0,
HLOOKUP("OS according to the configuration file",'vInfo (Imported)'!$1:$5000,A4670,FALSE),
"")</f>
        <v/>
      </c>
      <c r="G4670" s="1" t="str">
        <f>IF(HLOOKUP("Cluster",'vInfo (Imported)'!$1:$5000,A4670,FALSE)&gt;0,
HLOOKUP("Cluster",'vInfo (Imported)'!$1:$5000,A4670,FALSE),
"")</f>
        <v/>
      </c>
      <c r="K4670" s="28">
        <f>'vCluster (Imported)'!A4670</f>
        <v>0</v>
      </c>
      <c r="L4670">
        <f t="shared" si="435"/>
        <v>0</v>
      </c>
      <c r="M4670">
        <f t="shared" si="436"/>
        <v>0</v>
      </c>
      <c r="N4670">
        <f t="shared" si="437"/>
        <v>0</v>
      </c>
      <c r="O4670" s="1">
        <f t="shared" si="438"/>
        <v>0</v>
      </c>
      <c r="P4670">
        <f>SUMIFS('vCluster (Imported)'!$G:$G,'vCluster (Imported)'!$A:$A,K4670)</f>
        <v>0</v>
      </c>
      <c r="Q4670">
        <f t="shared" si="439"/>
        <v>0</v>
      </c>
    </row>
    <row r="4671" spans="1:17" x14ac:dyDescent="0.3">
      <c r="A4671">
        <f t="shared" si="434"/>
        <v>4671</v>
      </c>
      <c r="B4671" t="str">
        <f>IF(HLOOKUP("Memory",'vInfo (Imported)'!$1:$5000,A4671,FALSE)&gt;0,HLOOKUP("Memory",'vInfo (Imported)'!$1:$5000,A4671,FALSE),"")</f>
        <v/>
      </c>
      <c r="C4671" t="str">
        <f>IF(HLOOKUP("CPUs",'vInfo (Imported)'!$1:$5000,A4671,FALSE)&gt;0,
HLOOKUP("CPUs",'vInfo (Imported)'!$1:$5000,A4671,FALSE),
"")</f>
        <v/>
      </c>
      <c r="D4671" t="str">
        <f>IF(HLOOKUP($D$1,'vInfo (Imported)'!$1:$5000,A4671,FALSE)&gt;0,
HLOOKUP($D$1,'vInfo (Imported)'!$1:$5000,A4671,FALSE),
"")</f>
        <v/>
      </c>
      <c r="E4671" t="str">
        <f>IF(HLOOKUP("Category",'vInfo (Imported)'!$1:$5000,A4671,FALSE)&gt;0,
HLOOKUP("Category",'vInfo (Imported)'!$1:$5000,A4671,FALSE),
"")</f>
        <v/>
      </c>
      <c r="F4671" t="str">
        <f>IF(HLOOKUP("OS according to the configuration file",'vInfo (Imported)'!$1:$5000,A4671,FALSE)&gt;0,
HLOOKUP("OS according to the configuration file",'vInfo (Imported)'!$1:$5000,A4671,FALSE),
"")</f>
        <v/>
      </c>
      <c r="G4671" s="1" t="str">
        <f>IF(HLOOKUP("Cluster",'vInfo (Imported)'!$1:$5000,A4671,FALSE)&gt;0,
HLOOKUP("Cluster",'vInfo (Imported)'!$1:$5000,A4671,FALSE),
"")</f>
        <v/>
      </c>
      <c r="K4671" s="28">
        <f>'vCluster (Imported)'!A4671</f>
        <v>0</v>
      </c>
      <c r="L4671">
        <f t="shared" si="435"/>
        <v>0</v>
      </c>
      <c r="M4671">
        <f t="shared" si="436"/>
        <v>0</v>
      </c>
      <c r="N4671">
        <f t="shared" si="437"/>
        <v>0</v>
      </c>
      <c r="O4671" s="1">
        <f t="shared" si="438"/>
        <v>0</v>
      </c>
      <c r="P4671">
        <f>SUMIFS('vCluster (Imported)'!$G:$G,'vCluster (Imported)'!$A:$A,K4671)</f>
        <v>0</v>
      </c>
      <c r="Q4671">
        <f t="shared" si="439"/>
        <v>0</v>
      </c>
    </row>
    <row r="4672" spans="1:17" x14ac:dyDescent="0.3">
      <c r="A4672">
        <f t="shared" si="434"/>
        <v>4672</v>
      </c>
      <c r="B4672" t="str">
        <f>IF(HLOOKUP("Memory",'vInfo (Imported)'!$1:$5000,A4672,FALSE)&gt;0,HLOOKUP("Memory",'vInfo (Imported)'!$1:$5000,A4672,FALSE),"")</f>
        <v/>
      </c>
      <c r="C4672" t="str">
        <f>IF(HLOOKUP("CPUs",'vInfo (Imported)'!$1:$5000,A4672,FALSE)&gt;0,
HLOOKUP("CPUs",'vInfo (Imported)'!$1:$5000,A4672,FALSE),
"")</f>
        <v/>
      </c>
      <c r="D4672" t="str">
        <f>IF(HLOOKUP($D$1,'vInfo (Imported)'!$1:$5000,A4672,FALSE)&gt;0,
HLOOKUP($D$1,'vInfo (Imported)'!$1:$5000,A4672,FALSE),
"")</f>
        <v/>
      </c>
      <c r="E4672" t="str">
        <f>IF(HLOOKUP("Category",'vInfo (Imported)'!$1:$5000,A4672,FALSE)&gt;0,
HLOOKUP("Category",'vInfo (Imported)'!$1:$5000,A4672,FALSE),
"")</f>
        <v/>
      </c>
      <c r="F4672" t="str">
        <f>IF(HLOOKUP("OS according to the configuration file",'vInfo (Imported)'!$1:$5000,A4672,FALSE)&gt;0,
HLOOKUP("OS according to the configuration file",'vInfo (Imported)'!$1:$5000,A4672,FALSE),
"")</f>
        <v/>
      </c>
      <c r="G4672" s="1" t="str">
        <f>IF(HLOOKUP("Cluster",'vInfo (Imported)'!$1:$5000,A4672,FALSE)&gt;0,
HLOOKUP("Cluster",'vInfo (Imported)'!$1:$5000,A4672,FALSE),
"")</f>
        <v/>
      </c>
      <c r="K4672" s="28">
        <f>'vCluster (Imported)'!A4672</f>
        <v>0</v>
      </c>
      <c r="L4672">
        <f t="shared" si="435"/>
        <v>0</v>
      </c>
      <c r="M4672">
        <f t="shared" si="436"/>
        <v>0</v>
      </c>
      <c r="N4672">
        <f t="shared" si="437"/>
        <v>0</v>
      </c>
      <c r="O4672" s="1">
        <f t="shared" si="438"/>
        <v>0</v>
      </c>
      <c r="P4672">
        <f>SUMIFS('vCluster (Imported)'!$G:$G,'vCluster (Imported)'!$A:$A,K4672)</f>
        <v>0</v>
      </c>
      <c r="Q4672">
        <f t="shared" si="439"/>
        <v>0</v>
      </c>
    </row>
    <row r="4673" spans="1:17" x14ac:dyDescent="0.3">
      <c r="A4673">
        <f t="shared" si="434"/>
        <v>4673</v>
      </c>
      <c r="B4673" t="str">
        <f>IF(HLOOKUP("Memory",'vInfo (Imported)'!$1:$5000,A4673,FALSE)&gt;0,HLOOKUP("Memory",'vInfo (Imported)'!$1:$5000,A4673,FALSE),"")</f>
        <v/>
      </c>
      <c r="C4673" t="str">
        <f>IF(HLOOKUP("CPUs",'vInfo (Imported)'!$1:$5000,A4673,FALSE)&gt;0,
HLOOKUP("CPUs",'vInfo (Imported)'!$1:$5000,A4673,FALSE),
"")</f>
        <v/>
      </c>
      <c r="D4673" t="str">
        <f>IF(HLOOKUP($D$1,'vInfo (Imported)'!$1:$5000,A4673,FALSE)&gt;0,
HLOOKUP($D$1,'vInfo (Imported)'!$1:$5000,A4673,FALSE),
"")</f>
        <v/>
      </c>
      <c r="E4673" t="str">
        <f>IF(HLOOKUP("Category",'vInfo (Imported)'!$1:$5000,A4673,FALSE)&gt;0,
HLOOKUP("Category",'vInfo (Imported)'!$1:$5000,A4673,FALSE),
"")</f>
        <v/>
      </c>
      <c r="F4673" t="str">
        <f>IF(HLOOKUP("OS according to the configuration file",'vInfo (Imported)'!$1:$5000,A4673,FALSE)&gt;0,
HLOOKUP("OS according to the configuration file",'vInfo (Imported)'!$1:$5000,A4673,FALSE),
"")</f>
        <v/>
      </c>
      <c r="G4673" s="1" t="str">
        <f>IF(HLOOKUP("Cluster",'vInfo (Imported)'!$1:$5000,A4673,FALSE)&gt;0,
HLOOKUP("Cluster",'vInfo (Imported)'!$1:$5000,A4673,FALSE),
"")</f>
        <v/>
      </c>
      <c r="K4673" s="28">
        <f>'vCluster (Imported)'!A4673</f>
        <v>0</v>
      </c>
      <c r="L4673">
        <f t="shared" si="435"/>
        <v>0</v>
      </c>
      <c r="M4673">
        <f t="shared" si="436"/>
        <v>0</v>
      </c>
      <c r="N4673">
        <f t="shared" si="437"/>
        <v>0</v>
      </c>
      <c r="O4673" s="1">
        <f t="shared" si="438"/>
        <v>0</v>
      </c>
      <c r="P4673">
        <f>SUMIFS('vCluster (Imported)'!$G:$G,'vCluster (Imported)'!$A:$A,K4673)</f>
        <v>0</v>
      </c>
      <c r="Q4673">
        <f t="shared" si="439"/>
        <v>0</v>
      </c>
    </row>
    <row r="4674" spans="1:17" x14ac:dyDescent="0.3">
      <c r="A4674">
        <f t="shared" ref="A4674:A4737" si="440">A4673+1</f>
        <v>4674</v>
      </c>
      <c r="B4674" t="str">
        <f>IF(HLOOKUP("Memory",'vInfo (Imported)'!$1:$5000,A4674,FALSE)&gt;0,HLOOKUP("Memory",'vInfo (Imported)'!$1:$5000,A4674,FALSE),"")</f>
        <v/>
      </c>
      <c r="C4674" t="str">
        <f>IF(HLOOKUP("CPUs",'vInfo (Imported)'!$1:$5000,A4674,FALSE)&gt;0,
HLOOKUP("CPUs",'vInfo (Imported)'!$1:$5000,A4674,FALSE),
"")</f>
        <v/>
      </c>
      <c r="D4674" t="str">
        <f>IF(HLOOKUP($D$1,'vInfo (Imported)'!$1:$5000,A4674,FALSE)&gt;0,
HLOOKUP($D$1,'vInfo (Imported)'!$1:$5000,A4674,FALSE),
"")</f>
        <v/>
      </c>
      <c r="E4674" t="str">
        <f>IF(HLOOKUP("Category",'vInfo (Imported)'!$1:$5000,A4674,FALSE)&gt;0,
HLOOKUP("Category",'vInfo (Imported)'!$1:$5000,A4674,FALSE),
"")</f>
        <v/>
      </c>
      <c r="F4674" t="str">
        <f>IF(HLOOKUP("OS according to the configuration file",'vInfo (Imported)'!$1:$5000,A4674,FALSE)&gt;0,
HLOOKUP("OS according to the configuration file",'vInfo (Imported)'!$1:$5000,A4674,FALSE),
"")</f>
        <v/>
      </c>
      <c r="G4674" s="1" t="str">
        <f>IF(HLOOKUP("Cluster",'vInfo (Imported)'!$1:$5000,A4674,FALSE)&gt;0,
HLOOKUP("Cluster",'vInfo (Imported)'!$1:$5000,A4674,FALSE),
"")</f>
        <v/>
      </c>
      <c r="K4674" s="28">
        <f>'vCluster (Imported)'!A4674</f>
        <v>0</v>
      </c>
      <c r="L4674">
        <f t="shared" ref="L4674:L4737" si="441">COUNTIFS(G:G,K4674,$E:$E,$L$1)</f>
        <v>0</v>
      </c>
      <c r="M4674">
        <f t="shared" ref="M4674:M4737" si="442">COUNTIFS(G:G,K4674,$E:$E,$M$1)</f>
        <v>0</v>
      </c>
      <c r="N4674">
        <f t="shared" ref="N4674:N4737" si="443">COUNTIFS(G:G,K4674,$E:$E,$N$1)</f>
        <v>0</v>
      </c>
      <c r="O4674" s="1">
        <f t="shared" ref="O4674:O4737" si="444">COUNTIFS(G:G,K4674,$E:$E,$O$1)</f>
        <v>0</v>
      </c>
      <c r="P4674">
        <f>SUMIFS('vCluster (Imported)'!$G:$G,'vCluster (Imported)'!$A:$A,K4674)</f>
        <v>0</v>
      </c>
      <c r="Q4674">
        <f t="shared" ref="Q4674:Q4737" si="445">IF(L4674&gt;0,P4674,0)</f>
        <v>0</v>
      </c>
    </row>
    <row r="4675" spans="1:17" x14ac:dyDescent="0.3">
      <c r="A4675">
        <f t="shared" si="440"/>
        <v>4675</v>
      </c>
      <c r="B4675" t="str">
        <f>IF(HLOOKUP("Memory",'vInfo (Imported)'!$1:$5000,A4675,FALSE)&gt;0,HLOOKUP("Memory",'vInfo (Imported)'!$1:$5000,A4675,FALSE),"")</f>
        <v/>
      </c>
      <c r="C4675" t="str">
        <f>IF(HLOOKUP("CPUs",'vInfo (Imported)'!$1:$5000,A4675,FALSE)&gt;0,
HLOOKUP("CPUs",'vInfo (Imported)'!$1:$5000,A4675,FALSE),
"")</f>
        <v/>
      </c>
      <c r="D4675" t="str">
        <f>IF(HLOOKUP($D$1,'vInfo (Imported)'!$1:$5000,A4675,FALSE)&gt;0,
HLOOKUP($D$1,'vInfo (Imported)'!$1:$5000,A4675,FALSE),
"")</f>
        <v/>
      </c>
      <c r="E4675" t="str">
        <f>IF(HLOOKUP("Category",'vInfo (Imported)'!$1:$5000,A4675,FALSE)&gt;0,
HLOOKUP("Category",'vInfo (Imported)'!$1:$5000,A4675,FALSE),
"")</f>
        <v/>
      </c>
      <c r="F4675" t="str">
        <f>IF(HLOOKUP("OS according to the configuration file",'vInfo (Imported)'!$1:$5000,A4675,FALSE)&gt;0,
HLOOKUP("OS according to the configuration file",'vInfo (Imported)'!$1:$5000,A4675,FALSE),
"")</f>
        <v/>
      </c>
      <c r="G4675" s="1" t="str">
        <f>IF(HLOOKUP("Cluster",'vInfo (Imported)'!$1:$5000,A4675,FALSE)&gt;0,
HLOOKUP("Cluster",'vInfo (Imported)'!$1:$5000,A4675,FALSE),
"")</f>
        <v/>
      </c>
      <c r="K4675" s="28">
        <f>'vCluster (Imported)'!A4675</f>
        <v>0</v>
      </c>
      <c r="L4675">
        <f t="shared" si="441"/>
        <v>0</v>
      </c>
      <c r="M4675">
        <f t="shared" si="442"/>
        <v>0</v>
      </c>
      <c r="N4675">
        <f t="shared" si="443"/>
        <v>0</v>
      </c>
      <c r="O4675" s="1">
        <f t="shared" si="444"/>
        <v>0</v>
      </c>
      <c r="P4675">
        <f>SUMIFS('vCluster (Imported)'!$G:$G,'vCluster (Imported)'!$A:$A,K4675)</f>
        <v>0</v>
      </c>
      <c r="Q4675">
        <f t="shared" si="445"/>
        <v>0</v>
      </c>
    </row>
    <row r="4676" spans="1:17" x14ac:dyDescent="0.3">
      <c r="A4676">
        <f t="shared" si="440"/>
        <v>4676</v>
      </c>
      <c r="B4676" t="str">
        <f>IF(HLOOKUP("Memory",'vInfo (Imported)'!$1:$5000,A4676,FALSE)&gt;0,HLOOKUP("Memory",'vInfo (Imported)'!$1:$5000,A4676,FALSE),"")</f>
        <v/>
      </c>
      <c r="C4676" t="str">
        <f>IF(HLOOKUP("CPUs",'vInfo (Imported)'!$1:$5000,A4676,FALSE)&gt;0,
HLOOKUP("CPUs",'vInfo (Imported)'!$1:$5000,A4676,FALSE),
"")</f>
        <v/>
      </c>
      <c r="D4676" t="str">
        <f>IF(HLOOKUP($D$1,'vInfo (Imported)'!$1:$5000,A4676,FALSE)&gt;0,
HLOOKUP($D$1,'vInfo (Imported)'!$1:$5000,A4676,FALSE),
"")</f>
        <v/>
      </c>
      <c r="E4676" t="str">
        <f>IF(HLOOKUP("Category",'vInfo (Imported)'!$1:$5000,A4676,FALSE)&gt;0,
HLOOKUP("Category",'vInfo (Imported)'!$1:$5000,A4676,FALSE),
"")</f>
        <v/>
      </c>
      <c r="F4676" t="str">
        <f>IF(HLOOKUP("OS according to the configuration file",'vInfo (Imported)'!$1:$5000,A4676,FALSE)&gt;0,
HLOOKUP("OS according to the configuration file",'vInfo (Imported)'!$1:$5000,A4676,FALSE),
"")</f>
        <v/>
      </c>
      <c r="G4676" s="1" t="str">
        <f>IF(HLOOKUP("Cluster",'vInfo (Imported)'!$1:$5000,A4676,FALSE)&gt;0,
HLOOKUP("Cluster",'vInfo (Imported)'!$1:$5000,A4676,FALSE),
"")</f>
        <v/>
      </c>
      <c r="K4676" s="28">
        <f>'vCluster (Imported)'!A4676</f>
        <v>0</v>
      </c>
      <c r="L4676">
        <f t="shared" si="441"/>
        <v>0</v>
      </c>
      <c r="M4676">
        <f t="shared" si="442"/>
        <v>0</v>
      </c>
      <c r="N4676">
        <f t="shared" si="443"/>
        <v>0</v>
      </c>
      <c r="O4676" s="1">
        <f t="shared" si="444"/>
        <v>0</v>
      </c>
      <c r="P4676">
        <f>SUMIFS('vCluster (Imported)'!$G:$G,'vCluster (Imported)'!$A:$A,K4676)</f>
        <v>0</v>
      </c>
      <c r="Q4676">
        <f t="shared" si="445"/>
        <v>0</v>
      </c>
    </row>
    <row r="4677" spans="1:17" x14ac:dyDescent="0.3">
      <c r="A4677">
        <f t="shared" si="440"/>
        <v>4677</v>
      </c>
      <c r="B4677" t="str">
        <f>IF(HLOOKUP("Memory",'vInfo (Imported)'!$1:$5000,A4677,FALSE)&gt;0,HLOOKUP("Memory",'vInfo (Imported)'!$1:$5000,A4677,FALSE),"")</f>
        <v/>
      </c>
      <c r="C4677" t="str">
        <f>IF(HLOOKUP("CPUs",'vInfo (Imported)'!$1:$5000,A4677,FALSE)&gt;0,
HLOOKUP("CPUs",'vInfo (Imported)'!$1:$5000,A4677,FALSE),
"")</f>
        <v/>
      </c>
      <c r="D4677" t="str">
        <f>IF(HLOOKUP($D$1,'vInfo (Imported)'!$1:$5000,A4677,FALSE)&gt;0,
HLOOKUP($D$1,'vInfo (Imported)'!$1:$5000,A4677,FALSE),
"")</f>
        <v/>
      </c>
      <c r="E4677" t="str">
        <f>IF(HLOOKUP("Category",'vInfo (Imported)'!$1:$5000,A4677,FALSE)&gt;0,
HLOOKUP("Category",'vInfo (Imported)'!$1:$5000,A4677,FALSE),
"")</f>
        <v/>
      </c>
      <c r="F4677" t="str">
        <f>IF(HLOOKUP("OS according to the configuration file",'vInfo (Imported)'!$1:$5000,A4677,FALSE)&gt;0,
HLOOKUP("OS according to the configuration file",'vInfo (Imported)'!$1:$5000,A4677,FALSE),
"")</f>
        <v/>
      </c>
      <c r="G4677" s="1" t="str">
        <f>IF(HLOOKUP("Cluster",'vInfo (Imported)'!$1:$5000,A4677,FALSE)&gt;0,
HLOOKUP("Cluster",'vInfo (Imported)'!$1:$5000,A4677,FALSE),
"")</f>
        <v/>
      </c>
      <c r="K4677" s="28">
        <f>'vCluster (Imported)'!A4677</f>
        <v>0</v>
      </c>
      <c r="L4677">
        <f t="shared" si="441"/>
        <v>0</v>
      </c>
      <c r="M4677">
        <f t="shared" si="442"/>
        <v>0</v>
      </c>
      <c r="N4677">
        <f t="shared" si="443"/>
        <v>0</v>
      </c>
      <c r="O4677" s="1">
        <f t="shared" si="444"/>
        <v>0</v>
      </c>
      <c r="P4677">
        <f>SUMIFS('vCluster (Imported)'!$G:$G,'vCluster (Imported)'!$A:$A,K4677)</f>
        <v>0</v>
      </c>
      <c r="Q4677">
        <f t="shared" si="445"/>
        <v>0</v>
      </c>
    </row>
    <row r="4678" spans="1:17" x14ac:dyDescent="0.3">
      <c r="A4678">
        <f t="shared" si="440"/>
        <v>4678</v>
      </c>
      <c r="B4678" t="str">
        <f>IF(HLOOKUP("Memory",'vInfo (Imported)'!$1:$5000,A4678,FALSE)&gt;0,HLOOKUP("Memory",'vInfo (Imported)'!$1:$5000,A4678,FALSE),"")</f>
        <v/>
      </c>
      <c r="C4678" t="str">
        <f>IF(HLOOKUP("CPUs",'vInfo (Imported)'!$1:$5000,A4678,FALSE)&gt;0,
HLOOKUP("CPUs",'vInfo (Imported)'!$1:$5000,A4678,FALSE),
"")</f>
        <v/>
      </c>
      <c r="D4678" t="str">
        <f>IF(HLOOKUP($D$1,'vInfo (Imported)'!$1:$5000,A4678,FALSE)&gt;0,
HLOOKUP($D$1,'vInfo (Imported)'!$1:$5000,A4678,FALSE),
"")</f>
        <v/>
      </c>
      <c r="E4678" t="str">
        <f>IF(HLOOKUP("Category",'vInfo (Imported)'!$1:$5000,A4678,FALSE)&gt;0,
HLOOKUP("Category",'vInfo (Imported)'!$1:$5000,A4678,FALSE),
"")</f>
        <v/>
      </c>
      <c r="F4678" t="str">
        <f>IF(HLOOKUP("OS according to the configuration file",'vInfo (Imported)'!$1:$5000,A4678,FALSE)&gt;0,
HLOOKUP("OS according to the configuration file",'vInfo (Imported)'!$1:$5000,A4678,FALSE),
"")</f>
        <v/>
      </c>
      <c r="G4678" s="1" t="str">
        <f>IF(HLOOKUP("Cluster",'vInfo (Imported)'!$1:$5000,A4678,FALSE)&gt;0,
HLOOKUP("Cluster",'vInfo (Imported)'!$1:$5000,A4678,FALSE),
"")</f>
        <v/>
      </c>
      <c r="K4678" s="28">
        <f>'vCluster (Imported)'!A4678</f>
        <v>0</v>
      </c>
      <c r="L4678">
        <f t="shared" si="441"/>
        <v>0</v>
      </c>
      <c r="M4678">
        <f t="shared" si="442"/>
        <v>0</v>
      </c>
      <c r="N4678">
        <f t="shared" si="443"/>
        <v>0</v>
      </c>
      <c r="O4678" s="1">
        <f t="shared" si="444"/>
        <v>0</v>
      </c>
      <c r="P4678">
        <f>SUMIFS('vCluster (Imported)'!$G:$G,'vCluster (Imported)'!$A:$A,K4678)</f>
        <v>0</v>
      </c>
      <c r="Q4678">
        <f t="shared" si="445"/>
        <v>0</v>
      </c>
    </row>
    <row r="4679" spans="1:17" x14ac:dyDescent="0.3">
      <c r="A4679">
        <f t="shared" si="440"/>
        <v>4679</v>
      </c>
      <c r="B4679" t="str">
        <f>IF(HLOOKUP("Memory",'vInfo (Imported)'!$1:$5000,A4679,FALSE)&gt;0,HLOOKUP("Memory",'vInfo (Imported)'!$1:$5000,A4679,FALSE),"")</f>
        <v/>
      </c>
      <c r="C4679" t="str">
        <f>IF(HLOOKUP("CPUs",'vInfo (Imported)'!$1:$5000,A4679,FALSE)&gt;0,
HLOOKUP("CPUs",'vInfo (Imported)'!$1:$5000,A4679,FALSE),
"")</f>
        <v/>
      </c>
      <c r="D4679" t="str">
        <f>IF(HLOOKUP($D$1,'vInfo (Imported)'!$1:$5000,A4679,FALSE)&gt;0,
HLOOKUP($D$1,'vInfo (Imported)'!$1:$5000,A4679,FALSE),
"")</f>
        <v/>
      </c>
      <c r="E4679" t="str">
        <f>IF(HLOOKUP("Category",'vInfo (Imported)'!$1:$5000,A4679,FALSE)&gt;0,
HLOOKUP("Category",'vInfo (Imported)'!$1:$5000,A4679,FALSE),
"")</f>
        <v/>
      </c>
      <c r="F4679" t="str">
        <f>IF(HLOOKUP("OS according to the configuration file",'vInfo (Imported)'!$1:$5000,A4679,FALSE)&gt;0,
HLOOKUP("OS according to the configuration file",'vInfo (Imported)'!$1:$5000,A4679,FALSE),
"")</f>
        <v/>
      </c>
      <c r="G4679" s="1" t="str">
        <f>IF(HLOOKUP("Cluster",'vInfo (Imported)'!$1:$5000,A4679,FALSE)&gt;0,
HLOOKUP("Cluster",'vInfo (Imported)'!$1:$5000,A4679,FALSE),
"")</f>
        <v/>
      </c>
      <c r="K4679" s="28">
        <f>'vCluster (Imported)'!A4679</f>
        <v>0</v>
      </c>
      <c r="L4679">
        <f t="shared" si="441"/>
        <v>0</v>
      </c>
      <c r="M4679">
        <f t="shared" si="442"/>
        <v>0</v>
      </c>
      <c r="N4679">
        <f t="shared" si="443"/>
        <v>0</v>
      </c>
      <c r="O4679" s="1">
        <f t="shared" si="444"/>
        <v>0</v>
      </c>
      <c r="P4679">
        <f>SUMIFS('vCluster (Imported)'!$G:$G,'vCluster (Imported)'!$A:$A,K4679)</f>
        <v>0</v>
      </c>
      <c r="Q4679">
        <f t="shared" si="445"/>
        <v>0</v>
      </c>
    </row>
    <row r="4680" spans="1:17" x14ac:dyDescent="0.3">
      <c r="A4680">
        <f t="shared" si="440"/>
        <v>4680</v>
      </c>
      <c r="B4680" t="str">
        <f>IF(HLOOKUP("Memory",'vInfo (Imported)'!$1:$5000,A4680,FALSE)&gt;0,HLOOKUP("Memory",'vInfo (Imported)'!$1:$5000,A4680,FALSE),"")</f>
        <v/>
      </c>
      <c r="C4680" t="str">
        <f>IF(HLOOKUP("CPUs",'vInfo (Imported)'!$1:$5000,A4680,FALSE)&gt;0,
HLOOKUP("CPUs",'vInfo (Imported)'!$1:$5000,A4680,FALSE),
"")</f>
        <v/>
      </c>
      <c r="D4680" t="str">
        <f>IF(HLOOKUP($D$1,'vInfo (Imported)'!$1:$5000,A4680,FALSE)&gt;0,
HLOOKUP($D$1,'vInfo (Imported)'!$1:$5000,A4680,FALSE),
"")</f>
        <v/>
      </c>
      <c r="E4680" t="str">
        <f>IF(HLOOKUP("Category",'vInfo (Imported)'!$1:$5000,A4680,FALSE)&gt;0,
HLOOKUP("Category",'vInfo (Imported)'!$1:$5000,A4680,FALSE),
"")</f>
        <v/>
      </c>
      <c r="F4680" t="str">
        <f>IF(HLOOKUP("OS according to the configuration file",'vInfo (Imported)'!$1:$5000,A4680,FALSE)&gt;0,
HLOOKUP("OS according to the configuration file",'vInfo (Imported)'!$1:$5000,A4680,FALSE),
"")</f>
        <v/>
      </c>
      <c r="G4680" s="1" t="str">
        <f>IF(HLOOKUP("Cluster",'vInfo (Imported)'!$1:$5000,A4680,FALSE)&gt;0,
HLOOKUP("Cluster",'vInfo (Imported)'!$1:$5000,A4680,FALSE),
"")</f>
        <v/>
      </c>
      <c r="K4680" s="28">
        <f>'vCluster (Imported)'!A4680</f>
        <v>0</v>
      </c>
      <c r="L4680">
        <f t="shared" si="441"/>
        <v>0</v>
      </c>
      <c r="M4680">
        <f t="shared" si="442"/>
        <v>0</v>
      </c>
      <c r="N4680">
        <f t="shared" si="443"/>
        <v>0</v>
      </c>
      <c r="O4680" s="1">
        <f t="shared" si="444"/>
        <v>0</v>
      </c>
      <c r="P4680">
        <f>SUMIFS('vCluster (Imported)'!$G:$G,'vCluster (Imported)'!$A:$A,K4680)</f>
        <v>0</v>
      </c>
      <c r="Q4680">
        <f t="shared" si="445"/>
        <v>0</v>
      </c>
    </row>
    <row r="4681" spans="1:17" x14ac:dyDescent="0.3">
      <c r="A4681">
        <f t="shared" si="440"/>
        <v>4681</v>
      </c>
      <c r="B4681" t="str">
        <f>IF(HLOOKUP("Memory",'vInfo (Imported)'!$1:$5000,A4681,FALSE)&gt;0,HLOOKUP("Memory",'vInfo (Imported)'!$1:$5000,A4681,FALSE),"")</f>
        <v/>
      </c>
      <c r="C4681" t="str">
        <f>IF(HLOOKUP("CPUs",'vInfo (Imported)'!$1:$5000,A4681,FALSE)&gt;0,
HLOOKUP("CPUs",'vInfo (Imported)'!$1:$5000,A4681,FALSE),
"")</f>
        <v/>
      </c>
      <c r="D4681" t="str">
        <f>IF(HLOOKUP($D$1,'vInfo (Imported)'!$1:$5000,A4681,FALSE)&gt;0,
HLOOKUP($D$1,'vInfo (Imported)'!$1:$5000,A4681,FALSE),
"")</f>
        <v/>
      </c>
      <c r="E4681" t="str">
        <f>IF(HLOOKUP("Category",'vInfo (Imported)'!$1:$5000,A4681,FALSE)&gt;0,
HLOOKUP("Category",'vInfo (Imported)'!$1:$5000,A4681,FALSE),
"")</f>
        <v/>
      </c>
      <c r="F4681" t="str">
        <f>IF(HLOOKUP("OS according to the configuration file",'vInfo (Imported)'!$1:$5000,A4681,FALSE)&gt;0,
HLOOKUP("OS according to the configuration file",'vInfo (Imported)'!$1:$5000,A4681,FALSE),
"")</f>
        <v/>
      </c>
      <c r="G4681" s="1" t="str">
        <f>IF(HLOOKUP("Cluster",'vInfo (Imported)'!$1:$5000,A4681,FALSE)&gt;0,
HLOOKUP("Cluster",'vInfo (Imported)'!$1:$5000,A4681,FALSE),
"")</f>
        <v/>
      </c>
      <c r="K4681" s="28">
        <f>'vCluster (Imported)'!A4681</f>
        <v>0</v>
      </c>
      <c r="L4681">
        <f t="shared" si="441"/>
        <v>0</v>
      </c>
      <c r="M4681">
        <f t="shared" si="442"/>
        <v>0</v>
      </c>
      <c r="N4681">
        <f t="shared" si="443"/>
        <v>0</v>
      </c>
      <c r="O4681" s="1">
        <f t="shared" si="444"/>
        <v>0</v>
      </c>
      <c r="P4681">
        <f>SUMIFS('vCluster (Imported)'!$G:$G,'vCluster (Imported)'!$A:$A,K4681)</f>
        <v>0</v>
      </c>
      <c r="Q4681">
        <f t="shared" si="445"/>
        <v>0</v>
      </c>
    </row>
    <row r="4682" spans="1:17" x14ac:dyDescent="0.3">
      <c r="A4682">
        <f t="shared" si="440"/>
        <v>4682</v>
      </c>
      <c r="B4682" t="str">
        <f>IF(HLOOKUP("Memory",'vInfo (Imported)'!$1:$5000,A4682,FALSE)&gt;0,HLOOKUP("Memory",'vInfo (Imported)'!$1:$5000,A4682,FALSE),"")</f>
        <v/>
      </c>
      <c r="C4682" t="str">
        <f>IF(HLOOKUP("CPUs",'vInfo (Imported)'!$1:$5000,A4682,FALSE)&gt;0,
HLOOKUP("CPUs",'vInfo (Imported)'!$1:$5000,A4682,FALSE),
"")</f>
        <v/>
      </c>
      <c r="D4682" t="str">
        <f>IF(HLOOKUP($D$1,'vInfo (Imported)'!$1:$5000,A4682,FALSE)&gt;0,
HLOOKUP($D$1,'vInfo (Imported)'!$1:$5000,A4682,FALSE),
"")</f>
        <v/>
      </c>
      <c r="E4682" t="str">
        <f>IF(HLOOKUP("Category",'vInfo (Imported)'!$1:$5000,A4682,FALSE)&gt;0,
HLOOKUP("Category",'vInfo (Imported)'!$1:$5000,A4682,FALSE),
"")</f>
        <v/>
      </c>
      <c r="F4682" t="str">
        <f>IF(HLOOKUP("OS according to the configuration file",'vInfo (Imported)'!$1:$5000,A4682,FALSE)&gt;0,
HLOOKUP("OS according to the configuration file",'vInfo (Imported)'!$1:$5000,A4682,FALSE),
"")</f>
        <v/>
      </c>
      <c r="G4682" s="1" t="str">
        <f>IF(HLOOKUP("Cluster",'vInfo (Imported)'!$1:$5000,A4682,FALSE)&gt;0,
HLOOKUP("Cluster",'vInfo (Imported)'!$1:$5000,A4682,FALSE),
"")</f>
        <v/>
      </c>
      <c r="K4682" s="28">
        <f>'vCluster (Imported)'!A4682</f>
        <v>0</v>
      </c>
      <c r="L4682">
        <f t="shared" si="441"/>
        <v>0</v>
      </c>
      <c r="M4682">
        <f t="shared" si="442"/>
        <v>0</v>
      </c>
      <c r="N4682">
        <f t="shared" si="443"/>
        <v>0</v>
      </c>
      <c r="O4682" s="1">
        <f t="shared" si="444"/>
        <v>0</v>
      </c>
      <c r="P4682">
        <f>SUMIFS('vCluster (Imported)'!$G:$G,'vCluster (Imported)'!$A:$A,K4682)</f>
        <v>0</v>
      </c>
      <c r="Q4682">
        <f t="shared" si="445"/>
        <v>0</v>
      </c>
    </row>
    <row r="4683" spans="1:17" x14ac:dyDescent="0.3">
      <c r="A4683">
        <f t="shared" si="440"/>
        <v>4683</v>
      </c>
      <c r="B4683" t="str">
        <f>IF(HLOOKUP("Memory",'vInfo (Imported)'!$1:$5000,A4683,FALSE)&gt;0,HLOOKUP("Memory",'vInfo (Imported)'!$1:$5000,A4683,FALSE),"")</f>
        <v/>
      </c>
      <c r="C4683" t="str">
        <f>IF(HLOOKUP("CPUs",'vInfo (Imported)'!$1:$5000,A4683,FALSE)&gt;0,
HLOOKUP("CPUs",'vInfo (Imported)'!$1:$5000,A4683,FALSE),
"")</f>
        <v/>
      </c>
      <c r="D4683" t="str">
        <f>IF(HLOOKUP($D$1,'vInfo (Imported)'!$1:$5000,A4683,FALSE)&gt;0,
HLOOKUP($D$1,'vInfo (Imported)'!$1:$5000,A4683,FALSE),
"")</f>
        <v/>
      </c>
      <c r="E4683" t="str">
        <f>IF(HLOOKUP("Category",'vInfo (Imported)'!$1:$5000,A4683,FALSE)&gt;0,
HLOOKUP("Category",'vInfo (Imported)'!$1:$5000,A4683,FALSE),
"")</f>
        <v/>
      </c>
      <c r="F4683" t="str">
        <f>IF(HLOOKUP("OS according to the configuration file",'vInfo (Imported)'!$1:$5000,A4683,FALSE)&gt;0,
HLOOKUP("OS according to the configuration file",'vInfo (Imported)'!$1:$5000,A4683,FALSE),
"")</f>
        <v/>
      </c>
      <c r="G4683" s="1" t="str">
        <f>IF(HLOOKUP("Cluster",'vInfo (Imported)'!$1:$5000,A4683,FALSE)&gt;0,
HLOOKUP("Cluster",'vInfo (Imported)'!$1:$5000,A4683,FALSE),
"")</f>
        <v/>
      </c>
      <c r="K4683" s="28">
        <f>'vCluster (Imported)'!A4683</f>
        <v>0</v>
      </c>
      <c r="L4683">
        <f t="shared" si="441"/>
        <v>0</v>
      </c>
      <c r="M4683">
        <f t="shared" si="442"/>
        <v>0</v>
      </c>
      <c r="N4683">
        <f t="shared" si="443"/>
        <v>0</v>
      </c>
      <c r="O4683" s="1">
        <f t="shared" si="444"/>
        <v>0</v>
      </c>
      <c r="P4683">
        <f>SUMIFS('vCluster (Imported)'!$G:$G,'vCluster (Imported)'!$A:$A,K4683)</f>
        <v>0</v>
      </c>
      <c r="Q4683">
        <f t="shared" si="445"/>
        <v>0</v>
      </c>
    </row>
    <row r="4684" spans="1:17" x14ac:dyDescent="0.3">
      <c r="A4684">
        <f t="shared" si="440"/>
        <v>4684</v>
      </c>
      <c r="B4684" t="str">
        <f>IF(HLOOKUP("Memory",'vInfo (Imported)'!$1:$5000,A4684,FALSE)&gt;0,HLOOKUP("Memory",'vInfo (Imported)'!$1:$5000,A4684,FALSE),"")</f>
        <v/>
      </c>
      <c r="C4684" t="str">
        <f>IF(HLOOKUP("CPUs",'vInfo (Imported)'!$1:$5000,A4684,FALSE)&gt;0,
HLOOKUP("CPUs",'vInfo (Imported)'!$1:$5000,A4684,FALSE),
"")</f>
        <v/>
      </c>
      <c r="D4684" t="str">
        <f>IF(HLOOKUP($D$1,'vInfo (Imported)'!$1:$5000,A4684,FALSE)&gt;0,
HLOOKUP($D$1,'vInfo (Imported)'!$1:$5000,A4684,FALSE),
"")</f>
        <v/>
      </c>
      <c r="E4684" t="str">
        <f>IF(HLOOKUP("Category",'vInfo (Imported)'!$1:$5000,A4684,FALSE)&gt;0,
HLOOKUP("Category",'vInfo (Imported)'!$1:$5000,A4684,FALSE),
"")</f>
        <v/>
      </c>
      <c r="F4684" t="str">
        <f>IF(HLOOKUP("OS according to the configuration file",'vInfo (Imported)'!$1:$5000,A4684,FALSE)&gt;0,
HLOOKUP("OS according to the configuration file",'vInfo (Imported)'!$1:$5000,A4684,FALSE),
"")</f>
        <v/>
      </c>
      <c r="G4684" s="1" t="str">
        <f>IF(HLOOKUP("Cluster",'vInfo (Imported)'!$1:$5000,A4684,FALSE)&gt;0,
HLOOKUP("Cluster",'vInfo (Imported)'!$1:$5000,A4684,FALSE),
"")</f>
        <v/>
      </c>
      <c r="K4684" s="28">
        <f>'vCluster (Imported)'!A4684</f>
        <v>0</v>
      </c>
      <c r="L4684">
        <f t="shared" si="441"/>
        <v>0</v>
      </c>
      <c r="M4684">
        <f t="shared" si="442"/>
        <v>0</v>
      </c>
      <c r="N4684">
        <f t="shared" si="443"/>
        <v>0</v>
      </c>
      <c r="O4684" s="1">
        <f t="shared" si="444"/>
        <v>0</v>
      </c>
      <c r="P4684">
        <f>SUMIFS('vCluster (Imported)'!$G:$G,'vCluster (Imported)'!$A:$A,K4684)</f>
        <v>0</v>
      </c>
      <c r="Q4684">
        <f t="shared" si="445"/>
        <v>0</v>
      </c>
    </row>
    <row r="4685" spans="1:17" x14ac:dyDescent="0.3">
      <c r="A4685">
        <f t="shared" si="440"/>
        <v>4685</v>
      </c>
      <c r="B4685" t="str">
        <f>IF(HLOOKUP("Memory",'vInfo (Imported)'!$1:$5000,A4685,FALSE)&gt;0,HLOOKUP("Memory",'vInfo (Imported)'!$1:$5000,A4685,FALSE),"")</f>
        <v/>
      </c>
      <c r="C4685" t="str">
        <f>IF(HLOOKUP("CPUs",'vInfo (Imported)'!$1:$5000,A4685,FALSE)&gt;0,
HLOOKUP("CPUs",'vInfo (Imported)'!$1:$5000,A4685,FALSE),
"")</f>
        <v/>
      </c>
      <c r="D4685" t="str">
        <f>IF(HLOOKUP($D$1,'vInfo (Imported)'!$1:$5000,A4685,FALSE)&gt;0,
HLOOKUP($D$1,'vInfo (Imported)'!$1:$5000,A4685,FALSE),
"")</f>
        <v/>
      </c>
      <c r="E4685" t="str">
        <f>IF(HLOOKUP("Category",'vInfo (Imported)'!$1:$5000,A4685,FALSE)&gt;0,
HLOOKUP("Category",'vInfo (Imported)'!$1:$5000,A4685,FALSE),
"")</f>
        <v/>
      </c>
      <c r="F4685" t="str">
        <f>IF(HLOOKUP("OS according to the configuration file",'vInfo (Imported)'!$1:$5000,A4685,FALSE)&gt;0,
HLOOKUP("OS according to the configuration file",'vInfo (Imported)'!$1:$5000,A4685,FALSE),
"")</f>
        <v/>
      </c>
      <c r="G4685" s="1" t="str">
        <f>IF(HLOOKUP("Cluster",'vInfo (Imported)'!$1:$5000,A4685,FALSE)&gt;0,
HLOOKUP("Cluster",'vInfo (Imported)'!$1:$5000,A4685,FALSE),
"")</f>
        <v/>
      </c>
      <c r="K4685" s="28">
        <f>'vCluster (Imported)'!A4685</f>
        <v>0</v>
      </c>
      <c r="L4685">
        <f t="shared" si="441"/>
        <v>0</v>
      </c>
      <c r="M4685">
        <f t="shared" si="442"/>
        <v>0</v>
      </c>
      <c r="N4685">
        <f t="shared" si="443"/>
        <v>0</v>
      </c>
      <c r="O4685" s="1">
        <f t="shared" si="444"/>
        <v>0</v>
      </c>
      <c r="P4685">
        <f>SUMIFS('vCluster (Imported)'!$G:$G,'vCluster (Imported)'!$A:$A,K4685)</f>
        <v>0</v>
      </c>
      <c r="Q4685">
        <f t="shared" si="445"/>
        <v>0</v>
      </c>
    </row>
    <row r="4686" spans="1:17" x14ac:dyDescent="0.3">
      <c r="A4686">
        <f t="shared" si="440"/>
        <v>4686</v>
      </c>
      <c r="B4686" t="str">
        <f>IF(HLOOKUP("Memory",'vInfo (Imported)'!$1:$5000,A4686,FALSE)&gt;0,HLOOKUP("Memory",'vInfo (Imported)'!$1:$5000,A4686,FALSE),"")</f>
        <v/>
      </c>
      <c r="C4686" t="str">
        <f>IF(HLOOKUP("CPUs",'vInfo (Imported)'!$1:$5000,A4686,FALSE)&gt;0,
HLOOKUP("CPUs",'vInfo (Imported)'!$1:$5000,A4686,FALSE),
"")</f>
        <v/>
      </c>
      <c r="D4686" t="str">
        <f>IF(HLOOKUP($D$1,'vInfo (Imported)'!$1:$5000,A4686,FALSE)&gt;0,
HLOOKUP($D$1,'vInfo (Imported)'!$1:$5000,A4686,FALSE),
"")</f>
        <v/>
      </c>
      <c r="E4686" t="str">
        <f>IF(HLOOKUP("Category",'vInfo (Imported)'!$1:$5000,A4686,FALSE)&gt;0,
HLOOKUP("Category",'vInfo (Imported)'!$1:$5000,A4686,FALSE),
"")</f>
        <v/>
      </c>
      <c r="F4686" t="str">
        <f>IF(HLOOKUP("OS according to the configuration file",'vInfo (Imported)'!$1:$5000,A4686,FALSE)&gt;0,
HLOOKUP("OS according to the configuration file",'vInfo (Imported)'!$1:$5000,A4686,FALSE),
"")</f>
        <v/>
      </c>
      <c r="G4686" s="1" t="str">
        <f>IF(HLOOKUP("Cluster",'vInfo (Imported)'!$1:$5000,A4686,FALSE)&gt;0,
HLOOKUP("Cluster",'vInfo (Imported)'!$1:$5000,A4686,FALSE),
"")</f>
        <v/>
      </c>
      <c r="K4686" s="28">
        <f>'vCluster (Imported)'!A4686</f>
        <v>0</v>
      </c>
      <c r="L4686">
        <f t="shared" si="441"/>
        <v>0</v>
      </c>
      <c r="M4686">
        <f t="shared" si="442"/>
        <v>0</v>
      </c>
      <c r="N4686">
        <f t="shared" si="443"/>
        <v>0</v>
      </c>
      <c r="O4686" s="1">
        <f t="shared" si="444"/>
        <v>0</v>
      </c>
      <c r="P4686">
        <f>SUMIFS('vCluster (Imported)'!$G:$G,'vCluster (Imported)'!$A:$A,K4686)</f>
        <v>0</v>
      </c>
      <c r="Q4686">
        <f t="shared" si="445"/>
        <v>0</v>
      </c>
    </row>
    <row r="4687" spans="1:17" x14ac:dyDescent="0.3">
      <c r="A4687">
        <f t="shared" si="440"/>
        <v>4687</v>
      </c>
      <c r="B4687" t="str">
        <f>IF(HLOOKUP("Memory",'vInfo (Imported)'!$1:$5000,A4687,FALSE)&gt;0,HLOOKUP("Memory",'vInfo (Imported)'!$1:$5000,A4687,FALSE),"")</f>
        <v/>
      </c>
      <c r="C4687" t="str">
        <f>IF(HLOOKUP("CPUs",'vInfo (Imported)'!$1:$5000,A4687,FALSE)&gt;0,
HLOOKUP("CPUs",'vInfo (Imported)'!$1:$5000,A4687,FALSE),
"")</f>
        <v/>
      </c>
      <c r="D4687" t="str">
        <f>IF(HLOOKUP($D$1,'vInfo (Imported)'!$1:$5000,A4687,FALSE)&gt;0,
HLOOKUP($D$1,'vInfo (Imported)'!$1:$5000,A4687,FALSE),
"")</f>
        <v/>
      </c>
      <c r="E4687" t="str">
        <f>IF(HLOOKUP("Category",'vInfo (Imported)'!$1:$5000,A4687,FALSE)&gt;0,
HLOOKUP("Category",'vInfo (Imported)'!$1:$5000,A4687,FALSE),
"")</f>
        <v/>
      </c>
      <c r="F4687" t="str">
        <f>IF(HLOOKUP("OS according to the configuration file",'vInfo (Imported)'!$1:$5000,A4687,FALSE)&gt;0,
HLOOKUP("OS according to the configuration file",'vInfo (Imported)'!$1:$5000,A4687,FALSE),
"")</f>
        <v/>
      </c>
      <c r="G4687" s="1" t="str">
        <f>IF(HLOOKUP("Cluster",'vInfo (Imported)'!$1:$5000,A4687,FALSE)&gt;0,
HLOOKUP("Cluster",'vInfo (Imported)'!$1:$5000,A4687,FALSE),
"")</f>
        <v/>
      </c>
      <c r="K4687" s="28">
        <f>'vCluster (Imported)'!A4687</f>
        <v>0</v>
      </c>
      <c r="L4687">
        <f t="shared" si="441"/>
        <v>0</v>
      </c>
      <c r="M4687">
        <f t="shared" si="442"/>
        <v>0</v>
      </c>
      <c r="N4687">
        <f t="shared" si="443"/>
        <v>0</v>
      </c>
      <c r="O4687" s="1">
        <f t="shared" si="444"/>
        <v>0</v>
      </c>
      <c r="P4687">
        <f>SUMIFS('vCluster (Imported)'!$G:$G,'vCluster (Imported)'!$A:$A,K4687)</f>
        <v>0</v>
      </c>
      <c r="Q4687">
        <f t="shared" si="445"/>
        <v>0</v>
      </c>
    </row>
    <row r="4688" spans="1:17" x14ac:dyDescent="0.3">
      <c r="A4688">
        <f t="shared" si="440"/>
        <v>4688</v>
      </c>
      <c r="B4688" t="str">
        <f>IF(HLOOKUP("Memory",'vInfo (Imported)'!$1:$5000,A4688,FALSE)&gt;0,HLOOKUP("Memory",'vInfo (Imported)'!$1:$5000,A4688,FALSE),"")</f>
        <v/>
      </c>
      <c r="C4688" t="str">
        <f>IF(HLOOKUP("CPUs",'vInfo (Imported)'!$1:$5000,A4688,FALSE)&gt;0,
HLOOKUP("CPUs",'vInfo (Imported)'!$1:$5000,A4688,FALSE),
"")</f>
        <v/>
      </c>
      <c r="D4688" t="str">
        <f>IF(HLOOKUP($D$1,'vInfo (Imported)'!$1:$5000,A4688,FALSE)&gt;0,
HLOOKUP($D$1,'vInfo (Imported)'!$1:$5000,A4688,FALSE),
"")</f>
        <v/>
      </c>
      <c r="E4688" t="str">
        <f>IF(HLOOKUP("Category",'vInfo (Imported)'!$1:$5000,A4688,FALSE)&gt;0,
HLOOKUP("Category",'vInfo (Imported)'!$1:$5000,A4688,FALSE),
"")</f>
        <v/>
      </c>
      <c r="F4688" t="str">
        <f>IF(HLOOKUP("OS according to the configuration file",'vInfo (Imported)'!$1:$5000,A4688,FALSE)&gt;0,
HLOOKUP("OS according to the configuration file",'vInfo (Imported)'!$1:$5000,A4688,FALSE),
"")</f>
        <v/>
      </c>
      <c r="G4688" s="1" t="str">
        <f>IF(HLOOKUP("Cluster",'vInfo (Imported)'!$1:$5000,A4688,FALSE)&gt;0,
HLOOKUP("Cluster",'vInfo (Imported)'!$1:$5000,A4688,FALSE),
"")</f>
        <v/>
      </c>
      <c r="K4688" s="28">
        <f>'vCluster (Imported)'!A4688</f>
        <v>0</v>
      </c>
      <c r="L4688">
        <f t="shared" si="441"/>
        <v>0</v>
      </c>
      <c r="M4688">
        <f t="shared" si="442"/>
        <v>0</v>
      </c>
      <c r="N4688">
        <f t="shared" si="443"/>
        <v>0</v>
      </c>
      <c r="O4688" s="1">
        <f t="shared" si="444"/>
        <v>0</v>
      </c>
      <c r="P4688">
        <f>SUMIFS('vCluster (Imported)'!$G:$G,'vCluster (Imported)'!$A:$A,K4688)</f>
        <v>0</v>
      </c>
      <c r="Q4688">
        <f t="shared" si="445"/>
        <v>0</v>
      </c>
    </row>
    <row r="4689" spans="1:17" x14ac:dyDescent="0.3">
      <c r="A4689">
        <f t="shared" si="440"/>
        <v>4689</v>
      </c>
      <c r="B4689" t="str">
        <f>IF(HLOOKUP("Memory",'vInfo (Imported)'!$1:$5000,A4689,FALSE)&gt;0,HLOOKUP("Memory",'vInfo (Imported)'!$1:$5000,A4689,FALSE),"")</f>
        <v/>
      </c>
      <c r="C4689" t="str">
        <f>IF(HLOOKUP("CPUs",'vInfo (Imported)'!$1:$5000,A4689,FALSE)&gt;0,
HLOOKUP("CPUs",'vInfo (Imported)'!$1:$5000,A4689,FALSE),
"")</f>
        <v/>
      </c>
      <c r="D4689" t="str">
        <f>IF(HLOOKUP($D$1,'vInfo (Imported)'!$1:$5000,A4689,FALSE)&gt;0,
HLOOKUP($D$1,'vInfo (Imported)'!$1:$5000,A4689,FALSE),
"")</f>
        <v/>
      </c>
      <c r="E4689" t="str">
        <f>IF(HLOOKUP("Category",'vInfo (Imported)'!$1:$5000,A4689,FALSE)&gt;0,
HLOOKUP("Category",'vInfo (Imported)'!$1:$5000,A4689,FALSE),
"")</f>
        <v/>
      </c>
      <c r="F4689" t="str">
        <f>IF(HLOOKUP("OS according to the configuration file",'vInfo (Imported)'!$1:$5000,A4689,FALSE)&gt;0,
HLOOKUP("OS according to the configuration file",'vInfo (Imported)'!$1:$5000,A4689,FALSE),
"")</f>
        <v/>
      </c>
      <c r="G4689" s="1" t="str">
        <f>IF(HLOOKUP("Cluster",'vInfo (Imported)'!$1:$5000,A4689,FALSE)&gt;0,
HLOOKUP("Cluster",'vInfo (Imported)'!$1:$5000,A4689,FALSE),
"")</f>
        <v/>
      </c>
      <c r="K4689" s="28">
        <f>'vCluster (Imported)'!A4689</f>
        <v>0</v>
      </c>
      <c r="L4689">
        <f t="shared" si="441"/>
        <v>0</v>
      </c>
      <c r="M4689">
        <f t="shared" si="442"/>
        <v>0</v>
      </c>
      <c r="N4689">
        <f t="shared" si="443"/>
        <v>0</v>
      </c>
      <c r="O4689" s="1">
        <f t="shared" si="444"/>
        <v>0</v>
      </c>
      <c r="P4689">
        <f>SUMIFS('vCluster (Imported)'!$G:$G,'vCluster (Imported)'!$A:$A,K4689)</f>
        <v>0</v>
      </c>
      <c r="Q4689">
        <f t="shared" si="445"/>
        <v>0</v>
      </c>
    </row>
    <row r="4690" spans="1:17" x14ac:dyDescent="0.3">
      <c r="A4690">
        <f t="shared" si="440"/>
        <v>4690</v>
      </c>
      <c r="B4690" t="str">
        <f>IF(HLOOKUP("Memory",'vInfo (Imported)'!$1:$5000,A4690,FALSE)&gt;0,HLOOKUP("Memory",'vInfo (Imported)'!$1:$5000,A4690,FALSE),"")</f>
        <v/>
      </c>
      <c r="C4690" t="str">
        <f>IF(HLOOKUP("CPUs",'vInfo (Imported)'!$1:$5000,A4690,FALSE)&gt;0,
HLOOKUP("CPUs",'vInfo (Imported)'!$1:$5000,A4690,FALSE),
"")</f>
        <v/>
      </c>
      <c r="D4690" t="str">
        <f>IF(HLOOKUP($D$1,'vInfo (Imported)'!$1:$5000,A4690,FALSE)&gt;0,
HLOOKUP($D$1,'vInfo (Imported)'!$1:$5000,A4690,FALSE),
"")</f>
        <v/>
      </c>
      <c r="E4690" t="str">
        <f>IF(HLOOKUP("Category",'vInfo (Imported)'!$1:$5000,A4690,FALSE)&gt;0,
HLOOKUP("Category",'vInfo (Imported)'!$1:$5000,A4690,FALSE),
"")</f>
        <v/>
      </c>
      <c r="F4690" t="str">
        <f>IF(HLOOKUP("OS according to the configuration file",'vInfo (Imported)'!$1:$5000,A4690,FALSE)&gt;0,
HLOOKUP("OS according to the configuration file",'vInfo (Imported)'!$1:$5000,A4690,FALSE),
"")</f>
        <v/>
      </c>
      <c r="G4690" s="1" t="str">
        <f>IF(HLOOKUP("Cluster",'vInfo (Imported)'!$1:$5000,A4690,FALSE)&gt;0,
HLOOKUP("Cluster",'vInfo (Imported)'!$1:$5000,A4690,FALSE),
"")</f>
        <v/>
      </c>
      <c r="K4690" s="28">
        <f>'vCluster (Imported)'!A4690</f>
        <v>0</v>
      </c>
      <c r="L4690">
        <f t="shared" si="441"/>
        <v>0</v>
      </c>
      <c r="M4690">
        <f t="shared" si="442"/>
        <v>0</v>
      </c>
      <c r="N4690">
        <f t="shared" si="443"/>
        <v>0</v>
      </c>
      <c r="O4690" s="1">
        <f t="shared" si="444"/>
        <v>0</v>
      </c>
      <c r="P4690">
        <f>SUMIFS('vCluster (Imported)'!$G:$G,'vCluster (Imported)'!$A:$A,K4690)</f>
        <v>0</v>
      </c>
      <c r="Q4690">
        <f t="shared" si="445"/>
        <v>0</v>
      </c>
    </row>
    <row r="4691" spans="1:17" x14ac:dyDescent="0.3">
      <c r="A4691">
        <f t="shared" si="440"/>
        <v>4691</v>
      </c>
      <c r="B4691" t="str">
        <f>IF(HLOOKUP("Memory",'vInfo (Imported)'!$1:$5000,A4691,FALSE)&gt;0,HLOOKUP("Memory",'vInfo (Imported)'!$1:$5000,A4691,FALSE),"")</f>
        <v/>
      </c>
      <c r="C4691" t="str">
        <f>IF(HLOOKUP("CPUs",'vInfo (Imported)'!$1:$5000,A4691,FALSE)&gt;0,
HLOOKUP("CPUs",'vInfo (Imported)'!$1:$5000,A4691,FALSE),
"")</f>
        <v/>
      </c>
      <c r="D4691" t="str">
        <f>IF(HLOOKUP($D$1,'vInfo (Imported)'!$1:$5000,A4691,FALSE)&gt;0,
HLOOKUP($D$1,'vInfo (Imported)'!$1:$5000,A4691,FALSE),
"")</f>
        <v/>
      </c>
      <c r="E4691" t="str">
        <f>IF(HLOOKUP("Category",'vInfo (Imported)'!$1:$5000,A4691,FALSE)&gt;0,
HLOOKUP("Category",'vInfo (Imported)'!$1:$5000,A4691,FALSE),
"")</f>
        <v/>
      </c>
      <c r="F4691" t="str">
        <f>IF(HLOOKUP("OS according to the configuration file",'vInfo (Imported)'!$1:$5000,A4691,FALSE)&gt;0,
HLOOKUP("OS according to the configuration file",'vInfo (Imported)'!$1:$5000,A4691,FALSE),
"")</f>
        <v/>
      </c>
      <c r="G4691" s="1" t="str">
        <f>IF(HLOOKUP("Cluster",'vInfo (Imported)'!$1:$5000,A4691,FALSE)&gt;0,
HLOOKUP("Cluster",'vInfo (Imported)'!$1:$5000,A4691,FALSE),
"")</f>
        <v/>
      </c>
      <c r="K4691" s="28">
        <f>'vCluster (Imported)'!A4691</f>
        <v>0</v>
      </c>
      <c r="L4691">
        <f t="shared" si="441"/>
        <v>0</v>
      </c>
      <c r="M4691">
        <f t="shared" si="442"/>
        <v>0</v>
      </c>
      <c r="N4691">
        <f t="shared" si="443"/>
        <v>0</v>
      </c>
      <c r="O4691" s="1">
        <f t="shared" si="444"/>
        <v>0</v>
      </c>
      <c r="P4691">
        <f>SUMIFS('vCluster (Imported)'!$G:$G,'vCluster (Imported)'!$A:$A,K4691)</f>
        <v>0</v>
      </c>
      <c r="Q4691">
        <f t="shared" si="445"/>
        <v>0</v>
      </c>
    </row>
    <row r="4692" spans="1:17" x14ac:dyDescent="0.3">
      <c r="A4692">
        <f t="shared" si="440"/>
        <v>4692</v>
      </c>
      <c r="B4692" t="str">
        <f>IF(HLOOKUP("Memory",'vInfo (Imported)'!$1:$5000,A4692,FALSE)&gt;0,HLOOKUP("Memory",'vInfo (Imported)'!$1:$5000,A4692,FALSE),"")</f>
        <v/>
      </c>
      <c r="C4692" t="str">
        <f>IF(HLOOKUP("CPUs",'vInfo (Imported)'!$1:$5000,A4692,FALSE)&gt;0,
HLOOKUP("CPUs",'vInfo (Imported)'!$1:$5000,A4692,FALSE),
"")</f>
        <v/>
      </c>
      <c r="D4692" t="str">
        <f>IF(HLOOKUP($D$1,'vInfo (Imported)'!$1:$5000,A4692,FALSE)&gt;0,
HLOOKUP($D$1,'vInfo (Imported)'!$1:$5000,A4692,FALSE),
"")</f>
        <v/>
      </c>
      <c r="E4692" t="str">
        <f>IF(HLOOKUP("Category",'vInfo (Imported)'!$1:$5000,A4692,FALSE)&gt;0,
HLOOKUP("Category",'vInfo (Imported)'!$1:$5000,A4692,FALSE),
"")</f>
        <v/>
      </c>
      <c r="F4692" t="str">
        <f>IF(HLOOKUP("OS according to the configuration file",'vInfo (Imported)'!$1:$5000,A4692,FALSE)&gt;0,
HLOOKUP("OS according to the configuration file",'vInfo (Imported)'!$1:$5000,A4692,FALSE),
"")</f>
        <v/>
      </c>
      <c r="G4692" s="1" t="str">
        <f>IF(HLOOKUP("Cluster",'vInfo (Imported)'!$1:$5000,A4692,FALSE)&gt;0,
HLOOKUP("Cluster",'vInfo (Imported)'!$1:$5000,A4692,FALSE),
"")</f>
        <v/>
      </c>
      <c r="K4692" s="28">
        <f>'vCluster (Imported)'!A4692</f>
        <v>0</v>
      </c>
      <c r="L4692">
        <f t="shared" si="441"/>
        <v>0</v>
      </c>
      <c r="M4692">
        <f t="shared" si="442"/>
        <v>0</v>
      </c>
      <c r="N4692">
        <f t="shared" si="443"/>
        <v>0</v>
      </c>
      <c r="O4692" s="1">
        <f t="shared" si="444"/>
        <v>0</v>
      </c>
      <c r="P4692">
        <f>SUMIFS('vCluster (Imported)'!$G:$G,'vCluster (Imported)'!$A:$A,K4692)</f>
        <v>0</v>
      </c>
      <c r="Q4692">
        <f t="shared" si="445"/>
        <v>0</v>
      </c>
    </row>
    <row r="4693" spans="1:17" x14ac:dyDescent="0.3">
      <c r="A4693">
        <f t="shared" si="440"/>
        <v>4693</v>
      </c>
      <c r="B4693" t="str">
        <f>IF(HLOOKUP("Memory",'vInfo (Imported)'!$1:$5000,A4693,FALSE)&gt;0,HLOOKUP("Memory",'vInfo (Imported)'!$1:$5000,A4693,FALSE),"")</f>
        <v/>
      </c>
      <c r="C4693" t="str">
        <f>IF(HLOOKUP("CPUs",'vInfo (Imported)'!$1:$5000,A4693,FALSE)&gt;0,
HLOOKUP("CPUs",'vInfo (Imported)'!$1:$5000,A4693,FALSE),
"")</f>
        <v/>
      </c>
      <c r="D4693" t="str">
        <f>IF(HLOOKUP($D$1,'vInfo (Imported)'!$1:$5000,A4693,FALSE)&gt;0,
HLOOKUP($D$1,'vInfo (Imported)'!$1:$5000,A4693,FALSE),
"")</f>
        <v/>
      </c>
      <c r="E4693" t="str">
        <f>IF(HLOOKUP("Category",'vInfo (Imported)'!$1:$5000,A4693,FALSE)&gt;0,
HLOOKUP("Category",'vInfo (Imported)'!$1:$5000,A4693,FALSE),
"")</f>
        <v/>
      </c>
      <c r="F4693" t="str">
        <f>IF(HLOOKUP("OS according to the configuration file",'vInfo (Imported)'!$1:$5000,A4693,FALSE)&gt;0,
HLOOKUP("OS according to the configuration file",'vInfo (Imported)'!$1:$5000,A4693,FALSE),
"")</f>
        <v/>
      </c>
      <c r="G4693" s="1" t="str">
        <f>IF(HLOOKUP("Cluster",'vInfo (Imported)'!$1:$5000,A4693,FALSE)&gt;0,
HLOOKUP("Cluster",'vInfo (Imported)'!$1:$5000,A4693,FALSE),
"")</f>
        <v/>
      </c>
      <c r="K4693" s="28">
        <f>'vCluster (Imported)'!A4693</f>
        <v>0</v>
      </c>
      <c r="L4693">
        <f t="shared" si="441"/>
        <v>0</v>
      </c>
      <c r="M4693">
        <f t="shared" si="442"/>
        <v>0</v>
      </c>
      <c r="N4693">
        <f t="shared" si="443"/>
        <v>0</v>
      </c>
      <c r="O4693" s="1">
        <f t="shared" si="444"/>
        <v>0</v>
      </c>
      <c r="P4693">
        <f>SUMIFS('vCluster (Imported)'!$G:$G,'vCluster (Imported)'!$A:$A,K4693)</f>
        <v>0</v>
      </c>
      <c r="Q4693">
        <f t="shared" si="445"/>
        <v>0</v>
      </c>
    </row>
    <row r="4694" spans="1:17" x14ac:dyDescent="0.3">
      <c r="A4694">
        <f t="shared" si="440"/>
        <v>4694</v>
      </c>
      <c r="B4694" t="str">
        <f>IF(HLOOKUP("Memory",'vInfo (Imported)'!$1:$5000,A4694,FALSE)&gt;0,HLOOKUP("Memory",'vInfo (Imported)'!$1:$5000,A4694,FALSE),"")</f>
        <v/>
      </c>
      <c r="C4694" t="str">
        <f>IF(HLOOKUP("CPUs",'vInfo (Imported)'!$1:$5000,A4694,FALSE)&gt;0,
HLOOKUP("CPUs",'vInfo (Imported)'!$1:$5000,A4694,FALSE),
"")</f>
        <v/>
      </c>
      <c r="D4694" t="str">
        <f>IF(HLOOKUP($D$1,'vInfo (Imported)'!$1:$5000,A4694,FALSE)&gt;0,
HLOOKUP($D$1,'vInfo (Imported)'!$1:$5000,A4694,FALSE),
"")</f>
        <v/>
      </c>
      <c r="E4694" t="str">
        <f>IF(HLOOKUP("Category",'vInfo (Imported)'!$1:$5000,A4694,FALSE)&gt;0,
HLOOKUP("Category",'vInfo (Imported)'!$1:$5000,A4694,FALSE),
"")</f>
        <v/>
      </c>
      <c r="F4694" t="str">
        <f>IF(HLOOKUP("OS according to the configuration file",'vInfo (Imported)'!$1:$5000,A4694,FALSE)&gt;0,
HLOOKUP("OS according to the configuration file",'vInfo (Imported)'!$1:$5000,A4694,FALSE),
"")</f>
        <v/>
      </c>
      <c r="G4694" s="1" t="str">
        <f>IF(HLOOKUP("Cluster",'vInfo (Imported)'!$1:$5000,A4694,FALSE)&gt;0,
HLOOKUP("Cluster",'vInfo (Imported)'!$1:$5000,A4694,FALSE),
"")</f>
        <v/>
      </c>
      <c r="K4694" s="28">
        <f>'vCluster (Imported)'!A4694</f>
        <v>0</v>
      </c>
      <c r="L4694">
        <f t="shared" si="441"/>
        <v>0</v>
      </c>
      <c r="M4694">
        <f t="shared" si="442"/>
        <v>0</v>
      </c>
      <c r="N4694">
        <f t="shared" si="443"/>
        <v>0</v>
      </c>
      <c r="O4694" s="1">
        <f t="shared" si="444"/>
        <v>0</v>
      </c>
      <c r="P4694">
        <f>SUMIFS('vCluster (Imported)'!$G:$G,'vCluster (Imported)'!$A:$A,K4694)</f>
        <v>0</v>
      </c>
      <c r="Q4694">
        <f t="shared" si="445"/>
        <v>0</v>
      </c>
    </row>
    <row r="4695" spans="1:17" x14ac:dyDescent="0.3">
      <c r="A4695">
        <f t="shared" si="440"/>
        <v>4695</v>
      </c>
      <c r="B4695" t="str">
        <f>IF(HLOOKUP("Memory",'vInfo (Imported)'!$1:$5000,A4695,FALSE)&gt;0,HLOOKUP("Memory",'vInfo (Imported)'!$1:$5000,A4695,FALSE),"")</f>
        <v/>
      </c>
      <c r="C4695" t="str">
        <f>IF(HLOOKUP("CPUs",'vInfo (Imported)'!$1:$5000,A4695,FALSE)&gt;0,
HLOOKUP("CPUs",'vInfo (Imported)'!$1:$5000,A4695,FALSE),
"")</f>
        <v/>
      </c>
      <c r="D4695" t="str">
        <f>IF(HLOOKUP($D$1,'vInfo (Imported)'!$1:$5000,A4695,FALSE)&gt;0,
HLOOKUP($D$1,'vInfo (Imported)'!$1:$5000,A4695,FALSE),
"")</f>
        <v/>
      </c>
      <c r="E4695" t="str">
        <f>IF(HLOOKUP("Category",'vInfo (Imported)'!$1:$5000,A4695,FALSE)&gt;0,
HLOOKUP("Category",'vInfo (Imported)'!$1:$5000,A4695,FALSE),
"")</f>
        <v/>
      </c>
      <c r="F4695" t="str">
        <f>IF(HLOOKUP("OS according to the configuration file",'vInfo (Imported)'!$1:$5000,A4695,FALSE)&gt;0,
HLOOKUP("OS according to the configuration file",'vInfo (Imported)'!$1:$5000,A4695,FALSE),
"")</f>
        <v/>
      </c>
      <c r="G4695" s="1" t="str">
        <f>IF(HLOOKUP("Cluster",'vInfo (Imported)'!$1:$5000,A4695,FALSE)&gt;0,
HLOOKUP("Cluster",'vInfo (Imported)'!$1:$5000,A4695,FALSE),
"")</f>
        <v/>
      </c>
      <c r="K4695" s="28">
        <f>'vCluster (Imported)'!A4695</f>
        <v>0</v>
      </c>
      <c r="L4695">
        <f t="shared" si="441"/>
        <v>0</v>
      </c>
      <c r="M4695">
        <f t="shared" si="442"/>
        <v>0</v>
      </c>
      <c r="N4695">
        <f t="shared" si="443"/>
        <v>0</v>
      </c>
      <c r="O4695" s="1">
        <f t="shared" si="444"/>
        <v>0</v>
      </c>
      <c r="P4695">
        <f>SUMIFS('vCluster (Imported)'!$G:$G,'vCluster (Imported)'!$A:$A,K4695)</f>
        <v>0</v>
      </c>
      <c r="Q4695">
        <f t="shared" si="445"/>
        <v>0</v>
      </c>
    </row>
    <row r="4696" spans="1:17" x14ac:dyDescent="0.3">
      <c r="A4696">
        <f t="shared" si="440"/>
        <v>4696</v>
      </c>
      <c r="B4696" t="str">
        <f>IF(HLOOKUP("Memory",'vInfo (Imported)'!$1:$5000,A4696,FALSE)&gt;0,HLOOKUP("Memory",'vInfo (Imported)'!$1:$5000,A4696,FALSE),"")</f>
        <v/>
      </c>
      <c r="C4696" t="str">
        <f>IF(HLOOKUP("CPUs",'vInfo (Imported)'!$1:$5000,A4696,FALSE)&gt;0,
HLOOKUP("CPUs",'vInfo (Imported)'!$1:$5000,A4696,FALSE),
"")</f>
        <v/>
      </c>
      <c r="D4696" t="str">
        <f>IF(HLOOKUP($D$1,'vInfo (Imported)'!$1:$5000,A4696,FALSE)&gt;0,
HLOOKUP($D$1,'vInfo (Imported)'!$1:$5000,A4696,FALSE),
"")</f>
        <v/>
      </c>
      <c r="E4696" t="str">
        <f>IF(HLOOKUP("Category",'vInfo (Imported)'!$1:$5000,A4696,FALSE)&gt;0,
HLOOKUP("Category",'vInfo (Imported)'!$1:$5000,A4696,FALSE),
"")</f>
        <v/>
      </c>
      <c r="F4696" t="str">
        <f>IF(HLOOKUP("OS according to the configuration file",'vInfo (Imported)'!$1:$5000,A4696,FALSE)&gt;0,
HLOOKUP("OS according to the configuration file",'vInfo (Imported)'!$1:$5000,A4696,FALSE),
"")</f>
        <v/>
      </c>
      <c r="G4696" s="1" t="str">
        <f>IF(HLOOKUP("Cluster",'vInfo (Imported)'!$1:$5000,A4696,FALSE)&gt;0,
HLOOKUP("Cluster",'vInfo (Imported)'!$1:$5000,A4696,FALSE),
"")</f>
        <v/>
      </c>
      <c r="K4696" s="28">
        <f>'vCluster (Imported)'!A4696</f>
        <v>0</v>
      </c>
      <c r="L4696">
        <f t="shared" si="441"/>
        <v>0</v>
      </c>
      <c r="M4696">
        <f t="shared" si="442"/>
        <v>0</v>
      </c>
      <c r="N4696">
        <f t="shared" si="443"/>
        <v>0</v>
      </c>
      <c r="O4696" s="1">
        <f t="shared" si="444"/>
        <v>0</v>
      </c>
      <c r="P4696">
        <f>SUMIFS('vCluster (Imported)'!$G:$G,'vCluster (Imported)'!$A:$A,K4696)</f>
        <v>0</v>
      </c>
      <c r="Q4696">
        <f t="shared" si="445"/>
        <v>0</v>
      </c>
    </row>
    <row r="4697" spans="1:17" x14ac:dyDescent="0.3">
      <c r="A4697">
        <f t="shared" si="440"/>
        <v>4697</v>
      </c>
      <c r="B4697" t="str">
        <f>IF(HLOOKUP("Memory",'vInfo (Imported)'!$1:$5000,A4697,FALSE)&gt;0,HLOOKUP("Memory",'vInfo (Imported)'!$1:$5000,A4697,FALSE),"")</f>
        <v/>
      </c>
      <c r="C4697" t="str">
        <f>IF(HLOOKUP("CPUs",'vInfo (Imported)'!$1:$5000,A4697,FALSE)&gt;0,
HLOOKUP("CPUs",'vInfo (Imported)'!$1:$5000,A4697,FALSE),
"")</f>
        <v/>
      </c>
      <c r="D4697" t="str">
        <f>IF(HLOOKUP($D$1,'vInfo (Imported)'!$1:$5000,A4697,FALSE)&gt;0,
HLOOKUP($D$1,'vInfo (Imported)'!$1:$5000,A4697,FALSE),
"")</f>
        <v/>
      </c>
      <c r="E4697" t="str">
        <f>IF(HLOOKUP("Category",'vInfo (Imported)'!$1:$5000,A4697,FALSE)&gt;0,
HLOOKUP("Category",'vInfo (Imported)'!$1:$5000,A4697,FALSE),
"")</f>
        <v/>
      </c>
      <c r="F4697" t="str">
        <f>IF(HLOOKUP("OS according to the configuration file",'vInfo (Imported)'!$1:$5000,A4697,FALSE)&gt;0,
HLOOKUP("OS according to the configuration file",'vInfo (Imported)'!$1:$5000,A4697,FALSE),
"")</f>
        <v/>
      </c>
      <c r="G4697" s="1" t="str">
        <f>IF(HLOOKUP("Cluster",'vInfo (Imported)'!$1:$5000,A4697,FALSE)&gt;0,
HLOOKUP("Cluster",'vInfo (Imported)'!$1:$5000,A4697,FALSE),
"")</f>
        <v/>
      </c>
      <c r="K4697" s="28">
        <f>'vCluster (Imported)'!A4697</f>
        <v>0</v>
      </c>
      <c r="L4697">
        <f t="shared" si="441"/>
        <v>0</v>
      </c>
      <c r="M4697">
        <f t="shared" si="442"/>
        <v>0</v>
      </c>
      <c r="N4697">
        <f t="shared" si="443"/>
        <v>0</v>
      </c>
      <c r="O4697" s="1">
        <f t="shared" si="444"/>
        <v>0</v>
      </c>
      <c r="P4697">
        <f>SUMIFS('vCluster (Imported)'!$G:$G,'vCluster (Imported)'!$A:$A,K4697)</f>
        <v>0</v>
      </c>
      <c r="Q4697">
        <f t="shared" si="445"/>
        <v>0</v>
      </c>
    </row>
    <row r="4698" spans="1:17" x14ac:dyDescent="0.3">
      <c r="A4698">
        <f t="shared" si="440"/>
        <v>4698</v>
      </c>
      <c r="B4698" t="str">
        <f>IF(HLOOKUP("Memory",'vInfo (Imported)'!$1:$5000,A4698,FALSE)&gt;0,HLOOKUP("Memory",'vInfo (Imported)'!$1:$5000,A4698,FALSE),"")</f>
        <v/>
      </c>
      <c r="C4698" t="str">
        <f>IF(HLOOKUP("CPUs",'vInfo (Imported)'!$1:$5000,A4698,FALSE)&gt;0,
HLOOKUP("CPUs",'vInfo (Imported)'!$1:$5000,A4698,FALSE),
"")</f>
        <v/>
      </c>
      <c r="D4698" t="str">
        <f>IF(HLOOKUP($D$1,'vInfo (Imported)'!$1:$5000,A4698,FALSE)&gt;0,
HLOOKUP($D$1,'vInfo (Imported)'!$1:$5000,A4698,FALSE),
"")</f>
        <v/>
      </c>
      <c r="E4698" t="str">
        <f>IF(HLOOKUP("Category",'vInfo (Imported)'!$1:$5000,A4698,FALSE)&gt;0,
HLOOKUP("Category",'vInfo (Imported)'!$1:$5000,A4698,FALSE),
"")</f>
        <v/>
      </c>
      <c r="F4698" t="str">
        <f>IF(HLOOKUP("OS according to the configuration file",'vInfo (Imported)'!$1:$5000,A4698,FALSE)&gt;0,
HLOOKUP("OS according to the configuration file",'vInfo (Imported)'!$1:$5000,A4698,FALSE),
"")</f>
        <v/>
      </c>
      <c r="G4698" s="1" t="str">
        <f>IF(HLOOKUP("Cluster",'vInfo (Imported)'!$1:$5000,A4698,FALSE)&gt;0,
HLOOKUP("Cluster",'vInfo (Imported)'!$1:$5000,A4698,FALSE),
"")</f>
        <v/>
      </c>
      <c r="K4698" s="28">
        <f>'vCluster (Imported)'!A4698</f>
        <v>0</v>
      </c>
      <c r="L4698">
        <f t="shared" si="441"/>
        <v>0</v>
      </c>
      <c r="M4698">
        <f t="shared" si="442"/>
        <v>0</v>
      </c>
      <c r="N4698">
        <f t="shared" si="443"/>
        <v>0</v>
      </c>
      <c r="O4698" s="1">
        <f t="shared" si="444"/>
        <v>0</v>
      </c>
      <c r="P4698">
        <f>SUMIFS('vCluster (Imported)'!$G:$G,'vCluster (Imported)'!$A:$A,K4698)</f>
        <v>0</v>
      </c>
      <c r="Q4698">
        <f t="shared" si="445"/>
        <v>0</v>
      </c>
    </row>
    <row r="4699" spans="1:17" x14ac:dyDescent="0.3">
      <c r="A4699">
        <f t="shared" si="440"/>
        <v>4699</v>
      </c>
      <c r="B4699" t="str">
        <f>IF(HLOOKUP("Memory",'vInfo (Imported)'!$1:$5000,A4699,FALSE)&gt;0,HLOOKUP("Memory",'vInfo (Imported)'!$1:$5000,A4699,FALSE),"")</f>
        <v/>
      </c>
      <c r="C4699" t="str">
        <f>IF(HLOOKUP("CPUs",'vInfo (Imported)'!$1:$5000,A4699,FALSE)&gt;0,
HLOOKUP("CPUs",'vInfo (Imported)'!$1:$5000,A4699,FALSE),
"")</f>
        <v/>
      </c>
      <c r="D4699" t="str">
        <f>IF(HLOOKUP($D$1,'vInfo (Imported)'!$1:$5000,A4699,FALSE)&gt;0,
HLOOKUP($D$1,'vInfo (Imported)'!$1:$5000,A4699,FALSE),
"")</f>
        <v/>
      </c>
      <c r="E4699" t="str">
        <f>IF(HLOOKUP("Category",'vInfo (Imported)'!$1:$5000,A4699,FALSE)&gt;0,
HLOOKUP("Category",'vInfo (Imported)'!$1:$5000,A4699,FALSE),
"")</f>
        <v/>
      </c>
      <c r="F4699" t="str">
        <f>IF(HLOOKUP("OS according to the configuration file",'vInfo (Imported)'!$1:$5000,A4699,FALSE)&gt;0,
HLOOKUP("OS according to the configuration file",'vInfo (Imported)'!$1:$5000,A4699,FALSE),
"")</f>
        <v/>
      </c>
      <c r="G4699" s="1" t="str">
        <f>IF(HLOOKUP("Cluster",'vInfo (Imported)'!$1:$5000,A4699,FALSE)&gt;0,
HLOOKUP("Cluster",'vInfo (Imported)'!$1:$5000,A4699,FALSE),
"")</f>
        <v/>
      </c>
      <c r="K4699" s="28">
        <f>'vCluster (Imported)'!A4699</f>
        <v>0</v>
      </c>
      <c r="L4699">
        <f t="shared" si="441"/>
        <v>0</v>
      </c>
      <c r="M4699">
        <f t="shared" si="442"/>
        <v>0</v>
      </c>
      <c r="N4699">
        <f t="shared" si="443"/>
        <v>0</v>
      </c>
      <c r="O4699" s="1">
        <f t="shared" si="444"/>
        <v>0</v>
      </c>
      <c r="P4699">
        <f>SUMIFS('vCluster (Imported)'!$G:$G,'vCluster (Imported)'!$A:$A,K4699)</f>
        <v>0</v>
      </c>
      <c r="Q4699">
        <f t="shared" si="445"/>
        <v>0</v>
      </c>
    </row>
    <row r="4700" spans="1:17" x14ac:dyDescent="0.3">
      <c r="A4700">
        <f t="shared" si="440"/>
        <v>4700</v>
      </c>
      <c r="B4700" t="str">
        <f>IF(HLOOKUP("Memory",'vInfo (Imported)'!$1:$5000,A4700,FALSE)&gt;0,HLOOKUP("Memory",'vInfo (Imported)'!$1:$5000,A4700,FALSE),"")</f>
        <v/>
      </c>
      <c r="C4700" t="str">
        <f>IF(HLOOKUP("CPUs",'vInfo (Imported)'!$1:$5000,A4700,FALSE)&gt;0,
HLOOKUP("CPUs",'vInfo (Imported)'!$1:$5000,A4700,FALSE),
"")</f>
        <v/>
      </c>
      <c r="D4700" t="str">
        <f>IF(HLOOKUP($D$1,'vInfo (Imported)'!$1:$5000,A4700,FALSE)&gt;0,
HLOOKUP($D$1,'vInfo (Imported)'!$1:$5000,A4700,FALSE),
"")</f>
        <v/>
      </c>
      <c r="E4700" t="str">
        <f>IF(HLOOKUP("Category",'vInfo (Imported)'!$1:$5000,A4700,FALSE)&gt;0,
HLOOKUP("Category",'vInfo (Imported)'!$1:$5000,A4700,FALSE),
"")</f>
        <v/>
      </c>
      <c r="F4700" t="str">
        <f>IF(HLOOKUP("OS according to the configuration file",'vInfo (Imported)'!$1:$5000,A4700,FALSE)&gt;0,
HLOOKUP("OS according to the configuration file",'vInfo (Imported)'!$1:$5000,A4700,FALSE),
"")</f>
        <v/>
      </c>
      <c r="G4700" s="1" t="str">
        <f>IF(HLOOKUP("Cluster",'vInfo (Imported)'!$1:$5000,A4700,FALSE)&gt;0,
HLOOKUP("Cluster",'vInfo (Imported)'!$1:$5000,A4700,FALSE),
"")</f>
        <v/>
      </c>
      <c r="K4700" s="28">
        <f>'vCluster (Imported)'!A4700</f>
        <v>0</v>
      </c>
      <c r="L4700">
        <f t="shared" si="441"/>
        <v>0</v>
      </c>
      <c r="M4700">
        <f t="shared" si="442"/>
        <v>0</v>
      </c>
      <c r="N4700">
        <f t="shared" si="443"/>
        <v>0</v>
      </c>
      <c r="O4700" s="1">
        <f t="shared" si="444"/>
        <v>0</v>
      </c>
      <c r="P4700">
        <f>SUMIFS('vCluster (Imported)'!$G:$G,'vCluster (Imported)'!$A:$A,K4700)</f>
        <v>0</v>
      </c>
      <c r="Q4700">
        <f t="shared" si="445"/>
        <v>0</v>
      </c>
    </row>
    <row r="4701" spans="1:17" x14ac:dyDescent="0.3">
      <c r="A4701">
        <f t="shared" si="440"/>
        <v>4701</v>
      </c>
      <c r="B4701" t="str">
        <f>IF(HLOOKUP("Memory",'vInfo (Imported)'!$1:$5000,A4701,FALSE)&gt;0,HLOOKUP("Memory",'vInfo (Imported)'!$1:$5000,A4701,FALSE),"")</f>
        <v/>
      </c>
      <c r="C4701" t="str">
        <f>IF(HLOOKUP("CPUs",'vInfo (Imported)'!$1:$5000,A4701,FALSE)&gt;0,
HLOOKUP("CPUs",'vInfo (Imported)'!$1:$5000,A4701,FALSE),
"")</f>
        <v/>
      </c>
      <c r="D4701" t="str">
        <f>IF(HLOOKUP($D$1,'vInfo (Imported)'!$1:$5000,A4701,FALSE)&gt;0,
HLOOKUP($D$1,'vInfo (Imported)'!$1:$5000,A4701,FALSE),
"")</f>
        <v/>
      </c>
      <c r="E4701" t="str">
        <f>IF(HLOOKUP("Category",'vInfo (Imported)'!$1:$5000,A4701,FALSE)&gt;0,
HLOOKUP("Category",'vInfo (Imported)'!$1:$5000,A4701,FALSE),
"")</f>
        <v/>
      </c>
      <c r="F4701" t="str">
        <f>IF(HLOOKUP("OS according to the configuration file",'vInfo (Imported)'!$1:$5000,A4701,FALSE)&gt;0,
HLOOKUP("OS according to the configuration file",'vInfo (Imported)'!$1:$5000,A4701,FALSE),
"")</f>
        <v/>
      </c>
      <c r="G4701" s="1" t="str">
        <f>IF(HLOOKUP("Cluster",'vInfo (Imported)'!$1:$5000,A4701,FALSE)&gt;0,
HLOOKUP("Cluster",'vInfo (Imported)'!$1:$5000,A4701,FALSE),
"")</f>
        <v/>
      </c>
      <c r="K4701" s="28">
        <f>'vCluster (Imported)'!A4701</f>
        <v>0</v>
      </c>
      <c r="L4701">
        <f t="shared" si="441"/>
        <v>0</v>
      </c>
      <c r="M4701">
        <f t="shared" si="442"/>
        <v>0</v>
      </c>
      <c r="N4701">
        <f t="shared" si="443"/>
        <v>0</v>
      </c>
      <c r="O4701" s="1">
        <f t="shared" si="444"/>
        <v>0</v>
      </c>
      <c r="P4701">
        <f>SUMIFS('vCluster (Imported)'!$G:$G,'vCluster (Imported)'!$A:$A,K4701)</f>
        <v>0</v>
      </c>
      <c r="Q4701">
        <f t="shared" si="445"/>
        <v>0</v>
      </c>
    </row>
    <row r="4702" spans="1:17" x14ac:dyDescent="0.3">
      <c r="A4702">
        <f t="shared" si="440"/>
        <v>4702</v>
      </c>
      <c r="B4702" t="str">
        <f>IF(HLOOKUP("Memory",'vInfo (Imported)'!$1:$5000,A4702,FALSE)&gt;0,HLOOKUP("Memory",'vInfo (Imported)'!$1:$5000,A4702,FALSE),"")</f>
        <v/>
      </c>
      <c r="C4702" t="str">
        <f>IF(HLOOKUP("CPUs",'vInfo (Imported)'!$1:$5000,A4702,FALSE)&gt;0,
HLOOKUP("CPUs",'vInfo (Imported)'!$1:$5000,A4702,FALSE),
"")</f>
        <v/>
      </c>
      <c r="D4702" t="str">
        <f>IF(HLOOKUP($D$1,'vInfo (Imported)'!$1:$5000,A4702,FALSE)&gt;0,
HLOOKUP($D$1,'vInfo (Imported)'!$1:$5000,A4702,FALSE),
"")</f>
        <v/>
      </c>
      <c r="E4702" t="str">
        <f>IF(HLOOKUP("Category",'vInfo (Imported)'!$1:$5000,A4702,FALSE)&gt;0,
HLOOKUP("Category",'vInfo (Imported)'!$1:$5000,A4702,FALSE),
"")</f>
        <v/>
      </c>
      <c r="F4702" t="str">
        <f>IF(HLOOKUP("OS according to the configuration file",'vInfo (Imported)'!$1:$5000,A4702,FALSE)&gt;0,
HLOOKUP("OS according to the configuration file",'vInfo (Imported)'!$1:$5000,A4702,FALSE),
"")</f>
        <v/>
      </c>
      <c r="G4702" s="1" t="str">
        <f>IF(HLOOKUP("Cluster",'vInfo (Imported)'!$1:$5000,A4702,FALSE)&gt;0,
HLOOKUP("Cluster",'vInfo (Imported)'!$1:$5000,A4702,FALSE),
"")</f>
        <v/>
      </c>
      <c r="K4702" s="28">
        <f>'vCluster (Imported)'!A4702</f>
        <v>0</v>
      </c>
      <c r="L4702">
        <f t="shared" si="441"/>
        <v>0</v>
      </c>
      <c r="M4702">
        <f t="shared" si="442"/>
        <v>0</v>
      </c>
      <c r="N4702">
        <f t="shared" si="443"/>
        <v>0</v>
      </c>
      <c r="O4702" s="1">
        <f t="shared" si="444"/>
        <v>0</v>
      </c>
      <c r="P4702">
        <f>SUMIFS('vCluster (Imported)'!$G:$G,'vCluster (Imported)'!$A:$A,K4702)</f>
        <v>0</v>
      </c>
      <c r="Q4702">
        <f t="shared" si="445"/>
        <v>0</v>
      </c>
    </row>
    <row r="4703" spans="1:17" x14ac:dyDescent="0.3">
      <c r="A4703">
        <f t="shared" si="440"/>
        <v>4703</v>
      </c>
      <c r="B4703" t="str">
        <f>IF(HLOOKUP("Memory",'vInfo (Imported)'!$1:$5000,A4703,FALSE)&gt;0,HLOOKUP("Memory",'vInfo (Imported)'!$1:$5000,A4703,FALSE),"")</f>
        <v/>
      </c>
      <c r="C4703" t="str">
        <f>IF(HLOOKUP("CPUs",'vInfo (Imported)'!$1:$5000,A4703,FALSE)&gt;0,
HLOOKUP("CPUs",'vInfo (Imported)'!$1:$5000,A4703,FALSE),
"")</f>
        <v/>
      </c>
      <c r="D4703" t="str">
        <f>IF(HLOOKUP($D$1,'vInfo (Imported)'!$1:$5000,A4703,FALSE)&gt;0,
HLOOKUP($D$1,'vInfo (Imported)'!$1:$5000,A4703,FALSE),
"")</f>
        <v/>
      </c>
      <c r="E4703" t="str">
        <f>IF(HLOOKUP("Category",'vInfo (Imported)'!$1:$5000,A4703,FALSE)&gt;0,
HLOOKUP("Category",'vInfo (Imported)'!$1:$5000,A4703,FALSE),
"")</f>
        <v/>
      </c>
      <c r="F4703" t="str">
        <f>IF(HLOOKUP("OS according to the configuration file",'vInfo (Imported)'!$1:$5000,A4703,FALSE)&gt;0,
HLOOKUP("OS according to the configuration file",'vInfo (Imported)'!$1:$5000,A4703,FALSE),
"")</f>
        <v/>
      </c>
      <c r="G4703" s="1" t="str">
        <f>IF(HLOOKUP("Cluster",'vInfo (Imported)'!$1:$5000,A4703,FALSE)&gt;0,
HLOOKUP("Cluster",'vInfo (Imported)'!$1:$5000,A4703,FALSE),
"")</f>
        <v/>
      </c>
      <c r="K4703" s="28">
        <f>'vCluster (Imported)'!A4703</f>
        <v>0</v>
      </c>
      <c r="L4703">
        <f t="shared" si="441"/>
        <v>0</v>
      </c>
      <c r="M4703">
        <f t="shared" si="442"/>
        <v>0</v>
      </c>
      <c r="N4703">
        <f t="shared" si="443"/>
        <v>0</v>
      </c>
      <c r="O4703" s="1">
        <f t="shared" si="444"/>
        <v>0</v>
      </c>
      <c r="P4703">
        <f>SUMIFS('vCluster (Imported)'!$G:$G,'vCluster (Imported)'!$A:$A,K4703)</f>
        <v>0</v>
      </c>
      <c r="Q4703">
        <f t="shared" si="445"/>
        <v>0</v>
      </c>
    </row>
    <row r="4704" spans="1:17" x14ac:dyDescent="0.3">
      <c r="A4704">
        <f t="shared" si="440"/>
        <v>4704</v>
      </c>
      <c r="B4704" t="str">
        <f>IF(HLOOKUP("Memory",'vInfo (Imported)'!$1:$5000,A4704,FALSE)&gt;0,HLOOKUP("Memory",'vInfo (Imported)'!$1:$5000,A4704,FALSE),"")</f>
        <v/>
      </c>
      <c r="C4704" t="str">
        <f>IF(HLOOKUP("CPUs",'vInfo (Imported)'!$1:$5000,A4704,FALSE)&gt;0,
HLOOKUP("CPUs",'vInfo (Imported)'!$1:$5000,A4704,FALSE),
"")</f>
        <v/>
      </c>
      <c r="D4704" t="str">
        <f>IF(HLOOKUP($D$1,'vInfo (Imported)'!$1:$5000,A4704,FALSE)&gt;0,
HLOOKUP($D$1,'vInfo (Imported)'!$1:$5000,A4704,FALSE),
"")</f>
        <v/>
      </c>
      <c r="E4704" t="str">
        <f>IF(HLOOKUP("Category",'vInfo (Imported)'!$1:$5000,A4704,FALSE)&gt;0,
HLOOKUP("Category",'vInfo (Imported)'!$1:$5000,A4704,FALSE),
"")</f>
        <v/>
      </c>
      <c r="F4704" t="str">
        <f>IF(HLOOKUP("OS according to the configuration file",'vInfo (Imported)'!$1:$5000,A4704,FALSE)&gt;0,
HLOOKUP("OS according to the configuration file",'vInfo (Imported)'!$1:$5000,A4704,FALSE),
"")</f>
        <v/>
      </c>
      <c r="G4704" s="1" t="str">
        <f>IF(HLOOKUP("Cluster",'vInfo (Imported)'!$1:$5000,A4704,FALSE)&gt;0,
HLOOKUP("Cluster",'vInfo (Imported)'!$1:$5000,A4704,FALSE),
"")</f>
        <v/>
      </c>
      <c r="K4704" s="28">
        <f>'vCluster (Imported)'!A4704</f>
        <v>0</v>
      </c>
      <c r="L4704">
        <f t="shared" si="441"/>
        <v>0</v>
      </c>
      <c r="M4704">
        <f t="shared" si="442"/>
        <v>0</v>
      </c>
      <c r="N4704">
        <f t="shared" si="443"/>
        <v>0</v>
      </c>
      <c r="O4704" s="1">
        <f t="shared" si="444"/>
        <v>0</v>
      </c>
      <c r="P4704">
        <f>SUMIFS('vCluster (Imported)'!$G:$G,'vCluster (Imported)'!$A:$A,K4704)</f>
        <v>0</v>
      </c>
      <c r="Q4704">
        <f t="shared" si="445"/>
        <v>0</v>
      </c>
    </row>
    <row r="4705" spans="1:17" x14ac:dyDescent="0.3">
      <c r="A4705">
        <f t="shared" si="440"/>
        <v>4705</v>
      </c>
      <c r="B4705" t="str">
        <f>IF(HLOOKUP("Memory",'vInfo (Imported)'!$1:$5000,A4705,FALSE)&gt;0,HLOOKUP("Memory",'vInfo (Imported)'!$1:$5000,A4705,FALSE),"")</f>
        <v/>
      </c>
      <c r="C4705" t="str">
        <f>IF(HLOOKUP("CPUs",'vInfo (Imported)'!$1:$5000,A4705,FALSE)&gt;0,
HLOOKUP("CPUs",'vInfo (Imported)'!$1:$5000,A4705,FALSE),
"")</f>
        <v/>
      </c>
      <c r="D4705" t="str">
        <f>IF(HLOOKUP($D$1,'vInfo (Imported)'!$1:$5000,A4705,FALSE)&gt;0,
HLOOKUP($D$1,'vInfo (Imported)'!$1:$5000,A4705,FALSE),
"")</f>
        <v/>
      </c>
      <c r="E4705" t="str">
        <f>IF(HLOOKUP("Category",'vInfo (Imported)'!$1:$5000,A4705,FALSE)&gt;0,
HLOOKUP("Category",'vInfo (Imported)'!$1:$5000,A4705,FALSE),
"")</f>
        <v/>
      </c>
      <c r="F4705" t="str">
        <f>IF(HLOOKUP("OS according to the configuration file",'vInfo (Imported)'!$1:$5000,A4705,FALSE)&gt;0,
HLOOKUP("OS according to the configuration file",'vInfo (Imported)'!$1:$5000,A4705,FALSE),
"")</f>
        <v/>
      </c>
      <c r="G4705" s="1" t="str">
        <f>IF(HLOOKUP("Cluster",'vInfo (Imported)'!$1:$5000,A4705,FALSE)&gt;0,
HLOOKUP("Cluster",'vInfo (Imported)'!$1:$5000,A4705,FALSE),
"")</f>
        <v/>
      </c>
      <c r="K4705" s="28">
        <f>'vCluster (Imported)'!A4705</f>
        <v>0</v>
      </c>
      <c r="L4705">
        <f t="shared" si="441"/>
        <v>0</v>
      </c>
      <c r="M4705">
        <f t="shared" si="442"/>
        <v>0</v>
      </c>
      <c r="N4705">
        <f t="shared" si="443"/>
        <v>0</v>
      </c>
      <c r="O4705" s="1">
        <f t="shared" si="444"/>
        <v>0</v>
      </c>
      <c r="P4705">
        <f>SUMIFS('vCluster (Imported)'!$G:$G,'vCluster (Imported)'!$A:$A,K4705)</f>
        <v>0</v>
      </c>
      <c r="Q4705">
        <f t="shared" si="445"/>
        <v>0</v>
      </c>
    </row>
    <row r="4706" spans="1:17" x14ac:dyDescent="0.3">
      <c r="A4706">
        <f t="shared" si="440"/>
        <v>4706</v>
      </c>
      <c r="B4706" t="str">
        <f>IF(HLOOKUP("Memory",'vInfo (Imported)'!$1:$5000,A4706,FALSE)&gt;0,HLOOKUP("Memory",'vInfo (Imported)'!$1:$5000,A4706,FALSE),"")</f>
        <v/>
      </c>
      <c r="C4706" t="str">
        <f>IF(HLOOKUP("CPUs",'vInfo (Imported)'!$1:$5000,A4706,FALSE)&gt;0,
HLOOKUP("CPUs",'vInfo (Imported)'!$1:$5000,A4706,FALSE),
"")</f>
        <v/>
      </c>
      <c r="D4706" t="str">
        <f>IF(HLOOKUP($D$1,'vInfo (Imported)'!$1:$5000,A4706,FALSE)&gt;0,
HLOOKUP($D$1,'vInfo (Imported)'!$1:$5000,A4706,FALSE),
"")</f>
        <v/>
      </c>
      <c r="E4706" t="str">
        <f>IF(HLOOKUP("Category",'vInfo (Imported)'!$1:$5000,A4706,FALSE)&gt;0,
HLOOKUP("Category",'vInfo (Imported)'!$1:$5000,A4706,FALSE),
"")</f>
        <v/>
      </c>
      <c r="F4706" t="str">
        <f>IF(HLOOKUP("OS according to the configuration file",'vInfo (Imported)'!$1:$5000,A4706,FALSE)&gt;0,
HLOOKUP("OS according to the configuration file",'vInfo (Imported)'!$1:$5000,A4706,FALSE),
"")</f>
        <v/>
      </c>
      <c r="G4706" s="1" t="str">
        <f>IF(HLOOKUP("Cluster",'vInfo (Imported)'!$1:$5000,A4706,FALSE)&gt;0,
HLOOKUP("Cluster",'vInfo (Imported)'!$1:$5000,A4706,FALSE),
"")</f>
        <v/>
      </c>
      <c r="K4706" s="28">
        <f>'vCluster (Imported)'!A4706</f>
        <v>0</v>
      </c>
      <c r="L4706">
        <f t="shared" si="441"/>
        <v>0</v>
      </c>
      <c r="M4706">
        <f t="shared" si="442"/>
        <v>0</v>
      </c>
      <c r="N4706">
        <f t="shared" si="443"/>
        <v>0</v>
      </c>
      <c r="O4706" s="1">
        <f t="shared" si="444"/>
        <v>0</v>
      </c>
      <c r="P4706">
        <f>SUMIFS('vCluster (Imported)'!$G:$G,'vCluster (Imported)'!$A:$A,K4706)</f>
        <v>0</v>
      </c>
      <c r="Q4706">
        <f t="shared" si="445"/>
        <v>0</v>
      </c>
    </row>
    <row r="4707" spans="1:17" x14ac:dyDescent="0.3">
      <c r="A4707">
        <f t="shared" si="440"/>
        <v>4707</v>
      </c>
      <c r="B4707" t="str">
        <f>IF(HLOOKUP("Memory",'vInfo (Imported)'!$1:$5000,A4707,FALSE)&gt;0,HLOOKUP("Memory",'vInfo (Imported)'!$1:$5000,A4707,FALSE),"")</f>
        <v/>
      </c>
      <c r="C4707" t="str">
        <f>IF(HLOOKUP("CPUs",'vInfo (Imported)'!$1:$5000,A4707,FALSE)&gt;0,
HLOOKUP("CPUs",'vInfo (Imported)'!$1:$5000,A4707,FALSE),
"")</f>
        <v/>
      </c>
      <c r="D4707" t="str">
        <f>IF(HLOOKUP($D$1,'vInfo (Imported)'!$1:$5000,A4707,FALSE)&gt;0,
HLOOKUP($D$1,'vInfo (Imported)'!$1:$5000,A4707,FALSE),
"")</f>
        <v/>
      </c>
      <c r="E4707" t="str">
        <f>IF(HLOOKUP("Category",'vInfo (Imported)'!$1:$5000,A4707,FALSE)&gt;0,
HLOOKUP("Category",'vInfo (Imported)'!$1:$5000,A4707,FALSE),
"")</f>
        <v/>
      </c>
      <c r="F4707" t="str">
        <f>IF(HLOOKUP("OS according to the configuration file",'vInfo (Imported)'!$1:$5000,A4707,FALSE)&gt;0,
HLOOKUP("OS according to the configuration file",'vInfo (Imported)'!$1:$5000,A4707,FALSE),
"")</f>
        <v/>
      </c>
      <c r="G4707" s="1" t="str">
        <f>IF(HLOOKUP("Cluster",'vInfo (Imported)'!$1:$5000,A4707,FALSE)&gt;0,
HLOOKUP("Cluster",'vInfo (Imported)'!$1:$5000,A4707,FALSE),
"")</f>
        <v/>
      </c>
      <c r="K4707" s="28">
        <f>'vCluster (Imported)'!A4707</f>
        <v>0</v>
      </c>
      <c r="L4707">
        <f t="shared" si="441"/>
        <v>0</v>
      </c>
      <c r="M4707">
        <f t="shared" si="442"/>
        <v>0</v>
      </c>
      <c r="N4707">
        <f t="shared" si="443"/>
        <v>0</v>
      </c>
      <c r="O4707" s="1">
        <f t="shared" si="444"/>
        <v>0</v>
      </c>
      <c r="P4707">
        <f>SUMIFS('vCluster (Imported)'!$G:$G,'vCluster (Imported)'!$A:$A,K4707)</f>
        <v>0</v>
      </c>
      <c r="Q4707">
        <f t="shared" si="445"/>
        <v>0</v>
      </c>
    </row>
    <row r="4708" spans="1:17" x14ac:dyDescent="0.3">
      <c r="A4708">
        <f t="shared" si="440"/>
        <v>4708</v>
      </c>
      <c r="B4708" t="str">
        <f>IF(HLOOKUP("Memory",'vInfo (Imported)'!$1:$5000,A4708,FALSE)&gt;0,HLOOKUP("Memory",'vInfo (Imported)'!$1:$5000,A4708,FALSE),"")</f>
        <v/>
      </c>
      <c r="C4708" t="str">
        <f>IF(HLOOKUP("CPUs",'vInfo (Imported)'!$1:$5000,A4708,FALSE)&gt;0,
HLOOKUP("CPUs",'vInfo (Imported)'!$1:$5000,A4708,FALSE),
"")</f>
        <v/>
      </c>
      <c r="D4708" t="str">
        <f>IF(HLOOKUP($D$1,'vInfo (Imported)'!$1:$5000,A4708,FALSE)&gt;0,
HLOOKUP($D$1,'vInfo (Imported)'!$1:$5000,A4708,FALSE),
"")</f>
        <v/>
      </c>
      <c r="E4708" t="str">
        <f>IF(HLOOKUP("Category",'vInfo (Imported)'!$1:$5000,A4708,FALSE)&gt;0,
HLOOKUP("Category",'vInfo (Imported)'!$1:$5000,A4708,FALSE),
"")</f>
        <v/>
      </c>
      <c r="F4708" t="str">
        <f>IF(HLOOKUP("OS according to the configuration file",'vInfo (Imported)'!$1:$5000,A4708,FALSE)&gt;0,
HLOOKUP("OS according to the configuration file",'vInfo (Imported)'!$1:$5000,A4708,FALSE),
"")</f>
        <v/>
      </c>
      <c r="G4708" s="1" t="str">
        <f>IF(HLOOKUP("Cluster",'vInfo (Imported)'!$1:$5000,A4708,FALSE)&gt;0,
HLOOKUP("Cluster",'vInfo (Imported)'!$1:$5000,A4708,FALSE),
"")</f>
        <v/>
      </c>
      <c r="K4708" s="28">
        <f>'vCluster (Imported)'!A4708</f>
        <v>0</v>
      </c>
      <c r="L4708">
        <f t="shared" si="441"/>
        <v>0</v>
      </c>
      <c r="M4708">
        <f t="shared" si="442"/>
        <v>0</v>
      </c>
      <c r="N4708">
        <f t="shared" si="443"/>
        <v>0</v>
      </c>
      <c r="O4708" s="1">
        <f t="shared" si="444"/>
        <v>0</v>
      </c>
      <c r="P4708">
        <f>SUMIFS('vCluster (Imported)'!$G:$G,'vCluster (Imported)'!$A:$A,K4708)</f>
        <v>0</v>
      </c>
      <c r="Q4708">
        <f t="shared" si="445"/>
        <v>0</v>
      </c>
    </row>
    <row r="4709" spans="1:17" x14ac:dyDescent="0.3">
      <c r="A4709">
        <f t="shared" si="440"/>
        <v>4709</v>
      </c>
      <c r="B4709" t="str">
        <f>IF(HLOOKUP("Memory",'vInfo (Imported)'!$1:$5000,A4709,FALSE)&gt;0,HLOOKUP("Memory",'vInfo (Imported)'!$1:$5000,A4709,FALSE),"")</f>
        <v/>
      </c>
      <c r="C4709" t="str">
        <f>IF(HLOOKUP("CPUs",'vInfo (Imported)'!$1:$5000,A4709,FALSE)&gt;0,
HLOOKUP("CPUs",'vInfo (Imported)'!$1:$5000,A4709,FALSE),
"")</f>
        <v/>
      </c>
      <c r="D4709" t="str">
        <f>IF(HLOOKUP($D$1,'vInfo (Imported)'!$1:$5000,A4709,FALSE)&gt;0,
HLOOKUP($D$1,'vInfo (Imported)'!$1:$5000,A4709,FALSE),
"")</f>
        <v/>
      </c>
      <c r="E4709" t="str">
        <f>IF(HLOOKUP("Category",'vInfo (Imported)'!$1:$5000,A4709,FALSE)&gt;0,
HLOOKUP("Category",'vInfo (Imported)'!$1:$5000,A4709,FALSE),
"")</f>
        <v/>
      </c>
      <c r="F4709" t="str">
        <f>IF(HLOOKUP("OS according to the configuration file",'vInfo (Imported)'!$1:$5000,A4709,FALSE)&gt;0,
HLOOKUP("OS according to the configuration file",'vInfo (Imported)'!$1:$5000,A4709,FALSE),
"")</f>
        <v/>
      </c>
      <c r="G4709" s="1" t="str">
        <f>IF(HLOOKUP("Cluster",'vInfo (Imported)'!$1:$5000,A4709,FALSE)&gt;0,
HLOOKUP("Cluster",'vInfo (Imported)'!$1:$5000,A4709,FALSE),
"")</f>
        <v/>
      </c>
      <c r="K4709" s="28">
        <f>'vCluster (Imported)'!A4709</f>
        <v>0</v>
      </c>
      <c r="L4709">
        <f t="shared" si="441"/>
        <v>0</v>
      </c>
      <c r="M4709">
        <f t="shared" si="442"/>
        <v>0</v>
      </c>
      <c r="N4709">
        <f t="shared" si="443"/>
        <v>0</v>
      </c>
      <c r="O4709" s="1">
        <f t="shared" si="444"/>
        <v>0</v>
      </c>
      <c r="P4709">
        <f>SUMIFS('vCluster (Imported)'!$G:$G,'vCluster (Imported)'!$A:$A,K4709)</f>
        <v>0</v>
      </c>
      <c r="Q4709">
        <f t="shared" si="445"/>
        <v>0</v>
      </c>
    </row>
    <row r="4710" spans="1:17" x14ac:dyDescent="0.3">
      <c r="A4710">
        <f t="shared" si="440"/>
        <v>4710</v>
      </c>
      <c r="B4710" t="str">
        <f>IF(HLOOKUP("Memory",'vInfo (Imported)'!$1:$5000,A4710,FALSE)&gt;0,HLOOKUP("Memory",'vInfo (Imported)'!$1:$5000,A4710,FALSE),"")</f>
        <v/>
      </c>
      <c r="C4710" t="str">
        <f>IF(HLOOKUP("CPUs",'vInfo (Imported)'!$1:$5000,A4710,FALSE)&gt;0,
HLOOKUP("CPUs",'vInfo (Imported)'!$1:$5000,A4710,FALSE),
"")</f>
        <v/>
      </c>
      <c r="D4710" t="str">
        <f>IF(HLOOKUP($D$1,'vInfo (Imported)'!$1:$5000,A4710,FALSE)&gt;0,
HLOOKUP($D$1,'vInfo (Imported)'!$1:$5000,A4710,FALSE),
"")</f>
        <v/>
      </c>
      <c r="E4710" t="str">
        <f>IF(HLOOKUP("Category",'vInfo (Imported)'!$1:$5000,A4710,FALSE)&gt;0,
HLOOKUP("Category",'vInfo (Imported)'!$1:$5000,A4710,FALSE),
"")</f>
        <v/>
      </c>
      <c r="F4710" t="str">
        <f>IF(HLOOKUP("OS according to the configuration file",'vInfo (Imported)'!$1:$5000,A4710,FALSE)&gt;0,
HLOOKUP("OS according to the configuration file",'vInfo (Imported)'!$1:$5000,A4710,FALSE),
"")</f>
        <v/>
      </c>
      <c r="G4710" s="1" t="str">
        <f>IF(HLOOKUP("Cluster",'vInfo (Imported)'!$1:$5000,A4710,FALSE)&gt;0,
HLOOKUP("Cluster",'vInfo (Imported)'!$1:$5000,A4710,FALSE),
"")</f>
        <v/>
      </c>
      <c r="K4710" s="28">
        <f>'vCluster (Imported)'!A4710</f>
        <v>0</v>
      </c>
      <c r="L4710">
        <f t="shared" si="441"/>
        <v>0</v>
      </c>
      <c r="M4710">
        <f t="shared" si="442"/>
        <v>0</v>
      </c>
      <c r="N4710">
        <f t="shared" si="443"/>
        <v>0</v>
      </c>
      <c r="O4710" s="1">
        <f t="shared" si="444"/>
        <v>0</v>
      </c>
      <c r="P4710">
        <f>SUMIFS('vCluster (Imported)'!$G:$G,'vCluster (Imported)'!$A:$A,K4710)</f>
        <v>0</v>
      </c>
      <c r="Q4710">
        <f t="shared" si="445"/>
        <v>0</v>
      </c>
    </row>
    <row r="4711" spans="1:17" x14ac:dyDescent="0.3">
      <c r="A4711">
        <f t="shared" si="440"/>
        <v>4711</v>
      </c>
      <c r="B4711" t="str">
        <f>IF(HLOOKUP("Memory",'vInfo (Imported)'!$1:$5000,A4711,FALSE)&gt;0,HLOOKUP("Memory",'vInfo (Imported)'!$1:$5000,A4711,FALSE),"")</f>
        <v/>
      </c>
      <c r="C4711" t="str">
        <f>IF(HLOOKUP("CPUs",'vInfo (Imported)'!$1:$5000,A4711,FALSE)&gt;0,
HLOOKUP("CPUs",'vInfo (Imported)'!$1:$5000,A4711,FALSE),
"")</f>
        <v/>
      </c>
      <c r="D4711" t="str">
        <f>IF(HLOOKUP($D$1,'vInfo (Imported)'!$1:$5000,A4711,FALSE)&gt;0,
HLOOKUP($D$1,'vInfo (Imported)'!$1:$5000,A4711,FALSE),
"")</f>
        <v/>
      </c>
      <c r="E4711" t="str">
        <f>IF(HLOOKUP("Category",'vInfo (Imported)'!$1:$5000,A4711,FALSE)&gt;0,
HLOOKUP("Category",'vInfo (Imported)'!$1:$5000,A4711,FALSE),
"")</f>
        <v/>
      </c>
      <c r="F4711" t="str">
        <f>IF(HLOOKUP("OS according to the configuration file",'vInfo (Imported)'!$1:$5000,A4711,FALSE)&gt;0,
HLOOKUP("OS according to the configuration file",'vInfo (Imported)'!$1:$5000,A4711,FALSE),
"")</f>
        <v/>
      </c>
      <c r="G4711" s="1" t="str">
        <f>IF(HLOOKUP("Cluster",'vInfo (Imported)'!$1:$5000,A4711,FALSE)&gt;0,
HLOOKUP("Cluster",'vInfo (Imported)'!$1:$5000,A4711,FALSE),
"")</f>
        <v/>
      </c>
      <c r="K4711" s="28">
        <f>'vCluster (Imported)'!A4711</f>
        <v>0</v>
      </c>
      <c r="L4711">
        <f t="shared" si="441"/>
        <v>0</v>
      </c>
      <c r="M4711">
        <f t="shared" si="442"/>
        <v>0</v>
      </c>
      <c r="N4711">
        <f t="shared" si="443"/>
        <v>0</v>
      </c>
      <c r="O4711" s="1">
        <f t="shared" si="444"/>
        <v>0</v>
      </c>
      <c r="P4711">
        <f>SUMIFS('vCluster (Imported)'!$G:$G,'vCluster (Imported)'!$A:$A,K4711)</f>
        <v>0</v>
      </c>
      <c r="Q4711">
        <f t="shared" si="445"/>
        <v>0</v>
      </c>
    </row>
    <row r="4712" spans="1:17" x14ac:dyDescent="0.3">
      <c r="A4712">
        <f t="shared" si="440"/>
        <v>4712</v>
      </c>
      <c r="B4712" t="str">
        <f>IF(HLOOKUP("Memory",'vInfo (Imported)'!$1:$5000,A4712,FALSE)&gt;0,HLOOKUP("Memory",'vInfo (Imported)'!$1:$5000,A4712,FALSE),"")</f>
        <v/>
      </c>
      <c r="C4712" t="str">
        <f>IF(HLOOKUP("CPUs",'vInfo (Imported)'!$1:$5000,A4712,FALSE)&gt;0,
HLOOKUP("CPUs",'vInfo (Imported)'!$1:$5000,A4712,FALSE),
"")</f>
        <v/>
      </c>
      <c r="D4712" t="str">
        <f>IF(HLOOKUP($D$1,'vInfo (Imported)'!$1:$5000,A4712,FALSE)&gt;0,
HLOOKUP($D$1,'vInfo (Imported)'!$1:$5000,A4712,FALSE),
"")</f>
        <v/>
      </c>
      <c r="E4712" t="str">
        <f>IF(HLOOKUP("Category",'vInfo (Imported)'!$1:$5000,A4712,FALSE)&gt;0,
HLOOKUP("Category",'vInfo (Imported)'!$1:$5000,A4712,FALSE),
"")</f>
        <v/>
      </c>
      <c r="F4712" t="str">
        <f>IF(HLOOKUP("OS according to the configuration file",'vInfo (Imported)'!$1:$5000,A4712,FALSE)&gt;0,
HLOOKUP("OS according to the configuration file",'vInfo (Imported)'!$1:$5000,A4712,FALSE),
"")</f>
        <v/>
      </c>
      <c r="G4712" s="1" t="str">
        <f>IF(HLOOKUP("Cluster",'vInfo (Imported)'!$1:$5000,A4712,FALSE)&gt;0,
HLOOKUP("Cluster",'vInfo (Imported)'!$1:$5000,A4712,FALSE),
"")</f>
        <v/>
      </c>
      <c r="K4712" s="28">
        <f>'vCluster (Imported)'!A4712</f>
        <v>0</v>
      </c>
      <c r="L4712">
        <f t="shared" si="441"/>
        <v>0</v>
      </c>
      <c r="M4712">
        <f t="shared" si="442"/>
        <v>0</v>
      </c>
      <c r="N4712">
        <f t="shared" si="443"/>
        <v>0</v>
      </c>
      <c r="O4712" s="1">
        <f t="shared" si="444"/>
        <v>0</v>
      </c>
      <c r="P4712">
        <f>SUMIFS('vCluster (Imported)'!$G:$G,'vCluster (Imported)'!$A:$A,K4712)</f>
        <v>0</v>
      </c>
      <c r="Q4712">
        <f t="shared" si="445"/>
        <v>0</v>
      </c>
    </row>
    <row r="4713" spans="1:17" x14ac:dyDescent="0.3">
      <c r="A4713">
        <f t="shared" si="440"/>
        <v>4713</v>
      </c>
      <c r="B4713" t="str">
        <f>IF(HLOOKUP("Memory",'vInfo (Imported)'!$1:$5000,A4713,FALSE)&gt;0,HLOOKUP("Memory",'vInfo (Imported)'!$1:$5000,A4713,FALSE),"")</f>
        <v/>
      </c>
      <c r="C4713" t="str">
        <f>IF(HLOOKUP("CPUs",'vInfo (Imported)'!$1:$5000,A4713,FALSE)&gt;0,
HLOOKUP("CPUs",'vInfo (Imported)'!$1:$5000,A4713,FALSE),
"")</f>
        <v/>
      </c>
      <c r="D4713" t="str">
        <f>IF(HLOOKUP($D$1,'vInfo (Imported)'!$1:$5000,A4713,FALSE)&gt;0,
HLOOKUP($D$1,'vInfo (Imported)'!$1:$5000,A4713,FALSE),
"")</f>
        <v/>
      </c>
      <c r="E4713" t="str">
        <f>IF(HLOOKUP("Category",'vInfo (Imported)'!$1:$5000,A4713,FALSE)&gt;0,
HLOOKUP("Category",'vInfo (Imported)'!$1:$5000,A4713,FALSE),
"")</f>
        <v/>
      </c>
      <c r="F4713" t="str">
        <f>IF(HLOOKUP("OS according to the configuration file",'vInfo (Imported)'!$1:$5000,A4713,FALSE)&gt;0,
HLOOKUP("OS according to the configuration file",'vInfo (Imported)'!$1:$5000,A4713,FALSE),
"")</f>
        <v/>
      </c>
      <c r="G4713" s="1" t="str">
        <f>IF(HLOOKUP("Cluster",'vInfo (Imported)'!$1:$5000,A4713,FALSE)&gt;0,
HLOOKUP("Cluster",'vInfo (Imported)'!$1:$5000,A4713,FALSE),
"")</f>
        <v/>
      </c>
      <c r="K4713" s="28">
        <f>'vCluster (Imported)'!A4713</f>
        <v>0</v>
      </c>
      <c r="L4713">
        <f t="shared" si="441"/>
        <v>0</v>
      </c>
      <c r="M4713">
        <f t="shared" si="442"/>
        <v>0</v>
      </c>
      <c r="N4713">
        <f t="shared" si="443"/>
        <v>0</v>
      </c>
      <c r="O4713" s="1">
        <f t="shared" si="444"/>
        <v>0</v>
      </c>
      <c r="P4713">
        <f>SUMIFS('vCluster (Imported)'!$G:$G,'vCluster (Imported)'!$A:$A,K4713)</f>
        <v>0</v>
      </c>
      <c r="Q4713">
        <f t="shared" si="445"/>
        <v>0</v>
      </c>
    </row>
    <row r="4714" spans="1:17" x14ac:dyDescent="0.3">
      <c r="A4714">
        <f t="shared" si="440"/>
        <v>4714</v>
      </c>
      <c r="B4714" t="str">
        <f>IF(HLOOKUP("Memory",'vInfo (Imported)'!$1:$5000,A4714,FALSE)&gt;0,HLOOKUP("Memory",'vInfo (Imported)'!$1:$5000,A4714,FALSE),"")</f>
        <v/>
      </c>
      <c r="C4714" t="str">
        <f>IF(HLOOKUP("CPUs",'vInfo (Imported)'!$1:$5000,A4714,FALSE)&gt;0,
HLOOKUP("CPUs",'vInfo (Imported)'!$1:$5000,A4714,FALSE),
"")</f>
        <v/>
      </c>
      <c r="D4714" t="str">
        <f>IF(HLOOKUP($D$1,'vInfo (Imported)'!$1:$5000,A4714,FALSE)&gt;0,
HLOOKUP($D$1,'vInfo (Imported)'!$1:$5000,A4714,FALSE),
"")</f>
        <v/>
      </c>
      <c r="E4714" t="str">
        <f>IF(HLOOKUP("Category",'vInfo (Imported)'!$1:$5000,A4714,FALSE)&gt;0,
HLOOKUP("Category",'vInfo (Imported)'!$1:$5000,A4714,FALSE),
"")</f>
        <v/>
      </c>
      <c r="F4714" t="str">
        <f>IF(HLOOKUP("OS according to the configuration file",'vInfo (Imported)'!$1:$5000,A4714,FALSE)&gt;0,
HLOOKUP("OS according to the configuration file",'vInfo (Imported)'!$1:$5000,A4714,FALSE),
"")</f>
        <v/>
      </c>
      <c r="G4714" s="1" t="str">
        <f>IF(HLOOKUP("Cluster",'vInfo (Imported)'!$1:$5000,A4714,FALSE)&gt;0,
HLOOKUP("Cluster",'vInfo (Imported)'!$1:$5000,A4714,FALSE),
"")</f>
        <v/>
      </c>
      <c r="K4714" s="28">
        <f>'vCluster (Imported)'!A4714</f>
        <v>0</v>
      </c>
      <c r="L4714">
        <f t="shared" si="441"/>
        <v>0</v>
      </c>
      <c r="M4714">
        <f t="shared" si="442"/>
        <v>0</v>
      </c>
      <c r="N4714">
        <f t="shared" si="443"/>
        <v>0</v>
      </c>
      <c r="O4714" s="1">
        <f t="shared" si="444"/>
        <v>0</v>
      </c>
      <c r="P4714">
        <f>SUMIFS('vCluster (Imported)'!$G:$G,'vCluster (Imported)'!$A:$A,K4714)</f>
        <v>0</v>
      </c>
      <c r="Q4714">
        <f t="shared" si="445"/>
        <v>0</v>
      </c>
    </row>
    <row r="4715" spans="1:17" x14ac:dyDescent="0.3">
      <c r="A4715">
        <f t="shared" si="440"/>
        <v>4715</v>
      </c>
      <c r="B4715" t="str">
        <f>IF(HLOOKUP("Memory",'vInfo (Imported)'!$1:$5000,A4715,FALSE)&gt;0,HLOOKUP("Memory",'vInfo (Imported)'!$1:$5000,A4715,FALSE),"")</f>
        <v/>
      </c>
      <c r="C4715" t="str">
        <f>IF(HLOOKUP("CPUs",'vInfo (Imported)'!$1:$5000,A4715,FALSE)&gt;0,
HLOOKUP("CPUs",'vInfo (Imported)'!$1:$5000,A4715,FALSE),
"")</f>
        <v/>
      </c>
      <c r="D4715" t="str">
        <f>IF(HLOOKUP($D$1,'vInfo (Imported)'!$1:$5000,A4715,FALSE)&gt;0,
HLOOKUP($D$1,'vInfo (Imported)'!$1:$5000,A4715,FALSE),
"")</f>
        <v/>
      </c>
      <c r="E4715" t="str">
        <f>IF(HLOOKUP("Category",'vInfo (Imported)'!$1:$5000,A4715,FALSE)&gt;0,
HLOOKUP("Category",'vInfo (Imported)'!$1:$5000,A4715,FALSE),
"")</f>
        <v/>
      </c>
      <c r="F4715" t="str">
        <f>IF(HLOOKUP("OS according to the configuration file",'vInfo (Imported)'!$1:$5000,A4715,FALSE)&gt;0,
HLOOKUP("OS according to the configuration file",'vInfo (Imported)'!$1:$5000,A4715,FALSE),
"")</f>
        <v/>
      </c>
      <c r="G4715" s="1" t="str">
        <f>IF(HLOOKUP("Cluster",'vInfo (Imported)'!$1:$5000,A4715,FALSE)&gt;0,
HLOOKUP("Cluster",'vInfo (Imported)'!$1:$5000,A4715,FALSE),
"")</f>
        <v/>
      </c>
      <c r="K4715" s="28">
        <f>'vCluster (Imported)'!A4715</f>
        <v>0</v>
      </c>
      <c r="L4715">
        <f t="shared" si="441"/>
        <v>0</v>
      </c>
      <c r="M4715">
        <f t="shared" si="442"/>
        <v>0</v>
      </c>
      <c r="N4715">
        <f t="shared" si="443"/>
        <v>0</v>
      </c>
      <c r="O4715" s="1">
        <f t="shared" si="444"/>
        <v>0</v>
      </c>
      <c r="P4715">
        <f>SUMIFS('vCluster (Imported)'!$G:$G,'vCluster (Imported)'!$A:$A,K4715)</f>
        <v>0</v>
      </c>
      <c r="Q4715">
        <f t="shared" si="445"/>
        <v>0</v>
      </c>
    </row>
    <row r="4716" spans="1:17" x14ac:dyDescent="0.3">
      <c r="A4716">
        <f t="shared" si="440"/>
        <v>4716</v>
      </c>
      <c r="B4716" t="str">
        <f>IF(HLOOKUP("Memory",'vInfo (Imported)'!$1:$5000,A4716,FALSE)&gt;0,HLOOKUP("Memory",'vInfo (Imported)'!$1:$5000,A4716,FALSE),"")</f>
        <v/>
      </c>
      <c r="C4716" t="str">
        <f>IF(HLOOKUP("CPUs",'vInfo (Imported)'!$1:$5000,A4716,FALSE)&gt;0,
HLOOKUP("CPUs",'vInfo (Imported)'!$1:$5000,A4716,FALSE),
"")</f>
        <v/>
      </c>
      <c r="D4716" t="str">
        <f>IF(HLOOKUP($D$1,'vInfo (Imported)'!$1:$5000,A4716,FALSE)&gt;0,
HLOOKUP($D$1,'vInfo (Imported)'!$1:$5000,A4716,FALSE),
"")</f>
        <v/>
      </c>
      <c r="E4716" t="str">
        <f>IF(HLOOKUP("Category",'vInfo (Imported)'!$1:$5000,A4716,FALSE)&gt;0,
HLOOKUP("Category",'vInfo (Imported)'!$1:$5000,A4716,FALSE),
"")</f>
        <v/>
      </c>
      <c r="F4716" t="str">
        <f>IF(HLOOKUP("OS according to the configuration file",'vInfo (Imported)'!$1:$5000,A4716,FALSE)&gt;0,
HLOOKUP("OS according to the configuration file",'vInfo (Imported)'!$1:$5000,A4716,FALSE),
"")</f>
        <v/>
      </c>
      <c r="G4716" s="1" t="str">
        <f>IF(HLOOKUP("Cluster",'vInfo (Imported)'!$1:$5000,A4716,FALSE)&gt;0,
HLOOKUP("Cluster",'vInfo (Imported)'!$1:$5000,A4716,FALSE),
"")</f>
        <v/>
      </c>
      <c r="K4716" s="28">
        <f>'vCluster (Imported)'!A4716</f>
        <v>0</v>
      </c>
      <c r="L4716">
        <f t="shared" si="441"/>
        <v>0</v>
      </c>
      <c r="M4716">
        <f t="shared" si="442"/>
        <v>0</v>
      </c>
      <c r="N4716">
        <f t="shared" si="443"/>
        <v>0</v>
      </c>
      <c r="O4716" s="1">
        <f t="shared" si="444"/>
        <v>0</v>
      </c>
      <c r="P4716">
        <f>SUMIFS('vCluster (Imported)'!$G:$G,'vCluster (Imported)'!$A:$A,K4716)</f>
        <v>0</v>
      </c>
      <c r="Q4716">
        <f t="shared" si="445"/>
        <v>0</v>
      </c>
    </row>
    <row r="4717" spans="1:17" x14ac:dyDescent="0.3">
      <c r="A4717">
        <f t="shared" si="440"/>
        <v>4717</v>
      </c>
      <c r="B4717" t="str">
        <f>IF(HLOOKUP("Memory",'vInfo (Imported)'!$1:$5000,A4717,FALSE)&gt;0,HLOOKUP("Memory",'vInfo (Imported)'!$1:$5000,A4717,FALSE),"")</f>
        <v/>
      </c>
      <c r="C4717" t="str">
        <f>IF(HLOOKUP("CPUs",'vInfo (Imported)'!$1:$5000,A4717,FALSE)&gt;0,
HLOOKUP("CPUs",'vInfo (Imported)'!$1:$5000,A4717,FALSE),
"")</f>
        <v/>
      </c>
      <c r="D4717" t="str">
        <f>IF(HLOOKUP($D$1,'vInfo (Imported)'!$1:$5000,A4717,FALSE)&gt;0,
HLOOKUP($D$1,'vInfo (Imported)'!$1:$5000,A4717,FALSE),
"")</f>
        <v/>
      </c>
      <c r="E4717" t="str">
        <f>IF(HLOOKUP("Category",'vInfo (Imported)'!$1:$5000,A4717,FALSE)&gt;0,
HLOOKUP("Category",'vInfo (Imported)'!$1:$5000,A4717,FALSE),
"")</f>
        <v/>
      </c>
      <c r="F4717" t="str">
        <f>IF(HLOOKUP("OS according to the configuration file",'vInfo (Imported)'!$1:$5000,A4717,FALSE)&gt;0,
HLOOKUP("OS according to the configuration file",'vInfo (Imported)'!$1:$5000,A4717,FALSE),
"")</f>
        <v/>
      </c>
      <c r="G4717" s="1" t="str">
        <f>IF(HLOOKUP("Cluster",'vInfo (Imported)'!$1:$5000,A4717,FALSE)&gt;0,
HLOOKUP("Cluster",'vInfo (Imported)'!$1:$5000,A4717,FALSE),
"")</f>
        <v/>
      </c>
      <c r="K4717" s="28">
        <f>'vCluster (Imported)'!A4717</f>
        <v>0</v>
      </c>
      <c r="L4717">
        <f t="shared" si="441"/>
        <v>0</v>
      </c>
      <c r="M4717">
        <f t="shared" si="442"/>
        <v>0</v>
      </c>
      <c r="N4717">
        <f t="shared" si="443"/>
        <v>0</v>
      </c>
      <c r="O4717" s="1">
        <f t="shared" si="444"/>
        <v>0</v>
      </c>
      <c r="P4717">
        <f>SUMIFS('vCluster (Imported)'!$G:$G,'vCluster (Imported)'!$A:$A,K4717)</f>
        <v>0</v>
      </c>
      <c r="Q4717">
        <f t="shared" si="445"/>
        <v>0</v>
      </c>
    </row>
    <row r="4718" spans="1:17" x14ac:dyDescent="0.3">
      <c r="A4718">
        <f t="shared" si="440"/>
        <v>4718</v>
      </c>
      <c r="B4718" t="str">
        <f>IF(HLOOKUP("Memory",'vInfo (Imported)'!$1:$5000,A4718,FALSE)&gt;0,HLOOKUP("Memory",'vInfo (Imported)'!$1:$5000,A4718,FALSE),"")</f>
        <v/>
      </c>
      <c r="C4718" t="str">
        <f>IF(HLOOKUP("CPUs",'vInfo (Imported)'!$1:$5000,A4718,FALSE)&gt;0,
HLOOKUP("CPUs",'vInfo (Imported)'!$1:$5000,A4718,FALSE),
"")</f>
        <v/>
      </c>
      <c r="D4718" t="str">
        <f>IF(HLOOKUP($D$1,'vInfo (Imported)'!$1:$5000,A4718,FALSE)&gt;0,
HLOOKUP($D$1,'vInfo (Imported)'!$1:$5000,A4718,FALSE),
"")</f>
        <v/>
      </c>
      <c r="E4718" t="str">
        <f>IF(HLOOKUP("Category",'vInfo (Imported)'!$1:$5000,A4718,FALSE)&gt;0,
HLOOKUP("Category",'vInfo (Imported)'!$1:$5000,A4718,FALSE),
"")</f>
        <v/>
      </c>
      <c r="F4718" t="str">
        <f>IF(HLOOKUP("OS according to the configuration file",'vInfo (Imported)'!$1:$5000,A4718,FALSE)&gt;0,
HLOOKUP("OS according to the configuration file",'vInfo (Imported)'!$1:$5000,A4718,FALSE),
"")</f>
        <v/>
      </c>
      <c r="G4718" s="1" t="str">
        <f>IF(HLOOKUP("Cluster",'vInfo (Imported)'!$1:$5000,A4718,FALSE)&gt;0,
HLOOKUP("Cluster",'vInfo (Imported)'!$1:$5000,A4718,FALSE),
"")</f>
        <v/>
      </c>
      <c r="K4718" s="28">
        <f>'vCluster (Imported)'!A4718</f>
        <v>0</v>
      </c>
      <c r="L4718">
        <f t="shared" si="441"/>
        <v>0</v>
      </c>
      <c r="M4718">
        <f t="shared" si="442"/>
        <v>0</v>
      </c>
      <c r="N4718">
        <f t="shared" si="443"/>
        <v>0</v>
      </c>
      <c r="O4718" s="1">
        <f t="shared" si="444"/>
        <v>0</v>
      </c>
      <c r="P4718">
        <f>SUMIFS('vCluster (Imported)'!$G:$G,'vCluster (Imported)'!$A:$A,K4718)</f>
        <v>0</v>
      </c>
      <c r="Q4718">
        <f t="shared" si="445"/>
        <v>0</v>
      </c>
    </row>
    <row r="4719" spans="1:17" x14ac:dyDescent="0.3">
      <c r="A4719">
        <f t="shared" si="440"/>
        <v>4719</v>
      </c>
      <c r="B4719" t="str">
        <f>IF(HLOOKUP("Memory",'vInfo (Imported)'!$1:$5000,A4719,FALSE)&gt;0,HLOOKUP("Memory",'vInfo (Imported)'!$1:$5000,A4719,FALSE),"")</f>
        <v/>
      </c>
      <c r="C4719" t="str">
        <f>IF(HLOOKUP("CPUs",'vInfo (Imported)'!$1:$5000,A4719,FALSE)&gt;0,
HLOOKUP("CPUs",'vInfo (Imported)'!$1:$5000,A4719,FALSE),
"")</f>
        <v/>
      </c>
      <c r="D4719" t="str">
        <f>IF(HLOOKUP($D$1,'vInfo (Imported)'!$1:$5000,A4719,FALSE)&gt;0,
HLOOKUP($D$1,'vInfo (Imported)'!$1:$5000,A4719,FALSE),
"")</f>
        <v/>
      </c>
      <c r="E4719" t="str">
        <f>IF(HLOOKUP("Category",'vInfo (Imported)'!$1:$5000,A4719,FALSE)&gt;0,
HLOOKUP("Category",'vInfo (Imported)'!$1:$5000,A4719,FALSE),
"")</f>
        <v/>
      </c>
      <c r="F4719" t="str">
        <f>IF(HLOOKUP("OS according to the configuration file",'vInfo (Imported)'!$1:$5000,A4719,FALSE)&gt;0,
HLOOKUP("OS according to the configuration file",'vInfo (Imported)'!$1:$5000,A4719,FALSE),
"")</f>
        <v/>
      </c>
      <c r="G4719" s="1" t="str">
        <f>IF(HLOOKUP("Cluster",'vInfo (Imported)'!$1:$5000,A4719,FALSE)&gt;0,
HLOOKUP("Cluster",'vInfo (Imported)'!$1:$5000,A4719,FALSE),
"")</f>
        <v/>
      </c>
      <c r="K4719" s="28">
        <f>'vCluster (Imported)'!A4719</f>
        <v>0</v>
      </c>
      <c r="L4719">
        <f t="shared" si="441"/>
        <v>0</v>
      </c>
      <c r="M4719">
        <f t="shared" si="442"/>
        <v>0</v>
      </c>
      <c r="N4719">
        <f t="shared" si="443"/>
        <v>0</v>
      </c>
      <c r="O4719" s="1">
        <f t="shared" si="444"/>
        <v>0</v>
      </c>
      <c r="P4719">
        <f>SUMIFS('vCluster (Imported)'!$G:$G,'vCluster (Imported)'!$A:$A,K4719)</f>
        <v>0</v>
      </c>
      <c r="Q4719">
        <f t="shared" si="445"/>
        <v>0</v>
      </c>
    </row>
    <row r="4720" spans="1:17" x14ac:dyDescent="0.3">
      <c r="A4720">
        <f t="shared" si="440"/>
        <v>4720</v>
      </c>
      <c r="B4720" t="str">
        <f>IF(HLOOKUP("Memory",'vInfo (Imported)'!$1:$5000,A4720,FALSE)&gt;0,HLOOKUP("Memory",'vInfo (Imported)'!$1:$5000,A4720,FALSE),"")</f>
        <v/>
      </c>
      <c r="C4720" t="str">
        <f>IF(HLOOKUP("CPUs",'vInfo (Imported)'!$1:$5000,A4720,FALSE)&gt;0,
HLOOKUP("CPUs",'vInfo (Imported)'!$1:$5000,A4720,FALSE),
"")</f>
        <v/>
      </c>
      <c r="D4720" t="str">
        <f>IF(HLOOKUP($D$1,'vInfo (Imported)'!$1:$5000,A4720,FALSE)&gt;0,
HLOOKUP($D$1,'vInfo (Imported)'!$1:$5000,A4720,FALSE),
"")</f>
        <v/>
      </c>
      <c r="E4720" t="str">
        <f>IF(HLOOKUP("Category",'vInfo (Imported)'!$1:$5000,A4720,FALSE)&gt;0,
HLOOKUP("Category",'vInfo (Imported)'!$1:$5000,A4720,FALSE),
"")</f>
        <v/>
      </c>
      <c r="F4720" t="str">
        <f>IF(HLOOKUP("OS according to the configuration file",'vInfo (Imported)'!$1:$5000,A4720,FALSE)&gt;0,
HLOOKUP("OS according to the configuration file",'vInfo (Imported)'!$1:$5000,A4720,FALSE),
"")</f>
        <v/>
      </c>
      <c r="G4720" s="1" t="str">
        <f>IF(HLOOKUP("Cluster",'vInfo (Imported)'!$1:$5000,A4720,FALSE)&gt;0,
HLOOKUP("Cluster",'vInfo (Imported)'!$1:$5000,A4720,FALSE),
"")</f>
        <v/>
      </c>
      <c r="K4720" s="28">
        <f>'vCluster (Imported)'!A4720</f>
        <v>0</v>
      </c>
      <c r="L4720">
        <f t="shared" si="441"/>
        <v>0</v>
      </c>
      <c r="M4720">
        <f t="shared" si="442"/>
        <v>0</v>
      </c>
      <c r="N4720">
        <f t="shared" si="443"/>
        <v>0</v>
      </c>
      <c r="O4720" s="1">
        <f t="shared" si="444"/>
        <v>0</v>
      </c>
      <c r="P4720">
        <f>SUMIFS('vCluster (Imported)'!$G:$G,'vCluster (Imported)'!$A:$A,K4720)</f>
        <v>0</v>
      </c>
      <c r="Q4720">
        <f t="shared" si="445"/>
        <v>0</v>
      </c>
    </row>
    <row r="4721" spans="1:17" x14ac:dyDescent="0.3">
      <c r="A4721">
        <f t="shared" si="440"/>
        <v>4721</v>
      </c>
      <c r="B4721" t="str">
        <f>IF(HLOOKUP("Memory",'vInfo (Imported)'!$1:$5000,A4721,FALSE)&gt;0,HLOOKUP("Memory",'vInfo (Imported)'!$1:$5000,A4721,FALSE),"")</f>
        <v/>
      </c>
      <c r="C4721" t="str">
        <f>IF(HLOOKUP("CPUs",'vInfo (Imported)'!$1:$5000,A4721,FALSE)&gt;0,
HLOOKUP("CPUs",'vInfo (Imported)'!$1:$5000,A4721,FALSE),
"")</f>
        <v/>
      </c>
      <c r="D4721" t="str">
        <f>IF(HLOOKUP($D$1,'vInfo (Imported)'!$1:$5000,A4721,FALSE)&gt;0,
HLOOKUP($D$1,'vInfo (Imported)'!$1:$5000,A4721,FALSE),
"")</f>
        <v/>
      </c>
      <c r="E4721" t="str">
        <f>IF(HLOOKUP("Category",'vInfo (Imported)'!$1:$5000,A4721,FALSE)&gt;0,
HLOOKUP("Category",'vInfo (Imported)'!$1:$5000,A4721,FALSE),
"")</f>
        <v/>
      </c>
      <c r="F4721" t="str">
        <f>IF(HLOOKUP("OS according to the configuration file",'vInfo (Imported)'!$1:$5000,A4721,FALSE)&gt;0,
HLOOKUP("OS according to the configuration file",'vInfo (Imported)'!$1:$5000,A4721,FALSE),
"")</f>
        <v/>
      </c>
      <c r="G4721" s="1" t="str">
        <f>IF(HLOOKUP("Cluster",'vInfo (Imported)'!$1:$5000,A4721,FALSE)&gt;0,
HLOOKUP("Cluster",'vInfo (Imported)'!$1:$5000,A4721,FALSE),
"")</f>
        <v/>
      </c>
      <c r="K4721" s="28">
        <f>'vCluster (Imported)'!A4721</f>
        <v>0</v>
      </c>
      <c r="L4721">
        <f t="shared" si="441"/>
        <v>0</v>
      </c>
      <c r="M4721">
        <f t="shared" si="442"/>
        <v>0</v>
      </c>
      <c r="N4721">
        <f t="shared" si="443"/>
        <v>0</v>
      </c>
      <c r="O4721" s="1">
        <f t="shared" si="444"/>
        <v>0</v>
      </c>
      <c r="P4721">
        <f>SUMIFS('vCluster (Imported)'!$G:$G,'vCluster (Imported)'!$A:$A,K4721)</f>
        <v>0</v>
      </c>
      <c r="Q4721">
        <f t="shared" si="445"/>
        <v>0</v>
      </c>
    </row>
    <row r="4722" spans="1:17" x14ac:dyDescent="0.3">
      <c r="A4722">
        <f t="shared" si="440"/>
        <v>4722</v>
      </c>
      <c r="B4722" t="str">
        <f>IF(HLOOKUP("Memory",'vInfo (Imported)'!$1:$5000,A4722,FALSE)&gt;0,HLOOKUP("Memory",'vInfo (Imported)'!$1:$5000,A4722,FALSE),"")</f>
        <v/>
      </c>
      <c r="C4722" t="str">
        <f>IF(HLOOKUP("CPUs",'vInfo (Imported)'!$1:$5000,A4722,FALSE)&gt;0,
HLOOKUP("CPUs",'vInfo (Imported)'!$1:$5000,A4722,FALSE),
"")</f>
        <v/>
      </c>
      <c r="D4722" t="str">
        <f>IF(HLOOKUP($D$1,'vInfo (Imported)'!$1:$5000,A4722,FALSE)&gt;0,
HLOOKUP($D$1,'vInfo (Imported)'!$1:$5000,A4722,FALSE),
"")</f>
        <v/>
      </c>
      <c r="E4722" t="str">
        <f>IF(HLOOKUP("Category",'vInfo (Imported)'!$1:$5000,A4722,FALSE)&gt;0,
HLOOKUP("Category",'vInfo (Imported)'!$1:$5000,A4722,FALSE),
"")</f>
        <v/>
      </c>
      <c r="F4722" t="str">
        <f>IF(HLOOKUP("OS according to the configuration file",'vInfo (Imported)'!$1:$5000,A4722,FALSE)&gt;0,
HLOOKUP("OS according to the configuration file",'vInfo (Imported)'!$1:$5000,A4722,FALSE),
"")</f>
        <v/>
      </c>
      <c r="G4722" s="1" t="str">
        <f>IF(HLOOKUP("Cluster",'vInfo (Imported)'!$1:$5000,A4722,FALSE)&gt;0,
HLOOKUP("Cluster",'vInfo (Imported)'!$1:$5000,A4722,FALSE),
"")</f>
        <v/>
      </c>
      <c r="K4722" s="28">
        <f>'vCluster (Imported)'!A4722</f>
        <v>0</v>
      </c>
      <c r="L4722">
        <f t="shared" si="441"/>
        <v>0</v>
      </c>
      <c r="M4722">
        <f t="shared" si="442"/>
        <v>0</v>
      </c>
      <c r="N4722">
        <f t="shared" si="443"/>
        <v>0</v>
      </c>
      <c r="O4722" s="1">
        <f t="shared" si="444"/>
        <v>0</v>
      </c>
      <c r="P4722">
        <f>SUMIFS('vCluster (Imported)'!$G:$G,'vCluster (Imported)'!$A:$A,K4722)</f>
        <v>0</v>
      </c>
      <c r="Q4722">
        <f t="shared" si="445"/>
        <v>0</v>
      </c>
    </row>
    <row r="4723" spans="1:17" x14ac:dyDescent="0.3">
      <c r="A4723">
        <f t="shared" si="440"/>
        <v>4723</v>
      </c>
      <c r="B4723" t="str">
        <f>IF(HLOOKUP("Memory",'vInfo (Imported)'!$1:$5000,A4723,FALSE)&gt;0,HLOOKUP("Memory",'vInfo (Imported)'!$1:$5000,A4723,FALSE),"")</f>
        <v/>
      </c>
      <c r="C4723" t="str">
        <f>IF(HLOOKUP("CPUs",'vInfo (Imported)'!$1:$5000,A4723,FALSE)&gt;0,
HLOOKUP("CPUs",'vInfo (Imported)'!$1:$5000,A4723,FALSE),
"")</f>
        <v/>
      </c>
      <c r="D4723" t="str">
        <f>IF(HLOOKUP($D$1,'vInfo (Imported)'!$1:$5000,A4723,FALSE)&gt;0,
HLOOKUP($D$1,'vInfo (Imported)'!$1:$5000,A4723,FALSE),
"")</f>
        <v/>
      </c>
      <c r="E4723" t="str">
        <f>IF(HLOOKUP("Category",'vInfo (Imported)'!$1:$5000,A4723,FALSE)&gt;0,
HLOOKUP("Category",'vInfo (Imported)'!$1:$5000,A4723,FALSE),
"")</f>
        <v/>
      </c>
      <c r="F4723" t="str">
        <f>IF(HLOOKUP("OS according to the configuration file",'vInfo (Imported)'!$1:$5000,A4723,FALSE)&gt;0,
HLOOKUP("OS according to the configuration file",'vInfo (Imported)'!$1:$5000,A4723,FALSE),
"")</f>
        <v/>
      </c>
      <c r="G4723" s="1" t="str">
        <f>IF(HLOOKUP("Cluster",'vInfo (Imported)'!$1:$5000,A4723,FALSE)&gt;0,
HLOOKUP("Cluster",'vInfo (Imported)'!$1:$5000,A4723,FALSE),
"")</f>
        <v/>
      </c>
      <c r="K4723" s="28">
        <f>'vCluster (Imported)'!A4723</f>
        <v>0</v>
      </c>
      <c r="L4723">
        <f t="shared" si="441"/>
        <v>0</v>
      </c>
      <c r="M4723">
        <f t="shared" si="442"/>
        <v>0</v>
      </c>
      <c r="N4723">
        <f t="shared" si="443"/>
        <v>0</v>
      </c>
      <c r="O4723" s="1">
        <f t="shared" si="444"/>
        <v>0</v>
      </c>
      <c r="P4723">
        <f>SUMIFS('vCluster (Imported)'!$G:$G,'vCluster (Imported)'!$A:$A,K4723)</f>
        <v>0</v>
      </c>
      <c r="Q4723">
        <f t="shared" si="445"/>
        <v>0</v>
      </c>
    </row>
    <row r="4724" spans="1:17" x14ac:dyDescent="0.3">
      <c r="A4724">
        <f t="shared" si="440"/>
        <v>4724</v>
      </c>
      <c r="B4724" t="str">
        <f>IF(HLOOKUP("Memory",'vInfo (Imported)'!$1:$5000,A4724,FALSE)&gt;0,HLOOKUP("Memory",'vInfo (Imported)'!$1:$5000,A4724,FALSE),"")</f>
        <v/>
      </c>
      <c r="C4724" t="str">
        <f>IF(HLOOKUP("CPUs",'vInfo (Imported)'!$1:$5000,A4724,FALSE)&gt;0,
HLOOKUP("CPUs",'vInfo (Imported)'!$1:$5000,A4724,FALSE),
"")</f>
        <v/>
      </c>
      <c r="D4724" t="str">
        <f>IF(HLOOKUP($D$1,'vInfo (Imported)'!$1:$5000,A4724,FALSE)&gt;0,
HLOOKUP($D$1,'vInfo (Imported)'!$1:$5000,A4724,FALSE),
"")</f>
        <v/>
      </c>
      <c r="E4724" t="str">
        <f>IF(HLOOKUP("Category",'vInfo (Imported)'!$1:$5000,A4724,FALSE)&gt;0,
HLOOKUP("Category",'vInfo (Imported)'!$1:$5000,A4724,FALSE),
"")</f>
        <v/>
      </c>
      <c r="F4724" t="str">
        <f>IF(HLOOKUP("OS according to the configuration file",'vInfo (Imported)'!$1:$5000,A4724,FALSE)&gt;0,
HLOOKUP("OS according to the configuration file",'vInfo (Imported)'!$1:$5000,A4724,FALSE),
"")</f>
        <v/>
      </c>
      <c r="G4724" s="1" t="str">
        <f>IF(HLOOKUP("Cluster",'vInfo (Imported)'!$1:$5000,A4724,FALSE)&gt;0,
HLOOKUP("Cluster",'vInfo (Imported)'!$1:$5000,A4724,FALSE),
"")</f>
        <v/>
      </c>
      <c r="K4724" s="28">
        <f>'vCluster (Imported)'!A4724</f>
        <v>0</v>
      </c>
      <c r="L4724">
        <f t="shared" si="441"/>
        <v>0</v>
      </c>
      <c r="M4724">
        <f t="shared" si="442"/>
        <v>0</v>
      </c>
      <c r="N4724">
        <f t="shared" si="443"/>
        <v>0</v>
      </c>
      <c r="O4724" s="1">
        <f t="shared" si="444"/>
        <v>0</v>
      </c>
      <c r="P4724">
        <f>SUMIFS('vCluster (Imported)'!$G:$G,'vCluster (Imported)'!$A:$A,K4724)</f>
        <v>0</v>
      </c>
      <c r="Q4724">
        <f t="shared" si="445"/>
        <v>0</v>
      </c>
    </row>
    <row r="4725" spans="1:17" x14ac:dyDescent="0.3">
      <c r="A4725">
        <f t="shared" si="440"/>
        <v>4725</v>
      </c>
      <c r="B4725" t="str">
        <f>IF(HLOOKUP("Memory",'vInfo (Imported)'!$1:$5000,A4725,FALSE)&gt;0,HLOOKUP("Memory",'vInfo (Imported)'!$1:$5000,A4725,FALSE),"")</f>
        <v/>
      </c>
      <c r="C4725" t="str">
        <f>IF(HLOOKUP("CPUs",'vInfo (Imported)'!$1:$5000,A4725,FALSE)&gt;0,
HLOOKUP("CPUs",'vInfo (Imported)'!$1:$5000,A4725,FALSE),
"")</f>
        <v/>
      </c>
      <c r="D4725" t="str">
        <f>IF(HLOOKUP($D$1,'vInfo (Imported)'!$1:$5000,A4725,FALSE)&gt;0,
HLOOKUP($D$1,'vInfo (Imported)'!$1:$5000,A4725,FALSE),
"")</f>
        <v/>
      </c>
      <c r="E4725" t="str">
        <f>IF(HLOOKUP("Category",'vInfo (Imported)'!$1:$5000,A4725,FALSE)&gt;0,
HLOOKUP("Category",'vInfo (Imported)'!$1:$5000,A4725,FALSE),
"")</f>
        <v/>
      </c>
      <c r="F4725" t="str">
        <f>IF(HLOOKUP("OS according to the configuration file",'vInfo (Imported)'!$1:$5000,A4725,FALSE)&gt;0,
HLOOKUP("OS according to the configuration file",'vInfo (Imported)'!$1:$5000,A4725,FALSE),
"")</f>
        <v/>
      </c>
      <c r="G4725" s="1" t="str">
        <f>IF(HLOOKUP("Cluster",'vInfo (Imported)'!$1:$5000,A4725,FALSE)&gt;0,
HLOOKUP("Cluster",'vInfo (Imported)'!$1:$5000,A4725,FALSE),
"")</f>
        <v/>
      </c>
      <c r="K4725" s="28">
        <f>'vCluster (Imported)'!A4725</f>
        <v>0</v>
      </c>
      <c r="L4725">
        <f t="shared" si="441"/>
        <v>0</v>
      </c>
      <c r="M4725">
        <f t="shared" si="442"/>
        <v>0</v>
      </c>
      <c r="N4725">
        <f t="shared" si="443"/>
        <v>0</v>
      </c>
      <c r="O4725" s="1">
        <f t="shared" si="444"/>
        <v>0</v>
      </c>
      <c r="P4725">
        <f>SUMIFS('vCluster (Imported)'!$G:$G,'vCluster (Imported)'!$A:$A,K4725)</f>
        <v>0</v>
      </c>
      <c r="Q4725">
        <f t="shared" si="445"/>
        <v>0</v>
      </c>
    </row>
    <row r="4726" spans="1:17" x14ac:dyDescent="0.3">
      <c r="A4726">
        <f t="shared" si="440"/>
        <v>4726</v>
      </c>
      <c r="B4726" t="str">
        <f>IF(HLOOKUP("Memory",'vInfo (Imported)'!$1:$5000,A4726,FALSE)&gt;0,HLOOKUP("Memory",'vInfo (Imported)'!$1:$5000,A4726,FALSE),"")</f>
        <v/>
      </c>
      <c r="C4726" t="str">
        <f>IF(HLOOKUP("CPUs",'vInfo (Imported)'!$1:$5000,A4726,FALSE)&gt;0,
HLOOKUP("CPUs",'vInfo (Imported)'!$1:$5000,A4726,FALSE),
"")</f>
        <v/>
      </c>
      <c r="D4726" t="str">
        <f>IF(HLOOKUP($D$1,'vInfo (Imported)'!$1:$5000,A4726,FALSE)&gt;0,
HLOOKUP($D$1,'vInfo (Imported)'!$1:$5000,A4726,FALSE),
"")</f>
        <v/>
      </c>
      <c r="E4726" t="str">
        <f>IF(HLOOKUP("Category",'vInfo (Imported)'!$1:$5000,A4726,FALSE)&gt;0,
HLOOKUP("Category",'vInfo (Imported)'!$1:$5000,A4726,FALSE),
"")</f>
        <v/>
      </c>
      <c r="F4726" t="str">
        <f>IF(HLOOKUP("OS according to the configuration file",'vInfo (Imported)'!$1:$5000,A4726,FALSE)&gt;0,
HLOOKUP("OS according to the configuration file",'vInfo (Imported)'!$1:$5000,A4726,FALSE),
"")</f>
        <v/>
      </c>
      <c r="G4726" s="1" t="str">
        <f>IF(HLOOKUP("Cluster",'vInfo (Imported)'!$1:$5000,A4726,FALSE)&gt;0,
HLOOKUP("Cluster",'vInfo (Imported)'!$1:$5000,A4726,FALSE),
"")</f>
        <v/>
      </c>
      <c r="K4726" s="28">
        <f>'vCluster (Imported)'!A4726</f>
        <v>0</v>
      </c>
      <c r="L4726">
        <f t="shared" si="441"/>
        <v>0</v>
      </c>
      <c r="M4726">
        <f t="shared" si="442"/>
        <v>0</v>
      </c>
      <c r="N4726">
        <f t="shared" si="443"/>
        <v>0</v>
      </c>
      <c r="O4726" s="1">
        <f t="shared" si="444"/>
        <v>0</v>
      </c>
      <c r="P4726">
        <f>SUMIFS('vCluster (Imported)'!$G:$G,'vCluster (Imported)'!$A:$A,K4726)</f>
        <v>0</v>
      </c>
      <c r="Q4726">
        <f t="shared" si="445"/>
        <v>0</v>
      </c>
    </row>
    <row r="4727" spans="1:17" x14ac:dyDescent="0.3">
      <c r="A4727">
        <f t="shared" si="440"/>
        <v>4727</v>
      </c>
      <c r="B4727" t="str">
        <f>IF(HLOOKUP("Memory",'vInfo (Imported)'!$1:$5000,A4727,FALSE)&gt;0,HLOOKUP("Memory",'vInfo (Imported)'!$1:$5000,A4727,FALSE),"")</f>
        <v/>
      </c>
      <c r="C4727" t="str">
        <f>IF(HLOOKUP("CPUs",'vInfo (Imported)'!$1:$5000,A4727,FALSE)&gt;0,
HLOOKUP("CPUs",'vInfo (Imported)'!$1:$5000,A4727,FALSE),
"")</f>
        <v/>
      </c>
      <c r="D4727" t="str">
        <f>IF(HLOOKUP($D$1,'vInfo (Imported)'!$1:$5000,A4727,FALSE)&gt;0,
HLOOKUP($D$1,'vInfo (Imported)'!$1:$5000,A4727,FALSE),
"")</f>
        <v/>
      </c>
      <c r="E4727" t="str">
        <f>IF(HLOOKUP("Category",'vInfo (Imported)'!$1:$5000,A4727,FALSE)&gt;0,
HLOOKUP("Category",'vInfo (Imported)'!$1:$5000,A4727,FALSE),
"")</f>
        <v/>
      </c>
      <c r="F4727" t="str">
        <f>IF(HLOOKUP("OS according to the configuration file",'vInfo (Imported)'!$1:$5000,A4727,FALSE)&gt;0,
HLOOKUP("OS according to the configuration file",'vInfo (Imported)'!$1:$5000,A4727,FALSE),
"")</f>
        <v/>
      </c>
      <c r="G4727" s="1" t="str">
        <f>IF(HLOOKUP("Cluster",'vInfo (Imported)'!$1:$5000,A4727,FALSE)&gt;0,
HLOOKUP("Cluster",'vInfo (Imported)'!$1:$5000,A4727,FALSE),
"")</f>
        <v/>
      </c>
      <c r="K4727" s="28">
        <f>'vCluster (Imported)'!A4727</f>
        <v>0</v>
      </c>
      <c r="L4727">
        <f t="shared" si="441"/>
        <v>0</v>
      </c>
      <c r="M4727">
        <f t="shared" si="442"/>
        <v>0</v>
      </c>
      <c r="N4727">
        <f t="shared" si="443"/>
        <v>0</v>
      </c>
      <c r="O4727" s="1">
        <f t="shared" si="444"/>
        <v>0</v>
      </c>
      <c r="P4727">
        <f>SUMIFS('vCluster (Imported)'!$G:$G,'vCluster (Imported)'!$A:$A,K4727)</f>
        <v>0</v>
      </c>
      <c r="Q4727">
        <f t="shared" si="445"/>
        <v>0</v>
      </c>
    </row>
    <row r="4728" spans="1:17" x14ac:dyDescent="0.3">
      <c r="A4728">
        <f t="shared" si="440"/>
        <v>4728</v>
      </c>
      <c r="B4728" t="str">
        <f>IF(HLOOKUP("Memory",'vInfo (Imported)'!$1:$5000,A4728,FALSE)&gt;0,HLOOKUP("Memory",'vInfo (Imported)'!$1:$5000,A4728,FALSE),"")</f>
        <v/>
      </c>
      <c r="C4728" t="str">
        <f>IF(HLOOKUP("CPUs",'vInfo (Imported)'!$1:$5000,A4728,FALSE)&gt;0,
HLOOKUP("CPUs",'vInfo (Imported)'!$1:$5000,A4728,FALSE),
"")</f>
        <v/>
      </c>
      <c r="D4728" t="str">
        <f>IF(HLOOKUP($D$1,'vInfo (Imported)'!$1:$5000,A4728,FALSE)&gt;0,
HLOOKUP($D$1,'vInfo (Imported)'!$1:$5000,A4728,FALSE),
"")</f>
        <v/>
      </c>
      <c r="E4728" t="str">
        <f>IF(HLOOKUP("Category",'vInfo (Imported)'!$1:$5000,A4728,FALSE)&gt;0,
HLOOKUP("Category",'vInfo (Imported)'!$1:$5000,A4728,FALSE),
"")</f>
        <v/>
      </c>
      <c r="F4728" t="str">
        <f>IF(HLOOKUP("OS according to the configuration file",'vInfo (Imported)'!$1:$5000,A4728,FALSE)&gt;0,
HLOOKUP("OS according to the configuration file",'vInfo (Imported)'!$1:$5000,A4728,FALSE),
"")</f>
        <v/>
      </c>
      <c r="G4728" s="1" t="str">
        <f>IF(HLOOKUP("Cluster",'vInfo (Imported)'!$1:$5000,A4728,FALSE)&gt;0,
HLOOKUP("Cluster",'vInfo (Imported)'!$1:$5000,A4728,FALSE),
"")</f>
        <v/>
      </c>
      <c r="K4728" s="28">
        <f>'vCluster (Imported)'!A4728</f>
        <v>0</v>
      </c>
      <c r="L4728">
        <f t="shared" si="441"/>
        <v>0</v>
      </c>
      <c r="M4728">
        <f t="shared" si="442"/>
        <v>0</v>
      </c>
      <c r="N4728">
        <f t="shared" si="443"/>
        <v>0</v>
      </c>
      <c r="O4728" s="1">
        <f t="shared" si="444"/>
        <v>0</v>
      </c>
      <c r="P4728">
        <f>SUMIFS('vCluster (Imported)'!$G:$G,'vCluster (Imported)'!$A:$A,K4728)</f>
        <v>0</v>
      </c>
      <c r="Q4728">
        <f t="shared" si="445"/>
        <v>0</v>
      </c>
    </row>
    <row r="4729" spans="1:17" x14ac:dyDescent="0.3">
      <c r="A4729">
        <f t="shared" si="440"/>
        <v>4729</v>
      </c>
      <c r="B4729" t="str">
        <f>IF(HLOOKUP("Memory",'vInfo (Imported)'!$1:$5000,A4729,FALSE)&gt;0,HLOOKUP("Memory",'vInfo (Imported)'!$1:$5000,A4729,FALSE),"")</f>
        <v/>
      </c>
      <c r="C4729" t="str">
        <f>IF(HLOOKUP("CPUs",'vInfo (Imported)'!$1:$5000,A4729,FALSE)&gt;0,
HLOOKUP("CPUs",'vInfo (Imported)'!$1:$5000,A4729,FALSE),
"")</f>
        <v/>
      </c>
      <c r="D4729" t="str">
        <f>IF(HLOOKUP($D$1,'vInfo (Imported)'!$1:$5000,A4729,FALSE)&gt;0,
HLOOKUP($D$1,'vInfo (Imported)'!$1:$5000,A4729,FALSE),
"")</f>
        <v/>
      </c>
      <c r="E4729" t="str">
        <f>IF(HLOOKUP("Category",'vInfo (Imported)'!$1:$5000,A4729,FALSE)&gt;0,
HLOOKUP("Category",'vInfo (Imported)'!$1:$5000,A4729,FALSE),
"")</f>
        <v/>
      </c>
      <c r="F4729" t="str">
        <f>IF(HLOOKUP("OS according to the configuration file",'vInfo (Imported)'!$1:$5000,A4729,FALSE)&gt;0,
HLOOKUP("OS according to the configuration file",'vInfo (Imported)'!$1:$5000,A4729,FALSE),
"")</f>
        <v/>
      </c>
      <c r="G4729" s="1" t="str">
        <f>IF(HLOOKUP("Cluster",'vInfo (Imported)'!$1:$5000,A4729,FALSE)&gt;0,
HLOOKUP("Cluster",'vInfo (Imported)'!$1:$5000,A4729,FALSE),
"")</f>
        <v/>
      </c>
      <c r="K4729" s="28">
        <f>'vCluster (Imported)'!A4729</f>
        <v>0</v>
      </c>
      <c r="L4729">
        <f t="shared" si="441"/>
        <v>0</v>
      </c>
      <c r="M4729">
        <f t="shared" si="442"/>
        <v>0</v>
      </c>
      <c r="N4729">
        <f t="shared" si="443"/>
        <v>0</v>
      </c>
      <c r="O4729" s="1">
        <f t="shared" si="444"/>
        <v>0</v>
      </c>
      <c r="P4729">
        <f>SUMIFS('vCluster (Imported)'!$G:$G,'vCluster (Imported)'!$A:$A,K4729)</f>
        <v>0</v>
      </c>
      <c r="Q4729">
        <f t="shared" si="445"/>
        <v>0</v>
      </c>
    </row>
    <row r="4730" spans="1:17" x14ac:dyDescent="0.3">
      <c r="A4730">
        <f t="shared" si="440"/>
        <v>4730</v>
      </c>
      <c r="B4730" t="str">
        <f>IF(HLOOKUP("Memory",'vInfo (Imported)'!$1:$5000,A4730,FALSE)&gt;0,HLOOKUP("Memory",'vInfo (Imported)'!$1:$5000,A4730,FALSE),"")</f>
        <v/>
      </c>
      <c r="C4730" t="str">
        <f>IF(HLOOKUP("CPUs",'vInfo (Imported)'!$1:$5000,A4730,FALSE)&gt;0,
HLOOKUP("CPUs",'vInfo (Imported)'!$1:$5000,A4730,FALSE),
"")</f>
        <v/>
      </c>
      <c r="D4730" t="str">
        <f>IF(HLOOKUP($D$1,'vInfo (Imported)'!$1:$5000,A4730,FALSE)&gt;0,
HLOOKUP($D$1,'vInfo (Imported)'!$1:$5000,A4730,FALSE),
"")</f>
        <v/>
      </c>
      <c r="E4730" t="str">
        <f>IF(HLOOKUP("Category",'vInfo (Imported)'!$1:$5000,A4730,FALSE)&gt;0,
HLOOKUP("Category",'vInfo (Imported)'!$1:$5000,A4730,FALSE),
"")</f>
        <v/>
      </c>
      <c r="F4730" t="str">
        <f>IF(HLOOKUP("OS according to the configuration file",'vInfo (Imported)'!$1:$5000,A4730,FALSE)&gt;0,
HLOOKUP("OS according to the configuration file",'vInfo (Imported)'!$1:$5000,A4730,FALSE),
"")</f>
        <v/>
      </c>
      <c r="G4730" s="1" t="str">
        <f>IF(HLOOKUP("Cluster",'vInfo (Imported)'!$1:$5000,A4730,FALSE)&gt;0,
HLOOKUP("Cluster",'vInfo (Imported)'!$1:$5000,A4730,FALSE),
"")</f>
        <v/>
      </c>
      <c r="K4730" s="28">
        <f>'vCluster (Imported)'!A4730</f>
        <v>0</v>
      </c>
      <c r="L4730">
        <f t="shared" si="441"/>
        <v>0</v>
      </c>
      <c r="M4730">
        <f t="shared" si="442"/>
        <v>0</v>
      </c>
      <c r="N4730">
        <f t="shared" si="443"/>
        <v>0</v>
      </c>
      <c r="O4730" s="1">
        <f t="shared" si="444"/>
        <v>0</v>
      </c>
      <c r="P4730">
        <f>SUMIFS('vCluster (Imported)'!$G:$G,'vCluster (Imported)'!$A:$A,K4730)</f>
        <v>0</v>
      </c>
      <c r="Q4730">
        <f t="shared" si="445"/>
        <v>0</v>
      </c>
    </row>
    <row r="4731" spans="1:17" x14ac:dyDescent="0.3">
      <c r="A4731">
        <f t="shared" si="440"/>
        <v>4731</v>
      </c>
      <c r="B4731" t="str">
        <f>IF(HLOOKUP("Memory",'vInfo (Imported)'!$1:$5000,A4731,FALSE)&gt;0,HLOOKUP("Memory",'vInfo (Imported)'!$1:$5000,A4731,FALSE),"")</f>
        <v/>
      </c>
      <c r="C4731" t="str">
        <f>IF(HLOOKUP("CPUs",'vInfo (Imported)'!$1:$5000,A4731,FALSE)&gt;0,
HLOOKUP("CPUs",'vInfo (Imported)'!$1:$5000,A4731,FALSE),
"")</f>
        <v/>
      </c>
      <c r="D4731" t="str">
        <f>IF(HLOOKUP($D$1,'vInfo (Imported)'!$1:$5000,A4731,FALSE)&gt;0,
HLOOKUP($D$1,'vInfo (Imported)'!$1:$5000,A4731,FALSE),
"")</f>
        <v/>
      </c>
      <c r="E4731" t="str">
        <f>IF(HLOOKUP("Category",'vInfo (Imported)'!$1:$5000,A4731,FALSE)&gt;0,
HLOOKUP("Category",'vInfo (Imported)'!$1:$5000,A4731,FALSE),
"")</f>
        <v/>
      </c>
      <c r="F4731" t="str">
        <f>IF(HLOOKUP("OS according to the configuration file",'vInfo (Imported)'!$1:$5000,A4731,FALSE)&gt;0,
HLOOKUP("OS according to the configuration file",'vInfo (Imported)'!$1:$5000,A4731,FALSE),
"")</f>
        <v/>
      </c>
      <c r="G4731" s="1" t="str">
        <f>IF(HLOOKUP("Cluster",'vInfo (Imported)'!$1:$5000,A4731,FALSE)&gt;0,
HLOOKUP("Cluster",'vInfo (Imported)'!$1:$5000,A4731,FALSE),
"")</f>
        <v/>
      </c>
      <c r="K4731" s="28">
        <f>'vCluster (Imported)'!A4731</f>
        <v>0</v>
      </c>
      <c r="L4731">
        <f t="shared" si="441"/>
        <v>0</v>
      </c>
      <c r="M4731">
        <f t="shared" si="442"/>
        <v>0</v>
      </c>
      <c r="N4731">
        <f t="shared" si="443"/>
        <v>0</v>
      </c>
      <c r="O4731" s="1">
        <f t="shared" si="444"/>
        <v>0</v>
      </c>
      <c r="P4731">
        <f>SUMIFS('vCluster (Imported)'!$G:$G,'vCluster (Imported)'!$A:$A,K4731)</f>
        <v>0</v>
      </c>
      <c r="Q4731">
        <f t="shared" si="445"/>
        <v>0</v>
      </c>
    </row>
    <row r="4732" spans="1:17" x14ac:dyDescent="0.3">
      <c r="A4732">
        <f t="shared" si="440"/>
        <v>4732</v>
      </c>
      <c r="B4732" t="str">
        <f>IF(HLOOKUP("Memory",'vInfo (Imported)'!$1:$5000,A4732,FALSE)&gt;0,HLOOKUP("Memory",'vInfo (Imported)'!$1:$5000,A4732,FALSE),"")</f>
        <v/>
      </c>
      <c r="C4732" t="str">
        <f>IF(HLOOKUP("CPUs",'vInfo (Imported)'!$1:$5000,A4732,FALSE)&gt;0,
HLOOKUP("CPUs",'vInfo (Imported)'!$1:$5000,A4732,FALSE),
"")</f>
        <v/>
      </c>
      <c r="D4732" t="str">
        <f>IF(HLOOKUP($D$1,'vInfo (Imported)'!$1:$5000,A4732,FALSE)&gt;0,
HLOOKUP($D$1,'vInfo (Imported)'!$1:$5000,A4732,FALSE),
"")</f>
        <v/>
      </c>
      <c r="E4732" t="str">
        <f>IF(HLOOKUP("Category",'vInfo (Imported)'!$1:$5000,A4732,FALSE)&gt;0,
HLOOKUP("Category",'vInfo (Imported)'!$1:$5000,A4732,FALSE),
"")</f>
        <v/>
      </c>
      <c r="F4732" t="str">
        <f>IF(HLOOKUP("OS according to the configuration file",'vInfo (Imported)'!$1:$5000,A4732,FALSE)&gt;0,
HLOOKUP("OS according to the configuration file",'vInfo (Imported)'!$1:$5000,A4732,FALSE),
"")</f>
        <v/>
      </c>
      <c r="G4732" s="1" t="str">
        <f>IF(HLOOKUP("Cluster",'vInfo (Imported)'!$1:$5000,A4732,FALSE)&gt;0,
HLOOKUP("Cluster",'vInfo (Imported)'!$1:$5000,A4732,FALSE),
"")</f>
        <v/>
      </c>
      <c r="K4732" s="28">
        <f>'vCluster (Imported)'!A4732</f>
        <v>0</v>
      </c>
      <c r="L4732">
        <f t="shared" si="441"/>
        <v>0</v>
      </c>
      <c r="M4732">
        <f t="shared" si="442"/>
        <v>0</v>
      </c>
      <c r="N4732">
        <f t="shared" si="443"/>
        <v>0</v>
      </c>
      <c r="O4732" s="1">
        <f t="shared" si="444"/>
        <v>0</v>
      </c>
      <c r="P4732">
        <f>SUMIFS('vCluster (Imported)'!$G:$G,'vCluster (Imported)'!$A:$A,K4732)</f>
        <v>0</v>
      </c>
      <c r="Q4732">
        <f t="shared" si="445"/>
        <v>0</v>
      </c>
    </row>
    <row r="4733" spans="1:17" x14ac:dyDescent="0.3">
      <c r="A4733">
        <f t="shared" si="440"/>
        <v>4733</v>
      </c>
      <c r="B4733" t="str">
        <f>IF(HLOOKUP("Memory",'vInfo (Imported)'!$1:$5000,A4733,FALSE)&gt;0,HLOOKUP("Memory",'vInfo (Imported)'!$1:$5000,A4733,FALSE),"")</f>
        <v/>
      </c>
      <c r="C4733" t="str">
        <f>IF(HLOOKUP("CPUs",'vInfo (Imported)'!$1:$5000,A4733,FALSE)&gt;0,
HLOOKUP("CPUs",'vInfo (Imported)'!$1:$5000,A4733,FALSE),
"")</f>
        <v/>
      </c>
      <c r="D4733" t="str">
        <f>IF(HLOOKUP($D$1,'vInfo (Imported)'!$1:$5000,A4733,FALSE)&gt;0,
HLOOKUP($D$1,'vInfo (Imported)'!$1:$5000,A4733,FALSE),
"")</f>
        <v/>
      </c>
      <c r="E4733" t="str">
        <f>IF(HLOOKUP("Category",'vInfo (Imported)'!$1:$5000,A4733,FALSE)&gt;0,
HLOOKUP("Category",'vInfo (Imported)'!$1:$5000,A4733,FALSE),
"")</f>
        <v/>
      </c>
      <c r="F4733" t="str">
        <f>IF(HLOOKUP("OS according to the configuration file",'vInfo (Imported)'!$1:$5000,A4733,FALSE)&gt;0,
HLOOKUP("OS according to the configuration file",'vInfo (Imported)'!$1:$5000,A4733,FALSE),
"")</f>
        <v/>
      </c>
      <c r="G4733" s="1" t="str">
        <f>IF(HLOOKUP("Cluster",'vInfo (Imported)'!$1:$5000,A4733,FALSE)&gt;0,
HLOOKUP("Cluster",'vInfo (Imported)'!$1:$5000,A4733,FALSE),
"")</f>
        <v/>
      </c>
      <c r="K4733" s="28">
        <f>'vCluster (Imported)'!A4733</f>
        <v>0</v>
      </c>
      <c r="L4733">
        <f t="shared" si="441"/>
        <v>0</v>
      </c>
      <c r="M4733">
        <f t="shared" si="442"/>
        <v>0</v>
      </c>
      <c r="N4733">
        <f t="shared" si="443"/>
        <v>0</v>
      </c>
      <c r="O4733" s="1">
        <f t="shared" si="444"/>
        <v>0</v>
      </c>
      <c r="P4733">
        <f>SUMIFS('vCluster (Imported)'!$G:$G,'vCluster (Imported)'!$A:$A,K4733)</f>
        <v>0</v>
      </c>
      <c r="Q4733">
        <f t="shared" si="445"/>
        <v>0</v>
      </c>
    </row>
    <row r="4734" spans="1:17" x14ac:dyDescent="0.3">
      <c r="A4734">
        <f t="shared" si="440"/>
        <v>4734</v>
      </c>
      <c r="B4734" t="str">
        <f>IF(HLOOKUP("Memory",'vInfo (Imported)'!$1:$5000,A4734,FALSE)&gt;0,HLOOKUP("Memory",'vInfo (Imported)'!$1:$5000,A4734,FALSE),"")</f>
        <v/>
      </c>
      <c r="C4734" t="str">
        <f>IF(HLOOKUP("CPUs",'vInfo (Imported)'!$1:$5000,A4734,FALSE)&gt;0,
HLOOKUP("CPUs",'vInfo (Imported)'!$1:$5000,A4734,FALSE),
"")</f>
        <v/>
      </c>
      <c r="D4734" t="str">
        <f>IF(HLOOKUP($D$1,'vInfo (Imported)'!$1:$5000,A4734,FALSE)&gt;0,
HLOOKUP($D$1,'vInfo (Imported)'!$1:$5000,A4734,FALSE),
"")</f>
        <v/>
      </c>
      <c r="E4734" t="str">
        <f>IF(HLOOKUP("Category",'vInfo (Imported)'!$1:$5000,A4734,FALSE)&gt;0,
HLOOKUP("Category",'vInfo (Imported)'!$1:$5000,A4734,FALSE),
"")</f>
        <v/>
      </c>
      <c r="F4734" t="str">
        <f>IF(HLOOKUP("OS according to the configuration file",'vInfo (Imported)'!$1:$5000,A4734,FALSE)&gt;0,
HLOOKUP("OS according to the configuration file",'vInfo (Imported)'!$1:$5000,A4734,FALSE),
"")</f>
        <v/>
      </c>
      <c r="G4734" s="1" t="str">
        <f>IF(HLOOKUP("Cluster",'vInfo (Imported)'!$1:$5000,A4734,FALSE)&gt;0,
HLOOKUP("Cluster",'vInfo (Imported)'!$1:$5000,A4734,FALSE),
"")</f>
        <v/>
      </c>
      <c r="K4734" s="28">
        <f>'vCluster (Imported)'!A4734</f>
        <v>0</v>
      </c>
      <c r="L4734">
        <f t="shared" si="441"/>
        <v>0</v>
      </c>
      <c r="M4734">
        <f t="shared" si="442"/>
        <v>0</v>
      </c>
      <c r="N4734">
        <f t="shared" si="443"/>
        <v>0</v>
      </c>
      <c r="O4734" s="1">
        <f t="shared" si="444"/>
        <v>0</v>
      </c>
      <c r="P4734">
        <f>SUMIFS('vCluster (Imported)'!$G:$G,'vCluster (Imported)'!$A:$A,K4734)</f>
        <v>0</v>
      </c>
      <c r="Q4734">
        <f t="shared" si="445"/>
        <v>0</v>
      </c>
    </row>
    <row r="4735" spans="1:17" x14ac:dyDescent="0.3">
      <c r="A4735">
        <f t="shared" si="440"/>
        <v>4735</v>
      </c>
      <c r="B4735" t="str">
        <f>IF(HLOOKUP("Memory",'vInfo (Imported)'!$1:$5000,A4735,FALSE)&gt;0,HLOOKUP("Memory",'vInfo (Imported)'!$1:$5000,A4735,FALSE),"")</f>
        <v/>
      </c>
      <c r="C4735" t="str">
        <f>IF(HLOOKUP("CPUs",'vInfo (Imported)'!$1:$5000,A4735,FALSE)&gt;0,
HLOOKUP("CPUs",'vInfo (Imported)'!$1:$5000,A4735,FALSE),
"")</f>
        <v/>
      </c>
      <c r="D4735" t="str">
        <f>IF(HLOOKUP($D$1,'vInfo (Imported)'!$1:$5000,A4735,FALSE)&gt;0,
HLOOKUP($D$1,'vInfo (Imported)'!$1:$5000,A4735,FALSE),
"")</f>
        <v/>
      </c>
      <c r="E4735" t="str">
        <f>IF(HLOOKUP("Category",'vInfo (Imported)'!$1:$5000,A4735,FALSE)&gt;0,
HLOOKUP("Category",'vInfo (Imported)'!$1:$5000,A4735,FALSE),
"")</f>
        <v/>
      </c>
      <c r="F4735" t="str">
        <f>IF(HLOOKUP("OS according to the configuration file",'vInfo (Imported)'!$1:$5000,A4735,FALSE)&gt;0,
HLOOKUP("OS according to the configuration file",'vInfo (Imported)'!$1:$5000,A4735,FALSE),
"")</f>
        <v/>
      </c>
      <c r="G4735" s="1" t="str">
        <f>IF(HLOOKUP("Cluster",'vInfo (Imported)'!$1:$5000,A4735,FALSE)&gt;0,
HLOOKUP("Cluster",'vInfo (Imported)'!$1:$5000,A4735,FALSE),
"")</f>
        <v/>
      </c>
      <c r="K4735" s="28">
        <f>'vCluster (Imported)'!A4735</f>
        <v>0</v>
      </c>
      <c r="L4735">
        <f t="shared" si="441"/>
        <v>0</v>
      </c>
      <c r="M4735">
        <f t="shared" si="442"/>
        <v>0</v>
      </c>
      <c r="N4735">
        <f t="shared" si="443"/>
        <v>0</v>
      </c>
      <c r="O4735" s="1">
        <f t="shared" si="444"/>
        <v>0</v>
      </c>
      <c r="P4735">
        <f>SUMIFS('vCluster (Imported)'!$G:$G,'vCluster (Imported)'!$A:$A,K4735)</f>
        <v>0</v>
      </c>
      <c r="Q4735">
        <f t="shared" si="445"/>
        <v>0</v>
      </c>
    </row>
    <row r="4736" spans="1:17" x14ac:dyDescent="0.3">
      <c r="A4736">
        <f t="shared" si="440"/>
        <v>4736</v>
      </c>
      <c r="B4736" t="str">
        <f>IF(HLOOKUP("Memory",'vInfo (Imported)'!$1:$5000,A4736,FALSE)&gt;0,HLOOKUP("Memory",'vInfo (Imported)'!$1:$5000,A4736,FALSE),"")</f>
        <v/>
      </c>
      <c r="C4736" t="str">
        <f>IF(HLOOKUP("CPUs",'vInfo (Imported)'!$1:$5000,A4736,FALSE)&gt;0,
HLOOKUP("CPUs",'vInfo (Imported)'!$1:$5000,A4736,FALSE),
"")</f>
        <v/>
      </c>
      <c r="D4736" t="str">
        <f>IF(HLOOKUP($D$1,'vInfo (Imported)'!$1:$5000,A4736,FALSE)&gt;0,
HLOOKUP($D$1,'vInfo (Imported)'!$1:$5000,A4736,FALSE),
"")</f>
        <v/>
      </c>
      <c r="E4736" t="str">
        <f>IF(HLOOKUP("Category",'vInfo (Imported)'!$1:$5000,A4736,FALSE)&gt;0,
HLOOKUP("Category",'vInfo (Imported)'!$1:$5000,A4736,FALSE),
"")</f>
        <v/>
      </c>
      <c r="F4736" t="str">
        <f>IF(HLOOKUP("OS according to the configuration file",'vInfo (Imported)'!$1:$5000,A4736,FALSE)&gt;0,
HLOOKUP("OS according to the configuration file",'vInfo (Imported)'!$1:$5000,A4736,FALSE),
"")</f>
        <v/>
      </c>
      <c r="G4736" s="1" t="str">
        <f>IF(HLOOKUP("Cluster",'vInfo (Imported)'!$1:$5000,A4736,FALSE)&gt;0,
HLOOKUP("Cluster",'vInfo (Imported)'!$1:$5000,A4736,FALSE),
"")</f>
        <v/>
      </c>
      <c r="K4736" s="28">
        <f>'vCluster (Imported)'!A4736</f>
        <v>0</v>
      </c>
      <c r="L4736">
        <f t="shared" si="441"/>
        <v>0</v>
      </c>
      <c r="M4736">
        <f t="shared" si="442"/>
        <v>0</v>
      </c>
      <c r="N4736">
        <f t="shared" si="443"/>
        <v>0</v>
      </c>
      <c r="O4736" s="1">
        <f t="shared" si="444"/>
        <v>0</v>
      </c>
      <c r="P4736">
        <f>SUMIFS('vCluster (Imported)'!$G:$G,'vCluster (Imported)'!$A:$A,K4736)</f>
        <v>0</v>
      </c>
      <c r="Q4736">
        <f t="shared" si="445"/>
        <v>0</v>
      </c>
    </row>
    <row r="4737" spans="1:17" x14ac:dyDescent="0.3">
      <c r="A4737">
        <f t="shared" si="440"/>
        <v>4737</v>
      </c>
      <c r="B4737" t="str">
        <f>IF(HLOOKUP("Memory",'vInfo (Imported)'!$1:$5000,A4737,FALSE)&gt;0,HLOOKUP("Memory",'vInfo (Imported)'!$1:$5000,A4737,FALSE),"")</f>
        <v/>
      </c>
      <c r="C4737" t="str">
        <f>IF(HLOOKUP("CPUs",'vInfo (Imported)'!$1:$5000,A4737,FALSE)&gt;0,
HLOOKUP("CPUs",'vInfo (Imported)'!$1:$5000,A4737,FALSE),
"")</f>
        <v/>
      </c>
      <c r="D4737" t="str">
        <f>IF(HLOOKUP($D$1,'vInfo (Imported)'!$1:$5000,A4737,FALSE)&gt;0,
HLOOKUP($D$1,'vInfo (Imported)'!$1:$5000,A4737,FALSE),
"")</f>
        <v/>
      </c>
      <c r="E4737" t="str">
        <f>IF(HLOOKUP("Category",'vInfo (Imported)'!$1:$5000,A4737,FALSE)&gt;0,
HLOOKUP("Category",'vInfo (Imported)'!$1:$5000,A4737,FALSE),
"")</f>
        <v/>
      </c>
      <c r="F4737" t="str">
        <f>IF(HLOOKUP("OS according to the configuration file",'vInfo (Imported)'!$1:$5000,A4737,FALSE)&gt;0,
HLOOKUP("OS according to the configuration file",'vInfo (Imported)'!$1:$5000,A4737,FALSE),
"")</f>
        <v/>
      </c>
      <c r="G4737" s="1" t="str">
        <f>IF(HLOOKUP("Cluster",'vInfo (Imported)'!$1:$5000,A4737,FALSE)&gt;0,
HLOOKUP("Cluster",'vInfo (Imported)'!$1:$5000,A4737,FALSE),
"")</f>
        <v/>
      </c>
      <c r="K4737" s="28">
        <f>'vCluster (Imported)'!A4737</f>
        <v>0</v>
      </c>
      <c r="L4737">
        <f t="shared" si="441"/>
        <v>0</v>
      </c>
      <c r="M4737">
        <f t="shared" si="442"/>
        <v>0</v>
      </c>
      <c r="N4737">
        <f t="shared" si="443"/>
        <v>0</v>
      </c>
      <c r="O4737" s="1">
        <f t="shared" si="444"/>
        <v>0</v>
      </c>
      <c r="P4737">
        <f>SUMIFS('vCluster (Imported)'!$G:$G,'vCluster (Imported)'!$A:$A,K4737)</f>
        <v>0</v>
      </c>
      <c r="Q4737">
        <f t="shared" si="445"/>
        <v>0</v>
      </c>
    </row>
    <row r="4738" spans="1:17" x14ac:dyDescent="0.3">
      <c r="A4738">
        <f t="shared" ref="A4738:A4801" si="446">A4737+1</f>
        <v>4738</v>
      </c>
      <c r="B4738" t="str">
        <f>IF(HLOOKUP("Memory",'vInfo (Imported)'!$1:$5000,A4738,FALSE)&gt;0,HLOOKUP("Memory",'vInfo (Imported)'!$1:$5000,A4738,FALSE),"")</f>
        <v/>
      </c>
      <c r="C4738" t="str">
        <f>IF(HLOOKUP("CPUs",'vInfo (Imported)'!$1:$5000,A4738,FALSE)&gt;0,
HLOOKUP("CPUs",'vInfo (Imported)'!$1:$5000,A4738,FALSE),
"")</f>
        <v/>
      </c>
      <c r="D4738" t="str">
        <f>IF(HLOOKUP($D$1,'vInfo (Imported)'!$1:$5000,A4738,FALSE)&gt;0,
HLOOKUP($D$1,'vInfo (Imported)'!$1:$5000,A4738,FALSE),
"")</f>
        <v/>
      </c>
      <c r="E4738" t="str">
        <f>IF(HLOOKUP("Category",'vInfo (Imported)'!$1:$5000,A4738,FALSE)&gt;0,
HLOOKUP("Category",'vInfo (Imported)'!$1:$5000,A4738,FALSE),
"")</f>
        <v/>
      </c>
      <c r="F4738" t="str">
        <f>IF(HLOOKUP("OS according to the configuration file",'vInfo (Imported)'!$1:$5000,A4738,FALSE)&gt;0,
HLOOKUP("OS according to the configuration file",'vInfo (Imported)'!$1:$5000,A4738,FALSE),
"")</f>
        <v/>
      </c>
      <c r="G4738" s="1" t="str">
        <f>IF(HLOOKUP("Cluster",'vInfo (Imported)'!$1:$5000,A4738,FALSE)&gt;0,
HLOOKUP("Cluster",'vInfo (Imported)'!$1:$5000,A4738,FALSE),
"")</f>
        <v/>
      </c>
      <c r="K4738" s="28">
        <f>'vCluster (Imported)'!A4738</f>
        <v>0</v>
      </c>
      <c r="L4738">
        <f t="shared" ref="L4738:L4801" si="447">COUNTIFS(G:G,K4738,$E:$E,$L$1)</f>
        <v>0</v>
      </c>
      <c r="M4738">
        <f t="shared" ref="M4738:M4801" si="448">COUNTIFS(G:G,K4738,$E:$E,$M$1)</f>
        <v>0</v>
      </c>
      <c r="N4738">
        <f t="shared" ref="N4738:N4801" si="449">COUNTIFS(G:G,K4738,$E:$E,$N$1)</f>
        <v>0</v>
      </c>
      <c r="O4738" s="1">
        <f t="shared" ref="O4738:O4801" si="450">COUNTIFS(G:G,K4738,$E:$E,$O$1)</f>
        <v>0</v>
      </c>
      <c r="P4738">
        <f>SUMIFS('vCluster (Imported)'!$G:$G,'vCluster (Imported)'!$A:$A,K4738)</f>
        <v>0</v>
      </c>
      <c r="Q4738">
        <f t="shared" ref="Q4738:Q4801" si="451">IF(L4738&gt;0,P4738,0)</f>
        <v>0</v>
      </c>
    </row>
    <row r="4739" spans="1:17" x14ac:dyDescent="0.3">
      <c r="A4739">
        <f t="shared" si="446"/>
        <v>4739</v>
      </c>
      <c r="B4739" t="str">
        <f>IF(HLOOKUP("Memory",'vInfo (Imported)'!$1:$5000,A4739,FALSE)&gt;0,HLOOKUP("Memory",'vInfo (Imported)'!$1:$5000,A4739,FALSE),"")</f>
        <v/>
      </c>
      <c r="C4739" t="str">
        <f>IF(HLOOKUP("CPUs",'vInfo (Imported)'!$1:$5000,A4739,FALSE)&gt;0,
HLOOKUP("CPUs",'vInfo (Imported)'!$1:$5000,A4739,FALSE),
"")</f>
        <v/>
      </c>
      <c r="D4739" t="str">
        <f>IF(HLOOKUP($D$1,'vInfo (Imported)'!$1:$5000,A4739,FALSE)&gt;0,
HLOOKUP($D$1,'vInfo (Imported)'!$1:$5000,A4739,FALSE),
"")</f>
        <v/>
      </c>
      <c r="E4739" t="str">
        <f>IF(HLOOKUP("Category",'vInfo (Imported)'!$1:$5000,A4739,FALSE)&gt;0,
HLOOKUP("Category",'vInfo (Imported)'!$1:$5000,A4739,FALSE),
"")</f>
        <v/>
      </c>
      <c r="F4739" t="str">
        <f>IF(HLOOKUP("OS according to the configuration file",'vInfo (Imported)'!$1:$5000,A4739,FALSE)&gt;0,
HLOOKUP("OS according to the configuration file",'vInfo (Imported)'!$1:$5000,A4739,FALSE),
"")</f>
        <v/>
      </c>
      <c r="G4739" s="1" t="str">
        <f>IF(HLOOKUP("Cluster",'vInfo (Imported)'!$1:$5000,A4739,FALSE)&gt;0,
HLOOKUP("Cluster",'vInfo (Imported)'!$1:$5000,A4739,FALSE),
"")</f>
        <v/>
      </c>
      <c r="K4739" s="28">
        <f>'vCluster (Imported)'!A4739</f>
        <v>0</v>
      </c>
      <c r="L4739">
        <f t="shared" si="447"/>
        <v>0</v>
      </c>
      <c r="M4739">
        <f t="shared" si="448"/>
        <v>0</v>
      </c>
      <c r="N4739">
        <f t="shared" si="449"/>
        <v>0</v>
      </c>
      <c r="O4739" s="1">
        <f t="shared" si="450"/>
        <v>0</v>
      </c>
      <c r="P4739">
        <f>SUMIFS('vCluster (Imported)'!$G:$G,'vCluster (Imported)'!$A:$A,K4739)</f>
        <v>0</v>
      </c>
      <c r="Q4739">
        <f t="shared" si="451"/>
        <v>0</v>
      </c>
    </row>
    <row r="4740" spans="1:17" x14ac:dyDescent="0.3">
      <c r="A4740">
        <f t="shared" si="446"/>
        <v>4740</v>
      </c>
      <c r="B4740" t="str">
        <f>IF(HLOOKUP("Memory",'vInfo (Imported)'!$1:$5000,A4740,FALSE)&gt;0,HLOOKUP("Memory",'vInfo (Imported)'!$1:$5000,A4740,FALSE),"")</f>
        <v/>
      </c>
      <c r="C4740" t="str">
        <f>IF(HLOOKUP("CPUs",'vInfo (Imported)'!$1:$5000,A4740,FALSE)&gt;0,
HLOOKUP("CPUs",'vInfo (Imported)'!$1:$5000,A4740,FALSE),
"")</f>
        <v/>
      </c>
      <c r="D4740" t="str">
        <f>IF(HLOOKUP($D$1,'vInfo (Imported)'!$1:$5000,A4740,FALSE)&gt;0,
HLOOKUP($D$1,'vInfo (Imported)'!$1:$5000,A4740,FALSE),
"")</f>
        <v/>
      </c>
      <c r="E4740" t="str">
        <f>IF(HLOOKUP("Category",'vInfo (Imported)'!$1:$5000,A4740,FALSE)&gt;0,
HLOOKUP("Category",'vInfo (Imported)'!$1:$5000,A4740,FALSE),
"")</f>
        <v/>
      </c>
      <c r="F4740" t="str">
        <f>IF(HLOOKUP("OS according to the configuration file",'vInfo (Imported)'!$1:$5000,A4740,FALSE)&gt;0,
HLOOKUP("OS according to the configuration file",'vInfo (Imported)'!$1:$5000,A4740,FALSE),
"")</f>
        <v/>
      </c>
      <c r="G4740" s="1" t="str">
        <f>IF(HLOOKUP("Cluster",'vInfo (Imported)'!$1:$5000,A4740,FALSE)&gt;0,
HLOOKUP("Cluster",'vInfo (Imported)'!$1:$5000,A4740,FALSE),
"")</f>
        <v/>
      </c>
      <c r="K4740" s="28">
        <f>'vCluster (Imported)'!A4740</f>
        <v>0</v>
      </c>
      <c r="L4740">
        <f t="shared" si="447"/>
        <v>0</v>
      </c>
      <c r="M4740">
        <f t="shared" si="448"/>
        <v>0</v>
      </c>
      <c r="N4740">
        <f t="shared" si="449"/>
        <v>0</v>
      </c>
      <c r="O4740" s="1">
        <f t="shared" si="450"/>
        <v>0</v>
      </c>
      <c r="P4740">
        <f>SUMIFS('vCluster (Imported)'!$G:$G,'vCluster (Imported)'!$A:$A,K4740)</f>
        <v>0</v>
      </c>
      <c r="Q4740">
        <f t="shared" si="451"/>
        <v>0</v>
      </c>
    </row>
    <row r="4741" spans="1:17" x14ac:dyDescent="0.3">
      <c r="A4741">
        <f t="shared" si="446"/>
        <v>4741</v>
      </c>
      <c r="B4741" t="str">
        <f>IF(HLOOKUP("Memory",'vInfo (Imported)'!$1:$5000,A4741,FALSE)&gt;0,HLOOKUP("Memory",'vInfo (Imported)'!$1:$5000,A4741,FALSE),"")</f>
        <v/>
      </c>
      <c r="C4741" t="str">
        <f>IF(HLOOKUP("CPUs",'vInfo (Imported)'!$1:$5000,A4741,FALSE)&gt;0,
HLOOKUP("CPUs",'vInfo (Imported)'!$1:$5000,A4741,FALSE),
"")</f>
        <v/>
      </c>
      <c r="D4741" t="str">
        <f>IF(HLOOKUP($D$1,'vInfo (Imported)'!$1:$5000,A4741,FALSE)&gt;0,
HLOOKUP($D$1,'vInfo (Imported)'!$1:$5000,A4741,FALSE),
"")</f>
        <v/>
      </c>
      <c r="E4741" t="str">
        <f>IF(HLOOKUP("Category",'vInfo (Imported)'!$1:$5000,A4741,FALSE)&gt;0,
HLOOKUP("Category",'vInfo (Imported)'!$1:$5000,A4741,FALSE),
"")</f>
        <v/>
      </c>
      <c r="F4741" t="str">
        <f>IF(HLOOKUP("OS according to the configuration file",'vInfo (Imported)'!$1:$5000,A4741,FALSE)&gt;0,
HLOOKUP("OS according to the configuration file",'vInfo (Imported)'!$1:$5000,A4741,FALSE),
"")</f>
        <v/>
      </c>
      <c r="G4741" s="1" t="str">
        <f>IF(HLOOKUP("Cluster",'vInfo (Imported)'!$1:$5000,A4741,FALSE)&gt;0,
HLOOKUP("Cluster",'vInfo (Imported)'!$1:$5000,A4741,FALSE),
"")</f>
        <v/>
      </c>
      <c r="K4741" s="28">
        <f>'vCluster (Imported)'!A4741</f>
        <v>0</v>
      </c>
      <c r="L4741">
        <f t="shared" si="447"/>
        <v>0</v>
      </c>
      <c r="M4741">
        <f t="shared" si="448"/>
        <v>0</v>
      </c>
      <c r="N4741">
        <f t="shared" si="449"/>
        <v>0</v>
      </c>
      <c r="O4741" s="1">
        <f t="shared" si="450"/>
        <v>0</v>
      </c>
      <c r="P4741">
        <f>SUMIFS('vCluster (Imported)'!$G:$G,'vCluster (Imported)'!$A:$A,K4741)</f>
        <v>0</v>
      </c>
      <c r="Q4741">
        <f t="shared" si="451"/>
        <v>0</v>
      </c>
    </row>
    <row r="4742" spans="1:17" x14ac:dyDescent="0.3">
      <c r="A4742">
        <f t="shared" si="446"/>
        <v>4742</v>
      </c>
      <c r="B4742" t="str">
        <f>IF(HLOOKUP("Memory",'vInfo (Imported)'!$1:$5000,A4742,FALSE)&gt;0,HLOOKUP("Memory",'vInfo (Imported)'!$1:$5000,A4742,FALSE),"")</f>
        <v/>
      </c>
      <c r="C4742" t="str">
        <f>IF(HLOOKUP("CPUs",'vInfo (Imported)'!$1:$5000,A4742,FALSE)&gt;0,
HLOOKUP("CPUs",'vInfo (Imported)'!$1:$5000,A4742,FALSE),
"")</f>
        <v/>
      </c>
      <c r="D4742" t="str">
        <f>IF(HLOOKUP($D$1,'vInfo (Imported)'!$1:$5000,A4742,FALSE)&gt;0,
HLOOKUP($D$1,'vInfo (Imported)'!$1:$5000,A4742,FALSE),
"")</f>
        <v/>
      </c>
      <c r="E4742" t="str">
        <f>IF(HLOOKUP("Category",'vInfo (Imported)'!$1:$5000,A4742,FALSE)&gt;0,
HLOOKUP("Category",'vInfo (Imported)'!$1:$5000,A4742,FALSE),
"")</f>
        <v/>
      </c>
      <c r="F4742" t="str">
        <f>IF(HLOOKUP("OS according to the configuration file",'vInfo (Imported)'!$1:$5000,A4742,FALSE)&gt;0,
HLOOKUP("OS according to the configuration file",'vInfo (Imported)'!$1:$5000,A4742,FALSE),
"")</f>
        <v/>
      </c>
      <c r="G4742" s="1" t="str">
        <f>IF(HLOOKUP("Cluster",'vInfo (Imported)'!$1:$5000,A4742,FALSE)&gt;0,
HLOOKUP("Cluster",'vInfo (Imported)'!$1:$5000,A4742,FALSE),
"")</f>
        <v/>
      </c>
      <c r="K4742" s="28">
        <f>'vCluster (Imported)'!A4742</f>
        <v>0</v>
      </c>
      <c r="L4742">
        <f t="shared" si="447"/>
        <v>0</v>
      </c>
      <c r="M4742">
        <f t="shared" si="448"/>
        <v>0</v>
      </c>
      <c r="N4742">
        <f t="shared" si="449"/>
        <v>0</v>
      </c>
      <c r="O4742" s="1">
        <f t="shared" si="450"/>
        <v>0</v>
      </c>
      <c r="P4742">
        <f>SUMIFS('vCluster (Imported)'!$G:$G,'vCluster (Imported)'!$A:$A,K4742)</f>
        <v>0</v>
      </c>
      <c r="Q4742">
        <f t="shared" si="451"/>
        <v>0</v>
      </c>
    </row>
    <row r="4743" spans="1:17" x14ac:dyDescent="0.3">
      <c r="A4743">
        <f t="shared" si="446"/>
        <v>4743</v>
      </c>
      <c r="B4743" t="str">
        <f>IF(HLOOKUP("Memory",'vInfo (Imported)'!$1:$5000,A4743,FALSE)&gt;0,HLOOKUP("Memory",'vInfo (Imported)'!$1:$5000,A4743,FALSE),"")</f>
        <v/>
      </c>
      <c r="C4743" t="str">
        <f>IF(HLOOKUP("CPUs",'vInfo (Imported)'!$1:$5000,A4743,FALSE)&gt;0,
HLOOKUP("CPUs",'vInfo (Imported)'!$1:$5000,A4743,FALSE),
"")</f>
        <v/>
      </c>
      <c r="D4743" t="str">
        <f>IF(HLOOKUP($D$1,'vInfo (Imported)'!$1:$5000,A4743,FALSE)&gt;0,
HLOOKUP($D$1,'vInfo (Imported)'!$1:$5000,A4743,FALSE),
"")</f>
        <v/>
      </c>
      <c r="E4743" t="str">
        <f>IF(HLOOKUP("Category",'vInfo (Imported)'!$1:$5000,A4743,FALSE)&gt;0,
HLOOKUP("Category",'vInfo (Imported)'!$1:$5000,A4743,FALSE),
"")</f>
        <v/>
      </c>
      <c r="F4743" t="str">
        <f>IF(HLOOKUP("OS according to the configuration file",'vInfo (Imported)'!$1:$5000,A4743,FALSE)&gt;0,
HLOOKUP("OS according to the configuration file",'vInfo (Imported)'!$1:$5000,A4743,FALSE),
"")</f>
        <v/>
      </c>
      <c r="G4743" s="1" t="str">
        <f>IF(HLOOKUP("Cluster",'vInfo (Imported)'!$1:$5000,A4743,FALSE)&gt;0,
HLOOKUP("Cluster",'vInfo (Imported)'!$1:$5000,A4743,FALSE),
"")</f>
        <v/>
      </c>
      <c r="K4743" s="28">
        <f>'vCluster (Imported)'!A4743</f>
        <v>0</v>
      </c>
      <c r="L4743">
        <f t="shared" si="447"/>
        <v>0</v>
      </c>
      <c r="M4743">
        <f t="shared" si="448"/>
        <v>0</v>
      </c>
      <c r="N4743">
        <f t="shared" si="449"/>
        <v>0</v>
      </c>
      <c r="O4743" s="1">
        <f t="shared" si="450"/>
        <v>0</v>
      </c>
      <c r="P4743">
        <f>SUMIFS('vCluster (Imported)'!$G:$G,'vCluster (Imported)'!$A:$A,K4743)</f>
        <v>0</v>
      </c>
      <c r="Q4743">
        <f t="shared" si="451"/>
        <v>0</v>
      </c>
    </row>
    <row r="4744" spans="1:17" x14ac:dyDescent="0.3">
      <c r="A4744">
        <f t="shared" si="446"/>
        <v>4744</v>
      </c>
      <c r="B4744" t="str">
        <f>IF(HLOOKUP("Memory",'vInfo (Imported)'!$1:$5000,A4744,FALSE)&gt;0,HLOOKUP("Memory",'vInfo (Imported)'!$1:$5000,A4744,FALSE),"")</f>
        <v/>
      </c>
      <c r="C4744" t="str">
        <f>IF(HLOOKUP("CPUs",'vInfo (Imported)'!$1:$5000,A4744,FALSE)&gt;0,
HLOOKUP("CPUs",'vInfo (Imported)'!$1:$5000,A4744,FALSE),
"")</f>
        <v/>
      </c>
      <c r="D4744" t="str">
        <f>IF(HLOOKUP($D$1,'vInfo (Imported)'!$1:$5000,A4744,FALSE)&gt;0,
HLOOKUP($D$1,'vInfo (Imported)'!$1:$5000,A4744,FALSE),
"")</f>
        <v/>
      </c>
      <c r="E4744" t="str">
        <f>IF(HLOOKUP("Category",'vInfo (Imported)'!$1:$5000,A4744,FALSE)&gt;0,
HLOOKUP("Category",'vInfo (Imported)'!$1:$5000,A4744,FALSE),
"")</f>
        <v/>
      </c>
      <c r="F4744" t="str">
        <f>IF(HLOOKUP("OS according to the configuration file",'vInfo (Imported)'!$1:$5000,A4744,FALSE)&gt;0,
HLOOKUP("OS according to the configuration file",'vInfo (Imported)'!$1:$5000,A4744,FALSE),
"")</f>
        <v/>
      </c>
      <c r="G4744" s="1" t="str">
        <f>IF(HLOOKUP("Cluster",'vInfo (Imported)'!$1:$5000,A4744,FALSE)&gt;0,
HLOOKUP("Cluster",'vInfo (Imported)'!$1:$5000,A4744,FALSE),
"")</f>
        <v/>
      </c>
      <c r="K4744" s="28">
        <f>'vCluster (Imported)'!A4744</f>
        <v>0</v>
      </c>
      <c r="L4744">
        <f t="shared" si="447"/>
        <v>0</v>
      </c>
      <c r="M4744">
        <f t="shared" si="448"/>
        <v>0</v>
      </c>
      <c r="N4744">
        <f t="shared" si="449"/>
        <v>0</v>
      </c>
      <c r="O4744" s="1">
        <f t="shared" si="450"/>
        <v>0</v>
      </c>
      <c r="P4744">
        <f>SUMIFS('vCluster (Imported)'!$G:$G,'vCluster (Imported)'!$A:$A,K4744)</f>
        <v>0</v>
      </c>
      <c r="Q4744">
        <f t="shared" si="451"/>
        <v>0</v>
      </c>
    </row>
    <row r="4745" spans="1:17" x14ac:dyDescent="0.3">
      <c r="A4745">
        <f t="shared" si="446"/>
        <v>4745</v>
      </c>
      <c r="B4745" t="str">
        <f>IF(HLOOKUP("Memory",'vInfo (Imported)'!$1:$5000,A4745,FALSE)&gt;0,HLOOKUP("Memory",'vInfo (Imported)'!$1:$5000,A4745,FALSE),"")</f>
        <v/>
      </c>
      <c r="C4745" t="str">
        <f>IF(HLOOKUP("CPUs",'vInfo (Imported)'!$1:$5000,A4745,FALSE)&gt;0,
HLOOKUP("CPUs",'vInfo (Imported)'!$1:$5000,A4745,FALSE),
"")</f>
        <v/>
      </c>
      <c r="D4745" t="str">
        <f>IF(HLOOKUP($D$1,'vInfo (Imported)'!$1:$5000,A4745,FALSE)&gt;0,
HLOOKUP($D$1,'vInfo (Imported)'!$1:$5000,A4745,FALSE),
"")</f>
        <v/>
      </c>
      <c r="E4745" t="str">
        <f>IF(HLOOKUP("Category",'vInfo (Imported)'!$1:$5000,A4745,FALSE)&gt;0,
HLOOKUP("Category",'vInfo (Imported)'!$1:$5000,A4745,FALSE),
"")</f>
        <v/>
      </c>
      <c r="F4745" t="str">
        <f>IF(HLOOKUP("OS according to the configuration file",'vInfo (Imported)'!$1:$5000,A4745,FALSE)&gt;0,
HLOOKUP("OS according to the configuration file",'vInfo (Imported)'!$1:$5000,A4745,FALSE),
"")</f>
        <v/>
      </c>
      <c r="G4745" s="1" t="str">
        <f>IF(HLOOKUP("Cluster",'vInfo (Imported)'!$1:$5000,A4745,FALSE)&gt;0,
HLOOKUP("Cluster",'vInfo (Imported)'!$1:$5000,A4745,FALSE),
"")</f>
        <v/>
      </c>
      <c r="K4745" s="28">
        <f>'vCluster (Imported)'!A4745</f>
        <v>0</v>
      </c>
      <c r="L4745">
        <f t="shared" si="447"/>
        <v>0</v>
      </c>
      <c r="M4745">
        <f t="shared" si="448"/>
        <v>0</v>
      </c>
      <c r="N4745">
        <f t="shared" si="449"/>
        <v>0</v>
      </c>
      <c r="O4745" s="1">
        <f t="shared" si="450"/>
        <v>0</v>
      </c>
      <c r="P4745">
        <f>SUMIFS('vCluster (Imported)'!$G:$G,'vCluster (Imported)'!$A:$A,K4745)</f>
        <v>0</v>
      </c>
      <c r="Q4745">
        <f t="shared" si="451"/>
        <v>0</v>
      </c>
    </row>
    <row r="4746" spans="1:17" x14ac:dyDescent="0.3">
      <c r="A4746">
        <f t="shared" si="446"/>
        <v>4746</v>
      </c>
      <c r="B4746" t="str">
        <f>IF(HLOOKUP("Memory",'vInfo (Imported)'!$1:$5000,A4746,FALSE)&gt;0,HLOOKUP("Memory",'vInfo (Imported)'!$1:$5000,A4746,FALSE),"")</f>
        <v/>
      </c>
      <c r="C4746" t="str">
        <f>IF(HLOOKUP("CPUs",'vInfo (Imported)'!$1:$5000,A4746,FALSE)&gt;0,
HLOOKUP("CPUs",'vInfo (Imported)'!$1:$5000,A4746,FALSE),
"")</f>
        <v/>
      </c>
      <c r="D4746" t="str">
        <f>IF(HLOOKUP($D$1,'vInfo (Imported)'!$1:$5000,A4746,FALSE)&gt;0,
HLOOKUP($D$1,'vInfo (Imported)'!$1:$5000,A4746,FALSE),
"")</f>
        <v/>
      </c>
      <c r="E4746" t="str">
        <f>IF(HLOOKUP("Category",'vInfo (Imported)'!$1:$5000,A4746,FALSE)&gt;0,
HLOOKUP("Category",'vInfo (Imported)'!$1:$5000,A4746,FALSE),
"")</f>
        <v/>
      </c>
      <c r="F4746" t="str">
        <f>IF(HLOOKUP("OS according to the configuration file",'vInfo (Imported)'!$1:$5000,A4746,FALSE)&gt;0,
HLOOKUP("OS according to the configuration file",'vInfo (Imported)'!$1:$5000,A4746,FALSE),
"")</f>
        <v/>
      </c>
      <c r="G4746" s="1" t="str">
        <f>IF(HLOOKUP("Cluster",'vInfo (Imported)'!$1:$5000,A4746,FALSE)&gt;0,
HLOOKUP("Cluster",'vInfo (Imported)'!$1:$5000,A4746,FALSE),
"")</f>
        <v/>
      </c>
      <c r="K4746" s="28">
        <f>'vCluster (Imported)'!A4746</f>
        <v>0</v>
      </c>
      <c r="L4746">
        <f t="shared" si="447"/>
        <v>0</v>
      </c>
      <c r="M4746">
        <f t="shared" si="448"/>
        <v>0</v>
      </c>
      <c r="N4746">
        <f t="shared" si="449"/>
        <v>0</v>
      </c>
      <c r="O4746" s="1">
        <f t="shared" si="450"/>
        <v>0</v>
      </c>
      <c r="P4746">
        <f>SUMIFS('vCluster (Imported)'!$G:$G,'vCluster (Imported)'!$A:$A,K4746)</f>
        <v>0</v>
      </c>
      <c r="Q4746">
        <f t="shared" si="451"/>
        <v>0</v>
      </c>
    </row>
    <row r="4747" spans="1:17" x14ac:dyDescent="0.3">
      <c r="A4747">
        <f t="shared" si="446"/>
        <v>4747</v>
      </c>
      <c r="B4747" t="str">
        <f>IF(HLOOKUP("Memory",'vInfo (Imported)'!$1:$5000,A4747,FALSE)&gt;0,HLOOKUP("Memory",'vInfo (Imported)'!$1:$5000,A4747,FALSE),"")</f>
        <v/>
      </c>
      <c r="C4747" t="str">
        <f>IF(HLOOKUP("CPUs",'vInfo (Imported)'!$1:$5000,A4747,FALSE)&gt;0,
HLOOKUP("CPUs",'vInfo (Imported)'!$1:$5000,A4747,FALSE),
"")</f>
        <v/>
      </c>
      <c r="D4747" t="str">
        <f>IF(HLOOKUP($D$1,'vInfo (Imported)'!$1:$5000,A4747,FALSE)&gt;0,
HLOOKUP($D$1,'vInfo (Imported)'!$1:$5000,A4747,FALSE),
"")</f>
        <v/>
      </c>
      <c r="E4747" t="str">
        <f>IF(HLOOKUP("Category",'vInfo (Imported)'!$1:$5000,A4747,FALSE)&gt;0,
HLOOKUP("Category",'vInfo (Imported)'!$1:$5000,A4747,FALSE),
"")</f>
        <v/>
      </c>
      <c r="F4747" t="str">
        <f>IF(HLOOKUP("OS according to the configuration file",'vInfo (Imported)'!$1:$5000,A4747,FALSE)&gt;0,
HLOOKUP("OS according to the configuration file",'vInfo (Imported)'!$1:$5000,A4747,FALSE),
"")</f>
        <v/>
      </c>
      <c r="G4747" s="1" t="str">
        <f>IF(HLOOKUP("Cluster",'vInfo (Imported)'!$1:$5000,A4747,FALSE)&gt;0,
HLOOKUP("Cluster",'vInfo (Imported)'!$1:$5000,A4747,FALSE),
"")</f>
        <v/>
      </c>
      <c r="K4747" s="28">
        <f>'vCluster (Imported)'!A4747</f>
        <v>0</v>
      </c>
      <c r="L4747">
        <f t="shared" si="447"/>
        <v>0</v>
      </c>
      <c r="M4747">
        <f t="shared" si="448"/>
        <v>0</v>
      </c>
      <c r="N4747">
        <f t="shared" si="449"/>
        <v>0</v>
      </c>
      <c r="O4747" s="1">
        <f t="shared" si="450"/>
        <v>0</v>
      </c>
      <c r="P4747">
        <f>SUMIFS('vCluster (Imported)'!$G:$G,'vCluster (Imported)'!$A:$A,K4747)</f>
        <v>0</v>
      </c>
      <c r="Q4747">
        <f t="shared" si="451"/>
        <v>0</v>
      </c>
    </row>
    <row r="4748" spans="1:17" x14ac:dyDescent="0.3">
      <c r="A4748">
        <f t="shared" si="446"/>
        <v>4748</v>
      </c>
      <c r="B4748" t="str">
        <f>IF(HLOOKUP("Memory",'vInfo (Imported)'!$1:$5000,A4748,FALSE)&gt;0,HLOOKUP("Memory",'vInfo (Imported)'!$1:$5000,A4748,FALSE),"")</f>
        <v/>
      </c>
      <c r="C4748" t="str">
        <f>IF(HLOOKUP("CPUs",'vInfo (Imported)'!$1:$5000,A4748,FALSE)&gt;0,
HLOOKUP("CPUs",'vInfo (Imported)'!$1:$5000,A4748,FALSE),
"")</f>
        <v/>
      </c>
      <c r="D4748" t="str">
        <f>IF(HLOOKUP($D$1,'vInfo (Imported)'!$1:$5000,A4748,FALSE)&gt;0,
HLOOKUP($D$1,'vInfo (Imported)'!$1:$5000,A4748,FALSE),
"")</f>
        <v/>
      </c>
      <c r="E4748" t="str">
        <f>IF(HLOOKUP("Category",'vInfo (Imported)'!$1:$5000,A4748,FALSE)&gt;0,
HLOOKUP("Category",'vInfo (Imported)'!$1:$5000,A4748,FALSE),
"")</f>
        <v/>
      </c>
      <c r="F4748" t="str">
        <f>IF(HLOOKUP("OS according to the configuration file",'vInfo (Imported)'!$1:$5000,A4748,FALSE)&gt;0,
HLOOKUP("OS according to the configuration file",'vInfo (Imported)'!$1:$5000,A4748,FALSE),
"")</f>
        <v/>
      </c>
      <c r="G4748" s="1" t="str">
        <f>IF(HLOOKUP("Cluster",'vInfo (Imported)'!$1:$5000,A4748,FALSE)&gt;0,
HLOOKUP("Cluster",'vInfo (Imported)'!$1:$5000,A4748,FALSE),
"")</f>
        <v/>
      </c>
      <c r="K4748" s="28">
        <f>'vCluster (Imported)'!A4748</f>
        <v>0</v>
      </c>
      <c r="L4748">
        <f t="shared" si="447"/>
        <v>0</v>
      </c>
      <c r="M4748">
        <f t="shared" si="448"/>
        <v>0</v>
      </c>
      <c r="N4748">
        <f t="shared" si="449"/>
        <v>0</v>
      </c>
      <c r="O4748" s="1">
        <f t="shared" si="450"/>
        <v>0</v>
      </c>
      <c r="P4748">
        <f>SUMIFS('vCluster (Imported)'!$G:$G,'vCluster (Imported)'!$A:$A,K4748)</f>
        <v>0</v>
      </c>
      <c r="Q4748">
        <f t="shared" si="451"/>
        <v>0</v>
      </c>
    </row>
    <row r="4749" spans="1:17" x14ac:dyDescent="0.3">
      <c r="A4749">
        <f t="shared" si="446"/>
        <v>4749</v>
      </c>
      <c r="B4749" t="str">
        <f>IF(HLOOKUP("Memory",'vInfo (Imported)'!$1:$5000,A4749,FALSE)&gt;0,HLOOKUP("Memory",'vInfo (Imported)'!$1:$5000,A4749,FALSE),"")</f>
        <v/>
      </c>
      <c r="C4749" t="str">
        <f>IF(HLOOKUP("CPUs",'vInfo (Imported)'!$1:$5000,A4749,FALSE)&gt;0,
HLOOKUP("CPUs",'vInfo (Imported)'!$1:$5000,A4749,FALSE),
"")</f>
        <v/>
      </c>
      <c r="D4749" t="str">
        <f>IF(HLOOKUP($D$1,'vInfo (Imported)'!$1:$5000,A4749,FALSE)&gt;0,
HLOOKUP($D$1,'vInfo (Imported)'!$1:$5000,A4749,FALSE),
"")</f>
        <v/>
      </c>
      <c r="E4749" t="str">
        <f>IF(HLOOKUP("Category",'vInfo (Imported)'!$1:$5000,A4749,FALSE)&gt;0,
HLOOKUP("Category",'vInfo (Imported)'!$1:$5000,A4749,FALSE),
"")</f>
        <v/>
      </c>
      <c r="F4749" t="str">
        <f>IF(HLOOKUP("OS according to the configuration file",'vInfo (Imported)'!$1:$5000,A4749,FALSE)&gt;0,
HLOOKUP("OS according to the configuration file",'vInfo (Imported)'!$1:$5000,A4749,FALSE),
"")</f>
        <v/>
      </c>
      <c r="G4749" s="1" t="str">
        <f>IF(HLOOKUP("Cluster",'vInfo (Imported)'!$1:$5000,A4749,FALSE)&gt;0,
HLOOKUP("Cluster",'vInfo (Imported)'!$1:$5000,A4749,FALSE),
"")</f>
        <v/>
      </c>
      <c r="K4749" s="28">
        <f>'vCluster (Imported)'!A4749</f>
        <v>0</v>
      </c>
      <c r="L4749">
        <f t="shared" si="447"/>
        <v>0</v>
      </c>
      <c r="M4749">
        <f t="shared" si="448"/>
        <v>0</v>
      </c>
      <c r="N4749">
        <f t="shared" si="449"/>
        <v>0</v>
      </c>
      <c r="O4749" s="1">
        <f t="shared" si="450"/>
        <v>0</v>
      </c>
      <c r="P4749">
        <f>SUMIFS('vCluster (Imported)'!$G:$G,'vCluster (Imported)'!$A:$A,K4749)</f>
        <v>0</v>
      </c>
      <c r="Q4749">
        <f t="shared" si="451"/>
        <v>0</v>
      </c>
    </row>
    <row r="4750" spans="1:17" x14ac:dyDescent="0.3">
      <c r="A4750">
        <f t="shared" si="446"/>
        <v>4750</v>
      </c>
      <c r="B4750" t="str">
        <f>IF(HLOOKUP("Memory",'vInfo (Imported)'!$1:$5000,A4750,FALSE)&gt;0,HLOOKUP("Memory",'vInfo (Imported)'!$1:$5000,A4750,FALSE),"")</f>
        <v/>
      </c>
      <c r="C4750" t="str">
        <f>IF(HLOOKUP("CPUs",'vInfo (Imported)'!$1:$5000,A4750,FALSE)&gt;0,
HLOOKUP("CPUs",'vInfo (Imported)'!$1:$5000,A4750,FALSE),
"")</f>
        <v/>
      </c>
      <c r="D4750" t="str">
        <f>IF(HLOOKUP($D$1,'vInfo (Imported)'!$1:$5000,A4750,FALSE)&gt;0,
HLOOKUP($D$1,'vInfo (Imported)'!$1:$5000,A4750,FALSE),
"")</f>
        <v/>
      </c>
      <c r="E4750" t="str">
        <f>IF(HLOOKUP("Category",'vInfo (Imported)'!$1:$5000,A4750,FALSE)&gt;0,
HLOOKUP("Category",'vInfo (Imported)'!$1:$5000,A4750,FALSE),
"")</f>
        <v/>
      </c>
      <c r="F4750" t="str">
        <f>IF(HLOOKUP("OS according to the configuration file",'vInfo (Imported)'!$1:$5000,A4750,FALSE)&gt;0,
HLOOKUP("OS according to the configuration file",'vInfo (Imported)'!$1:$5000,A4750,FALSE),
"")</f>
        <v/>
      </c>
      <c r="G4750" s="1" t="str">
        <f>IF(HLOOKUP("Cluster",'vInfo (Imported)'!$1:$5000,A4750,FALSE)&gt;0,
HLOOKUP("Cluster",'vInfo (Imported)'!$1:$5000,A4750,FALSE),
"")</f>
        <v/>
      </c>
      <c r="K4750" s="28">
        <f>'vCluster (Imported)'!A4750</f>
        <v>0</v>
      </c>
      <c r="L4750">
        <f t="shared" si="447"/>
        <v>0</v>
      </c>
      <c r="M4750">
        <f t="shared" si="448"/>
        <v>0</v>
      </c>
      <c r="N4750">
        <f t="shared" si="449"/>
        <v>0</v>
      </c>
      <c r="O4750" s="1">
        <f t="shared" si="450"/>
        <v>0</v>
      </c>
      <c r="P4750">
        <f>SUMIFS('vCluster (Imported)'!$G:$G,'vCluster (Imported)'!$A:$A,K4750)</f>
        <v>0</v>
      </c>
      <c r="Q4750">
        <f t="shared" si="451"/>
        <v>0</v>
      </c>
    </row>
    <row r="4751" spans="1:17" x14ac:dyDescent="0.3">
      <c r="A4751">
        <f t="shared" si="446"/>
        <v>4751</v>
      </c>
      <c r="B4751" t="str">
        <f>IF(HLOOKUP("Memory",'vInfo (Imported)'!$1:$5000,A4751,FALSE)&gt;0,HLOOKUP("Memory",'vInfo (Imported)'!$1:$5000,A4751,FALSE),"")</f>
        <v/>
      </c>
      <c r="C4751" t="str">
        <f>IF(HLOOKUP("CPUs",'vInfo (Imported)'!$1:$5000,A4751,FALSE)&gt;0,
HLOOKUP("CPUs",'vInfo (Imported)'!$1:$5000,A4751,FALSE),
"")</f>
        <v/>
      </c>
      <c r="D4751" t="str">
        <f>IF(HLOOKUP($D$1,'vInfo (Imported)'!$1:$5000,A4751,FALSE)&gt;0,
HLOOKUP($D$1,'vInfo (Imported)'!$1:$5000,A4751,FALSE),
"")</f>
        <v/>
      </c>
      <c r="E4751" t="str">
        <f>IF(HLOOKUP("Category",'vInfo (Imported)'!$1:$5000,A4751,FALSE)&gt;0,
HLOOKUP("Category",'vInfo (Imported)'!$1:$5000,A4751,FALSE),
"")</f>
        <v/>
      </c>
      <c r="F4751" t="str">
        <f>IF(HLOOKUP("OS according to the configuration file",'vInfo (Imported)'!$1:$5000,A4751,FALSE)&gt;0,
HLOOKUP("OS according to the configuration file",'vInfo (Imported)'!$1:$5000,A4751,FALSE),
"")</f>
        <v/>
      </c>
      <c r="G4751" s="1" t="str">
        <f>IF(HLOOKUP("Cluster",'vInfo (Imported)'!$1:$5000,A4751,FALSE)&gt;0,
HLOOKUP("Cluster",'vInfo (Imported)'!$1:$5000,A4751,FALSE),
"")</f>
        <v/>
      </c>
      <c r="K4751" s="28">
        <f>'vCluster (Imported)'!A4751</f>
        <v>0</v>
      </c>
      <c r="L4751">
        <f t="shared" si="447"/>
        <v>0</v>
      </c>
      <c r="M4751">
        <f t="shared" si="448"/>
        <v>0</v>
      </c>
      <c r="N4751">
        <f t="shared" si="449"/>
        <v>0</v>
      </c>
      <c r="O4751" s="1">
        <f t="shared" si="450"/>
        <v>0</v>
      </c>
      <c r="P4751">
        <f>SUMIFS('vCluster (Imported)'!$G:$G,'vCluster (Imported)'!$A:$A,K4751)</f>
        <v>0</v>
      </c>
      <c r="Q4751">
        <f t="shared" si="451"/>
        <v>0</v>
      </c>
    </row>
    <row r="4752" spans="1:17" x14ac:dyDescent="0.3">
      <c r="A4752">
        <f t="shared" si="446"/>
        <v>4752</v>
      </c>
      <c r="B4752" t="str">
        <f>IF(HLOOKUP("Memory",'vInfo (Imported)'!$1:$5000,A4752,FALSE)&gt;0,HLOOKUP("Memory",'vInfo (Imported)'!$1:$5000,A4752,FALSE),"")</f>
        <v/>
      </c>
      <c r="C4752" t="str">
        <f>IF(HLOOKUP("CPUs",'vInfo (Imported)'!$1:$5000,A4752,FALSE)&gt;0,
HLOOKUP("CPUs",'vInfo (Imported)'!$1:$5000,A4752,FALSE),
"")</f>
        <v/>
      </c>
      <c r="D4752" t="str">
        <f>IF(HLOOKUP($D$1,'vInfo (Imported)'!$1:$5000,A4752,FALSE)&gt;0,
HLOOKUP($D$1,'vInfo (Imported)'!$1:$5000,A4752,FALSE),
"")</f>
        <v/>
      </c>
      <c r="E4752" t="str">
        <f>IF(HLOOKUP("Category",'vInfo (Imported)'!$1:$5000,A4752,FALSE)&gt;0,
HLOOKUP("Category",'vInfo (Imported)'!$1:$5000,A4752,FALSE),
"")</f>
        <v/>
      </c>
      <c r="F4752" t="str">
        <f>IF(HLOOKUP("OS according to the configuration file",'vInfo (Imported)'!$1:$5000,A4752,FALSE)&gt;0,
HLOOKUP("OS according to the configuration file",'vInfo (Imported)'!$1:$5000,A4752,FALSE),
"")</f>
        <v/>
      </c>
      <c r="G4752" s="1" t="str">
        <f>IF(HLOOKUP("Cluster",'vInfo (Imported)'!$1:$5000,A4752,FALSE)&gt;0,
HLOOKUP("Cluster",'vInfo (Imported)'!$1:$5000,A4752,FALSE),
"")</f>
        <v/>
      </c>
      <c r="K4752" s="28">
        <f>'vCluster (Imported)'!A4752</f>
        <v>0</v>
      </c>
      <c r="L4752">
        <f t="shared" si="447"/>
        <v>0</v>
      </c>
      <c r="M4752">
        <f t="shared" si="448"/>
        <v>0</v>
      </c>
      <c r="N4752">
        <f t="shared" si="449"/>
        <v>0</v>
      </c>
      <c r="O4752" s="1">
        <f t="shared" si="450"/>
        <v>0</v>
      </c>
      <c r="P4752">
        <f>SUMIFS('vCluster (Imported)'!$G:$G,'vCluster (Imported)'!$A:$A,K4752)</f>
        <v>0</v>
      </c>
      <c r="Q4752">
        <f t="shared" si="451"/>
        <v>0</v>
      </c>
    </row>
    <row r="4753" spans="1:17" x14ac:dyDescent="0.3">
      <c r="A4753">
        <f t="shared" si="446"/>
        <v>4753</v>
      </c>
      <c r="B4753" t="str">
        <f>IF(HLOOKUP("Memory",'vInfo (Imported)'!$1:$5000,A4753,FALSE)&gt;0,HLOOKUP("Memory",'vInfo (Imported)'!$1:$5000,A4753,FALSE),"")</f>
        <v/>
      </c>
      <c r="C4753" t="str">
        <f>IF(HLOOKUP("CPUs",'vInfo (Imported)'!$1:$5000,A4753,FALSE)&gt;0,
HLOOKUP("CPUs",'vInfo (Imported)'!$1:$5000,A4753,FALSE),
"")</f>
        <v/>
      </c>
      <c r="D4753" t="str">
        <f>IF(HLOOKUP($D$1,'vInfo (Imported)'!$1:$5000,A4753,FALSE)&gt;0,
HLOOKUP($D$1,'vInfo (Imported)'!$1:$5000,A4753,FALSE),
"")</f>
        <v/>
      </c>
      <c r="E4753" t="str">
        <f>IF(HLOOKUP("Category",'vInfo (Imported)'!$1:$5000,A4753,FALSE)&gt;0,
HLOOKUP("Category",'vInfo (Imported)'!$1:$5000,A4753,FALSE),
"")</f>
        <v/>
      </c>
      <c r="F4753" t="str">
        <f>IF(HLOOKUP("OS according to the configuration file",'vInfo (Imported)'!$1:$5000,A4753,FALSE)&gt;0,
HLOOKUP("OS according to the configuration file",'vInfo (Imported)'!$1:$5000,A4753,FALSE),
"")</f>
        <v/>
      </c>
      <c r="G4753" s="1" t="str">
        <f>IF(HLOOKUP("Cluster",'vInfo (Imported)'!$1:$5000,A4753,FALSE)&gt;0,
HLOOKUP("Cluster",'vInfo (Imported)'!$1:$5000,A4753,FALSE),
"")</f>
        <v/>
      </c>
      <c r="K4753" s="28">
        <f>'vCluster (Imported)'!A4753</f>
        <v>0</v>
      </c>
      <c r="L4753">
        <f t="shared" si="447"/>
        <v>0</v>
      </c>
      <c r="M4753">
        <f t="shared" si="448"/>
        <v>0</v>
      </c>
      <c r="N4753">
        <f t="shared" si="449"/>
        <v>0</v>
      </c>
      <c r="O4753" s="1">
        <f t="shared" si="450"/>
        <v>0</v>
      </c>
      <c r="P4753">
        <f>SUMIFS('vCluster (Imported)'!$G:$G,'vCluster (Imported)'!$A:$A,K4753)</f>
        <v>0</v>
      </c>
      <c r="Q4753">
        <f t="shared" si="451"/>
        <v>0</v>
      </c>
    </row>
    <row r="4754" spans="1:17" x14ac:dyDescent="0.3">
      <c r="A4754">
        <f t="shared" si="446"/>
        <v>4754</v>
      </c>
      <c r="B4754" t="str">
        <f>IF(HLOOKUP("Memory",'vInfo (Imported)'!$1:$5000,A4754,FALSE)&gt;0,HLOOKUP("Memory",'vInfo (Imported)'!$1:$5000,A4754,FALSE),"")</f>
        <v/>
      </c>
      <c r="C4754" t="str">
        <f>IF(HLOOKUP("CPUs",'vInfo (Imported)'!$1:$5000,A4754,FALSE)&gt;0,
HLOOKUP("CPUs",'vInfo (Imported)'!$1:$5000,A4754,FALSE),
"")</f>
        <v/>
      </c>
      <c r="D4754" t="str">
        <f>IF(HLOOKUP($D$1,'vInfo (Imported)'!$1:$5000,A4754,FALSE)&gt;0,
HLOOKUP($D$1,'vInfo (Imported)'!$1:$5000,A4754,FALSE),
"")</f>
        <v/>
      </c>
      <c r="E4754" t="str">
        <f>IF(HLOOKUP("Category",'vInfo (Imported)'!$1:$5000,A4754,FALSE)&gt;0,
HLOOKUP("Category",'vInfo (Imported)'!$1:$5000,A4754,FALSE),
"")</f>
        <v/>
      </c>
      <c r="F4754" t="str">
        <f>IF(HLOOKUP("OS according to the configuration file",'vInfo (Imported)'!$1:$5000,A4754,FALSE)&gt;0,
HLOOKUP("OS according to the configuration file",'vInfo (Imported)'!$1:$5000,A4754,FALSE),
"")</f>
        <v/>
      </c>
      <c r="G4754" s="1" t="str">
        <f>IF(HLOOKUP("Cluster",'vInfo (Imported)'!$1:$5000,A4754,FALSE)&gt;0,
HLOOKUP("Cluster",'vInfo (Imported)'!$1:$5000,A4754,FALSE),
"")</f>
        <v/>
      </c>
      <c r="K4754" s="28">
        <f>'vCluster (Imported)'!A4754</f>
        <v>0</v>
      </c>
      <c r="L4754">
        <f t="shared" si="447"/>
        <v>0</v>
      </c>
      <c r="M4754">
        <f t="shared" si="448"/>
        <v>0</v>
      </c>
      <c r="N4754">
        <f t="shared" si="449"/>
        <v>0</v>
      </c>
      <c r="O4754" s="1">
        <f t="shared" si="450"/>
        <v>0</v>
      </c>
      <c r="P4754">
        <f>SUMIFS('vCluster (Imported)'!$G:$G,'vCluster (Imported)'!$A:$A,K4754)</f>
        <v>0</v>
      </c>
      <c r="Q4754">
        <f t="shared" si="451"/>
        <v>0</v>
      </c>
    </row>
    <row r="4755" spans="1:17" x14ac:dyDescent="0.3">
      <c r="A4755">
        <f t="shared" si="446"/>
        <v>4755</v>
      </c>
      <c r="B4755" t="str">
        <f>IF(HLOOKUP("Memory",'vInfo (Imported)'!$1:$5000,A4755,FALSE)&gt;0,HLOOKUP("Memory",'vInfo (Imported)'!$1:$5000,A4755,FALSE),"")</f>
        <v/>
      </c>
      <c r="C4755" t="str">
        <f>IF(HLOOKUP("CPUs",'vInfo (Imported)'!$1:$5000,A4755,FALSE)&gt;0,
HLOOKUP("CPUs",'vInfo (Imported)'!$1:$5000,A4755,FALSE),
"")</f>
        <v/>
      </c>
      <c r="D4755" t="str">
        <f>IF(HLOOKUP($D$1,'vInfo (Imported)'!$1:$5000,A4755,FALSE)&gt;0,
HLOOKUP($D$1,'vInfo (Imported)'!$1:$5000,A4755,FALSE),
"")</f>
        <v/>
      </c>
      <c r="E4755" t="str">
        <f>IF(HLOOKUP("Category",'vInfo (Imported)'!$1:$5000,A4755,FALSE)&gt;0,
HLOOKUP("Category",'vInfo (Imported)'!$1:$5000,A4755,FALSE),
"")</f>
        <v/>
      </c>
      <c r="F4755" t="str">
        <f>IF(HLOOKUP("OS according to the configuration file",'vInfo (Imported)'!$1:$5000,A4755,FALSE)&gt;0,
HLOOKUP("OS according to the configuration file",'vInfo (Imported)'!$1:$5000,A4755,FALSE),
"")</f>
        <v/>
      </c>
      <c r="G4755" s="1" t="str">
        <f>IF(HLOOKUP("Cluster",'vInfo (Imported)'!$1:$5000,A4755,FALSE)&gt;0,
HLOOKUP("Cluster",'vInfo (Imported)'!$1:$5000,A4755,FALSE),
"")</f>
        <v/>
      </c>
      <c r="K4755" s="28">
        <f>'vCluster (Imported)'!A4755</f>
        <v>0</v>
      </c>
      <c r="L4755">
        <f t="shared" si="447"/>
        <v>0</v>
      </c>
      <c r="M4755">
        <f t="shared" si="448"/>
        <v>0</v>
      </c>
      <c r="N4755">
        <f t="shared" si="449"/>
        <v>0</v>
      </c>
      <c r="O4755" s="1">
        <f t="shared" si="450"/>
        <v>0</v>
      </c>
      <c r="P4755">
        <f>SUMIFS('vCluster (Imported)'!$G:$G,'vCluster (Imported)'!$A:$A,K4755)</f>
        <v>0</v>
      </c>
      <c r="Q4755">
        <f t="shared" si="451"/>
        <v>0</v>
      </c>
    </row>
    <row r="4756" spans="1:17" x14ac:dyDescent="0.3">
      <c r="A4756">
        <f t="shared" si="446"/>
        <v>4756</v>
      </c>
      <c r="B4756" t="str">
        <f>IF(HLOOKUP("Memory",'vInfo (Imported)'!$1:$5000,A4756,FALSE)&gt;0,HLOOKUP("Memory",'vInfo (Imported)'!$1:$5000,A4756,FALSE),"")</f>
        <v/>
      </c>
      <c r="C4756" t="str">
        <f>IF(HLOOKUP("CPUs",'vInfo (Imported)'!$1:$5000,A4756,FALSE)&gt;0,
HLOOKUP("CPUs",'vInfo (Imported)'!$1:$5000,A4756,FALSE),
"")</f>
        <v/>
      </c>
      <c r="D4756" t="str">
        <f>IF(HLOOKUP($D$1,'vInfo (Imported)'!$1:$5000,A4756,FALSE)&gt;0,
HLOOKUP($D$1,'vInfo (Imported)'!$1:$5000,A4756,FALSE),
"")</f>
        <v/>
      </c>
      <c r="E4756" t="str">
        <f>IF(HLOOKUP("Category",'vInfo (Imported)'!$1:$5000,A4756,FALSE)&gt;0,
HLOOKUP("Category",'vInfo (Imported)'!$1:$5000,A4756,FALSE),
"")</f>
        <v/>
      </c>
      <c r="F4756" t="str">
        <f>IF(HLOOKUP("OS according to the configuration file",'vInfo (Imported)'!$1:$5000,A4756,FALSE)&gt;0,
HLOOKUP("OS according to the configuration file",'vInfo (Imported)'!$1:$5000,A4756,FALSE),
"")</f>
        <v/>
      </c>
      <c r="G4756" s="1" t="str">
        <f>IF(HLOOKUP("Cluster",'vInfo (Imported)'!$1:$5000,A4756,FALSE)&gt;0,
HLOOKUP("Cluster",'vInfo (Imported)'!$1:$5000,A4756,FALSE),
"")</f>
        <v/>
      </c>
      <c r="K4756" s="28">
        <f>'vCluster (Imported)'!A4756</f>
        <v>0</v>
      </c>
      <c r="L4756">
        <f t="shared" si="447"/>
        <v>0</v>
      </c>
      <c r="M4756">
        <f t="shared" si="448"/>
        <v>0</v>
      </c>
      <c r="N4756">
        <f t="shared" si="449"/>
        <v>0</v>
      </c>
      <c r="O4756" s="1">
        <f t="shared" si="450"/>
        <v>0</v>
      </c>
      <c r="P4756">
        <f>SUMIFS('vCluster (Imported)'!$G:$G,'vCluster (Imported)'!$A:$A,K4756)</f>
        <v>0</v>
      </c>
      <c r="Q4756">
        <f t="shared" si="451"/>
        <v>0</v>
      </c>
    </row>
    <row r="4757" spans="1:17" x14ac:dyDescent="0.3">
      <c r="A4757">
        <f t="shared" si="446"/>
        <v>4757</v>
      </c>
      <c r="B4757" t="str">
        <f>IF(HLOOKUP("Memory",'vInfo (Imported)'!$1:$5000,A4757,FALSE)&gt;0,HLOOKUP("Memory",'vInfo (Imported)'!$1:$5000,A4757,FALSE),"")</f>
        <v/>
      </c>
      <c r="C4757" t="str">
        <f>IF(HLOOKUP("CPUs",'vInfo (Imported)'!$1:$5000,A4757,FALSE)&gt;0,
HLOOKUP("CPUs",'vInfo (Imported)'!$1:$5000,A4757,FALSE),
"")</f>
        <v/>
      </c>
      <c r="D4757" t="str">
        <f>IF(HLOOKUP($D$1,'vInfo (Imported)'!$1:$5000,A4757,FALSE)&gt;0,
HLOOKUP($D$1,'vInfo (Imported)'!$1:$5000,A4757,FALSE),
"")</f>
        <v/>
      </c>
      <c r="E4757" t="str">
        <f>IF(HLOOKUP("Category",'vInfo (Imported)'!$1:$5000,A4757,FALSE)&gt;0,
HLOOKUP("Category",'vInfo (Imported)'!$1:$5000,A4757,FALSE),
"")</f>
        <v/>
      </c>
      <c r="F4757" t="str">
        <f>IF(HLOOKUP("OS according to the configuration file",'vInfo (Imported)'!$1:$5000,A4757,FALSE)&gt;0,
HLOOKUP("OS according to the configuration file",'vInfo (Imported)'!$1:$5000,A4757,FALSE),
"")</f>
        <v/>
      </c>
      <c r="G4757" s="1" t="str">
        <f>IF(HLOOKUP("Cluster",'vInfo (Imported)'!$1:$5000,A4757,FALSE)&gt;0,
HLOOKUP("Cluster",'vInfo (Imported)'!$1:$5000,A4757,FALSE),
"")</f>
        <v/>
      </c>
      <c r="K4757" s="28">
        <f>'vCluster (Imported)'!A4757</f>
        <v>0</v>
      </c>
      <c r="L4757">
        <f t="shared" si="447"/>
        <v>0</v>
      </c>
      <c r="M4757">
        <f t="shared" si="448"/>
        <v>0</v>
      </c>
      <c r="N4757">
        <f t="shared" si="449"/>
        <v>0</v>
      </c>
      <c r="O4757" s="1">
        <f t="shared" si="450"/>
        <v>0</v>
      </c>
      <c r="P4757">
        <f>SUMIFS('vCluster (Imported)'!$G:$G,'vCluster (Imported)'!$A:$A,K4757)</f>
        <v>0</v>
      </c>
      <c r="Q4757">
        <f t="shared" si="451"/>
        <v>0</v>
      </c>
    </row>
    <row r="4758" spans="1:17" x14ac:dyDescent="0.3">
      <c r="A4758">
        <f t="shared" si="446"/>
        <v>4758</v>
      </c>
      <c r="B4758" t="str">
        <f>IF(HLOOKUP("Memory",'vInfo (Imported)'!$1:$5000,A4758,FALSE)&gt;0,HLOOKUP("Memory",'vInfo (Imported)'!$1:$5000,A4758,FALSE),"")</f>
        <v/>
      </c>
      <c r="C4758" t="str">
        <f>IF(HLOOKUP("CPUs",'vInfo (Imported)'!$1:$5000,A4758,FALSE)&gt;0,
HLOOKUP("CPUs",'vInfo (Imported)'!$1:$5000,A4758,FALSE),
"")</f>
        <v/>
      </c>
      <c r="D4758" t="str">
        <f>IF(HLOOKUP($D$1,'vInfo (Imported)'!$1:$5000,A4758,FALSE)&gt;0,
HLOOKUP($D$1,'vInfo (Imported)'!$1:$5000,A4758,FALSE),
"")</f>
        <v/>
      </c>
      <c r="E4758" t="str">
        <f>IF(HLOOKUP("Category",'vInfo (Imported)'!$1:$5000,A4758,FALSE)&gt;0,
HLOOKUP("Category",'vInfo (Imported)'!$1:$5000,A4758,FALSE),
"")</f>
        <v/>
      </c>
      <c r="F4758" t="str">
        <f>IF(HLOOKUP("OS according to the configuration file",'vInfo (Imported)'!$1:$5000,A4758,FALSE)&gt;0,
HLOOKUP("OS according to the configuration file",'vInfo (Imported)'!$1:$5000,A4758,FALSE),
"")</f>
        <v/>
      </c>
      <c r="G4758" s="1" t="str">
        <f>IF(HLOOKUP("Cluster",'vInfo (Imported)'!$1:$5000,A4758,FALSE)&gt;0,
HLOOKUP("Cluster",'vInfo (Imported)'!$1:$5000,A4758,FALSE),
"")</f>
        <v/>
      </c>
      <c r="K4758" s="28">
        <f>'vCluster (Imported)'!A4758</f>
        <v>0</v>
      </c>
      <c r="L4758">
        <f t="shared" si="447"/>
        <v>0</v>
      </c>
      <c r="M4758">
        <f t="shared" si="448"/>
        <v>0</v>
      </c>
      <c r="N4758">
        <f t="shared" si="449"/>
        <v>0</v>
      </c>
      <c r="O4758" s="1">
        <f t="shared" si="450"/>
        <v>0</v>
      </c>
      <c r="P4758">
        <f>SUMIFS('vCluster (Imported)'!$G:$G,'vCluster (Imported)'!$A:$A,K4758)</f>
        <v>0</v>
      </c>
      <c r="Q4758">
        <f t="shared" si="451"/>
        <v>0</v>
      </c>
    </row>
    <row r="4759" spans="1:17" x14ac:dyDescent="0.3">
      <c r="A4759">
        <f t="shared" si="446"/>
        <v>4759</v>
      </c>
      <c r="B4759" t="str">
        <f>IF(HLOOKUP("Memory",'vInfo (Imported)'!$1:$5000,A4759,FALSE)&gt;0,HLOOKUP("Memory",'vInfo (Imported)'!$1:$5000,A4759,FALSE),"")</f>
        <v/>
      </c>
      <c r="C4759" t="str">
        <f>IF(HLOOKUP("CPUs",'vInfo (Imported)'!$1:$5000,A4759,FALSE)&gt;0,
HLOOKUP("CPUs",'vInfo (Imported)'!$1:$5000,A4759,FALSE),
"")</f>
        <v/>
      </c>
      <c r="D4759" t="str">
        <f>IF(HLOOKUP($D$1,'vInfo (Imported)'!$1:$5000,A4759,FALSE)&gt;0,
HLOOKUP($D$1,'vInfo (Imported)'!$1:$5000,A4759,FALSE),
"")</f>
        <v/>
      </c>
      <c r="E4759" t="str">
        <f>IF(HLOOKUP("Category",'vInfo (Imported)'!$1:$5000,A4759,FALSE)&gt;0,
HLOOKUP("Category",'vInfo (Imported)'!$1:$5000,A4759,FALSE),
"")</f>
        <v/>
      </c>
      <c r="F4759" t="str">
        <f>IF(HLOOKUP("OS according to the configuration file",'vInfo (Imported)'!$1:$5000,A4759,FALSE)&gt;0,
HLOOKUP("OS according to the configuration file",'vInfo (Imported)'!$1:$5000,A4759,FALSE),
"")</f>
        <v/>
      </c>
      <c r="G4759" s="1" t="str">
        <f>IF(HLOOKUP("Cluster",'vInfo (Imported)'!$1:$5000,A4759,FALSE)&gt;0,
HLOOKUP("Cluster",'vInfo (Imported)'!$1:$5000,A4759,FALSE),
"")</f>
        <v/>
      </c>
      <c r="K4759" s="28">
        <f>'vCluster (Imported)'!A4759</f>
        <v>0</v>
      </c>
      <c r="L4759">
        <f t="shared" si="447"/>
        <v>0</v>
      </c>
      <c r="M4759">
        <f t="shared" si="448"/>
        <v>0</v>
      </c>
      <c r="N4759">
        <f t="shared" si="449"/>
        <v>0</v>
      </c>
      <c r="O4759" s="1">
        <f t="shared" si="450"/>
        <v>0</v>
      </c>
      <c r="P4759">
        <f>SUMIFS('vCluster (Imported)'!$G:$G,'vCluster (Imported)'!$A:$A,K4759)</f>
        <v>0</v>
      </c>
      <c r="Q4759">
        <f t="shared" si="451"/>
        <v>0</v>
      </c>
    </row>
    <row r="4760" spans="1:17" x14ac:dyDescent="0.3">
      <c r="A4760">
        <f t="shared" si="446"/>
        <v>4760</v>
      </c>
      <c r="B4760" t="str">
        <f>IF(HLOOKUP("Memory",'vInfo (Imported)'!$1:$5000,A4760,FALSE)&gt;0,HLOOKUP("Memory",'vInfo (Imported)'!$1:$5000,A4760,FALSE),"")</f>
        <v/>
      </c>
      <c r="C4760" t="str">
        <f>IF(HLOOKUP("CPUs",'vInfo (Imported)'!$1:$5000,A4760,FALSE)&gt;0,
HLOOKUP("CPUs",'vInfo (Imported)'!$1:$5000,A4760,FALSE),
"")</f>
        <v/>
      </c>
      <c r="D4760" t="str">
        <f>IF(HLOOKUP($D$1,'vInfo (Imported)'!$1:$5000,A4760,FALSE)&gt;0,
HLOOKUP($D$1,'vInfo (Imported)'!$1:$5000,A4760,FALSE),
"")</f>
        <v/>
      </c>
      <c r="E4760" t="str">
        <f>IF(HLOOKUP("Category",'vInfo (Imported)'!$1:$5000,A4760,FALSE)&gt;0,
HLOOKUP("Category",'vInfo (Imported)'!$1:$5000,A4760,FALSE),
"")</f>
        <v/>
      </c>
      <c r="F4760" t="str">
        <f>IF(HLOOKUP("OS according to the configuration file",'vInfo (Imported)'!$1:$5000,A4760,FALSE)&gt;0,
HLOOKUP("OS according to the configuration file",'vInfo (Imported)'!$1:$5000,A4760,FALSE),
"")</f>
        <v/>
      </c>
      <c r="G4760" s="1" t="str">
        <f>IF(HLOOKUP("Cluster",'vInfo (Imported)'!$1:$5000,A4760,FALSE)&gt;0,
HLOOKUP("Cluster",'vInfo (Imported)'!$1:$5000,A4760,FALSE),
"")</f>
        <v/>
      </c>
      <c r="K4760" s="28">
        <f>'vCluster (Imported)'!A4760</f>
        <v>0</v>
      </c>
      <c r="L4760">
        <f t="shared" si="447"/>
        <v>0</v>
      </c>
      <c r="M4760">
        <f t="shared" si="448"/>
        <v>0</v>
      </c>
      <c r="N4760">
        <f t="shared" si="449"/>
        <v>0</v>
      </c>
      <c r="O4760" s="1">
        <f t="shared" si="450"/>
        <v>0</v>
      </c>
      <c r="P4760">
        <f>SUMIFS('vCluster (Imported)'!$G:$G,'vCluster (Imported)'!$A:$A,K4760)</f>
        <v>0</v>
      </c>
      <c r="Q4760">
        <f t="shared" si="451"/>
        <v>0</v>
      </c>
    </row>
    <row r="4761" spans="1:17" x14ac:dyDescent="0.3">
      <c r="A4761">
        <f t="shared" si="446"/>
        <v>4761</v>
      </c>
      <c r="B4761" t="str">
        <f>IF(HLOOKUP("Memory",'vInfo (Imported)'!$1:$5000,A4761,FALSE)&gt;0,HLOOKUP("Memory",'vInfo (Imported)'!$1:$5000,A4761,FALSE),"")</f>
        <v/>
      </c>
      <c r="C4761" t="str">
        <f>IF(HLOOKUP("CPUs",'vInfo (Imported)'!$1:$5000,A4761,FALSE)&gt;0,
HLOOKUP("CPUs",'vInfo (Imported)'!$1:$5000,A4761,FALSE),
"")</f>
        <v/>
      </c>
      <c r="D4761" t="str">
        <f>IF(HLOOKUP($D$1,'vInfo (Imported)'!$1:$5000,A4761,FALSE)&gt;0,
HLOOKUP($D$1,'vInfo (Imported)'!$1:$5000,A4761,FALSE),
"")</f>
        <v/>
      </c>
      <c r="E4761" t="str">
        <f>IF(HLOOKUP("Category",'vInfo (Imported)'!$1:$5000,A4761,FALSE)&gt;0,
HLOOKUP("Category",'vInfo (Imported)'!$1:$5000,A4761,FALSE),
"")</f>
        <v/>
      </c>
      <c r="F4761" t="str">
        <f>IF(HLOOKUP("OS according to the configuration file",'vInfo (Imported)'!$1:$5000,A4761,FALSE)&gt;0,
HLOOKUP("OS according to the configuration file",'vInfo (Imported)'!$1:$5000,A4761,FALSE),
"")</f>
        <v/>
      </c>
      <c r="G4761" s="1" t="str">
        <f>IF(HLOOKUP("Cluster",'vInfo (Imported)'!$1:$5000,A4761,FALSE)&gt;0,
HLOOKUP("Cluster",'vInfo (Imported)'!$1:$5000,A4761,FALSE),
"")</f>
        <v/>
      </c>
      <c r="K4761" s="28">
        <f>'vCluster (Imported)'!A4761</f>
        <v>0</v>
      </c>
      <c r="L4761">
        <f t="shared" si="447"/>
        <v>0</v>
      </c>
      <c r="M4761">
        <f t="shared" si="448"/>
        <v>0</v>
      </c>
      <c r="N4761">
        <f t="shared" si="449"/>
        <v>0</v>
      </c>
      <c r="O4761" s="1">
        <f t="shared" si="450"/>
        <v>0</v>
      </c>
      <c r="P4761">
        <f>SUMIFS('vCluster (Imported)'!$G:$G,'vCluster (Imported)'!$A:$A,K4761)</f>
        <v>0</v>
      </c>
      <c r="Q4761">
        <f t="shared" si="451"/>
        <v>0</v>
      </c>
    </row>
    <row r="4762" spans="1:17" x14ac:dyDescent="0.3">
      <c r="A4762">
        <f t="shared" si="446"/>
        <v>4762</v>
      </c>
      <c r="B4762" t="str">
        <f>IF(HLOOKUP("Memory",'vInfo (Imported)'!$1:$5000,A4762,FALSE)&gt;0,HLOOKUP("Memory",'vInfo (Imported)'!$1:$5000,A4762,FALSE),"")</f>
        <v/>
      </c>
      <c r="C4762" t="str">
        <f>IF(HLOOKUP("CPUs",'vInfo (Imported)'!$1:$5000,A4762,FALSE)&gt;0,
HLOOKUP("CPUs",'vInfo (Imported)'!$1:$5000,A4762,FALSE),
"")</f>
        <v/>
      </c>
      <c r="D4762" t="str">
        <f>IF(HLOOKUP($D$1,'vInfo (Imported)'!$1:$5000,A4762,FALSE)&gt;0,
HLOOKUP($D$1,'vInfo (Imported)'!$1:$5000,A4762,FALSE),
"")</f>
        <v/>
      </c>
      <c r="E4762" t="str">
        <f>IF(HLOOKUP("Category",'vInfo (Imported)'!$1:$5000,A4762,FALSE)&gt;0,
HLOOKUP("Category",'vInfo (Imported)'!$1:$5000,A4762,FALSE),
"")</f>
        <v/>
      </c>
      <c r="F4762" t="str">
        <f>IF(HLOOKUP("OS according to the configuration file",'vInfo (Imported)'!$1:$5000,A4762,FALSE)&gt;0,
HLOOKUP("OS according to the configuration file",'vInfo (Imported)'!$1:$5000,A4762,FALSE),
"")</f>
        <v/>
      </c>
      <c r="G4762" s="1" t="str">
        <f>IF(HLOOKUP("Cluster",'vInfo (Imported)'!$1:$5000,A4762,FALSE)&gt;0,
HLOOKUP("Cluster",'vInfo (Imported)'!$1:$5000,A4762,FALSE),
"")</f>
        <v/>
      </c>
      <c r="K4762" s="28">
        <f>'vCluster (Imported)'!A4762</f>
        <v>0</v>
      </c>
      <c r="L4762">
        <f t="shared" si="447"/>
        <v>0</v>
      </c>
      <c r="M4762">
        <f t="shared" si="448"/>
        <v>0</v>
      </c>
      <c r="N4762">
        <f t="shared" si="449"/>
        <v>0</v>
      </c>
      <c r="O4762" s="1">
        <f t="shared" si="450"/>
        <v>0</v>
      </c>
      <c r="P4762">
        <f>SUMIFS('vCluster (Imported)'!$G:$G,'vCluster (Imported)'!$A:$A,K4762)</f>
        <v>0</v>
      </c>
      <c r="Q4762">
        <f t="shared" si="451"/>
        <v>0</v>
      </c>
    </row>
    <row r="4763" spans="1:17" x14ac:dyDescent="0.3">
      <c r="A4763">
        <f t="shared" si="446"/>
        <v>4763</v>
      </c>
      <c r="B4763" t="str">
        <f>IF(HLOOKUP("Memory",'vInfo (Imported)'!$1:$5000,A4763,FALSE)&gt;0,HLOOKUP("Memory",'vInfo (Imported)'!$1:$5000,A4763,FALSE),"")</f>
        <v/>
      </c>
      <c r="C4763" t="str">
        <f>IF(HLOOKUP("CPUs",'vInfo (Imported)'!$1:$5000,A4763,FALSE)&gt;0,
HLOOKUP("CPUs",'vInfo (Imported)'!$1:$5000,A4763,FALSE),
"")</f>
        <v/>
      </c>
      <c r="D4763" t="str">
        <f>IF(HLOOKUP($D$1,'vInfo (Imported)'!$1:$5000,A4763,FALSE)&gt;0,
HLOOKUP($D$1,'vInfo (Imported)'!$1:$5000,A4763,FALSE),
"")</f>
        <v/>
      </c>
      <c r="E4763" t="str">
        <f>IF(HLOOKUP("Category",'vInfo (Imported)'!$1:$5000,A4763,FALSE)&gt;0,
HLOOKUP("Category",'vInfo (Imported)'!$1:$5000,A4763,FALSE),
"")</f>
        <v/>
      </c>
      <c r="F4763" t="str">
        <f>IF(HLOOKUP("OS according to the configuration file",'vInfo (Imported)'!$1:$5000,A4763,FALSE)&gt;0,
HLOOKUP("OS according to the configuration file",'vInfo (Imported)'!$1:$5000,A4763,FALSE),
"")</f>
        <v/>
      </c>
      <c r="G4763" s="1" t="str">
        <f>IF(HLOOKUP("Cluster",'vInfo (Imported)'!$1:$5000,A4763,FALSE)&gt;0,
HLOOKUP("Cluster",'vInfo (Imported)'!$1:$5000,A4763,FALSE),
"")</f>
        <v/>
      </c>
      <c r="K4763" s="28">
        <f>'vCluster (Imported)'!A4763</f>
        <v>0</v>
      </c>
      <c r="L4763">
        <f t="shared" si="447"/>
        <v>0</v>
      </c>
      <c r="M4763">
        <f t="shared" si="448"/>
        <v>0</v>
      </c>
      <c r="N4763">
        <f t="shared" si="449"/>
        <v>0</v>
      </c>
      <c r="O4763" s="1">
        <f t="shared" si="450"/>
        <v>0</v>
      </c>
      <c r="P4763">
        <f>SUMIFS('vCluster (Imported)'!$G:$G,'vCluster (Imported)'!$A:$A,K4763)</f>
        <v>0</v>
      </c>
      <c r="Q4763">
        <f t="shared" si="451"/>
        <v>0</v>
      </c>
    </row>
    <row r="4764" spans="1:17" x14ac:dyDescent="0.3">
      <c r="A4764">
        <f t="shared" si="446"/>
        <v>4764</v>
      </c>
      <c r="B4764" t="str">
        <f>IF(HLOOKUP("Memory",'vInfo (Imported)'!$1:$5000,A4764,FALSE)&gt;0,HLOOKUP("Memory",'vInfo (Imported)'!$1:$5000,A4764,FALSE),"")</f>
        <v/>
      </c>
      <c r="C4764" t="str">
        <f>IF(HLOOKUP("CPUs",'vInfo (Imported)'!$1:$5000,A4764,FALSE)&gt;0,
HLOOKUP("CPUs",'vInfo (Imported)'!$1:$5000,A4764,FALSE),
"")</f>
        <v/>
      </c>
      <c r="D4764" t="str">
        <f>IF(HLOOKUP($D$1,'vInfo (Imported)'!$1:$5000,A4764,FALSE)&gt;0,
HLOOKUP($D$1,'vInfo (Imported)'!$1:$5000,A4764,FALSE),
"")</f>
        <v/>
      </c>
      <c r="E4764" t="str">
        <f>IF(HLOOKUP("Category",'vInfo (Imported)'!$1:$5000,A4764,FALSE)&gt;0,
HLOOKUP("Category",'vInfo (Imported)'!$1:$5000,A4764,FALSE),
"")</f>
        <v/>
      </c>
      <c r="F4764" t="str">
        <f>IF(HLOOKUP("OS according to the configuration file",'vInfo (Imported)'!$1:$5000,A4764,FALSE)&gt;0,
HLOOKUP("OS according to the configuration file",'vInfo (Imported)'!$1:$5000,A4764,FALSE),
"")</f>
        <v/>
      </c>
      <c r="G4764" s="1" t="str">
        <f>IF(HLOOKUP("Cluster",'vInfo (Imported)'!$1:$5000,A4764,FALSE)&gt;0,
HLOOKUP("Cluster",'vInfo (Imported)'!$1:$5000,A4764,FALSE),
"")</f>
        <v/>
      </c>
      <c r="K4764" s="28">
        <f>'vCluster (Imported)'!A4764</f>
        <v>0</v>
      </c>
      <c r="L4764">
        <f t="shared" si="447"/>
        <v>0</v>
      </c>
      <c r="M4764">
        <f t="shared" si="448"/>
        <v>0</v>
      </c>
      <c r="N4764">
        <f t="shared" si="449"/>
        <v>0</v>
      </c>
      <c r="O4764" s="1">
        <f t="shared" si="450"/>
        <v>0</v>
      </c>
      <c r="P4764">
        <f>SUMIFS('vCluster (Imported)'!$G:$G,'vCluster (Imported)'!$A:$A,K4764)</f>
        <v>0</v>
      </c>
      <c r="Q4764">
        <f t="shared" si="451"/>
        <v>0</v>
      </c>
    </row>
    <row r="4765" spans="1:17" x14ac:dyDescent="0.3">
      <c r="A4765">
        <f t="shared" si="446"/>
        <v>4765</v>
      </c>
      <c r="B4765" t="str">
        <f>IF(HLOOKUP("Memory",'vInfo (Imported)'!$1:$5000,A4765,FALSE)&gt;0,HLOOKUP("Memory",'vInfo (Imported)'!$1:$5000,A4765,FALSE),"")</f>
        <v/>
      </c>
      <c r="C4765" t="str">
        <f>IF(HLOOKUP("CPUs",'vInfo (Imported)'!$1:$5000,A4765,FALSE)&gt;0,
HLOOKUP("CPUs",'vInfo (Imported)'!$1:$5000,A4765,FALSE),
"")</f>
        <v/>
      </c>
      <c r="D4765" t="str">
        <f>IF(HLOOKUP($D$1,'vInfo (Imported)'!$1:$5000,A4765,FALSE)&gt;0,
HLOOKUP($D$1,'vInfo (Imported)'!$1:$5000,A4765,FALSE),
"")</f>
        <v/>
      </c>
      <c r="E4765" t="str">
        <f>IF(HLOOKUP("Category",'vInfo (Imported)'!$1:$5000,A4765,FALSE)&gt;0,
HLOOKUP("Category",'vInfo (Imported)'!$1:$5000,A4765,FALSE),
"")</f>
        <v/>
      </c>
      <c r="F4765" t="str">
        <f>IF(HLOOKUP("OS according to the configuration file",'vInfo (Imported)'!$1:$5000,A4765,FALSE)&gt;0,
HLOOKUP("OS according to the configuration file",'vInfo (Imported)'!$1:$5000,A4765,FALSE),
"")</f>
        <v/>
      </c>
      <c r="G4765" s="1" t="str">
        <f>IF(HLOOKUP("Cluster",'vInfo (Imported)'!$1:$5000,A4765,FALSE)&gt;0,
HLOOKUP("Cluster",'vInfo (Imported)'!$1:$5000,A4765,FALSE),
"")</f>
        <v/>
      </c>
      <c r="K4765" s="28">
        <f>'vCluster (Imported)'!A4765</f>
        <v>0</v>
      </c>
      <c r="L4765">
        <f t="shared" si="447"/>
        <v>0</v>
      </c>
      <c r="M4765">
        <f t="shared" si="448"/>
        <v>0</v>
      </c>
      <c r="N4765">
        <f t="shared" si="449"/>
        <v>0</v>
      </c>
      <c r="O4765" s="1">
        <f t="shared" si="450"/>
        <v>0</v>
      </c>
      <c r="P4765">
        <f>SUMIFS('vCluster (Imported)'!$G:$G,'vCluster (Imported)'!$A:$A,K4765)</f>
        <v>0</v>
      </c>
      <c r="Q4765">
        <f t="shared" si="451"/>
        <v>0</v>
      </c>
    </row>
    <row r="4766" spans="1:17" x14ac:dyDescent="0.3">
      <c r="A4766">
        <f t="shared" si="446"/>
        <v>4766</v>
      </c>
      <c r="B4766" t="str">
        <f>IF(HLOOKUP("Memory",'vInfo (Imported)'!$1:$5000,A4766,FALSE)&gt;0,HLOOKUP("Memory",'vInfo (Imported)'!$1:$5000,A4766,FALSE),"")</f>
        <v/>
      </c>
      <c r="C4766" t="str">
        <f>IF(HLOOKUP("CPUs",'vInfo (Imported)'!$1:$5000,A4766,FALSE)&gt;0,
HLOOKUP("CPUs",'vInfo (Imported)'!$1:$5000,A4766,FALSE),
"")</f>
        <v/>
      </c>
      <c r="D4766" t="str">
        <f>IF(HLOOKUP($D$1,'vInfo (Imported)'!$1:$5000,A4766,FALSE)&gt;0,
HLOOKUP($D$1,'vInfo (Imported)'!$1:$5000,A4766,FALSE),
"")</f>
        <v/>
      </c>
      <c r="E4766" t="str">
        <f>IF(HLOOKUP("Category",'vInfo (Imported)'!$1:$5000,A4766,FALSE)&gt;0,
HLOOKUP("Category",'vInfo (Imported)'!$1:$5000,A4766,FALSE),
"")</f>
        <v/>
      </c>
      <c r="F4766" t="str">
        <f>IF(HLOOKUP("OS according to the configuration file",'vInfo (Imported)'!$1:$5000,A4766,FALSE)&gt;0,
HLOOKUP("OS according to the configuration file",'vInfo (Imported)'!$1:$5000,A4766,FALSE),
"")</f>
        <v/>
      </c>
      <c r="G4766" s="1" t="str">
        <f>IF(HLOOKUP("Cluster",'vInfo (Imported)'!$1:$5000,A4766,FALSE)&gt;0,
HLOOKUP("Cluster",'vInfo (Imported)'!$1:$5000,A4766,FALSE),
"")</f>
        <v/>
      </c>
      <c r="K4766" s="28">
        <f>'vCluster (Imported)'!A4766</f>
        <v>0</v>
      </c>
      <c r="L4766">
        <f t="shared" si="447"/>
        <v>0</v>
      </c>
      <c r="M4766">
        <f t="shared" si="448"/>
        <v>0</v>
      </c>
      <c r="N4766">
        <f t="shared" si="449"/>
        <v>0</v>
      </c>
      <c r="O4766" s="1">
        <f t="shared" si="450"/>
        <v>0</v>
      </c>
      <c r="P4766">
        <f>SUMIFS('vCluster (Imported)'!$G:$G,'vCluster (Imported)'!$A:$A,K4766)</f>
        <v>0</v>
      </c>
      <c r="Q4766">
        <f t="shared" si="451"/>
        <v>0</v>
      </c>
    </row>
    <row r="4767" spans="1:17" x14ac:dyDescent="0.3">
      <c r="A4767">
        <f t="shared" si="446"/>
        <v>4767</v>
      </c>
      <c r="B4767" t="str">
        <f>IF(HLOOKUP("Memory",'vInfo (Imported)'!$1:$5000,A4767,FALSE)&gt;0,HLOOKUP("Memory",'vInfo (Imported)'!$1:$5000,A4767,FALSE),"")</f>
        <v/>
      </c>
      <c r="C4767" t="str">
        <f>IF(HLOOKUP("CPUs",'vInfo (Imported)'!$1:$5000,A4767,FALSE)&gt;0,
HLOOKUP("CPUs",'vInfo (Imported)'!$1:$5000,A4767,FALSE),
"")</f>
        <v/>
      </c>
      <c r="D4767" t="str">
        <f>IF(HLOOKUP($D$1,'vInfo (Imported)'!$1:$5000,A4767,FALSE)&gt;0,
HLOOKUP($D$1,'vInfo (Imported)'!$1:$5000,A4767,FALSE),
"")</f>
        <v/>
      </c>
      <c r="E4767" t="str">
        <f>IF(HLOOKUP("Category",'vInfo (Imported)'!$1:$5000,A4767,FALSE)&gt;0,
HLOOKUP("Category",'vInfo (Imported)'!$1:$5000,A4767,FALSE),
"")</f>
        <v/>
      </c>
      <c r="F4767" t="str">
        <f>IF(HLOOKUP("OS according to the configuration file",'vInfo (Imported)'!$1:$5000,A4767,FALSE)&gt;0,
HLOOKUP("OS according to the configuration file",'vInfo (Imported)'!$1:$5000,A4767,FALSE),
"")</f>
        <v/>
      </c>
      <c r="G4767" s="1" t="str">
        <f>IF(HLOOKUP("Cluster",'vInfo (Imported)'!$1:$5000,A4767,FALSE)&gt;0,
HLOOKUP("Cluster",'vInfo (Imported)'!$1:$5000,A4767,FALSE),
"")</f>
        <v/>
      </c>
      <c r="K4767" s="28">
        <f>'vCluster (Imported)'!A4767</f>
        <v>0</v>
      </c>
      <c r="L4767">
        <f t="shared" si="447"/>
        <v>0</v>
      </c>
      <c r="M4767">
        <f t="shared" si="448"/>
        <v>0</v>
      </c>
      <c r="N4767">
        <f t="shared" si="449"/>
        <v>0</v>
      </c>
      <c r="O4767" s="1">
        <f t="shared" si="450"/>
        <v>0</v>
      </c>
      <c r="P4767">
        <f>SUMIFS('vCluster (Imported)'!$G:$G,'vCluster (Imported)'!$A:$A,K4767)</f>
        <v>0</v>
      </c>
      <c r="Q4767">
        <f t="shared" si="451"/>
        <v>0</v>
      </c>
    </row>
    <row r="4768" spans="1:17" x14ac:dyDescent="0.3">
      <c r="A4768">
        <f t="shared" si="446"/>
        <v>4768</v>
      </c>
      <c r="B4768" t="str">
        <f>IF(HLOOKUP("Memory",'vInfo (Imported)'!$1:$5000,A4768,FALSE)&gt;0,HLOOKUP("Memory",'vInfo (Imported)'!$1:$5000,A4768,FALSE),"")</f>
        <v/>
      </c>
      <c r="C4768" t="str">
        <f>IF(HLOOKUP("CPUs",'vInfo (Imported)'!$1:$5000,A4768,FALSE)&gt;0,
HLOOKUP("CPUs",'vInfo (Imported)'!$1:$5000,A4768,FALSE),
"")</f>
        <v/>
      </c>
      <c r="D4768" t="str">
        <f>IF(HLOOKUP($D$1,'vInfo (Imported)'!$1:$5000,A4768,FALSE)&gt;0,
HLOOKUP($D$1,'vInfo (Imported)'!$1:$5000,A4768,FALSE),
"")</f>
        <v/>
      </c>
      <c r="E4768" t="str">
        <f>IF(HLOOKUP("Category",'vInfo (Imported)'!$1:$5000,A4768,FALSE)&gt;0,
HLOOKUP("Category",'vInfo (Imported)'!$1:$5000,A4768,FALSE),
"")</f>
        <v/>
      </c>
      <c r="F4768" t="str">
        <f>IF(HLOOKUP("OS according to the configuration file",'vInfo (Imported)'!$1:$5000,A4768,FALSE)&gt;0,
HLOOKUP("OS according to the configuration file",'vInfo (Imported)'!$1:$5000,A4768,FALSE),
"")</f>
        <v/>
      </c>
      <c r="G4768" s="1" t="str">
        <f>IF(HLOOKUP("Cluster",'vInfo (Imported)'!$1:$5000,A4768,FALSE)&gt;0,
HLOOKUP("Cluster",'vInfo (Imported)'!$1:$5000,A4768,FALSE),
"")</f>
        <v/>
      </c>
      <c r="K4768" s="28">
        <f>'vCluster (Imported)'!A4768</f>
        <v>0</v>
      </c>
      <c r="L4768">
        <f t="shared" si="447"/>
        <v>0</v>
      </c>
      <c r="M4768">
        <f t="shared" si="448"/>
        <v>0</v>
      </c>
      <c r="N4768">
        <f t="shared" si="449"/>
        <v>0</v>
      </c>
      <c r="O4768" s="1">
        <f t="shared" si="450"/>
        <v>0</v>
      </c>
      <c r="P4768">
        <f>SUMIFS('vCluster (Imported)'!$G:$G,'vCluster (Imported)'!$A:$A,K4768)</f>
        <v>0</v>
      </c>
      <c r="Q4768">
        <f t="shared" si="451"/>
        <v>0</v>
      </c>
    </row>
    <row r="4769" spans="1:17" x14ac:dyDescent="0.3">
      <c r="A4769">
        <f t="shared" si="446"/>
        <v>4769</v>
      </c>
      <c r="B4769" t="str">
        <f>IF(HLOOKUP("Memory",'vInfo (Imported)'!$1:$5000,A4769,FALSE)&gt;0,HLOOKUP("Memory",'vInfo (Imported)'!$1:$5000,A4769,FALSE),"")</f>
        <v/>
      </c>
      <c r="C4769" t="str">
        <f>IF(HLOOKUP("CPUs",'vInfo (Imported)'!$1:$5000,A4769,FALSE)&gt;0,
HLOOKUP("CPUs",'vInfo (Imported)'!$1:$5000,A4769,FALSE),
"")</f>
        <v/>
      </c>
      <c r="D4769" t="str">
        <f>IF(HLOOKUP($D$1,'vInfo (Imported)'!$1:$5000,A4769,FALSE)&gt;0,
HLOOKUP($D$1,'vInfo (Imported)'!$1:$5000,A4769,FALSE),
"")</f>
        <v/>
      </c>
      <c r="E4769" t="str">
        <f>IF(HLOOKUP("Category",'vInfo (Imported)'!$1:$5000,A4769,FALSE)&gt;0,
HLOOKUP("Category",'vInfo (Imported)'!$1:$5000,A4769,FALSE),
"")</f>
        <v/>
      </c>
      <c r="F4769" t="str">
        <f>IF(HLOOKUP("OS according to the configuration file",'vInfo (Imported)'!$1:$5000,A4769,FALSE)&gt;0,
HLOOKUP("OS according to the configuration file",'vInfo (Imported)'!$1:$5000,A4769,FALSE),
"")</f>
        <v/>
      </c>
      <c r="G4769" s="1" t="str">
        <f>IF(HLOOKUP("Cluster",'vInfo (Imported)'!$1:$5000,A4769,FALSE)&gt;0,
HLOOKUP("Cluster",'vInfo (Imported)'!$1:$5000,A4769,FALSE),
"")</f>
        <v/>
      </c>
      <c r="K4769" s="28">
        <f>'vCluster (Imported)'!A4769</f>
        <v>0</v>
      </c>
      <c r="L4769">
        <f t="shared" si="447"/>
        <v>0</v>
      </c>
      <c r="M4769">
        <f t="shared" si="448"/>
        <v>0</v>
      </c>
      <c r="N4769">
        <f t="shared" si="449"/>
        <v>0</v>
      </c>
      <c r="O4769" s="1">
        <f t="shared" si="450"/>
        <v>0</v>
      </c>
      <c r="P4769">
        <f>SUMIFS('vCluster (Imported)'!$G:$G,'vCluster (Imported)'!$A:$A,K4769)</f>
        <v>0</v>
      </c>
      <c r="Q4769">
        <f t="shared" si="451"/>
        <v>0</v>
      </c>
    </row>
    <row r="4770" spans="1:17" x14ac:dyDescent="0.3">
      <c r="A4770">
        <f t="shared" si="446"/>
        <v>4770</v>
      </c>
      <c r="B4770" t="str">
        <f>IF(HLOOKUP("Memory",'vInfo (Imported)'!$1:$5000,A4770,FALSE)&gt;0,HLOOKUP("Memory",'vInfo (Imported)'!$1:$5000,A4770,FALSE),"")</f>
        <v/>
      </c>
      <c r="C4770" t="str">
        <f>IF(HLOOKUP("CPUs",'vInfo (Imported)'!$1:$5000,A4770,FALSE)&gt;0,
HLOOKUP("CPUs",'vInfo (Imported)'!$1:$5000,A4770,FALSE),
"")</f>
        <v/>
      </c>
      <c r="D4770" t="str">
        <f>IF(HLOOKUP($D$1,'vInfo (Imported)'!$1:$5000,A4770,FALSE)&gt;0,
HLOOKUP($D$1,'vInfo (Imported)'!$1:$5000,A4770,FALSE),
"")</f>
        <v/>
      </c>
      <c r="E4770" t="str">
        <f>IF(HLOOKUP("Category",'vInfo (Imported)'!$1:$5000,A4770,FALSE)&gt;0,
HLOOKUP("Category",'vInfo (Imported)'!$1:$5000,A4770,FALSE),
"")</f>
        <v/>
      </c>
      <c r="F4770" t="str">
        <f>IF(HLOOKUP("OS according to the configuration file",'vInfo (Imported)'!$1:$5000,A4770,FALSE)&gt;0,
HLOOKUP("OS according to the configuration file",'vInfo (Imported)'!$1:$5000,A4770,FALSE),
"")</f>
        <v/>
      </c>
      <c r="G4770" s="1" t="str">
        <f>IF(HLOOKUP("Cluster",'vInfo (Imported)'!$1:$5000,A4770,FALSE)&gt;0,
HLOOKUP("Cluster",'vInfo (Imported)'!$1:$5000,A4770,FALSE),
"")</f>
        <v/>
      </c>
      <c r="K4770" s="28">
        <f>'vCluster (Imported)'!A4770</f>
        <v>0</v>
      </c>
      <c r="L4770">
        <f t="shared" si="447"/>
        <v>0</v>
      </c>
      <c r="M4770">
        <f t="shared" si="448"/>
        <v>0</v>
      </c>
      <c r="N4770">
        <f t="shared" si="449"/>
        <v>0</v>
      </c>
      <c r="O4770" s="1">
        <f t="shared" si="450"/>
        <v>0</v>
      </c>
      <c r="P4770">
        <f>SUMIFS('vCluster (Imported)'!$G:$G,'vCluster (Imported)'!$A:$A,K4770)</f>
        <v>0</v>
      </c>
      <c r="Q4770">
        <f t="shared" si="451"/>
        <v>0</v>
      </c>
    </row>
    <row r="4771" spans="1:17" x14ac:dyDescent="0.3">
      <c r="A4771">
        <f t="shared" si="446"/>
        <v>4771</v>
      </c>
      <c r="B4771" t="str">
        <f>IF(HLOOKUP("Memory",'vInfo (Imported)'!$1:$5000,A4771,FALSE)&gt;0,HLOOKUP("Memory",'vInfo (Imported)'!$1:$5000,A4771,FALSE),"")</f>
        <v/>
      </c>
      <c r="C4771" t="str">
        <f>IF(HLOOKUP("CPUs",'vInfo (Imported)'!$1:$5000,A4771,FALSE)&gt;0,
HLOOKUP("CPUs",'vInfo (Imported)'!$1:$5000,A4771,FALSE),
"")</f>
        <v/>
      </c>
      <c r="D4771" t="str">
        <f>IF(HLOOKUP($D$1,'vInfo (Imported)'!$1:$5000,A4771,FALSE)&gt;0,
HLOOKUP($D$1,'vInfo (Imported)'!$1:$5000,A4771,FALSE),
"")</f>
        <v/>
      </c>
      <c r="E4771" t="str">
        <f>IF(HLOOKUP("Category",'vInfo (Imported)'!$1:$5000,A4771,FALSE)&gt;0,
HLOOKUP("Category",'vInfo (Imported)'!$1:$5000,A4771,FALSE),
"")</f>
        <v/>
      </c>
      <c r="F4771" t="str">
        <f>IF(HLOOKUP("OS according to the configuration file",'vInfo (Imported)'!$1:$5000,A4771,FALSE)&gt;0,
HLOOKUP("OS according to the configuration file",'vInfo (Imported)'!$1:$5000,A4771,FALSE),
"")</f>
        <v/>
      </c>
      <c r="G4771" s="1" t="str">
        <f>IF(HLOOKUP("Cluster",'vInfo (Imported)'!$1:$5000,A4771,FALSE)&gt;0,
HLOOKUP("Cluster",'vInfo (Imported)'!$1:$5000,A4771,FALSE),
"")</f>
        <v/>
      </c>
      <c r="K4771" s="28">
        <f>'vCluster (Imported)'!A4771</f>
        <v>0</v>
      </c>
      <c r="L4771">
        <f t="shared" si="447"/>
        <v>0</v>
      </c>
      <c r="M4771">
        <f t="shared" si="448"/>
        <v>0</v>
      </c>
      <c r="N4771">
        <f t="shared" si="449"/>
        <v>0</v>
      </c>
      <c r="O4771" s="1">
        <f t="shared" si="450"/>
        <v>0</v>
      </c>
      <c r="P4771">
        <f>SUMIFS('vCluster (Imported)'!$G:$G,'vCluster (Imported)'!$A:$A,K4771)</f>
        <v>0</v>
      </c>
      <c r="Q4771">
        <f t="shared" si="451"/>
        <v>0</v>
      </c>
    </row>
    <row r="4772" spans="1:17" x14ac:dyDescent="0.3">
      <c r="A4772">
        <f t="shared" si="446"/>
        <v>4772</v>
      </c>
      <c r="B4772" t="str">
        <f>IF(HLOOKUP("Memory",'vInfo (Imported)'!$1:$5000,A4772,FALSE)&gt;0,HLOOKUP("Memory",'vInfo (Imported)'!$1:$5000,A4772,FALSE),"")</f>
        <v/>
      </c>
      <c r="C4772" t="str">
        <f>IF(HLOOKUP("CPUs",'vInfo (Imported)'!$1:$5000,A4772,FALSE)&gt;0,
HLOOKUP("CPUs",'vInfo (Imported)'!$1:$5000,A4772,FALSE),
"")</f>
        <v/>
      </c>
      <c r="D4772" t="str">
        <f>IF(HLOOKUP($D$1,'vInfo (Imported)'!$1:$5000,A4772,FALSE)&gt;0,
HLOOKUP($D$1,'vInfo (Imported)'!$1:$5000,A4772,FALSE),
"")</f>
        <v/>
      </c>
      <c r="E4772" t="str">
        <f>IF(HLOOKUP("Category",'vInfo (Imported)'!$1:$5000,A4772,FALSE)&gt;0,
HLOOKUP("Category",'vInfo (Imported)'!$1:$5000,A4772,FALSE),
"")</f>
        <v/>
      </c>
      <c r="F4772" t="str">
        <f>IF(HLOOKUP("OS according to the configuration file",'vInfo (Imported)'!$1:$5000,A4772,FALSE)&gt;0,
HLOOKUP("OS according to the configuration file",'vInfo (Imported)'!$1:$5000,A4772,FALSE),
"")</f>
        <v/>
      </c>
      <c r="G4772" s="1" t="str">
        <f>IF(HLOOKUP("Cluster",'vInfo (Imported)'!$1:$5000,A4772,FALSE)&gt;0,
HLOOKUP("Cluster",'vInfo (Imported)'!$1:$5000,A4772,FALSE),
"")</f>
        <v/>
      </c>
      <c r="K4772" s="28">
        <f>'vCluster (Imported)'!A4772</f>
        <v>0</v>
      </c>
      <c r="L4772">
        <f t="shared" si="447"/>
        <v>0</v>
      </c>
      <c r="M4772">
        <f t="shared" si="448"/>
        <v>0</v>
      </c>
      <c r="N4772">
        <f t="shared" si="449"/>
        <v>0</v>
      </c>
      <c r="O4772" s="1">
        <f t="shared" si="450"/>
        <v>0</v>
      </c>
      <c r="P4772">
        <f>SUMIFS('vCluster (Imported)'!$G:$G,'vCluster (Imported)'!$A:$A,K4772)</f>
        <v>0</v>
      </c>
      <c r="Q4772">
        <f t="shared" si="451"/>
        <v>0</v>
      </c>
    </row>
    <row r="4773" spans="1:17" x14ac:dyDescent="0.3">
      <c r="A4773">
        <f t="shared" si="446"/>
        <v>4773</v>
      </c>
      <c r="B4773" t="str">
        <f>IF(HLOOKUP("Memory",'vInfo (Imported)'!$1:$5000,A4773,FALSE)&gt;0,HLOOKUP("Memory",'vInfo (Imported)'!$1:$5000,A4773,FALSE),"")</f>
        <v/>
      </c>
      <c r="C4773" t="str">
        <f>IF(HLOOKUP("CPUs",'vInfo (Imported)'!$1:$5000,A4773,FALSE)&gt;0,
HLOOKUP("CPUs",'vInfo (Imported)'!$1:$5000,A4773,FALSE),
"")</f>
        <v/>
      </c>
      <c r="D4773" t="str">
        <f>IF(HLOOKUP($D$1,'vInfo (Imported)'!$1:$5000,A4773,FALSE)&gt;0,
HLOOKUP($D$1,'vInfo (Imported)'!$1:$5000,A4773,FALSE),
"")</f>
        <v/>
      </c>
      <c r="E4773" t="str">
        <f>IF(HLOOKUP("Category",'vInfo (Imported)'!$1:$5000,A4773,FALSE)&gt;0,
HLOOKUP("Category",'vInfo (Imported)'!$1:$5000,A4773,FALSE),
"")</f>
        <v/>
      </c>
      <c r="F4773" t="str">
        <f>IF(HLOOKUP("OS according to the configuration file",'vInfo (Imported)'!$1:$5000,A4773,FALSE)&gt;0,
HLOOKUP("OS according to the configuration file",'vInfo (Imported)'!$1:$5000,A4773,FALSE),
"")</f>
        <v/>
      </c>
      <c r="G4773" s="1" t="str">
        <f>IF(HLOOKUP("Cluster",'vInfo (Imported)'!$1:$5000,A4773,FALSE)&gt;0,
HLOOKUP("Cluster",'vInfo (Imported)'!$1:$5000,A4773,FALSE),
"")</f>
        <v/>
      </c>
      <c r="K4773" s="28">
        <f>'vCluster (Imported)'!A4773</f>
        <v>0</v>
      </c>
      <c r="L4773">
        <f t="shared" si="447"/>
        <v>0</v>
      </c>
      <c r="M4773">
        <f t="shared" si="448"/>
        <v>0</v>
      </c>
      <c r="N4773">
        <f t="shared" si="449"/>
        <v>0</v>
      </c>
      <c r="O4773" s="1">
        <f t="shared" si="450"/>
        <v>0</v>
      </c>
      <c r="P4773">
        <f>SUMIFS('vCluster (Imported)'!$G:$G,'vCluster (Imported)'!$A:$A,K4773)</f>
        <v>0</v>
      </c>
      <c r="Q4773">
        <f t="shared" si="451"/>
        <v>0</v>
      </c>
    </row>
    <row r="4774" spans="1:17" x14ac:dyDescent="0.3">
      <c r="A4774">
        <f t="shared" si="446"/>
        <v>4774</v>
      </c>
      <c r="B4774" t="str">
        <f>IF(HLOOKUP("Memory",'vInfo (Imported)'!$1:$5000,A4774,FALSE)&gt;0,HLOOKUP("Memory",'vInfo (Imported)'!$1:$5000,A4774,FALSE),"")</f>
        <v/>
      </c>
      <c r="C4774" t="str">
        <f>IF(HLOOKUP("CPUs",'vInfo (Imported)'!$1:$5000,A4774,FALSE)&gt;0,
HLOOKUP("CPUs",'vInfo (Imported)'!$1:$5000,A4774,FALSE),
"")</f>
        <v/>
      </c>
      <c r="D4774" t="str">
        <f>IF(HLOOKUP($D$1,'vInfo (Imported)'!$1:$5000,A4774,FALSE)&gt;0,
HLOOKUP($D$1,'vInfo (Imported)'!$1:$5000,A4774,FALSE),
"")</f>
        <v/>
      </c>
      <c r="E4774" t="str">
        <f>IF(HLOOKUP("Category",'vInfo (Imported)'!$1:$5000,A4774,FALSE)&gt;0,
HLOOKUP("Category",'vInfo (Imported)'!$1:$5000,A4774,FALSE),
"")</f>
        <v/>
      </c>
      <c r="F4774" t="str">
        <f>IF(HLOOKUP("OS according to the configuration file",'vInfo (Imported)'!$1:$5000,A4774,FALSE)&gt;0,
HLOOKUP("OS according to the configuration file",'vInfo (Imported)'!$1:$5000,A4774,FALSE),
"")</f>
        <v/>
      </c>
      <c r="G4774" s="1" t="str">
        <f>IF(HLOOKUP("Cluster",'vInfo (Imported)'!$1:$5000,A4774,FALSE)&gt;0,
HLOOKUP("Cluster",'vInfo (Imported)'!$1:$5000,A4774,FALSE),
"")</f>
        <v/>
      </c>
      <c r="K4774" s="28">
        <f>'vCluster (Imported)'!A4774</f>
        <v>0</v>
      </c>
      <c r="L4774">
        <f t="shared" si="447"/>
        <v>0</v>
      </c>
      <c r="M4774">
        <f t="shared" si="448"/>
        <v>0</v>
      </c>
      <c r="N4774">
        <f t="shared" si="449"/>
        <v>0</v>
      </c>
      <c r="O4774" s="1">
        <f t="shared" si="450"/>
        <v>0</v>
      </c>
      <c r="P4774">
        <f>SUMIFS('vCluster (Imported)'!$G:$G,'vCluster (Imported)'!$A:$A,K4774)</f>
        <v>0</v>
      </c>
      <c r="Q4774">
        <f t="shared" si="451"/>
        <v>0</v>
      </c>
    </row>
    <row r="4775" spans="1:17" x14ac:dyDescent="0.3">
      <c r="A4775">
        <f t="shared" si="446"/>
        <v>4775</v>
      </c>
      <c r="B4775" t="str">
        <f>IF(HLOOKUP("Memory",'vInfo (Imported)'!$1:$5000,A4775,FALSE)&gt;0,HLOOKUP("Memory",'vInfo (Imported)'!$1:$5000,A4775,FALSE),"")</f>
        <v/>
      </c>
      <c r="C4775" t="str">
        <f>IF(HLOOKUP("CPUs",'vInfo (Imported)'!$1:$5000,A4775,FALSE)&gt;0,
HLOOKUP("CPUs",'vInfo (Imported)'!$1:$5000,A4775,FALSE),
"")</f>
        <v/>
      </c>
      <c r="D4775" t="str">
        <f>IF(HLOOKUP($D$1,'vInfo (Imported)'!$1:$5000,A4775,FALSE)&gt;0,
HLOOKUP($D$1,'vInfo (Imported)'!$1:$5000,A4775,FALSE),
"")</f>
        <v/>
      </c>
      <c r="E4775" t="str">
        <f>IF(HLOOKUP("Category",'vInfo (Imported)'!$1:$5000,A4775,FALSE)&gt;0,
HLOOKUP("Category",'vInfo (Imported)'!$1:$5000,A4775,FALSE),
"")</f>
        <v/>
      </c>
      <c r="F4775" t="str">
        <f>IF(HLOOKUP("OS according to the configuration file",'vInfo (Imported)'!$1:$5000,A4775,FALSE)&gt;0,
HLOOKUP("OS according to the configuration file",'vInfo (Imported)'!$1:$5000,A4775,FALSE),
"")</f>
        <v/>
      </c>
      <c r="G4775" s="1" t="str">
        <f>IF(HLOOKUP("Cluster",'vInfo (Imported)'!$1:$5000,A4775,FALSE)&gt;0,
HLOOKUP("Cluster",'vInfo (Imported)'!$1:$5000,A4775,FALSE),
"")</f>
        <v/>
      </c>
      <c r="K4775" s="28">
        <f>'vCluster (Imported)'!A4775</f>
        <v>0</v>
      </c>
      <c r="L4775">
        <f t="shared" si="447"/>
        <v>0</v>
      </c>
      <c r="M4775">
        <f t="shared" si="448"/>
        <v>0</v>
      </c>
      <c r="N4775">
        <f t="shared" si="449"/>
        <v>0</v>
      </c>
      <c r="O4775" s="1">
        <f t="shared" si="450"/>
        <v>0</v>
      </c>
      <c r="P4775">
        <f>SUMIFS('vCluster (Imported)'!$G:$G,'vCluster (Imported)'!$A:$A,K4775)</f>
        <v>0</v>
      </c>
      <c r="Q4775">
        <f t="shared" si="451"/>
        <v>0</v>
      </c>
    </row>
    <row r="4776" spans="1:17" x14ac:dyDescent="0.3">
      <c r="A4776">
        <f t="shared" si="446"/>
        <v>4776</v>
      </c>
      <c r="B4776" t="str">
        <f>IF(HLOOKUP("Memory",'vInfo (Imported)'!$1:$5000,A4776,FALSE)&gt;0,HLOOKUP("Memory",'vInfo (Imported)'!$1:$5000,A4776,FALSE),"")</f>
        <v/>
      </c>
      <c r="C4776" t="str">
        <f>IF(HLOOKUP("CPUs",'vInfo (Imported)'!$1:$5000,A4776,FALSE)&gt;0,
HLOOKUP("CPUs",'vInfo (Imported)'!$1:$5000,A4776,FALSE),
"")</f>
        <v/>
      </c>
      <c r="D4776" t="str">
        <f>IF(HLOOKUP($D$1,'vInfo (Imported)'!$1:$5000,A4776,FALSE)&gt;0,
HLOOKUP($D$1,'vInfo (Imported)'!$1:$5000,A4776,FALSE),
"")</f>
        <v/>
      </c>
      <c r="E4776" t="str">
        <f>IF(HLOOKUP("Category",'vInfo (Imported)'!$1:$5000,A4776,FALSE)&gt;0,
HLOOKUP("Category",'vInfo (Imported)'!$1:$5000,A4776,FALSE),
"")</f>
        <v/>
      </c>
      <c r="F4776" t="str">
        <f>IF(HLOOKUP("OS according to the configuration file",'vInfo (Imported)'!$1:$5000,A4776,FALSE)&gt;0,
HLOOKUP("OS according to the configuration file",'vInfo (Imported)'!$1:$5000,A4776,FALSE),
"")</f>
        <v/>
      </c>
      <c r="G4776" s="1" t="str">
        <f>IF(HLOOKUP("Cluster",'vInfo (Imported)'!$1:$5000,A4776,FALSE)&gt;0,
HLOOKUP("Cluster",'vInfo (Imported)'!$1:$5000,A4776,FALSE),
"")</f>
        <v/>
      </c>
      <c r="K4776" s="28">
        <f>'vCluster (Imported)'!A4776</f>
        <v>0</v>
      </c>
      <c r="L4776">
        <f t="shared" si="447"/>
        <v>0</v>
      </c>
      <c r="M4776">
        <f t="shared" si="448"/>
        <v>0</v>
      </c>
      <c r="N4776">
        <f t="shared" si="449"/>
        <v>0</v>
      </c>
      <c r="O4776" s="1">
        <f t="shared" si="450"/>
        <v>0</v>
      </c>
      <c r="P4776">
        <f>SUMIFS('vCluster (Imported)'!$G:$G,'vCluster (Imported)'!$A:$A,K4776)</f>
        <v>0</v>
      </c>
      <c r="Q4776">
        <f t="shared" si="451"/>
        <v>0</v>
      </c>
    </row>
    <row r="4777" spans="1:17" x14ac:dyDescent="0.3">
      <c r="A4777">
        <f t="shared" si="446"/>
        <v>4777</v>
      </c>
      <c r="B4777" t="str">
        <f>IF(HLOOKUP("Memory",'vInfo (Imported)'!$1:$5000,A4777,FALSE)&gt;0,HLOOKUP("Memory",'vInfo (Imported)'!$1:$5000,A4777,FALSE),"")</f>
        <v/>
      </c>
      <c r="C4777" t="str">
        <f>IF(HLOOKUP("CPUs",'vInfo (Imported)'!$1:$5000,A4777,FALSE)&gt;0,
HLOOKUP("CPUs",'vInfo (Imported)'!$1:$5000,A4777,FALSE),
"")</f>
        <v/>
      </c>
      <c r="D4777" t="str">
        <f>IF(HLOOKUP($D$1,'vInfo (Imported)'!$1:$5000,A4777,FALSE)&gt;0,
HLOOKUP($D$1,'vInfo (Imported)'!$1:$5000,A4777,FALSE),
"")</f>
        <v/>
      </c>
      <c r="E4777" t="str">
        <f>IF(HLOOKUP("Category",'vInfo (Imported)'!$1:$5000,A4777,FALSE)&gt;0,
HLOOKUP("Category",'vInfo (Imported)'!$1:$5000,A4777,FALSE),
"")</f>
        <v/>
      </c>
      <c r="F4777" t="str">
        <f>IF(HLOOKUP("OS according to the configuration file",'vInfo (Imported)'!$1:$5000,A4777,FALSE)&gt;0,
HLOOKUP("OS according to the configuration file",'vInfo (Imported)'!$1:$5000,A4777,FALSE),
"")</f>
        <v/>
      </c>
      <c r="G4777" s="1" t="str">
        <f>IF(HLOOKUP("Cluster",'vInfo (Imported)'!$1:$5000,A4777,FALSE)&gt;0,
HLOOKUP("Cluster",'vInfo (Imported)'!$1:$5000,A4777,FALSE),
"")</f>
        <v/>
      </c>
      <c r="K4777" s="28">
        <f>'vCluster (Imported)'!A4777</f>
        <v>0</v>
      </c>
      <c r="L4777">
        <f t="shared" si="447"/>
        <v>0</v>
      </c>
      <c r="M4777">
        <f t="shared" si="448"/>
        <v>0</v>
      </c>
      <c r="N4777">
        <f t="shared" si="449"/>
        <v>0</v>
      </c>
      <c r="O4777" s="1">
        <f t="shared" si="450"/>
        <v>0</v>
      </c>
      <c r="P4777">
        <f>SUMIFS('vCluster (Imported)'!$G:$G,'vCluster (Imported)'!$A:$A,K4777)</f>
        <v>0</v>
      </c>
      <c r="Q4777">
        <f t="shared" si="451"/>
        <v>0</v>
      </c>
    </row>
    <row r="4778" spans="1:17" x14ac:dyDescent="0.3">
      <c r="A4778">
        <f t="shared" si="446"/>
        <v>4778</v>
      </c>
      <c r="B4778" t="str">
        <f>IF(HLOOKUP("Memory",'vInfo (Imported)'!$1:$5000,A4778,FALSE)&gt;0,HLOOKUP("Memory",'vInfo (Imported)'!$1:$5000,A4778,FALSE),"")</f>
        <v/>
      </c>
      <c r="C4778" t="str">
        <f>IF(HLOOKUP("CPUs",'vInfo (Imported)'!$1:$5000,A4778,FALSE)&gt;0,
HLOOKUP("CPUs",'vInfo (Imported)'!$1:$5000,A4778,FALSE),
"")</f>
        <v/>
      </c>
      <c r="D4778" t="str">
        <f>IF(HLOOKUP($D$1,'vInfo (Imported)'!$1:$5000,A4778,FALSE)&gt;0,
HLOOKUP($D$1,'vInfo (Imported)'!$1:$5000,A4778,FALSE),
"")</f>
        <v/>
      </c>
      <c r="E4778" t="str">
        <f>IF(HLOOKUP("Category",'vInfo (Imported)'!$1:$5000,A4778,FALSE)&gt;0,
HLOOKUP("Category",'vInfo (Imported)'!$1:$5000,A4778,FALSE),
"")</f>
        <v/>
      </c>
      <c r="F4778" t="str">
        <f>IF(HLOOKUP("OS according to the configuration file",'vInfo (Imported)'!$1:$5000,A4778,FALSE)&gt;0,
HLOOKUP("OS according to the configuration file",'vInfo (Imported)'!$1:$5000,A4778,FALSE),
"")</f>
        <v/>
      </c>
      <c r="G4778" s="1" t="str">
        <f>IF(HLOOKUP("Cluster",'vInfo (Imported)'!$1:$5000,A4778,FALSE)&gt;0,
HLOOKUP("Cluster",'vInfo (Imported)'!$1:$5000,A4778,FALSE),
"")</f>
        <v/>
      </c>
      <c r="K4778" s="28">
        <f>'vCluster (Imported)'!A4778</f>
        <v>0</v>
      </c>
      <c r="L4778">
        <f t="shared" si="447"/>
        <v>0</v>
      </c>
      <c r="M4778">
        <f t="shared" si="448"/>
        <v>0</v>
      </c>
      <c r="N4778">
        <f t="shared" si="449"/>
        <v>0</v>
      </c>
      <c r="O4778" s="1">
        <f t="shared" si="450"/>
        <v>0</v>
      </c>
      <c r="P4778">
        <f>SUMIFS('vCluster (Imported)'!$G:$G,'vCluster (Imported)'!$A:$A,K4778)</f>
        <v>0</v>
      </c>
      <c r="Q4778">
        <f t="shared" si="451"/>
        <v>0</v>
      </c>
    </row>
    <row r="4779" spans="1:17" x14ac:dyDescent="0.3">
      <c r="A4779">
        <f t="shared" si="446"/>
        <v>4779</v>
      </c>
      <c r="B4779" t="str">
        <f>IF(HLOOKUP("Memory",'vInfo (Imported)'!$1:$5000,A4779,FALSE)&gt;0,HLOOKUP("Memory",'vInfo (Imported)'!$1:$5000,A4779,FALSE),"")</f>
        <v/>
      </c>
      <c r="C4779" t="str">
        <f>IF(HLOOKUP("CPUs",'vInfo (Imported)'!$1:$5000,A4779,FALSE)&gt;0,
HLOOKUP("CPUs",'vInfo (Imported)'!$1:$5000,A4779,FALSE),
"")</f>
        <v/>
      </c>
      <c r="D4779" t="str">
        <f>IF(HLOOKUP($D$1,'vInfo (Imported)'!$1:$5000,A4779,FALSE)&gt;0,
HLOOKUP($D$1,'vInfo (Imported)'!$1:$5000,A4779,FALSE),
"")</f>
        <v/>
      </c>
      <c r="E4779" t="str">
        <f>IF(HLOOKUP("Category",'vInfo (Imported)'!$1:$5000,A4779,FALSE)&gt;0,
HLOOKUP("Category",'vInfo (Imported)'!$1:$5000,A4779,FALSE),
"")</f>
        <v/>
      </c>
      <c r="F4779" t="str">
        <f>IF(HLOOKUP("OS according to the configuration file",'vInfo (Imported)'!$1:$5000,A4779,FALSE)&gt;0,
HLOOKUP("OS according to the configuration file",'vInfo (Imported)'!$1:$5000,A4779,FALSE),
"")</f>
        <v/>
      </c>
      <c r="G4779" s="1" t="str">
        <f>IF(HLOOKUP("Cluster",'vInfo (Imported)'!$1:$5000,A4779,FALSE)&gt;0,
HLOOKUP("Cluster",'vInfo (Imported)'!$1:$5000,A4779,FALSE),
"")</f>
        <v/>
      </c>
      <c r="K4779" s="28">
        <f>'vCluster (Imported)'!A4779</f>
        <v>0</v>
      </c>
      <c r="L4779">
        <f t="shared" si="447"/>
        <v>0</v>
      </c>
      <c r="M4779">
        <f t="shared" si="448"/>
        <v>0</v>
      </c>
      <c r="N4779">
        <f t="shared" si="449"/>
        <v>0</v>
      </c>
      <c r="O4779" s="1">
        <f t="shared" si="450"/>
        <v>0</v>
      </c>
      <c r="P4779">
        <f>SUMIFS('vCluster (Imported)'!$G:$G,'vCluster (Imported)'!$A:$A,K4779)</f>
        <v>0</v>
      </c>
      <c r="Q4779">
        <f t="shared" si="451"/>
        <v>0</v>
      </c>
    </row>
    <row r="4780" spans="1:17" x14ac:dyDescent="0.3">
      <c r="A4780">
        <f t="shared" si="446"/>
        <v>4780</v>
      </c>
      <c r="B4780" t="str">
        <f>IF(HLOOKUP("Memory",'vInfo (Imported)'!$1:$5000,A4780,FALSE)&gt;0,HLOOKUP("Memory",'vInfo (Imported)'!$1:$5000,A4780,FALSE),"")</f>
        <v/>
      </c>
      <c r="C4780" t="str">
        <f>IF(HLOOKUP("CPUs",'vInfo (Imported)'!$1:$5000,A4780,FALSE)&gt;0,
HLOOKUP("CPUs",'vInfo (Imported)'!$1:$5000,A4780,FALSE),
"")</f>
        <v/>
      </c>
      <c r="D4780" t="str">
        <f>IF(HLOOKUP($D$1,'vInfo (Imported)'!$1:$5000,A4780,FALSE)&gt;0,
HLOOKUP($D$1,'vInfo (Imported)'!$1:$5000,A4780,FALSE),
"")</f>
        <v/>
      </c>
      <c r="E4780" t="str">
        <f>IF(HLOOKUP("Category",'vInfo (Imported)'!$1:$5000,A4780,FALSE)&gt;0,
HLOOKUP("Category",'vInfo (Imported)'!$1:$5000,A4780,FALSE),
"")</f>
        <v/>
      </c>
      <c r="F4780" t="str">
        <f>IF(HLOOKUP("OS according to the configuration file",'vInfo (Imported)'!$1:$5000,A4780,FALSE)&gt;0,
HLOOKUP("OS according to the configuration file",'vInfo (Imported)'!$1:$5000,A4780,FALSE),
"")</f>
        <v/>
      </c>
      <c r="G4780" s="1" t="str">
        <f>IF(HLOOKUP("Cluster",'vInfo (Imported)'!$1:$5000,A4780,FALSE)&gt;0,
HLOOKUP("Cluster",'vInfo (Imported)'!$1:$5000,A4780,FALSE),
"")</f>
        <v/>
      </c>
      <c r="K4780" s="28">
        <f>'vCluster (Imported)'!A4780</f>
        <v>0</v>
      </c>
      <c r="L4780">
        <f t="shared" si="447"/>
        <v>0</v>
      </c>
      <c r="M4780">
        <f t="shared" si="448"/>
        <v>0</v>
      </c>
      <c r="N4780">
        <f t="shared" si="449"/>
        <v>0</v>
      </c>
      <c r="O4780" s="1">
        <f t="shared" si="450"/>
        <v>0</v>
      </c>
      <c r="P4780">
        <f>SUMIFS('vCluster (Imported)'!$G:$G,'vCluster (Imported)'!$A:$A,K4780)</f>
        <v>0</v>
      </c>
      <c r="Q4780">
        <f t="shared" si="451"/>
        <v>0</v>
      </c>
    </row>
    <row r="4781" spans="1:17" x14ac:dyDescent="0.3">
      <c r="A4781">
        <f t="shared" si="446"/>
        <v>4781</v>
      </c>
      <c r="B4781" t="str">
        <f>IF(HLOOKUP("Memory",'vInfo (Imported)'!$1:$5000,A4781,FALSE)&gt;0,HLOOKUP("Memory",'vInfo (Imported)'!$1:$5000,A4781,FALSE),"")</f>
        <v/>
      </c>
      <c r="C4781" t="str">
        <f>IF(HLOOKUP("CPUs",'vInfo (Imported)'!$1:$5000,A4781,FALSE)&gt;0,
HLOOKUP("CPUs",'vInfo (Imported)'!$1:$5000,A4781,FALSE),
"")</f>
        <v/>
      </c>
      <c r="D4781" t="str">
        <f>IF(HLOOKUP($D$1,'vInfo (Imported)'!$1:$5000,A4781,FALSE)&gt;0,
HLOOKUP($D$1,'vInfo (Imported)'!$1:$5000,A4781,FALSE),
"")</f>
        <v/>
      </c>
      <c r="E4781" t="str">
        <f>IF(HLOOKUP("Category",'vInfo (Imported)'!$1:$5000,A4781,FALSE)&gt;0,
HLOOKUP("Category",'vInfo (Imported)'!$1:$5000,A4781,FALSE),
"")</f>
        <v/>
      </c>
      <c r="F4781" t="str">
        <f>IF(HLOOKUP("OS according to the configuration file",'vInfo (Imported)'!$1:$5000,A4781,FALSE)&gt;0,
HLOOKUP("OS according to the configuration file",'vInfo (Imported)'!$1:$5000,A4781,FALSE),
"")</f>
        <v/>
      </c>
      <c r="G4781" s="1" t="str">
        <f>IF(HLOOKUP("Cluster",'vInfo (Imported)'!$1:$5000,A4781,FALSE)&gt;0,
HLOOKUP("Cluster",'vInfo (Imported)'!$1:$5000,A4781,FALSE),
"")</f>
        <v/>
      </c>
      <c r="K4781" s="28">
        <f>'vCluster (Imported)'!A4781</f>
        <v>0</v>
      </c>
      <c r="L4781">
        <f t="shared" si="447"/>
        <v>0</v>
      </c>
      <c r="M4781">
        <f t="shared" si="448"/>
        <v>0</v>
      </c>
      <c r="N4781">
        <f t="shared" si="449"/>
        <v>0</v>
      </c>
      <c r="O4781" s="1">
        <f t="shared" si="450"/>
        <v>0</v>
      </c>
      <c r="P4781">
        <f>SUMIFS('vCluster (Imported)'!$G:$G,'vCluster (Imported)'!$A:$A,K4781)</f>
        <v>0</v>
      </c>
      <c r="Q4781">
        <f t="shared" si="451"/>
        <v>0</v>
      </c>
    </row>
    <row r="4782" spans="1:17" x14ac:dyDescent="0.3">
      <c r="A4782">
        <f t="shared" si="446"/>
        <v>4782</v>
      </c>
      <c r="B4782" t="str">
        <f>IF(HLOOKUP("Memory",'vInfo (Imported)'!$1:$5000,A4782,FALSE)&gt;0,HLOOKUP("Memory",'vInfo (Imported)'!$1:$5000,A4782,FALSE),"")</f>
        <v/>
      </c>
      <c r="C4782" t="str">
        <f>IF(HLOOKUP("CPUs",'vInfo (Imported)'!$1:$5000,A4782,FALSE)&gt;0,
HLOOKUP("CPUs",'vInfo (Imported)'!$1:$5000,A4782,FALSE),
"")</f>
        <v/>
      </c>
      <c r="D4782" t="str">
        <f>IF(HLOOKUP($D$1,'vInfo (Imported)'!$1:$5000,A4782,FALSE)&gt;0,
HLOOKUP($D$1,'vInfo (Imported)'!$1:$5000,A4782,FALSE),
"")</f>
        <v/>
      </c>
      <c r="E4782" t="str">
        <f>IF(HLOOKUP("Category",'vInfo (Imported)'!$1:$5000,A4782,FALSE)&gt;0,
HLOOKUP("Category",'vInfo (Imported)'!$1:$5000,A4782,FALSE),
"")</f>
        <v/>
      </c>
      <c r="F4782" t="str">
        <f>IF(HLOOKUP("OS according to the configuration file",'vInfo (Imported)'!$1:$5000,A4782,FALSE)&gt;0,
HLOOKUP("OS according to the configuration file",'vInfo (Imported)'!$1:$5000,A4782,FALSE),
"")</f>
        <v/>
      </c>
      <c r="G4782" s="1" t="str">
        <f>IF(HLOOKUP("Cluster",'vInfo (Imported)'!$1:$5000,A4782,FALSE)&gt;0,
HLOOKUP("Cluster",'vInfo (Imported)'!$1:$5000,A4782,FALSE),
"")</f>
        <v/>
      </c>
      <c r="K4782" s="28">
        <f>'vCluster (Imported)'!A4782</f>
        <v>0</v>
      </c>
      <c r="L4782">
        <f t="shared" si="447"/>
        <v>0</v>
      </c>
      <c r="M4782">
        <f t="shared" si="448"/>
        <v>0</v>
      </c>
      <c r="N4782">
        <f t="shared" si="449"/>
        <v>0</v>
      </c>
      <c r="O4782" s="1">
        <f t="shared" si="450"/>
        <v>0</v>
      </c>
      <c r="P4782">
        <f>SUMIFS('vCluster (Imported)'!$G:$G,'vCluster (Imported)'!$A:$A,K4782)</f>
        <v>0</v>
      </c>
      <c r="Q4782">
        <f t="shared" si="451"/>
        <v>0</v>
      </c>
    </row>
    <row r="4783" spans="1:17" x14ac:dyDescent="0.3">
      <c r="A4783">
        <f t="shared" si="446"/>
        <v>4783</v>
      </c>
      <c r="B4783" t="str">
        <f>IF(HLOOKUP("Memory",'vInfo (Imported)'!$1:$5000,A4783,FALSE)&gt;0,HLOOKUP("Memory",'vInfo (Imported)'!$1:$5000,A4783,FALSE),"")</f>
        <v/>
      </c>
      <c r="C4783" t="str">
        <f>IF(HLOOKUP("CPUs",'vInfo (Imported)'!$1:$5000,A4783,FALSE)&gt;0,
HLOOKUP("CPUs",'vInfo (Imported)'!$1:$5000,A4783,FALSE),
"")</f>
        <v/>
      </c>
      <c r="D4783" t="str">
        <f>IF(HLOOKUP($D$1,'vInfo (Imported)'!$1:$5000,A4783,FALSE)&gt;0,
HLOOKUP($D$1,'vInfo (Imported)'!$1:$5000,A4783,FALSE),
"")</f>
        <v/>
      </c>
      <c r="E4783" t="str">
        <f>IF(HLOOKUP("Category",'vInfo (Imported)'!$1:$5000,A4783,FALSE)&gt;0,
HLOOKUP("Category",'vInfo (Imported)'!$1:$5000,A4783,FALSE),
"")</f>
        <v/>
      </c>
      <c r="F4783" t="str">
        <f>IF(HLOOKUP("OS according to the configuration file",'vInfo (Imported)'!$1:$5000,A4783,FALSE)&gt;0,
HLOOKUP("OS according to the configuration file",'vInfo (Imported)'!$1:$5000,A4783,FALSE),
"")</f>
        <v/>
      </c>
      <c r="G4783" s="1" t="str">
        <f>IF(HLOOKUP("Cluster",'vInfo (Imported)'!$1:$5000,A4783,FALSE)&gt;0,
HLOOKUP("Cluster",'vInfo (Imported)'!$1:$5000,A4783,FALSE),
"")</f>
        <v/>
      </c>
      <c r="K4783" s="28">
        <f>'vCluster (Imported)'!A4783</f>
        <v>0</v>
      </c>
      <c r="L4783">
        <f t="shared" si="447"/>
        <v>0</v>
      </c>
      <c r="M4783">
        <f t="shared" si="448"/>
        <v>0</v>
      </c>
      <c r="N4783">
        <f t="shared" si="449"/>
        <v>0</v>
      </c>
      <c r="O4783" s="1">
        <f t="shared" si="450"/>
        <v>0</v>
      </c>
      <c r="P4783">
        <f>SUMIFS('vCluster (Imported)'!$G:$G,'vCluster (Imported)'!$A:$A,K4783)</f>
        <v>0</v>
      </c>
      <c r="Q4783">
        <f t="shared" si="451"/>
        <v>0</v>
      </c>
    </row>
    <row r="4784" spans="1:17" x14ac:dyDescent="0.3">
      <c r="A4784">
        <f t="shared" si="446"/>
        <v>4784</v>
      </c>
      <c r="B4784" t="str">
        <f>IF(HLOOKUP("Memory",'vInfo (Imported)'!$1:$5000,A4784,FALSE)&gt;0,HLOOKUP("Memory",'vInfo (Imported)'!$1:$5000,A4784,FALSE),"")</f>
        <v/>
      </c>
      <c r="C4784" t="str">
        <f>IF(HLOOKUP("CPUs",'vInfo (Imported)'!$1:$5000,A4784,FALSE)&gt;0,
HLOOKUP("CPUs",'vInfo (Imported)'!$1:$5000,A4784,FALSE),
"")</f>
        <v/>
      </c>
      <c r="D4784" t="str">
        <f>IF(HLOOKUP($D$1,'vInfo (Imported)'!$1:$5000,A4784,FALSE)&gt;0,
HLOOKUP($D$1,'vInfo (Imported)'!$1:$5000,A4784,FALSE),
"")</f>
        <v/>
      </c>
      <c r="E4784" t="str">
        <f>IF(HLOOKUP("Category",'vInfo (Imported)'!$1:$5000,A4784,FALSE)&gt;0,
HLOOKUP("Category",'vInfo (Imported)'!$1:$5000,A4784,FALSE),
"")</f>
        <v/>
      </c>
      <c r="F4784" t="str">
        <f>IF(HLOOKUP("OS according to the configuration file",'vInfo (Imported)'!$1:$5000,A4784,FALSE)&gt;0,
HLOOKUP("OS according to the configuration file",'vInfo (Imported)'!$1:$5000,A4784,FALSE),
"")</f>
        <v/>
      </c>
      <c r="G4784" s="1" t="str">
        <f>IF(HLOOKUP("Cluster",'vInfo (Imported)'!$1:$5000,A4784,FALSE)&gt;0,
HLOOKUP("Cluster",'vInfo (Imported)'!$1:$5000,A4784,FALSE),
"")</f>
        <v/>
      </c>
      <c r="K4784" s="28">
        <f>'vCluster (Imported)'!A4784</f>
        <v>0</v>
      </c>
      <c r="L4784">
        <f t="shared" si="447"/>
        <v>0</v>
      </c>
      <c r="M4784">
        <f t="shared" si="448"/>
        <v>0</v>
      </c>
      <c r="N4784">
        <f t="shared" si="449"/>
        <v>0</v>
      </c>
      <c r="O4784" s="1">
        <f t="shared" si="450"/>
        <v>0</v>
      </c>
      <c r="P4784">
        <f>SUMIFS('vCluster (Imported)'!$G:$G,'vCluster (Imported)'!$A:$A,K4784)</f>
        <v>0</v>
      </c>
      <c r="Q4784">
        <f t="shared" si="451"/>
        <v>0</v>
      </c>
    </row>
    <row r="4785" spans="1:17" x14ac:dyDescent="0.3">
      <c r="A4785">
        <f t="shared" si="446"/>
        <v>4785</v>
      </c>
      <c r="B4785" t="str">
        <f>IF(HLOOKUP("Memory",'vInfo (Imported)'!$1:$5000,A4785,FALSE)&gt;0,HLOOKUP("Memory",'vInfo (Imported)'!$1:$5000,A4785,FALSE),"")</f>
        <v/>
      </c>
      <c r="C4785" t="str">
        <f>IF(HLOOKUP("CPUs",'vInfo (Imported)'!$1:$5000,A4785,FALSE)&gt;0,
HLOOKUP("CPUs",'vInfo (Imported)'!$1:$5000,A4785,FALSE),
"")</f>
        <v/>
      </c>
      <c r="D4785" t="str">
        <f>IF(HLOOKUP($D$1,'vInfo (Imported)'!$1:$5000,A4785,FALSE)&gt;0,
HLOOKUP($D$1,'vInfo (Imported)'!$1:$5000,A4785,FALSE),
"")</f>
        <v/>
      </c>
      <c r="E4785" t="str">
        <f>IF(HLOOKUP("Category",'vInfo (Imported)'!$1:$5000,A4785,FALSE)&gt;0,
HLOOKUP("Category",'vInfo (Imported)'!$1:$5000,A4785,FALSE),
"")</f>
        <v/>
      </c>
      <c r="F4785" t="str">
        <f>IF(HLOOKUP("OS according to the configuration file",'vInfo (Imported)'!$1:$5000,A4785,FALSE)&gt;0,
HLOOKUP("OS according to the configuration file",'vInfo (Imported)'!$1:$5000,A4785,FALSE),
"")</f>
        <v/>
      </c>
      <c r="G4785" s="1" t="str">
        <f>IF(HLOOKUP("Cluster",'vInfo (Imported)'!$1:$5000,A4785,FALSE)&gt;0,
HLOOKUP("Cluster",'vInfo (Imported)'!$1:$5000,A4785,FALSE),
"")</f>
        <v/>
      </c>
      <c r="K4785" s="28">
        <f>'vCluster (Imported)'!A4785</f>
        <v>0</v>
      </c>
      <c r="L4785">
        <f t="shared" si="447"/>
        <v>0</v>
      </c>
      <c r="M4785">
        <f t="shared" si="448"/>
        <v>0</v>
      </c>
      <c r="N4785">
        <f t="shared" si="449"/>
        <v>0</v>
      </c>
      <c r="O4785" s="1">
        <f t="shared" si="450"/>
        <v>0</v>
      </c>
      <c r="P4785">
        <f>SUMIFS('vCluster (Imported)'!$G:$G,'vCluster (Imported)'!$A:$A,K4785)</f>
        <v>0</v>
      </c>
      <c r="Q4785">
        <f t="shared" si="451"/>
        <v>0</v>
      </c>
    </row>
    <row r="4786" spans="1:17" x14ac:dyDescent="0.3">
      <c r="A4786">
        <f t="shared" si="446"/>
        <v>4786</v>
      </c>
      <c r="B4786" t="str">
        <f>IF(HLOOKUP("Memory",'vInfo (Imported)'!$1:$5000,A4786,FALSE)&gt;0,HLOOKUP("Memory",'vInfo (Imported)'!$1:$5000,A4786,FALSE),"")</f>
        <v/>
      </c>
      <c r="C4786" t="str">
        <f>IF(HLOOKUP("CPUs",'vInfo (Imported)'!$1:$5000,A4786,FALSE)&gt;0,
HLOOKUP("CPUs",'vInfo (Imported)'!$1:$5000,A4786,FALSE),
"")</f>
        <v/>
      </c>
      <c r="D4786" t="str">
        <f>IF(HLOOKUP($D$1,'vInfo (Imported)'!$1:$5000,A4786,FALSE)&gt;0,
HLOOKUP($D$1,'vInfo (Imported)'!$1:$5000,A4786,FALSE),
"")</f>
        <v/>
      </c>
      <c r="E4786" t="str">
        <f>IF(HLOOKUP("Category",'vInfo (Imported)'!$1:$5000,A4786,FALSE)&gt;0,
HLOOKUP("Category",'vInfo (Imported)'!$1:$5000,A4786,FALSE),
"")</f>
        <v/>
      </c>
      <c r="F4786" t="str">
        <f>IF(HLOOKUP("OS according to the configuration file",'vInfo (Imported)'!$1:$5000,A4786,FALSE)&gt;0,
HLOOKUP("OS according to the configuration file",'vInfo (Imported)'!$1:$5000,A4786,FALSE),
"")</f>
        <v/>
      </c>
      <c r="G4786" s="1" t="str">
        <f>IF(HLOOKUP("Cluster",'vInfo (Imported)'!$1:$5000,A4786,FALSE)&gt;0,
HLOOKUP("Cluster",'vInfo (Imported)'!$1:$5000,A4786,FALSE),
"")</f>
        <v/>
      </c>
      <c r="K4786" s="28">
        <f>'vCluster (Imported)'!A4786</f>
        <v>0</v>
      </c>
      <c r="L4786">
        <f t="shared" si="447"/>
        <v>0</v>
      </c>
      <c r="M4786">
        <f t="shared" si="448"/>
        <v>0</v>
      </c>
      <c r="N4786">
        <f t="shared" si="449"/>
        <v>0</v>
      </c>
      <c r="O4786" s="1">
        <f t="shared" si="450"/>
        <v>0</v>
      </c>
      <c r="P4786">
        <f>SUMIFS('vCluster (Imported)'!$G:$G,'vCluster (Imported)'!$A:$A,K4786)</f>
        <v>0</v>
      </c>
      <c r="Q4786">
        <f t="shared" si="451"/>
        <v>0</v>
      </c>
    </row>
    <row r="4787" spans="1:17" x14ac:dyDescent="0.3">
      <c r="A4787">
        <f t="shared" si="446"/>
        <v>4787</v>
      </c>
      <c r="B4787" t="str">
        <f>IF(HLOOKUP("Memory",'vInfo (Imported)'!$1:$5000,A4787,FALSE)&gt;0,HLOOKUP("Memory",'vInfo (Imported)'!$1:$5000,A4787,FALSE),"")</f>
        <v/>
      </c>
      <c r="C4787" t="str">
        <f>IF(HLOOKUP("CPUs",'vInfo (Imported)'!$1:$5000,A4787,FALSE)&gt;0,
HLOOKUP("CPUs",'vInfo (Imported)'!$1:$5000,A4787,FALSE),
"")</f>
        <v/>
      </c>
      <c r="D4787" t="str">
        <f>IF(HLOOKUP($D$1,'vInfo (Imported)'!$1:$5000,A4787,FALSE)&gt;0,
HLOOKUP($D$1,'vInfo (Imported)'!$1:$5000,A4787,FALSE),
"")</f>
        <v/>
      </c>
      <c r="E4787" t="str">
        <f>IF(HLOOKUP("Category",'vInfo (Imported)'!$1:$5000,A4787,FALSE)&gt;0,
HLOOKUP("Category",'vInfo (Imported)'!$1:$5000,A4787,FALSE),
"")</f>
        <v/>
      </c>
      <c r="F4787" t="str">
        <f>IF(HLOOKUP("OS according to the configuration file",'vInfo (Imported)'!$1:$5000,A4787,FALSE)&gt;0,
HLOOKUP("OS according to the configuration file",'vInfo (Imported)'!$1:$5000,A4787,FALSE),
"")</f>
        <v/>
      </c>
      <c r="G4787" s="1" t="str">
        <f>IF(HLOOKUP("Cluster",'vInfo (Imported)'!$1:$5000,A4787,FALSE)&gt;0,
HLOOKUP("Cluster",'vInfo (Imported)'!$1:$5000,A4787,FALSE),
"")</f>
        <v/>
      </c>
      <c r="K4787" s="28">
        <f>'vCluster (Imported)'!A4787</f>
        <v>0</v>
      </c>
      <c r="L4787">
        <f t="shared" si="447"/>
        <v>0</v>
      </c>
      <c r="M4787">
        <f t="shared" si="448"/>
        <v>0</v>
      </c>
      <c r="N4787">
        <f t="shared" si="449"/>
        <v>0</v>
      </c>
      <c r="O4787" s="1">
        <f t="shared" si="450"/>
        <v>0</v>
      </c>
      <c r="P4787">
        <f>SUMIFS('vCluster (Imported)'!$G:$G,'vCluster (Imported)'!$A:$A,K4787)</f>
        <v>0</v>
      </c>
      <c r="Q4787">
        <f t="shared" si="451"/>
        <v>0</v>
      </c>
    </row>
    <row r="4788" spans="1:17" x14ac:dyDescent="0.3">
      <c r="A4788">
        <f t="shared" si="446"/>
        <v>4788</v>
      </c>
      <c r="B4788" t="str">
        <f>IF(HLOOKUP("Memory",'vInfo (Imported)'!$1:$5000,A4788,FALSE)&gt;0,HLOOKUP("Memory",'vInfo (Imported)'!$1:$5000,A4788,FALSE),"")</f>
        <v/>
      </c>
      <c r="C4788" t="str">
        <f>IF(HLOOKUP("CPUs",'vInfo (Imported)'!$1:$5000,A4788,FALSE)&gt;0,
HLOOKUP("CPUs",'vInfo (Imported)'!$1:$5000,A4788,FALSE),
"")</f>
        <v/>
      </c>
      <c r="D4788" t="str">
        <f>IF(HLOOKUP($D$1,'vInfo (Imported)'!$1:$5000,A4788,FALSE)&gt;0,
HLOOKUP($D$1,'vInfo (Imported)'!$1:$5000,A4788,FALSE),
"")</f>
        <v/>
      </c>
      <c r="E4788" t="str">
        <f>IF(HLOOKUP("Category",'vInfo (Imported)'!$1:$5000,A4788,FALSE)&gt;0,
HLOOKUP("Category",'vInfo (Imported)'!$1:$5000,A4788,FALSE),
"")</f>
        <v/>
      </c>
      <c r="F4788" t="str">
        <f>IF(HLOOKUP("OS according to the configuration file",'vInfo (Imported)'!$1:$5000,A4788,FALSE)&gt;0,
HLOOKUP("OS according to the configuration file",'vInfo (Imported)'!$1:$5000,A4788,FALSE),
"")</f>
        <v/>
      </c>
      <c r="G4788" s="1" t="str">
        <f>IF(HLOOKUP("Cluster",'vInfo (Imported)'!$1:$5000,A4788,FALSE)&gt;0,
HLOOKUP("Cluster",'vInfo (Imported)'!$1:$5000,A4788,FALSE),
"")</f>
        <v/>
      </c>
      <c r="K4788" s="28">
        <f>'vCluster (Imported)'!A4788</f>
        <v>0</v>
      </c>
      <c r="L4788">
        <f t="shared" si="447"/>
        <v>0</v>
      </c>
      <c r="M4788">
        <f t="shared" si="448"/>
        <v>0</v>
      </c>
      <c r="N4788">
        <f t="shared" si="449"/>
        <v>0</v>
      </c>
      <c r="O4788" s="1">
        <f t="shared" si="450"/>
        <v>0</v>
      </c>
      <c r="P4788">
        <f>SUMIFS('vCluster (Imported)'!$G:$G,'vCluster (Imported)'!$A:$A,K4788)</f>
        <v>0</v>
      </c>
      <c r="Q4788">
        <f t="shared" si="451"/>
        <v>0</v>
      </c>
    </row>
    <row r="4789" spans="1:17" x14ac:dyDescent="0.3">
      <c r="A4789">
        <f t="shared" si="446"/>
        <v>4789</v>
      </c>
      <c r="B4789" t="str">
        <f>IF(HLOOKUP("Memory",'vInfo (Imported)'!$1:$5000,A4789,FALSE)&gt;0,HLOOKUP("Memory",'vInfo (Imported)'!$1:$5000,A4789,FALSE),"")</f>
        <v/>
      </c>
      <c r="C4789" t="str">
        <f>IF(HLOOKUP("CPUs",'vInfo (Imported)'!$1:$5000,A4789,FALSE)&gt;0,
HLOOKUP("CPUs",'vInfo (Imported)'!$1:$5000,A4789,FALSE),
"")</f>
        <v/>
      </c>
      <c r="D4789" t="str">
        <f>IF(HLOOKUP($D$1,'vInfo (Imported)'!$1:$5000,A4789,FALSE)&gt;0,
HLOOKUP($D$1,'vInfo (Imported)'!$1:$5000,A4789,FALSE),
"")</f>
        <v/>
      </c>
      <c r="E4789" t="str">
        <f>IF(HLOOKUP("Category",'vInfo (Imported)'!$1:$5000,A4789,FALSE)&gt;0,
HLOOKUP("Category",'vInfo (Imported)'!$1:$5000,A4789,FALSE),
"")</f>
        <v/>
      </c>
      <c r="F4789" t="str">
        <f>IF(HLOOKUP("OS according to the configuration file",'vInfo (Imported)'!$1:$5000,A4789,FALSE)&gt;0,
HLOOKUP("OS according to the configuration file",'vInfo (Imported)'!$1:$5000,A4789,FALSE),
"")</f>
        <v/>
      </c>
      <c r="G4789" s="1" t="str">
        <f>IF(HLOOKUP("Cluster",'vInfo (Imported)'!$1:$5000,A4789,FALSE)&gt;0,
HLOOKUP("Cluster",'vInfo (Imported)'!$1:$5000,A4789,FALSE),
"")</f>
        <v/>
      </c>
      <c r="K4789" s="28">
        <f>'vCluster (Imported)'!A4789</f>
        <v>0</v>
      </c>
      <c r="L4789">
        <f t="shared" si="447"/>
        <v>0</v>
      </c>
      <c r="M4789">
        <f t="shared" si="448"/>
        <v>0</v>
      </c>
      <c r="N4789">
        <f t="shared" si="449"/>
        <v>0</v>
      </c>
      <c r="O4789" s="1">
        <f t="shared" si="450"/>
        <v>0</v>
      </c>
      <c r="P4789">
        <f>SUMIFS('vCluster (Imported)'!$G:$G,'vCluster (Imported)'!$A:$A,K4789)</f>
        <v>0</v>
      </c>
      <c r="Q4789">
        <f t="shared" si="451"/>
        <v>0</v>
      </c>
    </row>
    <row r="4790" spans="1:17" x14ac:dyDescent="0.3">
      <c r="A4790">
        <f t="shared" si="446"/>
        <v>4790</v>
      </c>
      <c r="B4790" t="str">
        <f>IF(HLOOKUP("Memory",'vInfo (Imported)'!$1:$5000,A4790,FALSE)&gt;0,HLOOKUP("Memory",'vInfo (Imported)'!$1:$5000,A4790,FALSE),"")</f>
        <v/>
      </c>
      <c r="C4790" t="str">
        <f>IF(HLOOKUP("CPUs",'vInfo (Imported)'!$1:$5000,A4790,FALSE)&gt;0,
HLOOKUP("CPUs",'vInfo (Imported)'!$1:$5000,A4790,FALSE),
"")</f>
        <v/>
      </c>
      <c r="D4790" t="str">
        <f>IF(HLOOKUP($D$1,'vInfo (Imported)'!$1:$5000,A4790,FALSE)&gt;0,
HLOOKUP($D$1,'vInfo (Imported)'!$1:$5000,A4790,FALSE),
"")</f>
        <v/>
      </c>
      <c r="E4790" t="str">
        <f>IF(HLOOKUP("Category",'vInfo (Imported)'!$1:$5000,A4790,FALSE)&gt;0,
HLOOKUP("Category",'vInfo (Imported)'!$1:$5000,A4790,FALSE),
"")</f>
        <v/>
      </c>
      <c r="F4790" t="str">
        <f>IF(HLOOKUP("OS according to the configuration file",'vInfo (Imported)'!$1:$5000,A4790,FALSE)&gt;0,
HLOOKUP("OS according to the configuration file",'vInfo (Imported)'!$1:$5000,A4790,FALSE),
"")</f>
        <v/>
      </c>
      <c r="G4790" s="1" t="str">
        <f>IF(HLOOKUP("Cluster",'vInfo (Imported)'!$1:$5000,A4790,FALSE)&gt;0,
HLOOKUP("Cluster",'vInfo (Imported)'!$1:$5000,A4790,FALSE),
"")</f>
        <v/>
      </c>
      <c r="K4790" s="28">
        <f>'vCluster (Imported)'!A4790</f>
        <v>0</v>
      </c>
      <c r="L4790">
        <f t="shared" si="447"/>
        <v>0</v>
      </c>
      <c r="M4790">
        <f t="shared" si="448"/>
        <v>0</v>
      </c>
      <c r="N4790">
        <f t="shared" si="449"/>
        <v>0</v>
      </c>
      <c r="O4790" s="1">
        <f t="shared" si="450"/>
        <v>0</v>
      </c>
      <c r="P4790">
        <f>SUMIFS('vCluster (Imported)'!$G:$G,'vCluster (Imported)'!$A:$A,K4790)</f>
        <v>0</v>
      </c>
      <c r="Q4790">
        <f t="shared" si="451"/>
        <v>0</v>
      </c>
    </row>
    <row r="4791" spans="1:17" x14ac:dyDescent="0.3">
      <c r="A4791">
        <f t="shared" si="446"/>
        <v>4791</v>
      </c>
      <c r="B4791" t="str">
        <f>IF(HLOOKUP("Memory",'vInfo (Imported)'!$1:$5000,A4791,FALSE)&gt;0,HLOOKUP("Memory",'vInfo (Imported)'!$1:$5000,A4791,FALSE),"")</f>
        <v/>
      </c>
      <c r="C4791" t="str">
        <f>IF(HLOOKUP("CPUs",'vInfo (Imported)'!$1:$5000,A4791,FALSE)&gt;0,
HLOOKUP("CPUs",'vInfo (Imported)'!$1:$5000,A4791,FALSE),
"")</f>
        <v/>
      </c>
      <c r="D4791" t="str">
        <f>IF(HLOOKUP($D$1,'vInfo (Imported)'!$1:$5000,A4791,FALSE)&gt;0,
HLOOKUP($D$1,'vInfo (Imported)'!$1:$5000,A4791,FALSE),
"")</f>
        <v/>
      </c>
      <c r="E4791" t="str">
        <f>IF(HLOOKUP("Category",'vInfo (Imported)'!$1:$5000,A4791,FALSE)&gt;0,
HLOOKUP("Category",'vInfo (Imported)'!$1:$5000,A4791,FALSE),
"")</f>
        <v/>
      </c>
      <c r="F4791" t="str">
        <f>IF(HLOOKUP("OS according to the configuration file",'vInfo (Imported)'!$1:$5000,A4791,FALSE)&gt;0,
HLOOKUP("OS according to the configuration file",'vInfo (Imported)'!$1:$5000,A4791,FALSE),
"")</f>
        <v/>
      </c>
      <c r="G4791" s="1" t="str">
        <f>IF(HLOOKUP("Cluster",'vInfo (Imported)'!$1:$5000,A4791,FALSE)&gt;0,
HLOOKUP("Cluster",'vInfo (Imported)'!$1:$5000,A4791,FALSE),
"")</f>
        <v/>
      </c>
      <c r="K4791" s="28">
        <f>'vCluster (Imported)'!A4791</f>
        <v>0</v>
      </c>
      <c r="L4791">
        <f t="shared" si="447"/>
        <v>0</v>
      </c>
      <c r="M4791">
        <f t="shared" si="448"/>
        <v>0</v>
      </c>
      <c r="N4791">
        <f t="shared" si="449"/>
        <v>0</v>
      </c>
      <c r="O4791" s="1">
        <f t="shared" si="450"/>
        <v>0</v>
      </c>
      <c r="P4791">
        <f>SUMIFS('vCluster (Imported)'!$G:$G,'vCluster (Imported)'!$A:$A,K4791)</f>
        <v>0</v>
      </c>
      <c r="Q4791">
        <f t="shared" si="451"/>
        <v>0</v>
      </c>
    </row>
    <row r="4792" spans="1:17" x14ac:dyDescent="0.3">
      <c r="A4792">
        <f t="shared" si="446"/>
        <v>4792</v>
      </c>
      <c r="B4792" t="str">
        <f>IF(HLOOKUP("Memory",'vInfo (Imported)'!$1:$5000,A4792,FALSE)&gt;0,HLOOKUP("Memory",'vInfo (Imported)'!$1:$5000,A4792,FALSE),"")</f>
        <v/>
      </c>
      <c r="C4792" t="str">
        <f>IF(HLOOKUP("CPUs",'vInfo (Imported)'!$1:$5000,A4792,FALSE)&gt;0,
HLOOKUP("CPUs",'vInfo (Imported)'!$1:$5000,A4792,FALSE),
"")</f>
        <v/>
      </c>
      <c r="D4792" t="str">
        <f>IF(HLOOKUP($D$1,'vInfo (Imported)'!$1:$5000,A4792,FALSE)&gt;0,
HLOOKUP($D$1,'vInfo (Imported)'!$1:$5000,A4792,FALSE),
"")</f>
        <v/>
      </c>
      <c r="E4792" t="str">
        <f>IF(HLOOKUP("Category",'vInfo (Imported)'!$1:$5000,A4792,FALSE)&gt;0,
HLOOKUP("Category",'vInfo (Imported)'!$1:$5000,A4792,FALSE),
"")</f>
        <v/>
      </c>
      <c r="F4792" t="str">
        <f>IF(HLOOKUP("OS according to the configuration file",'vInfo (Imported)'!$1:$5000,A4792,FALSE)&gt;0,
HLOOKUP("OS according to the configuration file",'vInfo (Imported)'!$1:$5000,A4792,FALSE),
"")</f>
        <v/>
      </c>
      <c r="G4792" s="1" t="str">
        <f>IF(HLOOKUP("Cluster",'vInfo (Imported)'!$1:$5000,A4792,FALSE)&gt;0,
HLOOKUP("Cluster",'vInfo (Imported)'!$1:$5000,A4792,FALSE),
"")</f>
        <v/>
      </c>
      <c r="K4792" s="28">
        <f>'vCluster (Imported)'!A4792</f>
        <v>0</v>
      </c>
      <c r="L4792">
        <f t="shared" si="447"/>
        <v>0</v>
      </c>
      <c r="M4792">
        <f t="shared" si="448"/>
        <v>0</v>
      </c>
      <c r="N4792">
        <f t="shared" si="449"/>
        <v>0</v>
      </c>
      <c r="O4792" s="1">
        <f t="shared" si="450"/>
        <v>0</v>
      </c>
      <c r="P4792">
        <f>SUMIFS('vCluster (Imported)'!$G:$G,'vCluster (Imported)'!$A:$A,K4792)</f>
        <v>0</v>
      </c>
      <c r="Q4792">
        <f t="shared" si="451"/>
        <v>0</v>
      </c>
    </row>
    <row r="4793" spans="1:17" x14ac:dyDescent="0.3">
      <c r="A4793">
        <f t="shared" si="446"/>
        <v>4793</v>
      </c>
      <c r="B4793" t="str">
        <f>IF(HLOOKUP("Memory",'vInfo (Imported)'!$1:$5000,A4793,FALSE)&gt;0,HLOOKUP("Memory",'vInfo (Imported)'!$1:$5000,A4793,FALSE),"")</f>
        <v/>
      </c>
      <c r="C4793" t="str">
        <f>IF(HLOOKUP("CPUs",'vInfo (Imported)'!$1:$5000,A4793,FALSE)&gt;0,
HLOOKUP("CPUs",'vInfo (Imported)'!$1:$5000,A4793,FALSE),
"")</f>
        <v/>
      </c>
      <c r="D4793" t="str">
        <f>IF(HLOOKUP($D$1,'vInfo (Imported)'!$1:$5000,A4793,FALSE)&gt;0,
HLOOKUP($D$1,'vInfo (Imported)'!$1:$5000,A4793,FALSE),
"")</f>
        <v/>
      </c>
      <c r="E4793" t="str">
        <f>IF(HLOOKUP("Category",'vInfo (Imported)'!$1:$5000,A4793,FALSE)&gt;0,
HLOOKUP("Category",'vInfo (Imported)'!$1:$5000,A4793,FALSE),
"")</f>
        <v/>
      </c>
      <c r="F4793" t="str">
        <f>IF(HLOOKUP("OS according to the configuration file",'vInfo (Imported)'!$1:$5000,A4793,FALSE)&gt;0,
HLOOKUP("OS according to the configuration file",'vInfo (Imported)'!$1:$5000,A4793,FALSE),
"")</f>
        <v/>
      </c>
      <c r="G4793" s="1" t="str">
        <f>IF(HLOOKUP("Cluster",'vInfo (Imported)'!$1:$5000,A4793,FALSE)&gt;0,
HLOOKUP("Cluster",'vInfo (Imported)'!$1:$5000,A4793,FALSE),
"")</f>
        <v/>
      </c>
      <c r="K4793" s="28">
        <f>'vCluster (Imported)'!A4793</f>
        <v>0</v>
      </c>
      <c r="L4793">
        <f t="shared" si="447"/>
        <v>0</v>
      </c>
      <c r="M4793">
        <f t="shared" si="448"/>
        <v>0</v>
      </c>
      <c r="N4793">
        <f t="shared" si="449"/>
        <v>0</v>
      </c>
      <c r="O4793" s="1">
        <f t="shared" si="450"/>
        <v>0</v>
      </c>
      <c r="P4793">
        <f>SUMIFS('vCluster (Imported)'!$G:$G,'vCluster (Imported)'!$A:$A,K4793)</f>
        <v>0</v>
      </c>
      <c r="Q4793">
        <f t="shared" si="451"/>
        <v>0</v>
      </c>
    </row>
    <row r="4794" spans="1:17" x14ac:dyDescent="0.3">
      <c r="A4794">
        <f t="shared" si="446"/>
        <v>4794</v>
      </c>
      <c r="B4794" t="str">
        <f>IF(HLOOKUP("Memory",'vInfo (Imported)'!$1:$5000,A4794,FALSE)&gt;0,HLOOKUP("Memory",'vInfo (Imported)'!$1:$5000,A4794,FALSE),"")</f>
        <v/>
      </c>
      <c r="C4794" t="str">
        <f>IF(HLOOKUP("CPUs",'vInfo (Imported)'!$1:$5000,A4794,FALSE)&gt;0,
HLOOKUP("CPUs",'vInfo (Imported)'!$1:$5000,A4794,FALSE),
"")</f>
        <v/>
      </c>
      <c r="D4794" t="str">
        <f>IF(HLOOKUP($D$1,'vInfo (Imported)'!$1:$5000,A4794,FALSE)&gt;0,
HLOOKUP($D$1,'vInfo (Imported)'!$1:$5000,A4794,FALSE),
"")</f>
        <v/>
      </c>
      <c r="E4794" t="str">
        <f>IF(HLOOKUP("Category",'vInfo (Imported)'!$1:$5000,A4794,FALSE)&gt;0,
HLOOKUP("Category",'vInfo (Imported)'!$1:$5000,A4794,FALSE),
"")</f>
        <v/>
      </c>
      <c r="F4794" t="str">
        <f>IF(HLOOKUP("OS according to the configuration file",'vInfo (Imported)'!$1:$5000,A4794,FALSE)&gt;0,
HLOOKUP("OS according to the configuration file",'vInfo (Imported)'!$1:$5000,A4794,FALSE),
"")</f>
        <v/>
      </c>
      <c r="G4794" s="1" t="str">
        <f>IF(HLOOKUP("Cluster",'vInfo (Imported)'!$1:$5000,A4794,FALSE)&gt;0,
HLOOKUP("Cluster",'vInfo (Imported)'!$1:$5000,A4794,FALSE),
"")</f>
        <v/>
      </c>
      <c r="K4794" s="28">
        <f>'vCluster (Imported)'!A4794</f>
        <v>0</v>
      </c>
      <c r="L4794">
        <f t="shared" si="447"/>
        <v>0</v>
      </c>
      <c r="M4794">
        <f t="shared" si="448"/>
        <v>0</v>
      </c>
      <c r="N4794">
        <f t="shared" si="449"/>
        <v>0</v>
      </c>
      <c r="O4794" s="1">
        <f t="shared" si="450"/>
        <v>0</v>
      </c>
      <c r="P4794">
        <f>SUMIFS('vCluster (Imported)'!$G:$G,'vCluster (Imported)'!$A:$A,K4794)</f>
        <v>0</v>
      </c>
      <c r="Q4794">
        <f t="shared" si="451"/>
        <v>0</v>
      </c>
    </row>
    <row r="4795" spans="1:17" x14ac:dyDescent="0.3">
      <c r="A4795">
        <f t="shared" si="446"/>
        <v>4795</v>
      </c>
      <c r="B4795" t="str">
        <f>IF(HLOOKUP("Memory",'vInfo (Imported)'!$1:$5000,A4795,FALSE)&gt;0,HLOOKUP("Memory",'vInfo (Imported)'!$1:$5000,A4795,FALSE),"")</f>
        <v/>
      </c>
      <c r="C4795" t="str">
        <f>IF(HLOOKUP("CPUs",'vInfo (Imported)'!$1:$5000,A4795,FALSE)&gt;0,
HLOOKUP("CPUs",'vInfo (Imported)'!$1:$5000,A4795,FALSE),
"")</f>
        <v/>
      </c>
      <c r="D4795" t="str">
        <f>IF(HLOOKUP($D$1,'vInfo (Imported)'!$1:$5000,A4795,FALSE)&gt;0,
HLOOKUP($D$1,'vInfo (Imported)'!$1:$5000,A4795,FALSE),
"")</f>
        <v/>
      </c>
      <c r="E4795" t="str">
        <f>IF(HLOOKUP("Category",'vInfo (Imported)'!$1:$5000,A4795,FALSE)&gt;0,
HLOOKUP("Category",'vInfo (Imported)'!$1:$5000,A4795,FALSE),
"")</f>
        <v/>
      </c>
      <c r="F4795" t="str">
        <f>IF(HLOOKUP("OS according to the configuration file",'vInfo (Imported)'!$1:$5000,A4795,FALSE)&gt;0,
HLOOKUP("OS according to the configuration file",'vInfo (Imported)'!$1:$5000,A4795,FALSE),
"")</f>
        <v/>
      </c>
      <c r="G4795" s="1" t="str">
        <f>IF(HLOOKUP("Cluster",'vInfo (Imported)'!$1:$5000,A4795,FALSE)&gt;0,
HLOOKUP("Cluster",'vInfo (Imported)'!$1:$5000,A4795,FALSE),
"")</f>
        <v/>
      </c>
      <c r="K4795" s="28">
        <f>'vCluster (Imported)'!A4795</f>
        <v>0</v>
      </c>
      <c r="L4795">
        <f t="shared" si="447"/>
        <v>0</v>
      </c>
      <c r="M4795">
        <f t="shared" si="448"/>
        <v>0</v>
      </c>
      <c r="N4795">
        <f t="shared" si="449"/>
        <v>0</v>
      </c>
      <c r="O4795" s="1">
        <f t="shared" si="450"/>
        <v>0</v>
      </c>
      <c r="P4795">
        <f>SUMIFS('vCluster (Imported)'!$G:$G,'vCluster (Imported)'!$A:$A,K4795)</f>
        <v>0</v>
      </c>
      <c r="Q4795">
        <f t="shared" si="451"/>
        <v>0</v>
      </c>
    </row>
    <row r="4796" spans="1:17" x14ac:dyDescent="0.3">
      <c r="A4796">
        <f t="shared" si="446"/>
        <v>4796</v>
      </c>
      <c r="B4796" t="str">
        <f>IF(HLOOKUP("Memory",'vInfo (Imported)'!$1:$5000,A4796,FALSE)&gt;0,HLOOKUP("Memory",'vInfo (Imported)'!$1:$5000,A4796,FALSE),"")</f>
        <v/>
      </c>
      <c r="C4796" t="str">
        <f>IF(HLOOKUP("CPUs",'vInfo (Imported)'!$1:$5000,A4796,FALSE)&gt;0,
HLOOKUP("CPUs",'vInfo (Imported)'!$1:$5000,A4796,FALSE),
"")</f>
        <v/>
      </c>
      <c r="D4796" t="str">
        <f>IF(HLOOKUP($D$1,'vInfo (Imported)'!$1:$5000,A4796,FALSE)&gt;0,
HLOOKUP($D$1,'vInfo (Imported)'!$1:$5000,A4796,FALSE),
"")</f>
        <v/>
      </c>
      <c r="E4796" t="str">
        <f>IF(HLOOKUP("Category",'vInfo (Imported)'!$1:$5000,A4796,FALSE)&gt;0,
HLOOKUP("Category",'vInfo (Imported)'!$1:$5000,A4796,FALSE),
"")</f>
        <v/>
      </c>
      <c r="F4796" t="str">
        <f>IF(HLOOKUP("OS according to the configuration file",'vInfo (Imported)'!$1:$5000,A4796,FALSE)&gt;0,
HLOOKUP("OS according to the configuration file",'vInfo (Imported)'!$1:$5000,A4796,FALSE),
"")</f>
        <v/>
      </c>
      <c r="G4796" s="1" t="str">
        <f>IF(HLOOKUP("Cluster",'vInfo (Imported)'!$1:$5000,A4796,FALSE)&gt;0,
HLOOKUP("Cluster",'vInfo (Imported)'!$1:$5000,A4796,FALSE),
"")</f>
        <v/>
      </c>
      <c r="K4796" s="28">
        <f>'vCluster (Imported)'!A4796</f>
        <v>0</v>
      </c>
      <c r="L4796">
        <f t="shared" si="447"/>
        <v>0</v>
      </c>
      <c r="M4796">
        <f t="shared" si="448"/>
        <v>0</v>
      </c>
      <c r="N4796">
        <f t="shared" si="449"/>
        <v>0</v>
      </c>
      <c r="O4796" s="1">
        <f t="shared" si="450"/>
        <v>0</v>
      </c>
      <c r="P4796">
        <f>SUMIFS('vCluster (Imported)'!$G:$G,'vCluster (Imported)'!$A:$A,K4796)</f>
        <v>0</v>
      </c>
      <c r="Q4796">
        <f t="shared" si="451"/>
        <v>0</v>
      </c>
    </row>
    <row r="4797" spans="1:17" x14ac:dyDescent="0.3">
      <c r="A4797">
        <f t="shared" si="446"/>
        <v>4797</v>
      </c>
      <c r="B4797" t="str">
        <f>IF(HLOOKUP("Memory",'vInfo (Imported)'!$1:$5000,A4797,FALSE)&gt;0,HLOOKUP("Memory",'vInfo (Imported)'!$1:$5000,A4797,FALSE),"")</f>
        <v/>
      </c>
      <c r="C4797" t="str">
        <f>IF(HLOOKUP("CPUs",'vInfo (Imported)'!$1:$5000,A4797,FALSE)&gt;0,
HLOOKUP("CPUs",'vInfo (Imported)'!$1:$5000,A4797,FALSE),
"")</f>
        <v/>
      </c>
      <c r="D4797" t="str">
        <f>IF(HLOOKUP($D$1,'vInfo (Imported)'!$1:$5000,A4797,FALSE)&gt;0,
HLOOKUP($D$1,'vInfo (Imported)'!$1:$5000,A4797,FALSE),
"")</f>
        <v/>
      </c>
      <c r="E4797" t="str">
        <f>IF(HLOOKUP("Category",'vInfo (Imported)'!$1:$5000,A4797,FALSE)&gt;0,
HLOOKUP("Category",'vInfo (Imported)'!$1:$5000,A4797,FALSE),
"")</f>
        <v/>
      </c>
      <c r="F4797" t="str">
        <f>IF(HLOOKUP("OS according to the configuration file",'vInfo (Imported)'!$1:$5000,A4797,FALSE)&gt;0,
HLOOKUP("OS according to the configuration file",'vInfo (Imported)'!$1:$5000,A4797,FALSE),
"")</f>
        <v/>
      </c>
      <c r="G4797" s="1" t="str">
        <f>IF(HLOOKUP("Cluster",'vInfo (Imported)'!$1:$5000,A4797,FALSE)&gt;0,
HLOOKUP("Cluster",'vInfo (Imported)'!$1:$5000,A4797,FALSE),
"")</f>
        <v/>
      </c>
      <c r="K4797" s="28">
        <f>'vCluster (Imported)'!A4797</f>
        <v>0</v>
      </c>
      <c r="L4797">
        <f t="shared" si="447"/>
        <v>0</v>
      </c>
      <c r="M4797">
        <f t="shared" si="448"/>
        <v>0</v>
      </c>
      <c r="N4797">
        <f t="shared" si="449"/>
        <v>0</v>
      </c>
      <c r="O4797" s="1">
        <f t="shared" si="450"/>
        <v>0</v>
      </c>
      <c r="P4797">
        <f>SUMIFS('vCluster (Imported)'!$G:$G,'vCluster (Imported)'!$A:$A,K4797)</f>
        <v>0</v>
      </c>
      <c r="Q4797">
        <f t="shared" si="451"/>
        <v>0</v>
      </c>
    </row>
    <row r="4798" spans="1:17" x14ac:dyDescent="0.3">
      <c r="A4798">
        <f t="shared" si="446"/>
        <v>4798</v>
      </c>
      <c r="B4798" t="str">
        <f>IF(HLOOKUP("Memory",'vInfo (Imported)'!$1:$5000,A4798,FALSE)&gt;0,HLOOKUP("Memory",'vInfo (Imported)'!$1:$5000,A4798,FALSE),"")</f>
        <v/>
      </c>
      <c r="C4798" t="str">
        <f>IF(HLOOKUP("CPUs",'vInfo (Imported)'!$1:$5000,A4798,FALSE)&gt;0,
HLOOKUP("CPUs",'vInfo (Imported)'!$1:$5000,A4798,FALSE),
"")</f>
        <v/>
      </c>
      <c r="D4798" t="str">
        <f>IF(HLOOKUP($D$1,'vInfo (Imported)'!$1:$5000,A4798,FALSE)&gt;0,
HLOOKUP($D$1,'vInfo (Imported)'!$1:$5000,A4798,FALSE),
"")</f>
        <v/>
      </c>
      <c r="E4798" t="str">
        <f>IF(HLOOKUP("Category",'vInfo (Imported)'!$1:$5000,A4798,FALSE)&gt;0,
HLOOKUP("Category",'vInfo (Imported)'!$1:$5000,A4798,FALSE),
"")</f>
        <v/>
      </c>
      <c r="F4798" t="str">
        <f>IF(HLOOKUP("OS according to the configuration file",'vInfo (Imported)'!$1:$5000,A4798,FALSE)&gt;0,
HLOOKUP("OS according to the configuration file",'vInfo (Imported)'!$1:$5000,A4798,FALSE),
"")</f>
        <v/>
      </c>
      <c r="G4798" s="1" t="str">
        <f>IF(HLOOKUP("Cluster",'vInfo (Imported)'!$1:$5000,A4798,FALSE)&gt;0,
HLOOKUP("Cluster",'vInfo (Imported)'!$1:$5000,A4798,FALSE),
"")</f>
        <v/>
      </c>
      <c r="K4798" s="28">
        <f>'vCluster (Imported)'!A4798</f>
        <v>0</v>
      </c>
      <c r="L4798">
        <f t="shared" si="447"/>
        <v>0</v>
      </c>
      <c r="M4798">
        <f t="shared" si="448"/>
        <v>0</v>
      </c>
      <c r="N4798">
        <f t="shared" si="449"/>
        <v>0</v>
      </c>
      <c r="O4798" s="1">
        <f t="shared" si="450"/>
        <v>0</v>
      </c>
      <c r="P4798">
        <f>SUMIFS('vCluster (Imported)'!$G:$G,'vCluster (Imported)'!$A:$A,K4798)</f>
        <v>0</v>
      </c>
      <c r="Q4798">
        <f t="shared" si="451"/>
        <v>0</v>
      </c>
    </row>
    <row r="4799" spans="1:17" x14ac:dyDescent="0.3">
      <c r="A4799">
        <f t="shared" si="446"/>
        <v>4799</v>
      </c>
      <c r="B4799" t="str">
        <f>IF(HLOOKUP("Memory",'vInfo (Imported)'!$1:$5000,A4799,FALSE)&gt;0,HLOOKUP("Memory",'vInfo (Imported)'!$1:$5000,A4799,FALSE),"")</f>
        <v/>
      </c>
      <c r="C4799" t="str">
        <f>IF(HLOOKUP("CPUs",'vInfo (Imported)'!$1:$5000,A4799,FALSE)&gt;0,
HLOOKUP("CPUs",'vInfo (Imported)'!$1:$5000,A4799,FALSE),
"")</f>
        <v/>
      </c>
      <c r="D4799" t="str">
        <f>IF(HLOOKUP($D$1,'vInfo (Imported)'!$1:$5000,A4799,FALSE)&gt;0,
HLOOKUP($D$1,'vInfo (Imported)'!$1:$5000,A4799,FALSE),
"")</f>
        <v/>
      </c>
      <c r="E4799" t="str">
        <f>IF(HLOOKUP("Category",'vInfo (Imported)'!$1:$5000,A4799,FALSE)&gt;0,
HLOOKUP("Category",'vInfo (Imported)'!$1:$5000,A4799,FALSE),
"")</f>
        <v/>
      </c>
      <c r="F4799" t="str">
        <f>IF(HLOOKUP("OS according to the configuration file",'vInfo (Imported)'!$1:$5000,A4799,FALSE)&gt;0,
HLOOKUP("OS according to the configuration file",'vInfo (Imported)'!$1:$5000,A4799,FALSE),
"")</f>
        <v/>
      </c>
      <c r="G4799" s="1" t="str">
        <f>IF(HLOOKUP("Cluster",'vInfo (Imported)'!$1:$5000,A4799,FALSE)&gt;0,
HLOOKUP("Cluster",'vInfo (Imported)'!$1:$5000,A4799,FALSE),
"")</f>
        <v/>
      </c>
      <c r="K4799" s="28">
        <f>'vCluster (Imported)'!A4799</f>
        <v>0</v>
      </c>
      <c r="L4799">
        <f t="shared" si="447"/>
        <v>0</v>
      </c>
      <c r="M4799">
        <f t="shared" si="448"/>
        <v>0</v>
      </c>
      <c r="N4799">
        <f t="shared" si="449"/>
        <v>0</v>
      </c>
      <c r="O4799" s="1">
        <f t="shared" si="450"/>
        <v>0</v>
      </c>
      <c r="P4799">
        <f>SUMIFS('vCluster (Imported)'!$G:$G,'vCluster (Imported)'!$A:$A,K4799)</f>
        <v>0</v>
      </c>
      <c r="Q4799">
        <f t="shared" si="451"/>
        <v>0</v>
      </c>
    </row>
    <row r="4800" spans="1:17" x14ac:dyDescent="0.3">
      <c r="A4800">
        <f t="shared" si="446"/>
        <v>4800</v>
      </c>
      <c r="B4800" t="str">
        <f>IF(HLOOKUP("Memory",'vInfo (Imported)'!$1:$5000,A4800,FALSE)&gt;0,HLOOKUP("Memory",'vInfo (Imported)'!$1:$5000,A4800,FALSE),"")</f>
        <v/>
      </c>
      <c r="C4800" t="str">
        <f>IF(HLOOKUP("CPUs",'vInfo (Imported)'!$1:$5000,A4800,FALSE)&gt;0,
HLOOKUP("CPUs",'vInfo (Imported)'!$1:$5000,A4800,FALSE),
"")</f>
        <v/>
      </c>
      <c r="D4800" t="str">
        <f>IF(HLOOKUP($D$1,'vInfo (Imported)'!$1:$5000,A4800,FALSE)&gt;0,
HLOOKUP($D$1,'vInfo (Imported)'!$1:$5000,A4800,FALSE),
"")</f>
        <v/>
      </c>
      <c r="E4800" t="str">
        <f>IF(HLOOKUP("Category",'vInfo (Imported)'!$1:$5000,A4800,FALSE)&gt;0,
HLOOKUP("Category",'vInfo (Imported)'!$1:$5000,A4800,FALSE),
"")</f>
        <v/>
      </c>
      <c r="F4800" t="str">
        <f>IF(HLOOKUP("OS according to the configuration file",'vInfo (Imported)'!$1:$5000,A4800,FALSE)&gt;0,
HLOOKUP("OS according to the configuration file",'vInfo (Imported)'!$1:$5000,A4800,FALSE),
"")</f>
        <v/>
      </c>
      <c r="G4800" s="1" t="str">
        <f>IF(HLOOKUP("Cluster",'vInfo (Imported)'!$1:$5000,A4800,FALSE)&gt;0,
HLOOKUP("Cluster",'vInfo (Imported)'!$1:$5000,A4800,FALSE),
"")</f>
        <v/>
      </c>
      <c r="K4800" s="28">
        <f>'vCluster (Imported)'!A4800</f>
        <v>0</v>
      </c>
      <c r="L4800">
        <f t="shared" si="447"/>
        <v>0</v>
      </c>
      <c r="M4800">
        <f t="shared" si="448"/>
        <v>0</v>
      </c>
      <c r="N4800">
        <f t="shared" si="449"/>
        <v>0</v>
      </c>
      <c r="O4800" s="1">
        <f t="shared" si="450"/>
        <v>0</v>
      </c>
      <c r="P4800">
        <f>SUMIFS('vCluster (Imported)'!$G:$G,'vCluster (Imported)'!$A:$A,K4800)</f>
        <v>0</v>
      </c>
      <c r="Q4800">
        <f t="shared" si="451"/>
        <v>0</v>
      </c>
    </row>
    <row r="4801" spans="1:17" x14ac:dyDescent="0.3">
      <c r="A4801">
        <f t="shared" si="446"/>
        <v>4801</v>
      </c>
      <c r="B4801" t="str">
        <f>IF(HLOOKUP("Memory",'vInfo (Imported)'!$1:$5000,A4801,FALSE)&gt;0,HLOOKUP("Memory",'vInfo (Imported)'!$1:$5000,A4801,FALSE),"")</f>
        <v/>
      </c>
      <c r="C4801" t="str">
        <f>IF(HLOOKUP("CPUs",'vInfo (Imported)'!$1:$5000,A4801,FALSE)&gt;0,
HLOOKUP("CPUs",'vInfo (Imported)'!$1:$5000,A4801,FALSE),
"")</f>
        <v/>
      </c>
      <c r="D4801" t="str">
        <f>IF(HLOOKUP($D$1,'vInfo (Imported)'!$1:$5000,A4801,FALSE)&gt;0,
HLOOKUP($D$1,'vInfo (Imported)'!$1:$5000,A4801,FALSE),
"")</f>
        <v/>
      </c>
      <c r="E4801" t="str">
        <f>IF(HLOOKUP("Category",'vInfo (Imported)'!$1:$5000,A4801,FALSE)&gt;0,
HLOOKUP("Category",'vInfo (Imported)'!$1:$5000,A4801,FALSE),
"")</f>
        <v/>
      </c>
      <c r="F4801" t="str">
        <f>IF(HLOOKUP("OS according to the configuration file",'vInfo (Imported)'!$1:$5000,A4801,FALSE)&gt;0,
HLOOKUP("OS according to the configuration file",'vInfo (Imported)'!$1:$5000,A4801,FALSE),
"")</f>
        <v/>
      </c>
      <c r="G4801" s="1" t="str">
        <f>IF(HLOOKUP("Cluster",'vInfo (Imported)'!$1:$5000,A4801,FALSE)&gt;0,
HLOOKUP("Cluster",'vInfo (Imported)'!$1:$5000,A4801,FALSE),
"")</f>
        <v/>
      </c>
      <c r="K4801" s="28">
        <f>'vCluster (Imported)'!A4801</f>
        <v>0</v>
      </c>
      <c r="L4801">
        <f t="shared" si="447"/>
        <v>0</v>
      </c>
      <c r="M4801">
        <f t="shared" si="448"/>
        <v>0</v>
      </c>
      <c r="N4801">
        <f t="shared" si="449"/>
        <v>0</v>
      </c>
      <c r="O4801" s="1">
        <f t="shared" si="450"/>
        <v>0</v>
      </c>
      <c r="P4801">
        <f>SUMIFS('vCluster (Imported)'!$G:$G,'vCluster (Imported)'!$A:$A,K4801)</f>
        <v>0</v>
      </c>
      <c r="Q4801">
        <f t="shared" si="451"/>
        <v>0</v>
      </c>
    </row>
    <row r="4802" spans="1:17" x14ac:dyDescent="0.3">
      <c r="A4802">
        <f t="shared" ref="A4802:A4865" si="452">A4801+1</f>
        <v>4802</v>
      </c>
      <c r="B4802" t="str">
        <f>IF(HLOOKUP("Memory",'vInfo (Imported)'!$1:$5000,A4802,FALSE)&gt;0,HLOOKUP("Memory",'vInfo (Imported)'!$1:$5000,A4802,FALSE),"")</f>
        <v/>
      </c>
      <c r="C4802" t="str">
        <f>IF(HLOOKUP("CPUs",'vInfo (Imported)'!$1:$5000,A4802,FALSE)&gt;0,
HLOOKUP("CPUs",'vInfo (Imported)'!$1:$5000,A4802,FALSE),
"")</f>
        <v/>
      </c>
      <c r="D4802" t="str">
        <f>IF(HLOOKUP($D$1,'vInfo (Imported)'!$1:$5000,A4802,FALSE)&gt;0,
HLOOKUP($D$1,'vInfo (Imported)'!$1:$5000,A4802,FALSE),
"")</f>
        <v/>
      </c>
      <c r="E4802" t="str">
        <f>IF(HLOOKUP("Category",'vInfo (Imported)'!$1:$5000,A4802,FALSE)&gt;0,
HLOOKUP("Category",'vInfo (Imported)'!$1:$5000,A4802,FALSE),
"")</f>
        <v/>
      </c>
      <c r="F4802" t="str">
        <f>IF(HLOOKUP("OS according to the configuration file",'vInfo (Imported)'!$1:$5000,A4802,FALSE)&gt;0,
HLOOKUP("OS according to the configuration file",'vInfo (Imported)'!$1:$5000,A4802,FALSE),
"")</f>
        <v/>
      </c>
      <c r="G4802" s="1" t="str">
        <f>IF(HLOOKUP("Cluster",'vInfo (Imported)'!$1:$5000,A4802,FALSE)&gt;0,
HLOOKUP("Cluster",'vInfo (Imported)'!$1:$5000,A4802,FALSE),
"")</f>
        <v/>
      </c>
      <c r="K4802" s="28">
        <f>'vCluster (Imported)'!A4802</f>
        <v>0</v>
      </c>
      <c r="L4802">
        <f t="shared" ref="L4802:L4865" si="453">COUNTIFS(G:G,K4802,$E:$E,$L$1)</f>
        <v>0</v>
      </c>
      <c r="M4802">
        <f t="shared" ref="M4802:M4865" si="454">COUNTIFS(G:G,K4802,$E:$E,$M$1)</f>
        <v>0</v>
      </c>
      <c r="N4802">
        <f t="shared" ref="N4802:N4865" si="455">COUNTIFS(G:G,K4802,$E:$E,$N$1)</f>
        <v>0</v>
      </c>
      <c r="O4802" s="1">
        <f t="shared" ref="O4802:O4865" si="456">COUNTIFS(G:G,K4802,$E:$E,$O$1)</f>
        <v>0</v>
      </c>
      <c r="P4802">
        <f>SUMIFS('vCluster (Imported)'!$G:$G,'vCluster (Imported)'!$A:$A,K4802)</f>
        <v>0</v>
      </c>
      <c r="Q4802">
        <f t="shared" ref="Q4802:Q4865" si="457">IF(L4802&gt;0,P4802,0)</f>
        <v>0</v>
      </c>
    </row>
    <row r="4803" spans="1:17" x14ac:dyDescent="0.3">
      <c r="A4803">
        <f t="shared" si="452"/>
        <v>4803</v>
      </c>
      <c r="B4803" t="str">
        <f>IF(HLOOKUP("Memory",'vInfo (Imported)'!$1:$5000,A4803,FALSE)&gt;0,HLOOKUP("Memory",'vInfo (Imported)'!$1:$5000,A4803,FALSE),"")</f>
        <v/>
      </c>
      <c r="C4803" t="str">
        <f>IF(HLOOKUP("CPUs",'vInfo (Imported)'!$1:$5000,A4803,FALSE)&gt;0,
HLOOKUP("CPUs",'vInfo (Imported)'!$1:$5000,A4803,FALSE),
"")</f>
        <v/>
      </c>
      <c r="D4803" t="str">
        <f>IF(HLOOKUP($D$1,'vInfo (Imported)'!$1:$5000,A4803,FALSE)&gt;0,
HLOOKUP($D$1,'vInfo (Imported)'!$1:$5000,A4803,FALSE),
"")</f>
        <v/>
      </c>
      <c r="E4803" t="str">
        <f>IF(HLOOKUP("Category",'vInfo (Imported)'!$1:$5000,A4803,FALSE)&gt;0,
HLOOKUP("Category",'vInfo (Imported)'!$1:$5000,A4803,FALSE),
"")</f>
        <v/>
      </c>
      <c r="F4803" t="str">
        <f>IF(HLOOKUP("OS according to the configuration file",'vInfo (Imported)'!$1:$5000,A4803,FALSE)&gt;0,
HLOOKUP("OS according to the configuration file",'vInfo (Imported)'!$1:$5000,A4803,FALSE),
"")</f>
        <v/>
      </c>
      <c r="G4803" s="1" t="str">
        <f>IF(HLOOKUP("Cluster",'vInfo (Imported)'!$1:$5000,A4803,FALSE)&gt;0,
HLOOKUP("Cluster",'vInfo (Imported)'!$1:$5000,A4803,FALSE),
"")</f>
        <v/>
      </c>
      <c r="K4803" s="28">
        <f>'vCluster (Imported)'!A4803</f>
        <v>0</v>
      </c>
      <c r="L4803">
        <f t="shared" si="453"/>
        <v>0</v>
      </c>
      <c r="M4803">
        <f t="shared" si="454"/>
        <v>0</v>
      </c>
      <c r="N4803">
        <f t="shared" si="455"/>
        <v>0</v>
      </c>
      <c r="O4803" s="1">
        <f t="shared" si="456"/>
        <v>0</v>
      </c>
      <c r="P4803">
        <f>SUMIFS('vCluster (Imported)'!$G:$G,'vCluster (Imported)'!$A:$A,K4803)</f>
        <v>0</v>
      </c>
      <c r="Q4803">
        <f t="shared" si="457"/>
        <v>0</v>
      </c>
    </row>
    <row r="4804" spans="1:17" x14ac:dyDescent="0.3">
      <c r="A4804">
        <f t="shared" si="452"/>
        <v>4804</v>
      </c>
      <c r="B4804" t="str">
        <f>IF(HLOOKUP("Memory",'vInfo (Imported)'!$1:$5000,A4804,FALSE)&gt;0,HLOOKUP("Memory",'vInfo (Imported)'!$1:$5000,A4804,FALSE),"")</f>
        <v/>
      </c>
      <c r="C4804" t="str">
        <f>IF(HLOOKUP("CPUs",'vInfo (Imported)'!$1:$5000,A4804,FALSE)&gt;0,
HLOOKUP("CPUs",'vInfo (Imported)'!$1:$5000,A4804,FALSE),
"")</f>
        <v/>
      </c>
      <c r="D4804" t="str">
        <f>IF(HLOOKUP($D$1,'vInfo (Imported)'!$1:$5000,A4804,FALSE)&gt;0,
HLOOKUP($D$1,'vInfo (Imported)'!$1:$5000,A4804,FALSE),
"")</f>
        <v/>
      </c>
      <c r="E4804" t="str">
        <f>IF(HLOOKUP("Category",'vInfo (Imported)'!$1:$5000,A4804,FALSE)&gt;0,
HLOOKUP("Category",'vInfo (Imported)'!$1:$5000,A4804,FALSE),
"")</f>
        <v/>
      </c>
      <c r="F4804" t="str">
        <f>IF(HLOOKUP("OS according to the configuration file",'vInfo (Imported)'!$1:$5000,A4804,FALSE)&gt;0,
HLOOKUP("OS according to the configuration file",'vInfo (Imported)'!$1:$5000,A4804,FALSE),
"")</f>
        <v/>
      </c>
      <c r="G4804" s="1" t="str">
        <f>IF(HLOOKUP("Cluster",'vInfo (Imported)'!$1:$5000,A4804,FALSE)&gt;0,
HLOOKUP("Cluster",'vInfo (Imported)'!$1:$5000,A4804,FALSE),
"")</f>
        <v/>
      </c>
      <c r="K4804" s="28">
        <f>'vCluster (Imported)'!A4804</f>
        <v>0</v>
      </c>
      <c r="L4804">
        <f t="shared" si="453"/>
        <v>0</v>
      </c>
      <c r="M4804">
        <f t="shared" si="454"/>
        <v>0</v>
      </c>
      <c r="N4804">
        <f t="shared" si="455"/>
        <v>0</v>
      </c>
      <c r="O4804" s="1">
        <f t="shared" si="456"/>
        <v>0</v>
      </c>
      <c r="P4804">
        <f>SUMIFS('vCluster (Imported)'!$G:$G,'vCluster (Imported)'!$A:$A,K4804)</f>
        <v>0</v>
      </c>
      <c r="Q4804">
        <f t="shared" si="457"/>
        <v>0</v>
      </c>
    </row>
    <row r="4805" spans="1:17" x14ac:dyDescent="0.3">
      <c r="A4805">
        <f t="shared" si="452"/>
        <v>4805</v>
      </c>
      <c r="B4805" t="str">
        <f>IF(HLOOKUP("Memory",'vInfo (Imported)'!$1:$5000,A4805,FALSE)&gt;0,HLOOKUP("Memory",'vInfo (Imported)'!$1:$5000,A4805,FALSE),"")</f>
        <v/>
      </c>
      <c r="C4805" t="str">
        <f>IF(HLOOKUP("CPUs",'vInfo (Imported)'!$1:$5000,A4805,FALSE)&gt;0,
HLOOKUP("CPUs",'vInfo (Imported)'!$1:$5000,A4805,FALSE),
"")</f>
        <v/>
      </c>
      <c r="D4805" t="str">
        <f>IF(HLOOKUP($D$1,'vInfo (Imported)'!$1:$5000,A4805,FALSE)&gt;0,
HLOOKUP($D$1,'vInfo (Imported)'!$1:$5000,A4805,FALSE),
"")</f>
        <v/>
      </c>
      <c r="E4805" t="str">
        <f>IF(HLOOKUP("Category",'vInfo (Imported)'!$1:$5000,A4805,FALSE)&gt;0,
HLOOKUP("Category",'vInfo (Imported)'!$1:$5000,A4805,FALSE),
"")</f>
        <v/>
      </c>
      <c r="F4805" t="str">
        <f>IF(HLOOKUP("OS according to the configuration file",'vInfo (Imported)'!$1:$5000,A4805,FALSE)&gt;0,
HLOOKUP("OS according to the configuration file",'vInfo (Imported)'!$1:$5000,A4805,FALSE),
"")</f>
        <v/>
      </c>
      <c r="G4805" s="1" t="str">
        <f>IF(HLOOKUP("Cluster",'vInfo (Imported)'!$1:$5000,A4805,FALSE)&gt;0,
HLOOKUP("Cluster",'vInfo (Imported)'!$1:$5000,A4805,FALSE),
"")</f>
        <v/>
      </c>
      <c r="K4805" s="28">
        <f>'vCluster (Imported)'!A4805</f>
        <v>0</v>
      </c>
      <c r="L4805">
        <f t="shared" si="453"/>
        <v>0</v>
      </c>
      <c r="M4805">
        <f t="shared" si="454"/>
        <v>0</v>
      </c>
      <c r="N4805">
        <f t="shared" si="455"/>
        <v>0</v>
      </c>
      <c r="O4805" s="1">
        <f t="shared" si="456"/>
        <v>0</v>
      </c>
      <c r="P4805">
        <f>SUMIFS('vCluster (Imported)'!$G:$G,'vCluster (Imported)'!$A:$A,K4805)</f>
        <v>0</v>
      </c>
      <c r="Q4805">
        <f t="shared" si="457"/>
        <v>0</v>
      </c>
    </row>
    <row r="4806" spans="1:17" x14ac:dyDescent="0.3">
      <c r="A4806">
        <f t="shared" si="452"/>
        <v>4806</v>
      </c>
      <c r="B4806" t="str">
        <f>IF(HLOOKUP("Memory",'vInfo (Imported)'!$1:$5000,A4806,FALSE)&gt;0,HLOOKUP("Memory",'vInfo (Imported)'!$1:$5000,A4806,FALSE),"")</f>
        <v/>
      </c>
      <c r="C4806" t="str">
        <f>IF(HLOOKUP("CPUs",'vInfo (Imported)'!$1:$5000,A4806,FALSE)&gt;0,
HLOOKUP("CPUs",'vInfo (Imported)'!$1:$5000,A4806,FALSE),
"")</f>
        <v/>
      </c>
      <c r="D4806" t="str">
        <f>IF(HLOOKUP($D$1,'vInfo (Imported)'!$1:$5000,A4806,FALSE)&gt;0,
HLOOKUP($D$1,'vInfo (Imported)'!$1:$5000,A4806,FALSE),
"")</f>
        <v/>
      </c>
      <c r="E4806" t="str">
        <f>IF(HLOOKUP("Category",'vInfo (Imported)'!$1:$5000,A4806,FALSE)&gt;0,
HLOOKUP("Category",'vInfo (Imported)'!$1:$5000,A4806,FALSE),
"")</f>
        <v/>
      </c>
      <c r="F4806" t="str">
        <f>IF(HLOOKUP("OS according to the configuration file",'vInfo (Imported)'!$1:$5000,A4806,FALSE)&gt;0,
HLOOKUP("OS according to the configuration file",'vInfo (Imported)'!$1:$5000,A4806,FALSE),
"")</f>
        <v/>
      </c>
      <c r="G4806" s="1" t="str">
        <f>IF(HLOOKUP("Cluster",'vInfo (Imported)'!$1:$5000,A4806,FALSE)&gt;0,
HLOOKUP("Cluster",'vInfo (Imported)'!$1:$5000,A4806,FALSE),
"")</f>
        <v/>
      </c>
      <c r="K4806" s="28">
        <f>'vCluster (Imported)'!A4806</f>
        <v>0</v>
      </c>
      <c r="L4806">
        <f t="shared" si="453"/>
        <v>0</v>
      </c>
      <c r="M4806">
        <f t="shared" si="454"/>
        <v>0</v>
      </c>
      <c r="N4806">
        <f t="shared" si="455"/>
        <v>0</v>
      </c>
      <c r="O4806" s="1">
        <f t="shared" si="456"/>
        <v>0</v>
      </c>
      <c r="P4806">
        <f>SUMIFS('vCluster (Imported)'!$G:$G,'vCluster (Imported)'!$A:$A,K4806)</f>
        <v>0</v>
      </c>
      <c r="Q4806">
        <f t="shared" si="457"/>
        <v>0</v>
      </c>
    </row>
    <row r="4807" spans="1:17" x14ac:dyDescent="0.3">
      <c r="A4807">
        <f t="shared" si="452"/>
        <v>4807</v>
      </c>
      <c r="B4807" t="str">
        <f>IF(HLOOKUP("Memory",'vInfo (Imported)'!$1:$5000,A4807,FALSE)&gt;0,HLOOKUP("Memory",'vInfo (Imported)'!$1:$5000,A4807,FALSE),"")</f>
        <v/>
      </c>
      <c r="C4807" t="str">
        <f>IF(HLOOKUP("CPUs",'vInfo (Imported)'!$1:$5000,A4807,FALSE)&gt;0,
HLOOKUP("CPUs",'vInfo (Imported)'!$1:$5000,A4807,FALSE),
"")</f>
        <v/>
      </c>
      <c r="D4807" t="str">
        <f>IF(HLOOKUP($D$1,'vInfo (Imported)'!$1:$5000,A4807,FALSE)&gt;0,
HLOOKUP($D$1,'vInfo (Imported)'!$1:$5000,A4807,FALSE),
"")</f>
        <v/>
      </c>
      <c r="E4807" t="str">
        <f>IF(HLOOKUP("Category",'vInfo (Imported)'!$1:$5000,A4807,FALSE)&gt;0,
HLOOKUP("Category",'vInfo (Imported)'!$1:$5000,A4807,FALSE),
"")</f>
        <v/>
      </c>
      <c r="F4807" t="str">
        <f>IF(HLOOKUP("OS according to the configuration file",'vInfo (Imported)'!$1:$5000,A4807,FALSE)&gt;0,
HLOOKUP("OS according to the configuration file",'vInfo (Imported)'!$1:$5000,A4807,FALSE),
"")</f>
        <v/>
      </c>
      <c r="G4807" s="1" t="str">
        <f>IF(HLOOKUP("Cluster",'vInfo (Imported)'!$1:$5000,A4807,FALSE)&gt;0,
HLOOKUP("Cluster",'vInfo (Imported)'!$1:$5000,A4807,FALSE),
"")</f>
        <v/>
      </c>
      <c r="K4807" s="28">
        <f>'vCluster (Imported)'!A4807</f>
        <v>0</v>
      </c>
      <c r="L4807">
        <f t="shared" si="453"/>
        <v>0</v>
      </c>
      <c r="M4807">
        <f t="shared" si="454"/>
        <v>0</v>
      </c>
      <c r="N4807">
        <f t="shared" si="455"/>
        <v>0</v>
      </c>
      <c r="O4807" s="1">
        <f t="shared" si="456"/>
        <v>0</v>
      </c>
      <c r="P4807">
        <f>SUMIFS('vCluster (Imported)'!$G:$G,'vCluster (Imported)'!$A:$A,K4807)</f>
        <v>0</v>
      </c>
      <c r="Q4807">
        <f t="shared" si="457"/>
        <v>0</v>
      </c>
    </row>
    <row r="4808" spans="1:17" x14ac:dyDescent="0.3">
      <c r="A4808">
        <f t="shared" si="452"/>
        <v>4808</v>
      </c>
      <c r="B4808" t="str">
        <f>IF(HLOOKUP("Memory",'vInfo (Imported)'!$1:$5000,A4808,FALSE)&gt;0,HLOOKUP("Memory",'vInfo (Imported)'!$1:$5000,A4808,FALSE),"")</f>
        <v/>
      </c>
      <c r="C4808" t="str">
        <f>IF(HLOOKUP("CPUs",'vInfo (Imported)'!$1:$5000,A4808,FALSE)&gt;0,
HLOOKUP("CPUs",'vInfo (Imported)'!$1:$5000,A4808,FALSE),
"")</f>
        <v/>
      </c>
      <c r="D4808" t="str">
        <f>IF(HLOOKUP($D$1,'vInfo (Imported)'!$1:$5000,A4808,FALSE)&gt;0,
HLOOKUP($D$1,'vInfo (Imported)'!$1:$5000,A4808,FALSE),
"")</f>
        <v/>
      </c>
      <c r="E4808" t="str">
        <f>IF(HLOOKUP("Category",'vInfo (Imported)'!$1:$5000,A4808,FALSE)&gt;0,
HLOOKUP("Category",'vInfo (Imported)'!$1:$5000,A4808,FALSE),
"")</f>
        <v/>
      </c>
      <c r="F4808" t="str">
        <f>IF(HLOOKUP("OS according to the configuration file",'vInfo (Imported)'!$1:$5000,A4808,FALSE)&gt;0,
HLOOKUP("OS according to the configuration file",'vInfo (Imported)'!$1:$5000,A4808,FALSE),
"")</f>
        <v/>
      </c>
      <c r="G4808" s="1" t="str">
        <f>IF(HLOOKUP("Cluster",'vInfo (Imported)'!$1:$5000,A4808,FALSE)&gt;0,
HLOOKUP("Cluster",'vInfo (Imported)'!$1:$5000,A4808,FALSE),
"")</f>
        <v/>
      </c>
      <c r="K4808" s="28">
        <f>'vCluster (Imported)'!A4808</f>
        <v>0</v>
      </c>
      <c r="L4808">
        <f t="shared" si="453"/>
        <v>0</v>
      </c>
      <c r="M4808">
        <f t="shared" si="454"/>
        <v>0</v>
      </c>
      <c r="N4808">
        <f t="shared" si="455"/>
        <v>0</v>
      </c>
      <c r="O4808" s="1">
        <f t="shared" si="456"/>
        <v>0</v>
      </c>
      <c r="P4808">
        <f>SUMIFS('vCluster (Imported)'!$G:$G,'vCluster (Imported)'!$A:$A,K4808)</f>
        <v>0</v>
      </c>
      <c r="Q4808">
        <f t="shared" si="457"/>
        <v>0</v>
      </c>
    </row>
    <row r="4809" spans="1:17" x14ac:dyDescent="0.3">
      <c r="A4809">
        <f t="shared" si="452"/>
        <v>4809</v>
      </c>
      <c r="B4809" t="str">
        <f>IF(HLOOKUP("Memory",'vInfo (Imported)'!$1:$5000,A4809,FALSE)&gt;0,HLOOKUP("Memory",'vInfo (Imported)'!$1:$5000,A4809,FALSE),"")</f>
        <v/>
      </c>
      <c r="C4809" t="str">
        <f>IF(HLOOKUP("CPUs",'vInfo (Imported)'!$1:$5000,A4809,FALSE)&gt;0,
HLOOKUP("CPUs",'vInfo (Imported)'!$1:$5000,A4809,FALSE),
"")</f>
        <v/>
      </c>
      <c r="D4809" t="str">
        <f>IF(HLOOKUP($D$1,'vInfo (Imported)'!$1:$5000,A4809,FALSE)&gt;0,
HLOOKUP($D$1,'vInfo (Imported)'!$1:$5000,A4809,FALSE),
"")</f>
        <v/>
      </c>
      <c r="E4809" t="str">
        <f>IF(HLOOKUP("Category",'vInfo (Imported)'!$1:$5000,A4809,FALSE)&gt;0,
HLOOKUP("Category",'vInfo (Imported)'!$1:$5000,A4809,FALSE),
"")</f>
        <v/>
      </c>
      <c r="F4809" t="str">
        <f>IF(HLOOKUP("OS according to the configuration file",'vInfo (Imported)'!$1:$5000,A4809,FALSE)&gt;0,
HLOOKUP("OS according to the configuration file",'vInfo (Imported)'!$1:$5000,A4809,FALSE),
"")</f>
        <v/>
      </c>
      <c r="G4809" s="1" t="str">
        <f>IF(HLOOKUP("Cluster",'vInfo (Imported)'!$1:$5000,A4809,FALSE)&gt;0,
HLOOKUP("Cluster",'vInfo (Imported)'!$1:$5000,A4809,FALSE),
"")</f>
        <v/>
      </c>
      <c r="K4809" s="28">
        <f>'vCluster (Imported)'!A4809</f>
        <v>0</v>
      </c>
      <c r="L4809">
        <f t="shared" si="453"/>
        <v>0</v>
      </c>
      <c r="M4809">
        <f t="shared" si="454"/>
        <v>0</v>
      </c>
      <c r="N4809">
        <f t="shared" si="455"/>
        <v>0</v>
      </c>
      <c r="O4809" s="1">
        <f t="shared" si="456"/>
        <v>0</v>
      </c>
      <c r="P4809">
        <f>SUMIFS('vCluster (Imported)'!$G:$G,'vCluster (Imported)'!$A:$A,K4809)</f>
        <v>0</v>
      </c>
      <c r="Q4809">
        <f t="shared" si="457"/>
        <v>0</v>
      </c>
    </row>
    <row r="4810" spans="1:17" x14ac:dyDescent="0.3">
      <c r="A4810">
        <f t="shared" si="452"/>
        <v>4810</v>
      </c>
      <c r="B4810" t="str">
        <f>IF(HLOOKUP("Memory",'vInfo (Imported)'!$1:$5000,A4810,FALSE)&gt;0,HLOOKUP("Memory",'vInfo (Imported)'!$1:$5000,A4810,FALSE),"")</f>
        <v/>
      </c>
      <c r="C4810" t="str">
        <f>IF(HLOOKUP("CPUs",'vInfo (Imported)'!$1:$5000,A4810,FALSE)&gt;0,
HLOOKUP("CPUs",'vInfo (Imported)'!$1:$5000,A4810,FALSE),
"")</f>
        <v/>
      </c>
      <c r="D4810" t="str">
        <f>IF(HLOOKUP($D$1,'vInfo (Imported)'!$1:$5000,A4810,FALSE)&gt;0,
HLOOKUP($D$1,'vInfo (Imported)'!$1:$5000,A4810,FALSE),
"")</f>
        <v/>
      </c>
      <c r="E4810" t="str">
        <f>IF(HLOOKUP("Category",'vInfo (Imported)'!$1:$5000,A4810,FALSE)&gt;0,
HLOOKUP("Category",'vInfo (Imported)'!$1:$5000,A4810,FALSE),
"")</f>
        <v/>
      </c>
      <c r="F4810" t="str">
        <f>IF(HLOOKUP("OS according to the configuration file",'vInfo (Imported)'!$1:$5000,A4810,FALSE)&gt;0,
HLOOKUP("OS according to the configuration file",'vInfo (Imported)'!$1:$5000,A4810,FALSE),
"")</f>
        <v/>
      </c>
      <c r="G4810" s="1" t="str">
        <f>IF(HLOOKUP("Cluster",'vInfo (Imported)'!$1:$5000,A4810,FALSE)&gt;0,
HLOOKUP("Cluster",'vInfo (Imported)'!$1:$5000,A4810,FALSE),
"")</f>
        <v/>
      </c>
      <c r="K4810" s="28">
        <f>'vCluster (Imported)'!A4810</f>
        <v>0</v>
      </c>
      <c r="L4810">
        <f t="shared" si="453"/>
        <v>0</v>
      </c>
      <c r="M4810">
        <f t="shared" si="454"/>
        <v>0</v>
      </c>
      <c r="N4810">
        <f t="shared" si="455"/>
        <v>0</v>
      </c>
      <c r="O4810" s="1">
        <f t="shared" si="456"/>
        <v>0</v>
      </c>
      <c r="P4810">
        <f>SUMIFS('vCluster (Imported)'!$G:$G,'vCluster (Imported)'!$A:$A,K4810)</f>
        <v>0</v>
      </c>
      <c r="Q4810">
        <f t="shared" si="457"/>
        <v>0</v>
      </c>
    </row>
    <row r="4811" spans="1:17" x14ac:dyDescent="0.3">
      <c r="A4811">
        <f t="shared" si="452"/>
        <v>4811</v>
      </c>
      <c r="B4811" t="str">
        <f>IF(HLOOKUP("Memory",'vInfo (Imported)'!$1:$5000,A4811,FALSE)&gt;0,HLOOKUP("Memory",'vInfo (Imported)'!$1:$5000,A4811,FALSE),"")</f>
        <v/>
      </c>
      <c r="C4811" t="str">
        <f>IF(HLOOKUP("CPUs",'vInfo (Imported)'!$1:$5000,A4811,FALSE)&gt;0,
HLOOKUP("CPUs",'vInfo (Imported)'!$1:$5000,A4811,FALSE),
"")</f>
        <v/>
      </c>
      <c r="D4811" t="str">
        <f>IF(HLOOKUP($D$1,'vInfo (Imported)'!$1:$5000,A4811,FALSE)&gt;0,
HLOOKUP($D$1,'vInfo (Imported)'!$1:$5000,A4811,FALSE),
"")</f>
        <v/>
      </c>
      <c r="E4811" t="str">
        <f>IF(HLOOKUP("Category",'vInfo (Imported)'!$1:$5000,A4811,FALSE)&gt;0,
HLOOKUP("Category",'vInfo (Imported)'!$1:$5000,A4811,FALSE),
"")</f>
        <v/>
      </c>
      <c r="F4811" t="str">
        <f>IF(HLOOKUP("OS according to the configuration file",'vInfo (Imported)'!$1:$5000,A4811,FALSE)&gt;0,
HLOOKUP("OS according to the configuration file",'vInfo (Imported)'!$1:$5000,A4811,FALSE),
"")</f>
        <v/>
      </c>
      <c r="G4811" s="1" t="str">
        <f>IF(HLOOKUP("Cluster",'vInfo (Imported)'!$1:$5000,A4811,FALSE)&gt;0,
HLOOKUP("Cluster",'vInfo (Imported)'!$1:$5000,A4811,FALSE),
"")</f>
        <v/>
      </c>
      <c r="K4811" s="28">
        <f>'vCluster (Imported)'!A4811</f>
        <v>0</v>
      </c>
      <c r="L4811">
        <f t="shared" si="453"/>
        <v>0</v>
      </c>
      <c r="M4811">
        <f t="shared" si="454"/>
        <v>0</v>
      </c>
      <c r="N4811">
        <f t="shared" si="455"/>
        <v>0</v>
      </c>
      <c r="O4811" s="1">
        <f t="shared" si="456"/>
        <v>0</v>
      </c>
      <c r="P4811">
        <f>SUMIFS('vCluster (Imported)'!$G:$G,'vCluster (Imported)'!$A:$A,K4811)</f>
        <v>0</v>
      </c>
      <c r="Q4811">
        <f t="shared" si="457"/>
        <v>0</v>
      </c>
    </row>
    <row r="4812" spans="1:17" x14ac:dyDescent="0.3">
      <c r="A4812">
        <f t="shared" si="452"/>
        <v>4812</v>
      </c>
      <c r="B4812" t="str">
        <f>IF(HLOOKUP("Memory",'vInfo (Imported)'!$1:$5000,A4812,FALSE)&gt;0,HLOOKUP("Memory",'vInfo (Imported)'!$1:$5000,A4812,FALSE),"")</f>
        <v/>
      </c>
      <c r="C4812" t="str">
        <f>IF(HLOOKUP("CPUs",'vInfo (Imported)'!$1:$5000,A4812,FALSE)&gt;0,
HLOOKUP("CPUs",'vInfo (Imported)'!$1:$5000,A4812,FALSE),
"")</f>
        <v/>
      </c>
      <c r="D4812" t="str">
        <f>IF(HLOOKUP($D$1,'vInfo (Imported)'!$1:$5000,A4812,FALSE)&gt;0,
HLOOKUP($D$1,'vInfo (Imported)'!$1:$5000,A4812,FALSE),
"")</f>
        <v/>
      </c>
      <c r="E4812" t="str">
        <f>IF(HLOOKUP("Category",'vInfo (Imported)'!$1:$5000,A4812,FALSE)&gt;0,
HLOOKUP("Category",'vInfo (Imported)'!$1:$5000,A4812,FALSE),
"")</f>
        <v/>
      </c>
      <c r="F4812" t="str">
        <f>IF(HLOOKUP("OS according to the configuration file",'vInfo (Imported)'!$1:$5000,A4812,FALSE)&gt;0,
HLOOKUP("OS according to the configuration file",'vInfo (Imported)'!$1:$5000,A4812,FALSE),
"")</f>
        <v/>
      </c>
      <c r="G4812" s="1" t="str">
        <f>IF(HLOOKUP("Cluster",'vInfo (Imported)'!$1:$5000,A4812,FALSE)&gt;0,
HLOOKUP("Cluster",'vInfo (Imported)'!$1:$5000,A4812,FALSE),
"")</f>
        <v/>
      </c>
      <c r="K4812" s="28">
        <f>'vCluster (Imported)'!A4812</f>
        <v>0</v>
      </c>
      <c r="L4812">
        <f t="shared" si="453"/>
        <v>0</v>
      </c>
      <c r="M4812">
        <f t="shared" si="454"/>
        <v>0</v>
      </c>
      <c r="N4812">
        <f t="shared" si="455"/>
        <v>0</v>
      </c>
      <c r="O4812" s="1">
        <f t="shared" si="456"/>
        <v>0</v>
      </c>
      <c r="P4812">
        <f>SUMIFS('vCluster (Imported)'!$G:$G,'vCluster (Imported)'!$A:$A,K4812)</f>
        <v>0</v>
      </c>
      <c r="Q4812">
        <f t="shared" si="457"/>
        <v>0</v>
      </c>
    </row>
    <row r="4813" spans="1:17" x14ac:dyDescent="0.3">
      <c r="A4813">
        <f t="shared" si="452"/>
        <v>4813</v>
      </c>
      <c r="B4813" t="str">
        <f>IF(HLOOKUP("Memory",'vInfo (Imported)'!$1:$5000,A4813,FALSE)&gt;0,HLOOKUP("Memory",'vInfo (Imported)'!$1:$5000,A4813,FALSE),"")</f>
        <v/>
      </c>
      <c r="C4813" t="str">
        <f>IF(HLOOKUP("CPUs",'vInfo (Imported)'!$1:$5000,A4813,FALSE)&gt;0,
HLOOKUP("CPUs",'vInfo (Imported)'!$1:$5000,A4813,FALSE),
"")</f>
        <v/>
      </c>
      <c r="D4813" t="str">
        <f>IF(HLOOKUP($D$1,'vInfo (Imported)'!$1:$5000,A4813,FALSE)&gt;0,
HLOOKUP($D$1,'vInfo (Imported)'!$1:$5000,A4813,FALSE),
"")</f>
        <v/>
      </c>
      <c r="E4813" t="str">
        <f>IF(HLOOKUP("Category",'vInfo (Imported)'!$1:$5000,A4813,FALSE)&gt;0,
HLOOKUP("Category",'vInfo (Imported)'!$1:$5000,A4813,FALSE),
"")</f>
        <v/>
      </c>
      <c r="F4813" t="str">
        <f>IF(HLOOKUP("OS according to the configuration file",'vInfo (Imported)'!$1:$5000,A4813,FALSE)&gt;0,
HLOOKUP("OS according to the configuration file",'vInfo (Imported)'!$1:$5000,A4813,FALSE),
"")</f>
        <v/>
      </c>
      <c r="G4813" s="1" t="str">
        <f>IF(HLOOKUP("Cluster",'vInfo (Imported)'!$1:$5000,A4813,FALSE)&gt;0,
HLOOKUP("Cluster",'vInfo (Imported)'!$1:$5000,A4813,FALSE),
"")</f>
        <v/>
      </c>
      <c r="K4813" s="28">
        <f>'vCluster (Imported)'!A4813</f>
        <v>0</v>
      </c>
      <c r="L4813">
        <f t="shared" si="453"/>
        <v>0</v>
      </c>
      <c r="M4813">
        <f t="shared" si="454"/>
        <v>0</v>
      </c>
      <c r="N4813">
        <f t="shared" si="455"/>
        <v>0</v>
      </c>
      <c r="O4813" s="1">
        <f t="shared" si="456"/>
        <v>0</v>
      </c>
      <c r="P4813">
        <f>SUMIFS('vCluster (Imported)'!$G:$G,'vCluster (Imported)'!$A:$A,K4813)</f>
        <v>0</v>
      </c>
      <c r="Q4813">
        <f t="shared" si="457"/>
        <v>0</v>
      </c>
    </row>
    <row r="4814" spans="1:17" x14ac:dyDescent="0.3">
      <c r="A4814">
        <f t="shared" si="452"/>
        <v>4814</v>
      </c>
      <c r="B4814" t="str">
        <f>IF(HLOOKUP("Memory",'vInfo (Imported)'!$1:$5000,A4814,FALSE)&gt;0,HLOOKUP("Memory",'vInfo (Imported)'!$1:$5000,A4814,FALSE),"")</f>
        <v/>
      </c>
      <c r="C4814" t="str">
        <f>IF(HLOOKUP("CPUs",'vInfo (Imported)'!$1:$5000,A4814,FALSE)&gt;0,
HLOOKUP("CPUs",'vInfo (Imported)'!$1:$5000,A4814,FALSE),
"")</f>
        <v/>
      </c>
      <c r="D4814" t="str">
        <f>IF(HLOOKUP($D$1,'vInfo (Imported)'!$1:$5000,A4814,FALSE)&gt;0,
HLOOKUP($D$1,'vInfo (Imported)'!$1:$5000,A4814,FALSE),
"")</f>
        <v/>
      </c>
      <c r="E4814" t="str">
        <f>IF(HLOOKUP("Category",'vInfo (Imported)'!$1:$5000,A4814,FALSE)&gt;0,
HLOOKUP("Category",'vInfo (Imported)'!$1:$5000,A4814,FALSE),
"")</f>
        <v/>
      </c>
      <c r="F4814" t="str">
        <f>IF(HLOOKUP("OS according to the configuration file",'vInfo (Imported)'!$1:$5000,A4814,FALSE)&gt;0,
HLOOKUP("OS according to the configuration file",'vInfo (Imported)'!$1:$5000,A4814,FALSE),
"")</f>
        <v/>
      </c>
      <c r="G4814" s="1" t="str">
        <f>IF(HLOOKUP("Cluster",'vInfo (Imported)'!$1:$5000,A4814,FALSE)&gt;0,
HLOOKUP("Cluster",'vInfo (Imported)'!$1:$5000,A4814,FALSE),
"")</f>
        <v/>
      </c>
      <c r="K4814" s="28">
        <f>'vCluster (Imported)'!A4814</f>
        <v>0</v>
      </c>
      <c r="L4814">
        <f t="shared" si="453"/>
        <v>0</v>
      </c>
      <c r="M4814">
        <f t="shared" si="454"/>
        <v>0</v>
      </c>
      <c r="N4814">
        <f t="shared" si="455"/>
        <v>0</v>
      </c>
      <c r="O4814" s="1">
        <f t="shared" si="456"/>
        <v>0</v>
      </c>
      <c r="P4814">
        <f>SUMIFS('vCluster (Imported)'!$G:$G,'vCluster (Imported)'!$A:$A,K4814)</f>
        <v>0</v>
      </c>
      <c r="Q4814">
        <f t="shared" si="457"/>
        <v>0</v>
      </c>
    </row>
    <row r="4815" spans="1:17" x14ac:dyDescent="0.3">
      <c r="A4815">
        <f t="shared" si="452"/>
        <v>4815</v>
      </c>
      <c r="B4815" t="str">
        <f>IF(HLOOKUP("Memory",'vInfo (Imported)'!$1:$5000,A4815,FALSE)&gt;0,HLOOKUP("Memory",'vInfo (Imported)'!$1:$5000,A4815,FALSE),"")</f>
        <v/>
      </c>
      <c r="C4815" t="str">
        <f>IF(HLOOKUP("CPUs",'vInfo (Imported)'!$1:$5000,A4815,FALSE)&gt;0,
HLOOKUP("CPUs",'vInfo (Imported)'!$1:$5000,A4815,FALSE),
"")</f>
        <v/>
      </c>
      <c r="D4815" t="str">
        <f>IF(HLOOKUP($D$1,'vInfo (Imported)'!$1:$5000,A4815,FALSE)&gt;0,
HLOOKUP($D$1,'vInfo (Imported)'!$1:$5000,A4815,FALSE),
"")</f>
        <v/>
      </c>
      <c r="E4815" t="str">
        <f>IF(HLOOKUP("Category",'vInfo (Imported)'!$1:$5000,A4815,FALSE)&gt;0,
HLOOKUP("Category",'vInfo (Imported)'!$1:$5000,A4815,FALSE),
"")</f>
        <v/>
      </c>
      <c r="F4815" t="str">
        <f>IF(HLOOKUP("OS according to the configuration file",'vInfo (Imported)'!$1:$5000,A4815,FALSE)&gt;0,
HLOOKUP("OS according to the configuration file",'vInfo (Imported)'!$1:$5000,A4815,FALSE),
"")</f>
        <v/>
      </c>
      <c r="G4815" s="1" t="str">
        <f>IF(HLOOKUP("Cluster",'vInfo (Imported)'!$1:$5000,A4815,FALSE)&gt;0,
HLOOKUP("Cluster",'vInfo (Imported)'!$1:$5000,A4815,FALSE),
"")</f>
        <v/>
      </c>
      <c r="K4815" s="28">
        <f>'vCluster (Imported)'!A4815</f>
        <v>0</v>
      </c>
      <c r="L4815">
        <f t="shared" si="453"/>
        <v>0</v>
      </c>
      <c r="M4815">
        <f t="shared" si="454"/>
        <v>0</v>
      </c>
      <c r="N4815">
        <f t="shared" si="455"/>
        <v>0</v>
      </c>
      <c r="O4815" s="1">
        <f t="shared" si="456"/>
        <v>0</v>
      </c>
      <c r="P4815">
        <f>SUMIFS('vCluster (Imported)'!$G:$G,'vCluster (Imported)'!$A:$A,K4815)</f>
        <v>0</v>
      </c>
      <c r="Q4815">
        <f t="shared" si="457"/>
        <v>0</v>
      </c>
    </row>
    <row r="4816" spans="1:17" x14ac:dyDescent="0.3">
      <c r="A4816">
        <f t="shared" si="452"/>
        <v>4816</v>
      </c>
      <c r="B4816" t="str">
        <f>IF(HLOOKUP("Memory",'vInfo (Imported)'!$1:$5000,A4816,FALSE)&gt;0,HLOOKUP("Memory",'vInfo (Imported)'!$1:$5000,A4816,FALSE),"")</f>
        <v/>
      </c>
      <c r="C4816" t="str">
        <f>IF(HLOOKUP("CPUs",'vInfo (Imported)'!$1:$5000,A4816,FALSE)&gt;0,
HLOOKUP("CPUs",'vInfo (Imported)'!$1:$5000,A4816,FALSE),
"")</f>
        <v/>
      </c>
      <c r="D4816" t="str">
        <f>IF(HLOOKUP($D$1,'vInfo (Imported)'!$1:$5000,A4816,FALSE)&gt;0,
HLOOKUP($D$1,'vInfo (Imported)'!$1:$5000,A4816,FALSE),
"")</f>
        <v/>
      </c>
      <c r="E4816" t="str">
        <f>IF(HLOOKUP("Category",'vInfo (Imported)'!$1:$5000,A4816,FALSE)&gt;0,
HLOOKUP("Category",'vInfo (Imported)'!$1:$5000,A4816,FALSE),
"")</f>
        <v/>
      </c>
      <c r="F4816" t="str">
        <f>IF(HLOOKUP("OS according to the configuration file",'vInfo (Imported)'!$1:$5000,A4816,FALSE)&gt;0,
HLOOKUP("OS according to the configuration file",'vInfo (Imported)'!$1:$5000,A4816,FALSE),
"")</f>
        <v/>
      </c>
      <c r="G4816" s="1" t="str">
        <f>IF(HLOOKUP("Cluster",'vInfo (Imported)'!$1:$5000,A4816,FALSE)&gt;0,
HLOOKUP("Cluster",'vInfo (Imported)'!$1:$5000,A4816,FALSE),
"")</f>
        <v/>
      </c>
      <c r="K4816" s="28">
        <f>'vCluster (Imported)'!A4816</f>
        <v>0</v>
      </c>
      <c r="L4816">
        <f t="shared" si="453"/>
        <v>0</v>
      </c>
      <c r="M4816">
        <f t="shared" si="454"/>
        <v>0</v>
      </c>
      <c r="N4816">
        <f t="shared" si="455"/>
        <v>0</v>
      </c>
      <c r="O4816" s="1">
        <f t="shared" si="456"/>
        <v>0</v>
      </c>
      <c r="P4816">
        <f>SUMIFS('vCluster (Imported)'!$G:$G,'vCluster (Imported)'!$A:$A,K4816)</f>
        <v>0</v>
      </c>
      <c r="Q4816">
        <f t="shared" si="457"/>
        <v>0</v>
      </c>
    </row>
    <row r="4817" spans="1:17" x14ac:dyDescent="0.3">
      <c r="A4817">
        <f t="shared" si="452"/>
        <v>4817</v>
      </c>
      <c r="B4817" t="str">
        <f>IF(HLOOKUP("Memory",'vInfo (Imported)'!$1:$5000,A4817,FALSE)&gt;0,HLOOKUP("Memory",'vInfo (Imported)'!$1:$5000,A4817,FALSE),"")</f>
        <v/>
      </c>
      <c r="C4817" t="str">
        <f>IF(HLOOKUP("CPUs",'vInfo (Imported)'!$1:$5000,A4817,FALSE)&gt;0,
HLOOKUP("CPUs",'vInfo (Imported)'!$1:$5000,A4817,FALSE),
"")</f>
        <v/>
      </c>
      <c r="D4817" t="str">
        <f>IF(HLOOKUP($D$1,'vInfo (Imported)'!$1:$5000,A4817,FALSE)&gt;0,
HLOOKUP($D$1,'vInfo (Imported)'!$1:$5000,A4817,FALSE),
"")</f>
        <v/>
      </c>
      <c r="E4817" t="str">
        <f>IF(HLOOKUP("Category",'vInfo (Imported)'!$1:$5000,A4817,FALSE)&gt;0,
HLOOKUP("Category",'vInfo (Imported)'!$1:$5000,A4817,FALSE),
"")</f>
        <v/>
      </c>
      <c r="F4817" t="str">
        <f>IF(HLOOKUP("OS according to the configuration file",'vInfo (Imported)'!$1:$5000,A4817,FALSE)&gt;0,
HLOOKUP("OS according to the configuration file",'vInfo (Imported)'!$1:$5000,A4817,FALSE),
"")</f>
        <v/>
      </c>
      <c r="G4817" s="1" t="str">
        <f>IF(HLOOKUP("Cluster",'vInfo (Imported)'!$1:$5000,A4817,FALSE)&gt;0,
HLOOKUP("Cluster",'vInfo (Imported)'!$1:$5000,A4817,FALSE),
"")</f>
        <v/>
      </c>
      <c r="K4817" s="28">
        <f>'vCluster (Imported)'!A4817</f>
        <v>0</v>
      </c>
      <c r="L4817">
        <f t="shared" si="453"/>
        <v>0</v>
      </c>
      <c r="M4817">
        <f t="shared" si="454"/>
        <v>0</v>
      </c>
      <c r="N4817">
        <f t="shared" si="455"/>
        <v>0</v>
      </c>
      <c r="O4817" s="1">
        <f t="shared" si="456"/>
        <v>0</v>
      </c>
      <c r="P4817">
        <f>SUMIFS('vCluster (Imported)'!$G:$G,'vCluster (Imported)'!$A:$A,K4817)</f>
        <v>0</v>
      </c>
      <c r="Q4817">
        <f t="shared" si="457"/>
        <v>0</v>
      </c>
    </row>
    <row r="4818" spans="1:17" x14ac:dyDescent="0.3">
      <c r="A4818">
        <f t="shared" si="452"/>
        <v>4818</v>
      </c>
      <c r="B4818" t="str">
        <f>IF(HLOOKUP("Memory",'vInfo (Imported)'!$1:$5000,A4818,FALSE)&gt;0,HLOOKUP("Memory",'vInfo (Imported)'!$1:$5000,A4818,FALSE),"")</f>
        <v/>
      </c>
      <c r="C4818" t="str">
        <f>IF(HLOOKUP("CPUs",'vInfo (Imported)'!$1:$5000,A4818,FALSE)&gt;0,
HLOOKUP("CPUs",'vInfo (Imported)'!$1:$5000,A4818,FALSE),
"")</f>
        <v/>
      </c>
      <c r="D4818" t="str">
        <f>IF(HLOOKUP($D$1,'vInfo (Imported)'!$1:$5000,A4818,FALSE)&gt;0,
HLOOKUP($D$1,'vInfo (Imported)'!$1:$5000,A4818,FALSE),
"")</f>
        <v/>
      </c>
      <c r="E4818" t="str">
        <f>IF(HLOOKUP("Category",'vInfo (Imported)'!$1:$5000,A4818,FALSE)&gt;0,
HLOOKUP("Category",'vInfo (Imported)'!$1:$5000,A4818,FALSE),
"")</f>
        <v/>
      </c>
      <c r="F4818" t="str">
        <f>IF(HLOOKUP("OS according to the configuration file",'vInfo (Imported)'!$1:$5000,A4818,FALSE)&gt;0,
HLOOKUP("OS according to the configuration file",'vInfo (Imported)'!$1:$5000,A4818,FALSE),
"")</f>
        <v/>
      </c>
      <c r="G4818" s="1" t="str">
        <f>IF(HLOOKUP("Cluster",'vInfo (Imported)'!$1:$5000,A4818,FALSE)&gt;0,
HLOOKUP("Cluster",'vInfo (Imported)'!$1:$5000,A4818,FALSE),
"")</f>
        <v/>
      </c>
      <c r="K4818" s="28">
        <f>'vCluster (Imported)'!A4818</f>
        <v>0</v>
      </c>
      <c r="L4818">
        <f t="shared" si="453"/>
        <v>0</v>
      </c>
      <c r="M4818">
        <f t="shared" si="454"/>
        <v>0</v>
      </c>
      <c r="N4818">
        <f t="shared" si="455"/>
        <v>0</v>
      </c>
      <c r="O4818" s="1">
        <f t="shared" si="456"/>
        <v>0</v>
      </c>
      <c r="P4818">
        <f>SUMIFS('vCluster (Imported)'!$G:$G,'vCluster (Imported)'!$A:$A,K4818)</f>
        <v>0</v>
      </c>
      <c r="Q4818">
        <f t="shared" si="457"/>
        <v>0</v>
      </c>
    </row>
    <row r="4819" spans="1:17" x14ac:dyDescent="0.3">
      <c r="A4819">
        <f t="shared" si="452"/>
        <v>4819</v>
      </c>
      <c r="B4819" t="str">
        <f>IF(HLOOKUP("Memory",'vInfo (Imported)'!$1:$5000,A4819,FALSE)&gt;0,HLOOKUP("Memory",'vInfo (Imported)'!$1:$5000,A4819,FALSE),"")</f>
        <v/>
      </c>
      <c r="C4819" t="str">
        <f>IF(HLOOKUP("CPUs",'vInfo (Imported)'!$1:$5000,A4819,FALSE)&gt;0,
HLOOKUP("CPUs",'vInfo (Imported)'!$1:$5000,A4819,FALSE),
"")</f>
        <v/>
      </c>
      <c r="D4819" t="str">
        <f>IF(HLOOKUP($D$1,'vInfo (Imported)'!$1:$5000,A4819,FALSE)&gt;0,
HLOOKUP($D$1,'vInfo (Imported)'!$1:$5000,A4819,FALSE),
"")</f>
        <v/>
      </c>
      <c r="E4819" t="str">
        <f>IF(HLOOKUP("Category",'vInfo (Imported)'!$1:$5000,A4819,FALSE)&gt;0,
HLOOKUP("Category",'vInfo (Imported)'!$1:$5000,A4819,FALSE),
"")</f>
        <v/>
      </c>
      <c r="F4819" t="str">
        <f>IF(HLOOKUP("OS according to the configuration file",'vInfo (Imported)'!$1:$5000,A4819,FALSE)&gt;0,
HLOOKUP("OS according to the configuration file",'vInfo (Imported)'!$1:$5000,A4819,FALSE),
"")</f>
        <v/>
      </c>
      <c r="G4819" s="1" t="str">
        <f>IF(HLOOKUP("Cluster",'vInfo (Imported)'!$1:$5000,A4819,FALSE)&gt;0,
HLOOKUP("Cluster",'vInfo (Imported)'!$1:$5000,A4819,FALSE),
"")</f>
        <v/>
      </c>
      <c r="K4819" s="28">
        <f>'vCluster (Imported)'!A4819</f>
        <v>0</v>
      </c>
      <c r="L4819">
        <f t="shared" si="453"/>
        <v>0</v>
      </c>
      <c r="M4819">
        <f t="shared" si="454"/>
        <v>0</v>
      </c>
      <c r="N4819">
        <f t="shared" si="455"/>
        <v>0</v>
      </c>
      <c r="O4819" s="1">
        <f t="shared" si="456"/>
        <v>0</v>
      </c>
      <c r="P4819">
        <f>SUMIFS('vCluster (Imported)'!$G:$G,'vCluster (Imported)'!$A:$A,K4819)</f>
        <v>0</v>
      </c>
      <c r="Q4819">
        <f t="shared" si="457"/>
        <v>0</v>
      </c>
    </row>
    <row r="4820" spans="1:17" x14ac:dyDescent="0.3">
      <c r="A4820">
        <f t="shared" si="452"/>
        <v>4820</v>
      </c>
      <c r="B4820" t="str">
        <f>IF(HLOOKUP("Memory",'vInfo (Imported)'!$1:$5000,A4820,FALSE)&gt;0,HLOOKUP("Memory",'vInfo (Imported)'!$1:$5000,A4820,FALSE),"")</f>
        <v/>
      </c>
      <c r="C4820" t="str">
        <f>IF(HLOOKUP("CPUs",'vInfo (Imported)'!$1:$5000,A4820,FALSE)&gt;0,
HLOOKUP("CPUs",'vInfo (Imported)'!$1:$5000,A4820,FALSE),
"")</f>
        <v/>
      </c>
      <c r="D4820" t="str">
        <f>IF(HLOOKUP($D$1,'vInfo (Imported)'!$1:$5000,A4820,FALSE)&gt;0,
HLOOKUP($D$1,'vInfo (Imported)'!$1:$5000,A4820,FALSE),
"")</f>
        <v/>
      </c>
      <c r="E4820" t="str">
        <f>IF(HLOOKUP("Category",'vInfo (Imported)'!$1:$5000,A4820,FALSE)&gt;0,
HLOOKUP("Category",'vInfo (Imported)'!$1:$5000,A4820,FALSE),
"")</f>
        <v/>
      </c>
      <c r="F4820" t="str">
        <f>IF(HLOOKUP("OS according to the configuration file",'vInfo (Imported)'!$1:$5000,A4820,FALSE)&gt;0,
HLOOKUP("OS according to the configuration file",'vInfo (Imported)'!$1:$5000,A4820,FALSE),
"")</f>
        <v/>
      </c>
      <c r="G4820" s="1" t="str">
        <f>IF(HLOOKUP("Cluster",'vInfo (Imported)'!$1:$5000,A4820,FALSE)&gt;0,
HLOOKUP("Cluster",'vInfo (Imported)'!$1:$5000,A4820,FALSE),
"")</f>
        <v/>
      </c>
      <c r="K4820" s="28">
        <f>'vCluster (Imported)'!A4820</f>
        <v>0</v>
      </c>
      <c r="L4820">
        <f t="shared" si="453"/>
        <v>0</v>
      </c>
      <c r="M4820">
        <f t="shared" si="454"/>
        <v>0</v>
      </c>
      <c r="N4820">
        <f t="shared" si="455"/>
        <v>0</v>
      </c>
      <c r="O4820" s="1">
        <f t="shared" si="456"/>
        <v>0</v>
      </c>
      <c r="P4820">
        <f>SUMIFS('vCluster (Imported)'!$G:$G,'vCluster (Imported)'!$A:$A,K4820)</f>
        <v>0</v>
      </c>
      <c r="Q4820">
        <f t="shared" si="457"/>
        <v>0</v>
      </c>
    </row>
    <row r="4821" spans="1:17" x14ac:dyDescent="0.3">
      <c r="A4821">
        <f t="shared" si="452"/>
        <v>4821</v>
      </c>
      <c r="B4821" t="str">
        <f>IF(HLOOKUP("Memory",'vInfo (Imported)'!$1:$5000,A4821,FALSE)&gt;0,HLOOKUP("Memory",'vInfo (Imported)'!$1:$5000,A4821,FALSE),"")</f>
        <v/>
      </c>
      <c r="C4821" t="str">
        <f>IF(HLOOKUP("CPUs",'vInfo (Imported)'!$1:$5000,A4821,FALSE)&gt;0,
HLOOKUP("CPUs",'vInfo (Imported)'!$1:$5000,A4821,FALSE),
"")</f>
        <v/>
      </c>
      <c r="D4821" t="str">
        <f>IF(HLOOKUP($D$1,'vInfo (Imported)'!$1:$5000,A4821,FALSE)&gt;0,
HLOOKUP($D$1,'vInfo (Imported)'!$1:$5000,A4821,FALSE),
"")</f>
        <v/>
      </c>
      <c r="E4821" t="str">
        <f>IF(HLOOKUP("Category",'vInfo (Imported)'!$1:$5000,A4821,FALSE)&gt;0,
HLOOKUP("Category",'vInfo (Imported)'!$1:$5000,A4821,FALSE),
"")</f>
        <v/>
      </c>
      <c r="F4821" t="str">
        <f>IF(HLOOKUP("OS according to the configuration file",'vInfo (Imported)'!$1:$5000,A4821,FALSE)&gt;0,
HLOOKUP("OS according to the configuration file",'vInfo (Imported)'!$1:$5000,A4821,FALSE),
"")</f>
        <v/>
      </c>
      <c r="G4821" s="1" t="str">
        <f>IF(HLOOKUP("Cluster",'vInfo (Imported)'!$1:$5000,A4821,FALSE)&gt;0,
HLOOKUP("Cluster",'vInfo (Imported)'!$1:$5000,A4821,FALSE),
"")</f>
        <v/>
      </c>
      <c r="K4821" s="28">
        <f>'vCluster (Imported)'!A4821</f>
        <v>0</v>
      </c>
      <c r="L4821">
        <f t="shared" si="453"/>
        <v>0</v>
      </c>
      <c r="M4821">
        <f t="shared" si="454"/>
        <v>0</v>
      </c>
      <c r="N4821">
        <f t="shared" si="455"/>
        <v>0</v>
      </c>
      <c r="O4821" s="1">
        <f t="shared" si="456"/>
        <v>0</v>
      </c>
      <c r="P4821">
        <f>SUMIFS('vCluster (Imported)'!$G:$G,'vCluster (Imported)'!$A:$A,K4821)</f>
        <v>0</v>
      </c>
      <c r="Q4821">
        <f t="shared" si="457"/>
        <v>0</v>
      </c>
    </row>
    <row r="4822" spans="1:17" x14ac:dyDescent="0.3">
      <c r="A4822">
        <f t="shared" si="452"/>
        <v>4822</v>
      </c>
      <c r="B4822" t="str">
        <f>IF(HLOOKUP("Memory",'vInfo (Imported)'!$1:$5000,A4822,FALSE)&gt;0,HLOOKUP("Memory",'vInfo (Imported)'!$1:$5000,A4822,FALSE),"")</f>
        <v/>
      </c>
      <c r="C4822" t="str">
        <f>IF(HLOOKUP("CPUs",'vInfo (Imported)'!$1:$5000,A4822,FALSE)&gt;0,
HLOOKUP("CPUs",'vInfo (Imported)'!$1:$5000,A4822,FALSE),
"")</f>
        <v/>
      </c>
      <c r="D4822" t="str">
        <f>IF(HLOOKUP($D$1,'vInfo (Imported)'!$1:$5000,A4822,FALSE)&gt;0,
HLOOKUP($D$1,'vInfo (Imported)'!$1:$5000,A4822,FALSE),
"")</f>
        <v/>
      </c>
      <c r="E4822" t="str">
        <f>IF(HLOOKUP("Category",'vInfo (Imported)'!$1:$5000,A4822,FALSE)&gt;0,
HLOOKUP("Category",'vInfo (Imported)'!$1:$5000,A4822,FALSE),
"")</f>
        <v/>
      </c>
      <c r="F4822" t="str">
        <f>IF(HLOOKUP("OS according to the configuration file",'vInfo (Imported)'!$1:$5000,A4822,FALSE)&gt;0,
HLOOKUP("OS according to the configuration file",'vInfo (Imported)'!$1:$5000,A4822,FALSE),
"")</f>
        <v/>
      </c>
      <c r="G4822" s="1" t="str">
        <f>IF(HLOOKUP("Cluster",'vInfo (Imported)'!$1:$5000,A4822,FALSE)&gt;0,
HLOOKUP("Cluster",'vInfo (Imported)'!$1:$5000,A4822,FALSE),
"")</f>
        <v/>
      </c>
      <c r="K4822" s="28">
        <f>'vCluster (Imported)'!A4822</f>
        <v>0</v>
      </c>
      <c r="L4822">
        <f t="shared" si="453"/>
        <v>0</v>
      </c>
      <c r="M4822">
        <f t="shared" si="454"/>
        <v>0</v>
      </c>
      <c r="N4822">
        <f t="shared" si="455"/>
        <v>0</v>
      </c>
      <c r="O4822" s="1">
        <f t="shared" si="456"/>
        <v>0</v>
      </c>
      <c r="P4822">
        <f>SUMIFS('vCluster (Imported)'!$G:$G,'vCluster (Imported)'!$A:$A,K4822)</f>
        <v>0</v>
      </c>
      <c r="Q4822">
        <f t="shared" si="457"/>
        <v>0</v>
      </c>
    </row>
    <row r="4823" spans="1:17" x14ac:dyDescent="0.3">
      <c r="A4823">
        <f t="shared" si="452"/>
        <v>4823</v>
      </c>
      <c r="B4823" t="str">
        <f>IF(HLOOKUP("Memory",'vInfo (Imported)'!$1:$5000,A4823,FALSE)&gt;0,HLOOKUP("Memory",'vInfo (Imported)'!$1:$5000,A4823,FALSE),"")</f>
        <v/>
      </c>
      <c r="C4823" t="str">
        <f>IF(HLOOKUP("CPUs",'vInfo (Imported)'!$1:$5000,A4823,FALSE)&gt;0,
HLOOKUP("CPUs",'vInfo (Imported)'!$1:$5000,A4823,FALSE),
"")</f>
        <v/>
      </c>
      <c r="D4823" t="str">
        <f>IF(HLOOKUP($D$1,'vInfo (Imported)'!$1:$5000,A4823,FALSE)&gt;0,
HLOOKUP($D$1,'vInfo (Imported)'!$1:$5000,A4823,FALSE),
"")</f>
        <v/>
      </c>
      <c r="E4823" t="str">
        <f>IF(HLOOKUP("Category",'vInfo (Imported)'!$1:$5000,A4823,FALSE)&gt;0,
HLOOKUP("Category",'vInfo (Imported)'!$1:$5000,A4823,FALSE),
"")</f>
        <v/>
      </c>
      <c r="F4823" t="str">
        <f>IF(HLOOKUP("OS according to the configuration file",'vInfo (Imported)'!$1:$5000,A4823,FALSE)&gt;0,
HLOOKUP("OS according to the configuration file",'vInfo (Imported)'!$1:$5000,A4823,FALSE),
"")</f>
        <v/>
      </c>
      <c r="G4823" s="1" t="str">
        <f>IF(HLOOKUP("Cluster",'vInfo (Imported)'!$1:$5000,A4823,FALSE)&gt;0,
HLOOKUP("Cluster",'vInfo (Imported)'!$1:$5000,A4823,FALSE),
"")</f>
        <v/>
      </c>
      <c r="K4823" s="28">
        <f>'vCluster (Imported)'!A4823</f>
        <v>0</v>
      </c>
      <c r="L4823">
        <f t="shared" si="453"/>
        <v>0</v>
      </c>
      <c r="M4823">
        <f t="shared" si="454"/>
        <v>0</v>
      </c>
      <c r="N4823">
        <f t="shared" si="455"/>
        <v>0</v>
      </c>
      <c r="O4823" s="1">
        <f t="shared" si="456"/>
        <v>0</v>
      </c>
      <c r="P4823">
        <f>SUMIFS('vCluster (Imported)'!$G:$G,'vCluster (Imported)'!$A:$A,K4823)</f>
        <v>0</v>
      </c>
      <c r="Q4823">
        <f t="shared" si="457"/>
        <v>0</v>
      </c>
    </row>
    <row r="4824" spans="1:17" x14ac:dyDescent="0.3">
      <c r="A4824">
        <f t="shared" si="452"/>
        <v>4824</v>
      </c>
      <c r="B4824" t="str">
        <f>IF(HLOOKUP("Memory",'vInfo (Imported)'!$1:$5000,A4824,FALSE)&gt;0,HLOOKUP("Memory",'vInfo (Imported)'!$1:$5000,A4824,FALSE),"")</f>
        <v/>
      </c>
      <c r="C4824" t="str">
        <f>IF(HLOOKUP("CPUs",'vInfo (Imported)'!$1:$5000,A4824,FALSE)&gt;0,
HLOOKUP("CPUs",'vInfo (Imported)'!$1:$5000,A4824,FALSE),
"")</f>
        <v/>
      </c>
      <c r="D4824" t="str">
        <f>IF(HLOOKUP($D$1,'vInfo (Imported)'!$1:$5000,A4824,FALSE)&gt;0,
HLOOKUP($D$1,'vInfo (Imported)'!$1:$5000,A4824,FALSE),
"")</f>
        <v/>
      </c>
      <c r="E4824" t="str">
        <f>IF(HLOOKUP("Category",'vInfo (Imported)'!$1:$5000,A4824,FALSE)&gt;0,
HLOOKUP("Category",'vInfo (Imported)'!$1:$5000,A4824,FALSE),
"")</f>
        <v/>
      </c>
      <c r="F4824" t="str">
        <f>IF(HLOOKUP("OS according to the configuration file",'vInfo (Imported)'!$1:$5000,A4824,FALSE)&gt;0,
HLOOKUP("OS according to the configuration file",'vInfo (Imported)'!$1:$5000,A4824,FALSE),
"")</f>
        <v/>
      </c>
      <c r="G4824" s="1" t="str">
        <f>IF(HLOOKUP("Cluster",'vInfo (Imported)'!$1:$5000,A4824,FALSE)&gt;0,
HLOOKUP("Cluster",'vInfo (Imported)'!$1:$5000,A4824,FALSE),
"")</f>
        <v/>
      </c>
      <c r="K4824" s="28">
        <f>'vCluster (Imported)'!A4824</f>
        <v>0</v>
      </c>
      <c r="L4824">
        <f t="shared" si="453"/>
        <v>0</v>
      </c>
      <c r="M4824">
        <f t="shared" si="454"/>
        <v>0</v>
      </c>
      <c r="N4824">
        <f t="shared" si="455"/>
        <v>0</v>
      </c>
      <c r="O4824" s="1">
        <f t="shared" si="456"/>
        <v>0</v>
      </c>
      <c r="P4824">
        <f>SUMIFS('vCluster (Imported)'!$G:$G,'vCluster (Imported)'!$A:$A,K4824)</f>
        <v>0</v>
      </c>
      <c r="Q4824">
        <f t="shared" si="457"/>
        <v>0</v>
      </c>
    </row>
    <row r="4825" spans="1:17" x14ac:dyDescent="0.3">
      <c r="A4825">
        <f t="shared" si="452"/>
        <v>4825</v>
      </c>
      <c r="B4825" t="str">
        <f>IF(HLOOKUP("Memory",'vInfo (Imported)'!$1:$5000,A4825,FALSE)&gt;0,HLOOKUP("Memory",'vInfo (Imported)'!$1:$5000,A4825,FALSE),"")</f>
        <v/>
      </c>
      <c r="C4825" t="str">
        <f>IF(HLOOKUP("CPUs",'vInfo (Imported)'!$1:$5000,A4825,FALSE)&gt;0,
HLOOKUP("CPUs",'vInfo (Imported)'!$1:$5000,A4825,FALSE),
"")</f>
        <v/>
      </c>
      <c r="D4825" t="str">
        <f>IF(HLOOKUP($D$1,'vInfo (Imported)'!$1:$5000,A4825,FALSE)&gt;0,
HLOOKUP($D$1,'vInfo (Imported)'!$1:$5000,A4825,FALSE),
"")</f>
        <v/>
      </c>
      <c r="E4825" t="str">
        <f>IF(HLOOKUP("Category",'vInfo (Imported)'!$1:$5000,A4825,FALSE)&gt;0,
HLOOKUP("Category",'vInfo (Imported)'!$1:$5000,A4825,FALSE),
"")</f>
        <v/>
      </c>
      <c r="F4825" t="str">
        <f>IF(HLOOKUP("OS according to the configuration file",'vInfo (Imported)'!$1:$5000,A4825,FALSE)&gt;0,
HLOOKUP("OS according to the configuration file",'vInfo (Imported)'!$1:$5000,A4825,FALSE),
"")</f>
        <v/>
      </c>
      <c r="G4825" s="1" t="str">
        <f>IF(HLOOKUP("Cluster",'vInfo (Imported)'!$1:$5000,A4825,FALSE)&gt;0,
HLOOKUP("Cluster",'vInfo (Imported)'!$1:$5000,A4825,FALSE),
"")</f>
        <v/>
      </c>
      <c r="K4825" s="28">
        <f>'vCluster (Imported)'!A4825</f>
        <v>0</v>
      </c>
      <c r="L4825">
        <f t="shared" si="453"/>
        <v>0</v>
      </c>
      <c r="M4825">
        <f t="shared" si="454"/>
        <v>0</v>
      </c>
      <c r="N4825">
        <f t="shared" si="455"/>
        <v>0</v>
      </c>
      <c r="O4825" s="1">
        <f t="shared" si="456"/>
        <v>0</v>
      </c>
      <c r="P4825">
        <f>SUMIFS('vCluster (Imported)'!$G:$G,'vCluster (Imported)'!$A:$A,K4825)</f>
        <v>0</v>
      </c>
      <c r="Q4825">
        <f t="shared" si="457"/>
        <v>0</v>
      </c>
    </row>
    <row r="4826" spans="1:17" x14ac:dyDescent="0.3">
      <c r="A4826">
        <f t="shared" si="452"/>
        <v>4826</v>
      </c>
      <c r="B4826" t="str">
        <f>IF(HLOOKUP("Memory",'vInfo (Imported)'!$1:$5000,A4826,FALSE)&gt;0,HLOOKUP("Memory",'vInfo (Imported)'!$1:$5000,A4826,FALSE),"")</f>
        <v/>
      </c>
      <c r="C4826" t="str">
        <f>IF(HLOOKUP("CPUs",'vInfo (Imported)'!$1:$5000,A4826,FALSE)&gt;0,
HLOOKUP("CPUs",'vInfo (Imported)'!$1:$5000,A4826,FALSE),
"")</f>
        <v/>
      </c>
      <c r="D4826" t="str">
        <f>IF(HLOOKUP($D$1,'vInfo (Imported)'!$1:$5000,A4826,FALSE)&gt;0,
HLOOKUP($D$1,'vInfo (Imported)'!$1:$5000,A4826,FALSE),
"")</f>
        <v/>
      </c>
      <c r="E4826" t="str">
        <f>IF(HLOOKUP("Category",'vInfo (Imported)'!$1:$5000,A4826,FALSE)&gt;0,
HLOOKUP("Category",'vInfo (Imported)'!$1:$5000,A4826,FALSE),
"")</f>
        <v/>
      </c>
      <c r="F4826" t="str">
        <f>IF(HLOOKUP("OS according to the configuration file",'vInfo (Imported)'!$1:$5000,A4826,FALSE)&gt;0,
HLOOKUP("OS according to the configuration file",'vInfo (Imported)'!$1:$5000,A4826,FALSE),
"")</f>
        <v/>
      </c>
      <c r="G4826" s="1" t="str">
        <f>IF(HLOOKUP("Cluster",'vInfo (Imported)'!$1:$5000,A4826,FALSE)&gt;0,
HLOOKUP("Cluster",'vInfo (Imported)'!$1:$5000,A4826,FALSE),
"")</f>
        <v/>
      </c>
      <c r="K4826" s="28">
        <f>'vCluster (Imported)'!A4826</f>
        <v>0</v>
      </c>
      <c r="L4826">
        <f t="shared" si="453"/>
        <v>0</v>
      </c>
      <c r="M4826">
        <f t="shared" si="454"/>
        <v>0</v>
      </c>
      <c r="N4826">
        <f t="shared" si="455"/>
        <v>0</v>
      </c>
      <c r="O4826" s="1">
        <f t="shared" si="456"/>
        <v>0</v>
      </c>
      <c r="P4826">
        <f>SUMIFS('vCluster (Imported)'!$G:$G,'vCluster (Imported)'!$A:$A,K4826)</f>
        <v>0</v>
      </c>
      <c r="Q4826">
        <f t="shared" si="457"/>
        <v>0</v>
      </c>
    </row>
    <row r="4827" spans="1:17" x14ac:dyDescent="0.3">
      <c r="A4827">
        <f t="shared" si="452"/>
        <v>4827</v>
      </c>
      <c r="B4827" t="str">
        <f>IF(HLOOKUP("Memory",'vInfo (Imported)'!$1:$5000,A4827,FALSE)&gt;0,HLOOKUP("Memory",'vInfo (Imported)'!$1:$5000,A4827,FALSE),"")</f>
        <v/>
      </c>
      <c r="C4827" t="str">
        <f>IF(HLOOKUP("CPUs",'vInfo (Imported)'!$1:$5000,A4827,FALSE)&gt;0,
HLOOKUP("CPUs",'vInfo (Imported)'!$1:$5000,A4827,FALSE),
"")</f>
        <v/>
      </c>
      <c r="D4827" t="str">
        <f>IF(HLOOKUP($D$1,'vInfo (Imported)'!$1:$5000,A4827,FALSE)&gt;0,
HLOOKUP($D$1,'vInfo (Imported)'!$1:$5000,A4827,FALSE),
"")</f>
        <v/>
      </c>
      <c r="E4827" t="str">
        <f>IF(HLOOKUP("Category",'vInfo (Imported)'!$1:$5000,A4827,FALSE)&gt;0,
HLOOKUP("Category",'vInfo (Imported)'!$1:$5000,A4827,FALSE),
"")</f>
        <v/>
      </c>
      <c r="F4827" t="str">
        <f>IF(HLOOKUP("OS according to the configuration file",'vInfo (Imported)'!$1:$5000,A4827,FALSE)&gt;0,
HLOOKUP("OS according to the configuration file",'vInfo (Imported)'!$1:$5000,A4827,FALSE),
"")</f>
        <v/>
      </c>
      <c r="G4827" s="1" t="str">
        <f>IF(HLOOKUP("Cluster",'vInfo (Imported)'!$1:$5000,A4827,FALSE)&gt;0,
HLOOKUP("Cluster",'vInfo (Imported)'!$1:$5000,A4827,FALSE),
"")</f>
        <v/>
      </c>
      <c r="K4827" s="28">
        <f>'vCluster (Imported)'!A4827</f>
        <v>0</v>
      </c>
      <c r="L4827">
        <f t="shared" si="453"/>
        <v>0</v>
      </c>
      <c r="M4827">
        <f t="shared" si="454"/>
        <v>0</v>
      </c>
      <c r="N4827">
        <f t="shared" si="455"/>
        <v>0</v>
      </c>
      <c r="O4827" s="1">
        <f t="shared" si="456"/>
        <v>0</v>
      </c>
      <c r="P4827">
        <f>SUMIFS('vCluster (Imported)'!$G:$G,'vCluster (Imported)'!$A:$A,K4827)</f>
        <v>0</v>
      </c>
      <c r="Q4827">
        <f t="shared" si="457"/>
        <v>0</v>
      </c>
    </row>
    <row r="4828" spans="1:17" x14ac:dyDescent="0.3">
      <c r="A4828">
        <f t="shared" si="452"/>
        <v>4828</v>
      </c>
      <c r="B4828" t="str">
        <f>IF(HLOOKUP("Memory",'vInfo (Imported)'!$1:$5000,A4828,FALSE)&gt;0,HLOOKUP("Memory",'vInfo (Imported)'!$1:$5000,A4828,FALSE),"")</f>
        <v/>
      </c>
      <c r="C4828" t="str">
        <f>IF(HLOOKUP("CPUs",'vInfo (Imported)'!$1:$5000,A4828,FALSE)&gt;0,
HLOOKUP("CPUs",'vInfo (Imported)'!$1:$5000,A4828,FALSE),
"")</f>
        <v/>
      </c>
      <c r="D4828" t="str">
        <f>IF(HLOOKUP($D$1,'vInfo (Imported)'!$1:$5000,A4828,FALSE)&gt;0,
HLOOKUP($D$1,'vInfo (Imported)'!$1:$5000,A4828,FALSE),
"")</f>
        <v/>
      </c>
      <c r="E4828" t="str">
        <f>IF(HLOOKUP("Category",'vInfo (Imported)'!$1:$5000,A4828,FALSE)&gt;0,
HLOOKUP("Category",'vInfo (Imported)'!$1:$5000,A4828,FALSE),
"")</f>
        <v/>
      </c>
      <c r="F4828" t="str">
        <f>IF(HLOOKUP("OS according to the configuration file",'vInfo (Imported)'!$1:$5000,A4828,FALSE)&gt;0,
HLOOKUP("OS according to the configuration file",'vInfo (Imported)'!$1:$5000,A4828,FALSE),
"")</f>
        <v/>
      </c>
      <c r="G4828" s="1" t="str">
        <f>IF(HLOOKUP("Cluster",'vInfo (Imported)'!$1:$5000,A4828,FALSE)&gt;0,
HLOOKUP("Cluster",'vInfo (Imported)'!$1:$5000,A4828,FALSE),
"")</f>
        <v/>
      </c>
      <c r="K4828" s="28">
        <f>'vCluster (Imported)'!A4828</f>
        <v>0</v>
      </c>
      <c r="L4828">
        <f t="shared" si="453"/>
        <v>0</v>
      </c>
      <c r="M4828">
        <f t="shared" si="454"/>
        <v>0</v>
      </c>
      <c r="N4828">
        <f t="shared" si="455"/>
        <v>0</v>
      </c>
      <c r="O4828" s="1">
        <f t="shared" si="456"/>
        <v>0</v>
      </c>
      <c r="P4828">
        <f>SUMIFS('vCluster (Imported)'!$G:$G,'vCluster (Imported)'!$A:$A,K4828)</f>
        <v>0</v>
      </c>
      <c r="Q4828">
        <f t="shared" si="457"/>
        <v>0</v>
      </c>
    </row>
    <row r="4829" spans="1:17" x14ac:dyDescent="0.3">
      <c r="A4829">
        <f t="shared" si="452"/>
        <v>4829</v>
      </c>
      <c r="B4829" t="str">
        <f>IF(HLOOKUP("Memory",'vInfo (Imported)'!$1:$5000,A4829,FALSE)&gt;0,HLOOKUP("Memory",'vInfo (Imported)'!$1:$5000,A4829,FALSE),"")</f>
        <v/>
      </c>
      <c r="C4829" t="str">
        <f>IF(HLOOKUP("CPUs",'vInfo (Imported)'!$1:$5000,A4829,FALSE)&gt;0,
HLOOKUP("CPUs",'vInfo (Imported)'!$1:$5000,A4829,FALSE),
"")</f>
        <v/>
      </c>
      <c r="D4829" t="str">
        <f>IF(HLOOKUP($D$1,'vInfo (Imported)'!$1:$5000,A4829,FALSE)&gt;0,
HLOOKUP($D$1,'vInfo (Imported)'!$1:$5000,A4829,FALSE),
"")</f>
        <v/>
      </c>
      <c r="E4829" t="str">
        <f>IF(HLOOKUP("Category",'vInfo (Imported)'!$1:$5000,A4829,FALSE)&gt;0,
HLOOKUP("Category",'vInfo (Imported)'!$1:$5000,A4829,FALSE),
"")</f>
        <v/>
      </c>
      <c r="F4829" t="str">
        <f>IF(HLOOKUP("OS according to the configuration file",'vInfo (Imported)'!$1:$5000,A4829,FALSE)&gt;0,
HLOOKUP("OS according to the configuration file",'vInfo (Imported)'!$1:$5000,A4829,FALSE),
"")</f>
        <v/>
      </c>
      <c r="G4829" s="1" t="str">
        <f>IF(HLOOKUP("Cluster",'vInfo (Imported)'!$1:$5000,A4829,FALSE)&gt;0,
HLOOKUP("Cluster",'vInfo (Imported)'!$1:$5000,A4829,FALSE),
"")</f>
        <v/>
      </c>
      <c r="K4829" s="28">
        <f>'vCluster (Imported)'!A4829</f>
        <v>0</v>
      </c>
      <c r="L4829">
        <f t="shared" si="453"/>
        <v>0</v>
      </c>
      <c r="M4829">
        <f t="shared" si="454"/>
        <v>0</v>
      </c>
      <c r="N4829">
        <f t="shared" si="455"/>
        <v>0</v>
      </c>
      <c r="O4829" s="1">
        <f t="shared" si="456"/>
        <v>0</v>
      </c>
      <c r="P4829">
        <f>SUMIFS('vCluster (Imported)'!$G:$G,'vCluster (Imported)'!$A:$A,K4829)</f>
        <v>0</v>
      </c>
      <c r="Q4829">
        <f t="shared" si="457"/>
        <v>0</v>
      </c>
    </row>
    <row r="4830" spans="1:17" x14ac:dyDescent="0.3">
      <c r="A4830">
        <f t="shared" si="452"/>
        <v>4830</v>
      </c>
      <c r="B4830" t="str">
        <f>IF(HLOOKUP("Memory",'vInfo (Imported)'!$1:$5000,A4830,FALSE)&gt;0,HLOOKUP("Memory",'vInfo (Imported)'!$1:$5000,A4830,FALSE),"")</f>
        <v/>
      </c>
      <c r="C4830" t="str">
        <f>IF(HLOOKUP("CPUs",'vInfo (Imported)'!$1:$5000,A4830,FALSE)&gt;0,
HLOOKUP("CPUs",'vInfo (Imported)'!$1:$5000,A4830,FALSE),
"")</f>
        <v/>
      </c>
      <c r="D4830" t="str">
        <f>IF(HLOOKUP($D$1,'vInfo (Imported)'!$1:$5000,A4830,FALSE)&gt;0,
HLOOKUP($D$1,'vInfo (Imported)'!$1:$5000,A4830,FALSE),
"")</f>
        <v/>
      </c>
      <c r="E4830" t="str">
        <f>IF(HLOOKUP("Category",'vInfo (Imported)'!$1:$5000,A4830,FALSE)&gt;0,
HLOOKUP("Category",'vInfo (Imported)'!$1:$5000,A4830,FALSE),
"")</f>
        <v/>
      </c>
      <c r="F4830" t="str">
        <f>IF(HLOOKUP("OS according to the configuration file",'vInfo (Imported)'!$1:$5000,A4830,FALSE)&gt;0,
HLOOKUP("OS according to the configuration file",'vInfo (Imported)'!$1:$5000,A4830,FALSE),
"")</f>
        <v/>
      </c>
      <c r="G4830" s="1" t="str">
        <f>IF(HLOOKUP("Cluster",'vInfo (Imported)'!$1:$5000,A4830,FALSE)&gt;0,
HLOOKUP("Cluster",'vInfo (Imported)'!$1:$5000,A4830,FALSE),
"")</f>
        <v/>
      </c>
      <c r="K4830" s="28">
        <f>'vCluster (Imported)'!A4830</f>
        <v>0</v>
      </c>
      <c r="L4830">
        <f t="shared" si="453"/>
        <v>0</v>
      </c>
      <c r="M4830">
        <f t="shared" si="454"/>
        <v>0</v>
      </c>
      <c r="N4830">
        <f t="shared" si="455"/>
        <v>0</v>
      </c>
      <c r="O4830" s="1">
        <f t="shared" si="456"/>
        <v>0</v>
      </c>
      <c r="P4830">
        <f>SUMIFS('vCluster (Imported)'!$G:$G,'vCluster (Imported)'!$A:$A,K4830)</f>
        <v>0</v>
      </c>
      <c r="Q4830">
        <f t="shared" si="457"/>
        <v>0</v>
      </c>
    </row>
    <row r="4831" spans="1:17" x14ac:dyDescent="0.3">
      <c r="A4831">
        <f t="shared" si="452"/>
        <v>4831</v>
      </c>
      <c r="B4831" t="str">
        <f>IF(HLOOKUP("Memory",'vInfo (Imported)'!$1:$5000,A4831,FALSE)&gt;0,HLOOKUP("Memory",'vInfo (Imported)'!$1:$5000,A4831,FALSE),"")</f>
        <v/>
      </c>
      <c r="C4831" t="str">
        <f>IF(HLOOKUP("CPUs",'vInfo (Imported)'!$1:$5000,A4831,FALSE)&gt;0,
HLOOKUP("CPUs",'vInfo (Imported)'!$1:$5000,A4831,FALSE),
"")</f>
        <v/>
      </c>
      <c r="D4831" t="str">
        <f>IF(HLOOKUP($D$1,'vInfo (Imported)'!$1:$5000,A4831,FALSE)&gt;0,
HLOOKUP($D$1,'vInfo (Imported)'!$1:$5000,A4831,FALSE),
"")</f>
        <v/>
      </c>
      <c r="E4831" t="str">
        <f>IF(HLOOKUP("Category",'vInfo (Imported)'!$1:$5000,A4831,FALSE)&gt;0,
HLOOKUP("Category",'vInfo (Imported)'!$1:$5000,A4831,FALSE),
"")</f>
        <v/>
      </c>
      <c r="F4831" t="str">
        <f>IF(HLOOKUP("OS according to the configuration file",'vInfo (Imported)'!$1:$5000,A4831,FALSE)&gt;0,
HLOOKUP("OS according to the configuration file",'vInfo (Imported)'!$1:$5000,A4831,FALSE),
"")</f>
        <v/>
      </c>
      <c r="G4831" s="1" t="str">
        <f>IF(HLOOKUP("Cluster",'vInfo (Imported)'!$1:$5000,A4831,FALSE)&gt;0,
HLOOKUP("Cluster",'vInfo (Imported)'!$1:$5000,A4831,FALSE),
"")</f>
        <v/>
      </c>
      <c r="K4831" s="28">
        <f>'vCluster (Imported)'!A4831</f>
        <v>0</v>
      </c>
      <c r="L4831">
        <f t="shared" si="453"/>
        <v>0</v>
      </c>
      <c r="M4831">
        <f t="shared" si="454"/>
        <v>0</v>
      </c>
      <c r="N4831">
        <f t="shared" si="455"/>
        <v>0</v>
      </c>
      <c r="O4831" s="1">
        <f t="shared" si="456"/>
        <v>0</v>
      </c>
      <c r="P4831">
        <f>SUMIFS('vCluster (Imported)'!$G:$G,'vCluster (Imported)'!$A:$A,K4831)</f>
        <v>0</v>
      </c>
      <c r="Q4831">
        <f t="shared" si="457"/>
        <v>0</v>
      </c>
    </row>
    <row r="4832" spans="1:17" x14ac:dyDescent="0.3">
      <c r="A4832">
        <f t="shared" si="452"/>
        <v>4832</v>
      </c>
      <c r="B4832" t="str">
        <f>IF(HLOOKUP("Memory",'vInfo (Imported)'!$1:$5000,A4832,FALSE)&gt;0,HLOOKUP("Memory",'vInfo (Imported)'!$1:$5000,A4832,FALSE),"")</f>
        <v/>
      </c>
      <c r="C4832" t="str">
        <f>IF(HLOOKUP("CPUs",'vInfo (Imported)'!$1:$5000,A4832,FALSE)&gt;0,
HLOOKUP("CPUs",'vInfo (Imported)'!$1:$5000,A4832,FALSE),
"")</f>
        <v/>
      </c>
      <c r="D4832" t="str">
        <f>IF(HLOOKUP($D$1,'vInfo (Imported)'!$1:$5000,A4832,FALSE)&gt;0,
HLOOKUP($D$1,'vInfo (Imported)'!$1:$5000,A4832,FALSE),
"")</f>
        <v/>
      </c>
      <c r="E4832" t="str">
        <f>IF(HLOOKUP("Category",'vInfo (Imported)'!$1:$5000,A4832,FALSE)&gt;0,
HLOOKUP("Category",'vInfo (Imported)'!$1:$5000,A4832,FALSE),
"")</f>
        <v/>
      </c>
      <c r="F4832" t="str">
        <f>IF(HLOOKUP("OS according to the configuration file",'vInfo (Imported)'!$1:$5000,A4832,FALSE)&gt;0,
HLOOKUP("OS according to the configuration file",'vInfo (Imported)'!$1:$5000,A4832,FALSE),
"")</f>
        <v/>
      </c>
      <c r="G4832" s="1" t="str">
        <f>IF(HLOOKUP("Cluster",'vInfo (Imported)'!$1:$5000,A4832,FALSE)&gt;0,
HLOOKUP("Cluster",'vInfo (Imported)'!$1:$5000,A4832,FALSE),
"")</f>
        <v/>
      </c>
      <c r="K4832" s="28">
        <f>'vCluster (Imported)'!A4832</f>
        <v>0</v>
      </c>
      <c r="L4832">
        <f t="shared" si="453"/>
        <v>0</v>
      </c>
      <c r="M4832">
        <f t="shared" si="454"/>
        <v>0</v>
      </c>
      <c r="N4832">
        <f t="shared" si="455"/>
        <v>0</v>
      </c>
      <c r="O4832" s="1">
        <f t="shared" si="456"/>
        <v>0</v>
      </c>
      <c r="P4832">
        <f>SUMIFS('vCluster (Imported)'!$G:$G,'vCluster (Imported)'!$A:$A,K4832)</f>
        <v>0</v>
      </c>
      <c r="Q4832">
        <f t="shared" si="457"/>
        <v>0</v>
      </c>
    </row>
    <row r="4833" spans="1:17" x14ac:dyDescent="0.3">
      <c r="A4833">
        <f t="shared" si="452"/>
        <v>4833</v>
      </c>
      <c r="B4833" t="str">
        <f>IF(HLOOKUP("Memory",'vInfo (Imported)'!$1:$5000,A4833,FALSE)&gt;0,HLOOKUP("Memory",'vInfo (Imported)'!$1:$5000,A4833,FALSE),"")</f>
        <v/>
      </c>
      <c r="C4833" t="str">
        <f>IF(HLOOKUP("CPUs",'vInfo (Imported)'!$1:$5000,A4833,FALSE)&gt;0,
HLOOKUP("CPUs",'vInfo (Imported)'!$1:$5000,A4833,FALSE),
"")</f>
        <v/>
      </c>
      <c r="D4833" t="str">
        <f>IF(HLOOKUP($D$1,'vInfo (Imported)'!$1:$5000,A4833,FALSE)&gt;0,
HLOOKUP($D$1,'vInfo (Imported)'!$1:$5000,A4833,FALSE),
"")</f>
        <v/>
      </c>
      <c r="E4833" t="str">
        <f>IF(HLOOKUP("Category",'vInfo (Imported)'!$1:$5000,A4833,FALSE)&gt;0,
HLOOKUP("Category",'vInfo (Imported)'!$1:$5000,A4833,FALSE),
"")</f>
        <v/>
      </c>
      <c r="F4833" t="str">
        <f>IF(HLOOKUP("OS according to the configuration file",'vInfo (Imported)'!$1:$5000,A4833,FALSE)&gt;0,
HLOOKUP("OS according to the configuration file",'vInfo (Imported)'!$1:$5000,A4833,FALSE),
"")</f>
        <v/>
      </c>
      <c r="G4833" s="1" t="str">
        <f>IF(HLOOKUP("Cluster",'vInfo (Imported)'!$1:$5000,A4833,FALSE)&gt;0,
HLOOKUP("Cluster",'vInfo (Imported)'!$1:$5000,A4833,FALSE),
"")</f>
        <v/>
      </c>
      <c r="K4833" s="28">
        <f>'vCluster (Imported)'!A4833</f>
        <v>0</v>
      </c>
      <c r="L4833">
        <f t="shared" si="453"/>
        <v>0</v>
      </c>
      <c r="M4833">
        <f t="shared" si="454"/>
        <v>0</v>
      </c>
      <c r="N4833">
        <f t="shared" si="455"/>
        <v>0</v>
      </c>
      <c r="O4833" s="1">
        <f t="shared" si="456"/>
        <v>0</v>
      </c>
      <c r="P4833">
        <f>SUMIFS('vCluster (Imported)'!$G:$G,'vCluster (Imported)'!$A:$A,K4833)</f>
        <v>0</v>
      </c>
      <c r="Q4833">
        <f t="shared" si="457"/>
        <v>0</v>
      </c>
    </row>
    <row r="4834" spans="1:17" x14ac:dyDescent="0.3">
      <c r="A4834">
        <f t="shared" si="452"/>
        <v>4834</v>
      </c>
      <c r="B4834" t="str">
        <f>IF(HLOOKUP("Memory",'vInfo (Imported)'!$1:$5000,A4834,FALSE)&gt;0,HLOOKUP("Memory",'vInfo (Imported)'!$1:$5000,A4834,FALSE),"")</f>
        <v/>
      </c>
      <c r="C4834" t="str">
        <f>IF(HLOOKUP("CPUs",'vInfo (Imported)'!$1:$5000,A4834,FALSE)&gt;0,
HLOOKUP("CPUs",'vInfo (Imported)'!$1:$5000,A4834,FALSE),
"")</f>
        <v/>
      </c>
      <c r="D4834" t="str">
        <f>IF(HLOOKUP($D$1,'vInfo (Imported)'!$1:$5000,A4834,FALSE)&gt;0,
HLOOKUP($D$1,'vInfo (Imported)'!$1:$5000,A4834,FALSE),
"")</f>
        <v/>
      </c>
      <c r="E4834" t="str">
        <f>IF(HLOOKUP("Category",'vInfo (Imported)'!$1:$5000,A4834,FALSE)&gt;0,
HLOOKUP("Category",'vInfo (Imported)'!$1:$5000,A4834,FALSE),
"")</f>
        <v/>
      </c>
      <c r="F4834" t="str">
        <f>IF(HLOOKUP("OS according to the configuration file",'vInfo (Imported)'!$1:$5000,A4834,FALSE)&gt;0,
HLOOKUP("OS according to the configuration file",'vInfo (Imported)'!$1:$5000,A4834,FALSE),
"")</f>
        <v/>
      </c>
      <c r="G4834" s="1" t="str">
        <f>IF(HLOOKUP("Cluster",'vInfo (Imported)'!$1:$5000,A4834,FALSE)&gt;0,
HLOOKUP("Cluster",'vInfo (Imported)'!$1:$5000,A4834,FALSE),
"")</f>
        <v/>
      </c>
      <c r="K4834" s="28">
        <f>'vCluster (Imported)'!A4834</f>
        <v>0</v>
      </c>
      <c r="L4834">
        <f t="shared" si="453"/>
        <v>0</v>
      </c>
      <c r="M4834">
        <f t="shared" si="454"/>
        <v>0</v>
      </c>
      <c r="N4834">
        <f t="shared" si="455"/>
        <v>0</v>
      </c>
      <c r="O4834" s="1">
        <f t="shared" si="456"/>
        <v>0</v>
      </c>
      <c r="P4834">
        <f>SUMIFS('vCluster (Imported)'!$G:$G,'vCluster (Imported)'!$A:$A,K4834)</f>
        <v>0</v>
      </c>
      <c r="Q4834">
        <f t="shared" si="457"/>
        <v>0</v>
      </c>
    </row>
    <row r="4835" spans="1:17" x14ac:dyDescent="0.3">
      <c r="A4835">
        <f t="shared" si="452"/>
        <v>4835</v>
      </c>
      <c r="B4835" t="str">
        <f>IF(HLOOKUP("Memory",'vInfo (Imported)'!$1:$5000,A4835,FALSE)&gt;0,HLOOKUP("Memory",'vInfo (Imported)'!$1:$5000,A4835,FALSE),"")</f>
        <v/>
      </c>
      <c r="C4835" t="str">
        <f>IF(HLOOKUP("CPUs",'vInfo (Imported)'!$1:$5000,A4835,FALSE)&gt;0,
HLOOKUP("CPUs",'vInfo (Imported)'!$1:$5000,A4835,FALSE),
"")</f>
        <v/>
      </c>
      <c r="D4835" t="str">
        <f>IF(HLOOKUP($D$1,'vInfo (Imported)'!$1:$5000,A4835,FALSE)&gt;0,
HLOOKUP($D$1,'vInfo (Imported)'!$1:$5000,A4835,FALSE),
"")</f>
        <v/>
      </c>
      <c r="E4835" t="str">
        <f>IF(HLOOKUP("Category",'vInfo (Imported)'!$1:$5000,A4835,FALSE)&gt;0,
HLOOKUP("Category",'vInfo (Imported)'!$1:$5000,A4835,FALSE),
"")</f>
        <v/>
      </c>
      <c r="F4835" t="str">
        <f>IF(HLOOKUP("OS according to the configuration file",'vInfo (Imported)'!$1:$5000,A4835,FALSE)&gt;0,
HLOOKUP("OS according to the configuration file",'vInfo (Imported)'!$1:$5000,A4835,FALSE),
"")</f>
        <v/>
      </c>
      <c r="G4835" s="1" t="str">
        <f>IF(HLOOKUP("Cluster",'vInfo (Imported)'!$1:$5000,A4835,FALSE)&gt;0,
HLOOKUP("Cluster",'vInfo (Imported)'!$1:$5000,A4835,FALSE),
"")</f>
        <v/>
      </c>
      <c r="K4835" s="28">
        <f>'vCluster (Imported)'!A4835</f>
        <v>0</v>
      </c>
      <c r="L4835">
        <f t="shared" si="453"/>
        <v>0</v>
      </c>
      <c r="M4835">
        <f t="shared" si="454"/>
        <v>0</v>
      </c>
      <c r="N4835">
        <f t="shared" si="455"/>
        <v>0</v>
      </c>
      <c r="O4835" s="1">
        <f t="shared" si="456"/>
        <v>0</v>
      </c>
      <c r="P4835">
        <f>SUMIFS('vCluster (Imported)'!$G:$G,'vCluster (Imported)'!$A:$A,K4835)</f>
        <v>0</v>
      </c>
      <c r="Q4835">
        <f t="shared" si="457"/>
        <v>0</v>
      </c>
    </row>
    <row r="4836" spans="1:17" x14ac:dyDescent="0.3">
      <c r="A4836">
        <f t="shared" si="452"/>
        <v>4836</v>
      </c>
      <c r="B4836" t="str">
        <f>IF(HLOOKUP("Memory",'vInfo (Imported)'!$1:$5000,A4836,FALSE)&gt;0,HLOOKUP("Memory",'vInfo (Imported)'!$1:$5000,A4836,FALSE),"")</f>
        <v/>
      </c>
      <c r="C4836" t="str">
        <f>IF(HLOOKUP("CPUs",'vInfo (Imported)'!$1:$5000,A4836,FALSE)&gt;0,
HLOOKUP("CPUs",'vInfo (Imported)'!$1:$5000,A4836,FALSE),
"")</f>
        <v/>
      </c>
      <c r="D4836" t="str">
        <f>IF(HLOOKUP($D$1,'vInfo (Imported)'!$1:$5000,A4836,FALSE)&gt;0,
HLOOKUP($D$1,'vInfo (Imported)'!$1:$5000,A4836,FALSE),
"")</f>
        <v/>
      </c>
      <c r="E4836" t="str">
        <f>IF(HLOOKUP("Category",'vInfo (Imported)'!$1:$5000,A4836,FALSE)&gt;0,
HLOOKUP("Category",'vInfo (Imported)'!$1:$5000,A4836,FALSE),
"")</f>
        <v/>
      </c>
      <c r="F4836" t="str">
        <f>IF(HLOOKUP("OS according to the configuration file",'vInfo (Imported)'!$1:$5000,A4836,FALSE)&gt;0,
HLOOKUP("OS according to the configuration file",'vInfo (Imported)'!$1:$5000,A4836,FALSE),
"")</f>
        <v/>
      </c>
      <c r="G4836" s="1" t="str">
        <f>IF(HLOOKUP("Cluster",'vInfo (Imported)'!$1:$5000,A4836,FALSE)&gt;0,
HLOOKUP("Cluster",'vInfo (Imported)'!$1:$5000,A4836,FALSE),
"")</f>
        <v/>
      </c>
      <c r="K4836" s="28">
        <f>'vCluster (Imported)'!A4836</f>
        <v>0</v>
      </c>
      <c r="L4836">
        <f t="shared" si="453"/>
        <v>0</v>
      </c>
      <c r="M4836">
        <f t="shared" si="454"/>
        <v>0</v>
      </c>
      <c r="N4836">
        <f t="shared" si="455"/>
        <v>0</v>
      </c>
      <c r="O4836" s="1">
        <f t="shared" si="456"/>
        <v>0</v>
      </c>
      <c r="P4836">
        <f>SUMIFS('vCluster (Imported)'!$G:$G,'vCluster (Imported)'!$A:$A,K4836)</f>
        <v>0</v>
      </c>
      <c r="Q4836">
        <f t="shared" si="457"/>
        <v>0</v>
      </c>
    </row>
    <row r="4837" spans="1:17" x14ac:dyDescent="0.3">
      <c r="A4837">
        <f t="shared" si="452"/>
        <v>4837</v>
      </c>
      <c r="B4837" t="str">
        <f>IF(HLOOKUP("Memory",'vInfo (Imported)'!$1:$5000,A4837,FALSE)&gt;0,HLOOKUP("Memory",'vInfo (Imported)'!$1:$5000,A4837,FALSE),"")</f>
        <v/>
      </c>
      <c r="C4837" t="str">
        <f>IF(HLOOKUP("CPUs",'vInfo (Imported)'!$1:$5000,A4837,FALSE)&gt;0,
HLOOKUP("CPUs",'vInfo (Imported)'!$1:$5000,A4837,FALSE),
"")</f>
        <v/>
      </c>
      <c r="D4837" t="str">
        <f>IF(HLOOKUP($D$1,'vInfo (Imported)'!$1:$5000,A4837,FALSE)&gt;0,
HLOOKUP($D$1,'vInfo (Imported)'!$1:$5000,A4837,FALSE),
"")</f>
        <v/>
      </c>
      <c r="E4837" t="str">
        <f>IF(HLOOKUP("Category",'vInfo (Imported)'!$1:$5000,A4837,FALSE)&gt;0,
HLOOKUP("Category",'vInfo (Imported)'!$1:$5000,A4837,FALSE),
"")</f>
        <v/>
      </c>
      <c r="F4837" t="str">
        <f>IF(HLOOKUP("OS according to the configuration file",'vInfo (Imported)'!$1:$5000,A4837,FALSE)&gt;0,
HLOOKUP("OS according to the configuration file",'vInfo (Imported)'!$1:$5000,A4837,FALSE),
"")</f>
        <v/>
      </c>
      <c r="G4837" s="1" t="str">
        <f>IF(HLOOKUP("Cluster",'vInfo (Imported)'!$1:$5000,A4837,FALSE)&gt;0,
HLOOKUP("Cluster",'vInfo (Imported)'!$1:$5000,A4837,FALSE),
"")</f>
        <v/>
      </c>
      <c r="K4837" s="28">
        <f>'vCluster (Imported)'!A4837</f>
        <v>0</v>
      </c>
      <c r="L4837">
        <f t="shared" si="453"/>
        <v>0</v>
      </c>
      <c r="M4837">
        <f t="shared" si="454"/>
        <v>0</v>
      </c>
      <c r="N4837">
        <f t="shared" si="455"/>
        <v>0</v>
      </c>
      <c r="O4837" s="1">
        <f t="shared" si="456"/>
        <v>0</v>
      </c>
      <c r="P4837">
        <f>SUMIFS('vCluster (Imported)'!$G:$G,'vCluster (Imported)'!$A:$A,K4837)</f>
        <v>0</v>
      </c>
      <c r="Q4837">
        <f t="shared" si="457"/>
        <v>0</v>
      </c>
    </row>
    <row r="4838" spans="1:17" x14ac:dyDescent="0.3">
      <c r="A4838">
        <f t="shared" si="452"/>
        <v>4838</v>
      </c>
      <c r="B4838" t="str">
        <f>IF(HLOOKUP("Memory",'vInfo (Imported)'!$1:$5000,A4838,FALSE)&gt;0,HLOOKUP("Memory",'vInfo (Imported)'!$1:$5000,A4838,FALSE),"")</f>
        <v/>
      </c>
      <c r="C4838" t="str">
        <f>IF(HLOOKUP("CPUs",'vInfo (Imported)'!$1:$5000,A4838,FALSE)&gt;0,
HLOOKUP("CPUs",'vInfo (Imported)'!$1:$5000,A4838,FALSE),
"")</f>
        <v/>
      </c>
      <c r="D4838" t="str">
        <f>IF(HLOOKUP($D$1,'vInfo (Imported)'!$1:$5000,A4838,FALSE)&gt;0,
HLOOKUP($D$1,'vInfo (Imported)'!$1:$5000,A4838,FALSE),
"")</f>
        <v/>
      </c>
      <c r="E4838" t="str">
        <f>IF(HLOOKUP("Category",'vInfo (Imported)'!$1:$5000,A4838,FALSE)&gt;0,
HLOOKUP("Category",'vInfo (Imported)'!$1:$5000,A4838,FALSE),
"")</f>
        <v/>
      </c>
      <c r="F4838" t="str">
        <f>IF(HLOOKUP("OS according to the configuration file",'vInfo (Imported)'!$1:$5000,A4838,FALSE)&gt;0,
HLOOKUP("OS according to the configuration file",'vInfo (Imported)'!$1:$5000,A4838,FALSE),
"")</f>
        <v/>
      </c>
      <c r="G4838" s="1" t="str">
        <f>IF(HLOOKUP("Cluster",'vInfo (Imported)'!$1:$5000,A4838,FALSE)&gt;0,
HLOOKUP("Cluster",'vInfo (Imported)'!$1:$5000,A4838,FALSE),
"")</f>
        <v/>
      </c>
      <c r="K4838" s="28">
        <f>'vCluster (Imported)'!A4838</f>
        <v>0</v>
      </c>
      <c r="L4838">
        <f t="shared" si="453"/>
        <v>0</v>
      </c>
      <c r="M4838">
        <f t="shared" si="454"/>
        <v>0</v>
      </c>
      <c r="N4838">
        <f t="shared" si="455"/>
        <v>0</v>
      </c>
      <c r="O4838" s="1">
        <f t="shared" si="456"/>
        <v>0</v>
      </c>
      <c r="P4838">
        <f>SUMIFS('vCluster (Imported)'!$G:$G,'vCluster (Imported)'!$A:$A,K4838)</f>
        <v>0</v>
      </c>
      <c r="Q4838">
        <f t="shared" si="457"/>
        <v>0</v>
      </c>
    </row>
    <row r="4839" spans="1:17" x14ac:dyDescent="0.3">
      <c r="A4839">
        <f t="shared" si="452"/>
        <v>4839</v>
      </c>
      <c r="B4839" t="str">
        <f>IF(HLOOKUP("Memory",'vInfo (Imported)'!$1:$5000,A4839,FALSE)&gt;0,HLOOKUP("Memory",'vInfo (Imported)'!$1:$5000,A4839,FALSE),"")</f>
        <v/>
      </c>
      <c r="C4839" t="str">
        <f>IF(HLOOKUP("CPUs",'vInfo (Imported)'!$1:$5000,A4839,FALSE)&gt;0,
HLOOKUP("CPUs",'vInfo (Imported)'!$1:$5000,A4839,FALSE),
"")</f>
        <v/>
      </c>
      <c r="D4839" t="str">
        <f>IF(HLOOKUP($D$1,'vInfo (Imported)'!$1:$5000,A4839,FALSE)&gt;0,
HLOOKUP($D$1,'vInfo (Imported)'!$1:$5000,A4839,FALSE),
"")</f>
        <v/>
      </c>
      <c r="E4839" t="str">
        <f>IF(HLOOKUP("Category",'vInfo (Imported)'!$1:$5000,A4839,FALSE)&gt;0,
HLOOKUP("Category",'vInfo (Imported)'!$1:$5000,A4839,FALSE),
"")</f>
        <v/>
      </c>
      <c r="F4839" t="str">
        <f>IF(HLOOKUP("OS according to the configuration file",'vInfo (Imported)'!$1:$5000,A4839,FALSE)&gt;0,
HLOOKUP("OS according to the configuration file",'vInfo (Imported)'!$1:$5000,A4839,FALSE),
"")</f>
        <v/>
      </c>
      <c r="G4839" s="1" t="str">
        <f>IF(HLOOKUP("Cluster",'vInfo (Imported)'!$1:$5000,A4839,FALSE)&gt;0,
HLOOKUP("Cluster",'vInfo (Imported)'!$1:$5000,A4839,FALSE),
"")</f>
        <v/>
      </c>
      <c r="K4839" s="28">
        <f>'vCluster (Imported)'!A4839</f>
        <v>0</v>
      </c>
      <c r="L4839">
        <f t="shared" si="453"/>
        <v>0</v>
      </c>
      <c r="M4839">
        <f t="shared" si="454"/>
        <v>0</v>
      </c>
      <c r="N4839">
        <f t="shared" si="455"/>
        <v>0</v>
      </c>
      <c r="O4839" s="1">
        <f t="shared" si="456"/>
        <v>0</v>
      </c>
      <c r="P4839">
        <f>SUMIFS('vCluster (Imported)'!$G:$G,'vCluster (Imported)'!$A:$A,K4839)</f>
        <v>0</v>
      </c>
      <c r="Q4839">
        <f t="shared" si="457"/>
        <v>0</v>
      </c>
    </row>
    <row r="4840" spans="1:17" x14ac:dyDescent="0.3">
      <c r="A4840">
        <f t="shared" si="452"/>
        <v>4840</v>
      </c>
      <c r="B4840" t="str">
        <f>IF(HLOOKUP("Memory",'vInfo (Imported)'!$1:$5000,A4840,FALSE)&gt;0,HLOOKUP("Memory",'vInfo (Imported)'!$1:$5000,A4840,FALSE),"")</f>
        <v/>
      </c>
      <c r="C4840" t="str">
        <f>IF(HLOOKUP("CPUs",'vInfo (Imported)'!$1:$5000,A4840,FALSE)&gt;0,
HLOOKUP("CPUs",'vInfo (Imported)'!$1:$5000,A4840,FALSE),
"")</f>
        <v/>
      </c>
      <c r="D4840" t="str">
        <f>IF(HLOOKUP($D$1,'vInfo (Imported)'!$1:$5000,A4840,FALSE)&gt;0,
HLOOKUP($D$1,'vInfo (Imported)'!$1:$5000,A4840,FALSE),
"")</f>
        <v/>
      </c>
      <c r="E4840" t="str">
        <f>IF(HLOOKUP("Category",'vInfo (Imported)'!$1:$5000,A4840,FALSE)&gt;0,
HLOOKUP("Category",'vInfo (Imported)'!$1:$5000,A4840,FALSE),
"")</f>
        <v/>
      </c>
      <c r="F4840" t="str">
        <f>IF(HLOOKUP("OS according to the configuration file",'vInfo (Imported)'!$1:$5000,A4840,FALSE)&gt;0,
HLOOKUP("OS according to the configuration file",'vInfo (Imported)'!$1:$5000,A4840,FALSE),
"")</f>
        <v/>
      </c>
      <c r="G4840" s="1" t="str">
        <f>IF(HLOOKUP("Cluster",'vInfo (Imported)'!$1:$5000,A4840,FALSE)&gt;0,
HLOOKUP("Cluster",'vInfo (Imported)'!$1:$5000,A4840,FALSE),
"")</f>
        <v/>
      </c>
      <c r="K4840" s="28">
        <f>'vCluster (Imported)'!A4840</f>
        <v>0</v>
      </c>
      <c r="L4840">
        <f t="shared" si="453"/>
        <v>0</v>
      </c>
      <c r="M4840">
        <f t="shared" si="454"/>
        <v>0</v>
      </c>
      <c r="N4840">
        <f t="shared" si="455"/>
        <v>0</v>
      </c>
      <c r="O4840" s="1">
        <f t="shared" si="456"/>
        <v>0</v>
      </c>
      <c r="P4840">
        <f>SUMIFS('vCluster (Imported)'!$G:$G,'vCluster (Imported)'!$A:$A,K4840)</f>
        <v>0</v>
      </c>
      <c r="Q4840">
        <f t="shared" si="457"/>
        <v>0</v>
      </c>
    </row>
    <row r="4841" spans="1:17" x14ac:dyDescent="0.3">
      <c r="A4841">
        <f t="shared" si="452"/>
        <v>4841</v>
      </c>
      <c r="B4841" t="str">
        <f>IF(HLOOKUP("Memory",'vInfo (Imported)'!$1:$5000,A4841,FALSE)&gt;0,HLOOKUP("Memory",'vInfo (Imported)'!$1:$5000,A4841,FALSE),"")</f>
        <v/>
      </c>
      <c r="C4841" t="str">
        <f>IF(HLOOKUP("CPUs",'vInfo (Imported)'!$1:$5000,A4841,FALSE)&gt;0,
HLOOKUP("CPUs",'vInfo (Imported)'!$1:$5000,A4841,FALSE),
"")</f>
        <v/>
      </c>
      <c r="D4841" t="str">
        <f>IF(HLOOKUP($D$1,'vInfo (Imported)'!$1:$5000,A4841,FALSE)&gt;0,
HLOOKUP($D$1,'vInfo (Imported)'!$1:$5000,A4841,FALSE),
"")</f>
        <v/>
      </c>
      <c r="E4841" t="str">
        <f>IF(HLOOKUP("Category",'vInfo (Imported)'!$1:$5000,A4841,FALSE)&gt;0,
HLOOKUP("Category",'vInfo (Imported)'!$1:$5000,A4841,FALSE),
"")</f>
        <v/>
      </c>
      <c r="F4841" t="str">
        <f>IF(HLOOKUP("OS according to the configuration file",'vInfo (Imported)'!$1:$5000,A4841,FALSE)&gt;0,
HLOOKUP("OS according to the configuration file",'vInfo (Imported)'!$1:$5000,A4841,FALSE),
"")</f>
        <v/>
      </c>
      <c r="G4841" s="1" t="str">
        <f>IF(HLOOKUP("Cluster",'vInfo (Imported)'!$1:$5000,A4841,FALSE)&gt;0,
HLOOKUP("Cluster",'vInfo (Imported)'!$1:$5000,A4841,FALSE),
"")</f>
        <v/>
      </c>
      <c r="K4841" s="28">
        <f>'vCluster (Imported)'!A4841</f>
        <v>0</v>
      </c>
      <c r="L4841">
        <f t="shared" si="453"/>
        <v>0</v>
      </c>
      <c r="M4841">
        <f t="shared" si="454"/>
        <v>0</v>
      </c>
      <c r="N4841">
        <f t="shared" si="455"/>
        <v>0</v>
      </c>
      <c r="O4841" s="1">
        <f t="shared" si="456"/>
        <v>0</v>
      </c>
      <c r="P4841">
        <f>SUMIFS('vCluster (Imported)'!$G:$G,'vCluster (Imported)'!$A:$A,K4841)</f>
        <v>0</v>
      </c>
      <c r="Q4841">
        <f t="shared" si="457"/>
        <v>0</v>
      </c>
    </row>
    <row r="4842" spans="1:17" x14ac:dyDescent="0.3">
      <c r="A4842">
        <f t="shared" si="452"/>
        <v>4842</v>
      </c>
      <c r="B4842" t="str">
        <f>IF(HLOOKUP("Memory",'vInfo (Imported)'!$1:$5000,A4842,FALSE)&gt;0,HLOOKUP("Memory",'vInfo (Imported)'!$1:$5000,A4842,FALSE),"")</f>
        <v/>
      </c>
      <c r="C4842" t="str">
        <f>IF(HLOOKUP("CPUs",'vInfo (Imported)'!$1:$5000,A4842,FALSE)&gt;0,
HLOOKUP("CPUs",'vInfo (Imported)'!$1:$5000,A4842,FALSE),
"")</f>
        <v/>
      </c>
      <c r="D4842" t="str">
        <f>IF(HLOOKUP($D$1,'vInfo (Imported)'!$1:$5000,A4842,FALSE)&gt;0,
HLOOKUP($D$1,'vInfo (Imported)'!$1:$5000,A4842,FALSE),
"")</f>
        <v/>
      </c>
      <c r="E4842" t="str">
        <f>IF(HLOOKUP("Category",'vInfo (Imported)'!$1:$5000,A4842,FALSE)&gt;0,
HLOOKUP("Category",'vInfo (Imported)'!$1:$5000,A4842,FALSE),
"")</f>
        <v/>
      </c>
      <c r="F4842" t="str">
        <f>IF(HLOOKUP("OS according to the configuration file",'vInfo (Imported)'!$1:$5000,A4842,FALSE)&gt;0,
HLOOKUP("OS according to the configuration file",'vInfo (Imported)'!$1:$5000,A4842,FALSE),
"")</f>
        <v/>
      </c>
      <c r="G4842" s="1" t="str">
        <f>IF(HLOOKUP("Cluster",'vInfo (Imported)'!$1:$5000,A4842,FALSE)&gt;0,
HLOOKUP("Cluster",'vInfo (Imported)'!$1:$5000,A4842,FALSE),
"")</f>
        <v/>
      </c>
      <c r="K4842" s="28">
        <f>'vCluster (Imported)'!A4842</f>
        <v>0</v>
      </c>
      <c r="L4842">
        <f t="shared" si="453"/>
        <v>0</v>
      </c>
      <c r="M4842">
        <f t="shared" si="454"/>
        <v>0</v>
      </c>
      <c r="N4842">
        <f t="shared" si="455"/>
        <v>0</v>
      </c>
      <c r="O4842" s="1">
        <f t="shared" si="456"/>
        <v>0</v>
      </c>
      <c r="P4842">
        <f>SUMIFS('vCluster (Imported)'!$G:$G,'vCluster (Imported)'!$A:$A,K4842)</f>
        <v>0</v>
      </c>
      <c r="Q4842">
        <f t="shared" si="457"/>
        <v>0</v>
      </c>
    </row>
    <row r="4843" spans="1:17" x14ac:dyDescent="0.3">
      <c r="A4843">
        <f t="shared" si="452"/>
        <v>4843</v>
      </c>
      <c r="B4843" t="str">
        <f>IF(HLOOKUP("Memory",'vInfo (Imported)'!$1:$5000,A4843,FALSE)&gt;0,HLOOKUP("Memory",'vInfo (Imported)'!$1:$5000,A4843,FALSE),"")</f>
        <v/>
      </c>
      <c r="C4843" t="str">
        <f>IF(HLOOKUP("CPUs",'vInfo (Imported)'!$1:$5000,A4843,FALSE)&gt;0,
HLOOKUP("CPUs",'vInfo (Imported)'!$1:$5000,A4843,FALSE),
"")</f>
        <v/>
      </c>
      <c r="D4843" t="str">
        <f>IF(HLOOKUP($D$1,'vInfo (Imported)'!$1:$5000,A4843,FALSE)&gt;0,
HLOOKUP($D$1,'vInfo (Imported)'!$1:$5000,A4843,FALSE),
"")</f>
        <v/>
      </c>
      <c r="E4843" t="str">
        <f>IF(HLOOKUP("Category",'vInfo (Imported)'!$1:$5000,A4843,FALSE)&gt;0,
HLOOKUP("Category",'vInfo (Imported)'!$1:$5000,A4843,FALSE),
"")</f>
        <v/>
      </c>
      <c r="F4843" t="str">
        <f>IF(HLOOKUP("OS according to the configuration file",'vInfo (Imported)'!$1:$5000,A4843,FALSE)&gt;0,
HLOOKUP("OS according to the configuration file",'vInfo (Imported)'!$1:$5000,A4843,FALSE),
"")</f>
        <v/>
      </c>
      <c r="G4843" s="1" t="str">
        <f>IF(HLOOKUP("Cluster",'vInfo (Imported)'!$1:$5000,A4843,FALSE)&gt;0,
HLOOKUP("Cluster",'vInfo (Imported)'!$1:$5000,A4843,FALSE),
"")</f>
        <v/>
      </c>
      <c r="K4843" s="28">
        <f>'vCluster (Imported)'!A4843</f>
        <v>0</v>
      </c>
      <c r="L4843">
        <f t="shared" si="453"/>
        <v>0</v>
      </c>
      <c r="M4843">
        <f t="shared" si="454"/>
        <v>0</v>
      </c>
      <c r="N4843">
        <f t="shared" si="455"/>
        <v>0</v>
      </c>
      <c r="O4843" s="1">
        <f t="shared" si="456"/>
        <v>0</v>
      </c>
      <c r="P4843">
        <f>SUMIFS('vCluster (Imported)'!$G:$G,'vCluster (Imported)'!$A:$A,K4843)</f>
        <v>0</v>
      </c>
      <c r="Q4843">
        <f t="shared" si="457"/>
        <v>0</v>
      </c>
    </row>
    <row r="4844" spans="1:17" x14ac:dyDescent="0.3">
      <c r="A4844">
        <f t="shared" si="452"/>
        <v>4844</v>
      </c>
      <c r="B4844" t="str">
        <f>IF(HLOOKUP("Memory",'vInfo (Imported)'!$1:$5000,A4844,FALSE)&gt;0,HLOOKUP("Memory",'vInfo (Imported)'!$1:$5000,A4844,FALSE),"")</f>
        <v/>
      </c>
      <c r="C4844" t="str">
        <f>IF(HLOOKUP("CPUs",'vInfo (Imported)'!$1:$5000,A4844,FALSE)&gt;0,
HLOOKUP("CPUs",'vInfo (Imported)'!$1:$5000,A4844,FALSE),
"")</f>
        <v/>
      </c>
      <c r="D4844" t="str">
        <f>IF(HLOOKUP($D$1,'vInfo (Imported)'!$1:$5000,A4844,FALSE)&gt;0,
HLOOKUP($D$1,'vInfo (Imported)'!$1:$5000,A4844,FALSE),
"")</f>
        <v/>
      </c>
      <c r="E4844" t="str">
        <f>IF(HLOOKUP("Category",'vInfo (Imported)'!$1:$5000,A4844,FALSE)&gt;0,
HLOOKUP("Category",'vInfo (Imported)'!$1:$5000,A4844,FALSE),
"")</f>
        <v/>
      </c>
      <c r="F4844" t="str">
        <f>IF(HLOOKUP("OS according to the configuration file",'vInfo (Imported)'!$1:$5000,A4844,FALSE)&gt;0,
HLOOKUP("OS according to the configuration file",'vInfo (Imported)'!$1:$5000,A4844,FALSE),
"")</f>
        <v/>
      </c>
      <c r="G4844" s="1" t="str">
        <f>IF(HLOOKUP("Cluster",'vInfo (Imported)'!$1:$5000,A4844,FALSE)&gt;0,
HLOOKUP("Cluster",'vInfo (Imported)'!$1:$5000,A4844,FALSE),
"")</f>
        <v/>
      </c>
      <c r="K4844" s="28">
        <f>'vCluster (Imported)'!A4844</f>
        <v>0</v>
      </c>
      <c r="L4844">
        <f t="shared" si="453"/>
        <v>0</v>
      </c>
      <c r="M4844">
        <f t="shared" si="454"/>
        <v>0</v>
      </c>
      <c r="N4844">
        <f t="shared" si="455"/>
        <v>0</v>
      </c>
      <c r="O4844" s="1">
        <f t="shared" si="456"/>
        <v>0</v>
      </c>
      <c r="P4844">
        <f>SUMIFS('vCluster (Imported)'!$G:$G,'vCluster (Imported)'!$A:$A,K4844)</f>
        <v>0</v>
      </c>
      <c r="Q4844">
        <f t="shared" si="457"/>
        <v>0</v>
      </c>
    </row>
    <row r="4845" spans="1:17" x14ac:dyDescent="0.3">
      <c r="A4845">
        <f t="shared" si="452"/>
        <v>4845</v>
      </c>
      <c r="B4845" t="str">
        <f>IF(HLOOKUP("Memory",'vInfo (Imported)'!$1:$5000,A4845,FALSE)&gt;0,HLOOKUP("Memory",'vInfo (Imported)'!$1:$5000,A4845,FALSE),"")</f>
        <v/>
      </c>
      <c r="C4845" t="str">
        <f>IF(HLOOKUP("CPUs",'vInfo (Imported)'!$1:$5000,A4845,FALSE)&gt;0,
HLOOKUP("CPUs",'vInfo (Imported)'!$1:$5000,A4845,FALSE),
"")</f>
        <v/>
      </c>
      <c r="D4845" t="str">
        <f>IF(HLOOKUP($D$1,'vInfo (Imported)'!$1:$5000,A4845,FALSE)&gt;0,
HLOOKUP($D$1,'vInfo (Imported)'!$1:$5000,A4845,FALSE),
"")</f>
        <v/>
      </c>
      <c r="E4845" t="str">
        <f>IF(HLOOKUP("Category",'vInfo (Imported)'!$1:$5000,A4845,FALSE)&gt;0,
HLOOKUP("Category",'vInfo (Imported)'!$1:$5000,A4845,FALSE),
"")</f>
        <v/>
      </c>
      <c r="F4845" t="str">
        <f>IF(HLOOKUP("OS according to the configuration file",'vInfo (Imported)'!$1:$5000,A4845,FALSE)&gt;0,
HLOOKUP("OS according to the configuration file",'vInfo (Imported)'!$1:$5000,A4845,FALSE),
"")</f>
        <v/>
      </c>
      <c r="G4845" s="1" t="str">
        <f>IF(HLOOKUP("Cluster",'vInfo (Imported)'!$1:$5000,A4845,FALSE)&gt;0,
HLOOKUP("Cluster",'vInfo (Imported)'!$1:$5000,A4845,FALSE),
"")</f>
        <v/>
      </c>
      <c r="K4845" s="28">
        <f>'vCluster (Imported)'!A4845</f>
        <v>0</v>
      </c>
      <c r="L4845">
        <f t="shared" si="453"/>
        <v>0</v>
      </c>
      <c r="M4845">
        <f t="shared" si="454"/>
        <v>0</v>
      </c>
      <c r="N4845">
        <f t="shared" si="455"/>
        <v>0</v>
      </c>
      <c r="O4845" s="1">
        <f t="shared" si="456"/>
        <v>0</v>
      </c>
      <c r="P4845">
        <f>SUMIFS('vCluster (Imported)'!$G:$G,'vCluster (Imported)'!$A:$A,K4845)</f>
        <v>0</v>
      </c>
      <c r="Q4845">
        <f t="shared" si="457"/>
        <v>0</v>
      </c>
    </row>
    <row r="4846" spans="1:17" x14ac:dyDescent="0.3">
      <c r="A4846">
        <f t="shared" si="452"/>
        <v>4846</v>
      </c>
      <c r="B4846" t="str">
        <f>IF(HLOOKUP("Memory",'vInfo (Imported)'!$1:$5000,A4846,FALSE)&gt;0,HLOOKUP("Memory",'vInfo (Imported)'!$1:$5000,A4846,FALSE),"")</f>
        <v/>
      </c>
      <c r="C4846" t="str">
        <f>IF(HLOOKUP("CPUs",'vInfo (Imported)'!$1:$5000,A4846,FALSE)&gt;0,
HLOOKUP("CPUs",'vInfo (Imported)'!$1:$5000,A4846,FALSE),
"")</f>
        <v/>
      </c>
      <c r="D4846" t="str">
        <f>IF(HLOOKUP($D$1,'vInfo (Imported)'!$1:$5000,A4846,FALSE)&gt;0,
HLOOKUP($D$1,'vInfo (Imported)'!$1:$5000,A4846,FALSE),
"")</f>
        <v/>
      </c>
      <c r="E4846" t="str">
        <f>IF(HLOOKUP("Category",'vInfo (Imported)'!$1:$5000,A4846,FALSE)&gt;0,
HLOOKUP("Category",'vInfo (Imported)'!$1:$5000,A4846,FALSE),
"")</f>
        <v/>
      </c>
      <c r="F4846" t="str">
        <f>IF(HLOOKUP("OS according to the configuration file",'vInfo (Imported)'!$1:$5000,A4846,FALSE)&gt;0,
HLOOKUP("OS according to the configuration file",'vInfo (Imported)'!$1:$5000,A4846,FALSE),
"")</f>
        <v/>
      </c>
      <c r="G4846" s="1" t="str">
        <f>IF(HLOOKUP("Cluster",'vInfo (Imported)'!$1:$5000,A4846,FALSE)&gt;0,
HLOOKUP("Cluster",'vInfo (Imported)'!$1:$5000,A4846,FALSE),
"")</f>
        <v/>
      </c>
      <c r="K4846" s="28">
        <f>'vCluster (Imported)'!A4846</f>
        <v>0</v>
      </c>
      <c r="L4846">
        <f t="shared" si="453"/>
        <v>0</v>
      </c>
      <c r="M4846">
        <f t="shared" si="454"/>
        <v>0</v>
      </c>
      <c r="N4846">
        <f t="shared" si="455"/>
        <v>0</v>
      </c>
      <c r="O4846" s="1">
        <f t="shared" si="456"/>
        <v>0</v>
      </c>
      <c r="P4846">
        <f>SUMIFS('vCluster (Imported)'!$G:$G,'vCluster (Imported)'!$A:$A,K4846)</f>
        <v>0</v>
      </c>
      <c r="Q4846">
        <f t="shared" si="457"/>
        <v>0</v>
      </c>
    </row>
    <row r="4847" spans="1:17" x14ac:dyDescent="0.3">
      <c r="A4847">
        <f t="shared" si="452"/>
        <v>4847</v>
      </c>
      <c r="B4847" t="str">
        <f>IF(HLOOKUP("Memory",'vInfo (Imported)'!$1:$5000,A4847,FALSE)&gt;0,HLOOKUP("Memory",'vInfo (Imported)'!$1:$5000,A4847,FALSE),"")</f>
        <v/>
      </c>
      <c r="C4847" t="str">
        <f>IF(HLOOKUP("CPUs",'vInfo (Imported)'!$1:$5000,A4847,FALSE)&gt;0,
HLOOKUP("CPUs",'vInfo (Imported)'!$1:$5000,A4847,FALSE),
"")</f>
        <v/>
      </c>
      <c r="D4847" t="str">
        <f>IF(HLOOKUP($D$1,'vInfo (Imported)'!$1:$5000,A4847,FALSE)&gt;0,
HLOOKUP($D$1,'vInfo (Imported)'!$1:$5000,A4847,FALSE),
"")</f>
        <v/>
      </c>
      <c r="E4847" t="str">
        <f>IF(HLOOKUP("Category",'vInfo (Imported)'!$1:$5000,A4847,FALSE)&gt;0,
HLOOKUP("Category",'vInfo (Imported)'!$1:$5000,A4847,FALSE),
"")</f>
        <v/>
      </c>
      <c r="F4847" t="str">
        <f>IF(HLOOKUP("OS according to the configuration file",'vInfo (Imported)'!$1:$5000,A4847,FALSE)&gt;0,
HLOOKUP("OS according to the configuration file",'vInfo (Imported)'!$1:$5000,A4847,FALSE),
"")</f>
        <v/>
      </c>
      <c r="G4847" s="1" t="str">
        <f>IF(HLOOKUP("Cluster",'vInfo (Imported)'!$1:$5000,A4847,FALSE)&gt;0,
HLOOKUP("Cluster",'vInfo (Imported)'!$1:$5000,A4847,FALSE),
"")</f>
        <v/>
      </c>
      <c r="K4847" s="28">
        <f>'vCluster (Imported)'!A4847</f>
        <v>0</v>
      </c>
      <c r="L4847">
        <f t="shared" si="453"/>
        <v>0</v>
      </c>
      <c r="M4847">
        <f t="shared" si="454"/>
        <v>0</v>
      </c>
      <c r="N4847">
        <f t="shared" si="455"/>
        <v>0</v>
      </c>
      <c r="O4847" s="1">
        <f t="shared" si="456"/>
        <v>0</v>
      </c>
      <c r="P4847">
        <f>SUMIFS('vCluster (Imported)'!$G:$G,'vCluster (Imported)'!$A:$A,K4847)</f>
        <v>0</v>
      </c>
      <c r="Q4847">
        <f t="shared" si="457"/>
        <v>0</v>
      </c>
    </row>
    <row r="4848" spans="1:17" x14ac:dyDescent="0.3">
      <c r="A4848">
        <f t="shared" si="452"/>
        <v>4848</v>
      </c>
      <c r="B4848" t="str">
        <f>IF(HLOOKUP("Memory",'vInfo (Imported)'!$1:$5000,A4848,FALSE)&gt;0,HLOOKUP("Memory",'vInfo (Imported)'!$1:$5000,A4848,FALSE),"")</f>
        <v/>
      </c>
      <c r="C4848" t="str">
        <f>IF(HLOOKUP("CPUs",'vInfo (Imported)'!$1:$5000,A4848,FALSE)&gt;0,
HLOOKUP("CPUs",'vInfo (Imported)'!$1:$5000,A4848,FALSE),
"")</f>
        <v/>
      </c>
      <c r="D4848" t="str">
        <f>IF(HLOOKUP($D$1,'vInfo (Imported)'!$1:$5000,A4848,FALSE)&gt;0,
HLOOKUP($D$1,'vInfo (Imported)'!$1:$5000,A4848,FALSE),
"")</f>
        <v/>
      </c>
      <c r="E4848" t="str">
        <f>IF(HLOOKUP("Category",'vInfo (Imported)'!$1:$5000,A4848,FALSE)&gt;0,
HLOOKUP("Category",'vInfo (Imported)'!$1:$5000,A4848,FALSE),
"")</f>
        <v/>
      </c>
      <c r="F4848" t="str">
        <f>IF(HLOOKUP("OS according to the configuration file",'vInfo (Imported)'!$1:$5000,A4848,FALSE)&gt;0,
HLOOKUP("OS according to the configuration file",'vInfo (Imported)'!$1:$5000,A4848,FALSE),
"")</f>
        <v/>
      </c>
      <c r="G4848" s="1" t="str">
        <f>IF(HLOOKUP("Cluster",'vInfo (Imported)'!$1:$5000,A4848,FALSE)&gt;0,
HLOOKUP("Cluster",'vInfo (Imported)'!$1:$5000,A4848,FALSE),
"")</f>
        <v/>
      </c>
      <c r="K4848" s="28">
        <f>'vCluster (Imported)'!A4848</f>
        <v>0</v>
      </c>
      <c r="L4848">
        <f t="shared" si="453"/>
        <v>0</v>
      </c>
      <c r="M4848">
        <f t="shared" si="454"/>
        <v>0</v>
      </c>
      <c r="N4848">
        <f t="shared" si="455"/>
        <v>0</v>
      </c>
      <c r="O4848" s="1">
        <f t="shared" si="456"/>
        <v>0</v>
      </c>
      <c r="P4848">
        <f>SUMIFS('vCluster (Imported)'!$G:$G,'vCluster (Imported)'!$A:$A,K4848)</f>
        <v>0</v>
      </c>
      <c r="Q4848">
        <f t="shared" si="457"/>
        <v>0</v>
      </c>
    </row>
    <row r="4849" spans="1:17" x14ac:dyDescent="0.3">
      <c r="A4849">
        <f t="shared" si="452"/>
        <v>4849</v>
      </c>
      <c r="B4849" t="str">
        <f>IF(HLOOKUP("Memory",'vInfo (Imported)'!$1:$5000,A4849,FALSE)&gt;0,HLOOKUP("Memory",'vInfo (Imported)'!$1:$5000,A4849,FALSE),"")</f>
        <v/>
      </c>
      <c r="C4849" t="str">
        <f>IF(HLOOKUP("CPUs",'vInfo (Imported)'!$1:$5000,A4849,FALSE)&gt;0,
HLOOKUP("CPUs",'vInfo (Imported)'!$1:$5000,A4849,FALSE),
"")</f>
        <v/>
      </c>
      <c r="D4849" t="str">
        <f>IF(HLOOKUP($D$1,'vInfo (Imported)'!$1:$5000,A4849,FALSE)&gt;0,
HLOOKUP($D$1,'vInfo (Imported)'!$1:$5000,A4849,FALSE),
"")</f>
        <v/>
      </c>
      <c r="E4849" t="str">
        <f>IF(HLOOKUP("Category",'vInfo (Imported)'!$1:$5000,A4849,FALSE)&gt;0,
HLOOKUP("Category",'vInfo (Imported)'!$1:$5000,A4849,FALSE),
"")</f>
        <v/>
      </c>
      <c r="F4849" t="str">
        <f>IF(HLOOKUP("OS according to the configuration file",'vInfo (Imported)'!$1:$5000,A4849,FALSE)&gt;0,
HLOOKUP("OS according to the configuration file",'vInfo (Imported)'!$1:$5000,A4849,FALSE),
"")</f>
        <v/>
      </c>
      <c r="G4849" s="1" t="str">
        <f>IF(HLOOKUP("Cluster",'vInfo (Imported)'!$1:$5000,A4849,FALSE)&gt;0,
HLOOKUP("Cluster",'vInfo (Imported)'!$1:$5000,A4849,FALSE),
"")</f>
        <v/>
      </c>
      <c r="K4849" s="28">
        <f>'vCluster (Imported)'!A4849</f>
        <v>0</v>
      </c>
      <c r="L4849">
        <f t="shared" si="453"/>
        <v>0</v>
      </c>
      <c r="M4849">
        <f t="shared" si="454"/>
        <v>0</v>
      </c>
      <c r="N4849">
        <f t="shared" si="455"/>
        <v>0</v>
      </c>
      <c r="O4849" s="1">
        <f t="shared" si="456"/>
        <v>0</v>
      </c>
      <c r="P4849">
        <f>SUMIFS('vCluster (Imported)'!$G:$G,'vCluster (Imported)'!$A:$A,K4849)</f>
        <v>0</v>
      </c>
      <c r="Q4849">
        <f t="shared" si="457"/>
        <v>0</v>
      </c>
    </row>
    <row r="4850" spans="1:17" x14ac:dyDescent="0.3">
      <c r="A4850">
        <f t="shared" si="452"/>
        <v>4850</v>
      </c>
      <c r="B4850" t="str">
        <f>IF(HLOOKUP("Memory",'vInfo (Imported)'!$1:$5000,A4850,FALSE)&gt;0,HLOOKUP("Memory",'vInfo (Imported)'!$1:$5000,A4850,FALSE),"")</f>
        <v/>
      </c>
      <c r="C4850" t="str">
        <f>IF(HLOOKUP("CPUs",'vInfo (Imported)'!$1:$5000,A4850,FALSE)&gt;0,
HLOOKUP("CPUs",'vInfo (Imported)'!$1:$5000,A4850,FALSE),
"")</f>
        <v/>
      </c>
      <c r="D4850" t="str">
        <f>IF(HLOOKUP($D$1,'vInfo (Imported)'!$1:$5000,A4850,FALSE)&gt;0,
HLOOKUP($D$1,'vInfo (Imported)'!$1:$5000,A4850,FALSE),
"")</f>
        <v/>
      </c>
      <c r="E4850" t="str">
        <f>IF(HLOOKUP("Category",'vInfo (Imported)'!$1:$5000,A4850,FALSE)&gt;0,
HLOOKUP("Category",'vInfo (Imported)'!$1:$5000,A4850,FALSE),
"")</f>
        <v/>
      </c>
      <c r="F4850" t="str">
        <f>IF(HLOOKUP("OS according to the configuration file",'vInfo (Imported)'!$1:$5000,A4850,FALSE)&gt;0,
HLOOKUP("OS according to the configuration file",'vInfo (Imported)'!$1:$5000,A4850,FALSE),
"")</f>
        <v/>
      </c>
      <c r="G4850" s="1" t="str">
        <f>IF(HLOOKUP("Cluster",'vInfo (Imported)'!$1:$5000,A4850,FALSE)&gt;0,
HLOOKUP("Cluster",'vInfo (Imported)'!$1:$5000,A4850,FALSE),
"")</f>
        <v/>
      </c>
      <c r="K4850" s="28">
        <f>'vCluster (Imported)'!A4850</f>
        <v>0</v>
      </c>
      <c r="L4850">
        <f t="shared" si="453"/>
        <v>0</v>
      </c>
      <c r="M4850">
        <f t="shared" si="454"/>
        <v>0</v>
      </c>
      <c r="N4850">
        <f t="shared" si="455"/>
        <v>0</v>
      </c>
      <c r="O4850" s="1">
        <f t="shared" si="456"/>
        <v>0</v>
      </c>
      <c r="P4850">
        <f>SUMIFS('vCluster (Imported)'!$G:$G,'vCluster (Imported)'!$A:$A,K4850)</f>
        <v>0</v>
      </c>
      <c r="Q4850">
        <f t="shared" si="457"/>
        <v>0</v>
      </c>
    </row>
    <row r="4851" spans="1:17" x14ac:dyDescent="0.3">
      <c r="A4851">
        <f t="shared" si="452"/>
        <v>4851</v>
      </c>
      <c r="B4851" t="str">
        <f>IF(HLOOKUP("Memory",'vInfo (Imported)'!$1:$5000,A4851,FALSE)&gt;0,HLOOKUP("Memory",'vInfo (Imported)'!$1:$5000,A4851,FALSE),"")</f>
        <v/>
      </c>
      <c r="C4851" t="str">
        <f>IF(HLOOKUP("CPUs",'vInfo (Imported)'!$1:$5000,A4851,FALSE)&gt;0,
HLOOKUP("CPUs",'vInfo (Imported)'!$1:$5000,A4851,FALSE),
"")</f>
        <v/>
      </c>
      <c r="D4851" t="str">
        <f>IF(HLOOKUP($D$1,'vInfo (Imported)'!$1:$5000,A4851,FALSE)&gt;0,
HLOOKUP($D$1,'vInfo (Imported)'!$1:$5000,A4851,FALSE),
"")</f>
        <v/>
      </c>
      <c r="E4851" t="str">
        <f>IF(HLOOKUP("Category",'vInfo (Imported)'!$1:$5000,A4851,FALSE)&gt;0,
HLOOKUP("Category",'vInfo (Imported)'!$1:$5000,A4851,FALSE),
"")</f>
        <v/>
      </c>
      <c r="F4851" t="str">
        <f>IF(HLOOKUP("OS according to the configuration file",'vInfo (Imported)'!$1:$5000,A4851,FALSE)&gt;0,
HLOOKUP("OS according to the configuration file",'vInfo (Imported)'!$1:$5000,A4851,FALSE),
"")</f>
        <v/>
      </c>
      <c r="G4851" s="1" t="str">
        <f>IF(HLOOKUP("Cluster",'vInfo (Imported)'!$1:$5000,A4851,FALSE)&gt;0,
HLOOKUP("Cluster",'vInfo (Imported)'!$1:$5000,A4851,FALSE),
"")</f>
        <v/>
      </c>
      <c r="K4851" s="28">
        <f>'vCluster (Imported)'!A4851</f>
        <v>0</v>
      </c>
      <c r="L4851">
        <f t="shared" si="453"/>
        <v>0</v>
      </c>
      <c r="M4851">
        <f t="shared" si="454"/>
        <v>0</v>
      </c>
      <c r="N4851">
        <f t="shared" si="455"/>
        <v>0</v>
      </c>
      <c r="O4851" s="1">
        <f t="shared" si="456"/>
        <v>0</v>
      </c>
      <c r="P4851">
        <f>SUMIFS('vCluster (Imported)'!$G:$G,'vCluster (Imported)'!$A:$A,K4851)</f>
        <v>0</v>
      </c>
      <c r="Q4851">
        <f t="shared" si="457"/>
        <v>0</v>
      </c>
    </row>
    <row r="4852" spans="1:17" x14ac:dyDescent="0.3">
      <c r="A4852">
        <f t="shared" si="452"/>
        <v>4852</v>
      </c>
      <c r="B4852" t="str">
        <f>IF(HLOOKUP("Memory",'vInfo (Imported)'!$1:$5000,A4852,FALSE)&gt;0,HLOOKUP("Memory",'vInfo (Imported)'!$1:$5000,A4852,FALSE),"")</f>
        <v/>
      </c>
      <c r="C4852" t="str">
        <f>IF(HLOOKUP("CPUs",'vInfo (Imported)'!$1:$5000,A4852,FALSE)&gt;0,
HLOOKUP("CPUs",'vInfo (Imported)'!$1:$5000,A4852,FALSE),
"")</f>
        <v/>
      </c>
      <c r="D4852" t="str">
        <f>IF(HLOOKUP($D$1,'vInfo (Imported)'!$1:$5000,A4852,FALSE)&gt;0,
HLOOKUP($D$1,'vInfo (Imported)'!$1:$5000,A4852,FALSE),
"")</f>
        <v/>
      </c>
      <c r="E4852" t="str">
        <f>IF(HLOOKUP("Category",'vInfo (Imported)'!$1:$5000,A4852,FALSE)&gt;0,
HLOOKUP("Category",'vInfo (Imported)'!$1:$5000,A4852,FALSE),
"")</f>
        <v/>
      </c>
      <c r="F4852" t="str">
        <f>IF(HLOOKUP("OS according to the configuration file",'vInfo (Imported)'!$1:$5000,A4852,FALSE)&gt;0,
HLOOKUP("OS according to the configuration file",'vInfo (Imported)'!$1:$5000,A4852,FALSE),
"")</f>
        <v/>
      </c>
      <c r="G4852" s="1" t="str">
        <f>IF(HLOOKUP("Cluster",'vInfo (Imported)'!$1:$5000,A4852,FALSE)&gt;0,
HLOOKUP("Cluster",'vInfo (Imported)'!$1:$5000,A4852,FALSE),
"")</f>
        <v/>
      </c>
      <c r="K4852" s="28">
        <f>'vCluster (Imported)'!A4852</f>
        <v>0</v>
      </c>
      <c r="L4852">
        <f t="shared" si="453"/>
        <v>0</v>
      </c>
      <c r="M4852">
        <f t="shared" si="454"/>
        <v>0</v>
      </c>
      <c r="N4852">
        <f t="shared" si="455"/>
        <v>0</v>
      </c>
      <c r="O4852" s="1">
        <f t="shared" si="456"/>
        <v>0</v>
      </c>
      <c r="P4852">
        <f>SUMIFS('vCluster (Imported)'!$G:$G,'vCluster (Imported)'!$A:$A,K4852)</f>
        <v>0</v>
      </c>
      <c r="Q4852">
        <f t="shared" si="457"/>
        <v>0</v>
      </c>
    </row>
    <row r="4853" spans="1:17" x14ac:dyDescent="0.3">
      <c r="A4853">
        <f t="shared" si="452"/>
        <v>4853</v>
      </c>
      <c r="B4853" t="str">
        <f>IF(HLOOKUP("Memory",'vInfo (Imported)'!$1:$5000,A4853,FALSE)&gt;0,HLOOKUP("Memory",'vInfo (Imported)'!$1:$5000,A4853,FALSE),"")</f>
        <v/>
      </c>
      <c r="C4853" t="str">
        <f>IF(HLOOKUP("CPUs",'vInfo (Imported)'!$1:$5000,A4853,FALSE)&gt;0,
HLOOKUP("CPUs",'vInfo (Imported)'!$1:$5000,A4853,FALSE),
"")</f>
        <v/>
      </c>
      <c r="D4853" t="str">
        <f>IF(HLOOKUP($D$1,'vInfo (Imported)'!$1:$5000,A4853,FALSE)&gt;0,
HLOOKUP($D$1,'vInfo (Imported)'!$1:$5000,A4853,FALSE),
"")</f>
        <v/>
      </c>
      <c r="E4853" t="str">
        <f>IF(HLOOKUP("Category",'vInfo (Imported)'!$1:$5000,A4853,FALSE)&gt;0,
HLOOKUP("Category",'vInfo (Imported)'!$1:$5000,A4853,FALSE),
"")</f>
        <v/>
      </c>
      <c r="F4853" t="str">
        <f>IF(HLOOKUP("OS according to the configuration file",'vInfo (Imported)'!$1:$5000,A4853,FALSE)&gt;0,
HLOOKUP("OS according to the configuration file",'vInfo (Imported)'!$1:$5000,A4853,FALSE),
"")</f>
        <v/>
      </c>
      <c r="G4853" s="1" t="str">
        <f>IF(HLOOKUP("Cluster",'vInfo (Imported)'!$1:$5000,A4853,FALSE)&gt;0,
HLOOKUP("Cluster",'vInfo (Imported)'!$1:$5000,A4853,FALSE),
"")</f>
        <v/>
      </c>
      <c r="K4853" s="28">
        <f>'vCluster (Imported)'!A4853</f>
        <v>0</v>
      </c>
      <c r="L4853">
        <f t="shared" si="453"/>
        <v>0</v>
      </c>
      <c r="M4853">
        <f t="shared" si="454"/>
        <v>0</v>
      </c>
      <c r="N4853">
        <f t="shared" si="455"/>
        <v>0</v>
      </c>
      <c r="O4853" s="1">
        <f t="shared" si="456"/>
        <v>0</v>
      </c>
      <c r="P4853">
        <f>SUMIFS('vCluster (Imported)'!$G:$G,'vCluster (Imported)'!$A:$A,K4853)</f>
        <v>0</v>
      </c>
      <c r="Q4853">
        <f t="shared" si="457"/>
        <v>0</v>
      </c>
    </row>
    <row r="4854" spans="1:17" x14ac:dyDescent="0.3">
      <c r="A4854">
        <f t="shared" si="452"/>
        <v>4854</v>
      </c>
      <c r="B4854" t="str">
        <f>IF(HLOOKUP("Memory",'vInfo (Imported)'!$1:$5000,A4854,FALSE)&gt;0,HLOOKUP("Memory",'vInfo (Imported)'!$1:$5000,A4854,FALSE),"")</f>
        <v/>
      </c>
      <c r="C4854" t="str">
        <f>IF(HLOOKUP("CPUs",'vInfo (Imported)'!$1:$5000,A4854,FALSE)&gt;0,
HLOOKUP("CPUs",'vInfo (Imported)'!$1:$5000,A4854,FALSE),
"")</f>
        <v/>
      </c>
      <c r="D4854" t="str">
        <f>IF(HLOOKUP($D$1,'vInfo (Imported)'!$1:$5000,A4854,FALSE)&gt;0,
HLOOKUP($D$1,'vInfo (Imported)'!$1:$5000,A4854,FALSE),
"")</f>
        <v/>
      </c>
      <c r="E4854" t="str">
        <f>IF(HLOOKUP("Category",'vInfo (Imported)'!$1:$5000,A4854,FALSE)&gt;0,
HLOOKUP("Category",'vInfo (Imported)'!$1:$5000,A4854,FALSE),
"")</f>
        <v/>
      </c>
      <c r="F4854" t="str">
        <f>IF(HLOOKUP("OS according to the configuration file",'vInfo (Imported)'!$1:$5000,A4854,FALSE)&gt;0,
HLOOKUP("OS according to the configuration file",'vInfo (Imported)'!$1:$5000,A4854,FALSE),
"")</f>
        <v/>
      </c>
      <c r="G4854" s="1" t="str">
        <f>IF(HLOOKUP("Cluster",'vInfo (Imported)'!$1:$5000,A4854,FALSE)&gt;0,
HLOOKUP("Cluster",'vInfo (Imported)'!$1:$5000,A4854,FALSE),
"")</f>
        <v/>
      </c>
      <c r="K4854" s="28">
        <f>'vCluster (Imported)'!A4854</f>
        <v>0</v>
      </c>
      <c r="L4854">
        <f t="shared" si="453"/>
        <v>0</v>
      </c>
      <c r="M4854">
        <f t="shared" si="454"/>
        <v>0</v>
      </c>
      <c r="N4854">
        <f t="shared" si="455"/>
        <v>0</v>
      </c>
      <c r="O4854" s="1">
        <f t="shared" si="456"/>
        <v>0</v>
      </c>
      <c r="P4854">
        <f>SUMIFS('vCluster (Imported)'!$G:$G,'vCluster (Imported)'!$A:$A,K4854)</f>
        <v>0</v>
      </c>
      <c r="Q4854">
        <f t="shared" si="457"/>
        <v>0</v>
      </c>
    </row>
    <row r="4855" spans="1:17" x14ac:dyDescent="0.3">
      <c r="A4855">
        <f t="shared" si="452"/>
        <v>4855</v>
      </c>
      <c r="B4855" t="str">
        <f>IF(HLOOKUP("Memory",'vInfo (Imported)'!$1:$5000,A4855,FALSE)&gt;0,HLOOKUP("Memory",'vInfo (Imported)'!$1:$5000,A4855,FALSE),"")</f>
        <v/>
      </c>
      <c r="C4855" t="str">
        <f>IF(HLOOKUP("CPUs",'vInfo (Imported)'!$1:$5000,A4855,FALSE)&gt;0,
HLOOKUP("CPUs",'vInfo (Imported)'!$1:$5000,A4855,FALSE),
"")</f>
        <v/>
      </c>
      <c r="D4855" t="str">
        <f>IF(HLOOKUP($D$1,'vInfo (Imported)'!$1:$5000,A4855,FALSE)&gt;0,
HLOOKUP($D$1,'vInfo (Imported)'!$1:$5000,A4855,FALSE),
"")</f>
        <v/>
      </c>
      <c r="E4855" t="str">
        <f>IF(HLOOKUP("Category",'vInfo (Imported)'!$1:$5000,A4855,FALSE)&gt;0,
HLOOKUP("Category",'vInfo (Imported)'!$1:$5000,A4855,FALSE),
"")</f>
        <v/>
      </c>
      <c r="F4855" t="str">
        <f>IF(HLOOKUP("OS according to the configuration file",'vInfo (Imported)'!$1:$5000,A4855,FALSE)&gt;0,
HLOOKUP("OS according to the configuration file",'vInfo (Imported)'!$1:$5000,A4855,FALSE),
"")</f>
        <v/>
      </c>
      <c r="G4855" s="1" t="str">
        <f>IF(HLOOKUP("Cluster",'vInfo (Imported)'!$1:$5000,A4855,FALSE)&gt;0,
HLOOKUP("Cluster",'vInfo (Imported)'!$1:$5000,A4855,FALSE),
"")</f>
        <v/>
      </c>
      <c r="K4855" s="28">
        <f>'vCluster (Imported)'!A4855</f>
        <v>0</v>
      </c>
      <c r="L4855">
        <f t="shared" si="453"/>
        <v>0</v>
      </c>
      <c r="M4855">
        <f t="shared" si="454"/>
        <v>0</v>
      </c>
      <c r="N4855">
        <f t="shared" si="455"/>
        <v>0</v>
      </c>
      <c r="O4855" s="1">
        <f t="shared" si="456"/>
        <v>0</v>
      </c>
      <c r="P4855">
        <f>SUMIFS('vCluster (Imported)'!$G:$G,'vCluster (Imported)'!$A:$A,K4855)</f>
        <v>0</v>
      </c>
      <c r="Q4855">
        <f t="shared" si="457"/>
        <v>0</v>
      </c>
    </row>
    <row r="4856" spans="1:17" x14ac:dyDescent="0.3">
      <c r="A4856">
        <f t="shared" si="452"/>
        <v>4856</v>
      </c>
      <c r="B4856" t="str">
        <f>IF(HLOOKUP("Memory",'vInfo (Imported)'!$1:$5000,A4856,FALSE)&gt;0,HLOOKUP("Memory",'vInfo (Imported)'!$1:$5000,A4856,FALSE),"")</f>
        <v/>
      </c>
      <c r="C4856" t="str">
        <f>IF(HLOOKUP("CPUs",'vInfo (Imported)'!$1:$5000,A4856,FALSE)&gt;0,
HLOOKUP("CPUs",'vInfo (Imported)'!$1:$5000,A4856,FALSE),
"")</f>
        <v/>
      </c>
      <c r="D4856" t="str">
        <f>IF(HLOOKUP($D$1,'vInfo (Imported)'!$1:$5000,A4856,FALSE)&gt;0,
HLOOKUP($D$1,'vInfo (Imported)'!$1:$5000,A4856,FALSE),
"")</f>
        <v/>
      </c>
      <c r="E4856" t="str">
        <f>IF(HLOOKUP("Category",'vInfo (Imported)'!$1:$5000,A4856,FALSE)&gt;0,
HLOOKUP("Category",'vInfo (Imported)'!$1:$5000,A4856,FALSE),
"")</f>
        <v/>
      </c>
      <c r="F4856" t="str">
        <f>IF(HLOOKUP("OS according to the configuration file",'vInfo (Imported)'!$1:$5000,A4856,FALSE)&gt;0,
HLOOKUP("OS according to the configuration file",'vInfo (Imported)'!$1:$5000,A4856,FALSE),
"")</f>
        <v/>
      </c>
      <c r="G4856" s="1" t="str">
        <f>IF(HLOOKUP("Cluster",'vInfo (Imported)'!$1:$5000,A4856,FALSE)&gt;0,
HLOOKUP("Cluster",'vInfo (Imported)'!$1:$5000,A4856,FALSE),
"")</f>
        <v/>
      </c>
      <c r="K4856" s="28">
        <f>'vCluster (Imported)'!A4856</f>
        <v>0</v>
      </c>
      <c r="L4856">
        <f t="shared" si="453"/>
        <v>0</v>
      </c>
      <c r="M4856">
        <f t="shared" si="454"/>
        <v>0</v>
      </c>
      <c r="N4856">
        <f t="shared" si="455"/>
        <v>0</v>
      </c>
      <c r="O4856" s="1">
        <f t="shared" si="456"/>
        <v>0</v>
      </c>
      <c r="P4856">
        <f>SUMIFS('vCluster (Imported)'!$G:$G,'vCluster (Imported)'!$A:$A,K4856)</f>
        <v>0</v>
      </c>
      <c r="Q4856">
        <f t="shared" si="457"/>
        <v>0</v>
      </c>
    </row>
    <row r="4857" spans="1:17" x14ac:dyDescent="0.3">
      <c r="A4857">
        <f t="shared" si="452"/>
        <v>4857</v>
      </c>
      <c r="B4857" t="str">
        <f>IF(HLOOKUP("Memory",'vInfo (Imported)'!$1:$5000,A4857,FALSE)&gt;0,HLOOKUP("Memory",'vInfo (Imported)'!$1:$5000,A4857,FALSE),"")</f>
        <v/>
      </c>
      <c r="C4857" t="str">
        <f>IF(HLOOKUP("CPUs",'vInfo (Imported)'!$1:$5000,A4857,FALSE)&gt;0,
HLOOKUP("CPUs",'vInfo (Imported)'!$1:$5000,A4857,FALSE),
"")</f>
        <v/>
      </c>
      <c r="D4857" t="str">
        <f>IF(HLOOKUP($D$1,'vInfo (Imported)'!$1:$5000,A4857,FALSE)&gt;0,
HLOOKUP($D$1,'vInfo (Imported)'!$1:$5000,A4857,FALSE),
"")</f>
        <v/>
      </c>
      <c r="E4857" t="str">
        <f>IF(HLOOKUP("Category",'vInfo (Imported)'!$1:$5000,A4857,FALSE)&gt;0,
HLOOKUP("Category",'vInfo (Imported)'!$1:$5000,A4857,FALSE),
"")</f>
        <v/>
      </c>
      <c r="F4857" t="str">
        <f>IF(HLOOKUP("OS according to the configuration file",'vInfo (Imported)'!$1:$5000,A4857,FALSE)&gt;0,
HLOOKUP("OS according to the configuration file",'vInfo (Imported)'!$1:$5000,A4857,FALSE),
"")</f>
        <v/>
      </c>
      <c r="G4857" s="1" t="str">
        <f>IF(HLOOKUP("Cluster",'vInfo (Imported)'!$1:$5000,A4857,FALSE)&gt;0,
HLOOKUP("Cluster",'vInfo (Imported)'!$1:$5000,A4857,FALSE),
"")</f>
        <v/>
      </c>
      <c r="K4857" s="28">
        <f>'vCluster (Imported)'!A4857</f>
        <v>0</v>
      </c>
      <c r="L4857">
        <f t="shared" si="453"/>
        <v>0</v>
      </c>
      <c r="M4857">
        <f t="shared" si="454"/>
        <v>0</v>
      </c>
      <c r="N4857">
        <f t="shared" si="455"/>
        <v>0</v>
      </c>
      <c r="O4857" s="1">
        <f t="shared" si="456"/>
        <v>0</v>
      </c>
      <c r="P4857">
        <f>SUMIFS('vCluster (Imported)'!$G:$G,'vCluster (Imported)'!$A:$A,K4857)</f>
        <v>0</v>
      </c>
      <c r="Q4857">
        <f t="shared" si="457"/>
        <v>0</v>
      </c>
    </row>
    <row r="4858" spans="1:17" x14ac:dyDescent="0.3">
      <c r="A4858">
        <f t="shared" si="452"/>
        <v>4858</v>
      </c>
      <c r="B4858" t="str">
        <f>IF(HLOOKUP("Memory",'vInfo (Imported)'!$1:$5000,A4858,FALSE)&gt;0,HLOOKUP("Memory",'vInfo (Imported)'!$1:$5000,A4858,FALSE),"")</f>
        <v/>
      </c>
      <c r="C4858" t="str">
        <f>IF(HLOOKUP("CPUs",'vInfo (Imported)'!$1:$5000,A4858,FALSE)&gt;0,
HLOOKUP("CPUs",'vInfo (Imported)'!$1:$5000,A4858,FALSE),
"")</f>
        <v/>
      </c>
      <c r="D4858" t="str">
        <f>IF(HLOOKUP($D$1,'vInfo (Imported)'!$1:$5000,A4858,FALSE)&gt;0,
HLOOKUP($D$1,'vInfo (Imported)'!$1:$5000,A4858,FALSE),
"")</f>
        <v/>
      </c>
      <c r="E4858" t="str">
        <f>IF(HLOOKUP("Category",'vInfo (Imported)'!$1:$5000,A4858,FALSE)&gt;0,
HLOOKUP("Category",'vInfo (Imported)'!$1:$5000,A4858,FALSE),
"")</f>
        <v/>
      </c>
      <c r="F4858" t="str">
        <f>IF(HLOOKUP("OS according to the configuration file",'vInfo (Imported)'!$1:$5000,A4858,FALSE)&gt;0,
HLOOKUP("OS according to the configuration file",'vInfo (Imported)'!$1:$5000,A4858,FALSE),
"")</f>
        <v/>
      </c>
      <c r="G4858" s="1" t="str">
        <f>IF(HLOOKUP("Cluster",'vInfo (Imported)'!$1:$5000,A4858,FALSE)&gt;0,
HLOOKUP("Cluster",'vInfo (Imported)'!$1:$5000,A4858,FALSE),
"")</f>
        <v/>
      </c>
      <c r="K4858" s="28">
        <f>'vCluster (Imported)'!A4858</f>
        <v>0</v>
      </c>
      <c r="L4858">
        <f t="shared" si="453"/>
        <v>0</v>
      </c>
      <c r="M4858">
        <f t="shared" si="454"/>
        <v>0</v>
      </c>
      <c r="N4858">
        <f t="shared" si="455"/>
        <v>0</v>
      </c>
      <c r="O4858" s="1">
        <f t="shared" si="456"/>
        <v>0</v>
      </c>
      <c r="P4858">
        <f>SUMIFS('vCluster (Imported)'!$G:$G,'vCluster (Imported)'!$A:$A,K4858)</f>
        <v>0</v>
      </c>
      <c r="Q4858">
        <f t="shared" si="457"/>
        <v>0</v>
      </c>
    </row>
    <row r="4859" spans="1:17" x14ac:dyDescent="0.3">
      <c r="A4859">
        <f t="shared" si="452"/>
        <v>4859</v>
      </c>
      <c r="B4859" t="str">
        <f>IF(HLOOKUP("Memory",'vInfo (Imported)'!$1:$5000,A4859,FALSE)&gt;0,HLOOKUP("Memory",'vInfo (Imported)'!$1:$5000,A4859,FALSE),"")</f>
        <v/>
      </c>
      <c r="C4859" t="str">
        <f>IF(HLOOKUP("CPUs",'vInfo (Imported)'!$1:$5000,A4859,FALSE)&gt;0,
HLOOKUP("CPUs",'vInfo (Imported)'!$1:$5000,A4859,FALSE),
"")</f>
        <v/>
      </c>
      <c r="D4859" t="str">
        <f>IF(HLOOKUP($D$1,'vInfo (Imported)'!$1:$5000,A4859,FALSE)&gt;0,
HLOOKUP($D$1,'vInfo (Imported)'!$1:$5000,A4859,FALSE),
"")</f>
        <v/>
      </c>
      <c r="E4859" t="str">
        <f>IF(HLOOKUP("Category",'vInfo (Imported)'!$1:$5000,A4859,FALSE)&gt;0,
HLOOKUP("Category",'vInfo (Imported)'!$1:$5000,A4859,FALSE),
"")</f>
        <v/>
      </c>
      <c r="F4859" t="str">
        <f>IF(HLOOKUP("OS according to the configuration file",'vInfo (Imported)'!$1:$5000,A4859,FALSE)&gt;0,
HLOOKUP("OS according to the configuration file",'vInfo (Imported)'!$1:$5000,A4859,FALSE),
"")</f>
        <v/>
      </c>
      <c r="G4859" s="1" t="str">
        <f>IF(HLOOKUP("Cluster",'vInfo (Imported)'!$1:$5000,A4859,FALSE)&gt;0,
HLOOKUP("Cluster",'vInfo (Imported)'!$1:$5000,A4859,FALSE),
"")</f>
        <v/>
      </c>
      <c r="K4859" s="28">
        <f>'vCluster (Imported)'!A4859</f>
        <v>0</v>
      </c>
      <c r="L4859">
        <f t="shared" si="453"/>
        <v>0</v>
      </c>
      <c r="M4859">
        <f t="shared" si="454"/>
        <v>0</v>
      </c>
      <c r="N4859">
        <f t="shared" si="455"/>
        <v>0</v>
      </c>
      <c r="O4859" s="1">
        <f t="shared" si="456"/>
        <v>0</v>
      </c>
      <c r="P4859">
        <f>SUMIFS('vCluster (Imported)'!$G:$G,'vCluster (Imported)'!$A:$A,K4859)</f>
        <v>0</v>
      </c>
      <c r="Q4859">
        <f t="shared" si="457"/>
        <v>0</v>
      </c>
    </row>
    <row r="4860" spans="1:17" x14ac:dyDescent="0.3">
      <c r="A4860">
        <f t="shared" si="452"/>
        <v>4860</v>
      </c>
      <c r="B4860" t="str">
        <f>IF(HLOOKUP("Memory",'vInfo (Imported)'!$1:$5000,A4860,FALSE)&gt;0,HLOOKUP("Memory",'vInfo (Imported)'!$1:$5000,A4860,FALSE),"")</f>
        <v/>
      </c>
      <c r="C4860" t="str">
        <f>IF(HLOOKUP("CPUs",'vInfo (Imported)'!$1:$5000,A4860,FALSE)&gt;0,
HLOOKUP("CPUs",'vInfo (Imported)'!$1:$5000,A4860,FALSE),
"")</f>
        <v/>
      </c>
      <c r="D4860" t="str">
        <f>IF(HLOOKUP($D$1,'vInfo (Imported)'!$1:$5000,A4860,FALSE)&gt;0,
HLOOKUP($D$1,'vInfo (Imported)'!$1:$5000,A4860,FALSE),
"")</f>
        <v/>
      </c>
      <c r="E4860" t="str">
        <f>IF(HLOOKUP("Category",'vInfo (Imported)'!$1:$5000,A4860,FALSE)&gt;0,
HLOOKUP("Category",'vInfo (Imported)'!$1:$5000,A4860,FALSE),
"")</f>
        <v/>
      </c>
      <c r="F4860" t="str">
        <f>IF(HLOOKUP("OS according to the configuration file",'vInfo (Imported)'!$1:$5000,A4860,FALSE)&gt;0,
HLOOKUP("OS according to the configuration file",'vInfo (Imported)'!$1:$5000,A4860,FALSE),
"")</f>
        <v/>
      </c>
      <c r="G4860" s="1" t="str">
        <f>IF(HLOOKUP("Cluster",'vInfo (Imported)'!$1:$5000,A4860,FALSE)&gt;0,
HLOOKUP("Cluster",'vInfo (Imported)'!$1:$5000,A4860,FALSE),
"")</f>
        <v/>
      </c>
      <c r="K4860" s="28">
        <f>'vCluster (Imported)'!A4860</f>
        <v>0</v>
      </c>
      <c r="L4860">
        <f t="shared" si="453"/>
        <v>0</v>
      </c>
      <c r="M4860">
        <f t="shared" si="454"/>
        <v>0</v>
      </c>
      <c r="N4860">
        <f t="shared" si="455"/>
        <v>0</v>
      </c>
      <c r="O4860" s="1">
        <f t="shared" si="456"/>
        <v>0</v>
      </c>
      <c r="P4860">
        <f>SUMIFS('vCluster (Imported)'!$G:$G,'vCluster (Imported)'!$A:$A,K4860)</f>
        <v>0</v>
      </c>
      <c r="Q4860">
        <f t="shared" si="457"/>
        <v>0</v>
      </c>
    </row>
    <row r="4861" spans="1:17" x14ac:dyDescent="0.3">
      <c r="A4861">
        <f t="shared" si="452"/>
        <v>4861</v>
      </c>
      <c r="B4861" t="str">
        <f>IF(HLOOKUP("Memory",'vInfo (Imported)'!$1:$5000,A4861,FALSE)&gt;0,HLOOKUP("Memory",'vInfo (Imported)'!$1:$5000,A4861,FALSE),"")</f>
        <v/>
      </c>
      <c r="C4861" t="str">
        <f>IF(HLOOKUP("CPUs",'vInfo (Imported)'!$1:$5000,A4861,FALSE)&gt;0,
HLOOKUP("CPUs",'vInfo (Imported)'!$1:$5000,A4861,FALSE),
"")</f>
        <v/>
      </c>
      <c r="D4861" t="str">
        <f>IF(HLOOKUP($D$1,'vInfo (Imported)'!$1:$5000,A4861,FALSE)&gt;0,
HLOOKUP($D$1,'vInfo (Imported)'!$1:$5000,A4861,FALSE),
"")</f>
        <v/>
      </c>
      <c r="E4861" t="str">
        <f>IF(HLOOKUP("Category",'vInfo (Imported)'!$1:$5000,A4861,FALSE)&gt;0,
HLOOKUP("Category",'vInfo (Imported)'!$1:$5000,A4861,FALSE),
"")</f>
        <v/>
      </c>
      <c r="F4861" t="str">
        <f>IF(HLOOKUP("OS according to the configuration file",'vInfo (Imported)'!$1:$5000,A4861,FALSE)&gt;0,
HLOOKUP("OS according to the configuration file",'vInfo (Imported)'!$1:$5000,A4861,FALSE),
"")</f>
        <v/>
      </c>
      <c r="G4861" s="1" t="str">
        <f>IF(HLOOKUP("Cluster",'vInfo (Imported)'!$1:$5000,A4861,FALSE)&gt;0,
HLOOKUP("Cluster",'vInfo (Imported)'!$1:$5000,A4861,FALSE),
"")</f>
        <v/>
      </c>
      <c r="K4861" s="28">
        <f>'vCluster (Imported)'!A4861</f>
        <v>0</v>
      </c>
      <c r="L4861">
        <f t="shared" si="453"/>
        <v>0</v>
      </c>
      <c r="M4861">
        <f t="shared" si="454"/>
        <v>0</v>
      </c>
      <c r="N4861">
        <f t="shared" si="455"/>
        <v>0</v>
      </c>
      <c r="O4861" s="1">
        <f t="shared" si="456"/>
        <v>0</v>
      </c>
      <c r="P4861">
        <f>SUMIFS('vCluster (Imported)'!$G:$G,'vCluster (Imported)'!$A:$A,K4861)</f>
        <v>0</v>
      </c>
      <c r="Q4861">
        <f t="shared" si="457"/>
        <v>0</v>
      </c>
    </row>
    <row r="4862" spans="1:17" x14ac:dyDescent="0.3">
      <c r="A4862">
        <f t="shared" si="452"/>
        <v>4862</v>
      </c>
      <c r="B4862" t="str">
        <f>IF(HLOOKUP("Memory",'vInfo (Imported)'!$1:$5000,A4862,FALSE)&gt;0,HLOOKUP("Memory",'vInfo (Imported)'!$1:$5000,A4862,FALSE),"")</f>
        <v/>
      </c>
      <c r="C4862" t="str">
        <f>IF(HLOOKUP("CPUs",'vInfo (Imported)'!$1:$5000,A4862,FALSE)&gt;0,
HLOOKUP("CPUs",'vInfo (Imported)'!$1:$5000,A4862,FALSE),
"")</f>
        <v/>
      </c>
      <c r="D4862" t="str">
        <f>IF(HLOOKUP($D$1,'vInfo (Imported)'!$1:$5000,A4862,FALSE)&gt;0,
HLOOKUP($D$1,'vInfo (Imported)'!$1:$5000,A4862,FALSE),
"")</f>
        <v/>
      </c>
      <c r="E4862" t="str">
        <f>IF(HLOOKUP("Category",'vInfo (Imported)'!$1:$5000,A4862,FALSE)&gt;0,
HLOOKUP("Category",'vInfo (Imported)'!$1:$5000,A4862,FALSE),
"")</f>
        <v/>
      </c>
      <c r="F4862" t="str">
        <f>IF(HLOOKUP("OS according to the configuration file",'vInfo (Imported)'!$1:$5000,A4862,FALSE)&gt;0,
HLOOKUP("OS according to the configuration file",'vInfo (Imported)'!$1:$5000,A4862,FALSE),
"")</f>
        <v/>
      </c>
      <c r="G4862" s="1" t="str">
        <f>IF(HLOOKUP("Cluster",'vInfo (Imported)'!$1:$5000,A4862,FALSE)&gt;0,
HLOOKUP("Cluster",'vInfo (Imported)'!$1:$5000,A4862,FALSE),
"")</f>
        <v/>
      </c>
      <c r="K4862" s="28">
        <f>'vCluster (Imported)'!A4862</f>
        <v>0</v>
      </c>
      <c r="L4862">
        <f t="shared" si="453"/>
        <v>0</v>
      </c>
      <c r="M4862">
        <f t="shared" si="454"/>
        <v>0</v>
      </c>
      <c r="N4862">
        <f t="shared" si="455"/>
        <v>0</v>
      </c>
      <c r="O4862" s="1">
        <f t="shared" si="456"/>
        <v>0</v>
      </c>
      <c r="P4862">
        <f>SUMIFS('vCluster (Imported)'!$G:$G,'vCluster (Imported)'!$A:$A,K4862)</f>
        <v>0</v>
      </c>
      <c r="Q4862">
        <f t="shared" si="457"/>
        <v>0</v>
      </c>
    </row>
    <row r="4863" spans="1:17" x14ac:dyDescent="0.3">
      <c r="A4863">
        <f t="shared" si="452"/>
        <v>4863</v>
      </c>
      <c r="B4863" t="str">
        <f>IF(HLOOKUP("Memory",'vInfo (Imported)'!$1:$5000,A4863,FALSE)&gt;0,HLOOKUP("Memory",'vInfo (Imported)'!$1:$5000,A4863,FALSE),"")</f>
        <v/>
      </c>
      <c r="C4863" t="str">
        <f>IF(HLOOKUP("CPUs",'vInfo (Imported)'!$1:$5000,A4863,FALSE)&gt;0,
HLOOKUP("CPUs",'vInfo (Imported)'!$1:$5000,A4863,FALSE),
"")</f>
        <v/>
      </c>
      <c r="D4863" t="str">
        <f>IF(HLOOKUP($D$1,'vInfo (Imported)'!$1:$5000,A4863,FALSE)&gt;0,
HLOOKUP($D$1,'vInfo (Imported)'!$1:$5000,A4863,FALSE),
"")</f>
        <v/>
      </c>
      <c r="E4863" t="str">
        <f>IF(HLOOKUP("Category",'vInfo (Imported)'!$1:$5000,A4863,FALSE)&gt;0,
HLOOKUP("Category",'vInfo (Imported)'!$1:$5000,A4863,FALSE),
"")</f>
        <v/>
      </c>
      <c r="F4863" t="str">
        <f>IF(HLOOKUP("OS according to the configuration file",'vInfo (Imported)'!$1:$5000,A4863,FALSE)&gt;0,
HLOOKUP("OS according to the configuration file",'vInfo (Imported)'!$1:$5000,A4863,FALSE),
"")</f>
        <v/>
      </c>
      <c r="G4863" s="1" t="str">
        <f>IF(HLOOKUP("Cluster",'vInfo (Imported)'!$1:$5000,A4863,FALSE)&gt;0,
HLOOKUP("Cluster",'vInfo (Imported)'!$1:$5000,A4863,FALSE),
"")</f>
        <v/>
      </c>
      <c r="K4863" s="28">
        <f>'vCluster (Imported)'!A4863</f>
        <v>0</v>
      </c>
      <c r="L4863">
        <f t="shared" si="453"/>
        <v>0</v>
      </c>
      <c r="M4863">
        <f t="shared" si="454"/>
        <v>0</v>
      </c>
      <c r="N4863">
        <f t="shared" si="455"/>
        <v>0</v>
      </c>
      <c r="O4863" s="1">
        <f t="shared" si="456"/>
        <v>0</v>
      </c>
      <c r="P4863">
        <f>SUMIFS('vCluster (Imported)'!$G:$G,'vCluster (Imported)'!$A:$A,K4863)</f>
        <v>0</v>
      </c>
      <c r="Q4863">
        <f t="shared" si="457"/>
        <v>0</v>
      </c>
    </row>
    <row r="4864" spans="1:17" x14ac:dyDescent="0.3">
      <c r="A4864">
        <f t="shared" si="452"/>
        <v>4864</v>
      </c>
      <c r="B4864" t="str">
        <f>IF(HLOOKUP("Memory",'vInfo (Imported)'!$1:$5000,A4864,FALSE)&gt;0,HLOOKUP("Memory",'vInfo (Imported)'!$1:$5000,A4864,FALSE),"")</f>
        <v/>
      </c>
      <c r="C4864" t="str">
        <f>IF(HLOOKUP("CPUs",'vInfo (Imported)'!$1:$5000,A4864,FALSE)&gt;0,
HLOOKUP("CPUs",'vInfo (Imported)'!$1:$5000,A4864,FALSE),
"")</f>
        <v/>
      </c>
      <c r="D4864" t="str">
        <f>IF(HLOOKUP($D$1,'vInfo (Imported)'!$1:$5000,A4864,FALSE)&gt;0,
HLOOKUP($D$1,'vInfo (Imported)'!$1:$5000,A4864,FALSE),
"")</f>
        <v/>
      </c>
      <c r="E4864" t="str">
        <f>IF(HLOOKUP("Category",'vInfo (Imported)'!$1:$5000,A4864,FALSE)&gt;0,
HLOOKUP("Category",'vInfo (Imported)'!$1:$5000,A4864,FALSE),
"")</f>
        <v/>
      </c>
      <c r="F4864" t="str">
        <f>IF(HLOOKUP("OS according to the configuration file",'vInfo (Imported)'!$1:$5000,A4864,FALSE)&gt;0,
HLOOKUP("OS according to the configuration file",'vInfo (Imported)'!$1:$5000,A4864,FALSE),
"")</f>
        <v/>
      </c>
      <c r="G4864" s="1" t="str">
        <f>IF(HLOOKUP("Cluster",'vInfo (Imported)'!$1:$5000,A4864,FALSE)&gt;0,
HLOOKUP("Cluster",'vInfo (Imported)'!$1:$5000,A4864,FALSE),
"")</f>
        <v/>
      </c>
      <c r="K4864" s="28">
        <f>'vCluster (Imported)'!A4864</f>
        <v>0</v>
      </c>
      <c r="L4864">
        <f t="shared" si="453"/>
        <v>0</v>
      </c>
      <c r="M4864">
        <f t="shared" si="454"/>
        <v>0</v>
      </c>
      <c r="N4864">
        <f t="shared" si="455"/>
        <v>0</v>
      </c>
      <c r="O4864" s="1">
        <f t="shared" si="456"/>
        <v>0</v>
      </c>
      <c r="P4864">
        <f>SUMIFS('vCluster (Imported)'!$G:$G,'vCluster (Imported)'!$A:$A,K4864)</f>
        <v>0</v>
      </c>
      <c r="Q4864">
        <f t="shared" si="457"/>
        <v>0</v>
      </c>
    </row>
    <row r="4865" spans="1:17" x14ac:dyDescent="0.3">
      <c r="A4865">
        <f t="shared" si="452"/>
        <v>4865</v>
      </c>
      <c r="B4865" t="str">
        <f>IF(HLOOKUP("Memory",'vInfo (Imported)'!$1:$5000,A4865,FALSE)&gt;0,HLOOKUP("Memory",'vInfo (Imported)'!$1:$5000,A4865,FALSE),"")</f>
        <v/>
      </c>
      <c r="C4865" t="str">
        <f>IF(HLOOKUP("CPUs",'vInfo (Imported)'!$1:$5000,A4865,FALSE)&gt;0,
HLOOKUP("CPUs",'vInfo (Imported)'!$1:$5000,A4865,FALSE),
"")</f>
        <v/>
      </c>
      <c r="D4865" t="str">
        <f>IF(HLOOKUP($D$1,'vInfo (Imported)'!$1:$5000,A4865,FALSE)&gt;0,
HLOOKUP($D$1,'vInfo (Imported)'!$1:$5000,A4865,FALSE),
"")</f>
        <v/>
      </c>
      <c r="E4865" t="str">
        <f>IF(HLOOKUP("Category",'vInfo (Imported)'!$1:$5000,A4865,FALSE)&gt;0,
HLOOKUP("Category",'vInfo (Imported)'!$1:$5000,A4865,FALSE),
"")</f>
        <v/>
      </c>
      <c r="F4865" t="str">
        <f>IF(HLOOKUP("OS according to the configuration file",'vInfo (Imported)'!$1:$5000,A4865,FALSE)&gt;0,
HLOOKUP("OS according to the configuration file",'vInfo (Imported)'!$1:$5000,A4865,FALSE),
"")</f>
        <v/>
      </c>
      <c r="G4865" s="1" t="str">
        <f>IF(HLOOKUP("Cluster",'vInfo (Imported)'!$1:$5000,A4865,FALSE)&gt;0,
HLOOKUP("Cluster",'vInfo (Imported)'!$1:$5000,A4865,FALSE),
"")</f>
        <v/>
      </c>
      <c r="K4865" s="28">
        <f>'vCluster (Imported)'!A4865</f>
        <v>0</v>
      </c>
      <c r="L4865">
        <f t="shared" si="453"/>
        <v>0</v>
      </c>
      <c r="M4865">
        <f t="shared" si="454"/>
        <v>0</v>
      </c>
      <c r="N4865">
        <f t="shared" si="455"/>
        <v>0</v>
      </c>
      <c r="O4865" s="1">
        <f t="shared" si="456"/>
        <v>0</v>
      </c>
      <c r="P4865">
        <f>SUMIFS('vCluster (Imported)'!$G:$G,'vCluster (Imported)'!$A:$A,K4865)</f>
        <v>0</v>
      </c>
      <c r="Q4865">
        <f t="shared" si="457"/>
        <v>0</v>
      </c>
    </row>
    <row r="4866" spans="1:17" x14ac:dyDescent="0.3">
      <c r="A4866">
        <f t="shared" ref="A4866:A4929" si="458">A4865+1</f>
        <v>4866</v>
      </c>
      <c r="B4866" t="str">
        <f>IF(HLOOKUP("Memory",'vInfo (Imported)'!$1:$5000,A4866,FALSE)&gt;0,HLOOKUP("Memory",'vInfo (Imported)'!$1:$5000,A4866,FALSE),"")</f>
        <v/>
      </c>
      <c r="C4866" t="str">
        <f>IF(HLOOKUP("CPUs",'vInfo (Imported)'!$1:$5000,A4866,FALSE)&gt;0,
HLOOKUP("CPUs",'vInfo (Imported)'!$1:$5000,A4866,FALSE),
"")</f>
        <v/>
      </c>
      <c r="D4866" t="str">
        <f>IF(HLOOKUP($D$1,'vInfo (Imported)'!$1:$5000,A4866,FALSE)&gt;0,
HLOOKUP($D$1,'vInfo (Imported)'!$1:$5000,A4866,FALSE),
"")</f>
        <v/>
      </c>
      <c r="E4866" t="str">
        <f>IF(HLOOKUP("Category",'vInfo (Imported)'!$1:$5000,A4866,FALSE)&gt;0,
HLOOKUP("Category",'vInfo (Imported)'!$1:$5000,A4866,FALSE),
"")</f>
        <v/>
      </c>
      <c r="F4866" t="str">
        <f>IF(HLOOKUP("OS according to the configuration file",'vInfo (Imported)'!$1:$5000,A4866,FALSE)&gt;0,
HLOOKUP("OS according to the configuration file",'vInfo (Imported)'!$1:$5000,A4866,FALSE),
"")</f>
        <v/>
      </c>
      <c r="G4866" s="1" t="str">
        <f>IF(HLOOKUP("Cluster",'vInfo (Imported)'!$1:$5000,A4866,FALSE)&gt;0,
HLOOKUP("Cluster",'vInfo (Imported)'!$1:$5000,A4866,FALSE),
"")</f>
        <v/>
      </c>
      <c r="K4866" s="28">
        <f>'vCluster (Imported)'!A4866</f>
        <v>0</v>
      </c>
      <c r="L4866">
        <f t="shared" ref="L4866:L4929" si="459">COUNTIFS(G:G,K4866,$E:$E,$L$1)</f>
        <v>0</v>
      </c>
      <c r="M4866">
        <f t="shared" ref="M4866:M4929" si="460">COUNTIFS(G:G,K4866,$E:$E,$M$1)</f>
        <v>0</v>
      </c>
      <c r="N4866">
        <f t="shared" ref="N4866:N4929" si="461">COUNTIFS(G:G,K4866,$E:$E,$N$1)</f>
        <v>0</v>
      </c>
      <c r="O4866" s="1">
        <f t="shared" ref="O4866:O4929" si="462">COUNTIFS(G:G,K4866,$E:$E,$O$1)</f>
        <v>0</v>
      </c>
      <c r="P4866">
        <f>SUMIFS('vCluster (Imported)'!$G:$G,'vCluster (Imported)'!$A:$A,K4866)</f>
        <v>0</v>
      </c>
      <c r="Q4866">
        <f t="shared" ref="Q4866:Q4929" si="463">IF(L4866&gt;0,P4866,0)</f>
        <v>0</v>
      </c>
    </row>
    <row r="4867" spans="1:17" x14ac:dyDescent="0.3">
      <c r="A4867">
        <f t="shared" si="458"/>
        <v>4867</v>
      </c>
      <c r="B4867" t="str">
        <f>IF(HLOOKUP("Memory",'vInfo (Imported)'!$1:$5000,A4867,FALSE)&gt;0,HLOOKUP("Memory",'vInfo (Imported)'!$1:$5000,A4867,FALSE),"")</f>
        <v/>
      </c>
      <c r="C4867" t="str">
        <f>IF(HLOOKUP("CPUs",'vInfo (Imported)'!$1:$5000,A4867,FALSE)&gt;0,
HLOOKUP("CPUs",'vInfo (Imported)'!$1:$5000,A4867,FALSE),
"")</f>
        <v/>
      </c>
      <c r="D4867" t="str">
        <f>IF(HLOOKUP($D$1,'vInfo (Imported)'!$1:$5000,A4867,FALSE)&gt;0,
HLOOKUP($D$1,'vInfo (Imported)'!$1:$5000,A4867,FALSE),
"")</f>
        <v/>
      </c>
      <c r="E4867" t="str">
        <f>IF(HLOOKUP("Category",'vInfo (Imported)'!$1:$5000,A4867,FALSE)&gt;0,
HLOOKUP("Category",'vInfo (Imported)'!$1:$5000,A4867,FALSE),
"")</f>
        <v/>
      </c>
      <c r="F4867" t="str">
        <f>IF(HLOOKUP("OS according to the configuration file",'vInfo (Imported)'!$1:$5000,A4867,FALSE)&gt;0,
HLOOKUP("OS according to the configuration file",'vInfo (Imported)'!$1:$5000,A4867,FALSE),
"")</f>
        <v/>
      </c>
      <c r="G4867" s="1" t="str">
        <f>IF(HLOOKUP("Cluster",'vInfo (Imported)'!$1:$5000,A4867,FALSE)&gt;0,
HLOOKUP("Cluster",'vInfo (Imported)'!$1:$5000,A4867,FALSE),
"")</f>
        <v/>
      </c>
      <c r="K4867" s="28">
        <f>'vCluster (Imported)'!A4867</f>
        <v>0</v>
      </c>
      <c r="L4867">
        <f t="shared" si="459"/>
        <v>0</v>
      </c>
      <c r="M4867">
        <f t="shared" si="460"/>
        <v>0</v>
      </c>
      <c r="N4867">
        <f t="shared" si="461"/>
        <v>0</v>
      </c>
      <c r="O4867" s="1">
        <f t="shared" si="462"/>
        <v>0</v>
      </c>
      <c r="P4867">
        <f>SUMIFS('vCluster (Imported)'!$G:$G,'vCluster (Imported)'!$A:$A,K4867)</f>
        <v>0</v>
      </c>
      <c r="Q4867">
        <f t="shared" si="463"/>
        <v>0</v>
      </c>
    </row>
    <row r="4868" spans="1:17" x14ac:dyDescent="0.3">
      <c r="A4868">
        <f t="shared" si="458"/>
        <v>4868</v>
      </c>
      <c r="B4868" t="str">
        <f>IF(HLOOKUP("Memory",'vInfo (Imported)'!$1:$5000,A4868,FALSE)&gt;0,HLOOKUP("Memory",'vInfo (Imported)'!$1:$5000,A4868,FALSE),"")</f>
        <v/>
      </c>
      <c r="C4868" t="str">
        <f>IF(HLOOKUP("CPUs",'vInfo (Imported)'!$1:$5000,A4868,FALSE)&gt;0,
HLOOKUP("CPUs",'vInfo (Imported)'!$1:$5000,A4868,FALSE),
"")</f>
        <v/>
      </c>
      <c r="D4868" t="str">
        <f>IF(HLOOKUP($D$1,'vInfo (Imported)'!$1:$5000,A4868,FALSE)&gt;0,
HLOOKUP($D$1,'vInfo (Imported)'!$1:$5000,A4868,FALSE),
"")</f>
        <v/>
      </c>
      <c r="E4868" t="str">
        <f>IF(HLOOKUP("Category",'vInfo (Imported)'!$1:$5000,A4868,FALSE)&gt;0,
HLOOKUP("Category",'vInfo (Imported)'!$1:$5000,A4868,FALSE),
"")</f>
        <v/>
      </c>
      <c r="F4868" t="str">
        <f>IF(HLOOKUP("OS according to the configuration file",'vInfo (Imported)'!$1:$5000,A4868,FALSE)&gt;0,
HLOOKUP("OS according to the configuration file",'vInfo (Imported)'!$1:$5000,A4868,FALSE),
"")</f>
        <v/>
      </c>
      <c r="G4868" s="1" t="str">
        <f>IF(HLOOKUP("Cluster",'vInfo (Imported)'!$1:$5000,A4868,FALSE)&gt;0,
HLOOKUP("Cluster",'vInfo (Imported)'!$1:$5000,A4868,FALSE),
"")</f>
        <v/>
      </c>
      <c r="K4868" s="28">
        <f>'vCluster (Imported)'!A4868</f>
        <v>0</v>
      </c>
      <c r="L4868">
        <f t="shared" si="459"/>
        <v>0</v>
      </c>
      <c r="M4868">
        <f t="shared" si="460"/>
        <v>0</v>
      </c>
      <c r="N4868">
        <f t="shared" si="461"/>
        <v>0</v>
      </c>
      <c r="O4868" s="1">
        <f t="shared" si="462"/>
        <v>0</v>
      </c>
      <c r="P4868">
        <f>SUMIFS('vCluster (Imported)'!$G:$G,'vCluster (Imported)'!$A:$A,K4868)</f>
        <v>0</v>
      </c>
      <c r="Q4868">
        <f t="shared" si="463"/>
        <v>0</v>
      </c>
    </row>
    <row r="4869" spans="1:17" x14ac:dyDescent="0.3">
      <c r="A4869">
        <f t="shared" si="458"/>
        <v>4869</v>
      </c>
      <c r="B4869" t="str">
        <f>IF(HLOOKUP("Memory",'vInfo (Imported)'!$1:$5000,A4869,FALSE)&gt;0,HLOOKUP("Memory",'vInfo (Imported)'!$1:$5000,A4869,FALSE),"")</f>
        <v/>
      </c>
      <c r="C4869" t="str">
        <f>IF(HLOOKUP("CPUs",'vInfo (Imported)'!$1:$5000,A4869,FALSE)&gt;0,
HLOOKUP("CPUs",'vInfo (Imported)'!$1:$5000,A4869,FALSE),
"")</f>
        <v/>
      </c>
      <c r="D4869" t="str">
        <f>IF(HLOOKUP($D$1,'vInfo (Imported)'!$1:$5000,A4869,FALSE)&gt;0,
HLOOKUP($D$1,'vInfo (Imported)'!$1:$5000,A4869,FALSE),
"")</f>
        <v/>
      </c>
      <c r="E4869" t="str">
        <f>IF(HLOOKUP("Category",'vInfo (Imported)'!$1:$5000,A4869,FALSE)&gt;0,
HLOOKUP("Category",'vInfo (Imported)'!$1:$5000,A4869,FALSE),
"")</f>
        <v/>
      </c>
      <c r="F4869" t="str">
        <f>IF(HLOOKUP("OS according to the configuration file",'vInfo (Imported)'!$1:$5000,A4869,FALSE)&gt;0,
HLOOKUP("OS according to the configuration file",'vInfo (Imported)'!$1:$5000,A4869,FALSE),
"")</f>
        <v/>
      </c>
      <c r="G4869" s="1" t="str">
        <f>IF(HLOOKUP("Cluster",'vInfo (Imported)'!$1:$5000,A4869,FALSE)&gt;0,
HLOOKUP("Cluster",'vInfo (Imported)'!$1:$5000,A4869,FALSE),
"")</f>
        <v/>
      </c>
      <c r="K4869" s="28">
        <f>'vCluster (Imported)'!A4869</f>
        <v>0</v>
      </c>
      <c r="L4869">
        <f t="shared" si="459"/>
        <v>0</v>
      </c>
      <c r="M4869">
        <f t="shared" si="460"/>
        <v>0</v>
      </c>
      <c r="N4869">
        <f t="shared" si="461"/>
        <v>0</v>
      </c>
      <c r="O4869" s="1">
        <f t="shared" si="462"/>
        <v>0</v>
      </c>
      <c r="P4869">
        <f>SUMIFS('vCluster (Imported)'!$G:$G,'vCluster (Imported)'!$A:$A,K4869)</f>
        <v>0</v>
      </c>
      <c r="Q4869">
        <f t="shared" si="463"/>
        <v>0</v>
      </c>
    </row>
    <row r="4870" spans="1:17" x14ac:dyDescent="0.3">
      <c r="A4870">
        <f t="shared" si="458"/>
        <v>4870</v>
      </c>
      <c r="B4870" t="str">
        <f>IF(HLOOKUP("Memory",'vInfo (Imported)'!$1:$5000,A4870,FALSE)&gt;0,HLOOKUP("Memory",'vInfo (Imported)'!$1:$5000,A4870,FALSE),"")</f>
        <v/>
      </c>
      <c r="C4870" t="str">
        <f>IF(HLOOKUP("CPUs",'vInfo (Imported)'!$1:$5000,A4870,FALSE)&gt;0,
HLOOKUP("CPUs",'vInfo (Imported)'!$1:$5000,A4870,FALSE),
"")</f>
        <v/>
      </c>
      <c r="D4870" t="str">
        <f>IF(HLOOKUP($D$1,'vInfo (Imported)'!$1:$5000,A4870,FALSE)&gt;0,
HLOOKUP($D$1,'vInfo (Imported)'!$1:$5000,A4870,FALSE),
"")</f>
        <v/>
      </c>
      <c r="E4870" t="str">
        <f>IF(HLOOKUP("Category",'vInfo (Imported)'!$1:$5000,A4870,FALSE)&gt;0,
HLOOKUP("Category",'vInfo (Imported)'!$1:$5000,A4870,FALSE),
"")</f>
        <v/>
      </c>
      <c r="F4870" t="str">
        <f>IF(HLOOKUP("OS according to the configuration file",'vInfo (Imported)'!$1:$5000,A4870,FALSE)&gt;0,
HLOOKUP("OS according to the configuration file",'vInfo (Imported)'!$1:$5000,A4870,FALSE),
"")</f>
        <v/>
      </c>
      <c r="G4870" s="1" t="str">
        <f>IF(HLOOKUP("Cluster",'vInfo (Imported)'!$1:$5000,A4870,FALSE)&gt;0,
HLOOKUP("Cluster",'vInfo (Imported)'!$1:$5000,A4870,FALSE),
"")</f>
        <v/>
      </c>
      <c r="K4870" s="28">
        <f>'vCluster (Imported)'!A4870</f>
        <v>0</v>
      </c>
      <c r="L4870">
        <f t="shared" si="459"/>
        <v>0</v>
      </c>
      <c r="M4870">
        <f t="shared" si="460"/>
        <v>0</v>
      </c>
      <c r="N4870">
        <f t="shared" si="461"/>
        <v>0</v>
      </c>
      <c r="O4870" s="1">
        <f t="shared" si="462"/>
        <v>0</v>
      </c>
      <c r="P4870">
        <f>SUMIFS('vCluster (Imported)'!$G:$G,'vCluster (Imported)'!$A:$A,K4870)</f>
        <v>0</v>
      </c>
      <c r="Q4870">
        <f t="shared" si="463"/>
        <v>0</v>
      </c>
    </row>
    <row r="4871" spans="1:17" x14ac:dyDescent="0.3">
      <c r="A4871">
        <f t="shared" si="458"/>
        <v>4871</v>
      </c>
      <c r="B4871" t="str">
        <f>IF(HLOOKUP("Memory",'vInfo (Imported)'!$1:$5000,A4871,FALSE)&gt;0,HLOOKUP("Memory",'vInfo (Imported)'!$1:$5000,A4871,FALSE),"")</f>
        <v/>
      </c>
      <c r="C4871" t="str">
        <f>IF(HLOOKUP("CPUs",'vInfo (Imported)'!$1:$5000,A4871,FALSE)&gt;0,
HLOOKUP("CPUs",'vInfo (Imported)'!$1:$5000,A4871,FALSE),
"")</f>
        <v/>
      </c>
      <c r="D4871" t="str">
        <f>IF(HLOOKUP($D$1,'vInfo (Imported)'!$1:$5000,A4871,FALSE)&gt;0,
HLOOKUP($D$1,'vInfo (Imported)'!$1:$5000,A4871,FALSE),
"")</f>
        <v/>
      </c>
      <c r="E4871" t="str">
        <f>IF(HLOOKUP("Category",'vInfo (Imported)'!$1:$5000,A4871,FALSE)&gt;0,
HLOOKUP("Category",'vInfo (Imported)'!$1:$5000,A4871,FALSE),
"")</f>
        <v/>
      </c>
      <c r="F4871" t="str">
        <f>IF(HLOOKUP("OS according to the configuration file",'vInfo (Imported)'!$1:$5000,A4871,FALSE)&gt;0,
HLOOKUP("OS according to the configuration file",'vInfo (Imported)'!$1:$5000,A4871,FALSE),
"")</f>
        <v/>
      </c>
      <c r="G4871" s="1" t="str">
        <f>IF(HLOOKUP("Cluster",'vInfo (Imported)'!$1:$5000,A4871,FALSE)&gt;0,
HLOOKUP("Cluster",'vInfo (Imported)'!$1:$5000,A4871,FALSE),
"")</f>
        <v/>
      </c>
      <c r="K4871" s="28">
        <f>'vCluster (Imported)'!A4871</f>
        <v>0</v>
      </c>
      <c r="L4871">
        <f t="shared" si="459"/>
        <v>0</v>
      </c>
      <c r="M4871">
        <f t="shared" si="460"/>
        <v>0</v>
      </c>
      <c r="N4871">
        <f t="shared" si="461"/>
        <v>0</v>
      </c>
      <c r="O4871" s="1">
        <f t="shared" si="462"/>
        <v>0</v>
      </c>
      <c r="P4871">
        <f>SUMIFS('vCluster (Imported)'!$G:$G,'vCluster (Imported)'!$A:$A,K4871)</f>
        <v>0</v>
      </c>
      <c r="Q4871">
        <f t="shared" si="463"/>
        <v>0</v>
      </c>
    </row>
    <row r="4872" spans="1:17" x14ac:dyDescent="0.3">
      <c r="A4872">
        <f t="shared" si="458"/>
        <v>4872</v>
      </c>
      <c r="B4872" t="str">
        <f>IF(HLOOKUP("Memory",'vInfo (Imported)'!$1:$5000,A4872,FALSE)&gt;0,HLOOKUP("Memory",'vInfo (Imported)'!$1:$5000,A4872,FALSE),"")</f>
        <v/>
      </c>
      <c r="C4872" t="str">
        <f>IF(HLOOKUP("CPUs",'vInfo (Imported)'!$1:$5000,A4872,FALSE)&gt;0,
HLOOKUP("CPUs",'vInfo (Imported)'!$1:$5000,A4872,FALSE),
"")</f>
        <v/>
      </c>
      <c r="D4872" t="str">
        <f>IF(HLOOKUP($D$1,'vInfo (Imported)'!$1:$5000,A4872,FALSE)&gt;0,
HLOOKUP($D$1,'vInfo (Imported)'!$1:$5000,A4872,FALSE),
"")</f>
        <v/>
      </c>
      <c r="E4872" t="str">
        <f>IF(HLOOKUP("Category",'vInfo (Imported)'!$1:$5000,A4872,FALSE)&gt;0,
HLOOKUP("Category",'vInfo (Imported)'!$1:$5000,A4872,FALSE),
"")</f>
        <v/>
      </c>
      <c r="F4872" t="str">
        <f>IF(HLOOKUP("OS according to the configuration file",'vInfo (Imported)'!$1:$5000,A4872,FALSE)&gt;0,
HLOOKUP("OS according to the configuration file",'vInfo (Imported)'!$1:$5000,A4872,FALSE),
"")</f>
        <v/>
      </c>
      <c r="G4872" s="1" t="str">
        <f>IF(HLOOKUP("Cluster",'vInfo (Imported)'!$1:$5000,A4872,FALSE)&gt;0,
HLOOKUP("Cluster",'vInfo (Imported)'!$1:$5000,A4872,FALSE),
"")</f>
        <v/>
      </c>
      <c r="K4872" s="28">
        <f>'vCluster (Imported)'!A4872</f>
        <v>0</v>
      </c>
      <c r="L4872">
        <f t="shared" si="459"/>
        <v>0</v>
      </c>
      <c r="M4872">
        <f t="shared" si="460"/>
        <v>0</v>
      </c>
      <c r="N4872">
        <f t="shared" si="461"/>
        <v>0</v>
      </c>
      <c r="O4872" s="1">
        <f t="shared" si="462"/>
        <v>0</v>
      </c>
      <c r="P4872">
        <f>SUMIFS('vCluster (Imported)'!$G:$G,'vCluster (Imported)'!$A:$A,K4872)</f>
        <v>0</v>
      </c>
      <c r="Q4872">
        <f t="shared" si="463"/>
        <v>0</v>
      </c>
    </row>
    <row r="4873" spans="1:17" x14ac:dyDescent="0.3">
      <c r="A4873">
        <f t="shared" si="458"/>
        <v>4873</v>
      </c>
      <c r="B4873" t="str">
        <f>IF(HLOOKUP("Memory",'vInfo (Imported)'!$1:$5000,A4873,FALSE)&gt;0,HLOOKUP("Memory",'vInfo (Imported)'!$1:$5000,A4873,FALSE),"")</f>
        <v/>
      </c>
      <c r="C4873" t="str">
        <f>IF(HLOOKUP("CPUs",'vInfo (Imported)'!$1:$5000,A4873,FALSE)&gt;0,
HLOOKUP("CPUs",'vInfo (Imported)'!$1:$5000,A4873,FALSE),
"")</f>
        <v/>
      </c>
      <c r="D4873" t="str">
        <f>IF(HLOOKUP($D$1,'vInfo (Imported)'!$1:$5000,A4873,FALSE)&gt;0,
HLOOKUP($D$1,'vInfo (Imported)'!$1:$5000,A4873,FALSE),
"")</f>
        <v/>
      </c>
      <c r="E4873" t="str">
        <f>IF(HLOOKUP("Category",'vInfo (Imported)'!$1:$5000,A4873,FALSE)&gt;0,
HLOOKUP("Category",'vInfo (Imported)'!$1:$5000,A4873,FALSE),
"")</f>
        <v/>
      </c>
      <c r="F4873" t="str">
        <f>IF(HLOOKUP("OS according to the configuration file",'vInfo (Imported)'!$1:$5000,A4873,FALSE)&gt;0,
HLOOKUP("OS according to the configuration file",'vInfo (Imported)'!$1:$5000,A4873,FALSE),
"")</f>
        <v/>
      </c>
      <c r="G4873" s="1" t="str">
        <f>IF(HLOOKUP("Cluster",'vInfo (Imported)'!$1:$5000,A4873,FALSE)&gt;0,
HLOOKUP("Cluster",'vInfo (Imported)'!$1:$5000,A4873,FALSE),
"")</f>
        <v/>
      </c>
      <c r="K4873" s="28">
        <f>'vCluster (Imported)'!A4873</f>
        <v>0</v>
      </c>
      <c r="L4873">
        <f t="shared" si="459"/>
        <v>0</v>
      </c>
      <c r="M4873">
        <f t="shared" si="460"/>
        <v>0</v>
      </c>
      <c r="N4873">
        <f t="shared" si="461"/>
        <v>0</v>
      </c>
      <c r="O4873" s="1">
        <f t="shared" si="462"/>
        <v>0</v>
      </c>
      <c r="P4873">
        <f>SUMIFS('vCluster (Imported)'!$G:$G,'vCluster (Imported)'!$A:$A,K4873)</f>
        <v>0</v>
      </c>
      <c r="Q4873">
        <f t="shared" si="463"/>
        <v>0</v>
      </c>
    </row>
    <row r="4874" spans="1:17" x14ac:dyDescent="0.3">
      <c r="A4874">
        <f t="shared" si="458"/>
        <v>4874</v>
      </c>
      <c r="B4874" t="str">
        <f>IF(HLOOKUP("Memory",'vInfo (Imported)'!$1:$5000,A4874,FALSE)&gt;0,HLOOKUP("Memory",'vInfo (Imported)'!$1:$5000,A4874,FALSE),"")</f>
        <v/>
      </c>
      <c r="C4874" t="str">
        <f>IF(HLOOKUP("CPUs",'vInfo (Imported)'!$1:$5000,A4874,FALSE)&gt;0,
HLOOKUP("CPUs",'vInfo (Imported)'!$1:$5000,A4874,FALSE),
"")</f>
        <v/>
      </c>
      <c r="D4874" t="str">
        <f>IF(HLOOKUP($D$1,'vInfo (Imported)'!$1:$5000,A4874,FALSE)&gt;0,
HLOOKUP($D$1,'vInfo (Imported)'!$1:$5000,A4874,FALSE),
"")</f>
        <v/>
      </c>
      <c r="E4874" t="str">
        <f>IF(HLOOKUP("Category",'vInfo (Imported)'!$1:$5000,A4874,FALSE)&gt;0,
HLOOKUP("Category",'vInfo (Imported)'!$1:$5000,A4874,FALSE),
"")</f>
        <v/>
      </c>
      <c r="F4874" t="str">
        <f>IF(HLOOKUP("OS according to the configuration file",'vInfo (Imported)'!$1:$5000,A4874,FALSE)&gt;0,
HLOOKUP("OS according to the configuration file",'vInfo (Imported)'!$1:$5000,A4874,FALSE),
"")</f>
        <v/>
      </c>
      <c r="G4874" s="1" t="str">
        <f>IF(HLOOKUP("Cluster",'vInfo (Imported)'!$1:$5000,A4874,FALSE)&gt;0,
HLOOKUP("Cluster",'vInfo (Imported)'!$1:$5000,A4874,FALSE),
"")</f>
        <v/>
      </c>
      <c r="K4874" s="28">
        <f>'vCluster (Imported)'!A4874</f>
        <v>0</v>
      </c>
      <c r="L4874">
        <f t="shared" si="459"/>
        <v>0</v>
      </c>
      <c r="M4874">
        <f t="shared" si="460"/>
        <v>0</v>
      </c>
      <c r="N4874">
        <f t="shared" si="461"/>
        <v>0</v>
      </c>
      <c r="O4874" s="1">
        <f t="shared" si="462"/>
        <v>0</v>
      </c>
      <c r="P4874">
        <f>SUMIFS('vCluster (Imported)'!$G:$G,'vCluster (Imported)'!$A:$A,K4874)</f>
        <v>0</v>
      </c>
      <c r="Q4874">
        <f t="shared" si="463"/>
        <v>0</v>
      </c>
    </row>
    <row r="4875" spans="1:17" x14ac:dyDescent="0.3">
      <c r="A4875">
        <f t="shared" si="458"/>
        <v>4875</v>
      </c>
      <c r="B4875" t="str">
        <f>IF(HLOOKUP("Memory",'vInfo (Imported)'!$1:$5000,A4875,FALSE)&gt;0,HLOOKUP("Memory",'vInfo (Imported)'!$1:$5000,A4875,FALSE),"")</f>
        <v/>
      </c>
      <c r="C4875" t="str">
        <f>IF(HLOOKUP("CPUs",'vInfo (Imported)'!$1:$5000,A4875,FALSE)&gt;0,
HLOOKUP("CPUs",'vInfo (Imported)'!$1:$5000,A4875,FALSE),
"")</f>
        <v/>
      </c>
      <c r="D4875" t="str">
        <f>IF(HLOOKUP($D$1,'vInfo (Imported)'!$1:$5000,A4875,FALSE)&gt;0,
HLOOKUP($D$1,'vInfo (Imported)'!$1:$5000,A4875,FALSE),
"")</f>
        <v/>
      </c>
      <c r="E4875" t="str">
        <f>IF(HLOOKUP("Category",'vInfo (Imported)'!$1:$5000,A4875,FALSE)&gt;0,
HLOOKUP("Category",'vInfo (Imported)'!$1:$5000,A4875,FALSE),
"")</f>
        <v/>
      </c>
      <c r="F4875" t="str">
        <f>IF(HLOOKUP("OS according to the configuration file",'vInfo (Imported)'!$1:$5000,A4875,FALSE)&gt;0,
HLOOKUP("OS according to the configuration file",'vInfo (Imported)'!$1:$5000,A4875,FALSE),
"")</f>
        <v/>
      </c>
      <c r="G4875" s="1" t="str">
        <f>IF(HLOOKUP("Cluster",'vInfo (Imported)'!$1:$5000,A4875,FALSE)&gt;0,
HLOOKUP("Cluster",'vInfo (Imported)'!$1:$5000,A4875,FALSE),
"")</f>
        <v/>
      </c>
      <c r="K4875" s="28">
        <f>'vCluster (Imported)'!A4875</f>
        <v>0</v>
      </c>
      <c r="L4875">
        <f t="shared" si="459"/>
        <v>0</v>
      </c>
      <c r="M4875">
        <f t="shared" si="460"/>
        <v>0</v>
      </c>
      <c r="N4875">
        <f t="shared" si="461"/>
        <v>0</v>
      </c>
      <c r="O4875" s="1">
        <f t="shared" si="462"/>
        <v>0</v>
      </c>
      <c r="P4875">
        <f>SUMIFS('vCluster (Imported)'!$G:$G,'vCluster (Imported)'!$A:$A,K4875)</f>
        <v>0</v>
      </c>
      <c r="Q4875">
        <f t="shared" si="463"/>
        <v>0</v>
      </c>
    </row>
    <row r="4876" spans="1:17" x14ac:dyDescent="0.3">
      <c r="A4876">
        <f t="shared" si="458"/>
        <v>4876</v>
      </c>
      <c r="B4876" t="str">
        <f>IF(HLOOKUP("Memory",'vInfo (Imported)'!$1:$5000,A4876,FALSE)&gt;0,HLOOKUP("Memory",'vInfo (Imported)'!$1:$5000,A4876,FALSE),"")</f>
        <v/>
      </c>
      <c r="C4876" t="str">
        <f>IF(HLOOKUP("CPUs",'vInfo (Imported)'!$1:$5000,A4876,FALSE)&gt;0,
HLOOKUP("CPUs",'vInfo (Imported)'!$1:$5000,A4876,FALSE),
"")</f>
        <v/>
      </c>
      <c r="D4876" t="str">
        <f>IF(HLOOKUP($D$1,'vInfo (Imported)'!$1:$5000,A4876,FALSE)&gt;0,
HLOOKUP($D$1,'vInfo (Imported)'!$1:$5000,A4876,FALSE),
"")</f>
        <v/>
      </c>
      <c r="E4876" t="str">
        <f>IF(HLOOKUP("Category",'vInfo (Imported)'!$1:$5000,A4876,FALSE)&gt;0,
HLOOKUP("Category",'vInfo (Imported)'!$1:$5000,A4876,FALSE),
"")</f>
        <v/>
      </c>
      <c r="F4876" t="str">
        <f>IF(HLOOKUP("OS according to the configuration file",'vInfo (Imported)'!$1:$5000,A4876,FALSE)&gt;0,
HLOOKUP("OS according to the configuration file",'vInfo (Imported)'!$1:$5000,A4876,FALSE),
"")</f>
        <v/>
      </c>
      <c r="G4876" s="1" t="str">
        <f>IF(HLOOKUP("Cluster",'vInfo (Imported)'!$1:$5000,A4876,FALSE)&gt;0,
HLOOKUP("Cluster",'vInfo (Imported)'!$1:$5000,A4876,FALSE),
"")</f>
        <v/>
      </c>
      <c r="K4876" s="28">
        <f>'vCluster (Imported)'!A4876</f>
        <v>0</v>
      </c>
      <c r="L4876">
        <f t="shared" si="459"/>
        <v>0</v>
      </c>
      <c r="M4876">
        <f t="shared" si="460"/>
        <v>0</v>
      </c>
      <c r="N4876">
        <f t="shared" si="461"/>
        <v>0</v>
      </c>
      <c r="O4876" s="1">
        <f t="shared" si="462"/>
        <v>0</v>
      </c>
      <c r="P4876">
        <f>SUMIFS('vCluster (Imported)'!$G:$G,'vCluster (Imported)'!$A:$A,K4876)</f>
        <v>0</v>
      </c>
      <c r="Q4876">
        <f t="shared" si="463"/>
        <v>0</v>
      </c>
    </row>
    <row r="4877" spans="1:17" x14ac:dyDescent="0.3">
      <c r="A4877">
        <f t="shared" si="458"/>
        <v>4877</v>
      </c>
      <c r="B4877" t="str">
        <f>IF(HLOOKUP("Memory",'vInfo (Imported)'!$1:$5000,A4877,FALSE)&gt;0,HLOOKUP("Memory",'vInfo (Imported)'!$1:$5000,A4877,FALSE),"")</f>
        <v/>
      </c>
      <c r="C4877" t="str">
        <f>IF(HLOOKUP("CPUs",'vInfo (Imported)'!$1:$5000,A4877,FALSE)&gt;0,
HLOOKUP("CPUs",'vInfo (Imported)'!$1:$5000,A4877,FALSE),
"")</f>
        <v/>
      </c>
      <c r="D4877" t="str">
        <f>IF(HLOOKUP($D$1,'vInfo (Imported)'!$1:$5000,A4877,FALSE)&gt;0,
HLOOKUP($D$1,'vInfo (Imported)'!$1:$5000,A4877,FALSE),
"")</f>
        <v/>
      </c>
      <c r="E4877" t="str">
        <f>IF(HLOOKUP("Category",'vInfo (Imported)'!$1:$5000,A4877,FALSE)&gt;0,
HLOOKUP("Category",'vInfo (Imported)'!$1:$5000,A4877,FALSE),
"")</f>
        <v/>
      </c>
      <c r="F4877" t="str">
        <f>IF(HLOOKUP("OS according to the configuration file",'vInfo (Imported)'!$1:$5000,A4877,FALSE)&gt;0,
HLOOKUP("OS according to the configuration file",'vInfo (Imported)'!$1:$5000,A4877,FALSE),
"")</f>
        <v/>
      </c>
      <c r="G4877" s="1" t="str">
        <f>IF(HLOOKUP("Cluster",'vInfo (Imported)'!$1:$5000,A4877,FALSE)&gt;0,
HLOOKUP("Cluster",'vInfo (Imported)'!$1:$5000,A4877,FALSE),
"")</f>
        <v/>
      </c>
      <c r="K4877" s="28">
        <f>'vCluster (Imported)'!A4877</f>
        <v>0</v>
      </c>
      <c r="L4877">
        <f t="shared" si="459"/>
        <v>0</v>
      </c>
      <c r="M4877">
        <f t="shared" si="460"/>
        <v>0</v>
      </c>
      <c r="N4877">
        <f t="shared" si="461"/>
        <v>0</v>
      </c>
      <c r="O4877" s="1">
        <f t="shared" si="462"/>
        <v>0</v>
      </c>
      <c r="P4877">
        <f>SUMIFS('vCluster (Imported)'!$G:$G,'vCluster (Imported)'!$A:$A,K4877)</f>
        <v>0</v>
      </c>
      <c r="Q4877">
        <f t="shared" si="463"/>
        <v>0</v>
      </c>
    </row>
    <row r="4878" spans="1:17" x14ac:dyDescent="0.3">
      <c r="A4878">
        <f t="shared" si="458"/>
        <v>4878</v>
      </c>
      <c r="B4878" t="str">
        <f>IF(HLOOKUP("Memory",'vInfo (Imported)'!$1:$5000,A4878,FALSE)&gt;0,HLOOKUP("Memory",'vInfo (Imported)'!$1:$5000,A4878,FALSE),"")</f>
        <v/>
      </c>
      <c r="C4878" t="str">
        <f>IF(HLOOKUP("CPUs",'vInfo (Imported)'!$1:$5000,A4878,FALSE)&gt;0,
HLOOKUP("CPUs",'vInfo (Imported)'!$1:$5000,A4878,FALSE),
"")</f>
        <v/>
      </c>
      <c r="D4878" t="str">
        <f>IF(HLOOKUP($D$1,'vInfo (Imported)'!$1:$5000,A4878,FALSE)&gt;0,
HLOOKUP($D$1,'vInfo (Imported)'!$1:$5000,A4878,FALSE),
"")</f>
        <v/>
      </c>
      <c r="E4878" t="str">
        <f>IF(HLOOKUP("Category",'vInfo (Imported)'!$1:$5000,A4878,FALSE)&gt;0,
HLOOKUP("Category",'vInfo (Imported)'!$1:$5000,A4878,FALSE),
"")</f>
        <v/>
      </c>
      <c r="F4878" t="str">
        <f>IF(HLOOKUP("OS according to the configuration file",'vInfo (Imported)'!$1:$5000,A4878,FALSE)&gt;0,
HLOOKUP("OS according to the configuration file",'vInfo (Imported)'!$1:$5000,A4878,FALSE),
"")</f>
        <v/>
      </c>
      <c r="G4878" s="1" t="str">
        <f>IF(HLOOKUP("Cluster",'vInfo (Imported)'!$1:$5000,A4878,FALSE)&gt;0,
HLOOKUP("Cluster",'vInfo (Imported)'!$1:$5000,A4878,FALSE),
"")</f>
        <v/>
      </c>
      <c r="K4878" s="28">
        <f>'vCluster (Imported)'!A4878</f>
        <v>0</v>
      </c>
      <c r="L4878">
        <f t="shared" si="459"/>
        <v>0</v>
      </c>
      <c r="M4878">
        <f t="shared" si="460"/>
        <v>0</v>
      </c>
      <c r="N4878">
        <f t="shared" si="461"/>
        <v>0</v>
      </c>
      <c r="O4878" s="1">
        <f t="shared" si="462"/>
        <v>0</v>
      </c>
      <c r="P4878">
        <f>SUMIFS('vCluster (Imported)'!$G:$G,'vCluster (Imported)'!$A:$A,K4878)</f>
        <v>0</v>
      </c>
      <c r="Q4878">
        <f t="shared" si="463"/>
        <v>0</v>
      </c>
    </row>
    <row r="4879" spans="1:17" x14ac:dyDescent="0.3">
      <c r="A4879">
        <f t="shared" si="458"/>
        <v>4879</v>
      </c>
      <c r="B4879" t="str">
        <f>IF(HLOOKUP("Memory",'vInfo (Imported)'!$1:$5000,A4879,FALSE)&gt;0,HLOOKUP("Memory",'vInfo (Imported)'!$1:$5000,A4879,FALSE),"")</f>
        <v/>
      </c>
      <c r="C4879" t="str">
        <f>IF(HLOOKUP("CPUs",'vInfo (Imported)'!$1:$5000,A4879,FALSE)&gt;0,
HLOOKUP("CPUs",'vInfo (Imported)'!$1:$5000,A4879,FALSE),
"")</f>
        <v/>
      </c>
      <c r="D4879" t="str">
        <f>IF(HLOOKUP($D$1,'vInfo (Imported)'!$1:$5000,A4879,FALSE)&gt;0,
HLOOKUP($D$1,'vInfo (Imported)'!$1:$5000,A4879,FALSE),
"")</f>
        <v/>
      </c>
      <c r="E4879" t="str">
        <f>IF(HLOOKUP("Category",'vInfo (Imported)'!$1:$5000,A4879,FALSE)&gt;0,
HLOOKUP("Category",'vInfo (Imported)'!$1:$5000,A4879,FALSE),
"")</f>
        <v/>
      </c>
      <c r="F4879" t="str">
        <f>IF(HLOOKUP("OS according to the configuration file",'vInfo (Imported)'!$1:$5000,A4879,FALSE)&gt;0,
HLOOKUP("OS according to the configuration file",'vInfo (Imported)'!$1:$5000,A4879,FALSE),
"")</f>
        <v/>
      </c>
      <c r="G4879" s="1" t="str">
        <f>IF(HLOOKUP("Cluster",'vInfo (Imported)'!$1:$5000,A4879,FALSE)&gt;0,
HLOOKUP("Cluster",'vInfo (Imported)'!$1:$5000,A4879,FALSE),
"")</f>
        <v/>
      </c>
      <c r="K4879" s="28">
        <f>'vCluster (Imported)'!A4879</f>
        <v>0</v>
      </c>
      <c r="L4879">
        <f t="shared" si="459"/>
        <v>0</v>
      </c>
      <c r="M4879">
        <f t="shared" si="460"/>
        <v>0</v>
      </c>
      <c r="N4879">
        <f t="shared" si="461"/>
        <v>0</v>
      </c>
      <c r="O4879" s="1">
        <f t="shared" si="462"/>
        <v>0</v>
      </c>
      <c r="P4879">
        <f>SUMIFS('vCluster (Imported)'!$G:$G,'vCluster (Imported)'!$A:$A,K4879)</f>
        <v>0</v>
      </c>
      <c r="Q4879">
        <f t="shared" si="463"/>
        <v>0</v>
      </c>
    </row>
    <row r="4880" spans="1:17" x14ac:dyDescent="0.3">
      <c r="A4880">
        <f t="shared" si="458"/>
        <v>4880</v>
      </c>
      <c r="B4880" t="str">
        <f>IF(HLOOKUP("Memory",'vInfo (Imported)'!$1:$5000,A4880,FALSE)&gt;0,HLOOKUP("Memory",'vInfo (Imported)'!$1:$5000,A4880,FALSE),"")</f>
        <v/>
      </c>
      <c r="C4880" t="str">
        <f>IF(HLOOKUP("CPUs",'vInfo (Imported)'!$1:$5000,A4880,FALSE)&gt;0,
HLOOKUP("CPUs",'vInfo (Imported)'!$1:$5000,A4880,FALSE),
"")</f>
        <v/>
      </c>
      <c r="D4880" t="str">
        <f>IF(HLOOKUP($D$1,'vInfo (Imported)'!$1:$5000,A4880,FALSE)&gt;0,
HLOOKUP($D$1,'vInfo (Imported)'!$1:$5000,A4880,FALSE),
"")</f>
        <v/>
      </c>
      <c r="E4880" t="str">
        <f>IF(HLOOKUP("Category",'vInfo (Imported)'!$1:$5000,A4880,FALSE)&gt;0,
HLOOKUP("Category",'vInfo (Imported)'!$1:$5000,A4880,FALSE),
"")</f>
        <v/>
      </c>
      <c r="F4880" t="str">
        <f>IF(HLOOKUP("OS according to the configuration file",'vInfo (Imported)'!$1:$5000,A4880,FALSE)&gt;0,
HLOOKUP("OS according to the configuration file",'vInfo (Imported)'!$1:$5000,A4880,FALSE),
"")</f>
        <v/>
      </c>
      <c r="G4880" s="1" t="str">
        <f>IF(HLOOKUP("Cluster",'vInfo (Imported)'!$1:$5000,A4880,FALSE)&gt;0,
HLOOKUP("Cluster",'vInfo (Imported)'!$1:$5000,A4880,FALSE),
"")</f>
        <v/>
      </c>
      <c r="K4880" s="28">
        <f>'vCluster (Imported)'!A4880</f>
        <v>0</v>
      </c>
      <c r="L4880">
        <f t="shared" si="459"/>
        <v>0</v>
      </c>
      <c r="M4880">
        <f t="shared" si="460"/>
        <v>0</v>
      </c>
      <c r="N4880">
        <f t="shared" si="461"/>
        <v>0</v>
      </c>
      <c r="O4880" s="1">
        <f t="shared" si="462"/>
        <v>0</v>
      </c>
      <c r="P4880">
        <f>SUMIFS('vCluster (Imported)'!$G:$G,'vCluster (Imported)'!$A:$A,K4880)</f>
        <v>0</v>
      </c>
      <c r="Q4880">
        <f t="shared" si="463"/>
        <v>0</v>
      </c>
    </row>
    <row r="4881" spans="1:17" x14ac:dyDescent="0.3">
      <c r="A4881">
        <f t="shared" si="458"/>
        <v>4881</v>
      </c>
      <c r="B4881" t="str">
        <f>IF(HLOOKUP("Memory",'vInfo (Imported)'!$1:$5000,A4881,FALSE)&gt;0,HLOOKUP("Memory",'vInfo (Imported)'!$1:$5000,A4881,FALSE),"")</f>
        <v/>
      </c>
      <c r="C4881" t="str">
        <f>IF(HLOOKUP("CPUs",'vInfo (Imported)'!$1:$5000,A4881,FALSE)&gt;0,
HLOOKUP("CPUs",'vInfo (Imported)'!$1:$5000,A4881,FALSE),
"")</f>
        <v/>
      </c>
      <c r="D4881" t="str">
        <f>IF(HLOOKUP($D$1,'vInfo (Imported)'!$1:$5000,A4881,FALSE)&gt;0,
HLOOKUP($D$1,'vInfo (Imported)'!$1:$5000,A4881,FALSE),
"")</f>
        <v/>
      </c>
      <c r="E4881" t="str">
        <f>IF(HLOOKUP("Category",'vInfo (Imported)'!$1:$5000,A4881,FALSE)&gt;0,
HLOOKUP("Category",'vInfo (Imported)'!$1:$5000,A4881,FALSE),
"")</f>
        <v/>
      </c>
      <c r="F4881" t="str">
        <f>IF(HLOOKUP("OS according to the configuration file",'vInfo (Imported)'!$1:$5000,A4881,FALSE)&gt;0,
HLOOKUP("OS according to the configuration file",'vInfo (Imported)'!$1:$5000,A4881,FALSE),
"")</f>
        <v/>
      </c>
      <c r="G4881" s="1" t="str">
        <f>IF(HLOOKUP("Cluster",'vInfo (Imported)'!$1:$5000,A4881,FALSE)&gt;0,
HLOOKUP("Cluster",'vInfo (Imported)'!$1:$5000,A4881,FALSE),
"")</f>
        <v/>
      </c>
      <c r="K4881" s="28">
        <f>'vCluster (Imported)'!A4881</f>
        <v>0</v>
      </c>
      <c r="L4881">
        <f t="shared" si="459"/>
        <v>0</v>
      </c>
      <c r="M4881">
        <f t="shared" si="460"/>
        <v>0</v>
      </c>
      <c r="N4881">
        <f t="shared" si="461"/>
        <v>0</v>
      </c>
      <c r="O4881" s="1">
        <f t="shared" si="462"/>
        <v>0</v>
      </c>
      <c r="P4881">
        <f>SUMIFS('vCluster (Imported)'!$G:$G,'vCluster (Imported)'!$A:$A,K4881)</f>
        <v>0</v>
      </c>
      <c r="Q4881">
        <f t="shared" si="463"/>
        <v>0</v>
      </c>
    </row>
    <row r="4882" spans="1:17" x14ac:dyDescent="0.3">
      <c r="A4882">
        <f t="shared" si="458"/>
        <v>4882</v>
      </c>
      <c r="B4882" t="str">
        <f>IF(HLOOKUP("Memory",'vInfo (Imported)'!$1:$5000,A4882,FALSE)&gt;0,HLOOKUP("Memory",'vInfo (Imported)'!$1:$5000,A4882,FALSE),"")</f>
        <v/>
      </c>
      <c r="C4882" t="str">
        <f>IF(HLOOKUP("CPUs",'vInfo (Imported)'!$1:$5000,A4882,FALSE)&gt;0,
HLOOKUP("CPUs",'vInfo (Imported)'!$1:$5000,A4882,FALSE),
"")</f>
        <v/>
      </c>
      <c r="D4882" t="str">
        <f>IF(HLOOKUP($D$1,'vInfo (Imported)'!$1:$5000,A4882,FALSE)&gt;0,
HLOOKUP($D$1,'vInfo (Imported)'!$1:$5000,A4882,FALSE),
"")</f>
        <v/>
      </c>
      <c r="E4882" t="str">
        <f>IF(HLOOKUP("Category",'vInfo (Imported)'!$1:$5000,A4882,FALSE)&gt;0,
HLOOKUP("Category",'vInfo (Imported)'!$1:$5000,A4882,FALSE),
"")</f>
        <v/>
      </c>
      <c r="F4882" t="str">
        <f>IF(HLOOKUP("OS according to the configuration file",'vInfo (Imported)'!$1:$5000,A4882,FALSE)&gt;0,
HLOOKUP("OS according to the configuration file",'vInfo (Imported)'!$1:$5000,A4882,FALSE),
"")</f>
        <v/>
      </c>
      <c r="G4882" s="1" t="str">
        <f>IF(HLOOKUP("Cluster",'vInfo (Imported)'!$1:$5000,A4882,FALSE)&gt;0,
HLOOKUP("Cluster",'vInfo (Imported)'!$1:$5000,A4882,FALSE),
"")</f>
        <v/>
      </c>
      <c r="K4882" s="28">
        <f>'vCluster (Imported)'!A4882</f>
        <v>0</v>
      </c>
      <c r="L4882">
        <f t="shared" si="459"/>
        <v>0</v>
      </c>
      <c r="M4882">
        <f t="shared" si="460"/>
        <v>0</v>
      </c>
      <c r="N4882">
        <f t="shared" si="461"/>
        <v>0</v>
      </c>
      <c r="O4882" s="1">
        <f t="shared" si="462"/>
        <v>0</v>
      </c>
      <c r="P4882">
        <f>SUMIFS('vCluster (Imported)'!$G:$G,'vCluster (Imported)'!$A:$A,K4882)</f>
        <v>0</v>
      </c>
      <c r="Q4882">
        <f t="shared" si="463"/>
        <v>0</v>
      </c>
    </row>
    <row r="4883" spans="1:17" x14ac:dyDescent="0.3">
      <c r="A4883">
        <f t="shared" si="458"/>
        <v>4883</v>
      </c>
      <c r="B4883" t="str">
        <f>IF(HLOOKUP("Memory",'vInfo (Imported)'!$1:$5000,A4883,FALSE)&gt;0,HLOOKUP("Memory",'vInfo (Imported)'!$1:$5000,A4883,FALSE),"")</f>
        <v/>
      </c>
      <c r="C4883" t="str">
        <f>IF(HLOOKUP("CPUs",'vInfo (Imported)'!$1:$5000,A4883,FALSE)&gt;0,
HLOOKUP("CPUs",'vInfo (Imported)'!$1:$5000,A4883,FALSE),
"")</f>
        <v/>
      </c>
      <c r="D4883" t="str">
        <f>IF(HLOOKUP($D$1,'vInfo (Imported)'!$1:$5000,A4883,FALSE)&gt;0,
HLOOKUP($D$1,'vInfo (Imported)'!$1:$5000,A4883,FALSE),
"")</f>
        <v/>
      </c>
      <c r="E4883" t="str">
        <f>IF(HLOOKUP("Category",'vInfo (Imported)'!$1:$5000,A4883,FALSE)&gt;0,
HLOOKUP("Category",'vInfo (Imported)'!$1:$5000,A4883,FALSE),
"")</f>
        <v/>
      </c>
      <c r="F4883" t="str">
        <f>IF(HLOOKUP("OS according to the configuration file",'vInfo (Imported)'!$1:$5000,A4883,FALSE)&gt;0,
HLOOKUP("OS according to the configuration file",'vInfo (Imported)'!$1:$5000,A4883,FALSE),
"")</f>
        <v/>
      </c>
      <c r="G4883" s="1" t="str">
        <f>IF(HLOOKUP("Cluster",'vInfo (Imported)'!$1:$5000,A4883,FALSE)&gt;0,
HLOOKUP("Cluster",'vInfo (Imported)'!$1:$5000,A4883,FALSE),
"")</f>
        <v/>
      </c>
      <c r="K4883" s="28">
        <f>'vCluster (Imported)'!A4883</f>
        <v>0</v>
      </c>
      <c r="L4883">
        <f t="shared" si="459"/>
        <v>0</v>
      </c>
      <c r="M4883">
        <f t="shared" si="460"/>
        <v>0</v>
      </c>
      <c r="N4883">
        <f t="shared" si="461"/>
        <v>0</v>
      </c>
      <c r="O4883" s="1">
        <f t="shared" si="462"/>
        <v>0</v>
      </c>
      <c r="P4883">
        <f>SUMIFS('vCluster (Imported)'!$G:$G,'vCluster (Imported)'!$A:$A,K4883)</f>
        <v>0</v>
      </c>
      <c r="Q4883">
        <f t="shared" si="463"/>
        <v>0</v>
      </c>
    </row>
    <row r="4884" spans="1:17" x14ac:dyDescent="0.3">
      <c r="A4884">
        <f t="shared" si="458"/>
        <v>4884</v>
      </c>
      <c r="B4884" t="str">
        <f>IF(HLOOKUP("Memory",'vInfo (Imported)'!$1:$5000,A4884,FALSE)&gt;0,HLOOKUP("Memory",'vInfo (Imported)'!$1:$5000,A4884,FALSE),"")</f>
        <v/>
      </c>
      <c r="C4884" t="str">
        <f>IF(HLOOKUP("CPUs",'vInfo (Imported)'!$1:$5000,A4884,FALSE)&gt;0,
HLOOKUP("CPUs",'vInfo (Imported)'!$1:$5000,A4884,FALSE),
"")</f>
        <v/>
      </c>
      <c r="D4884" t="str">
        <f>IF(HLOOKUP($D$1,'vInfo (Imported)'!$1:$5000,A4884,FALSE)&gt;0,
HLOOKUP($D$1,'vInfo (Imported)'!$1:$5000,A4884,FALSE),
"")</f>
        <v/>
      </c>
      <c r="E4884" t="str">
        <f>IF(HLOOKUP("Category",'vInfo (Imported)'!$1:$5000,A4884,FALSE)&gt;0,
HLOOKUP("Category",'vInfo (Imported)'!$1:$5000,A4884,FALSE),
"")</f>
        <v/>
      </c>
      <c r="F4884" t="str">
        <f>IF(HLOOKUP("OS according to the configuration file",'vInfo (Imported)'!$1:$5000,A4884,FALSE)&gt;0,
HLOOKUP("OS according to the configuration file",'vInfo (Imported)'!$1:$5000,A4884,FALSE),
"")</f>
        <v/>
      </c>
      <c r="G4884" s="1" t="str">
        <f>IF(HLOOKUP("Cluster",'vInfo (Imported)'!$1:$5000,A4884,FALSE)&gt;0,
HLOOKUP("Cluster",'vInfo (Imported)'!$1:$5000,A4884,FALSE),
"")</f>
        <v/>
      </c>
      <c r="K4884" s="28">
        <f>'vCluster (Imported)'!A4884</f>
        <v>0</v>
      </c>
      <c r="L4884">
        <f t="shared" si="459"/>
        <v>0</v>
      </c>
      <c r="M4884">
        <f t="shared" si="460"/>
        <v>0</v>
      </c>
      <c r="N4884">
        <f t="shared" si="461"/>
        <v>0</v>
      </c>
      <c r="O4884" s="1">
        <f t="shared" si="462"/>
        <v>0</v>
      </c>
      <c r="P4884">
        <f>SUMIFS('vCluster (Imported)'!$G:$G,'vCluster (Imported)'!$A:$A,K4884)</f>
        <v>0</v>
      </c>
      <c r="Q4884">
        <f t="shared" si="463"/>
        <v>0</v>
      </c>
    </row>
    <row r="4885" spans="1:17" x14ac:dyDescent="0.3">
      <c r="A4885">
        <f t="shared" si="458"/>
        <v>4885</v>
      </c>
      <c r="B4885" t="str">
        <f>IF(HLOOKUP("Memory",'vInfo (Imported)'!$1:$5000,A4885,FALSE)&gt;0,HLOOKUP("Memory",'vInfo (Imported)'!$1:$5000,A4885,FALSE),"")</f>
        <v/>
      </c>
      <c r="C4885" t="str">
        <f>IF(HLOOKUP("CPUs",'vInfo (Imported)'!$1:$5000,A4885,FALSE)&gt;0,
HLOOKUP("CPUs",'vInfo (Imported)'!$1:$5000,A4885,FALSE),
"")</f>
        <v/>
      </c>
      <c r="D4885" t="str">
        <f>IF(HLOOKUP($D$1,'vInfo (Imported)'!$1:$5000,A4885,FALSE)&gt;0,
HLOOKUP($D$1,'vInfo (Imported)'!$1:$5000,A4885,FALSE),
"")</f>
        <v/>
      </c>
      <c r="E4885" t="str">
        <f>IF(HLOOKUP("Category",'vInfo (Imported)'!$1:$5000,A4885,FALSE)&gt;0,
HLOOKUP("Category",'vInfo (Imported)'!$1:$5000,A4885,FALSE),
"")</f>
        <v/>
      </c>
      <c r="F4885" t="str">
        <f>IF(HLOOKUP("OS according to the configuration file",'vInfo (Imported)'!$1:$5000,A4885,FALSE)&gt;0,
HLOOKUP("OS according to the configuration file",'vInfo (Imported)'!$1:$5000,A4885,FALSE),
"")</f>
        <v/>
      </c>
      <c r="G4885" s="1" t="str">
        <f>IF(HLOOKUP("Cluster",'vInfo (Imported)'!$1:$5000,A4885,FALSE)&gt;0,
HLOOKUP("Cluster",'vInfo (Imported)'!$1:$5000,A4885,FALSE),
"")</f>
        <v/>
      </c>
      <c r="K4885" s="28">
        <f>'vCluster (Imported)'!A4885</f>
        <v>0</v>
      </c>
      <c r="L4885">
        <f t="shared" si="459"/>
        <v>0</v>
      </c>
      <c r="M4885">
        <f t="shared" si="460"/>
        <v>0</v>
      </c>
      <c r="N4885">
        <f t="shared" si="461"/>
        <v>0</v>
      </c>
      <c r="O4885" s="1">
        <f t="shared" si="462"/>
        <v>0</v>
      </c>
      <c r="P4885">
        <f>SUMIFS('vCluster (Imported)'!$G:$G,'vCluster (Imported)'!$A:$A,K4885)</f>
        <v>0</v>
      </c>
      <c r="Q4885">
        <f t="shared" si="463"/>
        <v>0</v>
      </c>
    </row>
    <row r="4886" spans="1:17" x14ac:dyDescent="0.3">
      <c r="A4886">
        <f t="shared" si="458"/>
        <v>4886</v>
      </c>
      <c r="B4886" t="str">
        <f>IF(HLOOKUP("Memory",'vInfo (Imported)'!$1:$5000,A4886,FALSE)&gt;0,HLOOKUP("Memory",'vInfo (Imported)'!$1:$5000,A4886,FALSE),"")</f>
        <v/>
      </c>
      <c r="C4886" t="str">
        <f>IF(HLOOKUP("CPUs",'vInfo (Imported)'!$1:$5000,A4886,FALSE)&gt;0,
HLOOKUP("CPUs",'vInfo (Imported)'!$1:$5000,A4886,FALSE),
"")</f>
        <v/>
      </c>
      <c r="D4886" t="str">
        <f>IF(HLOOKUP($D$1,'vInfo (Imported)'!$1:$5000,A4886,FALSE)&gt;0,
HLOOKUP($D$1,'vInfo (Imported)'!$1:$5000,A4886,FALSE),
"")</f>
        <v/>
      </c>
      <c r="E4886" t="str">
        <f>IF(HLOOKUP("Category",'vInfo (Imported)'!$1:$5000,A4886,FALSE)&gt;0,
HLOOKUP("Category",'vInfo (Imported)'!$1:$5000,A4886,FALSE),
"")</f>
        <v/>
      </c>
      <c r="F4886" t="str">
        <f>IF(HLOOKUP("OS according to the configuration file",'vInfo (Imported)'!$1:$5000,A4886,FALSE)&gt;0,
HLOOKUP("OS according to the configuration file",'vInfo (Imported)'!$1:$5000,A4886,FALSE),
"")</f>
        <v/>
      </c>
      <c r="G4886" s="1" t="str">
        <f>IF(HLOOKUP("Cluster",'vInfo (Imported)'!$1:$5000,A4886,FALSE)&gt;0,
HLOOKUP("Cluster",'vInfo (Imported)'!$1:$5000,A4886,FALSE),
"")</f>
        <v/>
      </c>
      <c r="K4886" s="28">
        <f>'vCluster (Imported)'!A4886</f>
        <v>0</v>
      </c>
      <c r="L4886">
        <f t="shared" si="459"/>
        <v>0</v>
      </c>
      <c r="M4886">
        <f t="shared" si="460"/>
        <v>0</v>
      </c>
      <c r="N4886">
        <f t="shared" si="461"/>
        <v>0</v>
      </c>
      <c r="O4886" s="1">
        <f t="shared" si="462"/>
        <v>0</v>
      </c>
      <c r="P4886">
        <f>SUMIFS('vCluster (Imported)'!$G:$G,'vCluster (Imported)'!$A:$A,K4886)</f>
        <v>0</v>
      </c>
      <c r="Q4886">
        <f t="shared" si="463"/>
        <v>0</v>
      </c>
    </row>
    <row r="4887" spans="1:17" x14ac:dyDescent="0.3">
      <c r="A4887">
        <f t="shared" si="458"/>
        <v>4887</v>
      </c>
      <c r="B4887" t="str">
        <f>IF(HLOOKUP("Memory",'vInfo (Imported)'!$1:$5000,A4887,FALSE)&gt;0,HLOOKUP("Memory",'vInfo (Imported)'!$1:$5000,A4887,FALSE),"")</f>
        <v/>
      </c>
      <c r="C4887" t="str">
        <f>IF(HLOOKUP("CPUs",'vInfo (Imported)'!$1:$5000,A4887,FALSE)&gt;0,
HLOOKUP("CPUs",'vInfo (Imported)'!$1:$5000,A4887,FALSE),
"")</f>
        <v/>
      </c>
      <c r="D4887" t="str">
        <f>IF(HLOOKUP($D$1,'vInfo (Imported)'!$1:$5000,A4887,FALSE)&gt;0,
HLOOKUP($D$1,'vInfo (Imported)'!$1:$5000,A4887,FALSE),
"")</f>
        <v/>
      </c>
      <c r="E4887" t="str">
        <f>IF(HLOOKUP("Category",'vInfo (Imported)'!$1:$5000,A4887,FALSE)&gt;0,
HLOOKUP("Category",'vInfo (Imported)'!$1:$5000,A4887,FALSE),
"")</f>
        <v/>
      </c>
      <c r="F4887" t="str">
        <f>IF(HLOOKUP("OS according to the configuration file",'vInfo (Imported)'!$1:$5000,A4887,FALSE)&gt;0,
HLOOKUP("OS according to the configuration file",'vInfo (Imported)'!$1:$5000,A4887,FALSE),
"")</f>
        <v/>
      </c>
      <c r="G4887" s="1" t="str">
        <f>IF(HLOOKUP("Cluster",'vInfo (Imported)'!$1:$5000,A4887,FALSE)&gt;0,
HLOOKUP("Cluster",'vInfo (Imported)'!$1:$5000,A4887,FALSE),
"")</f>
        <v/>
      </c>
      <c r="K4887" s="28">
        <f>'vCluster (Imported)'!A4887</f>
        <v>0</v>
      </c>
      <c r="L4887">
        <f t="shared" si="459"/>
        <v>0</v>
      </c>
      <c r="M4887">
        <f t="shared" si="460"/>
        <v>0</v>
      </c>
      <c r="N4887">
        <f t="shared" si="461"/>
        <v>0</v>
      </c>
      <c r="O4887" s="1">
        <f t="shared" si="462"/>
        <v>0</v>
      </c>
      <c r="P4887">
        <f>SUMIFS('vCluster (Imported)'!$G:$G,'vCluster (Imported)'!$A:$A,K4887)</f>
        <v>0</v>
      </c>
      <c r="Q4887">
        <f t="shared" si="463"/>
        <v>0</v>
      </c>
    </row>
    <row r="4888" spans="1:17" x14ac:dyDescent="0.3">
      <c r="A4888">
        <f t="shared" si="458"/>
        <v>4888</v>
      </c>
      <c r="B4888" t="str">
        <f>IF(HLOOKUP("Memory",'vInfo (Imported)'!$1:$5000,A4888,FALSE)&gt;0,HLOOKUP("Memory",'vInfo (Imported)'!$1:$5000,A4888,FALSE),"")</f>
        <v/>
      </c>
      <c r="C4888" t="str">
        <f>IF(HLOOKUP("CPUs",'vInfo (Imported)'!$1:$5000,A4888,FALSE)&gt;0,
HLOOKUP("CPUs",'vInfo (Imported)'!$1:$5000,A4888,FALSE),
"")</f>
        <v/>
      </c>
      <c r="D4888" t="str">
        <f>IF(HLOOKUP($D$1,'vInfo (Imported)'!$1:$5000,A4888,FALSE)&gt;0,
HLOOKUP($D$1,'vInfo (Imported)'!$1:$5000,A4888,FALSE),
"")</f>
        <v/>
      </c>
      <c r="E4888" t="str">
        <f>IF(HLOOKUP("Category",'vInfo (Imported)'!$1:$5000,A4888,FALSE)&gt;0,
HLOOKUP("Category",'vInfo (Imported)'!$1:$5000,A4888,FALSE),
"")</f>
        <v/>
      </c>
      <c r="F4888" t="str">
        <f>IF(HLOOKUP("OS according to the configuration file",'vInfo (Imported)'!$1:$5000,A4888,FALSE)&gt;0,
HLOOKUP("OS according to the configuration file",'vInfo (Imported)'!$1:$5000,A4888,FALSE),
"")</f>
        <v/>
      </c>
      <c r="G4888" s="1" t="str">
        <f>IF(HLOOKUP("Cluster",'vInfo (Imported)'!$1:$5000,A4888,FALSE)&gt;0,
HLOOKUP("Cluster",'vInfo (Imported)'!$1:$5000,A4888,FALSE),
"")</f>
        <v/>
      </c>
      <c r="K4888" s="28">
        <f>'vCluster (Imported)'!A4888</f>
        <v>0</v>
      </c>
      <c r="L4888">
        <f t="shared" si="459"/>
        <v>0</v>
      </c>
      <c r="M4888">
        <f t="shared" si="460"/>
        <v>0</v>
      </c>
      <c r="N4888">
        <f t="shared" si="461"/>
        <v>0</v>
      </c>
      <c r="O4888" s="1">
        <f t="shared" si="462"/>
        <v>0</v>
      </c>
      <c r="P4888">
        <f>SUMIFS('vCluster (Imported)'!$G:$G,'vCluster (Imported)'!$A:$A,K4888)</f>
        <v>0</v>
      </c>
      <c r="Q4888">
        <f t="shared" si="463"/>
        <v>0</v>
      </c>
    </row>
    <row r="4889" spans="1:17" x14ac:dyDescent="0.3">
      <c r="A4889">
        <f t="shared" si="458"/>
        <v>4889</v>
      </c>
      <c r="B4889" t="str">
        <f>IF(HLOOKUP("Memory",'vInfo (Imported)'!$1:$5000,A4889,FALSE)&gt;0,HLOOKUP("Memory",'vInfo (Imported)'!$1:$5000,A4889,FALSE),"")</f>
        <v/>
      </c>
      <c r="C4889" t="str">
        <f>IF(HLOOKUP("CPUs",'vInfo (Imported)'!$1:$5000,A4889,FALSE)&gt;0,
HLOOKUP("CPUs",'vInfo (Imported)'!$1:$5000,A4889,FALSE),
"")</f>
        <v/>
      </c>
      <c r="D4889" t="str">
        <f>IF(HLOOKUP($D$1,'vInfo (Imported)'!$1:$5000,A4889,FALSE)&gt;0,
HLOOKUP($D$1,'vInfo (Imported)'!$1:$5000,A4889,FALSE),
"")</f>
        <v/>
      </c>
      <c r="E4889" t="str">
        <f>IF(HLOOKUP("Category",'vInfo (Imported)'!$1:$5000,A4889,FALSE)&gt;0,
HLOOKUP("Category",'vInfo (Imported)'!$1:$5000,A4889,FALSE),
"")</f>
        <v/>
      </c>
      <c r="F4889" t="str">
        <f>IF(HLOOKUP("OS according to the configuration file",'vInfo (Imported)'!$1:$5000,A4889,FALSE)&gt;0,
HLOOKUP("OS according to the configuration file",'vInfo (Imported)'!$1:$5000,A4889,FALSE),
"")</f>
        <v/>
      </c>
      <c r="G4889" s="1" t="str">
        <f>IF(HLOOKUP("Cluster",'vInfo (Imported)'!$1:$5000,A4889,FALSE)&gt;0,
HLOOKUP("Cluster",'vInfo (Imported)'!$1:$5000,A4889,FALSE),
"")</f>
        <v/>
      </c>
      <c r="K4889" s="28">
        <f>'vCluster (Imported)'!A4889</f>
        <v>0</v>
      </c>
      <c r="L4889">
        <f t="shared" si="459"/>
        <v>0</v>
      </c>
      <c r="M4889">
        <f t="shared" si="460"/>
        <v>0</v>
      </c>
      <c r="N4889">
        <f t="shared" si="461"/>
        <v>0</v>
      </c>
      <c r="O4889" s="1">
        <f t="shared" si="462"/>
        <v>0</v>
      </c>
      <c r="P4889">
        <f>SUMIFS('vCluster (Imported)'!$G:$G,'vCluster (Imported)'!$A:$A,K4889)</f>
        <v>0</v>
      </c>
      <c r="Q4889">
        <f t="shared" si="463"/>
        <v>0</v>
      </c>
    </row>
    <row r="4890" spans="1:17" x14ac:dyDescent="0.3">
      <c r="A4890">
        <f t="shared" si="458"/>
        <v>4890</v>
      </c>
      <c r="B4890" t="str">
        <f>IF(HLOOKUP("Memory",'vInfo (Imported)'!$1:$5000,A4890,FALSE)&gt;0,HLOOKUP("Memory",'vInfo (Imported)'!$1:$5000,A4890,FALSE),"")</f>
        <v/>
      </c>
      <c r="C4890" t="str">
        <f>IF(HLOOKUP("CPUs",'vInfo (Imported)'!$1:$5000,A4890,FALSE)&gt;0,
HLOOKUP("CPUs",'vInfo (Imported)'!$1:$5000,A4890,FALSE),
"")</f>
        <v/>
      </c>
      <c r="D4890" t="str">
        <f>IF(HLOOKUP($D$1,'vInfo (Imported)'!$1:$5000,A4890,FALSE)&gt;0,
HLOOKUP($D$1,'vInfo (Imported)'!$1:$5000,A4890,FALSE),
"")</f>
        <v/>
      </c>
      <c r="E4890" t="str">
        <f>IF(HLOOKUP("Category",'vInfo (Imported)'!$1:$5000,A4890,FALSE)&gt;0,
HLOOKUP("Category",'vInfo (Imported)'!$1:$5000,A4890,FALSE),
"")</f>
        <v/>
      </c>
      <c r="F4890" t="str">
        <f>IF(HLOOKUP("OS according to the configuration file",'vInfo (Imported)'!$1:$5000,A4890,FALSE)&gt;0,
HLOOKUP("OS according to the configuration file",'vInfo (Imported)'!$1:$5000,A4890,FALSE),
"")</f>
        <v/>
      </c>
      <c r="G4890" s="1" t="str">
        <f>IF(HLOOKUP("Cluster",'vInfo (Imported)'!$1:$5000,A4890,FALSE)&gt;0,
HLOOKUP("Cluster",'vInfo (Imported)'!$1:$5000,A4890,FALSE),
"")</f>
        <v/>
      </c>
      <c r="K4890" s="28">
        <f>'vCluster (Imported)'!A4890</f>
        <v>0</v>
      </c>
      <c r="L4890">
        <f t="shared" si="459"/>
        <v>0</v>
      </c>
      <c r="M4890">
        <f t="shared" si="460"/>
        <v>0</v>
      </c>
      <c r="N4890">
        <f t="shared" si="461"/>
        <v>0</v>
      </c>
      <c r="O4890" s="1">
        <f t="shared" si="462"/>
        <v>0</v>
      </c>
      <c r="P4890">
        <f>SUMIFS('vCluster (Imported)'!$G:$G,'vCluster (Imported)'!$A:$A,K4890)</f>
        <v>0</v>
      </c>
      <c r="Q4890">
        <f t="shared" si="463"/>
        <v>0</v>
      </c>
    </row>
    <row r="4891" spans="1:17" x14ac:dyDescent="0.3">
      <c r="A4891">
        <f t="shared" si="458"/>
        <v>4891</v>
      </c>
      <c r="B4891" t="str">
        <f>IF(HLOOKUP("Memory",'vInfo (Imported)'!$1:$5000,A4891,FALSE)&gt;0,HLOOKUP("Memory",'vInfo (Imported)'!$1:$5000,A4891,FALSE),"")</f>
        <v/>
      </c>
      <c r="C4891" t="str">
        <f>IF(HLOOKUP("CPUs",'vInfo (Imported)'!$1:$5000,A4891,FALSE)&gt;0,
HLOOKUP("CPUs",'vInfo (Imported)'!$1:$5000,A4891,FALSE),
"")</f>
        <v/>
      </c>
      <c r="D4891" t="str">
        <f>IF(HLOOKUP($D$1,'vInfo (Imported)'!$1:$5000,A4891,FALSE)&gt;0,
HLOOKUP($D$1,'vInfo (Imported)'!$1:$5000,A4891,FALSE),
"")</f>
        <v/>
      </c>
      <c r="E4891" t="str">
        <f>IF(HLOOKUP("Category",'vInfo (Imported)'!$1:$5000,A4891,FALSE)&gt;0,
HLOOKUP("Category",'vInfo (Imported)'!$1:$5000,A4891,FALSE),
"")</f>
        <v/>
      </c>
      <c r="F4891" t="str">
        <f>IF(HLOOKUP("OS according to the configuration file",'vInfo (Imported)'!$1:$5000,A4891,FALSE)&gt;0,
HLOOKUP("OS according to the configuration file",'vInfo (Imported)'!$1:$5000,A4891,FALSE),
"")</f>
        <v/>
      </c>
      <c r="G4891" s="1" t="str">
        <f>IF(HLOOKUP("Cluster",'vInfo (Imported)'!$1:$5000,A4891,FALSE)&gt;0,
HLOOKUP("Cluster",'vInfo (Imported)'!$1:$5000,A4891,FALSE),
"")</f>
        <v/>
      </c>
      <c r="K4891" s="28">
        <f>'vCluster (Imported)'!A4891</f>
        <v>0</v>
      </c>
      <c r="L4891">
        <f t="shared" si="459"/>
        <v>0</v>
      </c>
      <c r="M4891">
        <f t="shared" si="460"/>
        <v>0</v>
      </c>
      <c r="N4891">
        <f t="shared" si="461"/>
        <v>0</v>
      </c>
      <c r="O4891" s="1">
        <f t="shared" si="462"/>
        <v>0</v>
      </c>
      <c r="P4891">
        <f>SUMIFS('vCluster (Imported)'!$G:$G,'vCluster (Imported)'!$A:$A,K4891)</f>
        <v>0</v>
      </c>
      <c r="Q4891">
        <f t="shared" si="463"/>
        <v>0</v>
      </c>
    </row>
    <row r="4892" spans="1:17" x14ac:dyDescent="0.3">
      <c r="A4892">
        <f t="shared" si="458"/>
        <v>4892</v>
      </c>
      <c r="B4892" t="str">
        <f>IF(HLOOKUP("Memory",'vInfo (Imported)'!$1:$5000,A4892,FALSE)&gt;0,HLOOKUP("Memory",'vInfo (Imported)'!$1:$5000,A4892,FALSE),"")</f>
        <v/>
      </c>
      <c r="C4892" t="str">
        <f>IF(HLOOKUP("CPUs",'vInfo (Imported)'!$1:$5000,A4892,FALSE)&gt;0,
HLOOKUP("CPUs",'vInfo (Imported)'!$1:$5000,A4892,FALSE),
"")</f>
        <v/>
      </c>
      <c r="D4892" t="str">
        <f>IF(HLOOKUP($D$1,'vInfo (Imported)'!$1:$5000,A4892,FALSE)&gt;0,
HLOOKUP($D$1,'vInfo (Imported)'!$1:$5000,A4892,FALSE),
"")</f>
        <v/>
      </c>
      <c r="E4892" t="str">
        <f>IF(HLOOKUP("Category",'vInfo (Imported)'!$1:$5000,A4892,FALSE)&gt;0,
HLOOKUP("Category",'vInfo (Imported)'!$1:$5000,A4892,FALSE),
"")</f>
        <v/>
      </c>
      <c r="F4892" t="str">
        <f>IF(HLOOKUP("OS according to the configuration file",'vInfo (Imported)'!$1:$5000,A4892,FALSE)&gt;0,
HLOOKUP("OS according to the configuration file",'vInfo (Imported)'!$1:$5000,A4892,FALSE),
"")</f>
        <v/>
      </c>
      <c r="G4892" s="1" t="str">
        <f>IF(HLOOKUP("Cluster",'vInfo (Imported)'!$1:$5000,A4892,FALSE)&gt;0,
HLOOKUP("Cluster",'vInfo (Imported)'!$1:$5000,A4892,FALSE),
"")</f>
        <v/>
      </c>
      <c r="K4892" s="28">
        <f>'vCluster (Imported)'!A4892</f>
        <v>0</v>
      </c>
      <c r="L4892">
        <f t="shared" si="459"/>
        <v>0</v>
      </c>
      <c r="M4892">
        <f t="shared" si="460"/>
        <v>0</v>
      </c>
      <c r="N4892">
        <f t="shared" si="461"/>
        <v>0</v>
      </c>
      <c r="O4892" s="1">
        <f t="shared" si="462"/>
        <v>0</v>
      </c>
      <c r="P4892">
        <f>SUMIFS('vCluster (Imported)'!$G:$G,'vCluster (Imported)'!$A:$A,K4892)</f>
        <v>0</v>
      </c>
      <c r="Q4892">
        <f t="shared" si="463"/>
        <v>0</v>
      </c>
    </row>
    <row r="4893" spans="1:17" x14ac:dyDescent="0.3">
      <c r="A4893">
        <f t="shared" si="458"/>
        <v>4893</v>
      </c>
      <c r="B4893" t="str">
        <f>IF(HLOOKUP("Memory",'vInfo (Imported)'!$1:$5000,A4893,FALSE)&gt;0,HLOOKUP("Memory",'vInfo (Imported)'!$1:$5000,A4893,FALSE),"")</f>
        <v/>
      </c>
      <c r="C4893" t="str">
        <f>IF(HLOOKUP("CPUs",'vInfo (Imported)'!$1:$5000,A4893,FALSE)&gt;0,
HLOOKUP("CPUs",'vInfo (Imported)'!$1:$5000,A4893,FALSE),
"")</f>
        <v/>
      </c>
      <c r="D4893" t="str">
        <f>IF(HLOOKUP($D$1,'vInfo (Imported)'!$1:$5000,A4893,FALSE)&gt;0,
HLOOKUP($D$1,'vInfo (Imported)'!$1:$5000,A4893,FALSE),
"")</f>
        <v/>
      </c>
      <c r="E4893" t="str">
        <f>IF(HLOOKUP("Category",'vInfo (Imported)'!$1:$5000,A4893,FALSE)&gt;0,
HLOOKUP("Category",'vInfo (Imported)'!$1:$5000,A4893,FALSE),
"")</f>
        <v/>
      </c>
      <c r="F4893" t="str">
        <f>IF(HLOOKUP("OS according to the configuration file",'vInfo (Imported)'!$1:$5000,A4893,FALSE)&gt;0,
HLOOKUP("OS according to the configuration file",'vInfo (Imported)'!$1:$5000,A4893,FALSE),
"")</f>
        <v/>
      </c>
      <c r="G4893" s="1" t="str">
        <f>IF(HLOOKUP("Cluster",'vInfo (Imported)'!$1:$5000,A4893,FALSE)&gt;0,
HLOOKUP("Cluster",'vInfo (Imported)'!$1:$5000,A4893,FALSE),
"")</f>
        <v/>
      </c>
      <c r="K4893" s="28">
        <f>'vCluster (Imported)'!A4893</f>
        <v>0</v>
      </c>
      <c r="L4893">
        <f t="shared" si="459"/>
        <v>0</v>
      </c>
      <c r="M4893">
        <f t="shared" si="460"/>
        <v>0</v>
      </c>
      <c r="N4893">
        <f t="shared" si="461"/>
        <v>0</v>
      </c>
      <c r="O4893" s="1">
        <f t="shared" si="462"/>
        <v>0</v>
      </c>
      <c r="P4893">
        <f>SUMIFS('vCluster (Imported)'!$G:$G,'vCluster (Imported)'!$A:$A,K4893)</f>
        <v>0</v>
      </c>
      <c r="Q4893">
        <f t="shared" si="463"/>
        <v>0</v>
      </c>
    </row>
    <row r="4894" spans="1:17" x14ac:dyDescent="0.3">
      <c r="A4894">
        <f t="shared" si="458"/>
        <v>4894</v>
      </c>
      <c r="B4894" t="str">
        <f>IF(HLOOKUP("Memory",'vInfo (Imported)'!$1:$5000,A4894,FALSE)&gt;0,HLOOKUP("Memory",'vInfo (Imported)'!$1:$5000,A4894,FALSE),"")</f>
        <v/>
      </c>
      <c r="C4894" t="str">
        <f>IF(HLOOKUP("CPUs",'vInfo (Imported)'!$1:$5000,A4894,FALSE)&gt;0,
HLOOKUP("CPUs",'vInfo (Imported)'!$1:$5000,A4894,FALSE),
"")</f>
        <v/>
      </c>
      <c r="D4894" t="str">
        <f>IF(HLOOKUP($D$1,'vInfo (Imported)'!$1:$5000,A4894,FALSE)&gt;0,
HLOOKUP($D$1,'vInfo (Imported)'!$1:$5000,A4894,FALSE),
"")</f>
        <v/>
      </c>
      <c r="E4894" t="str">
        <f>IF(HLOOKUP("Category",'vInfo (Imported)'!$1:$5000,A4894,FALSE)&gt;0,
HLOOKUP("Category",'vInfo (Imported)'!$1:$5000,A4894,FALSE),
"")</f>
        <v/>
      </c>
      <c r="F4894" t="str">
        <f>IF(HLOOKUP("OS according to the configuration file",'vInfo (Imported)'!$1:$5000,A4894,FALSE)&gt;0,
HLOOKUP("OS according to the configuration file",'vInfo (Imported)'!$1:$5000,A4894,FALSE),
"")</f>
        <v/>
      </c>
      <c r="G4894" s="1" t="str">
        <f>IF(HLOOKUP("Cluster",'vInfo (Imported)'!$1:$5000,A4894,FALSE)&gt;0,
HLOOKUP("Cluster",'vInfo (Imported)'!$1:$5000,A4894,FALSE),
"")</f>
        <v/>
      </c>
      <c r="K4894" s="28">
        <f>'vCluster (Imported)'!A4894</f>
        <v>0</v>
      </c>
      <c r="L4894">
        <f t="shared" si="459"/>
        <v>0</v>
      </c>
      <c r="M4894">
        <f t="shared" si="460"/>
        <v>0</v>
      </c>
      <c r="N4894">
        <f t="shared" si="461"/>
        <v>0</v>
      </c>
      <c r="O4894" s="1">
        <f t="shared" si="462"/>
        <v>0</v>
      </c>
      <c r="P4894">
        <f>SUMIFS('vCluster (Imported)'!$G:$G,'vCluster (Imported)'!$A:$A,K4894)</f>
        <v>0</v>
      </c>
      <c r="Q4894">
        <f t="shared" si="463"/>
        <v>0</v>
      </c>
    </row>
    <row r="4895" spans="1:17" x14ac:dyDescent="0.3">
      <c r="A4895">
        <f t="shared" si="458"/>
        <v>4895</v>
      </c>
      <c r="B4895" t="str">
        <f>IF(HLOOKUP("Memory",'vInfo (Imported)'!$1:$5000,A4895,FALSE)&gt;0,HLOOKUP("Memory",'vInfo (Imported)'!$1:$5000,A4895,FALSE),"")</f>
        <v/>
      </c>
      <c r="C4895" t="str">
        <f>IF(HLOOKUP("CPUs",'vInfo (Imported)'!$1:$5000,A4895,FALSE)&gt;0,
HLOOKUP("CPUs",'vInfo (Imported)'!$1:$5000,A4895,FALSE),
"")</f>
        <v/>
      </c>
      <c r="D4895" t="str">
        <f>IF(HLOOKUP($D$1,'vInfo (Imported)'!$1:$5000,A4895,FALSE)&gt;0,
HLOOKUP($D$1,'vInfo (Imported)'!$1:$5000,A4895,FALSE),
"")</f>
        <v/>
      </c>
      <c r="E4895" t="str">
        <f>IF(HLOOKUP("Category",'vInfo (Imported)'!$1:$5000,A4895,FALSE)&gt;0,
HLOOKUP("Category",'vInfo (Imported)'!$1:$5000,A4895,FALSE),
"")</f>
        <v/>
      </c>
      <c r="F4895" t="str">
        <f>IF(HLOOKUP("OS according to the configuration file",'vInfo (Imported)'!$1:$5000,A4895,FALSE)&gt;0,
HLOOKUP("OS according to the configuration file",'vInfo (Imported)'!$1:$5000,A4895,FALSE),
"")</f>
        <v/>
      </c>
      <c r="G4895" s="1" t="str">
        <f>IF(HLOOKUP("Cluster",'vInfo (Imported)'!$1:$5000,A4895,FALSE)&gt;0,
HLOOKUP("Cluster",'vInfo (Imported)'!$1:$5000,A4895,FALSE),
"")</f>
        <v/>
      </c>
      <c r="K4895" s="28">
        <f>'vCluster (Imported)'!A4895</f>
        <v>0</v>
      </c>
      <c r="L4895">
        <f t="shared" si="459"/>
        <v>0</v>
      </c>
      <c r="M4895">
        <f t="shared" si="460"/>
        <v>0</v>
      </c>
      <c r="N4895">
        <f t="shared" si="461"/>
        <v>0</v>
      </c>
      <c r="O4895" s="1">
        <f t="shared" si="462"/>
        <v>0</v>
      </c>
      <c r="P4895">
        <f>SUMIFS('vCluster (Imported)'!$G:$G,'vCluster (Imported)'!$A:$A,K4895)</f>
        <v>0</v>
      </c>
      <c r="Q4895">
        <f t="shared" si="463"/>
        <v>0</v>
      </c>
    </row>
    <row r="4896" spans="1:17" x14ac:dyDescent="0.3">
      <c r="A4896">
        <f t="shared" si="458"/>
        <v>4896</v>
      </c>
      <c r="B4896" t="str">
        <f>IF(HLOOKUP("Memory",'vInfo (Imported)'!$1:$5000,A4896,FALSE)&gt;0,HLOOKUP("Memory",'vInfo (Imported)'!$1:$5000,A4896,FALSE),"")</f>
        <v/>
      </c>
      <c r="C4896" t="str">
        <f>IF(HLOOKUP("CPUs",'vInfo (Imported)'!$1:$5000,A4896,FALSE)&gt;0,
HLOOKUP("CPUs",'vInfo (Imported)'!$1:$5000,A4896,FALSE),
"")</f>
        <v/>
      </c>
      <c r="D4896" t="str">
        <f>IF(HLOOKUP($D$1,'vInfo (Imported)'!$1:$5000,A4896,FALSE)&gt;0,
HLOOKUP($D$1,'vInfo (Imported)'!$1:$5000,A4896,FALSE),
"")</f>
        <v/>
      </c>
      <c r="E4896" t="str">
        <f>IF(HLOOKUP("Category",'vInfo (Imported)'!$1:$5000,A4896,FALSE)&gt;0,
HLOOKUP("Category",'vInfo (Imported)'!$1:$5000,A4896,FALSE),
"")</f>
        <v/>
      </c>
      <c r="F4896" t="str">
        <f>IF(HLOOKUP("OS according to the configuration file",'vInfo (Imported)'!$1:$5000,A4896,FALSE)&gt;0,
HLOOKUP("OS according to the configuration file",'vInfo (Imported)'!$1:$5000,A4896,FALSE),
"")</f>
        <v/>
      </c>
      <c r="G4896" s="1" t="str">
        <f>IF(HLOOKUP("Cluster",'vInfo (Imported)'!$1:$5000,A4896,FALSE)&gt;0,
HLOOKUP("Cluster",'vInfo (Imported)'!$1:$5000,A4896,FALSE),
"")</f>
        <v/>
      </c>
      <c r="K4896" s="28">
        <f>'vCluster (Imported)'!A4896</f>
        <v>0</v>
      </c>
      <c r="L4896">
        <f t="shared" si="459"/>
        <v>0</v>
      </c>
      <c r="M4896">
        <f t="shared" si="460"/>
        <v>0</v>
      </c>
      <c r="N4896">
        <f t="shared" si="461"/>
        <v>0</v>
      </c>
      <c r="O4896" s="1">
        <f t="shared" si="462"/>
        <v>0</v>
      </c>
      <c r="P4896">
        <f>SUMIFS('vCluster (Imported)'!$G:$G,'vCluster (Imported)'!$A:$A,K4896)</f>
        <v>0</v>
      </c>
      <c r="Q4896">
        <f t="shared" si="463"/>
        <v>0</v>
      </c>
    </row>
    <row r="4897" spans="1:17" x14ac:dyDescent="0.3">
      <c r="A4897">
        <f t="shared" si="458"/>
        <v>4897</v>
      </c>
      <c r="B4897" t="str">
        <f>IF(HLOOKUP("Memory",'vInfo (Imported)'!$1:$5000,A4897,FALSE)&gt;0,HLOOKUP("Memory",'vInfo (Imported)'!$1:$5000,A4897,FALSE),"")</f>
        <v/>
      </c>
      <c r="C4897" t="str">
        <f>IF(HLOOKUP("CPUs",'vInfo (Imported)'!$1:$5000,A4897,FALSE)&gt;0,
HLOOKUP("CPUs",'vInfo (Imported)'!$1:$5000,A4897,FALSE),
"")</f>
        <v/>
      </c>
      <c r="D4897" t="str">
        <f>IF(HLOOKUP($D$1,'vInfo (Imported)'!$1:$5000,A4897,FALSE)&gt;0,
HLOOKUP($D$1,'vInfo (Imported)'!$1:$5000,A4897,FALSE),
"")</f>
        <v/>
      </c>
      <c r="E4897" t="str">
        <f>IF(HLOOKUP("Category",'vInfo (Imported)'!$1:$5000,A4897,FALSE)&gt;0,
HLOOKUP("Category",'vInfo (Imported)'!$1:$5000,A4897,FALSE),
"")</f>
        <v/>
      </c>
      <c r="F4897" t="str">
        <f>IF(HLOOKUP("OS according to the configuration file",'vInfo (Imported)'!$1:$5000,A4897,FALSE)&gt;0,
HLOOKUP("OS according to the configuration file",'vInfo (Imported)'!$1:$5000,A4897,FALSE),
"")</f>
        <v/>
      </c>
      <c r="G4897" s="1" t="str">
        <f>IF(HLOOKUP("Cluster",'vInfo (Imported)'!$1:$5000,A4897,FALSE)&gt;0,
HLOOKUP("Cluster",'vInfo (Imported)'!$1:$5000,A4897,FALSE),
"")</f>
        <v/>
      </c>
      <c r="K4897" s="28">
        <f>'vCluster (Imported)'!A4897</f>
        <v>0</v>
      </c>
      <c r="L4897">
        <f t="shared" si="459"/>
        <v>0</v>
      </c>
      <c r="M4897">
        <f t="shared" si="460"/>
        <v>0</v>
      </c>
      <c r="N4897">
        <f t="shared" si="461"/>
        <v>0</v>
      </c>
      <c r="O4897" s="1">
        <f t="shared" si="462"/>
        <v>0</v>
      </c>
      <c r="P4897">
        <f>SUMIFS('vCluster (Imported)'!$G:$G,'vCluster (Imported)'!$A:$A,K4897)</f>
        <v>0</v>
      </c>
      <c r="Q4897">
        <f t="shared" si="463"/>
        <v>0</v>
      </c>
    </row>
    <row r="4898" spans="1:17" x14ac:dyDescent="0.3">
      <c r="A4898">
        <f t="shared" si="458"/>
        <v>4898</v>
      </c>
      <c r="B4898" t="str">
        <f>IF(HLOOKUP("Memory",'vInfo (Imported)'!$1:$5000,A4898,FALSE)&gt;0,HLOOKUP("Memory",'vInfo (Imported)'!$1:$5000,A4898,FALSE),"")</f>
        <v/>
      </c>
      <c r="C4898" t="str">
        <f>IF(HLOOKUP("CPUs",'vInfo (Imported)'!$1:$5000,A4898,FALSE)&gt;0,
HLOOKUP("CPUs",'vInfo (Imported)'!$1:$5000,A4898,FALSE),
"")</f>
        <v/>
      </c>
      <c r="D4898" t="str">
        <f>IF(HLOOKUP($D$1,'vInfo (Imported)'!$1:$5000,A4898,FALSE)&gt;0,
HLOOKUP($D$1,'vInfo (Imported)'!$1:$5000,A4898,FALSE),
"")</f>
        <v/>
      </c>
      <c r="E4898" t="str">
        <f>IF(HLOOKUP("Category",'vInfo (Imported)'!$1:$5000,A4898,FALSE)&gt;0,
HLOOKUP("Category",'vInfo (Imported)'!$1:$5000,A4898,FALSE),
"")</f>
        <v/>
      </c>
      <c r="F4898" t="str">
        <f>IF(HLOOKUP("OS according to the configuration file",'vInfo (Imported)'!$1:$5000,A4898,FALSE)&gt;0,
HLOOKUP("OS according to the configuration file",'vInfo (Imported)'!$1:$5000,A4898,FALSE),
"")</f>
        <v/>
      </c>
      <c r="G4898" s="1" t="str">
        <f>IF(HLOOKUP("Cluster",'vInfo (Imported)'!$1:$5000,A4898,FALSE)&gt;0,
HLOOKUP("Cluster",'vInfo (Imported)'!$1:$5000,A4898,FALSE),
"")</f>
        <v/>
      </c>
      <c r="K4898" s="28">
        <f>'vCluster (Imported)'!A4898</f>
        <v>0</v>
      </c>
      <c r="L4898">
        <f t="shared" si="459"/>
        <v>0</v>
      </c>
      <c r="M4898">
        <f t="shared" si="460"/>
        <v>0</v>
      </c>
      <c r="N4898">
        <f t="shared" si="461"/>
        <v>0</v>
      </c>
      <c r="O4898" s="1">
        <f t="shared" si="462"/>
        <v>0</v>
      </c>
      <c r="P4898">
        <f>SUMIFS('vCluster (Imported)'!$G:$G,'vCluster (Imported)'!$A:$A,K4898)</f>
        <v>0</v>
      </c>
      <c r="Q4898">
        <f t="shared" si="463"/>
        <v>0</v>
      </c>
    </row>
    <row r="4899" spans="1:17" x14ac:dyDescent="0.3">
      <c r="A4899">
        <f t="shared" si="458"/>
        <v>4899</v>
      </c>
      <c r="B4899" t="str">
        <f>IF(HLOOKUP("Memory",'vInfo (Imported)'!$1:$5000,A4899,FALSE)&gt;0,HLOOKUP("Memory",'vInfo (Imported)'!$1:$5000,A4899,FALSE),"")</f>
        <v/>
      </c>
      <c r="C4899" t="str">
        <f>IF(HLOOKUP("CPUs",'vInfo (Imported)'!$1:$5000,A4899,FALSE)&gt;0,
HLOOKUP("CPUs",'vInfo (Imported)'!$1:$5000,A4899,FALSE),
"")</f>
        <v/>
      </c>
      <c r="D4899" t="str">
        <f>IF(HLOOKUP($D$1,'vInfo (Imported)'!$1:$5000,A4899,FALSE)&gt;0,
HLOOKUP($D$1,'vInfo (Imported)'!$1:$5000,A4899,FALSE),
"")</f>
        <v/>
      </c>
      <c r="E4899" t="str">
        <f>IF(HLOOKUP("Category",'vInfo (Imported)'!$1:$5000,A4899,FALSE)&gt;0,
HLOOKUP("Category",'vInfo (Imported)'!$1:$5000,A4899,FALSE),
"")</f>
        <v/>
      </c>
      <c r="F4899" t="str">
        <f>IF(HLOOKUP("OS according to the configuration file",'vInfo (Imported)'!$1:$5000,A4899,FALSE)&gt;0,
HLOOKUP("OS according to the configuration file",'vInfo (Imported)'!$1:$5000,A4899,FALSE),
"")</f>
        <v/>
      </c>
      <c r="G4899" s="1" t="str">
        <f>IF(HLOOKUP("Cluster",'vInfo (Imported)'!$1:$5000,A4899,FALSE)&gt;0,
HLOOKUP("Cluster",'vInfo (Imported)'!$1:$5000,A4899,FALSE),
"")</f>
        <v/>
      </c>
      <c r="K4899" s="28">
        <f>'vCluster (Imported)'!A4899</f>
        <v>0</v>
      </c>
      <c r="L4899">
        <f t="shared" si="459"/>
        <v>0</v>
      </c>
      <c r="M4899">
        <f t="shared" si="460"/>
        <v>0</v>
      </c>
      <c r="N4899">
        <f t="shared" si="461"/>
        <v>0</v>
      </c>
      <c r="O4899" s="1">
        <f t="shared" si="462"/>
        <v>0</v>
      </c>
      <c r="P4899">
        <f>SUMIFS('vCluster (Imported)'!$G:$G,'vCluster (Imported)'!$A:$A,K4899)</f>
        <v>0</v>
      </c>
      <c r="Q4899">
        <f t="shared" si="463"/>
        <v>0</v>
      </c>
    </row>
    <row r="4900" spans="1:17" x14ac:dyDescent="0.3">
      <c r="A4900">
        <f t="shared" si="458"/>
        <v>4900</v>
      </c>
      <c r="B4900" t="str">
        <f>IF(HLOOKUP("Memory",'vInfo (Imported)'!$1:$5000,A4900,FALSE)&gt;0,HLOOKUP("Memory",'vInfo (Imported)'!$1:$5000,A4900,FALSE),"")</f>
        <v/>
      </c>
      <c r="C4900" t="str">
        <f>IF(HLOOKUP("CPUs",'vInfo (Imported)'!$1:$5000,A4900,FALSE)&gt;0,
HLOOKUP("CPUs",'vInfo (Imported)'!$1:$5000,A4900,FALSE),
"")</f>
        <v/>
      </c>
      <c r="D4900" t="str">
        <f>IF(HLOOKUP($D$1,'vInfo (Imported)'!$1:$5000,A4900,FALSE)&gt;0,
HLOOKUP($D$1,'vInfo (Imported)'!$1:$5000,A4900,FALSE),
"")</f>
        <v/>
      </c>
      <c r="E4900" t="str">
        <f>IF(HLOOKUP("Category",'vInfo (Imported)'!$1:$5000,A4900,FALSE)&gt;0,
HLOOKUP("Category",'vInfo (Imported)'!$1:$5000,A4900,FALSE),
"")</f>
        <v/>
      </c>
      <c r="F4900" t="str">
        <f>IF(HLOOKUP("OS according to the configuration file",'vInfo (Imported)'!$1:$5000,A4900,FALSE)&gt;0,
HLOOKUP("OS according to the configuration file",'vInfo (Imported)'!$1:$5000,A4900,FALSE),
"")</f>
        <v/>
      </c>
      <c r="G4900" s="1" t="str">
        <f>IF(HLOOKUP("Cluster",'vInfo (Imported)'!$1:$5000,A4900,FALSE)&gt;0,
HLOOKUP("Cluster",'vInfo (Imported)'!$1:$5000,A4900,FALSE),
"")</f>
        <v/>
      </c>
      <c r="K4900" s="28">
        <f>'vCluster (Imported)'!A4900</f>
        <v>0</v>
      </c>
      <c r="L4900">
        <f t="shared" si="459"/>
        <v>0</v>
      </c>
      <c r="M4900">
        <f t="shared" si="460"/>
        <v>0</v>
      </c>
      <c r="N4900">
        <f t="shared" si="461"/>
        <v>0</v>
      </c>
      <c r="O4900" s="1">
        <f t="shared" si="462"/>
        <v>0</v>
      </c>
      <c r="P4900">
        <f>SUMIFS('vCluster (Imported)'!$G:$G,'vCluster (Imported)'!$A:$A,K4900)</f>
        <v>0</v>
      </c>
      <c r="Q4900">
        <f t="shared" si="463"/>
        <v>0</v>
      </c>
    </row>
    <row r="4901" spans="1:17" x14ac:dyDescent="0.3">
      <c r="A4901">
        <f t="shared" si="458"/>
        <v>4901</v>
      </c>
      <c r="B4901" t="str">
        <f>IF(HLOOKUP("Memory",'vInfo (Imported)'!$1:$5000,A4901,FALSE)&gt;0,HLOOKUP("Memory",'vInfo (Imported)'!$1:$5000,A4901,FALSE),"")</f>
        <v/>
      </c>
      <c r="C4901" t="str">
        <f>IF(HLOOKUP("CPUs",'vInfo (Imported)'!$1:$5000,A4901,FALSE)&gt;0,
HLOOKUP("CPUs",'vInfo (Imported)'!$1:$5000,A4901,FALSE),
"")</f>
        <v/>
      </c>
      <c r="D4901" t="str">
        <f>IF(HLOOKUP($D$1,'vInfo (Imported)'!$1:$5000,A4901,FALSE)&gt;0,
HLOOKUP($D$1,'vInfo (Imported)'!$1:$5000,A4901,FALSE),
"")</f>
        <v/>
      </c>
      <c r="E4901" t="str">
        <f>IF(HLOOKUP("Category",'vInfo (Imported)'!$1:$5000,A4901,FALSE)&gt;0,
HLOOKUP("Category",'vInfo (Imported)'!$1:$5000,A4901,FALSE),
"")</f>
        <v/>
      </c>
      <c r="F4901" t="str">
        <f>IF(HLOOKUP("OS according to the configuration file",'vInfo (Imported)'!$1:$5000,A4901,FALSE)&gt;0,
HLOOKUP("OS according to the configuration file",'vInfo (Imported)'!$1:$5000,A4901,FALSE),
"")</f>
        <v/>
      </c>
      <c r="G4901" s="1" t="str">
        <f>IF(HLOOKUP("Cluster",'vInfo (Imported)'!$1:$5000,A4901,FALSE)&gt;0,
HLOOKUP("Cluster",'vInfo (Imported)'!$1:$5000,A4901,FALSE),
"")</f>
        <v/>
      </c>
      <c r="K4901" s="28">
        <f>'vCluster (Imported)'!A4901</f>
        <v>0</v>
      </c>
      <c r="L4901">
        <f t="shared" si="459"/>
        <v>0</v>
      </c>
      <c r="M4901">
        <f t="shared" si="460"/>
        <v>0</v>
      </c>
      <c r="N4901">
        <f t="shared" si="461"/>
        <v>0</v>
      </c>
      <c r="O4901" s="1">
        <f t="shared" si="462"/>
        <v>0</v>
      </c>
      <c r="P4901">
        <f>SUMIFS('vCluster (Imported)'!$G:$G,'vCluster (Imported)'!$A:$A,K4901)</f>
        <v>0</v>
      </c>
      <c r="Q4901">
        <f t="shared" si="463"/>
        <v>0</v>
      </c>
    </row>
    <row r="4902" spans="1:17" x14ac:dyDescent="0.3">
      <c r="A4902">
        <f t="shared" si="458"/>
        <v>4902</v>
      </c>
      <c r="B4902" t="str">
        <f>IF(HLOOKUP("Memory",'vInfo (Imported)'!$1:$5000,A4902,FALSE)&gt;0,HLOOKUP("Memory",'vInfo (Imported)'!$1:$5000,A4902,FALSE),"")</f>
        <v/>
      </c>
      <c r="C4902" t="str">
        <f>IF(HLOOKUP("CPUs",'vInfo (Imported)'!$1:$5000,A4902,FALSE)&gt;0,
HLOOKUP("CPUs",'vInfo (Imported)'!$1:$5000,A4902,FALSE),
"")</f>
        <v/>
      </c>
      <c r="D4902" t="str">
        <f>IF(HLOOKUP($D$1,'vInfo (Imported)'!$1:$5000,A4902,FALSE)&gt;0,
HLOOKUP($D$1,'vInfo (Imported)'!$1:$5000,A4902,FALSE),
"")</f>
        <v/>
      </c>
      <c r="E4902" t="str">
        <f>IF(HLOOKUP("Category",'vInfo (Imported)'!$1:$5000,A4902,FALSE)&gt;0,
HLOOKUP("Category",'vInfo (Imported)'!$1:$5000,A4902,FALSE),
"")</f>
        <v/>
      </c>
      <c r="F4902" t="str">
        <f>IF(HLOOKUP("OS according to the configuration file",'vInfo (Imported)'!$1:$5000,A4902,FALSE)&gt;0,
HLOOKUP("OS according to the configuration file",'vInfo (Imported)'!$1:$5000,A4902,FALSE),
"")</f>
        <v/>
      </c>
      <c r="G4902" s="1" t="str">
        <f>IF(HLOOKUP("Cluster",'vInfo (Imported)'!$1:$5000,A4902,FALSE)&gt;0,
HLOOKUP("Cluster",'vInfo (Imported)'!$1:$5000,A4902,FALSE),
"")</f>
        <v/>
      </c>
      <c r="K4902" s="28">
        <f>'vCluster (Imported)'!A4902</f>
        <v>0</v>
      </c>
      <c r="L4902">
        <f t="shared" si="459"/>
        <v>0</v>
      </c>
      <c r="M4902">
        <f t="shared" si="460"/>
        <v>0</v>
      </c>
      <c r="N4902">
        <f t="shared" si="461"/>
        <v>0</v>
      </c>
      <c r="O4902" s="1">
        <f t="shared" si="462"/>
        <v>0</v>
      </c>
      <c r="P4902">
        <f>SUMIFS('vCluster (Imported)'!$G:$G,'vCluster (Imported)'!$A:$A,K4902)</f>
        <v>0</v>
      </c>
      <c r="Q4902">
        <f t="shared" si="463"/>
        <v>0</v>
      </c>
    </row>
    <row r="4903" spans="1:17" x14ac:dyDescent="0.3">
      <c r="A4903">
        <f t="shared" si="458"/>
        <v>4903</v>
      </c>
      <c r="B4903" t="str">
        <f>IF(HLOOKUP("Memory",'vInfo (Imported)'!$1:$5000,A4903,FALSE)&gt;0,HLOOKUP("Memory",'vInfo (Imported)'!$1:$5000,A4903,FALSE),"")</f>
        <v/>
      </c>
      <c r="C4903" t="str">
        <f>IF(HLOOKUP("CPUs",'vInfo (Imported)'!$1:$5000,A4903,FALSE)&gt;0,
HLOOKUP("CPUs",'vInfo (Imported)'!$1:$5000,A4903,FALSE),
"")</f>
        <v/>
      </c>
      <c r="D4903" t="str">
        <f>IF(HLOOKUP($D$1,'vInfo (Imported)'!$1:$5000,A4903,FALSE)&gt;0,
HLOOKUP($D$1,'vInfo (Imported)'!$1:$5000,A4903,FALSE),
"")</f>
        <v/>
      </c>
      <c r="E4903" t="str">
        <f>IF(HLOOKUP("Category",'vInfo (Imported)'!$1:$5000,A4903,FALSE)&gt;0,
HLOOKUP("Category",'vInfo (Imported)'!$1:$5000,A4903,FALSE),
"")</f>
        <v/>
      </c>
      <c r="F4903" t="str">
        <f>IF(HLOOKUP("OS according to the configuration file",'vInfo (Imported)'!$1:$5000,A4903,FALSE)&gt;0,
HLOOKUP("OS according to the configuration file",'vInfo (Imported)'!$1:$5000,A4903,FALSE),
"")</f>
        <v/>
      </c>
      <c r="G4903" s="1" t="str">
        <f>IF(HLOOKUP("Cluster",'vInfo (Imported)'!$1:$5000,A4903,FALSE)&gt;0,
HLOOKUP("Cluster",'vInfo (Imported)'!$1:$5000,A4903,FALSE),
"")</f>
        <v/>
      </c>
      <c r="K4903" s="28">
        <f>'vCluster (Imported)'!A4903</f>
        <v>0</v>
      </c>
      <c r="L4903">
        <f t="shared" si="459"/>
        <v>0</v>
      </c>
      <c r="M4903">
        <f t="shared" si="460"/>
        <v>0</v>
      </c>
      <c r="N4903">
        <f t="shared" si="461"/>
        <v>0</v>
      </c>
      <c r="O4903" s="1">
        <f t="shared" si="462"/>
        <v>0</v>
      </c>
      <c r="P4903">
        <f>SUMIFS('vCluster (Imported)'!$G:$G,'vCluster (Imported)'!$A:$A,K4903)</f>
        <v>0</v>
      </c>
      <c r="Q4903">
        <f t="shared" si="463"/>
        <v>0</v>
      </c>
    </row>
    <row r="4904" spans="1:17" x14ac:dyDescent="0.3">
      <c r="A4904">
        <f t="shared" si="458"/>
        <v>4904</v>
      </c>
      <c r="B4904" t="str">
        <f>IF(HLOOKUP("Memory",'vInfo (Imported)'!$1:$5000,A4904,FALSE)&gt;0,HLOOKUP("Memory",'vInfo (Imported)'!$1:$5000,A4904,FALSE),"")</f>
        <v/>
      </c>
      <c r="C4904" t="str">
        <f>IF(HLOOKUP("CPUs",'vInfo (Imported)'!$1:$5000,A4904,FALSE)&gt;0,
HLOOKUP("CPUs",'vInfo (Imported)'!$1:$5000,A4904,FALSE),
"")</f>
        <v/>
      </c>
      <c r="D4904" t="str">
        <f>IF(HLOOKUP($D$1,'vInfo (Imported)'!$1:$5000,A4904,FALSE)&gt;0,
HLOOKUP($D$1,'vInfo (Imported)'!$1:$5000,A4904,FALSE),
"")</f>
        <v/>
      </c>
      <c r="E4904" t="str">
        <f>IF(HLOOKUP("Category",'vInfo (Imported)'!$1:$5000,A4904,FALSE)&gt;0,
HLOOKUP("Category",'vInfo (Imported)'!$1:$5000,A4904,FALSE),
"")</f>
        <v/>
      </c>
      <c r="F4904" t="str">
        <f>IF(HLOOKUP("OS according to the configuration file",'vInfo (Imported)'!$1:$5000,A4904,FALSE)&gt;0,
HLOOKUP("OS according to the configuration file",'vInfo (Imported)'!$1:$5000,A4904,FALSE),
"")</f>
        <v/>
      </c>
      <c r="G4904" s="1" t="str">
        <f>IF(HLOOKUP("Cluster",'vInfo (Imported)'!$1:$5000,A4904,FALSE)&gt;0,
HLOOKUP("Cluster",'vInfo (Imported)'!$1:$5000,A4904,FALSE),
"")</f>
        <v/>
      </c>
      <c r="K4904" s="28">
        <f>'vCluster (Imported)'!A4904</f>
        <v>0</v>
      </c>
      <c r="L4904">
        <f t="shared" si="459"/>
        <v>0</v>
      </c>
      <c r="M4904">
        <f t="shared" si="460"/>
        <v>0</v>
      </c>
      <c r="N4904">
        <f t="shared" si="461"/>
        <v>0</v>
      </c>
      <c r="O4904" s="1">
        <f t="shared" si="462"/>
        <v>0</v>
      </c>
      <c r="P4904">
        <f>SUMIFS('vCluster (Imported)'!$G:$G,'vCluster (Imported)'!$A:$A,K4904)</f>
        <v>0</v>
      </c>
      <c r="Q4904">
        <f t="shared" si="463"/>
        <v>0</v>
      </c>
    </row>
    <row r="4905" spans="1:17" x14ac:dyDescent="0.3">
      <c r="A4905">
        <f t="shared" si="458"/>
        <v>4905</v>
      </c>
      <c r="B4905" t="str">
        <f>IF(HLOOKUP("Memory",'vInfo (Imported)'!$1:$5000,A4905,FALSE)&gt;0,HLOOKUP("Memory",'vInfo (Imported)'!$1:$5000,A4905,FALSE),"")</f>
        <v/>
      </c>
      <c r="C4905" t="str">
        <f>IF(HLOOKUP("CPUs",'vInfo (Imported)'!$1:$5000,A4905,FALSE)&gt;0,
HLOOKUP("CPUs",'vInfo (Imported)'!$1:$5000,A4905,FALSE),
"")</f>
        <v/>
      </c>
      <c r="D4905" t="str">
        <f>IF(HLOOKUP($D$1,'vInfo (Imported)'!$1:$5000,A4905,FALSE)&gt;0,
HLOOKUP($D$1,'vInfo (Imported)'!$1:$5000,A4905,FALSE),
"")</f>
        <v/>
      </c>
      <c r="E4905" t="str">
        <f>IF(HLOOKUP("Category",'vInfo (Imported)'!$1:$5000,A4905,FALSE)&gt;0,
HLOOKUP("Category",'vInfo (Imported)'!$1:$5000,A4905,FALSE),
"")</f>
        <v/>
      </c>
      <c r="F4905" t="str">
        <f>IF(HLOOKUP("OS according to the configuration file",'vInfo (Imported)'!$1:$5000,A4905,FALSE)&gt;0,
HLOOKUP("OS according to the configuration file",'vInfo (Imported)'!$1:$5000,A4905,FALSE),
"")</f>
        <v/>
      </c>
      <c r="G4905" s="1" t="str">
        <f>IF(HLOOKUP("Cluster",'vInfo (Imported)'!$1:$5000,A4905,FALSE)&gt;0,
HLOOKUP("Cluster",'vInfo (Imported)'!$1:$5000,A4905,FALSE),
"")</f>
        <v/>
      </c>
      <c r="K4905" s="28">
        <f>'vCluster (Imported)'!A4905</f>
        <v>0</v>
      </c>
      <c r="L4905">
        <f t="shared" si="459"/>
        <v>0</v>
      </c>
      <c r="M4905">
        <f t="shared" si="460"/>
        <v>0</v>
      </c>
      <c r="N4905">
        <f t="shared" si="461"/>
        <v>0</v>
      </c>
      <c r="O4905" s="1">
        <f t="shared" si="462"/>
        <v>0</v>
      </c>
      <c r="P4905">
        <f>SUMIFS('vCluster (Imported)'!$G:$G,'vCluster (Imported)'!$A:$A,K4905)</f>
        <v>0</v>
      </c>
      <c r="Q4905">
        <f t="shared" si="463"/>
        <v>0</v>
      </c>
    </row>
    <row r="4906" spans="1:17" x14ac:dyDescent="0.3">
      <c r="A4906">
        <f t="shared" si="458"/>
        <v>4906</v>
      </c>
      <c r="B4906" t="str">
        <f>IF(HLOOKUP("Memory",'vInfo (Imported)'!$1:$5000,A4906,FALSE)&gt;0,HLOOKUP("Memory",'vInfo (Imported)'!$1:$5000,A4906,FALSE),"")</f>
        <v/>
      </c>
      <c r="C4906" t="str">
        <f>IF(HLOOKUP("CPUs",'vInfo (Imported)'!$1:$5000,A4906,FALSE)&gt;0,
HLOOKUP("CPUs",'vInfo (Imported)'!$1:$5000,A4906,FALSE),
"")</f>
        <v/>
      </c>
      <c r="D4906" t="str">
        <f>IF(HLOOKUP($D$1,'vInfo (Imported)'!$1:$5000,A4906,FALSE)&gt;0,
HLOOKUP($D$1,'vInfo (Imported)'!$1:$5000,A4906,FALSE),
"")</f>
        <v/>
      </c>
      <c r="E4906" t="str">
        <f>IF(HLOOKUP("Category",'vInfo (Imported)'!$1:$5000,A4906,FALSE)&gt;0,
HLOOKUP("Category",'vInfo (Imported)'!$1:$5000,A4906,FALSE),
"")</f>
        <v/>
      </c>
      <c r="F4906" t="str">
        <f>IF(HLOOKUP("OS according to the configuration file",'vInfo (Imported)'!$1:$5000,A4906,FALSE)&gt;0,
HLOOKUP("OS according to the configuration file",'vInfo (Imported)'!$1:$5000,A4906,FALSE),
"")</f>
        <v/>
      </c>
      <c r="G4906" s="1" t="str">
        <f>IF(HLOOKUP("Cluster",'vInfo (Imported)'!$1:$5000,A4906,FALSE)&gt;0,
HLOOKUP("Cluster",'vInfo (Imported)'!$1:$5000,A4906,FALSE),
"")</f>
        <v/>
      </c>
      <c r="K4906" s="28">
        <f>'vCluster (Imported)'!A4906</f>
        <v>0</v>
      </c>
      <c r="L4906">
        <f t="shared" si="459"/>
        <v>0</v>
      </c>
      <c r="M4906">
        <f t="shared" si="460"/>
        <v>0</v>
      </c>
      <c r="N4906">
        <f t="shared" si="461"/>
        <v>0</v>
      </c>
      <c r="O4906" s="1">
        <f t="shared" si="462"/>
        <v>0</v>
      </c>
      <c r="P4906">
        <f>SUMIFS('vCluster (Imported)'!$G:$G,'vCluster (Imported)'!$A:$A,K4906)</f>
        <v>0</v>
      </c>
      <c r="Q4906">
        <f t="shared" si="463"/>
        <v>0</v>
      </c>
    </row>
    <row r="4907" spans="1:17" x14ac:dyDescent="0.3">
      <c r="A4907">
        <f t="shared" si="458"/>
        <v>4907</v>
      </c>
      <c r="B4907" t="str">
        <f>IF(HLOOKUP("Memory",'vInfo (Imported)'!$1:$5000,A4907,FALSE)&gt;0,HLOOKUP("Memory",'vInfo (Imported)'!$1:$5000,A4907,FALSE),"")</f>
        <v/>
      </c>
      <c r="C4907" t="str">
        <f>IF(HLOOKUP("CPUs",'vInfo (Imported)'!$1:$5000,A4907,FALSE)&gt;0,
HLOOKUP("CPUs",'vInfo (Imported)'!$1:$5000,A4907,FALSE),
"")</f>
        <v/>
      </c>
      <c r="D4907" t="str">
        <f>IF(HLOOKUP($D$1,'vInfo (Imported)'!$1:$5000,A4907,FALSE)&gt;0,
HLOOKUP($D$1,'vInfo (Imported)'!$1:$5000,A4907,FALSE),
"")</f>
        <v/>
      </c>
      <c r="E4907" t="str">
        <f>IF(HLOOKUP("Category",'vInfo (Imported)'!$1:$5000,A4907,FALSE)&gt;0,
HLOOKUP("Category",'vInfo (Imported)'!$1:$5000,A4907,FALSE),
"")</f>
        <v/>
      </c>
      <c r="F4907" t="str">
        <f>IF(HLOOKUP("OS according to the configuration file",'vInfo (Imported)'!$1:$5000,A4907,FALSE)&gt;0,
HLOOKUP("OS according to the configuration file",'vInfo (Imported)'!$1:$5000,A4907,FALSE),
"")</f>
        <v/>
      </c>
      <c r="G4907" s="1" t="str">
        <f>IF(HLOOKUP("Cluster",'vInfo (Imported)'!$1:$5000,A4907,FALSE)&gt;0,
HLOOKUP("Cluster",'vInfo (Imported)'!$1:$5000,A4907,FALSE),
"")</f>
        <v/>
      </c>
      <c r="K4907" s="28">
        <f>'vCluster (Imported)'!A4907</f>
        <v>0</v>
      </c>
      <c r="L4907">
        <f t="shared" si="459"/>
        <v>0</v>
      </c>
      <c r="M4907">
        <f t="shared" si="460"/>
        <v>0</v>
      </c>
      <c r="N4907">
        <f t="shared" si="461"/>
        <v>0</v>
      </c>
      <c r="O4907" s="1">
        <f t="shared" si="462"/>
        <v>0</v>
      </c>
      <c r="P4907">
        <f>SUMIFS('vCluster (Imported)'!$G:$G,'vCluster (Imported)'!$A:$A,K4907)</f>
        <v>0</v>
      </c>
      <c r="Q4907">
        <f t="shared" si="463"/>
        <v>0</v>
      </c>
    </row>
    <row r="4908" spans="1:17" x14ac:dyDescent="0.3">
      <c r="A4908">
        <f t="shared" si="458"/>
        <v>4908</v>
      </c>
      <c r="B4908" t="str">
        <f>IF(HLOOKUP("Memory",'vInfo (Imported)'!$1:$5000,A4908,FALSE)&gt;0,HLOOKUP("Memory",'vInfo (Imported)'!$1:$5000,A4908,FALSE),"")</f>
        <v/>
      </c>
      <c r="C4908" t="str">
        <f>IF(HLOOKUP("CPUs",'vInfo (Imported)'!$1:$5000,A4908,FALSE)&gt;0,
HLOOKUP("CPUs",'vInfo (Imported)'!$1:$5000,A4908,FALSE),
"")</f>
        <v/>
      </c>
      <c r="D4908" t="str">
        <f>IF(HLOOKUP($D$1,'vInfo (Imported)'!$1:$5000,A4908,FALSE)&gt;0,
HLOOKUP($D$1,'vInfo (Imported)'!$1:$5000,A4908,FALSE),
"")</f>
        <v/>
      </c>
      <c r="E4908" t="str">
        <f>IF(HLOOKUP("Category",'vInfo (Imported)'!$1:$5000,A4908,FALSE)&gt;0,
HLOOKUP("Category",'vInfo (Imported)'!$1:$5000,A4908,FALSE),
"")</f>
        <v/>
      </c>
      <c r="F4908" t="str">
        <f>IF(HLOOKUP("OS according to the configuration file",'vInfo (Imported)'!$1:$5000,A4908,FALSE)&gt;0,
HLOOKUP("OS according to the configuration file",'vInfo (Imported)'!$1:$5000,A4908,FALSE),
"")</f>
        <v/>
      </c>
      <c r="G4908" s="1" t="str">
        <f>IF(HLOOKUP("Cluster",'vInfo (Imported)'!$1:$5000,A4908,FALSE)&gt;0,
HLOOKUP("Cluster",'vInfo (Imported)'!$1:$5000,A4908,FALSE),
"")</f>
        <v/>
      </c>
      <c r="K4908" s="28">
        <f>'vCluster (Imported)'!A4908</f>
        <v>0</v>
      </c>
      <c r="L4908">
        <f t="shared" si="459"/>
        <v>0</v>
      </c>
      <c r="M4908">
        <f t="shared" si="460"/>
        <v>0</v>
      </c>
      <c r="N4908">
        <f t="shared" si="461"/>
        <v>0</v>
      </c>
      <c r="O4908" s="1">
        <f t="shared" si="462"/>
        <v>0</v>
      </c>
      <c r="P4908">
        <f>SUMIFS('vCluster (Imported)'!$G:$G,'vCluster (Imported)'!$A:$A,K4908)</f>
        <v>0</v>
      </c>
      <c r="Q4908">
        <f t="shared" si="463"/>
        <v>0</v>
      </c>
    </row>
    <row r="4909" spans="1:17" x14ac:dyDescent="0.3">
      <c r="A4909">
        <f t="shared" si="458"/>
        <v>4909</v>
      </c>
      <c r="B4909" t="str">
        <f>IF(HLOOKUP("Memory",'vInfo (Imported)'!$1:$5000,A4909,FALSE)&gt;0,HLOOKUP("Memory",'vInfo (Imported)'!$1:$5000,A4909,FALSE),"")</f>
        <v/>
      </c>
      <c r="C4909" t="str">
        <f>IF(HLOOKUP("CPUs",'vInfo (Imported)'!$1:$5000,A4909,FALSE)&gt;0,
HLOOKUP("CPUs",'vInfo (Imported)'!$1:$5000,A4909,FALSE),
"")</f>
        <v/>
      </c>
      <c r="D4909" t="str">
        <f>IF(HLOOKUP($D$1,'vInfo (Imported)'!$1:$5000,A4909,FALSE)&gt;0,
HLOOKUP($D$1,'vInfo (Imported)'!$1:$5000,A4909,FALSE),
"")</f>
        <v/>
      </c>
      <c r="E4909" t="str">
        <f>IF(HLOOKUP("Category",'vInfo (Imported)'!$1:$5000,A4909,FALSE)&gt;0,
HLOOKUP("Category",'vInfo (Imported)'!$1:$5000,A4909,FALSE),
"")</f>
        <v/>
      </c>
      <c r="F4909" t="str">
        <f>IF(HLOOKUP("OS according to the configuration file",'vInfo (Imported)'!$1:$5000,A4909,FALSE)&gt;0,
HLOOKUP("OS according to the configuration file",'vInfo (Imported)'!$1:$5000,A4909,FALSE),
"")</f>
        <v/>
      </c>
      <c r="G4909" s="1" t="str">
        <f>IF(HLOOKUP("Cluster",'vInfo (Imported)'!$1:$5000,A4909,FALSE)&gt;0,
HLOOKUP("Cluster",'vInfo (Imported)'!$1:$5000,A4909,FALSE),
"")</f>
        <v/>
      </c>
      <c r="K4909" s="28">
        <f>'vCluster (Imported)'!A4909</f>
        <v>0</v>
      </c>
      <c r="L4909">
        <f t="shared" si="459"/>
        <v>0</v>
      </c>
      <c r="M4909">
        <f t="shared" si="460"/>
        <v>0</v>
      </c>
      <c r="N4909">
        <f t="shared" si="461"/>
        <v>0</v>
      </c>
      <c r="O4909" s="1">
        <f t="shared" si="462"/>
        <v>0</v>
      </c>
      <c r="P4909">
        <f>SUMIFS('vCluster (Imported)'!$G:$G,'vCluster (Imported)'!$A:$A,K4909)</f>
        <v>0</v>
      </c>
      <c r="Q4909">
        <f t="shared" si="463"/>
        <v>0</v>
      </c>
    </row>
    <row r="4910" spans="1:17" x14ac:dyDescent="0.3">
      <c r="A4910">
        <f t="shared" si="458"/>
        <v>4910</v>
      </c>
      <c r="B4910" t="str">
        <f>IF(HLOOKUP("Memory",'vInfo (Imported)'!$1:$5000,A4910,FALSE)&gt;0,HLOOKUP("Memory",'vInfo (Imported)'!$1:$5000,A4910,FALSE),"")</f>
        <v/>
      </c>
      <c r="C4910" t="str">
        <f>IF(HLOOKUP("CPUs",'vInfo (Imported)'!$1:$5000,A4910,FALSE)&gt;0,
HLOOKUP("CPUs",'vInfo (Imported)'!$1:$5000,A4910,FALSE),
"")</f>
        <v/>
      </c>
      <c r="D4910" t="str">
        <f>IF(HLOOKUP($D$1,'vInfo (Imported)'!$1:$5000,A4910,FALSE)&gt;0,
HLOOKUP($D$1,'vInfo (Imported)'!$1:$5000,A4910,FALSE),
"")</f>
        <v/>
      </c>
      <c r="E4910" t="str">
        <f>IF(HLOOKUP("Category",'vInfo (Imported)'!$1:$5000,A4910,FALSE)&gt;0,
HLOOKUP("Category",'vInfo (Imported)'!$1:$5000,A4910,FALSE),
"")</f>
        <v/>
      </c>
      <c r="F4910" t="str">
        <f>IF(HLOOKUP("OS according to the configuration file",'vInfo (Imported)'!$1:$5000,A4910,FALSE)&gt;0,
HLOOKUP("OS according to the configuration file",'vInfo (Imported)'!$1:$5000,A4910,FALSE),
"")</f>
        <v/>
      </c>
      <c r="G4910" s="1" t="str">
        <f>IF(HLOOKUP("Cluster",'vInfo (Imported)'!$1:$5000,A4910,FALSE)&gt;0,
HLOOKUP("Cluster",'vInfo (Imported)'!$1:$5000,A4910,FALSE),
"")</f>
        <v/>
      </c>
      <c r="K4910" s="28">
        <f>'vCluster (Imported)'!A4910</f>
        <v>0</v>
      </c>
      <c r="L4910">
        <f t="shared" si="459"/>
        <v>0</v>
      </c>
      <c r="M4910">
        <f t="shared" si="460"/>
        <v>0</v>
      </c>
      <c r="N4910">
        <f t="shared" si="461"/>
        <v>0</v>
      </c>
      <c r="O4910" s="1">
        <f t="shared" si="462"/>
        <v>0</v>
      </c>
      <c r="P4910">
        <f>SUMIFS('vCluster (Imported)'!$G:$G,'vCluster (Imported)'!$A:$A,K4910)</f>
        <v>0</v>
      </c>
      <c r="Q4910">
        <f t="shared" si="463"/>
        <v>0</v>
      </c>
    </row>
    <row r="4911" spans="1:17" x14ac:dyDescent="0.3">
      <c r="A4911">
        <f t="shared" si="458"/>
        <v>4911</v>
      </c>
      <c r="B4911" t="str">
        <f>IF(HLOOKUP("Memory",'vInfo (Imported)'!$1:$5000,A4911,FALSE)&gt;0,HLOOKUP("Memory",'vInfo (Imported)'!$1:$5000,A4911,FALSE),"")</f>
        <v/>
      </c>
      <c r="C4911" t="str">
        <f>IF(HLOOKUP("CPUs",'vInfo (Imported)'!$1:$5000,A4911,FALSE)&gt;0,
HLOOKUP("CPUs",'vInfo (Imported)'!$1:$5000,A4911,FALSE),
"")</f>
        <v/>
      </c>
      <c r="D4911" t="str">
        <f>IF(HLOOKUP($D$1,'vInfo (Imported)'!$1:$5000,A4911,FALSE)&gt;0,
HLOOKUP($D$1,'vInfo (Imported)'!$1:$5000,A4911,FALSE),
"")</f>
        <v/>
      </c>
      <c r="E4911" t="str">
        <f>IF(HLOOKUP("Category",'vInfo (Imported)'!$1:$5000,A4911,FALSE)&gt;0,
HLOOKUP("Category",'vInfo (Imported)'!$1:$5000,A4911,FALSE),
"")</f>
        <v/>
      </c>
      <c r="F4911" t="str">
        <f>IF(HLOOKUP("OS according to the configuration file",'vInfo (Imported)'!$1:$5000,A4911,FALSE)&gt;0,
HLOOKUP("OS according to the configuration file",'vInfo (Imported)'!$1:$5000,A4911,FALSE),
"")</f>
        <v/>
      </c>
      <c r="G4911" s="1" t="str">
        <f>IF(HLOOKUP("Cluster",'vInfo (Imported)'!$1:$5000,A4911,FALSE)&gt;0,
HLOOKUP("Cluster",'vInfo (Imported)'!$1:$5000,A4911,FALSE),
"")</f>
        <v/>
      </c>
      <c r="K4911" s="28">
        <f>'vCluster (Imported)'!A4911</f>
        <v>0</v>
      </c>
      <c r="L4911">
        <f t="shared" si="459"/>
        <v>0</v>
      </c>
      <c r="M4911">
        <f t="shared" si="460"/>
        <v>0</v>
      </c>
      <c r="N4911">
        <f t="shared" si="461"/>
        <v>0</v>
      </c>
      <c r="O4911" s="1">
        <f t="shared" si="462"/>
        <v>0</v>
      </c>
      <c r="P4911">
        <f>SUMIFS('vCluster (Imported)'!$G:$G,'vCluster (Imported)'!$A:$A,K4911)</f>
        <v>0</v>
      </c>
      <c r="Q4911">
        <f t="shared" si="463"/>
        <v>0</v>
      </c>
    </row>
    <row r="4912" spans="1:17" x14ac:dyDescent="0.3">
      <c r="A4912">
        <f t="shared" si="458"/>
        <v>4912</v>
      </c>
      <c r="B4912" t="str">
        <f>IF(HLOOKUP("Memory",'vInfo (Imported)'!$1:$5000,A4912,FALSE)&gt;0,HLOOKUP("Memory",'vInfo (Imported)'!$1:$5000,A4912,FALSE),"")</f>
        <v/>
      </c>
      <c r="C4912" t="str">
        <f>IF(HLOOKUP("CPUs",'vInfo (Imported)'!$1:$5000,A4912,FALSE)&gt;0,
HLOOKUP("CPUs",'vInfo (Imported)'!$1:$5000,A4912,FALSE),
"")</f>
        <v/>
      </c>
      <c r="D4912" t="str">
        <f>IF(HLOOKUP($D$1,'vInfo (Imported)'!$1:$5000,A4912,FALSE)&gt;0,
HLOOKUP($D$1,'vInfo (Imported)'!$1:$5000,A4912,FALSE),
"")</f>
        <v/>
      </c>
      <c r="E4912" t="str">
        <f>IF(HLOOKUP("Category",'vInfo (Imported)'!$1:$5000,A4912,FALSE)&gt;0,
HLOOKUP("Category",'vInfo (Imported)'!$1:$5000,A4912,FALSE),
"")</f>
        <v/>
      </c>
      <c r="F4912" t="str">
        <f>IF(HLOOKUP("OS according to the configuration file",'vInfo (Imported)'!$1:$5000,A4912,FALSE)&gt;0,
HLOOKUP("OS according to the configuration file",'vInfo (Imported)'!$1:$5000,A4912,FALSE),
"")</f>
        <v/>
      </c>
      <c r="G4912" s="1" t="str">
        <f>IF(HLOOKUP("Cluster",'vInfo (Imported)'!$1:$5000,A4912,FALSE)&gt;0,
HLOOKUP("Cluster",'vInfo (Imported)'!$1:$5000,A4912,FALSE),
"")</f>
        <v/>
      </c>
      <c r="K4912" s="28">
        <f>'vCluster (Imported)'!A4912</f>
        <v>0</v>
      </c>
      <c r="L4912">
        <f t="shared" si="459"/>
        <v>0</v>
      </c>
      <c r="M4912">
        <f t="shared" si="460"/>
        <v>0</v>
      </c>
      <c r="N4912">
        <f t="shared" si="461"/>
        <v>0</v>
      </c>
      <c r="O4912" s="1">
        <f t="shared" si="462"/>
        <v>0</v>
      </c>
      <c r="P4912">
        <f>SUMIFS('vCluster (Imported)'!$G:$G,'vCluster (Imported)'!$A:$A,K4912)</f>
        <v>0</v>
      </c>
      <c r="Q4912">
        <f t="shared" si="463"/>
        <v>0</v>
      </c>
    </row>
    <row r="4913" spans="1:17" x14ac:dyDescent="0.3">
      <c r="A4913">
        <f t="shared" si="458"/>
        <v>4913</v>
      </c>
      <c r="B4913" t="str">
        <f>IF(HLOOKUP("Memory",'vInfo (Imported)'!$1:$5000,A4913,FALSE)&gt;0,HLOOKUP("Memory",'vInfo (Imported)'!$1:$5000,A4913,FALSE),"")</f>
        <v/>
      </c>
      <c r="C4913" t="str">
        <f>IF(HLOOKUP("CPUs",'vInfo (Imported)'!$1:$5000,A4913,FALSE)&gt;0,
HLOOKUP("CPUs",'vInfo (Imported)'!$1:$5000,A4913,FALSE),
"")</f>
        <v/>
      </c>
      <c r="D4913" t="str">
        <f>IF(HLOOKUP($D$1,'vInfo (Imported)'!$1:$5000,A4913,FALSE)&gt;0,
HLOOKUP($D$1,'vInfo (Imported)'!$1:$5000,A4913,FALSE),
"")</f>
        <v/>
      </c>
      <c r="E4913" t="str">
        <f>IF(HLOOKUP("Category",'vInfo (Imported)'!$1:$5000,A4913,FALSE)&gt;0,
HLOOKUP("Category",'vInfo (Imported)'!$1:$5000,A4913,FALSE),
"")</f>
        <v/>
      </c>
      <c r="F4913" t="str">
        <f>IF(HLOOKUP("OS according to the configuration file",'vInfo (Imported)'!$1:$5000,A4913,FALSE)&gt;0,
HLOOKUP("OS according to the configuration file",'vInfo (Imported)'!$1:$5000,A4913,FALSE),
"")</f>
        <v/>
      </c>
      <c r="G4913" s="1" t="str">
        <f>IF(HLOOKUP("Cluster",'vInfo (Imported)'!$1:$5000,A4913,FALSE)&gt;0,
HLOOKUP("Cluster",'vInfo (Imported)'!$1:$5000,A4913,FALSE),
"")</f>
        <v/>
      </c>
      <c r="K4913" s="28">
        <f>'vCluster (Imported)'!A4913</f>
        <v>0</v>
      </c>
      <c r="L4913">
        <f t="shared" si="459"/>
        <v>0</v>
      </c>
      <c r="M4913">
        <f t="shared" si="460"/>
        <v>0</v>
      </c>
      <c r="N4913">
        <f t="shared" si="461"/>
        <v>0</v>
      </c>
      <c r="O4913" s="1">
        <f t="shared" si="462"/>
        <v>0</v>
      </c>
      <c r="P4913">
        <f>SUMIFS('vCluster (Imported)'!$G:$G,'vCluster (Imported)'!$A:$A,K4913)</f>
        <v>0</v>
      </c>
      <c r="Q4913">
        <f t="shared" si="463"/>
        <v>0</v>
      </c>
    </row>
    <row r="4914" spans="1:17" x14ac:dyDescent="0.3">
      <c r="A4914">
        <f t="shared" si="458"/>
        <v>4914</v>
      </c>
      <c r="B4914" t="str">
        <f>IF(HLOOKUP("Memory",'vInfo (Imported)'!$1:$5000,A4914,FALSE)&gt;0,HLOOKUP("Memory",'vInfo (Imported)'!$1:$5000,A4914,FALSE),"")</f>
        <v/>
      </c>
      <c r="C4914" t="str">
        <f>IF(HLOOKUP("CPUs",'vInfo (Imported)'!$1:$5000,A4914,FALSE)&gt;0,
HLOOKUP("CPUs",'vInfo (Imported)'!$1:$5000,A4914,FALSE),
"")</f>
        <v/>
      </c>
      <c r="D4914" t="str">
        <f>IF(HLOOKUP($D$1,'vInfo (Imported)'!$1:$5000,A4914,FALSE)&gt;0,
HLOOKUP($D$1,'vInfo (Imported)'!$1:$5000,A4914,FALSE),
"")</f>
        <v/>
      </c>
      <c r="E4914" t="str">
        <f>IF(HLOOKUP("Category",'vInfo (Imported)'!$1:$5000,A4914,FALSE)&gt;0,
HLOOKUP("Category",'vInfo (Imported)'!$1:$5000,A4914,FALSE),
"")</f>
        <v/>
      </c>
      <c r="F4914" t="str">
        <f>IF(HLOOKUP("OS according to the configuration file",'vInfo (Imported)'!$1:$5000,A4914,FALSE)&gt;0,
HLOOKUP("OS according to the configuration file",'vInfo (Imported)'!$1:$5000,A4914,FALSE),
"")</f>
        <v/>
      </c>
      <c r="G4914" s="1" t="str">
        <f>IF(HLOOKUP("Cluster",'vInfo (Imported)'!$1:$5000,A4914,FALSE)&gt;0,
HLOOKUP("Cluster",'vInfo (Imported)'!$1:$5000,A4914,FALSE),
"")</f>
        <v/>
      </c>
      <c r="K4914" s="28">
        <f>'vCluster (Imported)'!A4914</f>
        <v>0</v>
      </c>
      <c r="L4914">
        <f t="shared" si="459"/>
        <v>0</v>
      </c>
      <c r="M4914">
        <f t="shared" si="460"/>
        <v>0</v>
      </c>
      <c r="N4914">
        <f t="shared" si="461"/>
        <v>0</v>
      </c>
      <c r="O4914" s="1">
        <f t="shared" si="462"/>
        <v>0</v>
      </c>
      <c r="P4914">
        <f>SUMIFS('vCluster (Imported)'!$G:$G,'vCluster (Imported)'!$A:$A,K4914)</f>
        <v>0</v>
      </c>
      <c r="Q4914">
        <f t="shared" si="463"/>
        <v>0</v>
      </c>
    </row>
    <row r="4915" spans="1:17" x14ac:dyDescent="0.3">
      <c r="A4915">
        <f t="shared" si="458"/>
        <v>4915</v>
      </c>
      <c r="B4915" t="str">
        <f>IF(HLOOKUP("Memory",'vInfo (Imported)'!$1:$5000,A4915,FALSE)&gt;0,HLOOKUP("Memory",'vInfo (Imported)'!$1:$5000,A4915,FALSE),"")</f>
        <v/>
      </c>
      <c r="C4915" t="str">
        <f>IF(HLOOKUP("CPUs",'vInfo (Imported)'!$1:$5000,A4915,FALSE)&gt;0,
HLOOKUP("CPUs",'vInfo (Imported)'!$1:$5000,A4915,FALSE),
"")</f>
        <v/>
      </c>
      <c r="D4915" t="str">
        <f>IF(HLOOKUP($D$1,'vInfo (Imported)'!$1:$5000,A4915,FALSE)&gt;0,
HLOOKUP($D$1,'vInfo (Imported)'!$1:$5000,A4915,FALSE),
"")</f>
        <v/>
      </c>
      <c r="E4915" t="str">
        <f>IF(HLOOKUP("Category",'vInfo (Imported)'!$1:$5000,A4915,FALSE)&gt;0,
HLOOKUP("Category",'vInfo (Imported)'!$1:$5000,A4915,FALSE),
"")</f>
        <v/>
      </c>
      <c r="F4915" t="str">
        <f>IF(HLOOKUP("OS according to the configuration file",'vInfo (Imported)'!$1:$5000,A4915,FALSE)&gt;0,
HLOOKUP("OS according to the configuration file",'vInfo (Imported)'!$1:$5000,A4915,FALSE),
"")</f>
        <v/>
      </c>
      <c r="G4915" s="1" t="str">
        <f>IF(HLOOKUP("Cluster",'vInfo (Imported)'!$1:$5000,A4915,FALSE)&gt;0,
HLOOKUP("Cluster",'vInfo (Imported)'!$1:$5000,A4915,FALSE),
"")</f>
        <v/>
      </c>
      <c r="K4915" s="28">
        <f>'vCluster (Imported)'!A4915</f>
        <v>0</v>
      </c>
      <c r="L4915">
        <f t="shared" si="459"/>
        <v>0</v>
      </c>
      <c r="M4915">
        <f t="shared" si="460"/>
        <v>0</v>
      </c>
      <c r="N4915">
        <f t="shared" si="461"/>
        <v>0</v>
      </c>
      <c r="O4915" s="1">
        <f t="shared" si="462"/>
        <v>0</v>
      </c>
      <c r="P4915">
        <f>SUMIFS('vCluster (Imported)'!$G:$G,'vCluster (Imported)'!$A:$A,K4915)</f>
        <v>0</v>
      </c>
      <c r="Q4915">
        <f t="shared" si="463"/>
        <v>0</v>
      </c>
    </row>
    <row r="4916" spans="1:17" x14ac:dyDescent="0.3">
      <c r="A4916">
        <f t="shared" si="458"/>
        <v>4916</v>
      </c>
      <c r="B4916" t="str">
        <f>IF(HLOOKUP("Memory",'vInfo (Imported)'!$1:$5000,A4916,FALSE)&gt;0,HLOOKUP("Memory",'vInfo (Imported)'!$1:$5000,A4916,FALSE),"")</f>
        <v/>
      </c>
      <c r="C4916" t="str">
        <f>IF(HLOOKUP("CPUs",'vInfo (Imported)'!$1:$5000,A4916,FALSE)&gt;0,
HLOOKUP("CPUs",'vInfo (Imported)'!$1:$5000,A4916,FALSE),
"")</f>
        <v/>
      </c>
      <c r="D4916" t="str">
        <f>IF(HLOOKUP($D$1,'vInfo (Imported)'!$1:$5000,A4916,FALSE)&gt;0,
HLOOKUP($D$1,'vInfo (Imported)'!$1:$5000,A4916,FALSE),
"")</f>
        <v/>
      </c>
      <c r="E4916" t="str">
        <f>IF(HLOOKUP("Category",'vInfo (Imported)'!$1:$5000,A4916,FALSE)&gt;0,
HLOOKUP("Category",'vInfo (Imported)'!$1:$5000,A4916,FALSE),
"")</f>
        <v/>
      </c>
      <c r="F4916" t="str">
        <f>IF(HLOOKUP("OS according to the configuration file",'vInfo (Imported)'!$1:$5000,A4916,FALSE)&gt;0,
HLOOKUP("OS according to the configuration file",'vInfo (Imported)'!$1:$5000,A4916,FALSE),
"")</f>
        <v/>
      </c>
      <c r="G4916" s="1" t="str">
        <f>IF(HLOOKUP("Cluster",'vInfo (Imported)'!$1:$5000,A4916,FALSE)&gt;0,
HLOOKUP("Cluster",'vInfo (Imported)'!$1:$5000,A4916,FALSE),
"")</f>
        <v/>
      </c>
      <c r="K4916" s="28">
        <f>'vCluster (Imported)'!A4916</f>
        <v>0</v>
      </c>
      <c r="L4916">
        <f t="shared" si="459"/>
        <v>0</v>
      </c>
      <c r="M4916">
        <f t="shared" si="460"/>
        <v>0</v>
      </c>
      <c r="N4916">
        <f t="shared" si="461"/>
        <v>0</v>
      </c>
      <c r="O4916" s="1">
        <f t="shared" si="462"/>
        <v>0</v>
      </c>
      <c r="P4916">
        <f>SUMIFS('vCluster (Imported)'!$G:$G,'vCluster (Imported)'!$A:$A,K4916)</f>
        <v>0</v>
      </c>
      <c r="Q4916">
        <f t="shared" si="463"/>
        <v>0</v>
      </c>
    </row>
    <row r="4917" spans="1:17" x14ac:dyDescent="0.3">
      <c r="A4917">
        <f t="shared" si="458"/>
        <v>4917</v>
      </c>
      <c r="B4917" t="str">
        <f>IF(HLOOKUP("Memory",'vInfo (Imported)'!$1:$5000,A4917,FALSE)&gt;0,HLOOKUP("Memory",'vInfo (Imported)'!$1:$5000,A4917,FALSE),"")</f>
        <v/>
      </c>
      <c r="C4917" t="str">
        <f>IF(HLOOKUP("CPUs",'vInfo (Imported)'!$1:$5000,A4917,FALSE)&gt;0,
HLOOKUP("CPUs",'vInfo (Imported)'!$1:$5000,A4917,FALSE),
"")</f>
        <v/>
      </c>
      <c r="D4917" t="str">
        <f>IF(HLOOKUP($D$1,'vInfo (Imported)'!$1:$5000,A4917,FALSE)&gt;0,
HLOOKUP($D$1,'vInfo (Imported)'!$1:$5000,A4917,FALSE),
"")</f>
        <v/>
      </c>
      <c r="E4917" t="str">
        <f>IF(HLOOKUP("Category",'vInfo (Imported)'!$1:$5000,A4917,FALSE)&gt;0,
HLOOKUP("Category",'vInfo (Imported)'!$1:$5000,A4917,FALSE),
"")</f>
        <v/>
      </c>
      <c r="F4917" t="str">
        <f>IF(HLOOKUP("OS according to the configuration file",'vInfo (Imported)'!$1:$5000,A4917,FALSE)&gt;0,
HLOOKUP("OS according to the configuration file",'vInfo (Imported)'!$1:$5000,A4917,FALSE),
"")</f>
        <v/>
      </c>
      <c r="G4917" s="1" t="str">
        <f>IF(HLOOKUP("Cluster",'vInfo (Imported)'!$1:$5000,A4917,FALSE)&gt;0,
HLOOKUP("Cluster",'vInfo (Imported)'!$1:$5000,A4917,FALSE),
"")</f>
        <v/>
      </c>
      <c r="K4917" s="28">
        <f>'vCluster (Imported)'!A4917</f>
        <v>0</v>
      </c>
      <c r="L4917">
        <f t="shared" si="459"/>
        <v>0</v>
      </c>
      <c r="M4917">
        <f t="shared" si="460"/>
        <v>0</v>
      </c>
      <c r="N4917">
        <f t="shared" si="461"/>
        <v>0</v>
      </c>
      <c r="O4917" s="1">
        <f t="shared" si="462"/>
        <v>0</v>
      </c>
      <c r="P4917">
        <f>SUMIFS('vCluster (Imported)'!$G:$G,'vCluster (Imported)'!$A:$A,K4917)</f>
        <v>0</v>
      </c>
      <c r="Q4917">
        <f t="shared" si="463"/>
        <v>0</v>
      </c>
    </row>
    <row r="4918" spans="1:17" x14ac:dyDescent="0.3">
      <c r="A4918">
        <f t="shared" si="458"/>
        <v>4918</v>
      </c>
      <c r="B4918" t="str">
        <f>IF(HLOOKUP("Memory",'vInfo (Imported)'!$1:$5000,A4918,FALSE)&gt;0,HLOOKUP("Memory",'vInfo (Imported)'!$1:$5000,A4918,FALSE),"")</f>
        <v/>
      </c>
      <c r="C4918" t="str">
        <f>IF(HLOOKUP("CPUs",'vInfo (Imported)'!$1:$5000,A4918,FALSE)&gt;0,
HLOOKUP("CPUs",'vInfo (Imported)'!$1:$5000,A4918,FALSE),
"")</f>
        <v/>
      </c>
      <c r="D4918" t="str">
        <f>IF(HLOOKUP($D$1,'vInfo (Imported)'!$1:$5000,A4918,FALSE)&gt;0,
HLOOKUP($D$1,'vInfo (Imported)'!$1:$5000,A4918,FALSE),
"")</f>
        <v/>
      </c>
      <c r="E4918" t="str">
        <f>IF(HLOOKUP("Category",'vInfo (Imported)'!$1:$5000,A4918,FALSE)&gt;0,
HLOOKUP("Category",'vInfo (Imported)'!$1:$5000,A4918,FALSE),
"")</f>
        <v/>
      </c>
      <c r="F4918" t="str">
        <f>IF(HLOOKUP("OS according to the configuration file",'vInfo (Imported)'!$1:$5000,A4918,FALSE)&gt;0,
HLOOKUP("OS according to the configuration file",'vInfo (Imported)'!$1:$5000,A4918,FALSE),
"")</f>
        <v/>
      </c>
      <c r="G4918" s="1" t="str">
        <f>IF(HLOOKUP("Cluster",'vInfo (Imported)'!$1:$5000,A4918,FALSE)&gt;0,
HLOOKUP("Cluster",'vInfo (Imported)'!$1:$5000,A4918,FALSE),
"")</f>
        <v/>
      </c>
      <c r="K4918" s="28">
        <f>'vCluster (Imported)'!A4918</f>
        <v>0</v>
      </c>
      <c r="L4918">
        <f t="shared" si="459"/>
        <v>0</v>
      </c>
      <c r="M4918">
        <f t="shared" si="460"/>
        <v>0</v>
      </c>
      <c r="N4918">
        <f t="shared" si="461"/>
        <v>0</v>
      </c>
      <c r="O4918" s="1">
        <f t="shared" si="462"/>
        <v>0</v>
      </c>
      <c r="P4918">
        <f>SUMIFS('vCluster (Imported)'!$G:$G,'vCluster (Imported)'!$A:$A,K4918)</f>
        <v>0</v>
      </c>
      <c r="Q4918">
        <f t="shared" si="463"/>
        <v>0</v>
      </c>
    </row>
    <row r="4919" spans="1:17" x14ac:dyDescent="0.3">
      <c r="A4919">
        <f t="shared" si="458"/>
        <v>4919</v>
      </c>
      <c r="B4919" t="str">
        <f>IF(HLOOKUP("Memory",'vInfo (Imported)'!$1:$5000,A4919,FALSE)&gt;0,HLOOKUP("Memory",'vInfo (Imported)'!$1:$5000,A4919,FALSE),"")</f>
        <v/>
      </c>
      <c r="C4919" t="str">
        <f>IF(HLOOKUP("CPUs",'vInfo (Imported)'!$1:$5000,A4919,FALSE)&gt;0,
HLOOKUP("CPUs",'vInfo (Imported)'!$1:$5000,A4919,FALSE),
"")</f>
        <v/>
      </c>
      <c r="D4919" t="str">
        <f>IF(HLOOKUP($D$1,'vInfo (Imported)'!$1:$5000,A4919,FALSE)&gt;0,
HLOOKUP($D$1,'vInfo (Imported)'!$1:$5000,A4919,FALSE),
"")</f>
        <v/>
      </c>
      <c r="E4919" t="str">
        <f>IF(HLOOKUP("Category",'vInfo (Imported)'!$1:$5000,A4919,FALSE)&gt;0,
HLOOKUP("Category",'vInfo (Imported)'!$1:$5000,A4919,FALSE),
"")</f>
        <v/>
      </c>
      <c r="F4919" t="str">
        <f>IF(HLOOKUP("OS according to the configuration file",'vInfo (Imported)'!$1:$5000,A4919,FALSE)&gt;0,
HLOOKUP("OS according to the configuration file",'vInfo (Imported)'!$1:$5000,A4919,FALSE),
"")</f>
        <v/>
      </c>
      <c r="G4919" s="1" t="str">
        <f>IF(HLOOKUP("Cluster",'vInfo (Imported)'!$1:$5000,A4919,FALSE)&gt;0,
HLOOKUP("Cluster",'vInfo (Imported)'!$1:$5000,A4919,FALSE),
"")</f>
        <v/>
      </c>
      <c r="K4919" s="28">
        <f>'vCluster (Imported)'!A4919</f>
        <v>0</v>
      </c>
      <c r="L4919">
        <f t="shared" si="459"/>
        <v>0</v>
      </c>
      <c r="M4919">
        <f t="shared" si="460"/>
        <v>0</v>
      </c>
      <c r="N4919">
        <f t="shared" si="461"/>
        <v>0</v>
      </c>
      <c r="O4919" s="1">
        <f t="shared" si="462"/>
        <v>0</v>
      </c>
      <c r="P4919">
        <f>SUMIFS('vCluster (Imported)'!$G:$G,'vCluster (Imported)'!$A:$A,K4919)</f>
        <v>0</v>
      </c>
      <c r="Q4919">
        <f t="shared" si="463"/>
        <v>0</v>
      </c>
    </row>
    <row r="4920" spans="1:17" x14ac:dyDescent="0.3">
      <c r="A4920">
        <f t="shared" si="458"/>
        <v>4920</v>
      </c>
      <c r="B4920" t="str">
        <f>IF(HLOOKUP("Memory",'vInfo (Imported)'!$1:$5000,A4920,FALSE)&gt;0,HLOOKUP("Memory",'vInfo (Imported)'!$1:$5000,A4920,FALSE),"")</f>
        <v/>
      </c>
      <c r="C4920" t="str">
        <f>IF(HLOOKUP("CPUs",'vInfo (Imported)'!$1:$5000,A4920,FALSE)&gt;0,
HLOOKUP("CPUs",'vInfo (Imported)'!$1:$5000,A4920,FALSE),
"")</f>
        <v/>
      </c>
      <c r="D4920" t="str">
        <f>IF(HLOOKUP($D$1,'vInfo (Imported)'!$1:$5000,A4920,FALSE)&gt;0,
HLOOKUP($D$1,'vInfo (Imported)'!$1:$5000,A4920,FALSE),
"")</f>
        <v/>
      </c>
      <c r="E4920" t="str">
        <f>IF(HLOOKUP("Category",'vInfo (Imported)'!$1:$5000,A4920,FALSE)&gt;0,
HLOOKUP("Category",'vInfo (Imported)'!$1:$5000,A4920,FALSE),
"")</f>
        <v/>
      </c>
      <c r="F4920" t="str">
        <f>IF(HLOOKUP("OS according to the configuration file",'vInfo (Imported)'!$1:$5000,A4920,FALSE)&gt;0,
HLOOKUP("OS according to the configuration file",'vInfo (Imported)'!$1:$5000,A4920,FALSE),
"")</f>
        <v/>
      </c>
      <c r="G4920" s="1" t="str">
        <f>IF(HLOOKUP("Cluster",'vInfo (Imported)'!$1:$5000,A4920,FALSE)&gt;0,
HLOOKUP("Cluster",'vInfo (Imported)'!$1:$5000,A4920,FALSE),
"")</f>
        <v/>
      </c>
      <c r="K4920" s="28">
        <f>'vCluster (Imported)'!A4920</f>
        <v>0</v>
      </c>
      <c r="L4920">
        <f t="shared" si="459"/>
        <v>0</v>
      </c>
      <c r="M4920">
        <f t="shared" si="460"/>
        <v>0</v>
      </c>
      <c r="N4920">
        <f t="shared" si="461"/>
        <v>0</v>
      </c>
      <c r="O4920" s="1">
        <f t="shared" si="462"/>
        <v>0</v>
      </c>
      <c r="P4920">
        <f>SUMIFS('vCluster (Imported)'!$G:$G,'vCluster (Imported)'!$A:$A,K4920)</f>
        <v>0</v>
      </c>
      <c r="Q4920">
        <f t="shared" si="463"/>
        <v>0</v>
      </c>
    </row>
    <row r="4921" spans="1:17" x14ac:dyDescent="0.3">
      <c r="A4921">
        <f t="shared" si="458"/>
        <v>4921</v>
      </c>
      <c r="B4921" t="str">
        <f>IF(HLOOKUP("Memory",'vInfo (Imported)'!$1:$5000,A4921,FALSE)&gt;0,HLOOKUP("Memory",'vInfo (Imported)'!$1:$5000,A4921,FALSE),"")</f>
        <v/>
      </c>
      <c r="C4921" t="str">
        <f>IF(HLOOKUP("CPUs",'vInfo (Imported)'!$1:$5000,A4921,FALSE)&gt;0,
HLOOKUP("CPUs",'vInfo (Imported)'!$1:$5000,A4921,FALSE),
"")</f>
        <v/>
      </c>
      <c r="D4921" t="str">
        <f>IF(HLOOKUP($D$1,'vInfo (Imported)'!$1:$5000,A4921,FALSE)&gt;0,
HLOOKUP($D$1,'vInfo (Imported)'!$1:$5000,A4921,FALSE),
"")</f>
        <v/>
      </c>
      <c r="E4921" t="str">
        <f>IF(HLOOKUP("Category",'vInfo (Imported)'!$1:$5000,A4921,FALSE)&gt;0,
HLOOKUP("Category",'vInfo (Imported)'!$1:$5000,A4921,FALSE),
"")</f>
        <v/>
      </c>
      <c r="F4921" t="str">
        <f>IF(HLOOKUP("OS according to the configuration file",'vInfo (Imported)'!$1:$5000,A4921,FALSE)&gt;0,
HLOOKUP("OS according to the configuration file",'vInfo (Imported)'!$1:$5000,A4921,FALSE),
"")</f>
        <v/>
      </c>
      <c r="G4921" s="1" t="str">
        <f>IF(HLOOKUP("Cluster",'vInfo (Imported)'!$1:$5000,A4921,FALSE)&gt;0,
HLOOKUP("Cluster",'vInfo (Imported)'!$1:$5000,A4921,FALSE),
"")</f>
        <v/>
      </c>
      <c r="K4921" s="28">
        <f>'vCluster (Imported)'!A4921</f>
        <v>0</v>
      </c>
      <c r="L4921">
        <f t="shared" si="459"/>
        <v>0</v>
      </c>
      <c r="M4921">
        <f t="shared" si="460"/>
        <v>0</v>
      </c>
      <c r="N4921">
        <f t="shared" si="461"/>
        <v>0</v>
      </c>
      <c r="O4921" s="1">
        <f t="shared" si="462"/>
        <v>0</v>
      </c>
      <c r="P4921">
        <f>SUMIFS('vCluster (Imported)'!$G:$G,'vCluster (Imported)'!$A:$A,K4921)</f>
        <v>0</v>
      </c>
      <c r="Q4921">
        <f t="shared" si="463"/>
        <v>0</v>
      </c>
    </row>
    <row r="4922" spans="1:17" x14ac:dyDescent="0.3">
      <c r="A4922">
        <f t="shared" si="458"/>
        <v>4922</v>
      </c>
      <c r="B4922" t="str">
        <f>IF(HLOOKUP("Memory",'vInfo (Imported)'!$1:$5000,A4922,FALSE)&gt;0,HLOOKUP("Memory",'vInfo (Imported)'!$1:$5000,A4922,FALSE),"")</f>
        <v/>
      </c>
      <c r="C4922" t="str">
        <f>IF(HLOOKUP("CPUs",'vInfo (Imported)'!$1:$5000,A4922,FALSE)&gt;0,
HLOOKUP("CPUs",'vInfo (Imported)'!$1:$5000,A4922,FALSE),
"")</f>
        <v/>
      </c>
      <c r="D4922" t="str">
        <f>IF(HLOOKUP($D$1,'vInfo (Imported)'!$1:$5000,A4922,FALSE)&gt;0,
HLOOKUP($D$1,'vInfo (Imported)'!$1:$5000,A4922,FALSE),
"")</f>
        <v/>
      </c>
      <c r="E4922" t="str">
        <f>IF(HLOOKUP("Category",'vInfo (Imported)'!$1:$5000,A4922,FALSE)&gt;0,
HLOOKUP("Category",'vInfo (Imported)'!$1:$5000,A4922,FALSE),
"")</f>
        <v/>
      </c>
      <c r="F4922" t="str">
        <f>IF(HLOOKUP("OS according to the configuration file",'vInfo (Imported)'!$1:$5000,A4922,FALSE)&gt;0,
HLOOKUP("OS according to the configuration file",'vInfo (Imported)'!$1:$5000,A4922,FALSE),
"")</f>
        <v/>
      </c>
      <c r="G4922" s="1" t="str">
        <f>IF(HLOOKUP("Cluster",'vInfo (Imported)'!$1:$5000,A4922,FALSE)&gt;0,
HLOOKUP("Cluster",'vInfo (Imported)'!$1:$5000,A4922,FALSE),
"")</f>
        <v/>
      </c>
      <c r="K4922" s="28">
        <f>'vCluster (Imported)'!A4922</f>
        <v>0</v>
      </c>
      <c r="L4922">
        <f t="shared" si="459"/>
        <v>0</v>
      </c>
      <c r="M4922">
        <f t="shared" si="460"/>
        <v>0</v>
      </c>
      <c r="N4922">
        <f t="shared" si="461"/>
        <v>0</v>
      </c>
      <c r="O4922" s="1">
        <f t="shared" si="462"/>
        <v>0</v>
      </c>
      <c r="P4922">
        <f>SUMIFS('vCluster (Imported)'!$G:$G,'vCluster (Imported)'!$A:$A,K4922)</f>
        <v>0</v>
      </c>
      <c r="Q4922">
        <f t="shared" si="463"/>
        <v>0</v>
      </c>
    </row>
    <row r="4923" spans="1:17" x14ac:dyDescent="0.3">
      <c r="A4923">
        <f t="shared" si="458"/>
        <v>4923</v>
      </c>
      <c r="B4923" t="str">
        <f>IF(HLOOKUP("Memory",'vInfo (Imported)'!$1:$5000,A4923,FALSE)&gt;0,HLOOKUP("Memory",'vInfo (Imported)'!$1:$5000,A4923,FALSE),"")</f>
        <v/>
      </c>
      <c r="C4923" t="str">
        <f>IF(HLOOKUP("CPUs",'vInfo (Imported)'!$1:$5000,A4923,FALSE)&gt;0,
HLOOKUP("CPUs",'vInfo (Imported)'!$1:$5000,A4923,FALSE),
"")</f>
        <v/>
      </c>
      <c r="D4923" t="str">
        <f>IF(HLOOKUP($D$1,'vInfo (Imported)'!$1:$5000,A4923,FALSE)&gt;0,
HLOOKUP($D$1,'vInfo (Imported)'!$1:$5000,A4923,FALSE),
"")</f>
        <v/>
      </c>
      <c r="E4923" t="str">
        <f>IF(HLOOKUP("Category",'vInfo (Imported)'!$1:$5000,A4923,FALSE)&gt;0,
HLOOKUP("Category",'vInfo (Imported)'!$1:$5000,A4923,FALSE),
"")</f>
        <v/>
      </c>
      <c r="F4923" t="str">
        <f>IF(HLOOKUP("OS according to the configuration file",'vInfo (Imported)'!$1:$5000,A4923,FALSE)&gt;0,
HLOOKUP("OS according to the configuration file",'vInfo (Imported)'!$1:$5000,A4923,FALSE),
"")</f>
        <v/>
      </c>
      <c r="G4923" s="1" t="str">
        <f>IF(HLOOKUP("Cluster",'vInfo (Imported)'!$1:$5000,A4923,FALSE)&gt;0,
HLOOKUP("Cluster",'vInfo (Imported)'!$1:$5000,A4923,FALSE),
"")</f>
        <v/>
      </c>
      <c r="K4923" s="28">
        <f>'vCluster (Imported)'!A4923</f>
        <v>0</v>
      </c>
      <c r="L4923">
        <f t="shared" si="459"/>
        <v>0</v>
      </c>
      <c r="M4923">
        <f t="shared" si="460"/>
        <v>0</v>
      </c>
      <c r="N4923">
        <f t="shared" si="461"/>
        <v>0</v>
      </c>
      <c r="O4923" s="1">
        <f t="shared" si="462"/>
        <v>0</v>
      </c>
      <c r="P4923">
        <f>SUMIFS('vCluster (Imported)'!$G:$G,'vCluster (Imported)'!$A:$A,K4923)</f>
        <v>0</v>
      </c>
      <c r="Q4923">
        <f t="shared" si="463"/>
        <v>0</v>
      </c>
    </row>
    <row r="4924" spans="1:17" x14ac:dyDescent="0.3">
      <c r="A4924">
        <f t="shared" si="458"/>
        <v>4924</v>
      </c>
      <c r="B4924" t="str">
        <f>IF(HLOOKUP("Memory",'vInfo (Imported)'!$1:$5000,A4924,FALSE)&gt;0,HLOOKUP("Memory",'vInfo (Imported)'!$1:$5000,A4924,FALSE),"")</f>
        <v/>
      </c>
      <c r="C4924" t="str">
        <f>IF(HLOOKUP("CPUs",'vInfo (Imported)'!$1:$5000,A4924,FALSE)&gt;0,
HLOOKUP("CPUs",'vInfo (Imported)'!$1:$5000,A4924,FALSE),
"")</f>
        <v/>
      </c>
      <c r="D4924" t="str">
        <f>IF(HLOOKUP($D$1,'vInfo (Imported)'!$1:$5000,A4924,FALSE)&gt;0,
HLOOKUP($D$1,'vInfo (Imported)'!$1:$5000,A4924,FALSE),
"")</f>
        <v/>
      </c>
      <c r="E4924" t="str">
        <f>IF(HLOOKUP("Category",'vInfo (Imported)'!$1:$5000,A4924,FALSE)&gt;0,
HLOOKUP("Category",'vInfo (Imported)'!$1:$5000,A4924,FALSE),
"")</f>
        <v/>
      </c>
      <c r="F4924" t="str">
        <f>IF(HLOOKUP("OS according to the configuration file",'vInfo (Imported)'!$1:$5000,A4924,FALSE)&gt;0,
HLOOKUP("OS according to the configuration file",'vInfo (Imported)'!$1:$5000,A4924,FALSE),
"")</f>
        <v/>
      </c>
      <c r="G4924" s="1" t="str">
        <f>IF(HLOOKUP("Cluster",'vInfo (Imported)'!$1:$5000,A4924,FALSE)&gt;0,
HLOOKUP("Cluster",'vInfo (Imported)'!$1:$5000,A4924,FALSE),
"")</f>
        <v/>
      </c>
      <c r="K4924" s="28">
        <f>'vCluster (Imported)'!A4924</f>
        <v>0</v>
      </c>
      <c r="L4924">
        <f t="shared" si="459"/>
        <v>0</v>
      </c>
      <c r="M4924">
        <f t="shared" si="460"/>
        <v>0</v>
      </c>
      <c r="N4924">
        <f t="shared" si="461"/>
        <v>0</v>
      </c>
      <c r="O4924" s="1">
        <f t="shared" si="462"/>
        <v>0</v>
      </c>
      <c r="P4924">
        <f>SUMIFS('vCluster (Imported)'!$G:$G,'vCluster (Imported)'!$A:$A,K4924)</f>
        <v>0</v>
      </c>
      <c r="Q4924">
        <f t="shared" si="463"/>
        <v>0</v>
      </c>
    </row>
    <row r="4925" spans="1:17" x14ac:dyDescent="0.3">
      <c r="A4925">
        <f t="shared" si="458"/>
        <v>4925</v>
      </c>
      <c r="B4925" t="str">
        <f>IF(HLOOKUP("Memory",'vInfo (Imported)'!$1:$5000,A4925,FALSE)&gt;0,HLOOKUP("Memory",'vInfo (Imported)'!$1:$5000,A4925,FALSE),"")</f>
        <v/>
      </c>
      <c r="C4925" t="str">
        <f>IF(HLOOKUP("CPUs",'vInfo (Imported)'!$1:$5000,A4925,FALSE)&gt;0,
HLOOKUP("CPUs",'vInfo (Imported)'!$1:$5000,A4925,FALSE),
"")</f>
        <v/>
      </c>
      <c r="D4925" t="str">
        <f>IF(HLOOKUP($D$1,'vInfo (Imported)'!$1:$5000,A4925,FALSE)&gt;0,
HLOOKUP($D$1,'vInfo (Imported)'!$1:$5000,A4925,FALSE),
"")</f>
        <v/>
      </c>
      <c r="E4925" t="str">
        <f>IF(HLOOKUP("Category",'vInfo (Imported)'!$1:$5000,A4925,FALSE)&gt;0,
HLOOKUP("Category",'vInfo (Imported)'!$1:$5000,A4925,FALSE),
"")</f>
        <v/>
      </c>
      <c r="F4925" t="str">
        <f>IF(HLOOKUP("OS according to the configuration file",'vInfo (Imported)'!$1:$5000,A4925,FALSE)&gt;0,
HLOOKUP("OS according to the configuration file",'vInfo (Imported)'!$1:$5000,A4925,FALSE),
"")</f>
        <v/>
      </c>
      <c r="G4925" s="1" t="str">
        <f>IF(HLOOKUP("Cluster",'vInfo (Imported)'!$1:$5000,A4925,FALSE)&gt;0,
HLOOKUP("Cluster",'vInfo (Imported)'!$1:$5000,A4925,FALSE),
"")</f>
        <v/>
      </c>
      <c r="K4925" s="28">
        <f>'vCluster (Imported)'!A4925</f>
        <v>0</v>
      </c>
      <c r="L4925">
        <f t="shared" si="459"/>
        <v>0</v>
      </c>
      <c r="M4925">
        <f t="shared" si="460"/>
        <v>0</v>
      </c>
      <c r="N4925">
        <f t="shared" si="461"/>
        <v>0</v>
      </c>
      <c r="O4925" s="1">
        <f t="shared" si="462"/>
        <v>0</v>
      </c>
      <c r="P4925">
        <f>SUMIFS('vCluster (Imported)'!$G:$G,'vCluster (Imported)'!$A:$A,K4925)</f>
        <v>0</v>
      </c>
      <c r="Q4925">
        <f t="shared" si="463"/>
        <v>0</v>
      </c>
    </row>
    <row r="4926" spans="1:17" x14ac:dyDescent="0.3">
      <c r="A4926">
        <f t="shared" si="458"/>
        <v>4926</v>
      </c>
      <c r="B4926" t="str">
        <f>IF(HLOOKUP("Memory",'vInfo (Imported)'!$1:$5000,A4926,FALSE)&gt;0,HLOOKUP("Memory",'vInfo (Imported)'!$1:$5000,A4926,FALSE),"")</f>
        <v/>
      </c>
      <c r="C4926" t="str">
        <f>IF(HLOOKUP("CPUs",'vInfo (Imported)'!$1:$5000,A4926,FALSE)&gt;0,
HLOOKUP("CPUs",'vInfo (Imported)'!$1:$5000,A4926,FALSE),
"")</f>
        <v/>
      </c>
      <c r="D4926" t="str">
        <f>IF(HLOOKUP($D$1,'vInfo (Imported)'!$1:$5000,A4926,FALSE)&gt;0,
HLOOKUP($D$1,'vInfo (Imported)'!$1:$5000,A4926,FALSE),
"")</f>
        <v/>
      </c>
      <c r="E4926" t="str">
        <f>IF(HLOOKUP("Category",'vInfo (Imported)'!$1:$5000,A4926,FALSE)&gt;0,
HLOOKUP("Category",'vInfo (Imported)'!$1:$5000,A4926,FALSE),
"")</f>
        <v/>
      </c>
      <c r="F4926" t="str">
        <f>IF(HLOOKUP("OS according to the configuration file",'vInfo (Imported)'!$1:$5000,A4926,FALSE)&gt;0,
HLOOKUP("OS according to the configuration file",'vInfo (Imported)'!$1:$5000,A4926,FALSE),
"")</f>
        <v/>
      </c>
      <c r="G4926" s="1" t="str">
        <f>IF(HLOOKUP("Cluster",'vInfo (Imported)'!$1:$5000,A4926,FALSE)&gt;0,
HLOOKUP("Cluster",'vInfo (Imported)'!$1:$5000,A4926,FALSE),
"")</f>
        <v/>
      </c>
      <c r="K4926" s="28">
        <f>'vCluster (Imported)'!A4926</f>
        <v>0</v>
      </c>
      <c r="L4926">
        <f t="shared" si="459"/>
        <v>0</v>
      </c>
      <c r="M4926">
        <f t="shared" si="460"/>
        <v>0</v>
      </c>
      <c r="N4926">
        <f t="shared" si="461"/>
        <v>0</v>
      </c>
      <c r="O4926" s="1">
        <f t="shared" si="462"/>
        <v>0</v>
      </c>
      <c r="P4926">
        <f>SUMIFS('vCluster (Imported)'!$G:$G,'vCluster (Imported)'!$A:$A,K4926)</f>
        <v>0</v>
      </c>
      <c r="Q4926">
        <f t="shared" si="463"/>
        <v>0</v>
      </c>
    </row>
    <row r="4927" spans="1:17" x14ac:dyDescent="0.3">
      <c r="A4927">
        <f t="shared" si="458"/>
        <v>4927</v>
      </c>
      <c r="B4927" t="str">
        <f>IF(HLOOKUP("Memory",'vInfo (Imported)'!$1:$5000,A4927,FALSE)&gt;0,HLOOKUP("Memory",'vInfo (Imported)'!$1:$5000,A4927,FALSE),"")</f>
        <v/>
      </c>
      <c r="C4927" t="str">
        <f>IF(HLOOKUP("CPUs",'vInfo (Imported)'!$1:$5000,A4927,FALSE)&gt;0,
HLOOKUP("CPUs",'vInfo (Imported)'!$1:$5000,A4927,FALSE),
"")</f>
        <v/>
      </c>
      <c r="D4927" t="str">
        <f>IF(HLOOKUP($D$1,'vInfo (Imported)'!$1:$5000,A4927,FALSE)&gt;0,
HLOOKUP($D$1,'vInfo (Imported)'!$1:$5000,A4927,FALSE),
"")</f>
        <v/>
      </c>
      <c r="E4927" t="str">
        <f>IF(HLOOKUP("Category",'vInfo (Imported)'!$1:$5000,A4927,FALSE)&gt;0,
HLOOKUP("Category",'vInfo (Imported)'!$1:$5000,A4927,FALSE),
"")</f>
        <v/>
      </c>
      <c r="F4927" t="str">
        <f>IF(HLOOKUP("OS according to the configuration file",'vInfo (Imported)'!$1:$5000,A4927,FALSE)&gt;0,
HLOOKUP("OS according to the configuration file",'vInfo (Imported)'!$1:$5000,A4927,FALSE),
"")</f>
        <v/>
      </c>
      <c r="G4927" s="1" t="str">
        <f>IF(HLOOKUP("Cluster",'vInfo (Imported)'!$1:$5000,A4927,FALSE)&gt;0,
HLOOKUP("Cluster",'vInfo (Imported)'!$1:$5000,A4927,FALSE),
"")</f>
        <v/>
      </c>
      <c r="K4927" s="28">
        <f>'vCluster (Imported)'!A4927</f>
        <v>0</v>
      </c>
      <c r="L4927">
        <f t="shared" si="459"/>
        <v>0</v>
      </c>
      <c r="M4927">
        <f t="shared" si="460"/>
        <v>0</v>
      </c>
      <c r="N4927">
        <f t="shared" si="461"/>
        <v>0</v>
      </c>
      <c r="O4927" s="1">
        <f t="shared" si="462"/>
        <v>0</v>
      </c>
      <c r="P4927">
        <f>SUMIFS('vCluster (Imported)'!$G:$G,'vCluster (Imported)'!$A:$A,K4927)</f>
        <v>0</v>
      </c>
      <c r="Q4927">
        <f t="shared" si="463"/>
        <v>0</v>
      </c>
    </row>
    <row r="4928" spans="1:17" x14ac:dyDescent="0.3">
      <c r="A4928">
        <f t="shared" si="458"/>
        <v>4928</v>
      </c>
      <c r="B4928" t="str">
        <f>IF(HLOOKUP("Memory",'vInfo (Imported)'!$1:$5000,A4928,FALSE)&gt;0,HLOOKUP("Memory",'vInfo (Imported)'!$1:$5000,A4928,FALSE),"")</f>
        <v/>
      </c>
      <c r="C4928" t="str">
        <f>IF(HLOOKUP("CPUs",'vInfo (Imported)'!$1:$5000,A4928,FALSE)&gt;0,
HLOOKUP("CPUs",'vInfo (Imported)'!$1:$5000,A4928,FALSE),
"")</f>
        <v/>
      </c>
      <c r="D4928" t="str">
        <f>IF(HLOOKUP($D$1,'vInfo (Imported)'!$1:$5000,A4928,FALSE)&gt;0,
HLOOKUP($D$1,'vInfo (Imported)'!$1:$5000,A4928,FALSE),
"")</f>
        <v/>
      </c>
      <c r="E4928" t="str">
        <f>IF(HLOOKUP("Category",'vInfo (Imported)'!$1:$5000,A4928,FALSE)&gt;0,
HLOOKUP("Category",'vInfo (Imported)'!$1:$5000,A4928,FALSE),
"")</f>
        <v/>
      </c>
      <c r="F4928" t="str">
        <f>IF(HLOOKUP("OS according to the configuration file",'vInfo (Imported)'!$1:$5000,A4928,FALSE)&gt;0,
HLOOKUP("OS according to the configuration file",'vInfo (Imported)'!$1:$5000,A4928,FALSE),
"")</f>
        <v/>
      </c>
      <c r="G4928" s="1" t="str">
        <f>IF(HLOOKUP("Cluster",'vInfo (Imported)'!$1:$5000,A4928,FALSE)&gt;0,
HLOOKUP("Cluster",'vInfo (Imported)'!$1:$5000,A4928,FALSE),
"")</f>
        <v/>
      </c>
      <c r="K4928" s="28">
        <f>'vCluster (Imported)'!A4928</f>
        <v>0</v>
      </c>
      <c r="L4928">
        <f t="shared" si="459"/>
        <v>0</v>
      </c>
      <c r="M4928">
        <f t="shared" si="460"/>
        <v>0</v>
      </c>
      <c r="N4928">
        <f t="shared" si="461"/>
        <v>0</v>
      </c>
      <c r="O4928" s="1">
        <f t="shared" si="462"/>
        <v>0</v>
      </c>
      <c r="P4928">
        <f>SUMIFS('vCluster (Imported)'!$G:$G,'vCluster (Imported)'!$A:$A,K4928)</f>
        <v>0</v>
      </c>
      <c r="Q4928">
        <f t="shared" si="463"/>
        <v>0</v>
      </c>
    </row>
    <row r="4929" spans="1:17" x14ac:dyDescent="0.3">
      <c r="A4929">
        <f t="shared" si="458"/>
        <v>4929</v>
      </c>
      <c r="B4929" t="str">
        <f>IF(HLOOKUP("Memory",'vInfo (Imported)'!$1:$5000,A4929,FALSE)&gt;0,HLOOKUP("Memory",'vInfo (Imported)'!$1:$5000,A4929,FALSE),"")</f>
        <v/>
      </c>
      <c r="C4929" t="str">
        <f>IF(HLOOKUP("CPUs",'vInfo (Imported)'!$1:$5000,A4929,FALSE)&gt;0,
HLOOKUP("CPUs",'vInfo (Imported)'!$1:$5000,A4929,FALSE),
"")</f>
        <v/>
      </c>
      <c r="D4929" t="str">
        <f>IF(HLOOKUP($D$1,'vInfo (Imported)'!$1:$5000,A4929,FALSE)&gt;0,
HLOOKUP($D$1,'vInfo (Imported)'!$1:$5000,A4929,FALSE),
"")</f>
        <v/>
      </c>
      <c r="E4929" t="str">
        <f>IF(HLOOKUP("Category",'vInfo (Imported)'!$1:$5000,A4929,FALSE)&gt;0,
HLOOKUP("Category",'vInfo (Imported)'!$1:$5000,A4929,FALSE),
"")</f>
        <v/>
      </c>
      <c r="F4929" t="str">
        <f>IF(HLOOKUP("OS according to the configuration file",'vInfo (Imported)'!$1:$5000,A4929,FALSE)&gt;0,
HLOOKUP("OS according to the configuration file",'vInfo (Imported)'!$1:$5000,A4929,FALSE),
"")</f>
        <v/>
      </c>
      <c r="G4929" s="1" t="str">
        <f>IF(HLOOKUP("Cluster",'vInfo (Imported)'!$1:$5000,A4929,FALSE)&gt;0,
HLOOKUP("Cluster",'vInfo (Imported)'!$1:$5000,A4929,FALSE),
"")</f>
        <v/>
      </c>
      <c r="K4929" s="28">
        <f>'vCluster (Imported)'!A4929</f>
        <v>0</v>
      </c>
      <c r="L4929">
        <f t="shared" si="459"/>
        <v>0</v>
      </c>
      <c r="M4929">
        <f t="shared" si="460"/>
        <v>0</v>
      </c>
      <c r="N4929">
        <f t="shared" si="461"/>
        <v>0</v>
      </c>
      <c r="O4929" s="1">
        <f t="shared" si="462"/>
        <v>0</v>
      </c>
      <c r="P4929">
        <f>SUMIFS('vCluster (Imported)'!$G:$G,'vCluster (Imported)'!$A:$A,K4929)</f>
        <v>0</v>
      </c>
      <c r="Q4929">
        <f t="shared" si="463"/>
        <v>0</v>
      </c>
    </row>
    <row r="4930" spans="1:17" x14ac:dyDescent="0.3">
      <c r="A4930">
        <f t="shared" ref="A4930:A4993" si="464">A4929+1</f>
        <v>4930</v>
      </c>
      <c r="B4930" t="str">
        <f>IF(HLOOKUP("Memory",'vInfo (Imported)'!$1:$5000,A4930,FALSE)&gt;0,HLOOKUP("Memory",'vInfo (Imported)'!$1:$5000,A4930,FALSE),"")</f>
        <v/>
      </c>
      <c r="C4930" t="str">
        <f>IF(HLOOKUP("CPUs",'vInfo (Imported)'!$1:$5000,A4930,FALSE)&gt;0,
HLOOKUP("CPUs",'vInfo (Imported)'!$1:$5000,A4930,FALSE),
"")</f>
        <v/>
      </c>
      <c r="D4930" t="str">
        <f>IF(HLOOKUP($D$1,'vInfo (Imported)'!$1:$5000,A4930,FALSE)&gt;0,
HLOOKUP($D$1,'vInfo (Imported)'!$1:$5000,A4930,FALSE),
"")</f>
        <v/>
      </c>
      <c r="E4930" t="str">
        <f>IF(HLOOKUP("Category",'vInfo (Imported)'!$1:$5000,A4930,FALSE)&gt;0,
HLOOKUP("Category",'vInfo (Imported)'!$1:$5000,A4930,FALSE),
"")</f>
        <v/>
      </c>
      <c r="F4930" t="str">
        <f>IF(HLOOKUP("OS according to the configuration file",'vInfo (Imported)'!$1:$5000,A4930,FALSE)&gt;0,
HLOOKUP("OS according to the configuration file",'vInfo (Imported)'!$1:$5000,A4930,FALSE),
"")</f>
        <v/>
      </c>
      <c r="G4930" s="1" t="str">
        <f>IF(HLOOKUP("Cluster",'vInfo (Imported)'!$1:$5000,A4930,FALSE)&gt;0,
HLOOKUP("Cluster",'vInfo (Imported)'!$1:$5000,A4930,FALSE),
"")</f>
        <v/>
      </c>
      <c r="K4930" s="28">
        <f>'vCluster (Imported)'!A4930</f>
        <v>0</v>
      </c>
      <c r="L4930">
        <f t="shared" ref="L4930:L4993" si="465">COUNTIFS(G:G,K4930,$E:$E,$L$1)</f>
        <v>0</v>
      </c>
      <c r="M4930">
        <f t="shared" ref="M4930:M4993" si="466">COUNTIFS(G:G,K4930,$E:$E,$M$1)</f>
        <v>0</v>
      </c>
      <c r="N4930">
        <f t="shared" ref="N4930:N4993" si="467">COUNTIFS(G:G,K4930,$E:$E,$N$1)</f>
        <v>0</v>
      </c>
      <c r="O4930" s="1">
        <f t="shared" ref="O4930:O4993" si="468">COUNTIFS(G:G,K4930,$E:$E,$O$1)</f>
        <v>0</v>
      </c>
      <c r="P4930">
        <f>SUMIFS('vCluster (Imported)'!$G:$G,'vCluster (Imported)'!$A:$A,K4930)</f>
        <v>0</v>
      </c>
      <c r="Q4930">
        <f t="shared" ref="Q4930:Q4993" si="469">IF(L4930&gt;0,P4930,0)</f>
        <v>0</v>
      </c>
    </row>
    <row r="4931" spans="1:17" x14ac:dyDescent="0.3">
      <c r="A4931">
        <f t="shared" si="464"/>
        <v>4931</v>
      </c>
      <c r="B4931" t="str">
        <f>IF(HLOOKUP("Memory",'vInfo (Imported)'!$1:$5000,A4931,FALSE)&gt;0,HLOOKUP("Memory",'vInfo (Imported)'!$1:$5000,A4931,FALSE),"")</f>
        <v/>
      </c>
      <c r="C4931" t="str">
        <f>IF(HLOOKUP("CPUs",'vInfo (Imported)'!$1:$5000,A4931,FALSE)&gt;0,
HLOOKUP("CPUs",'vInfo (Imported)'!$1:$5000,A4931,FALSE),
"")</f>
        <v/>
      </c>
      <c r="D4931" t="str">
        <f>IF(HLOOKUP($D$1,'vInfo (Imported)'!$1:$5000,A4931,FALSE)&gt;0,
HLOOKUP($D$1,'vInfo (Imported)'!$1:$5000,A4931,FALSE),
"")</f>
        <v/>
      </c>
      <c r="E4931" t="str">
        <f>IF(HLOOKUP("Category",'vInfo (Imported)'!$1:$5000,A4931,FALSE)&gt;0,
HLOOKUP("Category",'vInfo (Imported)'!$1:$5000,A4931,FALSE),
"")</f>
        <v/>
      </c>
      <c r="F4931" t="str">
        <f>IF(HLOOKUP("OS according to the configuration file",'vInfo (Imported)'!$1:$5000,A4931,FALSE)&gt;0,
HLOOKUP("OS according to the configuration file",'vInfo (Imported)'!$1:$5000,A4931,FALSE),
"")</f>
        <v/>
      </c>
      <c r="G4931" s="1" t="str">
        <f>IF(HLOOKUP("Cluster",'vInfo (Imported)'!$1:$5000,A4931,FALSE)&gt;0,
HLOOKUP("Cluster",'vInfo (Imported)'!$1:$5000,A4931,FALSE),
"")</f>
        <v/>
      </c>
      <c r="K4931" s="28">
        <f>'vCluster (Imported)'!A4931</f>
        <v>0</v>
      </c>
      <c r="L4931">
        <f t="shared" si="465"/>
        <v>0</v>
      </c>
      <c r="M4931">
        <f t="shared" si="466"/>
        <v>0</v>
      </c>
      <c r="N4931">
        <f t="shared" si="467"/>
        <v>0</v>
      </c>
      <c r="O4931" s="1">
        <f t="shared" si="468"/>
        <v>0</v>
      </c>
      <c r="P4931">
        <f>SUMIFS('vCluster (Imported)'!$G:$G,'vCluster (Imported)'!$A:$A,K4931)</f>
        <v>0</v>
      </c>
      <c r="Q4931">
        <f t="shared" si="469"/>
        <v>0</v>
      </c>
    </row>
    <row r="4932" spans="1:17" x14ac:dyDescent="0.3">
      <c r="A4932">
        <f t="shared" si="464"/>
        <v>4932</v>
      </c>
      <c r="B4932" t="str">
        <f>IF(HLOOKUP("Memory",'vInfo (Imported)'!$1:$5000,A4932,FALSE)&gt;0,HLOOKUP("Memory",'vInfo (Imported)'!$1:$5000,A4932,FALSE),"")</f>
        <v/>
      </c>
      <c r="C4932" t="str">
        <f>IF(HLOOKUP("CPUs",'vInfo (Imported)'!$1:$5000,A4932,FALSE)&gt;0,
HLOOKUP("CPUs",'vInfo (Imported)'!$1:$5000,A4932,FALSE),
"")</f>
        <v/>
      </c>
      <c r="D4932" t="str">
        <f>IF(HLOOKUP($D$1,'vInfo (Imported)'!$1:$5000,A4932,FALSE)&gt;0,
HLOOKUP($D$1,'vInfo (Imported)'!$1:$5000,A4932,FALSE),
"")</f>
        <v/>
      </c>
      <c r="E4932" t="str">
        <f>IF(HLOOKUP("Category",'vInfo (Imported)'!$1:$5000,A4932,FALSE)&gt;0,
HLOOKUP("Category",'vInfo (Imported)'!$1:$5000,A4932,FALSE),
"")</f>
        <v/>
      </c>
      <c r="F4932" t="str">
        <f>IF(HLOOKUP("OS according to the configuration file",'vInfo (Imported)'!$1:$5000,A4932,FALSE)&gt;0,
HLOOKUP("OS according to the configuration file",'vInfo (Imported)'!$1:$5000,A4932,FALSE),
"")</f>
        <v/>
      </c>
      <c r="G4932" s="1" t="str">
        <f>IF(HLOOKUP("Cluster",'vInfo (Imported)'!$1:$5000,A4932,FALSE)&gt;0,
HLOOKUP("Cluster",'vInfo (Imported)'!$1:$5000,A4932,FALSE),
"")</f>
        <v/>
      </c>
      <c r="K4932" s="28">
        <f>'vCluster (Imported)'!A4932</f>
        <v>0</v>
      </c>
      <c r="L4932">
        <f t="shared" si="465"/>
        <v>0</v>
      </c>
      <c r="M4932">
        <f t="shared" si="466"/>
        <v>0</v>
      </c>
      <c r="N4932">
        <f t="shared" si="467"/>
        <v>0</v>
      </c>
      <c r="O4932" s="1">
        <f t="shared" si="468"/>
        <v>0</v>
      </c>
      <c r="P4932">
        <f>SUMIFS('vCluster (Imported)'!$G:$G,'vCluster (Imported)'!$A:$A,K4932)</f>
        <v>0</v>
      </c>
      <c r="Q4932">
        <f t="shared" si="469"/>
        <v>0</v>
      </c>
    </row>
    <row r="4933" spans="1:17" x14ac:dyDescent="0.3">
      <c r="A4933">
        <f t="shared" si="464"/>
        <v>4933</v>
      </c>
      <c r="B4933" t="str">
        <f>IF(HLOOKUP("Memory",'vInfo (Imported)'!$1:$5000,A4933,FALSE)&gt;0,HLOOKUP("Memory",'vInfo (Imported)'!$1:$5000,A4933,FALSE),"")</f>
        <v/>
      </c>
      <c r="C4933" t="str">
        <f>IF(HLOOKUP("CPUs",'vInfo (Imported)'!$1:$5000,A4933,FALSE)&gt;0,
HLOOKUP("CPUs",'vInfo (Imported)'!$1:$5000,A4933,FALSE),
"")</f>
        <v/>
      </c>
      <c r="D4933" t="str">
        <f>IF(HLOOKUP($D$1,'vInfo (Imported)'!$1:$5000,A4933,FALSE)&gt;0,
HLOOKUP($D$1,'vInfo (Imported)'!$1:$5000,A4933,FALSE),
"")</f>
        <v/>
      </c>
      <c r="E4933" t="str">
        <f>IF(HLOOKUP("Category",'vInfo (Imported)'!$1:$5000,A4933,FALSE)&gt;0,
HLOOKUP("Category",'vInfo (Imported)'!$1:$5000,A4933,FALSE),
"")</f>
        <v/>
      </c>
      <c r="F4933" t="str">
        <f>IF(HLOOKUP("OS according to the configuration file",'vInfo (Imported)'!$1:$5000,A4933,FALSE)&gt;0,
HLOOKUP("OS according to the configuration file",'vInfo (Imported)'!$1:$5000,A4933,FALSE),
"")</f>
        <v/>
      </c>
      <c r="G4933" s="1" t="str">
        <f>IF(HLOOKUP("Cluster",'vInfo (Imported)'!$1:$5000,A4933,FALSE)&gt;0,
HLOOKUP("Cluster",'vInfo (Imported)'!$1:$5000,A4933,FALSE),
"")</f>
        <v/>
      </c>
      <c r="K4933" s="28">
        <f>'vCluster (Imported)'!A4933</f>
        <v>0</v>
      </c>
      <c r="L4933">
        <f t="shared" si="465"/>
        <v>0</v>
      </c>
      <c r="M4933">
        <f t="shared" si="466"/>
        <v>0</v>
      </c>
      <c r="N4933">
        <f t="shared" si="467"/>
        <v>0</v>
      </c>
      <c r="O4933" s="1">
        <f t="shared" si="468"/>
        <v>0</v>
      </c>
      <c r="P4933">
        <f>SUMIFS('vCluster (Imported)'!$G:$G,'vCluster (Imported)'!$A:$A,K4933)</f>
        <v>0</v>
      </c>
      <c r="Q4933">
        <f t="shared" si="469"/>
        <v>0</v>
      </c>
    </row>
    <row r="4934" spans="1:17" x14ac:dyDescent="0.3">
      <c r="A4934">
        <f t="shared" si="464"/>
        <v>4934</v>
      </c>
      <c r="B4934" t="str">
        <f>IF(HLOOKUP("Memory",'vInfo (Imported)'!$1:$5000,A4934,FALSE)&gt;0,HLOOKUP("Memory",'vInfo (Imported)'!$1:$5000,A4934,FALSE),"")</f>
        <v/>
      </c>
      <c r="C4934" t="str">
        <f>IF(HLOOKUP("CPUs",'vInfo (Imported)'!$1:$5000,A4934,FALSE)&gt;0,
HLOOKUP("CPUs",'vInfo (Imported)'!$1:$5000,A4934,FALSE),
"")</f>
        <v/>
      </c>
      <c r="D4934" t="str">
        <f>IF(HLOOKUP($D$1,'vInfo (Imported)'!$1:$5000,A4934,FALSE)&gt;0,
HLOOKUP($D$1,'vInfo (Imported)'!$1:$5000,A4934,FALSE),
"")</f>
        <v/>
      </c>
      <c r="E4934" t="str">
        <f>IF(HLOOKUP("Category",'vInfo (Imported)'!$1:$5000,A4934,FALSE)&gt;0,
HLOOKUP("Category",'vInfo (Imported)'!$1:$5000,A4934,FALSE),
"")</f>
        <v/>
      </c>
      <c r="F4934" t="str">
        <f>IF(HLOOKUP("OS according to the configuration file",'vInfo (Imported)'!$1:$5000,A4934,FALSE)&gt;0,
HLOOKUP("OS according to the configuration file",'vInfo (Imported)'!$1:$5000,A4934,FALSE),
"")</f>
        <v/>
      </c>
      <c r="G4934" s="1" t="str">
        <f>IF(HLOOKUP("Cluster",'vInfo (Imported)'!$1:$5000,A4934,FALSE)&gt;0,
HLOOKUP("Cluster",'vInfo (Imported)'!$1:$5000,A4934,FALSE),
"")</f>
        <v/>
      </c>
      <c r="K4934" s="28">
        <f>'vCluster (Imported)'!A4934</f>
        <v>0</v>
      </c>
      <c r="L4934">
        <f t="shared" si="465"/>
        <v>0</v>
      </c>
      <c r="M4934">
        <f t="shared" si="466"/>
        <v>0</v>
      </c>
      <c r="N4934">
        <f t="shared" si="467"/>
        <v>0</v>
      </c>
      <c r="O4934" s="1">
        <f t="shared" si="468"/>
        <v>0</v>
      </c>
      <c r="P4934">
        <f>SUMIFS('vCluster (Imported)'!$G:$G,'vCluster (Imported)'!$A:$A,K4934)</f>
        <v>0</v>
      </c>
      <c r="Q4934">
        <f t="shared" si="469"/>
        <v>0</v>
      </c>
    </row>
    <row r="4935" spans="1:17" x14ac:dyDescent="0.3">
      <c r="A4935">
        <f t="shared" si="464"/>
        <v>4935</v>
      </c>
      <c r="B4935" t="str">
        <f>IF(HLOOKUP("Memory",'vInfo (Imported)'!$1:$5000,A4935,FALSE)&gt;0,HLOOKUP("Memory",'vInfo (Imported)'!$1:$5000,A4935,FALSE),"")</f>
        <v/>
      </c>
      <c r="C4935" t="str">
        <f>IF(HLOOKUP("CPUs",'vInfo (Imported)'!$1:$5000,A4935,FALSE)&gt;0,
HLOOKUP("CPUs",'vInfo (Imported)'!$1:$5000,A4935,FALSE),
"")</f>
        <v/>
      </c>
      <c r="D4935" t="str">
        <f>IF(HLOOKUP($D$1,'vInfo (Imported)'!$1:$5000,A4935,FALSE)&gt;0,
HLOOKUP($D$1,'vInfo (Imported)'!$1:$5000,A4935,FALSE),
"")</f>
        <v/>
      </c>
      <c r="E4935" t="str">
        <f>IF(HLOOKUP("Category",'vInfo (Imported)'!$1:$5000,A4935,FALSE)&gt;0,
HLOOKUP("Category",'vInfo (Imported)'!$1:$5000,A4935,FALSE),
"")</f>
        <v/>
      </c>
      <c r="F4935" t="str">
        <f>IF(HLOOKUP("OS according to the configuration file",'vInfo (Imported)'!$1:$5000,A4935,FALSE)&gt;0,
HLOOKUP("OS according to the configuration file",'vInfo (Imported)'!$1:$5000,A4935,FALSE),
"")</f>
        <v/>
      </c>
      <c r="G4935" s="1" t="str">
        <f>IF(HLOOKUP("Cluster",'vInfo (Imported)'!$1:$5000,A4935,FALSE)&gt;0,
HLOOKUP("Cluster",'vInfo (Imported)'!$1:$5000,A4935,FALSE),
"")</f>
        <v/>
      </c>
      <c r="K4935" s="28">
        <f>'vCluster (Imported)'!A4935</f>
        <v>0</v>
      </c>
      <c r="L4935">
        <f t="shared" si="465"/>
        <v>0</v>
      </c>
      <c r="M4935">
        <f t="shared" si="466"/>
        <v>0</v>
      </c>
      <c r="N4935">
        <f t="shared" si="467"/>
        <v>0</v>
      </c>
      <c r="O4935" s="1">
        <f t="shared" si="468"/>
        <v>0</v>
      </c>
      <c r="P4935">
        <f>SUMIFS('vCluster (Imported)'!$G:$G,'vCluster (Imported)'!$A:$A,K4935)</f>
        <v>0</v>
      </c>
      <c r="Q4935">
        <f t="shared" si="469"/>
        <v>0</v>
      </c>
    </row>
    <row r="4936" spans="1:17" x14ac:dyDescent="0.3">
      <c r="A4936">
        <f t="shared" si="464"/>
        <v>4936</v>
      </c>
      <c r="B4936" t="str">
        <f>IF(HLOOKUP("Memory",'vInfo (Imported)'!$1:$5000,A4936,FALSE)&gt;0,HLOOKUP("Memory",'vInfo (Imported)'!$1:$5000,A4936,FALSE),"")</f>
        <v/>
      </c>
      <c r="C4936" t="str">
        <f>IF(HLOOKUP("CPUs",'vInfo (Imported)'!$1:$5000,A4936,FALSE)&gt;0,
HLOOKUP("CPUs",'vInfo (Imported)'!$1:$5000,A4936,FALSE),
"")</f>
        <v/>
      </c>
      <c r="D4936" t="str">
        <f>IF(HLOOKUP($D$1,'vInfo (Imported)'!$1:$5000,A4936,FALSE)&gt;0,
HLOOKUP($D$1,'vInfo (Imported)'!$1:$5000,A4936,FALSE),
"")</f>
        <v/>
      </c>
      <c r="E4936" t="str">
        <f>IF(HLOOKUP("Category",'vInfo (Imported)'!$1:$5000,A4936,FALSE)&gt;0,
HLOOKUP("Category",'vInfo (Imported)'!$1:$5000,A4936,FALSE),
"")</f>
        <v/>
      </c>
      <c r="F4936" t="str">
        <f>IF(HLOOKUP("OS according to the configuration file",'vInfo (Imported)'!$1:$5000,A4936,FALSE)&gt;0,
HLOOKUP("OS according to the configuration file",'vInfo (Imported)'!$1:$5000,A4936,FALSE),
"")</f>
        <v/>
      </c>
      <c r="G4936" s="1" t="str">
        <f>IF(HLOOKUP("Cluster",'vInfo (Imported)'!$1:$5000,A4936,FALSE)&gt;0,
HLOOKUP("Cluster",'vInfo (Imported)'!$1:$5000,A4936,FALSE),
"")</f>
        <v/>
      </c>
      <c r="K4936" s="28">
        <f>'vCluster (Imported)'!A4936</f>
        <v>0</v>
      </c>
      <c r="L4936">
        <f t="shared" si="465"/>
        <v>0</v>
      </c>
      <c r="M4936">
        <f t="shared" si="466"/>
        <v>0</v>
      </c>
      <c r="N4936">
        <f t="shared" si="467"/>
        <v>0</v>
      </c>
      <c r="O4936" s="1">
        <f t="shared" si="468"/>
        <v>0</v>
      </c>
      <c r="P4936">
        <f>SUMIFS('vCluster (Imported)'!$G:$G,'vCluster (Imported)'!$A:$A,K4936)</f>
        <v>0</v>
      </c>
      <c r="Q4936">
        <f t="shared" si="469"/>
        <v>0</v>
      </c>
    </row>
    <row r="4937" spans="1:17" x14ac:dyDescent="0.3">
      <c r="A4937">
        <f t="shared" si="464"/>
        <v>4937</v>
      </c>
      <c r="B4937" t="str">
        <f>IF(HLOOKUP("Memory",'vInfo (Imported)'!$1:$5000,A4937,FALSE)&gt;0,HLOOKUP("Memory",'vInfo (Imported)'!$1:$5000,A4937,FALSE),"")</f>
        <v/>
      </c>
      <c r="C4937" t="str">
        <f>IF(HLOOKUP("CPUs",'vInfo (Imported)'!$1:$5000,A4937,FALSE)&gt;0,
HLOOKUP("CPUs",'vInfo (Imported)'!$1:$5000,A4937,FALSE),
"")</f>
        <v/>
      </c>
      <c r="D4937" t="str">
        <f>IF(HLOOKUP($D$1,'vInfo (Imported)'!$1:$5000,A4937,FALSE)&gt;0,
HLOOKUP($D$1,'vInfo (Imported)'!$1:$5000,A4937,FALSE),
"")</f>
        <v/>
      </c>
      <c r="E4937" t="str">
        <f>IF(HLOOKUP("Category",'vInfo (Imported)'!$1:$5000,A4937,FALSE)&gt;0,
HLOOKUP("Category",'vInfo (Imported)'!$1:$5000,A4937,FALSE),
"")</f>
        <v/>
      </c>
      <c r="F4937" t="str">
        <f>IF(HLOOKUP("OS according to the configuration file",'vInfo (Imported)'!$1:$5000,A4937,FALSE)&gt;0,
HLOOKUP("OS according to the configuration file",'vInfo (Imported)'!$1:$5000,A4937,FALSE),
"")</f>
        <v/>
      </c>
      <c r="G4937" s="1" t="str">
        <f>IF(HLOOKUP("Cluster",'vInfo (Imported)'!$1:$5000,A4937,FALSE)&gt;0,
HLOOKUP("Cluster",'vInfo (Imported)'!$1:$5000,A4937,FALSE),
"")</f>
        <v/>
      </c>
      <c r="K4937" s="28">
        <f>'vCluster (Imported)'!A4937</f>
        <v>0</v>
      </c>
      <c r="L4937">
        <f t="shared" si="465"/>
        <v>0</v>
      </c>
      <c r="M4937">
        <f t="shared" si="466"/>
        <v>0</v>
      </c>
      <c r="N4937">
        <f t="shared" si="467"/>
        <v>0</v>
      </c>
      <c r="O4937" s="1">
        <f t="shared" si="468"/>
        <v>0</v>
      </c>
      <c r="P4937">
        <f>SUMIFS('vCluster (Imported)'!$G:$G,'vCluster (Imported)'!$A:$A,K4937)</f>
        <v>0</v>
      </c>
      <c r="Q4937">
        <f t="shared" si="469"/>
        <v>0</v>
      </c>
    </row>
    <row r="4938" spans="1:17" x14ac:dyDescent="0.3">
      <c r="A4938">
        <f t="shared" si="464"/>
        <v>4938</v>
      </c>
      <c r="B4938" t="str">
        <f>IF(HLOOKUP("Memory",'vInfo (Imported)'!$1:$5000,A4938,FALSE)&gt;0,HLOOKUP("Memory",'vInfo (Imported)'!$1:$5000,A4938,FALSE),"")</f>
        <v/>
      </c>
      <c r="C4938" t="str">
        <f>IF(HLOOKUP("CPUs",'vInfo (Imported)'!$1:$5000,A4938,FALSE)&gt;0,
HLOOKUP("CPUs",'vInfo (Imported)'!$1:$5000,A4938,FALSE),
"")</f>
        <v/>
      </c>
      <c r="D4938" t="str">
        <f>IF(HLOOKUP($D$1,'vInfo (Imported)'!$1:$5000,A4938,FALSE)&gt;0,
HLOOKUP($D$1,'vInfo (Imported)'!$1:$5000,A4938,FALSE),
"")</f>
        <v/>
      </c>
      <c r="E4938" t="str">
        <f>IF(HLOOKUP("Category",'vInfo (Imported)'!$1:$5000,A4938,FALSE)&gt;0,
HLOOKUP("Category",'vInfo (Imported)'!$1:$5000,A4938,FALSE),
"")</f>
        <v/>
      </c>
      <c r="F4938" t="str">
        <f>IF(HLOOKUP("OS according to the configuration file",'vInfo (Imported)'!$1:$5000,A4938,FALSE)&gt;0,
HLOOKUP("OS according to the configuration file",'vInfo (Imported)'!$1:$5000,A4938,FALSE),
"")</f>
        <v/>
      </c>
      <c r="G4938" s="1" t="str">
        <f>IF(HLOOKUP("Cluster",'vInfo (Imported)'!$1:$5000,A4938,FALSE)&gt;0,
HLOOKUP("Cluster",'vInfo (Imported)'!$1:$5000,A4938,FALSE),
"")</f>
        <v/>
      </c>
      <c r="K4938" s="28">
        <f>'vCluster (Imported)'!A4938</f>
        <v>0</v>
      </c>
      <c r="L4938">
        <f t="shared" si="465"/>
        <v>0</v>
      </c>
      <c r="M4938">
        <f t="shared" si="466"/>
        <v>0</v>
      </c>
      <c r="N4938">
        <f t="shared" si="467"/>
        <v>0</v>
      </c>
      <c r="O4938" s="1">
        <f t="shared" si="468"/>
        <v>0</v>
      </c>
      <c r="P4938">
        <f>SUMIFS('vCluster (Imported)'!$G:$G,'vCluster (Imported)'!$A:$A,K4938)</f>
        <v>0</v>
      </c>
      <c r="Q4938">
        <f t="shared" si="469"/>
        <v>0</v>
      </c>
    </row>
    <row r="4939" spans="1:17" x14ac:dyDescent="0.3">
      <c r="A4939">
        <f t="shared" si="464"/>
        <v>4939</v>
      </c>
      <c r="B4939" t="str">
        <f>IF(HLOOKUP("Memory",'vInfo (Imported)'!$1:$5000,A4939,FALSE)&gt;0,HLOOKUP("Memory",'vInfo (Imported)'!$1:$5000,A4939,FALSE),"")</f>
        <v/>
      </c>
      <c r="C4939" t="str">
        <f>IF(HLOOKUP("CPUs",'vInfo (Imported)'!$1:$5000,A4939,FALSE)&gt;0,
HLOOKUP("CPUs",'vInfo (Imported)'!$1:$5000,A4939,FALSE),
"")</f>
        <v/>
      </c>
      <c r="D4939" t="str">
        <f>IF(HLOOKUP($D$1,'vInfo (Imported)'!$1:$5000,A4939,FALSE)&gt;0,
HLOOKUP($D$1,'vInfo (Imported)'!$1:$5000,A4939,FALSE),
"")</f>
        <v/>
      </c>
      <c r="E4939" t="str">
        <f>IF(HLOOKUP("Category",'vInfo (Imported)'!$1:$5000,A4939,FALSE)&gt;0,
HLOOKUP("Category",'vInfo (Imported)'!$1:$5000,A4939,FALSE),
"")</f>
        <v/>
      </c>
      <c r="F4939" t="str">
        <f>IF(HLOOKUP("OS according to the configuration file",'vInfo (Imported)'!$1:$5000,A4939,FALSE)&gt;0,
HLOOKUP("OS according to the configuration file",'vInfo (Imported)'!$1:$5000,A4939,FALSE),
"")</f>
        <v/>
      </c>
      <c r="G4939" s="1" t="str">
        <f>IF(HLOOKUP("Cluster",'vInfo (Imported)'!$1:$5000,A4939,FALSE)&gt;0,
HLOOKUP("Cluster",'vInfo (Imported)'!$1:$5000,A4939,FALSE),
"")</f>
        <v/>
      </c>
      <c r="K4939" s="28">
        <f>'vCluster (Imported)'!A4939</f>
        <v>0</v>
      </c>
      <c r="L4939">
        <f t="shared" si="465"/>
        <v>0</v>
      </c>
      <c r="M4939">
        <f t="shared" si="466"/>
        <v>0</v>
      </c>
      <c r="N4939">
        <f t="shared" si="467"/>
        <v>0</v>
      </c>
      <c r="O4939" s="1">
        <f t="shared" si="468"/>
        <v>0</v>
      </c>
      <c r="P4939">
        <f>SUMIFS('vCluster (Imported)'!$G:$G,'vCluster (Imported)'!$A:$A,K4939)</f>
        <v>0</v>
      </c>
      <c r="Q4939">
        <f t="shared" si="469"/>
        <v>0</v>
      </c>
    </row>
    <row r="4940" spans="1:17" x14ac:dyDescent="0.3">
      <c r="A4940">
        <f t="shared" si="464"/>
        <v>4940</v>
      </c>
      <c r="B4940" t="str">
        <f>IF(HLOOKUP("Memory",'vInfo (Imported)'!$1:$5000,A4940,FALSE)&gt;0,HLOOKUP("Memory",'vInfo (Imported)'!$1:$5000,A4940,FALSE),"")</f>
        <v/>
      </c>
      <c r="C4940" t="str">
        <f>IF(HLOOKUP("CPUs",'vInfo (Imported)'!$1:$5000,A4940,FALSE)&gt;0,
HLOOKUP("CPUs",'vInfo (Imported)'!$1:$5000,A4940,FALSE),
"")</f>
        <v/>
      </c>
      <c r="D4940" t="str">
        <f>IF(HLOOKUP($D$1,'vInfo (Imported)'!$1:$5000,A4940,FALSE)&gt;0,
HLOOKUP($D$1,'vInfo (Imported)'!$1:$5000,A4940,FALSE),
"")</f>
        <v/>
      </c>
      <c r="E4940" t="str">
        <f>IF(HLOOKUP("Category",'vInfo (Imported)'!$1:$5000,A4940,FALSE)&gt;0,
HLOOKUP("Category",'vInfo (Imported)'!$1:$5000,A4940,FALSE),
"")</f>
        <v/>
      </c>
      <c r="F4940" t="str">
        <f>IF(HLOOKUP("OS according to the configuration file",'vInfo (Imported)'!$1:$5000,A4940,FALSE)&gt;0,
HLOOKUP("OS according to the configuration file",'vInfo (Imported)'!$1:$5000,A4940,FALSE),
"")</f>
        <v/>
      </c>
      <c r="G4940" s="1" t="str">
        <f>IF(HLOOKUP("Cluster",'vInfo (Imported)'!$1:$5000,A4940,FALSE)&gt;0,
HLOOKUP("Cluster",'vInfo (Imported)'!$1:$5000,A4940,FALSE),
"")</f>
        <v/>
      </c>
      <c r="K4940" s="28">
        <f>'vCluster (Imported)'!A4940</f>
        <v>0</v>
      </c>
      <c r="L4940">
        <f t="shared" si="465"/>
        <v>0</v>
      </c>
      <c r="M4940">
        <f t="shared" si="466"/>
        <v>0</v>
      </c>
      <c r="N4940">
        <f t="shared" si="467"/>
        <v>0</v>
      </c>
      <c r="O4940" s="1">
        <f t="shared" si="468"/>
        <v>0</v>
      </c>
      <c r="P4940">
        <f>SUMIFS('vCluster (Imported)'!$G:$G,'vCluster (Imported)'!$A:$A,K4940)</f>
        <v>0</v>
      </c>
      <c r="Q4940">
        <f t="shared" si="469"/>
        <v>0</v>
      </c>
    </row>
    <row r="4941" spans="1:17" x14ac:dyDescent="0.3">
      <c r="A4941">
        <f t="shared" si="464"/>
        <v>4941</v>
      </c>
      <c r="B4941" t="str">
        <f>IF(HLOOKUP("Memory",'vInfo (Imported)'!$1:$5000,A4941,FALSE)&gt;0,HLOOKUP("Memory",'vInfo (Imported)'!$1:$5000,A4941,FALSE),"")</f>
        <v/>
      </c>
      <c r="C4941" t="str">
        <f>IF(HLOOKUP("CPUs",'vInfo (Imported)'!$1:$5000,A4941,FALSE)&gt;0,
HLOOKUP("CPUs",'vInfo (Imported)'!$1:$5000,A4941,FALSE),
"")</f>
        <v/>
      </c>
      <c r="D4941" t="str">
        <f>IF(HLOOKUP($D$1,'vInfo (Imported)'!$1:$5000,A4941,FALSE)&gt;0,
HLOOKUP($D$1,'vInfo (Imported)'!$1:$5000,A4941,FALSE),
"")</f>
        <v/>
      </c>
      <c r="E4941" t="str">
        <f>IF(HLOOKUP("Category",'vInfo (Imported)'!$1:$5000,A4941,FALSE)&gt;0,
HLOOKUP("Category",'vInfo (Imported)'!$1:$5000,A4941,FALSE),
"")</f>
        <v/>
      </c>
      <c r="F4941" t="str">
        <f>IF(HLOOKUP("OS according to the configuration file",'vInfo (Imported)'!$1:$5000,A4941,FALSE)&gt;0,
HLOOKUP("OS according to the configuration file",'vInfo (Imported)'!$1:$5000,A4941,FALSE),
"")</f>
        <v/>
      </c>
      <c r="G4941" s="1" t="str">
        <f>IF(HLOOKUP("Cluster",'vInfo (Imported)'!$1:$5000,A4941,FALSE)&gt;0,
HLOOKUP("Cluster",'vInfo (Imported)'!$1:$5000,A4941,FALSE),
"")</f>
        <v/>
      </c>
      <c r="K4941" s="28">
        <f>'vCluster (Imported)'!A4941</f>
        <v>0</v>
      </c>
      <c r="L4941">
        <f t="shared" si="465"/>
        <v>0</v>
      </c>
      <c r="M4941">
        <f t="shared" si="466"/>
        <v>0</v>
      </c>
      <c r="N4941">
        <f t="shared" si="467"/>
        <v>0</v>
      </c>
      <c r="O4941" s="1">
        <f t="shared" si="468"/>
        <v>0</v>
      </c>
      <c r="P4941">
        <f>SUMIFS('vCluster (Imported)'!$G:$G,'vCluster (Imported)'!$A:$A,K4941)</f>
        <v>0</v>
      </c>
      <c r="Q4941">
        <f t="shared" si="469"/>
        <v>0</v>
      </c>
    </row>
    <row r="4942" spans="1:17" x14ac:dyDescent="0.3">
      <c r="A4942">
        <f t="shared" si="464"/>
        <v>4942</v>
      </c>
      <c r="B4942" t="str">
        <f>IF(HLOOKUP("Memory",'vInfo (Imported)'!$1:$5000,A4942,FALSE)&gt;0,HLOOKUP("Memory",'vInfo (Imported)'!$1:$5000,A4942,FALSE),"")</f>
        <v/>
      </c>
      <c r="C4942" t="str">
        <f>IF(HLOOKUP("CPUs",'vInfo (Imported)'!$1:$5000,A4942,FALSE)&gt;0,
HLOOKUP("CPUs",'vInfo (Imported)'!$1:$5000,A4942,FALSE),
"")</f>
        <v/>
      </c>
      <c r="D4942" t="str">
        <f>IF(HLOOKUP($D$1,'vInfo (Imported)'!$1:$5000,A4942,FALSE)&gt;0,
HLOOKUP($D$1,'vInfo (Imported)'!$1:$5000,A4942,FALSE),
"")</f>
        <v/>
      </c>
      <c r="E4942" t="str">
        <f>IF(HLOOKUP("Category",'vInfo (Imported)'!$1:$5000,A4942,FALSE)&gt;0,
HLOOKUP("Category",'vInfo (Imported)'!$1:$5000,A4942,FALSE),
"")</f>
        <v/>
      </c>
      <c r="F4942" t="str">
        <f>IF(HLOOKUP("OS according to the configuration file",'vInfo (Imported)'!$1:$5000,A4942,FALSE)&gt;0,
HLOOKUP("OS according to the configuration file",'vInfo (Imported)'!$1:$5000,A4942,FALSE),
"")</f>
        <v/>
      </c>
      <c r="G4942" s="1" t="str">
        <f>IF(HLOOKUP("Cluster",'vInfo (Imported)'!$1:$5000,A4942,FALSE)&gt;0,
HLOOKUP("Cluster",'vInfo (Imported)'!$1:$5000,A4942,FALSE),
"")</f>
        <v/>
      </c>
      <c r="K4942" s="28">
        <f>'vCluster (Imported)'!A4942</f>
        <v>0</v>
      </c>
      <c r="L4942">
        <f t="shared" si="465"/>
        <v>0</v>
      </c>
      <c r="M4942">
        <f t="shared" si="466"/>
        <v>0</v>
      </c>
      <c r="N4942">
        <f t="shared" si="467"/>
        <v>0</v>
      </c>
      <c r="O4942" s="1">
        <f t="shared" si="468"/>
        <v>0</v>
      </c>
      <c r="P4942">
        <f>SUMIFS('vCluster (Imported)'!$G:$G,'vCluster (Imported)'!$A:$A,K4942)</f>
        <v>0</v>
      </c>
      <c r="Q4942">
        <f t="shared" si="469"/>
        <v>0</v>
      </c>
    </row>
    <row r="4943" spans="1:17" x14ac:dyDescent="0.3">
      <c r="A4943">
        <f t="shared" si="464"/>
        <v>4943</v>
      </c>
      <c r="B4943" t="str">
        <f>IF(HLOOKUP("Memory",'vInfo (Imported)'!$1:$5000,A4943,FALSE)&gt;0,HLOOKUP("Memory",'vInfo (Imported)'!$1:$5000,A4943,FALSE),"")</f>
        <v/>
      </c>
      <c r="C4943" t="str">
        <f>IF(HLOOKUP("CPUs",'vInfo (Imported)'!$1:$5000,A4943,FALSE)&gt;0,
HLOOKUP("CPUs",'vInfo (Imported)'!$1:$5000,A4943,FALSE),
"")</f>
        <v/>
      </c>
      <c r="D4943" t="str">
        <f>IF(HLOOKUP($D$1,'vInfo (Imported)'!$1:$5000,A4943,FALSE)&gt;0,
HLOOKUP($D$1,'vInfo (Imported)'!$1:$5000,A4943,FALSE),
"")</f>
        <v/>
      </c>
      <c r="E4943" t="str">
        <f>IF(HLOOKUP("Category",'vInfo (Imported)'!$1:$5000,A4943,FALSE)&gt;0,
HLOOKUP("Category",'vInfo (Imported)'!$1:$5000,A4943,FALSE),
"")</f>
        <v/>
      </c>
      <c r="F4943" t="str">
        <f>IF(HLOOKUP("OS according to the configuration file",'vInfo (Imported)'!$1:$5000,A4943,FALSE)&gt;0,
HLOOKUP("OS according to the configuration file",'vInfo (Imported)'!$1:$5000,A4943,FALSE),
"")</f>
        <v/>
      </c>
      <c r="G4943" s="1" t="str">
        <f>IF(HLOOKUP("Cluster",'vInfo (Imported)'!$1:$5000,A4943,FALSE)&gt;0,
HLOOKUP("Cluster",'vInfo (Imported)'!$1:$5000,A4943,FALSE),
"")</f>
        <v/>
      </c>
      <c r="K4943" s="28">
        <f>'vCluster (Imported)'!A4943</f>
        <v>0</v>
      </c>
      <c r="L4943">
        <f t="shared" si="465"/>
        <v>0</v>
      </c>
      <c r="M4943">
        <f t="shared" si="466"/>
        <v>0</v>
      </c>
      <c r="N4943">
        <f t="shared" si="467"/>
        <v>0</v>
      </c>
      <c r="O4943" s="1">
        <f t="shared" si="468"/>
        <v>0</v>
      </c>
      <c r="P4943">
        <f>SUMIFS('vCluster (Imported)'!$G:$G,'vCluster (Imported)'!$A:$A,K4943)</f>
        <v>0</v>
      </c>
      <c r="Q4943">
        <f t="shared" si="469"/>
        <v>0</v>
      </c>
    </row>
    <row r="4944" spans="1:17" x14ac:dyDescent="0.3">
      <c r="A4944">
        <f t="shared" si="464"/>
        <v>4944</v>
      </c>
      <c r="B4944" t="str">
        <f>IF(HLOOKUP("Memory",'vInfo (Imported)'!$1:$5000,A4944,FALSE)&gt;0,HLOOKUP("Memory",'vInfo (Imported)'!$1:$5000,A4944,FALSE),"")</f>
        <v/>
      </c>
      <c r="C4944" t="str">
        <f>IF(HLOOKUP("CPUs",'vInfo (Imported)'!$1:$5000,A4944,FALSE)&gt;0,
HLOOKUP("CPUs",'vInfo (Imported)'!$1:$5000,A4944,FALSE),
"")</f>
        <v/>
      </c>
      <c r="D4944" t="str">
        <f>IF(HLOOKUP($D$1,'vInfo (Imported)'!$1:$5000,A4944,FALSE)&gt;0,
HLOOKUP($D$1,'vInfo (Imported)'!$1:$5000,A4944,FALSE),
"")</f>
        <v/>
      </c>
      <c r="E4944" t="str">
        <f>IF(HLOOKUP("Category",'vInfo (Imported)'!$1:$5000,A4944,FALSE)&gt;0,
HLOOKUP("Category",'vInfo (Imported)'!$1:$5000,A4944,FALSE),
"")</f>
        <v/>
      </c>
      <c r="F4944" t="str">
        <f>IF(HLOOKUP("OS according to the configuration file",'vInfo (Imported)'!$1:$5000,A4944,FALSE)&gt;0,
HLOOKUP("OS according to the configuration file",'vInfo (Imported)'!$1:$5000,A4944,FALSE),
"")</f>
        <v/>
      </c>
      <c r="G4944" s="1" t="str">
        <f>IF(HLOOKUP("Cluster",'vInfo (Imported)'!$1:$5000,A4944,FALSE)&gt;0,
HLOOKUP("Cluster",'vInfo (Imported)'!$1:$5000,A4944,FALSE),
"")</f>
        <v/>
      </c>
      <c r="K4944" s="28">
        <f>'vCluster (Imported)'!A4944</f>
        <v>0</v>
      </c>
      <c r="L4944">
        <f t="shared" si="465"/>
        <v>0</v>
      </c>
      <c r="M4944">
        <f t="shared" si="466"/>
        <v>0</v>
      </c>
      <c r="N4944">
        <f t="shared" si="467"/>
        <v>0</v>
      </c>
      <c r="O4944" s="1">
        <f t="shared" si="468"/>
        <v>0</v>
      </c>
      <c r="P4944">
        <f>SUMIFS('vCluster (Imported)'!$G:$G,'vCluster (Imported)'!$A:$A,K4944)</f>
        <v>0</v>
      </c>
      <c r="Q4944">
        <f t="shared" si="469"/>
        <v>0</v>
      </c>
    </row>
    <row r="4945" spans="1:17" x14ac:dyDescent="0.3">
      <c r="A4945">
        <f t="shared" si="464"/>
        <v>4945</v>
      </c>
      <c r="B4945" t="str">
        <f>IF(HLOOKUP("Memory",'vInfo (Imported)'!$1:$5000,A4945,FALSE)&gt;0,HLOOKUP("Memory",'vInfo (Imported)'!$1:$5000,A4945,FALSE),"")</f>
        <v/>
      </c>
      <c r="C4945" t="str">
        <f>IF(HLOOKUP("CPUs",'vInfo (Imported)'!$1:$5000,A4945,FALSE)&gt;0,
HLOOKUP("CPUs",'vInfo (Imported)'!$1:$5000,A4945,FALSE),
"")</f>
        <v/>
      </c>
      <c r="D4945" t="str">
        <f>IF(HLOOKUP($D$1,'vInfo (Imported)'!$1:$5000,A4945,FALSE)&gt;0,
HLOOKUP($D$1,'vInfo (Imported)'!$1:$5000,A4945,FALSE),
"")</f>
        <v/>
      </c>
      <c r="E4945" t="str">
        <f>IF(HLOOKUP("Category",'vInfo (Imported)'!$1:$5000,A4945,FALSE)&gt;0,
HLOOKUP("Category",'vInfo (Imported)'!$1:$5000,A4945,FALSE),
"")</f>
        <v/>
      </c>
      <c r="F4945" t="str">
        <f>IF(HLOOKUP("OS according to the configuration file",'vInfo (Imported)'!$1:$5000,A4945,FALSE)&gt;0,
HLOOKUP("OS according to the configuration file",'vInfo (Imported)'!$1:$5000,A4945,FALSE),
"")</f>
        <v/>
      </c>
      <c r="G4945" s="1" t="str">
        <f>IF(HLOOKUP("Cluster",'vInfo (Imported)'!$1:$5000,A4945,FALSE)&gt;0,
HLOOKUP("Cluster",'vInfo (Imported)'!$1:$5000,A4945,FALSE),
"")</f>
        <v/>
      </c>
      <c r="K4945" s="28">
        <f>'vCluster (Imported)'!A4945</f>
        <v>0</v>
      </c>
      <c r="L4945">
        <f t="shared" si="465"/>
        <v>0</v>
      </c>
      <c r="M4945">
        <f t="shared" si="466"/>
        <v>0</v>
      </c>
      <c r="N4945">
        <f t="shared" si="467"/>
        <v>0</v>
      </c>
      <c r="O4945" s="1">
        <f t="shared" si="468"/>
        <v>0</v>
      </c>
      <c r="P4945">
        <f>SUMIFS('vCluster (Imported)'!$G:$G,'vCluster (Imported)'!$A:$A,K4945)</f>
        <v>0</v>
      </c>
      <c r="Q4945">
        <f t="shared" si="469"/>
        <v>0</v>
      </c>
    </row>
    <row r="4946" spans="1:17" x14ac:dyDescent="0.3">
      <c r="A4946">
        <f t="shared" si="464"/>
        <v>4946</v>
      </c>
      <c r="B4946" t="str">
        <f>IF(HLOOKUP("Memory",'vInfo (Imported)'!$1:$5000,A4946,FALSE)&gt;0,HLOOKUP("Memory",'vInfo (Imported)'!$1:$5000,A4946,FALSE),"")</f>
        <v/>
      </c>
      <c r="C4946" t="str">
        <f>IF(HLOOKUP("CPUs",'vInfo (Imported)'!$1:$5000,A4946,FALSE)&gt;0,
HLOOKUP("CPUs",'vInfo (Imported)'!$1:$5000,A4946,FALSE),
"")</f>
        <v/>
      </c>
      <c r="D4946" t="str">
        <f>IF(HLOOKUP($D$1,'vInfo (Imported)'!$1:$5000,A4946,FALSE)&gt;0,
HLOOKUP($D$1,'vInfo (Imported)'!$1:$5000,A4946,FALSE),
"")</f>
        <v/>
      </c>
      <c r="E4946" t="str">
        <f>IF(HLOOKUP("Category",'vInfo (Imported)'!$1:$5000,A4946,FALSE)&gt;0,
HLOOKUP("Category",'vInfo (Imported)'!$1:$5000,A4946,FALSE),
"")</f>
        <v/>
      </c>
      <c r="F4946" t="str">
        <f>IF(HLOOKUP("OS according to the configuration file",'vInfo (Imported)'!$1:$5000,A4946,FALSE)&gt;0,
HLOOKUP("OS according to the configuration file",'vInfo (Imported)'!$1:$5000,A4946,FALSE),
"")</f>
        <v/>
      </c>
      <c r="G4946" s="1" t="str">
        <f>IF(HLOOKUP("Cluster",'vInfo (Imported)'!$1:$5000,A4946,FALSE)&gt;0,
HLOOKUP("Cluster",'vInfo (Imported)'!$1:$5000,A4946,FALSE),
"")</f>
        <v/>
      </c>
      <c r="K4946" s="28">
        <f>'vCluster (Imported)'!A4946</f>
        <v>0</v>
      </c>
      <c r="L4946">
        <f t="shared" si="465"/>
        <v>0</v>
      </c>
      <c r="M4946">
        <f t="shared" si="466"/>
        <v>0</v>
      </c>
      <c r="N4946">
        <f t="shared" si="467"/>
        <v>0</v>
      </c>
      <c r="O4946" s="1">
        <f t="shared" si="468"/>
        <v>0</v>
      </c>
      <c r="P4946">
        <f>SUMIFS('vCluster (Imported)'!$G:$G,'vCluster (Imported)'!$A:$A,K4946)</f>
        <v>0</v>
      </c>
      <c r="Q4946">
        <f t="shared" si="469"/>
        <v>0</v>
      </c>
    </row>
    <row r="4947" spans="1:17" x14ac:dyDescent="0.3">
      <c r="A4947">
        <f t="shared" si="464"/>
        <v>4947</v>
      </c>
      <c r="B4947" t="str">
        <f>IF(HLOOKUP("Memory",'vInfo (Imported)'!$1:$5000,A4947,FALSE)&gt;0,HLOOKUP("Memory",'vInfo (Imported)'!$1:$5000,A4947,FALSE),"")</f>
        <v/>
      </c>
      <c r="C4947" t="str">
        <f>IF(HLOOKUP("CPUs",'vInfo (Imported)'!$1:$5000,A4947,FALSE)&gt;0,
HLOOKUP("CPUs",'vInfo (Imported)'!$1:$5000,A4947,FALSE),
"")</f>
        <v/>
      </c>
      <c r="D4947" t="str">
        <f>IF(HLOOKUP($D$1,'vInfo (Imported)'!$1:$5000,A4947,FALSE)&gt;0,
HLOOKUP($D$1,'vInfo (Imported)'!$1:$5000,A4947,FALSE),
"")</f>
        <v/>
      </c>
      <c r="E4947" t="str">
        <f>IF(HLOOKUP("Category",'vInfo (Imported)'!$1:$5000,A4947,FALSE)&gt;0,
HLOOKUP("Category",'vInfo (Imported)'!$1:$5000,A4947,FALSE),
"")</f>
        <v/>
      </c>
      <c r="F4947" t="str">
        <f>IF(HLOOKUP("OS according to the configuration file",'vInfo (Imported)'!$1:$5000,A4947,FALSE)&gt;0,
HLOOKUP("OS according to the configuration file",'vInfo (Imported)'!$1:$5000,A4947,FALSE),
"")</f>
        <v/>
      </c>
      <c r="G4947" s="1" t="str">
        <f>IF(HLOOKUP("Cluster",'vInfo (Imported)'!$1:$5000,A4947,FALSE)&gt;0,
HLOOKUP("Cluster",'vInfo (Imported)'!$1:$5000,A4947,FALSE),
"")</f>
        <v/>
      </c>
      <c r="K4947" s="28">
        <f>'vCluster (Imported)'!A4947</f>
        <v>0</v>
      </c>
      <c r="L4947">
        <f t="shared" si="465"/>
        <v>0</v>
      </c>
      <c r="M4947">
        <f t="shared" si="466"/>
        <v>0</v>
      </c>
      <c r="N4947">
        <f t="shared" si="467"/>
        <v>0</v>
      </c>
      <c r="O4947" s="1">
        <f t="shared" si="468"/>
        <v>0</v>
      </c>
      <c r="P4947">
        <f>SUMIFS('vCluster (Imported)'!$G:$G,'vCluster (Imported)'!$A:$A,K4947)</f>
        <v>0</v>
      </c>
      <c r="Q4947">
        <f t="shared" si="469"/>
        <v>0</v>
      </c>
    </row>
    <row r="4948" spans="1:17" x14ac:dyDescent="0.3">
      <c r="A4948">
        <f t="shared" si="464"/>
        <v>4948</v>
      </c>
      <c r="B4948" t="str">
        <f>IF(HLOOKUP("Memory",'vInfo (Imported)'!$1:$5000,A4948,FALSE)&gt;0,HLOOKUP("Memory",'vInfo (Imported)'!$1:$5000,A4948,FALSE),"")</f>
        <v/>
      </c>
      <c r="C4948" t="str">
        <f>IF(HLOOKUP("CPUs",'vInfo (Imported)'!$1:$5000,A4948,FALSE)&gt;0,
HLOOKUP("CPUs",'vInfo (Imported)'!$1:$5000,A4948,FALSE),
"")</f>
        <v/>
      </c>
      <c r="D4948" t="str">
        <f>IF(HLOOKUP($D$1,'vInfo (Imported)'!$1:$5000,A4948,FALSE)&gt;0,
HLOOKUP($D$1,'vInfo (Imported)'!$1:$5000,A4948,FALSE),
"")</f>
        <v/>
      </c>
      <c r="E4948" t="str">
        <f>IF(HLOOKUP("Category",'vInfo (Imported)'!$1:$5000,A4948,FALSE)&gt;0,
HLOOKUP("Category",'vInfo (Imported)'!$1:$5000,A4948,FALSE),
"")</f>
        <v/>
      </c>
      <c r="F4948" t="str">
        <f>IF(HLOOKUP("OS according to the configuration file",'vInfo (Imported)'!$1:$5000,A4948,FALSE)&gt;0,
HLOOKUP("OS according to the configuration file",'vInfo (Imported)'!$1:$5000,A4948,FALSE),
"")</f>
        <v/>
      </c>
      <c r="G4948" s="1" t="str">
        <f>IF(HLOOKUP("Cluster",'vInfo (Imported)'!$1:$5000,A4948,FALSE)&gt;0,
HLOOKUP("Cluster",'vInfo (Imported)'!$1:$5000,A4948,FALSE),
"")</f>
        <v/>
      </c>
      <c r="K4948" s="28">
        <f>'vCluster (Imported)'!A4948</f>
        <v>0</v>
      </c>
      <c r="L4948">
        <f t="shared" si="465"/>
        <v>0</v>
      </c>
      <c r="M4948">
        <f t="shared" si="466"/>
        <v>0</v>
      </c>
      <c r="N4948">
        <f t="shared" si="467"/>
        <v>0</v>
      </c>
      <c r="O4948" s="1">
        <f t="shared" si="468"/>
        <v>0</v>
      </c>
      <c r="P4948">
        <f>SUMIFS('vCluster (Imported)'!$G:$G,'vCluster (Imported)'!$A:$A,K4948)</f>
        <v>0</v>
      </c>
      <c r="Q4948">
        <f t="shared" si="469"/>
        <v>0</v>
      </c>
    </row>
    <row r="4949" spans="1:17" x14ac:dyDescent="0.3">
      <c r="A4949">
        <f t="shared" si="464"/>
        <v>4949</v>
      </c>
      <c r="B4949" t="str">
        <f>IF(HLOOKUP("Memory",'vInfo (Imported)'!$1:$5000,A4949,FALSE)&gt;0,HLOOKUP("Memory",'vInfo (Imported)'!$1:$5000,A4949,FALSE),"")</f>
        <v/>
      </c>
      <c r="C4949" t="str">
        <f>IF(HLOOKUP("CPUs",'vInfo (Imported)'!$1:$5000,A4949,FALSE)&gt;0,
HLOOKUP("CPUs",'vInfo (Imported)'!$1:$5000,A4949,FALSE),
"")</f>
        <v/>
      </c>
      <c r="D4949" t="str">
        <f>IF(HLOOKUP($D$1,'vInfo (Imported)'!$1:$5000,A4949,FALSE)&gt;0,
HLOOKUP($D$1,'vInfo (Imported)'!$1:$5000,A4949,FALSE),
"")</f>
        <v/>
      </c>
      <c r="E4949" t="str">
        <f>IF(HLOOKUP("Category",'vInfo (Imported)'!$1:$5000,A4949,FALSE)&gt;0,
HLOOKUP("Category",'vInfo (Imported)'!$1:$5000,A4949,FALSE),
"")</f>
        <v/>
      </c>
      <c r="F4949" t="str">
        <f>IF(HLOOKUP("OS according to the configuration file",'vInfo (Imported)'!$1:$5000,A4949,FALSE)&gt;0,
HLOOKUP("OS according to the configuration file",'vInfo (Imported)'!$1:$5000,A4949,FALSE),
"")</f>
        <v/>
      </c>
      <c r="G4949" s="1" t="str">
        <f>IF(HLOOKUP("Cluster",'vInfo (Imported)'!$1:$5000,A4949,FALSE)&gt;0,
HLOOKUP("Cluster",'vInfo (Imported)'!$1:$5000,A4949,FALSE),
"")</f>
        <v/>
      </c>
      <c r="K4949" s="28">
        <f>'vCluster (Imported)'!A4949</f>
        <v>0</v>
      </c>
      <c r="L4949">
        <f t="shared" si="465"/>
        <v>0</v>
      </c>
      <c r="M4949">
        <f t="shared" si="466"/>
        <v>0</v>
      </c>
      <c r="N4949">
        <f t="shared" si="467"/>
        <v>0</v>
      </c>
      <c r="O4949" s="1">
        <f t="shared" si="468"/>
        <v>0</v>
      </c>
      <c r="P4949">
        <f>SUMIFS('vCluster (Imported)'!$G:$G,'vCluster (Imported)'!$A:$A,K4949)</f>
        <v>0</v>
      </c>
      <c r="Q4949">
        <f t="shared" si="469"/>
        <v>0</v>
      </c>
    </row>
    <row r="4950" spans="1:17" x14ac:dyDescent="0.3">
      <c r="A4950">
        <f t="shared" si="464"/>
        <v>4950</v>
      </c>
      <c r="B4950" t="str">
        <f>IF(HLOOKUP("Memory",'vInfo (Imported)'!$1:$5000,A4950,FALSE)&gt;0,HLOOKUP("Memory",'vInfo (Imported)'!$1:$5000,A4950,FALSE),"")</f>
        <v/>
      </c>
      <c r="C4950" t="str">
        <f>IF(HLOOKUP("CPUs",'vInfo (Imported)'!$1:$5000,A4950,FALSE)&gt;0,
HLOOKUP("CPUs",'vInfo (Imported)'!$1:$5000,A4950,FALSE),
"")</f>
        <v/>
      </c>
      <c r="D4950" t="str">
        <f>IF(HLOOKUP($D$1,'vInfo (Imported)'!$1:$5000,A4950,FALSE)&gt;0,
HLOOKUP($D$1,'vInfo (Imported)'!$1:$5000,A4950,FALSE),
"")</f>
        <v/>
      </c>
      <c r="E4950" t="str">
        <f>IF(HLOOKUP("Category",'vInfo (Imported)'!$1:$5000,A4950,FALSE)&gt;0,
HLOOKUP("Category",'vInfo (Imported)'!$1:$5000,A4950,FALSE),
"")</f>
        <v/>
      </c>
      <c r="F4950" t="str">
        <f>IF(HLOOKUP("OS according to the configuration file",'vInfo (Imported)'!$1:$5000,A4950,FALSE)&gt;0,
HLOOKUP("OS according to the configuration file",'vInfo (Imported)'!$1:$5000,A4950,FALSE),
"")</f>
        <v/>
      </c>
      <c r="G4950" s="1" t="str">
        <f>IF(HLOOKUP("Cluster",'vInfo (Imported)'!$1:$5000,A4950,FALSE)&gt;0,
HLOOKUP("Cluster",'vInfo (Imported)'!$1:$5000,A4950,FALSE),
"")</f>
        <v/>
      </c>
      <c r="K4950" s="28">
        <f>'vCluster (Imported)'!A4950</f>
        <v>0</v>
      </c>
      <c r="L4950">
        <f t="shared" si="465"/>
        <v>0</v>
      </c>
      <c r="M4950">
        <f t="shared" si="466"/>
        <v>0</v>
      </c>
      <c r="N4950">
        <f t="shared" si="467"/>
        <v>0</v>
      </c>
      <c r="O4950" s="1">
        <f t="shared" si="468"/>
        <v>0</v>
      </c>
      <c r="P4950">
        <f>SUMIFS('vCluster (Imported)'!$G:$G,'vCluster (Imported)'!$A:$A,K4950)</f>
        <v>0</v>
      </c>
      <c r="Q4950">
        <f t="shared" si="469"/>
        <v>0</v>
      </c>
    </row>
    <row r="4951" spans="1:17" x14ac:dyDescent="0.3">
      <c r="A4951">
        <f t="shared" si="464"/>
        <v>4951</v>
      </c>
      <c r="B4951" t="str">
        <f>IF(HLOOKUP("Memory",'vInfo (Imported)'!$1:$5000,A4951,FALSE)&gt;0,HLOOKUP("Memory",'vInfo (Imported)'!$1:$5000,A4951,FALSE),"")</f>
        <v/>
      </c>
      <c r="C4951" t="str">
        <f>IF(HLOOKUP("CPUs",'vInfo (Imported)'!$1:$5000,A4951,FALSE)&gt;0,
HLOOKUP("CPUs",'vInfo (Imported)'!$1:$5000,A4951,FALSE),
"")</f>
        <v/>
      </c>
      <c r="D4951" t="str">
        <f>IF(HLOOKUP($D$1,'vInfo (Imported)'!$1:$5000,A4951,FALSE)&gt;0,
HLOOKUP($D$1,'vInfo (Imported)'!$1:$5000,A4951,FALSE),
"")</f>
        <v/>
      </c>
      <c r="E4951" t="str">
        <f>IF(HLOOKUP("Category",'vInfo (Imported)'!$1:$5000,A4951,FALSE)&gt;0,
HLOOKUP("Category",'vInfo (Imported)'!$1:$5000,A4951,FALSE),
"")</f>
        <v/>
      </c>
      <c r="F4951" t="str">
        <f>IF(HLOOKUP("OS according to the configuration file",'vInfo (Imported)'!$1:$5000,A4951,FALSE)&gt;0,
HLOOKUP("OS according to the configuration file",'vInfo (Imported)'!$1:$5000,A4951,FALSE),
"")</f>
        <v/>
      </c>
      <c r="G4951" s="1" t="str">
        <f>IF(HLOOKUP("Cluster",'vInfo (Imported)'!$1:$5000,A4951,FALSE)&gt;0,
HLOOKUP("Cluster",'vInfo (Imported)'!$1:$5000,A4951,FALSE),
"")</f>
        <v/>
      </c>
      <c r="K4951" s="28">
        <f>'vCluster (Imported)'!A4951</f>
        <v>0</v>
      </c>
      <c r="L4951">
        <f t="shared" si="465"/>
        <v>0</v>
      </c>
      <c r="M4951">
        <f t="shared" si="466"/>
        <v>0</v>
      </c>
      <c r="N4951">
        <f t="shared" si="467"/>
        <v>0</v>
      </c>
      <c r="O4951" s="1">
        <f t="shared" si="468"/>
        <v>0</v>
      </c>
      <c r="P4951">
        <f>SUMIFS('vCluster (Imported)'!$G:$G,'vCluster (Imported)'!$A:$A,K4951)</f>
        <v>0</v>
      </c>
      <c r="Q4951">
        <f t="shared" si="469"/>
        <v>0</v>
      </c>
    </row>
    <row r="4952" spans="1:17" x14ac:dyDescent="0.3">
      <c r="A4952">
        <f t="shared" si="464"/>
        <v>4952</v>
      </c>
      <c r="B4952" t="str">
        <f>IF(HLOOKUP("Memory",'vInfo (Imported)'!$1:$5000,A4952,FALSE)&gt;0,HLOOKUP("Memory",'vInfo (Imported)'!$1:$5000,A4952,FALSE),"")</f>
        <v/>
      </c>
      <c r="C4952" t="str">
        <f>IF(HLOOKUP("CPUs",'vInfo (Imported)'!$1:$5000,A4952,FALSE)&gt;0,
HLOOKUP("CPUs",'vInfo (Imported)'!$1:$5000,A4952,FALSE),
"")</f>
        <v/>
      </c>
      <c r="D4952" t="str">
        <f>IF(HLOOKUP($D$1,'vInfo (Imported)'!$1:$5000,A4952,FALSE)&gt;0,
HLOOKUP($D$1,'vInfo (Imported)'!$1:$5000,A4952,FALSE),
"")</f>
        <v/>
      </c>
      <c r="E4952" t="str">
        <f>IF(HLOOKUP("Category",'vInfo (Imported)'!$1:$5000,A4952,FALSE)&gt;0,
HLOOKUP("Category",'vInfo (Imported)'!$1:$5000,A4952,FALSE),
"")</f>
        <v/>
      </c>
      <c r="F4952" t="str">
        <f>IF(HLOOKUP("OS according to the configuration file",'vInfo (Imported)'!$1:$5000,A4952,FALSE)&gt;0,
HLOOKUP("OS according to the configuration file",'vInfo (Imported)'!$1:$5000,A4952,FALSE),
"")</f>
        <v/>
      </c>
      <c r="G4952" s="1" t="str">
        <f>IF(HLOOKUP("Cluster",'vInfo (Imported)'!$1:$5000,A4952,FALSE)&gt;0,
HLOOKUP("Cluster",'vInfo (Imported)'!$1:$5000,A4952,FALSE),
"")</f>
        <v/>
      </c>
      <c r="K4952" s="28">
        <f>'vCluster (Imported)'!A4952</f>
        <v>0</v>
      </c>
      <c r="L4952">
        <f t="shared" si="465"/>
        <v>0</v>
      </c>
      <c r="M4952">
        <f t="shared" si="466"/>
        <v>0</v>
      </c>
      <c r="N4952">
        <f t="shared" si="467"/>
        <v>0</v>
      </c>
      <c r="O4952" s="1">
        <f t="shared" si="468"/>
        <v>0</v>
      </c>
      <c r="P4952">
        <f>SUMIFS('vCluster (Imported)'!$G:$G,'vCluster (Imported)'!$A:$A,K4952)</f>
        <v>0</v>
      </c>
      <c r="Q4952">
        <f t="shared" si="469"/>
        <v>0</v>
      </c>
    </row>
    <row r="4953" spans="1:17" x14ac:dyDescent="0.3">
      <c r="A4953">
        <f t="shared" si="464"/>
        <v>4953</v>
      </c>
      <c r="B4953" t="str">
        <f>IF(HLOOKUP("Memory",'vInfo (Imported)'!$1:$5000,A4953,FALSE)&gt;0,HLOOKUP("Memory",'vInfo (Imported)'!$1:$5000,A4953,FALSE),"")</f>
        <v/>
      </c>
      <c r="C4953" t="str">
        <f>IF(HLOOKUP("CPUs",'vInfo (Imported)'!$1:$5000,A4953,FALSE)&gt;0,
HLOOKUP("CPUs",'vInfo (Imported)'!$1:$5000,A4953,FALSE),
"")</f>
        <v/>
      </c>
      <c r="D4953" t="str">
        <f>IF(HLOOKUP($D$1,'vInfo (Imported)'!$1:$5000,A4953,FALSE)&gt;0,
HLOOKUP($D$1,'vInfo (Imported)'!$1:$5000,A4953,FALSE),
"")</f>
        <v/>
      </c>
      <c r="E4953" t="str">
        <f>IF(HLOOKUP("Category",'vInfo (Imported)'!$1:$5000,A4953,FALSE)&gt;0,
HLOOKUP("Category",'vInfo (Imported)'!$1:$5000,A4953,FALSE),
"")</f>
        <v/>
      </c>
      <c r="F4953" t="str">
        <f>IF(HLOOKUP("OS according to the configuration file",'vInfo (Imported)'!$1:$5000,A4953,FALSE)&gt;0,
HLOOKUP("OS according to the configuration file",'vInfo (Imported)'!$1:$5000,A4953,FALSE),
"")</f>
        <v/>
      </c>
      <c r="G4953" s="1" t="str">
        <f>IF(HLOOKUP("Cluster",'vInfo (Imported)'!$1:$5000,A4953,FALSE)&gt;0,
HLOOKUP("Cluster",'vInfo (Imported)'!$1:$5000,A4953,FALSE),
"")</f>
        <v/>
      </c>
      <c r="K4953" s="28">
        <f>'vCluster (Imported)'!A4953</f>
        <v>0</v>
      </c>
      <c r="L4953">
        <f t="shared" si="465"/>
        <v>0</v>
      </c>
      <c r="M4953">
        <f t="shared" si="466"/>
        <v>0</v>
      </c>
      <c r="N4953">
        <f t="shared" si="467"/>
        <v>0</v>
      </c>
      <c r="O4953" s="1">
        <f t="shared" si="468"/>
        <v>0</v>
      </c>
      <c r="P4953">
        <f>SUMIFS('vCluster (Imported)'!$G:$G,'vCluster (Imported)'!$A:$A,K4953)</f>
        <v>0</v>
      </c>
      <c r="Q4953">
        <f t="shared" si="469"/>
        <v>0</v>
      </c>
    </row>
    <row r="4954" spans="1:17" x14ac:dyDescent="0.3">
      <c r="A4954">
        <f t="shared" si="464"/>
        <v>4954</v>
      </c>
      <c r="B4954" t="str">
        <f>IF(HLOOKUP("Memory",'vInfo (Imported)'!$1:$5000,A4954,FALSE)&gt;0,HLOOKUP("Memory",'vInfo (Imported)'!$1:$5000,A4954,FALSE),"")</f>
        <v/>
      </c>
      <c r="C4954" t="str">
        <f>IF(HLOOKUP("CPUs",'vInfo (Imported)'!$1:$5000,A4954,FALSE)&gt;0,
HLOOKUP("CPUs",'vInfo (Imported)'!$1:$5000,A4954,FALSE),
"")</f>
        <v/>
      </c>
      <c r="D4954" t="str">
        <f>IF(HLOOKUP($D$1,'vInfo (Imported)'!$1:$5000,A4954,FALSE)&gt;0,
HLOOKUP($D$1,'vInfo (Imported)'!$1:$5000,A4954,FALSE),
"")</f>
        <v/>
      </c>
      <c r="E4954" t="str">
        <f>IF(HLOOKUP("Category",'vInfo (Imported)'!$1:$5000,A4954,FALSE)&gt;0,
HLOOKUP("Category",'vInfo (Imported)'!$1:$5000,A4954,FALSE),
"")</f>
        <v/>
      </c>
      <c r="F4954" t="str">
        <f>IF(HLOOKUP("OS according to the configuration file",'vInfo (Imported)'!$1:$5000,A4954,FALSE)&gt;0,
HLOOKUP("OS according to the configuration file",'vInfo (Imported)'!$1:$5000,A4954,FALSE),
"")</f>
        <v/>
      </c>
      <c r="G4954" s="1" t="str">
        <f>IF(HLOOKUP("Cluster",'vInfo (Imported)'!$1:$5000,A4954,FALSE)&gt;0,
HLOOKUP("Cluster",'vInfo (Imported)'!$1:$5000,A4954,FALSE),
"")</f>
        <v/>
      </c>
      <c r="K4954" s="28">
        <f>'vCluster (Imported)'!A4954</f>
        <v>0</v>
      </c>
      <c r="L4954">
        <f t="shared" si="465"/>
        <v>0</v>
      </c>
      <c r="M4954">
        <f t="shared" si="466"/>
        <v>0</v>
      </c>
      <c r="N4954">
        <f t="shared" si="467"/>
        <v>0</v>
      </c>
      <c r="O4954" s="1">
        <f t="shared" si="468"/>
        <v>0</v>
      </c>
      <c r="P4954">
        <f>SUMIFS('vCluster (Imported)'!$G:$G,'vCluster (Imported)'!$A:$A,K4954)</f>
        <v>0</v>
      </c>
      <c r="Q4954">
        <f t="shared" si="469"/>
        <v>0</v>
      </c>
    </row>
    <row r="4955" spans="1:17" x14ac:dyDescent="0.3">
      <c r="A4955">
        <f t="shared" si="464"/>
        <v>4955</v>
      </c>
      <c r="B4955" t="str">
        <f>IF(HLOOKUP("Memory",'vInfo (Imported)'!$1:$5000,A4955,FALSE)&gt;0,HLOOKUP("Memory",'vInfo (Imported)'!$1:$5000,A4955,FALSE),"")</f>
        <v/>
      </c>
      <c r="C4955" t="str">
        <f>IF(HLOOKUP("CPUs",'vInfo (Imported)'!$1:$5000,A4955,FALSE)&gt;0,
HLOOKUP("CPUs",'vInfo (Imported)'!$1:$5000,A4955,FALSE),
"")</f>
        <v/>
      </c>
      <c r="D4955" t="str">
        <f>IF(HLOOKUP($D$1,'vInfo (Imported)'!$1:$5000,A4955,FALSE)&gt;0,
HLOOKUP($D$1,'vInfo (Imported)'!$1:$5000,A4955,FALSE),
"")</f>
        <v/>
      </c>
      <c r="E4955" t="str">
        <f>IF(HLOOKUP("Category",'vInfo (Imported)'!$1:$5000,A4955,FALSE)&gt;0,
HLOOKUP("Category",'vInfo (Imported)'!$1:$5000,A4955,FALSE),
"")</f>
        <v/>
      </c>
      <c r="F4955" t="str">
        <f>IF(HLOOKUP("OS according to the configuration file",'vInfo (Imported)'!$1:$5000,A4955,FALSE)&gt;0,
HLOOKUP("OS according to the configuration file",'vInfo (Imported)'!$1:$5000,A4955,FALSE),
"")</f>
        <v/>
      </c>
      <c r="G4955" s="1" t="str">
        <f>IF(HLOOKUP("Cluster",'vInfo (Imported)'!$1:$5000,A4955,FALSE)&gt;0,
HLOOKUP("Cluster",'vInfo (Imported)'!$1:$5000,A4955,FALSE),
"")</f>
        <v/>
      </c>
      <c r="K4955" s="28">
        <f>'vCluster (Imported)'!A4955</f>
        <v>0</v>
      </c>
      <c r="L4955">
        <f t="shared" si="465"/>
        <v>0</v>
      </c>
      <c r="M4955">
        <f t="shared" si="466"/>
        <v>0</v>
      </c>
      <c r="N4955">
        <f t="shared" si="467"/>
        <v>0</v>
      </c>
      <c r="O4955" s="1">
        <f t="shared" si="468"/>
        <v>0</v>
      </c>
      <c r="P4955">
        <f>SUMIFS('vCluster (Imported)'!$G:$G,'vCluster (Imported)'!$A:$A,K4955)</f>
        <v>0</v>
      </c>
      <c r="Q4955">
        <f t="shared" si="469"/>
        <v>0</v>
      </c>
    </row>
    <row r="4956" spans="1:17" x14ac:dyDescent="0.3">
      <c r="A4956">
        <f t="shared" si="464"/>
        <v>4956</v>
      </c>
      <c r="B4956" t="str">
        <f>IF(HLOOKUP("Memory",'vInfo (Imported)'!$1:$5000,A4956,FALSE)&gt;0,HLOOKUP("Memory",'vInfo (Imported)'!$1:$5000,A4956,FALSE),"")</f>
        <v/>
      </c>
      <c r="C4956" t="str">
        <f>IF(HLOOKUP("CPUs",'vInfo (Imported)'!$1:$5000,A4956,FALSE)&gt;0,
HLOOKUP("CPUs",'vInfo (Imported)'!$1:$5000,A4956,FALSE),
"")</f>
        <v/>
      </c>
      <c r="D4956" t="str">
        <f>IF(HLOOKUP($D$1,'vInfo (Imported)'!$1:$5000,A4956,FALSE)&gt;0,
HLOOKUP($D$1,'vInfo (Imported)'!$1:$5000,A4956,FALSE),
"")</f>
        <v/>
      </c>
      <c r="E4956" t="str">
        <f>IF(HLOOKUP("Category",'vInfo (Imported)'!$1:$5000,A4956,FALSE)&gt;0,
HLOOKUP("Category",'vInfo (Imported)'!$1:$5000,A4956,FALSE),
"")</f>
        <v/>
      </c>
      <c r="F4956" t="str">
        <f>IF(HLOOKUP("OS according to the configuration file",'vInfo (Imported)'!$1:$5000,A4956,FALSE)&gt;0,
HLOOKUP("OS according to the configuration file",'vInfo (Imported)'!$1:$5000,A4956,FALSE),
"")</f>
        <v/>
      </c>
      <c r="G4956" s="1" t="str">
        <f>IF(HLOOKUP("Cluster",'vInfo (Imported)'!$1:$5000,A4956,FALSE)&gt;0,
HLOOKUP("Cluster",'vInfo (Imported)'!$1:$5000,A4956,FALSE),
"")</f>
        <v/>
      </c>
      <c r="K4956" s="28">
        <f>'vCluster (Imported)'!A4956</f>
        <v>0</v>
      </c>
      <c r="L4956">
        <f t="shared" si="465"/>
        <v>0</v>
      </c>
      <c r="M4956">
        <f t="shared" si="466"/>
        <v>0</v>
      </c>
      <c r="N4956">
        <f t="shared" si="467"/>
        <v>0</v>
      </c>
      <c r="O4956" s="1">
        <f t="shared" si="468"/>
        <v>0</v>
      </c>
      <c r="P4956">
        <f>SUMIFS('vCluster (Imported)'!$G:$G,'vCluster (Imported)'!$A:$A,K4956)</f>
        <v>0</v>
      </c>
      <c r="Q4956">
        <f t="shared" si="469"/>
        <v>0</v>
      </c>
    </row>
    <row r="4957" spans="1:17" x14ac:dyDescent="0.3">
      <c r="A4957">
        <f t="shared" si="464"/>
        <v>4957</v>
      </c>
      <c r="B4957" t="str">
        <f>IF(HLOOKUP("Memory",'vInfo (Imported)'!$1:$5000,A4957,FALSE)&gt;0,HLOOKUP("Memory",'vInfo (Imported)'!$1:$5000,A4957,FALSE),"")</f>
        <v/>
      </c>
      <c r="C4957" t="str">
        <f>IF(HLOOKUP("CPUs",'vInfo (Imported)'!$1:$5000,A4957,FALSE)&gt;0,
HLOOKUP("CPUs",'vInfo (Imported)'!$1:$5000,A4957,FALSE),
"")</f>
        <v/>
      </c>
      <c r="D4957" t="str">
        <f>IF(HLOOKUP($D$1,'vInfo (Imported)'!$1:$5000,A4957,FALSE)&gt;0,
HLOOKUP($D$1,'vInfo (Imported)'!$1:$5000,A4957,FALSE),
"")</f>
        <v/>
      </c>
      <c r="E4957" t="str">
        <f>IF(HLOOKUP("Category",'vInfo (Imported)'!$1:$5000,A4957,FALSE)&gt;0,
HLOOKUP("Category",'vInfo (Imported)'!$1:$5000,A4957,FALSE),
"")</f>
        <v/>
      </c>
      <c r="F4957" t="str">
        <f>IF(HLOOKUP("OS according to the configuration file",'vInfo (Imported)'!$1:$5000,A4957,FALSE)&gt;0,
HLOOKUP("OS according to the configuration file",'vInfo (Imported)'!$1:$5000,A4957,FALSE),
"")</f>
        <v/>
      </c>
      <c r="G4957" s="1" t="str">
        <f>IF(HLOOKUP("Cluster",'vInfo (Imported)'!$1:$5000,A4957,FALSE)&gt;0,
HLOOKUP("Cluster",'vInfo (Imported)'!$1:$5000,A4957,FALSE),
"")</f>
        <v/>
      </c>
      <c r="K4957" s="28">
        <f>'vCluster (Imported)'!A4957</f>
        <v>0</v>
      </c>
      <c r="L4957">
        <f t="shared" si="465"/>
        <v>0</v>
      </c>
      <c r="M4957">
        <f t="shared" si="466"/>
        <v>0</v>
      </c>
      <c r="N4957">
        <f t="shared" si="467"/>
        <v>0</v>
      </c>
      <c r="O4957" s="1">
        <f t="shared" si="468"/>
        <v>0</v>
      </c>
      <c r="P4957">
        <f>SUMIFS('vCluster (Imported)'!$G:$G,'vCluster (Imported)'!$A:$A,K4957)</f>
        <v>0</v>
      </c>
      <c r="Q4957">
        <f t="shared" si="469"/>
        <v>0</v>
      </c>
    </row>
    <row r="4958" spans="1:17" x14ac:dyDescent="0.3">
      <c r="A4958">
        <f t="shared" si="464"/>
        <v>4958</v>
      </c>
      <c r="B4958" t="str">
        <f>IF(HLOOKUP("Memory",'vInfo (Imported)'!$1:$5000,A4958,FALSE)&gt;0,HLOOKUP("Memory",'vInfo (Imported)'!$1:$5000,A4958,FALSE),"")</f>
        <v/>
      </c>
      <c r="C4958" t="str">
        <f>IF(HLOOKUP("CPUs",'vInfo (Imported)'!$1:$5000,A4958,FALSE)&gt;0,
HLOOKUP("CPUs",'vInfo (Imported)'!$1:$5000,A4958,FALSE),
"")</f>
        <v/>
      </c>
      <c r="D4958" t="str">
        <f>IF(HLOOKUP($D$1,'vInfo (Imported)'!$1:$5000,A4958,FALSE)&gt;0,
HLOOKUP($D$1,'vInfo (Imported)'!$1:$5000,A4958,FALSE),
"")</f>
        <v/>
      </c>
      <c r="E4958" t="str">
        <f>IF(HLOOKUP("Category",'vInfo (Imported)'!$1:$5000,A4958,FALSE)&gt;0,
HLOOKUP("Category",'vInfo (Imported)'!$1:$5000,A4958,FALSE),
"")</f>
        <v/>
      </c>
      <c r="F4958" t="str">
        <f>IF(HLOOKUP("OS according to the configuration file",'vInfo (Imported)'!$1:$5000,A4958,FALSE)&gt;0,
HLOOKUP("OS according to the configuration file",'vInfo (Imported)'!$1:$5000,A4958,FALSE),
"")</f>
        <v/>
      </c>
      <c r="G4958" s="1" t="str">
        <f>IF(HLOOKUP("Cluster",'vInfo (Imported)'!$1:$5000,A4958,FALSE)&gt;0,
HLOOKUP("Cluster",'vInfo (Imported)'!$1:$5000,A4958,FALSE),
"")</f>
        <v/>
      </c>
      <c r="K4958" s="28">
        <f>'vCluster (Imported)'!A4958</f>
        <v>0</v>
      </c>
      <c r="L4958">
        <f t="shared" si="465"/>
        <v>0</v>
      </c>
      <c r="M4958">
        <f t="shared" si="466"/>
        <v>0</v>
      </c>
      <c r="N4958">
        <f t="shared" si="467"/>
        <v>0</v>
      </c>
      <c r="O4958" s="1">
        <f t="shared" si="468"/>
        <v>0</v>
      </c>
      <c r="P4958">
        <f>SUMIFS('vCluster (Imported)'!$G:$G,'vCluster (Imported)'!$A:$A,K4958)</f>
        <v>0</v>
      </c>
      <c r="Q4958">
        <f t="shared" si="469"/>
        <v>0</v>
      </c>
    </row>
    <row r="4959" spans="1:17" x14ac:dyDescent="0.3">
      <c r="A4959">
        <f t="shared" si="464"/>
        <v>4959</v>
      </c>
      <c r="B4959" t="str">
        <f>IF(HLOOKUP("Memory",'vInfo (Imported)'!$1:$5000,A4959,FALSE)&gt;0,HLOOKUP("Memory",'vInfo (Imported)'!$1:$5000,A4959,FALSE),"")</f>
        <v/>
      </c>
      <c r="C4959" t="str">
        <f>IF(HLOOKUP("CPUs",'vInfo (Imported)'!$1:$5000,A4959,FALSE)&gt;0,
HLOOKUP("CPUs",'vInfo (Imported)'!$1:$5000,A4959,FALSE),
"")</f>
        <v/>
      </c>
      <c r="D4959" t="str">
        <f>IF(HLOOKUP($D$1,'vInfo (Imported)'!$1:$5000,A4959,FALSE)&gt;0,
HLOOKUP($D$1,'vInfo (Imported)'!$1:$5000,A4959,FALSE),
"")</f>
        <v/>
      </c>
      <c r="E4959" t="str">
        <f>IF(HLOOKUP("Category",'vInfo (Imported)'!$1:$5000,A4959,FALSE)&gt;0,
HLOOKUP("Category",'vInfo (Imported)'!$1:$5000,A4959,FALSE),
"")</f>
        <v/>
      </c>
      <c r="F4959" t="str">
        <f>IF(HLOOKUP("OS according to the configuration file",'vInfo (Imported)'!$1:$5000,A4959,FALSE)&gt;0,
HLOOKUP("OS according to the configuration file",'vInfo (Imported)'!$1:$5000,A4959,FALSE),
"")</f>
        <v/>
      </c>
      <c r="G4959" s="1" t="str">
        <f>IF(HLOOKUP("Cluster",'vInfo (Imported)'!$1:$5000,A4959,FALSE)&gt;0,
HLOOKUP("Cluster",'vInfo (Imported)'!$1:$5000,A4959,FALSE),
"")</f>
        <v/>
      </c>
      <c r="K4959" s="28">
        <f>'vCluster (Imported)'!A4959</f>
        <v>0</v>
      </c>
      <c r="L4959">
        <f t="shared" si="465"/>
        <v>0</v>
      </c>
      <c r="M4959">
        <f t="shared" si="466"/>
        <v>0</v>
      </c>
      <c r="N4959">
        <f t="shared" si="467"/>
        <v>0</v>
      </c>
      <c r="O4959" s="1">
        <f t="shared" si="468"/>
        <v>0</v>
      </c>
      <c r="P4959">
        <f>SUMIFS('vCluster (Imported)'!$G:$G,'vCluster (Imported)'!$A:$A,K4959)</f>
        <v>0</v>
      </c>
      <c r="Q4959">
        <f t="shared" si="469"/>
        <v>0</v>
      </c>
    </row>
    <row r="4960" spans="1:17" x14ac:dyDescent="0.3">
      <c r="A4960">
        <f t="shared" si="464"/>
        <v>4960</v>
      </c>
      <c r="B4960" t="str">
        <f>IF(HLOOKUP("Memory",'vInfo (Imported)'!$1:$5000,A4960,FALSE)&gt;0,HLOOKUP("Memory",'vInfo (Imported)'!$1:$5000,A4960,FALSE),"")</f>
        <v/>
      </c>
      <c r="C4960" t="str">
        <f>IF(HLOOKUP("CPUs",'vInfo (Imported)'!$1:$5000,A4960,FALSE)&gt;0,
HLOOKUP("CPUs",'vInfo (Imported)'!$1:$5000,A4960,FALSE),
"")</f>
        <v/>
      </c>
      <c r="D4960" t="str">
        <f>IF(HLOOKUP($D$1,'vInfo (Imported)'!$1:$5000,A4960,FALSE)&gt;0,
HLOOKUP($D$1,'vInfo (Imported)'!$1:$5000,A4960,FALSE),
"")</f>
        <v/>
      </c>
      <c r="E4960" t="str">
        <f>IF(HLOOKUP("Category",'vInfo (Imported)'!$1:$5000,A4960,FALSE)&gt;0,
HLOOKUP("Category",'vInfo (Imported)'!$1:$5000,A4960,FALSE),
"")</f>
        <v/>
      </c>
      <c r="F4960" t="str">
        <f>IF(HLOOKUP("OS according to the configuration file",'vInfo (Imported)'!$1:$5000,A4960,FALSE)&gt;0,
HLOOKUP("OS according to the configuration file",'vInfo (Imported)'!$1:$5000,A4960,FALSE),
"")</f>
        <v/>
      </c>
      <c r="G4960" s="1" t="str">
        <f>IF(HLOOKUP("Cluster",'vInfo (Imported)'!$1:$5000,A4960,FALSE)&gt;0,
HLOOKUP("Cluster",'vInfo (Imported)'!$1:$5000,A4960,FALSE),
"")</f>
        <v/>
      </c>
      <c r="K4960" s="28">
        <f>'vCluster (Imported)'!A4960</f>
        <v>0</v>
      </c>
      <c r="L4960">
        <f t="shared" si="465"/>
        <v>0</v>
      </c>
      <c r="M4960">
        <f t="shared" si="466"/>
        <v>0</v>
      </c>
      <c r="N4960">
        <f t="shared" si="467"/>
        <v>0</v>
      </c>
      <c r="O4960" s="1">
        <f t="shared" si="468"/>
        <v>0</v>
      </c>
      <c r="P4960">
        <f>SUMIFS('vCluster (Imported)'!$G:$G,'vCluster (Imported)'!$A:$A,K4960)</f>
        <v>0</v>
      </c>
      <c r="Q4960">
        <f t="shared" si="469"/>
        <v>0</v>
      </c>
    </row>
    <row r="4961" spans="1:17" x14ac:dyDescent="0.3">
      <c r="A4961">
        <f t="shared" si="464"/>
        <v>4961</v>
      </c>
      <c r="B4961" t="str">
        <f>IF(HLOOKUP("Memory",'vInfo (Imported)'!$1:$5000,A4961,FALSE)&gt;0,HLOOKUP("Memory",'vInfo (Imported)'!$1:$5000,A4961,FALSE),"")</f>
        <v/>
      </c>
      <c r="C4961" t="str">
        <f>IF(HLOOKUP("CPUs",'vInfo (Imported)'!$1:$5000,A4961,FALSE)&gt;0,
HLOOKUP("CPUs",'vInfo (Imported)'!$1:$5000,A4961,FALSE),
"")</f>
        <v/>
      </c>
      <c r="D4961" t="str">
        <f>IF(HLOOKUP($D$1,'vInfo (Imported)'!$1:$5000,A4961,FALSE)&gt;0,
HLOOKUP($D$1,'vInfo (Imported)'!$1:$5000,A4961,FALSE),
"")</f>
        <v/>
      </c>
      <c r="E4961" t="str">
        <f>IF(HLOOKUP("Category",'vInfo (Imported)'!$1:$5000,A4961,FALSE)&gt;0,
HLOOKUP("Category",'vInfo (Imported)'!$1:$5000,A4961,FALSE),
"")</f>
        <v/>
      </c>
      <c r="F4961" t="str">
        <f>IF(HLOOKUP("OS according to the configuration file",'vInfo (Imported)'!$1:$5000,A4961,FALSE)&gt;0,
HLOOKUP("OS according to the configuration file",'vInfo (Imported)'!$1:$5000,A4961,FALSE),
"")</f>
        <v/>
      </c>
      <c r="G4961" s="1" t="str">
        <f>IF(HLOOKUP("Cluster",'vInfo (Imported)'!$1:$5000,A4961,FALSE)&gt;0,
HLOOKUP("Cluster",'vInfo (Imported)'!$1:$5000,A4961,FALSE),
"")</f>
        <v/>
      </c>
      <c r="K4961" s="28">
        <f>'vCluster (Imported)'!A4961</f>
        <v>0</v>
      </c>
      <c r="L4961">
        <f t="shared" si="465"/>
        <v>0</v>
      </c>
      <c r="M4961">
        <f t="shared" si="466"/>
        <v>0</v>
      </c>
      <c r="N4961">
        <f t="shared" si="467"/>
        <v>0</v>
      </c>
      <c r="O4961" s="1">
        <f t="shared" si="468"/>
        <v>0</v>
      </c>
      <c r="P4961">
        <f>SUMIFS('vCluster (Imported)'!$G:$G,'vCluster (Imported)'!$A:$A,K4961)</f>
        <v>0</v>
      </c>
      <c r="Q4961">
        <f t="shared" si="469"/>
        <v>0</v>
      </c>
    </row>
    <row r="4962" spans="1:17" x14ac:dyDescent="0.3">
      <c r="A4962">
        <f t="shared" si="464"/>
        <v>4962</v>
      </c>
      <c r="B4962" t="str">
        <f>IF(HLOOKUP("Memory",'vInfo (Imported)'!$1:$5000,A4962,FALSE)&gt;0,HLOOKUP("Memory",'vInfo (Imported)'!$1:$5000,A4962,FALSE),"")</f>
        <v/>
      </c>
      <c r="C4962" t="str">
        <f>IF(HLOOKUP("CPUs",'vInfo (Imported)'!$1:$5000,A4962,FALSE)&gt;0,
HLOOKUP("CPUs",'vInfo (Imported)'!$1:$5000,A4962,FALSE),
"")</f>
        <v/>
      </c>
      <c r="D4962" t="str">
        <f>IF(HLOOKUP($D$1,'vInfo (Imported)'!$1:$5000,A4962,FALSE)&gt;0,
HLOOKUP($D$1,'vInfo (Imported)'!$1:$5000,A4962,FALSE),
"")</f>
        <v/>
      </c>
      <c r="E4962" t="str">
        <f>IF(HLOOKUP("Category",'vInfo (Imported)'!$1:$5000,A4962,FALSE)&gt;0,
HLOOKUP("Category",'vInfo (Imported)'!$1:$5000,A4962,FALSE),
"")</f>
        <v/>
      </c>
      <c r="F4962" t="str">
        <f>IF(HLOOKUP("OS according to the configuration file",'vInfo (Imported)'!$1:$5000,A4962,FALSE)&gt;0,
HLOOKUP("OS according to the configuration file",'vInfo (Imported)'!$1:$5000,A4962,FALSE),
"")</f>
        <v/>
      </c>
      <c r="G4962" s="1" t="str">
        <f>IF(HLOOKUP("Cluster",'vInfo (Imported)'!$1:$5000,A4962,FALSE)&gt;0,
HLOOKUP("Cluster",'vInfo (Imported)'!$1:$5000,A4962,FALSE),
"")</f>
        <v/>
      </c>
      <c r="K4962" s="28">
        <f>'vCluster (Imported)'!A4962</f>
        <v>0</v>
      </c>
      <c r="L4962">
        <f t="shared" si="465"/>
        <v>0</v>
      </c>
      <c r="M4962">
        <f t="shared" si="466"/>
        <v>0</v>
      </c>
      <c r="N4962">
        <f t="shared" si="467"/>
        <v>0</v>
      </c>
      <c r="O4962" s="1">
        <f t="shared" si="468"/>
        <v>0</v>
      </c>
      <c r="P4962">
        <f>SUMIFS('vCluster (Imported)'!$G:$G,'vCluster (Imported)'!$A:$A,K4962)</f>
        <v>0</v>
      </c>
      <c r="Q4962">
        <f t="shared" si="469"/>
        <v>0</v>
      </c>
    </row>
    <row r="4963" spans="1:17" x14ac:dyDescent="0.3">
      <c r="A4963">
        <f t="shared" si="464"/>
        <v>4963</v>
      </c>
      <c r="B4963" t="str">
        <f>IF(HLOOKUP("Memory",'vInfo (Imported)'!$1:$5000,A4963,FALSE)&gt;0,HLOOKUP("Memory",'vInfo (Imported)'!$1:$5000,A4963,FALSE),"")</f>
        <v/>
      </c>
      <c r="C4963" t="str">
        <f>IF(HLOOKUP("CPUs",'vInfo (Imported)'!$1:$5000,A4963,FALSE)&gt;0,
HLOOKUP("CPUs",'vInfo (Imported)'!$1:$5000,A4963,FALSE),
"")</f>
        <v/>
      </c>
      <c r="D4963" t="str">
        <f>IF(HLOOKUP($D$1,'vInfo (Imported)'!$1:$5000,A4963,FALSE)&gt;0,
HLOOKUP($D$1,'vInfo (Imported)'!$1:$5000,A4963,FALSE),
"")</f>
        <v/>
      </c>
      <c r="E4963" t="str">
        <f>IF(HLOOKUP("Category",'vInfo (Imported)'!$1:$5000,A4963,FALSE)&gt;0,
HLOOKUP("Category",'vInfo (Imported)'!$1:$5000,A4963,FALSE),
"")</f>
        <v/>
      </c>
      <c r="F4963" t="str">
        <f>IF(HLOOKUP("OS according to the configuration file",'vInfo (Imported)'!$1:$5000,A4963,FALSE)&gt;0,
HLOOKUP("OS according to the configuration file",'vInfo (Imported)'!$1:$5000,A4963,FALSE),
"")</f>
        <v/>
      </c>
      <c r="G4963" s="1" t="str">
        <f>IF(HLOOKUP("Cluster",'vInfo (Imported)'!$1:$5000,A4963,FALSE)&gt;0,
HLOOKUP("Cluster",'vInfo (Imported)'!$1:$5000,A4963,FALSE),
"")</f>
        <v/>
      </c>
      <c r="K4963" s="28">
        <f>'vCluster (Imported)'!A4963</f>
        <v>0</v>
      </c>
      <c r="L4963">
        <f t="shared" si="465"/>
        <v>0</v>
      </c>
      <c r="M4963">
        <f t="shared" si="466"/>
        <v>0</v>
      </c>
      <c r="N4963">
        <f t="shared" si="467"/>
        <v>0</v>
      </c>
      <c r="O4963" s="1">
        <f t="shared" si="468"/>
        <v>0</v>
      </c>
      <c r="P4963">
        <f>SUMIFS('vCluster (Imported)'!$G:$G,'vCluster (Imported)'!$A:$A,K4963)</f>
        <v>0</v>
      </c>
      <c r="Q4963">
        <f t="shared" si="469"/>
        <v>0</v>
      </c>
    </row>
    <row r="4964" spans="1:17" x14ac:dyDescent="0.3">
      <c r="A4964">
        <f t="shared" si="464"/>
        <v>4964</v>
      </c>
      <c r="B4964" t="str">
        <f>IF(HLOOKUP("Memory",'vInfo (Imported)'!$1:$5000,A4964,FALSE)&gt;0,HLOOKUP("Memory",'vInfo (Imported)'!$1:$5000,A4964,FALSE),"")</f>
        <v/>
      </c>
      <c r="C4964" t="str">
        <f>IF(HLOOKUP("CPUs",'vInfo (Imported)'!$1:$5000,A4964,FALSE)&gt;0,
HLOOKUP("CPUs",'vInfo (Imported)'!$1:$5000,A4964,FALSE),
"")</f>
        <v/>
      </c>
      <c r="D4964" t="str">
        <f>IF(HLOOKUP($D$1,'vInfo (Imported)'!$1:$5000,A4964,FALSE)&gt;0,
HLOOKUP($D$1,'vInfo (Imported)'!$1:$5000,A4964,FALSE),
"")</f>
        <v/>
      </c>
      <c r="E4964" t="str">
        <f>IF(HLOOKUP("Category",'vInfo (Imported)'!$1:$5000,A4964,FALSE)&gt;0,
HLOOKUP("Category",'vInfo (Imported)'!$1:$5000,A4964,FALSE),
"")</f>
        <v/>
      </c>
      <c r="F4964" t="str">
        <f>IF(HLOOKUP("OS according to the configuration file",'vInfo (Imported)'!$1:$5000,A4964,FALSE)&gt;0,
HLOOKUP("OS according to the configuration file",'vInfo (Imported)'!$1:$5000,A4964,FALSE),
"")</f>
        <v/>
      </c>
      <c r="G4964" s="1" t="str">
        <f>IF(HLOOKUP("Cluster",'vInfo (Imported)'!$1:$5000,A4964,FALSE)&gt;0,
HLOOKUP("Cluster",'vInfo (Imported)'!$1:$5000,A4964,FALSE),
"")</f>
        <v/>
      </c>
      <c r="K4964" s="28">
        <f>'vCluster (Imported)'!A4964</f>
        <v>0</v>
      </c>
      <c r="L4964">
        <f t="shared" si="465"/>
        <v>0</v>
      </c>
      <c r="M4964">
        <f t="shared" si="466"/>
        <v>0</v>
      </c>
      <c r="N4964">
        <f t="shared" si="467"/>
        <v>0</v>
      </c>
      <c r="O4964" s="1">
        <f t="shared" si="468"/>
        <v>0</v>
      </c>
      <c r="P4964">
        <f>SUMIFS('vCluster (Imported)'!$G:$G,'vCluster (Imported)'!$A:$A,K4964)</f>
        <v>0</v>
      </c>
      <c r="Q4964">
        <f t="shared" si="469"/>
        <v>0</v>
      </c>
    </row>
    <row r="4965" spans="1:17" x14ac:dyDescent="0.3">
      <c r="A4965">
        <f t="shared" si="464"/>
        <v>4965</v>
      </c>
      <c r="B4965" t="str">
        <f>IF(HLOOKUP("Memory",'vInfo (Imported)'!$1:$5000,A4965,FALSE)&gt;0,HLOOKUP("Memory",'vInfo (Imported)'!$1:$5000,A4965,FALSE),"")</f>
        <v/>
      </c>
      <c r="C4965" t="str">
        <f>IF(HLOOKUP("CPUs",'vInfo (Imported)'!$1:$5000,A4965,FALSE)&gt;0,
HLOOKUP("CPUs",'vInfo (Imported)'!$1:$5000,A4965,FALSE),
"")</f>
        <v/>
      </c>
      <c r="D4965" t="str">
        <f>IF(HLOOKUP($D$1,'vInfo (Imported)'!$1:$5000,A4965,FALSE)&gt;0,
HLOOKUP($D$1,'vInfo (Imported)'!$1:$5000,A4965,FALSE),
"")</f>
        <v/>
      </c>
      <c r="E4965" t="str">
        <f>IF(HLOOKUP("Category",'vInfo (Imported)'!$1:$5000,A4965,FALSE)&gt;0,
HLOOKUP("Category",'vInfo (Imported)'!$1:$5000,A4965,FALSE),
"")</f>
        <v/>
      </c>
      <c r="F4965" t="str">
        <f>IF(HLOOKUP("OS according to the configuration file",'vInfo (Imported)'!$1:$5000,A4965,FALSE)&gt;0,
HLOOKUP("OS according to the configuration file",'vInfo (Imported)'!$1:$5000,A4965,FALSE),
"")</f>
        <v/>
      </c>
      <c r="G4965" s="1" t="str">
        <f>IF(HLOOKUP("Cluster",'vInfo (Imported)'!$1:$5000,A4965,FALSE)&gt;0,
HLOOKUP("Cluster",'vInfo (Imported)'!$1:$5000,A4965,FALSE),
"")</f>
        <v/>
      </c>
      <c r="K4965" s="28">
        <f>'vCluster (Imported)'!A4965</f>
        <v>0</v>
      </c>
      <c r="L4965">
        <f t="shared" si="465"/>
        <v>0</v>
      </c>
      <c r="M4965">
        <f t="shared" si="466"/>
        <v>0</v>
      </c>
      <c r="N4965">
        <f t="shared" si="467"/>
        <v>0</v>
      </c>
      <c r="O4965" s="1">
        <f t="shared" si="468"/>
        <v>0</v>
      </c>
      <c r="P4965">
        <f>SUMIFS('vCluster (Imported)'!$G:$G,'vCluster (Imported)'!$A:$A,K4965)</f>
        <v>0</v>
      </c>
      <c r="Q4965">
        <f t="shared" si="469"/>
        <v>0</v>
      </c>
    </row>
    <row r="4966" spans="1:17" x14ac:dyDescent="0.3">
      <c r="A4966">
        <f t="shared" si="464"/>
        <v>4966</v>
      </c>
      <c r="B4966" t="str">
        <f>IF(HLOOKUP("Memory",'vInfo (Imported)'!$1:$5000,A4966,FALSE)&gt;0,HLOOKUP("Memory",'vInfo (Imported)'!$1:$5000,A4966,FALSE),"")</f>
        <v/>
      </c>
      <c r="C4966" t="str">
        <f>IF(HLOOKUP("CPUs",'vInfo (Imported)'!$1:$5000,A4966,FALSE)&gt;0,
HLOOKUP("CPUs",'vInfo (Imported)'!$1:$5000,A4966,FALSE),
"")</f>
        <v/>
      </c>
      <c r="D4966" t="str">
        <f>IF(HLOOKUP($D$1,'vInfo (Imported)'!$1:$5000,A4966,FALSE)&gt;0,
HLOOKUP($D$1,'vInfo (Imported)'!$1:$5000,A4966,FALSE),
"")</f>
        <v/>
      </c>
      <c r="E4966" t="str">
        <f>IF(HLOOKUP("Category",'vInfo (Imported)'!$1:$5000,A4966,FALSE)&gt;0,
HLOOKUP("Category",'vInfo (Imported)'!$1:$5000,A4966,FALSE),
"")</f>
        <v/>
      </c>
      <c r="F4966" t="str">
        <f>IF(HLOOKUP("OS according to the configuration file",'vInfo (Imported)'!$1:$5000,A4966,FALSE)&gt;0,
HLOOKUP("OS according to the configuration file",'vInfo (Imported)'!$1:$5000,A4966,FALSE),
"")</f>
        <v/>
      </c>
      <c r="G4966" s="1" t="str">
        <f>IF(HLOOKUP("Cluster",'vInfo (Imported)'!$1:$5000,A4966,FALSE)&gt;0,
HLOOKUP("Cluster",'vInfo (Imported)'!$1:$5000,A4966,FALSE),
"")</f>
        <v/>
      </c>
      <c r="K4966" s="28">
        <f>'vCluster (Imported)'!A4966</f>
        <v>0</v>
      </c>
      <c r="L4966">
        <f t="shared" si="465"/>
        <v>0</v>
      </c>
      <c r="M4966">
        <f t="shared" si="466"/>
        <v>0</v>
      </c>
      <c r="N4966">
        <f t="shared" si="467"/>
        <v>0</v>
      </c>
      <c r="O4966" s="1">
        <f t="shared" si="468"/>
        <v>0</v>
      </c>
      <c r="P4966">
        <f>SUMIFS('vCluster (Imported)'!$G:$G,'vCluster (Imported)'!$A:$A,K4966)</f>
        <v>0</v>
      </c>
      <c r="Q4966">
        <f t="shared" si="469"/>
        <v>0</v>
      </c>
    </row>
    <row r="4967" spans="1:17" x14ac:dyDescent="0.3">
      <c r="A4967">
        <f t="shared" si="464"/>
        <v>4967</v>
      </c>
      <c r="B4967" t="str">
        <f>IF(HLOOKUP("Memory",'vInfo (Imported)'!$1:$5000,A4967,FALSE)&gt;0,HLOOKUP("Memory",'vInfo (Imported)'!$1:$5000,A4967,FALSE),"")</f>
        <v/>
      </c>
      <c r="C4967" t="str">
        <f>IF(HLOOKUP("CPUs",'vInfo (Imported)'!$1:$5000,A4967,FALSE)&gt;0,
HLOOKUP("CPUs",'vInfo (Imported)'!$1:$5000,A4967,FALSE),
"")</f>
        <v/>
      </c>
      <c r="D4967" t="str">
        <f>IF(HLOOKUP($D$1,'vInfo (Imported)'!$1:$5000,A4967,FALSE)&gt;0,
HLOOKUP($D$1,'vInfo (Imported)'!$1:$5000,A4967,FALSE),
"")</f>
        <v/>
      </c>
      <c r="E4967" t="str">
        <f>IF(HLOOKUP("Category",'vInfo (Imported)'!$1:$5000,A4967,FALSE)&gt;0,
HLOOKUP("Category",'vInfo (Imported)'!$1:$5000,A4967,FALSE),
"")</f>
        <v/>
      </c>
      <c r="F4967" t="str">
        <f>IF(HLOOKUP("OS according to the configuration file",'vInfo (Imported)'!$1:$5000,A4967,FALSE)&gt;0,
HLOOKUP("OS according to the configuration file",'vInfo (Imported)'!$1:$5000,A4967,FALSE),
"")</f>
        <v/>
      </c>
      <c r="G4967" s="1" t="str">
        <f>IF(HLOOKUP("Cluster",'vInfo (Imported)'!$1:$5000,A4967,FALSE)&gt;0,
HLOOKUP("Cluster",'vInfo (Imported)'!$1:$5000,A4967,FALSE),
"")</f>
        <v/>
      </c>
      <c r="K4967" s="28">
        <f>'vCluster (Imported)'!A4967</f>
        <v>0</v>
      </c>
      <c r="L4967">
        <f t="shared" si="465"/>
        <v>0</v>
      </c>
      <c r="M4967">
        <f t="shared" si="466"/>
        <v>0</v>
      </c>
      <c r="N4967">
        <f t="shared" si="467"/>
        <v>0</v>
      </c>
      <c r="O4967" s="1">
        <f t="shared" si="468"/>
        <v>0</v>
      </c>
      <c r="P4967">
        <f>SUMIFS('vCluster (Imported)'!$G:$G,'vCluster (Imported)'!$A:$A,K4967)</f>
        <v>0</v>
      </c>
      <c r="Q4967">
        <f t="shared" si="469"/>
        <v>0</v>
      </c>
    </row>
    <row r="4968" spans="1:17" x14ac:dyDescent="0.3">
      <c r="A4968">
        <f t="shared" si="464"/>
        <v>4968</v>
      </c>
      <c r="B4968" t="str">
        <f>IF(HLOOKUP("Memory",'vInfo (Imported)'!$1:$5000,A4968,FALSE)&gt;0,HLOOKUP("Memory",'vInfo (Imported)'!$1:$5000,A4968,FALSE),"")</f>
        <v/>
      </c>
      <c r="C4968" t="str">
        <f>IF(HLOOKUP("CPUs",'vInfo (Imported)'!$1:$5000,A4968,FALSE)&gt;0,
HLOOKUP("CPUs",'vInfo (Imported)'!$1:$5000,A4968,FALSE),
"")</f>
        <v/>
      </c>
      <c r="D4968" t="str">
        <f>IF(HLOOKUP($D$1,'vInfo (Imported)'!$1:$5000,A4968,FALSE)&gt;0,
HLOOKUP($D$1,'vInfo (Imported)'!$1:$5000,A4968,FALSE),
"")</f>
        <v/>
      </c>
      <c r="E4968" t="str">
        <f>IF(HLOOKUP("Category",'vInfo (Imported)'!$1:$5000,A4968,FALSE)&gt;0,
HLOOKUP("Category",'vInfo (Imported)'!$1:$5000,A4968,FALSE),
"")</f>
        <v/>
      </c>
      <c r="F4968" t="str">
        <f>IF(HLOOKUP("OS according to the configuration file",'vInfo (Imported)'!$1:$5000,A4968,FALSE)&gt;0,
HLOOKUP("OS according to the configuration file",'vInfo (Imported)'!$1:$5000,A4968,FALSE),
"")</f>
        <v/>
      </c>
      <c r="G4968" s="1" t="str">
        <f>IF(HLOOKUP("Cluster",'vInfo (Imported)'!$1:$5000,A4968,FALSE)&gt;0,
HLOOKUP("Cluster",'vInfo (Imported)'!$1:$5000,A4968,FALSE),
"")</f>
        <v/>
      </c>
      <c r="K4968" s="28">
        <f>'vCluster (Imported)'!A4968</f>
        <v>0</v>
      </c>
      <c r="L4968">
        <f t="shared" si="465"/>
        <v>0</v>
      </c>
      <c r="M4968">
        <f t="shared" si="466"/>
        <v>0</v>
      </c>
      <c r="N4968">
        <f t="shared" si="467"/>
        <v>0</v>
      </c>
      <c r="O4968" s="1">
        <f t="shared" si="468"/>
        <v>0</v>
      </c>
      <c r="P4968">
        <f>SUMIFS('vCluster (Imported)'!$G:$G,'vCluster (Imported)'!$A:$A,K4968)</f>
        <v>0</v>
      </c>
      <c r="Q4968">
        <f t="shared" si="469"/>
        <v>0</v>
      </c>
    </row>
    <row r="4969" spans="1:17" x14ac:dyDescent="0.3">
      <c r="A4969">
        <f t="shared" si="464"/>
        <v>4969</v>
      </c>
      <c r="B4969" t="str">
        <f>IF(HLOOKUP("Memory",'vInfo (Imported)'!$1:$5000,A4969,FALSE)&gt;0,HLOOKUP("Memory",'vInfo (Imported)'!$1:$5000,A4969,FALSE),"")</f>
        <v/>
      </c>
      <c r="C4969" t="str">
        <f>IF(HLOOKUP("CPUs",'vInfo (Imported)'!$1:$5000,A4969,FALSE)&gt;0,
HLOOKUP("CPUs",'vInfo (Imported)'!$1:$5000,A4969,FALSE),
"")</f>
        <v/>
      </c>
      <c r="D4969" t="str">
        <f>IF(HLOOKUP($D$1,'vInfo (Imported)'!$1:$5000,A4969,FALSE)&gt;0,
HLOOKUP($D$1,'vInfo (Imported)'!$1:$5000,A4969,FALSE),
"")</f>
        <v/>
      </c>
      <c r="E4969" t="str">
        <f>IF(HLOOKUP("Category",'vInfo (Imported)'!$1:$5000,A4969,FALSE)&gt;0,
HLOOKUP("Category",'vInfo (Imported)'!$1:$5000,A4969,FALSE),
"")</f>
        <v/>
      </c>
      <c r="F4969" t="str">
        <f>IF(HLOOKUP("OS according to the configuration file",'vInfo (Imported)'!$1:$5000,A4969,FALSE)&gt;0,
HLOOKUP("OS according to the configuration file",'vInfo (Imported)'!$1:$5000,A4969,FALSE),
"")</f>
        <v/>
      </c>
      <c r="G4969" s="1" t="str">
        <f>IF(HLOOKUP("Cluster",'vInfo (Imported)'!$1:$5000,A4969,FALSE)&gt;0,
HLOOKUP("Cluster",'vInfo (Imported)'!$1:$5000,A4969,FALSE),
"")</f>
        <v/>
      </c>
      <c r="K4969" s="28">
        <f>'vCluster (Imported)'!A4969</f>
        <v>0</v>
      </c>
      <c r="L4969">
        <f t="shared" si="465"/>
        <v>0</v>
      </c>
      <c r="M4969">
        <f t="shared" si="466"/>
        <v>0</v>
      </c>
      <c r="N4969">
        <f t="shared" si="467"/>
        <v>0</v>
      </c>
      <c r="O4969" s="1">
        <f t="shared" si="468"/>
        <v>0</v>
      </c>
      <c r="P4969">
        <f>SUMIFS('vCluster (Imported)'!$G:$G,'vCluster (Imported)'!$A:$A,K4969)</f>
        <v>0</v>
      </c>
      <c r="Q4969">
        <f t="shared" si="469"/>
        <v>0</v>
      </c>
    </row>
    <row r="4970" spans="1:17" x14ac:dyDescent="0.3">
      <c r="A4970">
        <f t="shared" si="464"/>
        <v>4970</v>
      </c>
      <c r="B4970" t="str">
        <f>IF(HLOOKUP("Memory",'vInfo (Imported)'!$1:$5000,A4970,FALSE)&gt;0,HLOOKUP("Memory",'vInfo (Imported)'!$1:$5000,A4970,FALSE),"")</f>
        <v/>
      </c>
      <c r="C4970" t="str">
        <f>IF(HLOOKUP("CPUs",'vInfo (Imported)'!$1:$5000,A4970,FALSE)&gt;0,
HLOOKUP("CPUs",'vInfo (Imported)'!$1:$5000,A4970,FALSE),
"")</f>
        <v/>
      </c>
      <c r="D4970" t="str">
        <f>IF(HLOOKUP($D$1,'vInfo (Imported)'!$1:$5000,A4970,FALSE)&gt;0,
HLOOKUP($D$1,'vInfo (Imported)'!$1:$5000,A4970,FALSE),
"")</f>
        <v/>
      </c>
      <c r="E4970" t="str">
        <f>IF(HLOOKUP("Category",'vInfo (Imported)'!$1:$5000,A4970,FALSE)&gt;0,
HLOOKUP("Category",'vInfo (Imported)'!$1:$5000,A4970,FALSE),
"")</f>
        <v/>
      </c>
      <c r="F4970" t="str">
        <f>IF(HLOOKUP("OS according to the configuration file",'vInfo (Imported)'!$1:$5000,A4970,FALSE)&gt;0,
HLOOKUP("OS according to the configuration file",'vInfo (Imported)'!$1:$5000,A4970,FALSE),
"")</f>
        <v/>
      </c>
      <c r="G4970" s="1" t="str">
        <f>IF(HLOOKUP("Cluster",'vInfo (Imported)'!$1:$5000,A4970,FALSE)&gt;0,
HLOOKUP("Cluster",'vInfo (Imported)'!$1:$5000,A4970,FALSE),
"")</f>
        <v/>
      </c>
      <c r="K4970" s="28">
        <f>'vCluster (Imported)'!A4970</f>
        <v>0</v>
      </c>
      <c r="L4970">
        <f t="shared" si="465"/>
        <v>0</v>
      </c>
      <c r="M4970">
        <f t="shared" si="466"/>
        <v>0</v>
      </c>
      <c r="N4970">
        <f t="shared" si="467"/>
        <v>0</v>
      </c>
      <c r="O4970" s="1">
        <f t="shared" si="468"/>
        <v>0</v>
      </c>
      <c r="P4970">
        <f>SUMIFS('vCluster (Imported)'!$G:$G,'vCluster (Imported)'!$A:$A,K4970)</f>
        <v>0</v>
      </c>
      <c r="Q4970">
        <f t="shared" si="469"/>
        <v>0</v>
      </c>
    </row>
    <row r="4971" spans="1:17" x14ac:dyDescent="0.3">
      <c r="A4971">
        <f t="shared" si="464"/>
        <v>4971</v>
      </c>
      <c r="B4971" t="str">
        <f>IF(HLOOKUP("Memory",'vInfo (Imported)'!$1:$5000,A4971,FALSE)&gt;0,HLOOKUP("Memory",'vInfo (Imported)'!$1:$5000,A4971,FALSE),"")</f>
        <v/>
      </c>
      <c r="C4971" t="str">
        <f>IF(HLOOKUP("CPUs",'vInfo (Imported)'!$1:$5000,A4971,FALSE)&gt;0,
HLOOKUP("CPUs",'vInfo (Imported)'!$1:$5000,A4971,FALSE),
"")</f>
        <v/>
      </c>
      <c r="D4971" t="str">
        <f>IF(HLOOKUP($D$1,'vInfo (Imported)'!$1:$5000,A4971,FALSE)&gt;0,
HLOOKUP($D$1,'vInfo (Imported)'!$1:$5000,A4971,FALSE),
"")</f>
        <v/>
      </c>
      <c r="E4971" t="str">
        <f>IF(HLOOKUP("Category",'vInfo (Imported)'!$1:$5000,A4971,FALSE)&gt;0,
HLOOKUP("Category",'vInfo (Imported)'!$1:$5000,A4971,FALSE),
"")</f>
        <v/>
      </c>
      <c r="F4971" t="str">
        <f>IF(HLOOKUP("OS according to the configuration file",'vInfo (Imported)'!$1:$5000,A4971,FALSE)&gt;0,
HLOOKUP("OS according to the configuration file",'vInfo (Imported)'!$1:$5000,A4971,FALSE),
"")</f>
        <v/>
      </c>
      <c r="G4971" s="1" t="str">
        <f>IF(HLOOKUP("Cluster",'vInfo (Imported)'!$1:$5000,A4971,FALSE)&gt;0,
HLOOKUP("Cluster",'vInfo (Imported)'!$1:$5000,A4971,FALSE),
"")</f>
        <v/>
      </c>
      <c r="K4971" s="28">
        <f>'vCluster (Imported)'!A4971</f>
        <v>0</v>
      </c>
      <c r="L4971">
        <f t="shared" si="465"/>
        <v>0</v>
      </c>
      <c r="M4971">
        <f t="shared" si="466"/>
        <v>0</v>
      </c>
      <c r="N4971">
        <f t="shared" si="467"/>
        <v>0</v>
      </c>
      <c r="O4971" s="1">
        <f t="shared" si="468"/>
        <v>0</v>
      </c>
      <c r="P4971">
        <f>SUMIFS('vCluster (Imported)'!$G:$G,'vCluster (Imported)'!$A:$A,K4971)</f>
        <v>0</v>
      </c>
      <c r="Q4971">
        <f t="shared" si="469"/>
        <v>0</v>
      </c>
    </row>
    <row r="4972" spans="1:17" x14ac:dyDescent="0.3">
      <c r="A4972">
        <f t="shared" si="464"/>
        <v>4972</v>
      </c>
      <c r="B4972" t="str">
        <f>IF(HLOOKUP("Memory",'vInfo (Imported)'!$1:$5000,A4972,FALSE)&gt;0,HLOOKUP("Memory",'vInfo (Imported)'!$1:$5000,A4972,FALSE),"")</f>
        <v/>
      </c>
      <c r="C4972" t="str">
        <f>IF(HLOOKUP("CPUs",'vInfo (Imported)'!$1:$5000,A4972,FALSE)&gt;0,
HLOOKUP("CPUs",'vInfo (Imported)'!$1:$5000,A4972,FALSE),
"")</f>
        <v/>
      </c>
      <c r="D4972" t="str">
        <f>IF(HLOOKUP($D$1,'vInfo (Imported)'!$1:$5000,A4972,FALSE)&gt;0,
HLOOKUP($D$1,'vInfo (Imported)'!$1:$5000,A4972,FALSE),
"")</f>
        <v/>
      </c>
      <c r="E4972" t="str">
        <f>IF(HLOOKUP("Category",'vInfo (Imported)'!$1:$5000,A4972,FALSE)&gt;0,
HLOOKUP("Category",'vInfo (Imported)'!$1:$5000,A4972,FALSE),
"")</f>
        <v/>
      </c>
      <c r="F4972" t="str">
        <f>IF(HLOOKUP("OS according to the configuration file",'vInfo (Imported)'!$1:$5000,A4972,FALSE)&gt;0,
HLOOKUP("OS according to the configuration file",'vInfo (Imported)'!$1:$5000,A4972,FALSE),
"")</f>
        <v/>
      </c>
      <c r="G4972" s="1" t="str">
        <f>IF(HLOOKUP("Cluster",'vInfo (Imported)'!$1:$5000,A4972,FALSE)&gt;0,
HLOOKUP("Cluster",'vInfo (Imported)'!$1:$5000,A4972,FALSE),
"")</f>
        <v/>
      </c>
      <c r="K4972" s="28">
        <f>'vCluster (Imported)'!A4972</f>
        <v>0</v>
      </c>
      <c r="L4972">
        <f t="shared" si="465"/>
        <v>0</v>
      </c>
      <c r="M4972">
        <f t="shared" si="466"/>
        <v>0</v>
      </c>
      <c r="N4972">
        <f t="shared" si="467"/>
        <v>0</v>
      </c>
      <c r="O4972" s="1">
        <f t="shared" si="468"/>
        <v>0</v>
      </c>
      <c r="P4972">
        <f>SUMIFS('vCluster (Imported)'!$G:$G,'vCluster (Imported)'!$A:$A,K4972)</f>
        <v>0</v>
      </c>
      <c r="Q4972">
        <f t="shared" si="469"/>
        <v>0</v>
      </c>
    </row>
    <row r="4973" spans="1:17" x14ac:dyDescent="0.3">
      <c r="A4973">
        <f t="shared" si="464"/>
        <v>4973</v>
      </c>
      <c r="B4973" t="str">
        <f>IF(HLOOKUP("Memory",'vInfo (Imported)'!$1:$5000,A4973,FALSE)&gt;0,HLOOKUP("Memory",'vInfo (Imported)'!$1:$5000,A4973,FALSE),"")</f>
        <v/>
      </c>
      <c r="C4973" t="str">
        <f>IF(HLOOKUP("CPUs",'vInfo (Imported)'!$1:$5000,A4973,FALSE)&gt;0,
HLOOKUP("CPUs",'vInfo (Imported)'!$1:$5000,A4973,FALSE),
"")</f>
        <v/>
      </c>
      <c r="D4973" t="str">
        <f>IF(HLOOKUP($D$1,'vInfo (Imported)'!$1:$5000,A4973,FALSE)&gt;0,
HLOOKUP($D$1,'vInfo (Imported)'!$1:$5000,A4973,FALSE),
"")</f>
        <v/>
      </c>
      <c r="E4973" t="str">
        <f>IF(HLOOKUP("Category",'vInfo (Imported)'!$1:$5000,A4973,FALSE)&gt;0,
HLOOKUP("Category",'vInfo (Imported)'!$1:$5000,A4973,FALSE),
"")</f>
        <v/>
      </c>
      <c r="F4973" t="str">
        <f>IF(HLOOKUP("OS according to the configuration file",'vInfo (Imported)'!$1:$5000,A4973,FALSE)&gt;0,
HLOOKUP("OS according to the configuration file",'vInfo (Imported)'!$1:$5000,A4973,FALSE),
"")</f>
        <v/>
      </c>
      <c r="G4973" s="1" t="str">
        <f>IF(HLOOKUP("Cluster",'vInfo (Imported)'!$1:$5000,A4973,FALSE)&gt;0,
HLOOKUP("Cluster",'vInfo (Imported)'!$1:$5000,A4973,FALSE),
"")</f>
        <v/>
      </c>
      <c r="K4973" s="28">
        <f>'vCluster (Imported)'!A4973</f>
        <v>0</v>
      </c>
      <c r="L4973">
        <f t="shared" si="465"/>
        <v>0</v>
      </c>
      <c r="M4973">
        <f t="shared" si="466"/>
        <v>0</v>
      </c>
      <c r="N4973">
        <f t="shared" si="467"/>
        <v>0</v>
      </c>
      <c r="O4973" s="1">
        <f t="shared" si="468"/>
        <v>0</v>
      </c>
      <c r="P4973">
        <f>SUMIFS('vCluster (Imported)'!$G:$G,'vCluster (Imported)'!$A:$A,K4973)</f>
        <v>0</v>
      </c>
      <c r="Q4973">
        <f t="shared" si="469"/>
        <v>0</v>
      </c>
    </row>
    <row r="4974" spans="1:17" x14ac:dyDescent="0.3">
      <c r="A4974">
        <f t="shared" si="464"/>
        <v>4974</v>
      </c>
      <c r="B4974" t="str">
        <f>IF(HLOOKUP("Memory",'vInfo (Imported)'!$1:$5000,A4974,FALSE)&gt;0,HLOOKUP("Memory",'vInfo (Imported)'!$1:$5000,A4974,FALSE),"")</f>
        <v/>
      </c>
      <c r="C4974" t="str">
        <f>IF(HLOOKUP("CPUs",'vInfo (Imported)'!$1:$5000,A4974,FALSE)&gt;0,
HLOOKUP("CPUs",'vInfo (Imported)'!$1:$5000,A4974,FALSE),
"")</f>
        <v/>
      </c>
      <c r="D4974" t="str">
        <f>IF(HLOOKUP($D$1,'vInfo (Imported)'!$1:$5000,A4974,FALSE)&gt;0,
HLOOKUP($D$1,'vInfo (Imported)'!$1:$5000,A4974,FALSE),
"")</f>
        <v/>
      </c>
      <c r="E4974" t="str">
        <f>IF(HLOOKUP("Category",'vInfo (Imported)'!$1:$5000,A4974,FALSE)&gt;0,
HLOOKUP("Category",'vInfo (Imported)'!$1:$5000,A4974,FALSE),
"")</f>
        <v/>
      </c>
      <c r="F4974" t="str">
        <f>IF(HLOOKUP("OS according to the configuration file",'vInfo (Imported)'!$1:$5000,A4974,FALSE)&gt;0,
HLOOKUP("OS according to the configuration file",'vInfo (Imported)'!$1:$5000,A4974,FALSE),
"")</f>
        <v/>
      </c>
      <c r="G4974" s="1" t="str">
        <f>IF(HLOOKUP("Cluster",'vInfo (Imported)'!$1:$5000,A4974,FALSE)&gt;0,
HLOOKUP("Cluster",'vInfo (Imported)'!$1:$5000,A4974,FALSE),
"")</f>
        <v/>
      </c>
      <c r="K4974" s="28">
        <f>'vCluster (Imported)'!A4974</f>
        <v>0</v>
      </c>
      <c r="L4974">
        <f t="shared" si="465"/>
        <v>0</v>
      </c>
      <c r="M4974">
        <f t="shared" si="466"/>
        <v>0</v>
      </c>
      <c r="N4974">
        <f t="shared" si="467"/>
        <v>0</v>
      </c>
      <c r="O4974" s="1">
        <f t="shared" si="468"/>
        <v>0</v>
      </c>
      <c r="P4974">
        <f>SUMIFS('vCluster (Imported)'!$G:$G,'vCluster (Imported)'!$A:$A,K4974)</f>
        <v>0</v>
      </c>
      <c r="Q4974">
        <f t="shared" si="469"/>
        <v>0</v>
      </c>
    </row>
    <row r="4975" spans="1:17" x14ac:dyDescent="0.3">
      <c r="A4975">
        <f t="shared" si="464"/>
        <v>4975</v>
      </c>
      <c r="B4975" t="str">
        <f>IF(HLOOKUP("Memory",'vInfo (Imported)'!$1:$5000,A4975,FALSE)&gt;0,HLOOKUP("Memory",'vInfo (Imported)'!$1:$5000,A4975,FALSE),"")</f>
        <v/>
      </c>
      <c r="C4975" t="str">
        <f>IF(HLOOKUP("CPUs",'vInfo (Imported)'!$1:$5000,A4975,FALSE)&gt;0,
HLOOKUP("CPUs",'vInfo (Imported)'!$1:$5000,A4975,FALSE),
"")</f>
        <v/>
      </c>
      <c r="D4975" t="str">
        <f>IF(HLOOKUP($D$1,'vInfo (Imported)'!$1:$5000,A4975,FALSE)&gt;0,
HLOOKUP($D$1,'vInfo (Imported)'!$1:$5000,A4975,FALSE),
"")</f>
        <v/>
      </c>
      <c r="E4975" t="str">
        <f>IF(HLOOKUP("Category",'vInfo (Imported)'!$1:$5000,A4975,FALSE)&gt;0,
HLOOKUP("Category",'vInfo (Imported)'!$1:$5000,A4975,FALSE),
"")</f>
        <v/>
      </c>
      <c r="F4975" t="str">
        <f>IF(HLOOKUP("OS according to the configuration file",'vInfo (Imported)'!$1:$5000,A4975,FALSE)&gt;0,
HLOOKUP("OS according to the configuration file",'vInfo (Imported)'!$1:$5000,A4975,FALSE),
"")</f>
        <v/>
      </c>
      <c r="G4975" s="1" t="str">
        <f>IF(HLOOKUP("Cluster",'vInfo (Imported)'!$1:$5000,A4975,FALSE)&gt;0,
HLOOKUP("Cluster",'vInfo (Imported)'!$1:$5000,A4975,FALSE),
"")</f>
        <v/>
      </c>
      <c r="K4975" s="28">
        <f>'vCluster (Imported)'!A4975</f>
        <v>0</v>
      </c>
      <c r="L4975">
        <f t="shared" si="465"/>
        <v>0</v>
      </c>
      <c r="M4975">
        <f t="shared" si="466"/>
        <v>0</v>
      </c>
      <c r="N4975">
        <f t="shared" si="467"/>
        <v>0</v>
      </c>
      <c r="O4975" s="1">
        <f t="shared" si="468"/>
        <v>0</v>
      </c>
      <c r="P4975">
        <f>SUMIFS('vCluster (Imported)'!$G:$G,'vCluster (Imported)'!$A:$A,K4975)</f>
        <v>0</v>
      </c>
      <c r="Q4975">
        <f t="shared" si="469"/>
        <v>0</v>
      </c>
    </row>
    <row r="4976" spans="1:17" x14ac:dyDescent="0.3">
      <c r="A4976">
        <f t="shared" si="464"/>
        <v>4976</v>
      </c>
      <c r="B4976" t="str">
        <f>IF(HLOOKUP("Memory",'vInfo (Imported)'!$1:$5000,A4976,FALSE)&gt;0,HLOOKUP("Memory",'vInfo (Imported)'!$1:$5000,A4976,FALSE),"")</f>
        <v/>
      </c>
      <c r="C4976" t="str">
        <f>IF(HLOOKUP("CPUs",'vInfo (Imported)'!$1:$5000,A4976,FALSE)&gt;0,
HLOOKUP("CPUs",'vInfo (Imported)'!$1:$5000,A4976,FALSE),
"")</f>
        <v/>
      </c>
      <c r="D4976" t="str">
        <f>IF(HLOOKUP($D$1,'vInfo (Imported)'!$1:$5000,A4976,FALSE)&gt;0,
HLOOKUP($D$1,'vInfo (Imported)'!$1:$5000,A4976,FALSE),
"")</f>
        <v/>
      </c>
      <c r="E4976" t="str">
        <f>IF(HLOOKUP("Category",'vInfo (Imported)'!$1:$5000,A4976,FALSE)&gt;0,
HLOOKUP("Category",'vInfo (Imported)'!$1:$5000,A4976,FALSE),
"")</f>
        <v/>
      </c>
      <c r="F4976" t="str">
        <f>IF(HLOOKUP("OS according to the configuration file",'vInfo (Imported)'!$1:$5000,A4976,FALSE)&gt;0,
HLOOKUP("OS according to the configuration file",'vInfo (Imported)'!$1:$5000,A4976,FALSE),
"")</f>
        <v/>
      </c>
      <c r="G4976" s="1" t="str">
        <f>IF(HLOOKUP("Cluster",'vInfo (Imported)'!$1:$5000,A4976,FALSE)&gt;0,
HLOOKUP("Cluster",'vInfo (Imported)'!$1:$5000,A4976,FALSE),
"")</f>
        <v/>
      </c>
      <c r="K4976" s="28">
        <f>'vCluster (Imported)'!A4976</f>
        <v>0</v>
      </c>
      <c r="L4976">
        <f t="shared" si="465"/>
        <v>0</v>
      </c>
      <c r="M4976">
        <f t="shared" si="466"/>
        <v>0</v>
      </c>
      <c r="N4976">
        <f t="shared" si="467"/>
        <v>0</v>
      </c>
      <c r="O4976" s="1">
        <f t="shared" si="468"/>
        <v>0</v>
      </c>
      <c r="P4976">
        <f>SUMIFS('vCluster (Imported)'!$G:$G,'vCluster (Imported)'!$A:$A,K4976)</f>
        <v>0</v>
      </c>
      <c r="Q4976">
        <f t="shared" si="469"/>
        <v>0</v>
      </c>
    </row>
    <row r="4977" spans="1:17" x14ac:dyDescent="0.3">
      <c r="A4977">
        <f t="shared" si="464"/>
        <v>4977</v>
      </c>
      <c r="B4977" t="str">
        <f>IF(HLOOKUP("Memory",'vInfo (Imported)'!$1:$5000,A4977,FALSE)&gt;0,HLOOKUP("Memory",'vInfo (Imported)'!$1:$5000,A4977,FALSE),"")</f>
        <v/>
      </c>
      <c r="C4977" t="str">
        <f>IF(HLOOKUP("CPUs",'vInfo (Imported)'!$1:$5000,A4977,FALSE)&gt;0,
HLOOKUP("CPUs",'vInfo (Imported)'!$1:$5000,A4977,FALSE),
"")</f>
        <v/>
      </c>
      <c r="D4977" t="str">
        <f>IF(HLOOKUP($D$1,'vInfo (Imported)'!$1:$5000,A4977,FALSE)&gt;0,
HLOOKUP($D$1,'vInfo (Imported)'!$1:$5000,A4977,FALSE),
"")</f>
        <v/>
      </c>
      <c r="E4977" t="str">
        <f>IF(HLOOKUP("Category",'vInfo (Imported)'!$1:$5000,A4977,FALSE)&gt;0,
HLOOKUP("Category",'vInfo (Imported)'!$1:$5000,A4977,FALSE),
"")</f>
        <v/>
      </c>
      <c r="F4977" t="str">
        <f>IF(HLOOKUP("OS according to the configuration file",'vInfo (Imported)'!$1:$5000,A4977,FALSE)&gt;0,
HLOOKUP("OS according to the configuration file",'vInfo (Imported)'!$1:$5000,A4977,FALSE),
"")</f>
        <v/>
      </c>
      <c r="G4977" s="1" t="str">
        <f>IF(HLOOKUP("Cluster",'vInfo (Imported)'!$1:$5000,A4977,FALSE)&gt;0,
HLOOKUP("Cluster",'vInfo (Imported)'!$1:$5000,A4977,FALSE),
"")</f>
        <v/>
      </c>
      <c r="K4977" s="28">
        <f>'vCluster (Imported)'!A4977</f>
        <v>0</v>
      </c>
      <c r="L4977">
        <f t="shared" si="465"/>
        <v>0</v>
      </c>
      <c r="M4977">
        <f t="shared" si="466"/>
        <v>0</v>
      </c>
      <c r="N4977">
        <f t="shared" si="467"/>
        <v>0</v>
      </c>
      <c r="O4977" s="1">
        <f t="shared" si="468"/>
        <v>0</v>
      </c>
      <c r="P4977">
        <f>SUMIFS('vCluster (Imported)'!$G:$G,'vCluster (Imported)'!$A:$A,K4977)</f>
        <v>0</v>
      </c>
      <c r="Q4977">
        <f t="shared" si="469"/>
        <v>0</v>
      </c>
    </row>
    <row r="4978" spans="1:17" x14ac:dyDescent="0.3">
      <c r="A4978">
        <f t="shared" si="464"/>
        <v>4978</v>
      </c>
      <c r="B4978" t="str">
        <f>IF(HLOOKUP("Memory",'vInfo (Imported)'!$1:$5000,A4978,FALSE)&gt;0,HLOOKUP("Memory",'vInfo (Imported)'!$1:$5000,A4978,FALSE),"")</f>
        <v/>
      </c>
      <c r="C4978" t="str">
        <f>IF(HLOOKUP("CPUs",'vInfo (Imported)'!$1:$5000,A4978,FALSE)&gt;0,
HLOOKUP("CPUs",'vInfo (Imported)'!$1:$5000,A4978,FALSE),
"")</f>
        <v/>
      </c>
      <c r="D4978" t="str">
        <f>IF(HLOOKUP($D$1,'vInfo (Imported)'!$1:$5000,A4978,FALSE)&gt;0,
HLOOKUP($D$1,'vInfo (Imported)'!$1:$5000,A4978,FALSE),
"")</f>
        <v/>
      </c>
      <c r="E4978" t="str">
        <f>IF(HLOOKUP("Category",'vInfo (Imported)'!$1:$5000,A4978,FALSE)&gt;0,
HLOOKUP("Category",'vInfo (Imported)'!$1:$5000,A4978,FALSE),
"")</f>
        <v/>
      </c>
      <c r="F4978" t="str">
        <f>IF(HLOOKUP("OS according to the configuration file",'vInfo (Imported)'!$1:$5000,A4978,FALSE)&gt;0,
HLOOKUP("OS according to the configuration file",'vInfo (Imported)'!$1:$5000,A4978,FALSE),
"")</f>
        <v/>
      </c>
      <c r="G4978" s="1" t="str">
        <f>IF(HLOOKUP("Cluster",'vInfo (Imported)'!$1:$5000,A4978,FALSE)&gt;0,
HLOOKUP("Cluster",'vInfo (Imported)'!$1:$5000,A4978,FALSE),
"")</f>
        <v/>
      </c>
      <c r="K4978" s="28">
        <f>'vCluster (Imported)'!A4978</f>
        <v>0</v>
      </c>
      <c r="L4978">
        <f t="shared" si="465"/>
        <v>0</v>
      </c>
      <c r="M4978">
        <f t="shared" si="466"/>
        <v>0</v>
      </c>
      <c r="N4978">
        <f t="shared" si="467"/>
        <v>0</v>
      </c>
      <c r="O4978" s="1">
        <f t="shared" si="468"/>
        <v>0</v>
      </c>
      <c r="P4978">
        <f>SUMIFS('vCluster (Imported)'!$G:$G,'vCluster (Imported)'!$A:$A,K4978)</f>
        <v>0</v>
      </c>
      <c r="Q4978">
        <f t="shared" si="469"/>
        <v>0</v>
      </c>
    </row>
    <row r="4979" spans="1:17" x14ac:dyDescent="0.3">
      <c r="A4979">
        <f t="shared" si="464"/>
        <v>4979</v>
      </c>
      <c r="B4979" t="str">
        <f>IF(HLOOKUP("Memory",'vInfo (Imported)'!$1:$5000,A4979,FALSE)&gt;0,HLOOKUP("Memory",'vInfo (Imported)'!$1:$5000,A4979,FALSE),"")</f>
        <v/>
      </c>
      <c r="C4979" t="str">
        <f>IF(HLOOKUP("CPUs",'vInfo (Imported)'!$1:$5000,A4979,FALSE)&gt;0,
HLOOKUP("CPUs",'vInfo (Imported)'!$1:$5000,A4979,FALSE),
"")</f>
        <v/>
      </c>
      <c r="D4979" t="str">
        <f>IF(HLOOKUP($D$1,'vInfo (Imported)'!$1:$5000,A4979,FALSE)&gt;0,
HLOOKUP($D$1,'vInfo (Imported)'!$1:$5000,A4979,FALSE),
"")</f>
        <v/>
      </c>
      <c r="E4979" t="str">
        <f>IF(HLOOKUP("Category",'vInfo (Imported)'!$1:$5000,A4979,FALSE)&gt;0,
HLOOKUP("Category",'vInfo (Imported)'!$1:$5000,A4979,FALSE),
"")</f>
        <v/>
      </c>
      <c r="F4979" t="str">
        <f>IF(HLOOKUP("OS according to the configuration file",'vInfo (Imported)'!$1:$5000,A4979,FALSE)&gt;0,
HLOOKUP("OS according to the configuration file",'vInfo (Imported)'!$1:$5000,A4979,FALSE),
"")</f>
        <v/>
      </c>
      <c r="G4979" s="1" t="str">
        <f>IF(HLOOKUP("Cluster",'vInfo (Imported)'!$1:$5000,A4979,FALSE)&gt;0,
HLOOKUP("Cluster",'vInfo (Imported)'!$1:$5000,A4979,FALSE),
"")</f>
        <v/>
      </c>
      <c r="K4979" s="28">
        <f>'vCluster (Imported)'!A4979</f>
        <v>0</v>
      </c>
      <c r="L4979">
        <f t="shared" si="465"/>
        <v>0</v>
      </c>
      <c r="M4979">
        <f t="shared" si="466"/>
        <v>0</v>
      </c>
      <c r="N4979">
        <f t="shared" si="467"/>
        <v>0</v>
      </c>
      <c r="O4979" s="1">
        <f t="shared" si="468"/>
        <v>0</v>
      </c>
      <c r="P4979">
        <f>SUMIFS('vCluster (Imported)'!$G:$G,'vCluster (Imported)'!$A:$A,K4979)</f>
        <v>0</v>
      </c>
      <c r="Q4979">
        <f t="shared" si="469"/>
        <v>0</v>
      </c>
    </row>
    <row r="4980" spans="1:17" x14ac:dyDescent="0.3">
      <c r="A4980">
        <f t="shared" si="464"/>
        <v>4980</v>
      </c>
      <c r="B4980" t="str">
        <f>IF(HLOOKUP("Memory",'vInfo (Imported)'!$1:$5000,A4980,FALSE)&gt;0,HLOOKUP("Memory",'vInfo (Imported)'!$1:$5000,A4980,FALSE),"")</f>
        <v/>
      </c>
      <c r="C4980" t="str">
        <f>IF(HLOOKUP("CPUs",'vInfo (Imported)'!$1:$5000,A4980,FALSE)&gt;0,
HLOOKUP("CPUs",'vInfo (Imported)'!$1:$5000,A4980,FALSE),
"")</f>
        <v/>
      </c>
      <c r="D4980" t="str">
        <f>IF(HLOOKUP($D$1,'vInfo (Imported)'!$1:$5000,A4980,FALSE)&gt;0,
HLOOKUP($D$1,'vInfo (Imported)'!$1:$5000,A4980,FALSE),
"")</f>
        <v/>
      </c>
      <c r="E4980" t="str">
        <f>IF(HLOOKUP("Category",'vInfo (Imported)'!$1:$5000,A4980,FALSE)&gt;0,
HLOOKUP("Category",'vInfo (Imported)'!$1:$5000,A4980,FALSE),
"")</f>
        <v/>
      </c>
      <c r="F4980" t="str">
        <f>IF(HLOOKUP("OS according to the configuration file",'vInfo (Imported)'!$1:$5000,A4980,FALSE)&gt;0,
HLOOKUP("OS according to the configuration file",'vInfo (Imported)'!$1:$5000,A4980,FALSE),
"")</f>
        <v/>
      </c>
      <c r="G4980" s="1" t="str">
        <f>IF(HLOOKUP("Cluster",'vInfo (Imported)'!$1:$5000,A4980,FALSE)&gt;0,
HLOOKUP("Cluster",'vInfo (Imported)'!$1:$5000,A4980,FALSE),
"")</f>
        <v/>
      </c>
      <c r="K4980" s="28">
        <f>'vCluster (Imported)'!A4980</f>
        <v>0</v>
      </c>
      <c r="L4980">
        <f t="shared" si="465"/>
        <v>0</v>
      </c>
      <c r="M4980">
        <f t="shared" si="466"/>
        <v>0</v>
      </c>
      <c r="N4980">
        <f t="shared" si="467"/>
        <v>0</v>
      </c>
      <c r="O4980" s="1">
        <f t="shared" si="468"/>
        <v>0</v>
      </c>
      <c r="P4980">
        <f>SUMIFS('vCluster (Imported)'!$G:$G,'vCluster (Imported)'!$A:$A,K4980)</f>
        <v>0</v>
      </c>
      <c r="Q4980">
        <f t="shared" si="469"/>
        <v>0</v>
      </c>
    </row>
    <row r="4981" spans="1:17" x14ac:dyDescent="0.3">
      <c r="A4981">
        <f t="shared" si="464"/>
        <v>4981</v>
      </c>
      <c r="B4981" t="str">
        <f>IF(HLOOKUP("Memory",'vInfo (Imported)'!$1:$5000,A4981,FALSE)&gt;0,HLOOKUP("Memory",'vInfo (Imported)'!$1:$5000,A4981,FALSE),"")</f>
        <v/>
      </c>
      <c r="C4981" t="str">
        <f>IF(HLOOKUP("CPUs",'vInfo (Imported)'!$1:$5000,A4981,FALSE)&gt;0,
HLOOKUP("CPUs",'vInfo (Imported)'!$1:$5000,A4981,FALSE),
"")</f>
        <v/>
      </c>
      <c r="D4981" t="str">
        <f>IF(HLOOKUP($D$1,'vInfo (Imported)'!$1:$5000,A4981,FALSE)&gt;0,
HLOOKUP($D$1,'vInfo (Imported)'!$1:$5000,A4981,FALSE),
"")</f>
        <v/>
      </c>
      <c r="E4981" t="str">
        <f>IF(HLOOKUP("Category",'vInfo (Imported)'!$1:$5000,A4981,FALSE)&gt;0,
HLOOKUP("Category",'vInfo (Imported)'!$1:$5000,A4981,FALSE),
"")</f>
        <v/>
      </c>
      <c r="F4981" t="str">
        <f>IF(HLOOKUP("OS according to the configuration file",'vInfo (Imported)'!$1:$5000,A4981,FALSE)&gt;0,
HLOOKUP("OS according to the configuration file",'vInfo (Imported)'!$1:$5000,A4981,FALSE),
"")</f>
        <v/>
      </c>
      <c r="G4981" s="1" t="str">
        <f>IF(HLOOKUP("Cluster",'vInfo (Imported)'!$1:$5000,A4981,FALSE)&gt;0,
HLOOKUP("Cluster",'vInfo (Imported)'!$1:$5000,A4981,FALSE),
"")</f>
        <v/>
      </c>
      <c r="K4981" s="28">
        <f>'vCluster (Imported)'!A4981</f>
        <v>0</v>
      </c>
      <c r="L4981">
        <f t="shared" si="465"/>
        <v>0</v>
      </c>
      <c r="M4981">
        <f t="shared" si="466"/>
        <v>0</v>
      </c>
      <c r="N4981">
        <f t="shared" si="467"/>
        <v>0</v>
      </c>
      <c r="O4981" s="1">
        <f t="shared" si="468"/>
        <v>0</v>
      </c>
      <c r="P4981">
        <f>SUMIFS('vCluster (Imported)'!$G:$G,'vCluster (Imported)'!$A:$A,K4981)</f>
        <v>0</v>
      </c>
      <c r="Q4981">
        <f t="shared" si="469"/>
        <v>0</v>
      </c>
    </row>
    <row r="4982" spans="1:17" x14ac:dyDescent="0.3">
      <c r="A4982">
        <f t="shared" si="464"/>
        <v>4982</v>
      </c>
      <c r="B4982" t="str">
        <f>IF(HLOOKUP("Memory",'vInfo (Imported)'!$1:$5000,A4982,FALSE)&gt;0,HLOOKUP("Memory",'vInfo (Imported)'!$1:$5000,A4982,FALSE),"")</f>
        <v/>
      </c>
      <c r="C4982" t="str">
        <f>IF(HLOOKUP("CPUs",'vInfo (Imported)'!$1:$5000,A4982,FALSE)&gt;0,
HLOOKUP("CPUs",'vInfo (Imported)'!$1:$5000,A4982,FALSE),
"")</f>
        <v/>
      </c>
      <c r="D4982" t="str">
        <f>IF(HLOOKUP($D$1,'vInfo (Imported)'!$1:$5000,A4982,FALSE)&gt;0,
HLOOKUP($D$1,'vInfo (Imported)'!$1:$5000,A4982,FALSE),
"")</f>
        <v/>
      </c>
      <c r="E4982" t="str">
        <f>IF(HLOOKUP("Category",'vInfo (Imported)'!$1:$5000,A4982,FALSE)&gt;0,
HLOOKUP("Category",'vInfo (Imported)'!$1:$5000,A4982,FALSE),
"")</f>
        <v/>
      </c>
      <c r="F4982" t="str">
        <f>IF(HLOOKUP("OS according to the configuration file",'vInfo (Imported)'!$1:$5000,A4982,FALSE)&gt;0,
HLOOKUP("OS according to the configuration file",'vInfo (Imported)'!$1:$5000,A4982,FALSE),
"")</f>
        <v/>
      </c>
      <c r="G4982" s="1" t="str">
        <f>IF(HLOOKUP("Cluster",'vInfo (Imported)'!$1:$5000,A4982,FALSE)&gt;0,
HLOOKUP("Cluster",'vInfo (Imported)'!$1:$5000,A4982,FALSE),
"")</f>
        <v/>
      </c>
      <c r="K4982" s="28">
        <f>'vCluster (Imported)'!A4982</f>
        <v>0</v>
      </c>
      <c r="L4982">
        <f t="shared" si="465"/>
        <v>0</v>
      </c>
      <c r="M4982">
        <f t="shared" si="466"/>
        <v>0</v>
      </c>
      <c r="N4982">
        <f t="shared" si="467"/>
        <v>0</v>
      </c>
      <c r="O4982" s="1">
        <f t="shared" si="468"/>
        <v>0</v>
      </c>
      <c r="P4982">
        <f>SUMIFS('vCluster (Imported)'!$G:$G,'vCluster (Imported)'!$A:$A,K4982)</f>
        <v>0</v>
      </c>
      <c r="Q4982">
        <f t="shared" si="469"/>
        <v>0</v>
      </c>
    </row>
    <row r="4983" spans="1:17" x14ac:dyDescent="0.3">
      <c r="A4983">
        <f t="shared" si="464"/>
        <v>4983</v>
      </c>
      <c r="B4983" t="str">
        <f>IF(HLOOKUP("Memory",'vInfo (Imported)'!$1:$5000,A4983,FALSE)&gt;0,HLOOKUP("Memory",'vInfo (Imported)'!$1:$5000,A4983,FALSE),"")</f>
        <v/>
      </c>
      <c r="C4983" t="str">
        <f>IF(HLOOKUP("CPUs",'vInfo (Imported)'!$1:$5000,A4983,FALSE)&gt;0,
HLOOKUP("CPUs",'vInfo (Imported)'!$1:$5000,A4983,FALSE),
"")</f>
        <v/>
      </c>
      <c r="D4983" t="str">
        <f>IF(HLOOKUP($D$1,'vInfo (Imported)'!$1:$5000,A4983,FALSE)&gt;0,
HLOOKUP($D$1,'vInfo (Imported)'!$1:$5000,A4983,FALSE),
"")</f>
        <v/>
      </c>
      <c r="E4983" t="str">
        <f>IF(HLOOKUP("Category",'vInfo (Imported)'!$1:$5000,A4983,FALSE)&gt;0,
HLOOKUP("Category",'vInfo (Imported)'!$1:$5000,A4983,FALSE),
"")</f>
        <v/>
      </c>
      <c r="F4983" t="str">
        <f>IF(HLOOKUP("OS according to the configuration file",'vInfo (Imported)'!$1:$5000,A4983,FALSE)&gt;0,
HLOOKUP("OS according to the configuration file",'vInfo (Imported)'!$1:$5000,A4983,FALSE),
"")</f>
        <v/>
      </c>
      <c r="G4983" s="1" t="str">
        <f>IF(HLOOKUP("Cluster",'vInfo (Imported)'!$1:$5000,A4983,FALSE)&gt;0,
HLOOKUP("Cluster",'vInfo (Imported)'!$1:$5000,A4983,FALSE),
"")</f>
        <v/>
      </c>
      <c r="K4983" s="28">
        <f>'vCluster (Imported)'!A4983</f>
        <v>0</v>
      </c>
      <c r="L4983">
        <f t="shared" si="465"/>
        <v>0</v>
      </c>
      <c r="M4983">
        <f t="shared" si="466"/>
        <v>0</v>
      </c>
      <c r="N4983">
        <f t="shared" si="467"/>
        <v>0</v>
      </c>
      <c r="O4983" s="1">
        <f t="shared" si="468"/>
        <v>0</v>
      </c>
      <c r="P4983">
        <f>SUMIFS('vCluster (Imported)'!$G:$G,'vCluster (Imported)'!$A:$A,K4983)</f>
        <v>0</v>
      </c>
      <c r="Q4983">
        <f t="shared" si="469"/>
        <v>0</v>
      </c>
    </row>
    <row r="4984" spans="1:17" x14ac:dyDescent="0.3">
      <c r="A4984">
        <f t="shared" si="464"/>
        <v>4984</v>
      </c>
      <c r="B4984" t="str">
        <f>IF(HLOOKUP("Memory",'vInfo (Imported)'!$1:$5000,A4984,FALSE)&gt;0,HLOOKUP("Memory",'vInfo (Imported)'!$1:$5000,A4984,FALSE),"")</f>
        <v/>
      </c>
      <c r="C4984" t="str">
        <f>IF(HLOOKUP("CPUs",'vInfo (Imported)'!$1:$5000,A4984,FALSE)&gt;0,
HLOOKUP("CPUs",'vInfo (Imported)'!$1:$5000,A4984,FALSE),
"")</f>
        <v/>
      </c>
      <c r="D4984" t="str">
        <f>IF(HLOOKUP($D$1,'vInfo (Imported)'!$1:$5000,A4984,FALSE)&gt;0,
HLOOKUP($D$1,'vInfo (Imported)'!$1:$5000,A4984,FALSE),
"")</f>
        <v/>
      </c>
      <c r="E4984" t="str">
        <f>IF(HLOOKUP("Category",'vInfo (Imported)'!$1:$5000,A4984,FALSE)&gt;0,
HLOOKUP("Category",'vInfo (Imported)'!$1:$5000,A4984,FALSE),
"")</f>
        <v/>
      </c>
      <c r="F4984" t="str">
        <f>IF(HLOOKUP("OS according to the configuration file",'vInfo (Imported)'!$1:$5000,A4984,FALSE)&gt;0,
HLOOKUP("OS according to the configuration file",'vInfo (Imported)'!$1:$5000,A4984,FALSE),
"")</f>
        <v/>
      </c>
      <c r="G4984" s="1" t="str">
        <f>IF(HLOOKUP("Cluster",'vInfo (Imported)'!$1:$5000,A4984,FALSE)&gt;0,
HLOOKUP("Cluster",'vInfo (Imported)'!$1:$5000,A4984,FALSE),
"")</f>
        <v/>
      </c>
      <c r="K4984" s="28">
        <f>'vCluster (Imported)'!A4984</f>
        <v>0</v>
      </c>
      <c r="L4984">
        <f t="shared" si="465"/>
        <v>0</v>
      </c>
      <c r="M4984">
        <f t="shared" si="466"/>
        <v>0</v>
      </c>
      <c r="N4984">
        <f t="shared" si="467"/>
        <v>0</v>
      </c>
      <c r="O4984" s="1">
        <f t="shared" si="468"/>
        <v>0</v>
      </c>
      <c r="P4984">
        <f>SUMIFS('vCluster (Imported)'!$G:$G,'vCluster (Imported)'!$A:$A,K4984)</f>
        <v>0</v>
      </c>
      <c r="Q4984">
        <f t="shared" si="469"/>
        <v>0</v>
      </c>
    </row>
    <row r="4985" spans="1:17" x14ac:dyDescent="0.3">
      <c r="A4985">
        <f t="shared" si="464"/>
        <v>4985</v>
      </c>
      <c r="B4985" t="str">
        <f>IF(HLOOKUP("Memory",'vInfo (Imported)'!$1:$5000,A4985,FALSE)&gt;0,HLOOKUP("Memory",'vInfo (Imported)'!$1:$5000,A4985,FALSE),"")</f>
        <v/>
      </c>
      <c r="C4985" t="str">
        <f>IF(HLOOKUP("CPUs",'vInfo (Imported)'!$1:$5000,A4985,FALSE)&gt;0,
HLOOKUP("CPUs",'vInfo (Imported)'!$1:$5000,A4985,FALSE),
"")</f>
        <v/>
      </c>
      <c r="D4985" t="str">
        <f>IF(HLOOKUP($D$1,'vInfo (Imported)'!$1:$5000,A4985,FALSE)&gt;0,
HLOOKUP($D$1,'vInfo (Imported)'!$1:$5000,A4985,FALSE),
"")</f>
        <v/>
      </c>
      <c r="E4985" t="str">
        <f>IF(HLOOKUP("Category",'vInfo (Imported)'!$1:$5000,A4985,FALSE)&gt;0,
HLOOKUP("Category",'vInfo (Imported)'!$1:$5000,A4985,FALSE),
"")</f>
        <v/>
      </c>
      <c r="F4985" t="str">
        <f>IF(HLOOKUP("OS according to the configuration file",'vInfo (Imported)'!$1:$5000,A4985,FALSE)&gt;0,
HLOOKUP("OS according to the configuration file",'vInfo (Imported)'!$1:$5000,A4985,FALSE),
"")</f>
        <v/>
      </c>
      <c r="G4985" s="1" t="str">
        <f>IF(HLOOKUP("Cluster",'vInfo (Imported)'!$1:$5000,A4985,FALSE)&gt;0,
HLOOKUP("Cluster",'vInfo (Imported)'!$1:$5000,A4985,FALSE),
"")</f>
        <v/>
      </c>
      <c r="K4985" s="28">
        <f>'vCluster (Imported)'!A4985</f>
        <v>0</v>
      </c>
      <c r="L4985">
        <f t="shared" si="465"/>
        <v>0</v>
      </c>
      <c r="M4985">
        <f t="shared" si="466"/>
        <v>0</v>
      </c>
      <c r="N4985">
        <f t="shared" si="467"/>
        <v>0</v>
      </c>
      <c r="O4985" s="1">
        <f t="shared" si="468"/>
        <v>0</v>
      </c>
      <c r="P4985">
        <f>SUMIFS('vCluster (Imported)'!$G:$G,'vCluster (Imported)'!$A:$A,K4985)</f>
        <v>0</v>
      </c>
      <c r="Q4985">
        <f t="shared" si="469"/>
        <v>0</v>
      </c>
    </row>
    <row r="4986" spans="1:17" x14ac:dyDescent="0.3">
      <c r="A4986">
        <f t="shared" si="464"/>
        <v>4986</v>
      </c>
      <c r="B4986" t="str">
        <f>IF(HLOOKUP("Memory",'vInfo (Imported)'!$1:$5000,A4986,FALSE)&gt;0,HLOOKUP("Memory",'vInfo (Imported)'!$1:$5000,A4986,FALSE),"")</f>
        <v/>
      </c>
      <c r="C4986" t="str">
        <f>IF(HLOOKUP("CPUs",'vInfo (Imported)'!$1:$5000,A4986,FALSE)&gt;0,
HLOOKUP("CPUs",'vInfo (Imported)'!$1:$5000,A4986,FALSE),
"")</f>
        <v/>
      </c>
      <c r="D4986" t="str">
        <f>IF(HLOOKUP($D$1,'vInfo (Imported)'!$1:$5000,A4986,FALSE)&gt;0,
HLOOKUP($D$1,'vInfo (Imported)'!$1:$5000,A4986,FALSE),
"")</f>
        <v/>
      </c>
      <c r="E4986" t="str">
        <f>IF(HLOOKUP("Category",'vInfo (Imported)'!$1:$5000,A4986,FALSE)&gt;0,
HLOOKUP("Category",'vInfo (Imported)'!$1:$5000,A4986,FALSE),
"")</f>
        <v/>
      </c>
      <c r="F4986" t="str">
        <f>IF(HLOOKUP("OS according to the configuration file",'vInfo (Imported)'!$1:$5000,A4986,FALSE)&gt;0,
HLOOKUP("OS according to the configuration file",'vInfo (Imported)'!$1:$5000,A4986,FALSE),
"")</f>
        <v/>
      </c>
      <c r="G4986" s="1" t="str">
        <f>IF(HLOOKUP("Cluster",'vInfo (Imported)'!$1:$5000,A4986,FALSE)&gt;0,
HLOOKUP("Cluster",'vInfo (Imported)'!$1:$5000,A4986,FALSE),
"")</f>
        <v/>
      </c>
      <c r="K4986" s="28">
        <f>'vCluster (Imported)'!A4986</f>
        <v>0</v>
      </c>
      <c r="L4986">
        <f t="shared" si="465"/>
        <v>0</v>
      </c>
      <c r="M4986">
        <f t="shared" si="466"/>
        <v>0</v>
      </c>
      <c r="N4986">
        <f t="shared" si="467"/>
        <v>0</v>
      </c>
      <c r="O4986" s="1">
        <f t="shared" si="468"/>
        <v>0</v>
      </c>
      <c r="P4986">
        <f>SUMIFS('vCluster (Imported)'!$G:$G,'vCluster (Imported)'!$A:$A,K4986)</f>
        <v>0</v>
      </c>
      <c r="Q4986">
        <f t="shared" si="469"/>
        <v>0</v>
      </c>
    </row>
    <row r="4987" spans="1:17" x14ac:dyDescent="0.3">
      <c r="A4987">
        <f t="shared" si="464"/>
        <v>4987</v>
      </c>
      <c r="B4987" t="str">
        <f>IF(HLOOKUP("Memory",'vInfo (Imported)'!$1:$5000,A4987,FALSE)&gt;0,HLOOKUP("Memory",'vInfo (Imported)'!$1:$5000,A4987,FALSE),"")</f>
        <v/>
      </c>
      <c r="C4987" t="str">
        <f>IF(HLOOKUP("CPUs",'vInfo (Imported)'!$1:$5000,A4987,FALSE)&gt;0,
HLOOKUP("CPUs",'vInfo (Imported)'!$1:$5000,A4987,FALSE),
"")</f>
        <v/>
      </c>
      <c r="D4987" t="str">
        <f>IF(HLOOKUP($D$1,'vInfo (Imported)'!$1:$5000,A4987,FALSE)&gt;0,
HLOOKUP($D$1,'vInfo (Imported)'!$1:$5000,A4987,FALSE),
"")</f>
        <v/>
      </c>
      <c r="E4987" t="str">
        <f>IF(HLOOKUP("Category",'vInfo (Imported)'!$1:$5000,A4987,FALSE)&gt;0,
HLOOKUP("Category",'vInfo (Imported)'!$1:$5000,A4987,FALSE),
"")</f>
        <v/>
      </c>
      <c r="F4987" t="str">
        <f>IF(HLOOKUP("OS according to the configuration file",'vInfo (Imported)'!$1:$5000,A4987,FALSE)&gt;0,
HLOOKUP("OS according to the configuration file",'vInfo (Imported)'!$1:$5000,A4987,FALSE),
"")</f>
        <v/>
      </c>
      <c r="G4987" s="1" t="str">
        <f>IF(HLOOKUP("Cluster",'vInfo (Imported)'!$1:$5000,A4987,FALSE)&gt;0,
HLOOKUP("Cluster",'vInfo (Imported)'!$1:$5000,A4987,FALSE),
"")</f>
        <v/>
      </c>
      <c r="K4987" s="28">
        <f>'vCluster (Imported)'!A4987</f>
        <v>0</v>
      </c>
      <c r="L4987">
        <f t="shared" si="465"/>
        <v>0</v>
      </c>
      <c r="M4987">
        <f t="shared" si="466"/>
        <v>0</v>
      </c>
      <c r="N4987">
        <f t="shared" si="467"/>
        <v>0</v>
      </c>
      <c r="O4987" s="1">
        <f t="shared" si="468"/>
        <v>0</v>
      </c>
      <c r="P4987">
        <f>SUMIFS('vCluster (Imported)'!$G:$G,'vCluster (Imported)'!$A:$A,K4987)</f>
        <v>0</v>
      </c>
      <c r="Q4987">
        <f t="shared" si="469"/>
        <v>0</v>
      </c>
    </row>
    <row r="4988" spans="1:17" x14ac:dyDescent="0.3">
      <c r="A4988">
        <f t="shared" si="464"/>
        <v>4988</v>
      </c>
      <c r="B4988" t="str">
        <f>IF(HLOOKUP("Memory",'vInfo (Imported)'!$1:$5000,A4988,FALSE)&gt;0,HLOOKUP("Memory",'vInfo (Imported)'!$1:$5000,A4988,FALSE),"")</f>
        <v/>
      </c>
      <c r="C4988" t="str">
        <f>IF(HLOOKUP("CPUs",'vInfo (Imported)'!$1:$5000,A4988,FALSE)&gt;0,
HLOOKUP("CPUs",'vInfo (Imported)'!$1:$5000,A4988,FALSE),
"")</f>
        <v/>
      </c>
      <c r="D4988" t="str">
        <f>IF(HLOOKUP($D$1,'vInfo (Imported)'!$1:$5000,A4988,FALSE)&gt;0,
HLOOKUP($D$1,'vInfo (Imported)'!$1:$5000,A4988,FALSE),
"")</f>
        <v/>
      </c>
      <c r="E4988" t="str">
        <f>IF(HLOOKUP("Category",'vInfo (Imported)'!$1:$5000,A4988,FALSE)&gt;0,
HLOOKUP("Category",'vInfo (Imported)'!$1:$5000,A4988,FALSE),
"")</f>
        <v/>
      </c>
      <c r="F4988" t="str">
        <f>IF(HLOOKUP("OS according to the configuration file",'vInfo (Imported)'!$1:$5000,A4988,FALSE)&gt;0,
HLOOKUP("OS according to the configuration file",'vInfo (Imported)'!$1:$5000,A4988,FALSE),
"")</f>
        <v/>
      </c>
      <c r="G4988" s="1" t="str">
        <f>IF(HLOOKUP("Cluster",'vInfo (Imported)'!$1:$5000,A4988,FALSE)&gt;0,
HLOOKUP("Cluster",'vInfo (Imported)'!$1:$5000,A4988,FALSE),
"")</f>
        <v/>
      </c>
      <c r="K4988" s="28">
        <f>'vCluster (Imported)'!A4988</f>
        <v>0</v>
      </c>
      <c r="L4988">
        <f t="shared" si="465"/>
        <v>0</v>
      </c>
      <c r="M4988">
        <f t="shared" si="466"/>
        <v>0</v>
      </c>
      <c r="N4988">
        <f t="shared" si="467"/>
        <v>0</v>
      </c>
      <c r="O4988" s="1">
        <f t="shared" si="468"/>
        <v>0</v>
      </c>
      <c r="P4988">
        <f>SUMIFS('vCluster (Imported)'!$G:$G,'vCluster (Imported)'!$A:$A,K4988)</f>
        <v>0</v>
      </c>
      <c r="Q4988">
        <f t="shared" si="469"/>
        <v>0</v>
      </c>
    </row>
    <row r="4989" spans="1:17" x14ac:dyDescent="0.3">
      <c r="A4989">
        <f t="shared" si="464"/>
        <v>4989</v>
      </c>
      <c r="B4989" t="str">
        <f>IF(HLOOKUP("Memory",'vInfo (Imported)'!$1:$5000,A4989,FALSE)&gt;0,HLOOKUP("Memory",'vInfo (Imported)'!$1:$5000,A4989,FALSE),"")</f>
        <v/>
      </c>
      <c r="C4989" t="str">
        <f>IF(HLOOKUP("CPUs",'vInfo (Imported)'!$1:$5000,A4989,FALSE)&gt;0,
HLOOKUP("CPUs",'vInfo (Imported)'!$1:$5000,A4989,FALSE),
"")</f>
        <v/>
      </c>
      <c r="D4989" t="str">
        <f>IF(HLOOKUP($D$1,'vInfo (Imported)'!$1:$5000,A4989,FALSE)&gt;0,
HLOOKUP($D$1,'vInfo (Imported)'!$1:$5000,A4989,FALSE),
"")</f>
        <v/>
      </c>
      <c r="E4989" t="str">
        <f>IF(HLOOKUP("Category",'vInfo (Imported)'!$1:$5000,A4989,FALSE)&gt;0,
HLOOKUP("Category",'vInfo (Imported)'!$1:$5000,A4989,FALSE),
"")</f>
        <v/>
      </c>
      <c r="F4989" t="str">
        <f>IF(HLOOKUP("OS according to the configuration file",'vInfo (Imported)'!$1:$5000,A4989,FALSE)&gt;0,
HLOOKUP("OS according to the configuration file",'vInfo (Imported)'!$1:$5000,A4989,FALSE),
"")</f>
        <v/>
      </c>
      <c r="G4989" s="1" t="str">
        <f>IF(HLOOKUP("Cluster",'vInfo (Imported)'!$1:$5000,A4989,FALSE)&gt;0,
HLOOKUP("Cluster",'vInfo (Imported)'!$1:$5000,A4989,FALSE),
"")</f>
        <v/>
      </c>
      <c r="K4989" s="28">
        <f>'vCluster (Imported)'!A4989</f>
        <v>0</v>
      </c>
      <c r="L4989">
        <f t="shared" si="465"/>
        <v>0</v>
      </c>
      <c r="M4989">
        <f t="shared" si="466"/>
        <v>0</v>
      </c>
      <c r="N4989">
        <f t="shared" si="467"/>
        <v>0</v>
      </c>
      <c r="O4989" s="1">
        <f t="shared" si="468"/>
        <v>0</v>
      </c>
      <c r="P4989">
        <f>SUMIFS('vCluster (Imported)'!$G:$G,'vCluster (Imported)'!$A:$A,K4989)</f>
        <v>0</v>
      </c>
      <c r="Q4989">
        <f t="shared" si="469"/>
        <v>0</v>
      </c>
    </row>
    <row r="4990" spans="1:17" x14ac:dyDescent="0.3">
      <c r="A4990">
        <f t="shared" si="464"/>
        <v>4990</v>
      </c>
      <c r="B4990" t="str">
        <f>IF(HLOOKUP("Memory",'vInfo (Imported)'!$1:$5000,A4990,FALSE)&gt;0,HLOOKUP("Memory",'vInfo (Imported)'!$1:$5000,A4990,FALSE),"")</f>
        <v/>
      </c>
      <c r="C4990" t="str">
        <f>IF(HLOOKUP("CPUs",'vInfo (Imported)'!$1:$5000,A4990,FALSE)&gt;0,
HLOOKUP("CPUs",'vInfo (Imported)'!$1:$5000,A4990,FALSE),
"")</f>
        <v/>
      </c>
      <c r="D4990" t="str">
        <f>IF(HLOOKUP($D$1,'vInfo (Imported)'!$1:$5000,A4990,FALSE)&gt;0,
HLOOKUP($D$1,'vInfo (Imported)'!$1:$5000,A4990,FALSE),
"")</f>
        <v/>
      </c>
      <c r="E4990" t="str">
        <f>IF(HLOOKUP("Category",'vInfo (Imported)'!$1:$5000,A4990,FALSE)&gt;0,
HLOOKUP("Category",'vInfo (Imported)'!$1:$5000,A4990,FALSE),
"")</f>
        <v/>
      </c>
      <c r="F4990" t="str">
        <f>IF(HLOOKUP("OS according to the configuration file",'vInfo (Imported)'!$1:$5000,A4990,FALSE)&gt;0,
HLOOKUP("OS according to the configuration file",'vInfo (Imported)'!$1:$5000,A4990,FALSE),
"")</f>
        <v/>
      </c>
      <c r="G4990" s="1" t="str">
        <f>IF(HLOOKUP("Cluster",'vInfo (Imported)'!$1:$5000,A4990,FALSE)&gt;0,
HLOOKUP("Cluster",'vInfo (Imported)'!$1:$5000,A4990,FALSE),
"")</f>
        <v/>
      </c>
      <c r="K4990" s="28">
        <f>'vCluster (Imported)'!A4990</f>
        <v>0</v>
      </c>
      <c r="L4990">
        <f t="shared" si="465"/>
        <v>0</v>
      </c>
      <c r="M4990">
        <f t="shared" si="466"/>
        <v>0</v>
      </c>
      <c r="N4990">
        <f t="shared" si="467"/>
        <v>0</v>
      </c>
      <c r="O4990" s="1">
        <f t="shared" si="468"/>
        <v>0</v>
      </c>
      <c r="P4990">
        <f>SUMIFS('vCluster (Imported)'!$G:$G,'vCluster (Imported)'!$A:$A,K4990)</f>
        <v>0</v>
      </c>
      <c r="Q4990">
        <f t="shared" si="469"/>
        <v>0</v>
      </c>
    </row>
    <row r="4991" spans="1:17" x14ac:dyDescent="0.3">
      <c r="A4991">
        <f t="shared" si="464"/>
        <v>4991</v>
      </c>
      <c r="B4991" t="str">
        <f>IF(HLOOKUP("Memory",'vInfo (Imported)'!$1:$5000,A4991,FALSE)&gt;0,HLOOKUP("Memory",'vInfo (Imported)'!$1:$5000,A4991,FALSE),"")</f>
        <v/>
      </c>
      <c r="C4991" t="str">
        <f>IF(HLOOKUP("CPUs",'vInfo (Imported)'!$1:$5000,A4991,FALSE)&gt;0,
HLOOKUP("CPUs",'vInfo (Imported)'!$1:$5000,A4991,FALSE),
"")</f>
        <v/>
      </c>
      <c r="D4991" t="str">
        <f>IF(HLOOKUP($D$1,'vInfo (Imported)'!$1:$5000,A4991,FALSE)&gt;0,
HLOOKUP($D$1,'vInfo (Imported)'!$1:$5000,A4991,FALSE),
"")</f>
        <v/>
      </c>
      <c r="E4991" t="str">
        <f>IF(HLOOKUP("Category",'vInfo (Imported)'!$1:$5000,A4991,FALSE)&gt;0,
HLOOKUP("Category",'vInfo (Imported)'!$1:$5000,A4991,FALSE),
"")</f>
        <v/>
      </c>
      <c r="F4991" t="str">
        <f>IF(HLOOKUP("OS according to the configuration file",'vInfo (Imported)'!$1:$5000,A4991,FALSE)&gt;0,
HLOOKUP("OS according to the configuration file",'vInfo (Imported)'!$1:$5000,A4991,FALSE),
"")</f>
        <v/>
      </c>
      <c r="G4991" s="1" t="str">
        <f>IF(HLOOKUP("Cluster",'vInfo (Imported)'!$1:$5000,A4991,FALSE)&gt;0,
HLOOKUP("Cluster",'vInfo (Imported)'!$1:$5000,A4991,FALSE),
"")</f>
        <v/>
      </c>
      <c r="K4991" s="28">
        <f>'vCluster (Imported)'!A4991</f>
        <v>0</v>
      </c>
      <c r="L4991">
        <f t="shared" si="465"/>
        <v>0</v>
      </c>
      <c r="M4991">
        <f t="shared" si="466"/>
        <v>0</v>
      </c>
      <c r="N4991">
        <f t="shared" si="467"/>
        <v>0</v>
      </c>
      <c r="O4991" s="1">
        <f t="shared" si="468"/>
        <v>0</v>
      </c>
      <c r="P4991">
        <f>SUMIFS('vCluster (Imported)'!$G:$G,'vCluster (Imported)'!$A:$A,K4991)</f>
        <v>0</v>
      </c>
      <c r="Q4991">
        <f t="shared" si="469"/>
        <v>0</v>
      </c>
    </row>
    <row r="4992" spans="1:17" x14ac:dyDescent="0.3">
      <c r="A4992">
        <f t="shared" si="464"/>
        <v>4992</v>
      </c>
      <c r="B4992" t="str">
        <f>IF(HLOOKUP("Memory",'vInfo (Imported)'!$1:$5000,A4992,FALSE)&gt;0,HLOOKUP("Memory",'vInfo (Imported)'!$1:$5000,A4992,FALSE),"")</f>
        <v/>
      </c>
      <c r="C4992" t="str">
        <f>IF(HLOOKUP("CPUs",'vInfo (Imported)'!$1:$5000,A4992,FALSE)&gt;0,
HLOOKUP("CPUs",'vInfo (Imported)'!$1:$5000,A4992,FALSE),
"")</f>
        <v/>
      </c>
      <c r="D4992" t="str">
        <f>IF(HLOOKUP($D$1,'vInfo (Imported)'!$1:$5000,A4992,FALSE)&gt;0,
HLOOKUP($D$1,'vInfo (Imported)'!$1:$5000,A4992,FALSE),
"")</f>
        <v/>
      </c>
      <c r="E4992" t="str">
        <f>IF(HLOOKUP("Category",'vInfo (Imported)'!$1:$5000,A4992,FALSE)&gt;0,
HLOOKUP("Category",'vInfo (Imported)'!$1:$5000,A4992,FALSE),
"")</f>
        <v/>
      </c>
      <c r="F4992" t="str">
        <f>IF(HLOOKUP("OS according to the configuration file",'vInfo (Imported)'!$1:$5000,A4992,FALSE)&gt;0,
HLOOKUP("OS according to the configuration file",'vInfo (Imported)'!$1:$5000,A4992,FALSE),
"")</f>
        <v/>
      </c>
      <c r="G4992" s="1" t="str">
        <f>IF(HLOOKUP("Cluster",'vInfo (Imported)'!$1:$5000,A4992,FALSE)&gt;0,
HLOOKUP("Cluster",'vInfo (Imported)'!$1:$5000,A4992,FALSE),
"")</f>
        <v/>
      </c>
      <c r="K4992" s="28">
        <f>'vCluster (Imported)'!A4992</f>
        <v>0</v>
      </c>
      <c r="L4992">
        <f t="shared" si="465"/>
        <v>0</v>
      </c>
      <c r="M4992">
        <f t="shared" si="466"/>
        <v>0</v>
      </c>
      <c r="N4992">
        <f t="shared" si="467"/>
        <v>0</v>
      </c>
      <c r="O4992" s="1">
        <f t="shared" si="468"/>
        <v>0</v>
      </c>
      <c r="P4992">
        <f>SUMIFS('vCluster (Imported)'!$G:$G,'vCluster (Imported)'!$A:$A,K4992)</f>
        <v>0</v>
      </c>
      <c r="Q4992">
        <f t="shared" si="469"/>
        <v>0</v>
      </c>
    </row>
    <row r="4993" spans="1:17" x14ac:dyDescent="0.3">
      <c r="A4993">
        <f t="shared" si="464"/>
        <v>4993</v>
      </c>
      <c r="B4993" t="str">
        <f>IF(HLOOKUP("Memory",'vInfo (Imported)'!$1:$5000,A4993,FALSE)&gt;0,HLOOKUP("Memory",'vInfo (Imported)'!$1:$5000,A4993,FALSE),"")</f>
        <v/>
      </c>
      <c r="C4993" t="str">
        <f>IF(HLOOKUP("CPUs",'vInfo (Imported)'!$1:$5000,A4993,FALSE)&gt;0,
HLOOKUP("CPUs",'vInfo (Imported)'!$1:$5000,A4993,FALSE),
"")</f>
        <v/>
      </c>
      <c r="D4993" t="str">
        <f>IF(HLOOKUP($D$1,'vInfo (Imported)'!$1:$5000,A4993,FALSE)&gt;0,
HLOOKUP($D$1,'vInfo (Imported)'!$1:$5000,A4993,FALSE),
"")</f>
        <v/>
      </c>
      <c r="E4993" t="str">
        <f>IF(HLOOKUP("Category",'vInfo (Imported)'!$1:$5000,A4993,FALSE)&gt;0,
HLOOKUP("Category",'vInfo (Imported)'!$1:$5000,A4993,FALSE),
"")</f>
        <v/>
      </c>
      <c r="F4993" t="str">
        <f>IF(HLOOKUP("OS according to the configuration file",'vInfo (Imported)'!$1:$5000,A4993,FALSE)&gt;0,
HLOOKUP("OS according to the configuration file",'vInfo (Imported)'!$1:$5000,A4993,FALSE),
"")</f>
        <v/>
      </c>
      <c r="G4993" s="1" t="str">
        <f>IF(HLOOKUP("Cluster",'vInfo (Imported)'!$1:$5000,A4993,FALSE)&gt;0,
HLOOKUP("Cluster",'vInfo (Imported)'!$1:$5000,A4993,FALSE),
"")</f>
        <v/>
      </c>
      <c r="K4993" s="28">
        <f>'vCluster (Imported)'!A4993</f>
        <v>0</v>
      </c>
      <c r="L4993">
        <f t="shared" si="465"/>
        <v>0</v>
      </c>
      <c r="M4993">
        <f t="shared" si="466"/>
        <v>0</v>
      </c>
      <c r="N4993">
        <f t="shared" si="467"/>
        <v>0</v>
      </c>
      <c r="O4993" s="1">
        <f t="shared" si="468"/>
        <v>0</v>
      </c>
      <c r="P4993">
        <f>SUMIFS('vCluster (Imported)'!$G:$G,'vCluster (Imported)'!$A:$A,K4993)</f>
        <v>0</v>
      </c>
      <c r="Q4993">
        <f t="shared" si="469"/>
        <v>0</v>
      </c>
    </row>
    <row r="4994" spans="1:17" x14ac:dyDescent="0.3">
      <c r="A4994">
        <f t="shared" ref="A4994:A5000" si="470">A4993+1</f>
        <v>4994</v>
      </c>
      <c r="B4994" t="str">
        <f>IF(HLOOKUP("Memory",'vInfo (Imported)'!$1:$5000,A4994,FALSE)&gt;0,HLOOKUP("Memory",'vInfo (Imported)'!$1:$5000,A4994,FALSE),"")</f>
        <v/>
      </c>
      <c r="C4994" t="str">
        <f>IF(HLOOKUP("CPUs",'vInfo (Imported)'!$1:$5000,A4994,FALSE)&gt;0,
HLOOKUP("CPUs",'vInfo (Imported)'!$1:$5000,A4994,FALSE),
"")</f>
        <v/>
      </c>
      <c r="D4994" t="str">
        <f>IF(HLOOKUP($D$1,'vInfo (Imported)'!$1:$5000,A4994,FALSE)&gt;0,
HLOOKUP($D$1,'vInfo (Imported)'!$1:$5000,A4994,FALSE),
"")</f>
        <v/>
      </c>
      <c r="E4994" t="str">
        <f>IF(HLOOKUP("Category",'vInfo (Imported)'!$1:$5000,A4994,FALSE)&gt;0,
HLOOKUP("Category",'vInfo (Imported)'!$1:$5000,A4994,FALSE),
"")</f>
        <v/>
      </c>
      <c r="F4994" t="str">
        <f>IF(HLOOKUP("OS according to the configuration file",'vInfo (Imported)'!$1:$5000,A4994,FALSE)&gt;0,
HLOOKUP("OS according to the configuration file",'vInfo (Imported)'!$1:$5000,A4994,FALSE),
"")</f>
        <v/>
      </c>
      <c r="G4994" s="1" t="str">
        <f>IF(HLOOKUP("Cluster",'vInfo (Imported)'!$1:$5000,A4994,FALSE)&gt;0,
HLOOKUP("Cluster",'vInfo (Imported)'!$1:$5000,A4994,FALSE),
"")</f>
        <v/>
      </c>
      <c r="K4994" s="28">
        <f>'vCluster (Imported)'!A4994</f>
        <v>0</v>
      </c>
      <c r="L4994">
        <f t="shared" ref="L4994:L5000" si="471">COUNTIFS(G:G,K4994,$E:$E,$L$1)</f>
        <v>0</v>
      </c>
      <c r="M4994">
        <f t="shared" ref="M4994:M5000" si="472">COUNTIFS(G:G,K4994,$E:$E,$M$1)</f>
        <v>0</v>
      </c>
      <c r="N4994">
        <f t="shared" ref="N4994:N5000" si="473">COUNTIFS(G:G,K4994,$E:$E,$N$1)</f>
        <v>0</v>
      </c>
      <c r="O4994" s="1">
        <f t="shared" ref="O4994:O5000" si="474">COUNTIFS(G:G,K4994,$E:$E,$O$1)</f>
        <v>0</v>
      </c>
      <c r="P4994">
        <f>SUMIFS('vCluster (Imported)'!$G:$G,'vCluster (Imported)'!$A:$A,K4994)</f>
        <v>0</v>
      </c>
      <c r="Q4994">
        <f t="shared" ref="Q4994:Q5000" si="475">IF(L4994&gt;0,P4994,0)</f>
        <v>0</v>
      </c>
    </row>
    <row r="4995" spans="1:17" x14ac:dyDescent="0.3">
      <c r="A4995">
        <f t="shared" si="470"/>
        <v>4995</v>
      </c>
      <c r="B4995" t="str">
        <f>IF(HLOOKUP("Memory",'vInfo (Imported)'!$1:$5000,A4995,FALSE)&gt;0,HLOOKUP("Memory",'vInfo (Imported)'!$1:$5000,A4995,FALSE),"")</f>
        <v/>
      </c>
      <c r="C4995" t="str">
        <f>IF(HLOOKUP("CPUs",'vInfo (Imported)'!$1:$5000,A4995,FALSE)&gt;0,
HLOOKUP("CPUs",'vInfo (Imported)'!$1:$5000,A4995,FALSE),
"")</f>
        <v/>
      </c>
      <c r="D4995" t="str">
        <f>IF(HLOOKUP($D$1,'vInfo (Imported)'!$1:$5000,A4995,FALSE)&gt;0,
HLOOKUP($D$1,'vInfo (Imported)'!$1:$5000,A4995,FALSE),
"")</f>
        <v/>
      </c>
      <c r="E4995" t="str">
        <f>IF(HLOOKUP("Category",'vInfo (Imported)'!$1:$5000,A4995,FALSE)&gt;0,
HLOOKUP("Category",'vInfo (Imported)'!$1:$5000,A4995,FALSE),
"")</f>
        <v/>
      </c>
      <c r="F4995" t="str">
        <f>IF(HLOOKUP("OS according to the configuration file",'vInfo (Imported)'!$1:$5000,A4995,FALSE)&gt;0,
HLOOKUP("OS according to the configuration file",'vInfo (Imported)'!$1:$5000,A4995,FALSE),
"")</f>
        <v/>
      </c>
      <c r="G4995" s="1" t="str">
        <f>IF(HLOOKUP("Cluster",'vInfo (Imported)'!$1:$5000,A4995,FALSE)&gt;0,
HLOOKUP("Cluster",'vInfo (Imported)'!$1:$5000,A4995,FALSE),
"")</f>
        <v/>
      </c>
      <c r="K4995" s="28">
        <f>'vCluster (Imported)'!A4995</f>
        <v>0</v>
      </c>
      <c r="L4995">
        <f t="shared" si="471"/>
        <v>0</v>
      </c>
      <c r="M4995">
        <f t="shared" si="472"/>
        <v>0</v>
      </c>
      <c r="N4995">
        <f t="shared" si="473"/>
        <v>0</v>
      </c>
      <c r="O4995" s="1">
        <f t="shared" si="474"/>
        <v>0</v>
      </c>
      <c r="P4995">
        <f>SUMIFS('vCluster (Imported)'!$G:$G,'vCluster (Imported)'!$A:$A,K4995)</f>
        <v>0</v>
      </c>
      <c r="Q4995">
        <f t="shared" si="475"/>
        <v>0</v>
      </c>
    </row>
    <row r="4996" spans="1:17" x14ac:dyDescent="0.3">
      <c r="A4996">
        <f t="shared" si="470"/>
        <v>4996</v>
      </c>
      <c r="B4996" t="str">
        <f>IF(HLOOKUP("Memory",'vInfo (Imported)'!$1:$5000,A4996,FALSE)&gt;0,HLOOKUP("Memory",'vInfo (Imported)'!$1:$5000,A4996,FALSE),"")</f>
        <v/>
      </c>
      <c r="C4996" t="str">
        <f>IF(HLOOKUP("CPUs",'vInfo (Imported)'!$1:$5000,A4996,FALSE)&gt;0,
HLOOKUP("CPUs",'vInfo (Imported)'!$1:$5000,A4996,FALSE),
"")</f>
        <v/>
      </c>
      <c r="D4996" t="str">
        <f>IF(HLOOKUP($D$1,'vInfo (Imported)'!$1:$5000,A4996,FALSE)&gt;0,
HLOOKUP($D$1,'vInfo (Imported)'!$1:$5000,A4996,FALSE),
"")</f>
        <v/>
      </c>
      <c r="E4996" t="str">
        <f>IF(HLOOKUP("Category",'vInfo (Imported)'!$1:$5000,A4996,FALSE)&gt;0,
HLOOKUP("Category",'vInfo (Imported)'!$1:$5000,A4996,FALSE),
"")</f>
        <v/>
      </c>
      <c r="F4996" t="str">
        <f>IF(HLOOKUP("OS according to the configuration file",'vInfo (Imported)'!$1:$5000,A4996,FALSE)&gt;0,
HLOOKUP("OS according to the configuration file",'vInfo (Imported)'!$1:$5000,A4996,FALSE),
"")</f>
        <v/>
      </c>
      <c r="G4996" s="1" t="str">
        <f>IF(HLOOKUP("Cluster",'vInfo (Imported)'!$1:$5000,A4996,FALSE)&gt;0,
HLOOKUP("Cluster",'vInfo (Imported)'!$1:$5000,A4996,FALSE),
"")</f>
        <v/>
      </c>
      <c r="K4996" s="28">
        <f>'vCluster (Imported)'!A4996</f>
        <v>0</v>
      </c>
      <c r="L4996">
        <f t="shared" si="471"/>
        <v>0</v>
      </c>
      <c r="M4996">
        <f t="shared" si="472"/>
        <v>0</v>
      </c>
      <c r="N4996">
        <f t="shared" si="473"/>
        <v>0</v>
      </c>
      <c r="O4996" s="1">
        <f t="shared" si="474"/>
        <v>0</v>
      </c>
      <c r="P4996">
        <f>SUMIFS('vCluster (Imported)'!$G:$G,'vCluster (Imported)'!$A:$A,K4996)</f>
        <v>0</v>
      </c>
      <c r="Q4996">
        <f t="shared" si="475"/>
        <v>0</v>
      </c>
    </row>
    <row r="4997" spans="1:17" x14ac:dyDescent="0.3">
      <c r="A4997">
        <f t="shared" si="470"/>
        <v>4997</v>
      </c>
      <c r="B4997" t="str">
        <f>IF(HLOOKUP("Memory",'vInfo (Imported)'!$1:$5000,A4997,FALSE)&gt;0,HLOOKUP("Memory",'vInfo (Imported)'!$1:$5000,A4997,FALSE),"")</f>
        <v/>
      </c>
      <c r="C4997" t="str">
        <f>IF(HLOOKUP("CPUs",'vInfo (Imported)'!$1:$5000,A4997,FALSE)&gt;0,
HLOOKUP("CPUs",'vInfo (Imported)'!$1:$5000,A4997,FALSE),
"")</f>
        <v/>
      </c>
      <c r="D4997" t="str">
        <f>IF(HLOOKUP($D$1,'vInfo (Imported)'!$1:$5000,A4997,FALSE)&gt;0,
HLOOKUP($D$1,'vInfo (Imported)'!$1:$5000,A4997,FALSE),
"")</f>
        <v/>
      </c>
      <c r="E4997" t="str">
        <f>IF(HLOOKUP("Category",'vInfo (Imported)'!$1:$5000,A4997,FALSE)&gt;0,
HLOOKUP("Category",'vInfo (Imported)'!$1:$5000,A4997,FALSE),
"")</f>
        <v/>
      </c>
      <c r="F4997" t="str">
        <f>IF(HLOOKUP("OS according to the configuration file",'vInfo (Imported)'!$1:$5000,A4997,FALSE)&gt;0,
HLOOKUP("OS according to the configuration file",'vInfo (Imported)'!$1:$5000,A4997,FALSE),
"")</f>
        <v/>
      </c>
      <c r="G4997" s="1" t="str">
        <f>IF(HLOOKUP("Cluster",'vInfo (Imported)'!$1:$5000,A4997,FALSE)&gt;0,
HLOOKUP("Cluster",'vInfo (Imported)'!$1:$5000,A4997,FALSE),
"")</f>
        <v/>
      </c>
      <c r="K4997" s="28">
        <f>'vCluster (Imported)'!A4997</f>
        <v>0</v>
      </c>
      <c r="L4997">
        <f t="shared" si="471"/>
        <v>0</v>
      </c>
      <c r="M4997">
        <f t="shared" si="472"/>
        <v>0</v>
      </c>
      <c r="N4997">
        <f t="shared" si="473"/>
        <v>0</v>
      </c>
      <c r="O4997" s="1">
        <f t="shared" si="474"/>
        <v>0</v>
      </c>
      <c r="P4997">
        <f>SUMIFS('vCluster (Imported)'!$G:$G,'vCluster (Imported)'!$A:$A,K4997)</f>
        <v>0</v>
      </c>
      <c r="Q4997">
        <f t="shared" si="475"/>
        <v>0</v>
      </c>
    </row>
    <row r="4998" spans="1:17" x14ac:dyDescent="0.3">
      <c r="A4998">
        <f t="shared" si="470"/>
        <v>4998</v>
      </c>
      <c r="B4998" t="str">
        <f>IF(HLOOKUP("Memory",'vInfo (Imported)'!$1:$5000,A4998,FALSE)&gt;0,HLOOKUP("Memory",'vInfo (Imported)'!$1:$5000,A4998,FALSE),"")</f>
        <v/>
      </c>
      <c r="C4998" t="str">
        <f>IF(HLOOKUP("CPUs",'vInfo (Imported)'!$1:$5000,A4998,FALSE)&gt;0,
HLOOKUP("CPUs",'vInfo (Imported)'!$1:$5000,A4998,FALSE),
"")</f>
        <v/>
      </c>
      <c r="D4998" t="str">
        <f>IF(HLOOKUP($D$1,'vInfo (Imported)'!$1:$5000,A4998,FALSE)&gt;0,
HLOOKUP($D$1,'vInfo (Imported)'!$1:$5000,A4998,FALSE),
"")</f>
        <v/>
      </c>
      <c r="E4998" t="str">
        <f>IF(HLOOKUP("Category",'vInfo (Imported)'!$1:$5000,A4998,FALSE)&gt;0,
HLOOKUP("Category",'vInfo (Imported)'!$1:$5000,A4998,FALSE),
"")</f>
        <v/>
      </c>
      <c r="F4998" t="str">
        <f>IF(HLOOKUP("OS according to the configuration file",'vInfo (Imported)'!$1:$5000,A4998,FALSE)&gt;0,
HLOOKUP("OS according to the configuration file",'vInfo (Imported)'!$1:$5000,A4998,FALSE),
"")</f>
        <v/>
      </c>
      <c r="G4998" s="1" t="str">
        <f>IF(HLOOKUP("Cluster",'vInfo (Imported)'!$1:$5000,A4998,FALSE)&gt;0,
HLOOKUP("Cluster",'vInfo (Imported)'!$1:$5000,A4998,FALSE),
"")</f>
        <v/>
      </c>
      <c r="K4998" s="28">
        <f>'vCluster (Imported)'!A4998</f>
        <v>0</v>
      </c>
      <c r="L4998">
        <f t="shared" si="471"/>
        <v>0</v>
      </c>
      <c r="M4998">
        <f t="shared" si="472"/>
        <v>0</v>
      </c>
      <c r="N4998">
        <f t="shared" si="473"/>
        <v>0</v>
      </c>
      <c r="O4998" s="1">
        <f t="shared" si="474"/>
        <v>0</v>
      </c>
      <c r="P4998">
        <f>SUMIFS('vCluster (Imported)'!$G:$G,'vCluster (Imported)'!$A:$A,K4998)</f>
        <v>0</v>
      </c>
      <c r="Q4998">
        <f t="shared" si="475"/>
        <v>0</v>
      </c>
    </row>
    <row r="4999" spans="1:17" x14ac:dyDescent="0.3">
      <c r="A4999">
        <f t="shared" si="470"/>
        <v>4999</v>
      </c>
      <c r="B4999" t="str">
        <f>IF(HLOOKUP("Memory",'vInfo (Imported)'!$1:$5000,A4999,FALSE)&gt;0,HLOOKUP("Memory",'vInfo (Imported)'!$1:$5000,A4999,FALSE),"")</f>
        <v/>
      </c>
      <c r="C4999" t="str">
        <f>IF(HLOOKUP("CPUs",'vInfo (Imported)'!$1:$5000,A4999,FALSE)&gt;0,
HLOOKUP("CPUs",'vInfo (Imported)'!$1:$5000,A4999,FALSE),
"")</f>
        <v/>
      </c>
      <c r="D4999" t="str">
        <f>IF(HLOOKUP($D$1,'vInfo (Imported)'!$1:$5000,A4999,FALSE)&gt;0,
HLOOKUP($D$1,'vInfo (Imported)'!$1:$5000,A4999,FALSE),
"")</f>
        <v/>
      </c>
      <c r="E4999" t="str">
        <f>IF(HLOOKUP("Category",'vInfo (Imported)'!$1:$5000,A4999,FALSE)&gt;0,
HLOOKUP("Category",'vInfo (Imported)'!$1:$5000,A4999,FALSE),
"")</f>
        <v/>
      </c>
      <c r="F4999" t="str">
        <f>IF(HLOOKUP("OS according to the configuration file",'vInfo (Imported)'!$1:$5000,A4999,FALSE)&gt;0,
HLOOKUP("OS according to the configuration file",'vInfo (Imported)'!$1:$5000,A4999,FALSE),
"")</f>
        <v/>
      </c>
      <c r="G4999" s="1" t="str">
        <f>IF(HLOOKUP("Cluster",'vInfo (Imported)'!$1:$5000,A4999,FALSE)&gt;0,
HLOOKUP("Cluster",'vInfo (Imported)'!$1:$5000,A4999,FALSE),
"")</f>
        <v/>
      </c>
      <c r="K4999" s="28">
        <f>'vCluster (Imported)'!A4999</f>
        <v>0</v>
      </c>
      <c r="L4999">
        <f t="shared" si="471"/>
        <v>0</v>
      </c>
      <c r="M4999">
        <f t="shared" si="472"/>
        <v>0</v>
      </c>
      <c r="N4999">
        <f t="shared" si="473"/>
        <v>0</v>
      </c>
      <c r="O4999" s="1">
        <f t="shared" si="474"/>
        <v>0</v>
      </c>
      <c r="P4999">
        <f>SUMIFS('vCluster (Imported)'!$G:$G,'vCluster (Imported)'!$A:$A,K4999)</f>
        <v>0</v>
      </c>
      <c r="Q4999">
        <f t="shared" si="475"/>
        <v>0</v>
      </c>
    </row>
    <row r="5000" spans="1:17" x14ac:dyDescent="0.3">
      <c r="A5000">
        <f t="shared" si="470"/>
        <v>5000</v>
      </c>
      <c r="B5000" t="str">
        <f>IF(HLOOKUP("Memory",'vInfo (Imported)'!$1:$5000,A5000,FALSE)&gt;0,HLOOKUP("Memory",'vInfo (Imported)'!$1:$5000,A5000,FALSE),"")</f>
        <v/>
      </c>
      <c r="C5000" t="str">
        <f>IF(HLOOKUP("CPUs",'vInfo (Imported)'!$1:$5000,A5000,FALSE)&gt;0,
HLOOKUP("CPUs",'vInfo (Imported)'!$1:$5000,A5000,FALSE),
"")</f>
        <v/>
      </c>
      <c r="D5000" t="str">
        <f>IF(HLOOKUP($D$1,'vInfo (Imported)'!$1:$5000,A5000,FALSE)&gt;0,
HLOOKUP($D$1,'vInfo (Imported)'!$1:$5000,A5000,FALSE),
"")</f>
        <v/>
      </c>
      <c r="E5000" t="str">
        <f>IF(HLOOKUP("Category",'vInfo (Imported)'!$1:$5000,A5000,FALSE)&gt;0,
HLOOKUP("Category",'vInfo (Imported)'!$1:$5000,A5000,FALSE),
"")</f>
        <v/>
      </c>
      <c r="F5000" t="str">
        <f>IF(HLOOKUP("OS according to the configuration file",'vInfo (Imported)'!$1:$5000,A5000,FALSE)&gt;0,
HLOOKUP("OS according to the configuration file",'vInfo (Imported)'!$1:$5000,A5000,FALSE),
"")</f>
        <v/>
      </c>
      <c r="G5000" s="1" t="str">
        <f>IF(HLOOKUP("Cluster",'vInfo (Imported)'!$1:$5000,A5000,FALSE)&gt;0,
HLOOKUP("Cluster",'vInfo (Imported)'!$1:$5000,A5000,FALSE),
"")</f>
        <v/>
      </c>
      <c r="K5000" s="28">
        <f>'vCluster (Imported)'!A5000</f>
        <v>0</v>
      </c>
      <c r="L5000">
        <f t="shared" si="471"/>
        <v>0</v>
      </c>
      <c r="M5000">
        <f t="shared" si="472"/>
        <v>0</v>
      </c>
      <c r="N5000">
        <f t="shared" si="473"/>
        <v>0</v>
      </c>
      <c r="O5000" s="1">
        <f t="shared" si="474"/>
        <v>0</v>
      </c>
      <c r="P5000">
        <f>SUMIFS('vCluster (Imported)'!$G:$G,'vCluster (Imported)'!$A:$A,K5000)</f>
        <v>0</v>
      </c>
      <c r="Q5000">
        <f t="shared" si="475"/>
        <v>0</v>
      </c>
    </row>
  </sheetData>
  <sortState xmlns:xlrd2="http://schemas.microsoft.com/office/spreadsheetml/2017/richdata2" ref="S2:S5000">
    <sortCondition descending="1" ref="S2:S5000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561CC-90E4-4CE8-9A0D-F3A494C57B3A}">
  <sheetPr codeName="Sheet28">
    <tabColor rgb="FFC00000"/>
  </sheetPr>
  <dimension ref="A1:AI13"/>
  <sheetViews>
    <sheetView workbookViewId="0">
      <selection activeCell="G27" sqref="G27"/>
    </sheetView>
  </sheetViews>
  <sheetFormatPr defaultColWidth="9.1796875" defaultRowHeight="11.5" x14ac:dyDescent="0.25"/>
  <cols>
    <col min="1" max="1" width="21.36328125" style="66" customWidth="1"/>
    <col min="2" max="2" width="17.26953125" style="66" customWidth="1"/>
    <col min="3" max="3" width="17.6328125" style="66" customWidth="1"/>
    <col min="4" max="4" width="14.453125" style="67" customWidth="1"/>
    <col min="5" max="5" width="22.6328125" style="67" customWidth="1"/>
    <col min="6" max="6" width="13.08984375" style="67" customWidth="1"/>
    <col min="7" max="7" width="18.08984375" style="67" customWidth="1"/>
    <col min="8" max="8" width="20.453125" style="67" customWidth="1"/>
    <col min="9" max="9" width="17.1796875" style="67" customWidth="1"/>
    <col min="10" max="10" width="17.08984375" style="67" customWidth="1"/>
    <col min="11" max="11" width="21.26953125" style="67" customWidth="1"/>
    <col min="12" max="12" width="18.54296875" style="67" customWidth="1"/>
    <col min="13" max="13" width="15.54296875" style="66" customWidth="1"/>
    <col min="14" max="14" width="17.90625" style="67" customWidth="1"/>
    <col min="15" max="15" width="29.1796875" style="66" customWidth="1"/>
    <col min="16" max="16" width="20.1796875" style="66" customWidth="1"/>
    <col min="17" max="17" width="33.90625" style="66" customWidth="1"/>
    <col min="18" max="18" width="23" style="66" customWidth="1"/>
    <col min="19" max="19" width="19.36328125" style="66" customWidth="1"/>
    <col min="20" max="20" width="19.90625" style="66" customWidth="1"/>
    <col min="21" max="21" width="16.7265625" style="67" customWidth="1"/>
    <col min="22" max="22" width="24.08984375" style="67" customWidth="1"/>
    <col min="23" max="23" width="19.54296875" style="67" customWidth="1"/>
    <col min="24" max="24" width="16.453125" style="67" customWidth="1"/>
    <col min="25" max="25" width="18.453125" style="66" customWidth="1"/>
    <col min="26" max="26" width="16.7265625" style="66" customWidth="1"/>
    <col min="27" max="27" width="28.453125" style="66" customWidth="1"/>
    <col min="28" max="28" width="21.453125" style="67" customWidth="1"/>
    <col min="29" max="29" width="17.08984375" style="66" customWidth="1"/>
    <col min="30" max="30" width="25.26953125" style="66" customWidth="1"/>
    <col min="31" max="31" width="32.1796875" style="67" customWidth="1"/>
    <col min="32" max="32" width="13.7265625" style="66" customWidth="1"/>
    <col min="33" max="33" width="55.90625" style="66" customWidth="1"/>
    <col min="34" max="35" width="26.36328125" style="66" customWidth="1"/>
    <col min="36" max="36" width="9.1796875" style="65" customWidth="1"/>
    <col min="37" max="16384" width="9.1796875" style="65"/>
  </cols>
  <sheetData>
    <row r="1" spans="1:35" x14ac:dyDescent="0.25">
      <c r="A1" s="61" t="s">
        <v>355</v>
      </c>
      <c r="B1" s="61" t="s">
        <v>204</v>
      </c>
      <c r="C1" s="61" t="s">
        <v>356</v>
      </c>
      <c r="D1" s="62" t="s">
        <v>357</v>
      </c>
      <c r="E1" s="62" t="s">
        <v>358</v>
      </c>
      <c r="F1" s="62" t="s">
        <v>359</v>
      </c>
      <c r="G1" s="62" t="s">
        <v>360</v>
      </c>
      <c r="H1" s="62" t="s">
        <v>361</v>
      </c>
      <c r="I1" s="62" t="s">
        <v>362</v>
      </c>
      <c r="J1" s="62" t="s">
        <v>363</v>
      </c>
      <c r="K1" s="62" t="s">
        <v>364</v>
      </c>
      <c r="L1" s="62" t="s">
        <v>365</v>
      </c>
      <c r="M1" s="61" t="s">
        <v>366</v>
      </c>
      <c r="N1" s="62" t="s">
        <v>367</v>
      </c>
      <c r="O1" s="61" t="s">
        <v>368</v>
      </c>
      <c r="P1" s="61" t="s">
        <v>369</v>
      </c>
      <c r="Q1" s="61" t="s">
        <v>370</v>
      </c>
      <c r="R1" s="61" t="s">
        <v>371</v>
      </c>
      <c r="S1" s="61" t="s">
        <v>372</v>
      </c>
      <c r="T1" s="61" t="s">
        <v>373</v>
      </c>
      <c r="U1" s="62" t="s">
        <v>374</v>
      </c>
      <c r="V1" s="62" t="s">
        <v>375</v>
      </c>
      <c r="W1" s="62" t="s">
        <v>376</v>
      </c>
      <c r="X1" s="62" t="s">
        <v>377</v>
      </c>
      <c r="Y1" s="61" t="s">
        <v>378</v>
      </c>
      <c r="Z1" s="61" t="s">
        <v>379</v>
      </c>
      <c r="AA1" s="61" t="s">
        <v>380</v>
      </c>
      <c r="AB1" s="62" t="s">
        <v>381</v>
      </c>
      <c r="AC1" s="61" t="s">
        <v>382</v>
      </c>
      <c r="AD1" s="61" t="s">
        <v>383</v>
      </c>
      <c r="AE1" s="62" t="s">
        <v>384</v>
      </c>
      <c r="AF1" s="61" t="s">
        <v>259</v>
      </c>
      <c r="AG1" s="61" t="s">
        <v>385</v>
      </c>
      <c r="AH1" s="61" t="s">
        <v>261</v>
      </c>
      <c r="AI1" s="61" t="s">
        <v>262</v>
      </c>
    </row>
    <row r="2" spans="1:35" x14ac:dyDescent="0.25">
      <c r="A2" s="66" t="s">
        <v>476</v>
      </c>
      <c r="B2" s="66" t="s">
        <v>263</v>
      </c>
      <c r="C2" s="66" t="s">
        <v>263</v>
      </c>
      <c r="D2" s="67">
        <v>2</v>
      </c>
      <c r="E2" s="67">
        <v>2</v>
      </c>
      <c r="F2" s="67">
        <v>83168</v>
      </c>
      <c r="G2" s="67">
        <v>32</v>
      </c>
      <c r="H2" s="67">
        <v>64</v>
      </c>
      <c r="I2" s="67">
        <v>71664</v>
      </c>
      <c r="J2" s="67">
        <v>523844</v>
      </c>
      <c r="K2" s="67">
        <v>500758</v>
      </c>
      <c r="L2" s="67">
        <v>1</v>
      </c>
      <c r="AF2" s="66" t="s">
        <v>629</v>
      </c>
      <c r="AH2" s="66" t="s">
        <v>417</v>
      </c>
      <c r="AI2" s="66" t="s">
        <v>417</v>
      </c>
    </row>
    <row r="3" spans="1:35" x14ac:dyDescent="0.25">
      <c r="A3" s="66" t="s">
        <v>537</v>
      </c>
      <c r="B3" s="66" t="s">
        <v>263</v>
      </c>
      <c r="C3" s="66" t="s">
        <v>263</v>
      </c>
      <c r="D3" s="67">
        <v>3</v>
      </c>
      <c r="E3" s="67">
        <v>3</v>
      </c>
      <c r="F3" s="67">
        <v>280044</v>
      </c>
      <c r="G3" s="67">
        <v>108</v>
      </c>
      <c r="H3" s="67">
        <v>216</v>
      </c>
      <c r="I3" s="67">
        <v>252846</v>
      </c>
      <c r="J3" s="67">
        <v>785269</v>
      </c>
      <c r="K3" s="67">
        <v>746489</v>
      </c>
      <c r="L3" s="67">
        <v>549</v>
      </c>
      <c r="AF3" s="66" t="s">
        <v>630</v>
      </c>
      <c r="AH3" s="66" t="s">
        <v>417</v>
      </c>
      <c r="AI3" s="66" t="s">
        <v>417</v>
      </c>
    </row>
    <row r="4" spans="1:35" x14ac:dyDescent="0.25">
      <c r="A4" s="66" t="s">
        <v>525</v>
      </c>
      <c r="B4" s="66" t="s">
        <v>263</v>
      </c>
      <c r="C4" s="66" t="s">
        <v>263</v>
      </c>
      <c r="D4" s="67">
        <v>3</v>
      </c>
      <c r="E4" s="67">
        <v>3</v>
      </c>
      <c r="F4" s="67">
        <v>124768</v>
      </c>
      <c r="G4" s="67">
        <v>48</v>
      </c>
      <c r="H4" s="67">
        <v>96</v>
      </c>
      <c r="I4" s="67">
        <v>107496</v>
      </c>
      <c r="J4" s="67">
        <v>785766</v>
      </c>
      <c r="K4" s="67">
        <v>750699</v>
      </c>
      <c r="L4" s="67">
        <v>1270</v>
      </c>
      <c r="AF4" s="66" t="s">
        <v>631</v>
      </c>
      <c r="AH4" s="66" t="s">
        <v>417</v>
      </c>
      <c r="AI4" s="66" t="s">
        <v>417</v>
      </c>
    </row>
    <row r="5" spans="1:35" x14ac:dyDescent="0.25">
      <c r="A5" s="66" t="s">
        <v>513</v>
      </c>
      <c r="B5" s="66" t="s">
        <v>263</v>
      </c>
      <c r="C5" s="66" t="s">
        <v>263</v>
      </c>
      <c r="D5" s="67">
        <v>2</v>
      </c>
      <c r="E5" s="67">
        <v>2</v>
      </c>
      <c r="F5" s="67">
        <v>186696</v>
      </c>
      <c r="G5" s="67">
        <v>72</v>
      </c>
      <c r="H5" s="67">
        <v>144</v>
      </c>
      <c r="I5" s="67">
        <v>168564</v>
      </c>
      <c r="J5" s="67">
        <v>1047810</v>
      </c>
      <c r="K5" s="67">
        <v>1014657</v>
      </c>
      <c r="L5" s="67">
        <v>3</v>
      </c>
      <c r="AF5" s="66" t="s">
        <v>632</v>
      </c>
      <c r="AH5" s="66" t="s">
        <v>417</v>
      </c>
      <c r="AI5" s="66" t="s">
        <v>417</v>
      </c>
    </row>
    <row r="6" spans="1:35" x14ac:dyDescent="0.25">
      <c r="A6" s="66" t="s">
        <v>490</v>
      </c>
      <c r="B6" s="66" t="s">
        <v>263</v>
      </c>
      <c r="C6" s="66" t="s">
        <v>263</v>
      </c>
      <c r="D6" s="67">
        <v>3</v>
      </c>
      <c r="E6" s="67">
        <v>3</v>
      </c>
      <c r="F6" s="67">
        <v>226260</v>
      </c>
      <c r="G6" s="67">
        <v>108</v>
      </c>
      <c r="H6" s="67">
        <v>216</v>
      </c>
      <c r="I6" s="67">
        <v>204150</v>
      </c>
      <c r="J6" s="67">
        <v>1572582</v>
      </c>
      <c r="K6" s="67">
        <v>1520230</v>
      </c>
      <c r="L6" s="67">
        <v>0</v>
      </c>
      <c r="AF6" s="66" t="s">
        <v>633</v>
      </c>
      <c r="AH6" s="66" t="s">
        <v>417</v>
      </c>
      <c r="AI6" s="66" t="s">
        <v>417</v>
      </c>
    </row>
    <row r="7" spans="1:35" x14ac:dyDescent="0.25">
      <c r="A7" s="66" t="s">
        <v>403</v>
      </c>
      <c r="B7" s="66" t="s">
        <v>263</v>
      </c>
      <c r="C7" s="66" t="s">
        <v>263</v>
      </c>
      <c r="D7" s="67">
        <v>5</v>
      </c>
      <c r="E7" s="67">
        <v>0</v>
      </c>
      <c r="F7" s="67">
        <v>263900</v>
      </c>
      <c r="G7" s="67">
        <v>100</v>
      </c>
      <c r="H7" s="67">
        <v>200</v>
      </c>
      <c r="I7" s="67">
        <v>0</v>
      </c>
      <c r="J7" s="67">
        <v>1572636</v>
      </c>
      <c r="K7" s="67">
        <v>0</v>
      </c>
      <c r="L7" s="67">
        <v>0</v>
      </c>
      <c r="AF7" s="66" t="s">
        <v>634</v>
      </c>
      <c r="AH7" s="66" t="s">
        <v>417</v>
      </c>
      <c r="AI7" s="66" t="s">
        <v>417</v>
      </c>
    </row>
    <row r="8" spans="1:35" x14ac:dyDescent="0.25">
      <c r="A8" s="66" t="s">
        <v>458</v>
      </c>
      <c r="B8" s="66" t="s">
        <v>263</v>
      </c>
      <c r="C8" s="66" t="s">
        <v>263</v>
      </c>
      <c r="D8" s="67">
        <v>3</v>
      </c>
      <c r="E8" s="67">
        <v>3</v>
      </c>
      <c r="F8" s="67">
        <v>226260</v>
      </c>
      <c r="G8" s="67">
        <v>108</v>
      </c>
      <c r="H8" s="67">
        <v>216</v>
      </c>
      <c r="I8" s="67">
        <v>204150</v>
      </c>
      <c r="J8" s="67">
        <v>1572576</v>
      </c>
      <c r="K8" s="67">
        <v>1518367</v>
      </c>
      <c r="L8" s="67">
        <v>48</v>
      </c>
      <c r="AF8" s="66" t="s">
        <v>635</v>
      </c>
      <c r="AH8" s="66" t="s">
        <v>417</v>
      </c>
      <c r="AI8" s="66" t="s">
        <v>417</v>
      </c>
    </row>
    <row r="9" spans="1:35" x14ac:dyDescent="0.25">
      <c r="A9" s="66" t="s">
        <v>558</v>
      </c>
      <c r="B9" s="66" t="s">
        <v>263</v>
      </c>
      <c r="C9" s="66" t="s">
        <v>263</v>
      </c>
      <c r="D9" s="67">
        <v>2</v>
      </c>
      <c r="E9" s="67">
        <v>2</v>
      </c>
      <c r="F9" s="67">
        <v>95960</v>
      </c>
      <c r="G9" s="67">
        <v>40</v>
      </c>
      <c r="H9" s="67">
        <v>80</v>
      </c>
      <c r="I9" s="67">
        <v>83752</v>
      </c>
      <c r="J9" s="67">
        <v>523844</v>
      </c>
      <c r="K9" s="67">
        <v>500562</v>
      </c>
      <c r="L9" s="67">
        <v>8</v>
      </c>
      <c r="AF9" s="66" t="s">
        <v>636</v>
      </c>
      <c r="AH9" s="66" t="s">
        <v>417</v>
      </c>
      <c r="AI9" s="66" t="s">
        <v>417</v>
      </c>
    </row>
    <row r="10" spans="1:35" x14ac:dyDescent="0.25">
      <c r="A10" s="66" t="s">
        <v>550</v>
      </c>
      <c r="B10" s="66" t="s">
        <v>263</v>
      </c>
      <c r="C10" s="66" t="s">
        <v>263</v>
      </c>
      <c r="D10" s="67">
        <v>2</v>
      </c>
      <c r="E10" s="67">
        <v>2</v>
      </c>
      <c r="F10" s="67">
        <v>165168</v>
      </c>
      <c r="G10" s="67">
        <v>72</v>
      </c>
      <c r="H10" s="67">
        <v>144</v>
      </c>
      <c r="I10" s="67">
        <v>149112</v>
      </c>
      <c r="J10" s="67">
        <v>523531</v>
      </c>
      <c r="K10" s="67">
        <v>497861</v>
      </c>
      <c r="L10" s="67">
        <v>15</v>
      </c>
      <c r="AF10" s="66" t="s">
        <v>637</v>
      </c>
      <c r="AH10" s="66" t="s">
        <v>417</v>
      </c>
      <c r="AI10" s="66" t="s">
        <v>417</v>
      </c>
    </row>
    <row r="11" spans="1:35" x14ac:dyDescent="0.25">
      <c r="A11" s="66" t="s">
        <v>503</v>
      </c>
      <c r="B11" s="66" t="s">
        <v>263</v>
      </c>
      <c r="C11" s="66" t="s">
        <v>263</v>
      </c>
      <c r="D11" s="67">
        <v>2</v>
      </c>
      <c r="E11" s="67">
        <v>2</v>
      </c>
      <c r="F11" s="67">
        <v>165168</v>
      </c>
      <c r="G11" s="67">
        <v>72</v>
      </c>
      <c r="H11" s="67">
        <v>144</v>
      </c>
      <c r="I11" s="67">
        <v>149112</v>
      </c>
      <c r="J11" s="67">
        <v>523527</v>
      </c>
      <c r="K11" s="67">
        <v>496264</v>
      </c>
      <c r="L11" s="67">
        <v>5</v>
      </c>
      <c r="AF11" s="66" t="s">
        <v>638</v>
      </c>
      <c r="AH11" s="66" t="s">
        <v>417</v>
      </c>
      <c r="AI11" s="66" t="s">
        <v>417</v>
      </c>
    </row>
    <row r="12" spans="1:35" x14ac:dyDescent="0.25">
      <c r="A12" s="66" t="s">
        <v>595</v>
      </c>
      <c r="B12" s="66" t="s">
        <v>263</v>
      </c>
      <c r="C12" s="66" t="s">
        <v>263</v>
      </c>
      <c r="D12" s="67">
        <v>2</v>
      </c>
      <c r="E12" s="67">
        <v>2</v>
      </c>
      <c r="F12" s="67">
        <v>150840</v>
      </c>
      <c r="G12" s="67">
        <v>72</v>
      </c>
      <c r="H12" s="67">
        <v>144</v>
      </c>
      <c r="I12" s="67">
        <v>136100</v>
      </c>
      <c r="J12" s="67">
        <v>1048388</v>
      </c>
      <c r="K12" s="67">
        <v>1013438</v>
      </c>
      <c r="L12" s="67">
        <v>15</v>
      </c>
      <c r="AF12" s="66" t="s">
        <v>639</v>
      </c>
      <c r="AH12" s="66" t="s">
        <v>417</v>
      </c>
      <c r="AI12" s="66" t="s">
        <v>417</v>
      </c>
    </row>
    <row r="13" spans="1:35" x14ac:dyDescent="0.25">
      <c r="A13" s="66" t="s">
        <v>436</v>
      </c>
      <c r="B13" s="66" t="s">
        <v>263</v>
      </c>
      <c r="C13" s="66" t="s">
        <v>263</v>
      </c>
      <c r="D13" s="67">
        <v>8</v>
      </c>
      <c r="E13" s="67">
        <v>6</v>
      </c>
      <c r="F13" s="67">
        <v>606720</v>
      </c>
      <c r="G13" s="67">
        <v>256</v>
      </c>
      <c r="H13" s="67">
        <v>512</v>
      </c>
      <c r="I13" s="67">
        <v>435627</v>
      </c>
      <c r="J13" s="67">
        <v>4191805</v>
      </c>
      <c r="K13" s="67">
        <v>3040897</v>
      </c>
      <c r="L13" s="67">
        <v>1151</v>
      </c>
      <c r="AF13" s="66" t="s">
        <v>640</v>
      </c>
      <c r="AH13" s="66" t="s">
        <v>417</v>
      </c>
      <c r="AI13" s="66" t="s">
        <v>417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1">
    <tabColor rgb="FFC00000"/>
  </sheetPr>
  <dimension ref="A1:BJ40"/>
  <sheetViews>
    <sheetView workbookViewId="0">
      <selection sqref="A1:XFD1048576"/>
    </sheetView>
  </sheetViews>
  <sheetFormatPr defaultColWidth="9.1796875" defaultRowHeight="11.5" x14ac:dyDescent="0.25"/>
  <cols>
    <col min="1" max="1" width="29.453125" style="66" customWidth="1"/>
    <col min="2" max="2" width="19.26953125" style="66" customWidth="1"/>
    <col min="3" max="3" width="21.36328125" style="66" customWidth="1"/>
    <col min="4" max="4" width="17.26953125" style="66" customWidth="1"/>
    <col min="5" max="5" width="24.90625" style="66" customWidth="1"/>
    <col min="6" max="6" width="23.453125" style="66" customWidth="1"/>
    <col min="7" max="7" width="29.1796875" style="66" customWidth="1"/>
    <col min="8" max="8" width="41.26953125" style="66" customWidth="1"/>
    <col min="9" max="9" width="10.453125" style="67" customWidth="1"/>
    <col min="10" max="10" width="16.54296875" style="66" customWidth="1"/>
    <col min="11" max="11" width="13.7265625" style="66" customWidth="1"/>
    <col min="12" max="12" width="10.54296875" style="67" customWidth="1"/>
    <col min="13" max="13" width="18.1796875" style="67" customWidth="1"/>
    <col min="14" max="14" width="12.08984375" style="67" customWidth="1"/>
    <col min="15" max="15" width="17.54296875" style="67" customWidth="1"/>
    <col min="16" max="16" width="14.36328125" style="67" customWidth="1"/>
    <col min="17" max="17" width="21.36328125" style="67" customWidth="1"/>
    <col min="18" max="18" width="12.08984375" style="67" customWidth="1"/>
    <col min="19" max="19" width="11.26953125" style="67" customWidth="1"/>
    <col min="20" max="20" width="11.7265625" style="67" customWidth="1"/>
    <col min="21" max="21" width="15.6328125" style="67" customWidth="1"/>
    <col min="22" max="22" width="10.54296875" style="67" customWidth="1"/>
    <col min="23" max="23" width="34.08984375" style="68" customWidth="1"/>
    <col min="24" max="24" width="12.6328125" style="67" customWidth="1"/>
    <col min="25" max="25" width="34.08984375" style="68" customWidth="1"/>
    <col min="26" max="26" width="10" style="67" customWidth="1"/>
    <col min="27" max="27" width="21.26953125" style="67" customWidth="1"/>
    <col min="28" max="28" width="25.1796875" style="67" customWidth="1"/>
    <col min="29" max="29" width="25.90625" style="67" customWidth="1"/>
    <col min="30" max="30" width="20.453125" style="66" customWidth="1"/>
    <col min="31" max="31" width="28.54296875" style="66" customWidth="1"/>
    <col min="32" max="32" width="16.1796875" style="66" customWidth="1"/>
    <col min="33" max="33" width="16.7265625" style="66" customWidth="1"/>
    <col min="34" max="34" width="37.6328125" style="66" customWidth="1"/>
    <col min="35" max="35" width="18.453125" style="66" customWidth="1"/>
    <col min="36" max="36" width="16.26953125" style="66" customWidth="1"/>
    <col min="37" max="37" width="34.6328125" style="66" customWidth="1"/>
    <col min="38" max="38" width="31" style="66" customWidth="1"/>
    <col min="39" max="39" width="22" style="66" customWidth="1"/>
    <col min="40" max="40" width="32.54296875" style="66" customWidth="1"/>
    <col min="41" max="41" width="18.81640625" style="69" customWidth="1"/>
    <col min="42" max="42" width="53.36328125" style="66" customWidth="1"/>
    <col min="43" max="43" width="9.90625" style="66" customWidth="1"/>
    <col min="44" max="44" width="17" style="66" customWidth="1"/>
    <col min="45" max="45" width="27.36328125" style="66" customWidth="1"/>
    <col min="46" max="46" width="74.81640625" style="66" customWidth="1"/>
    <col min="47" max="47" width="18" style="66" customWidth="1"/>
    <col min="48" max="48" width="14.54296875" style="66" customWidth="1"/>
    <col min="49" max="49" width="20.7265625" style="66" customWidth="1"/>
    <col min="50" max="50" width="15.1796875" style="66" customWidth="1"/>
    <col min="51" max="51" width="11.453125" style="66" customWidth="1"/>
    <col min="52" max="52" width="23.36328125" style="66" customWidth="1"/>
    <col min="53" max="53" width="18.08984375" style="66" customWidth="1"/>
    <col min="54" max="54" width="15.36328125" style="66" customWidth="1"/>
    <col min="55" max="55" width="22.90625" style="66" customWidth="1"/>
    <col min="56" max="56" width="16.90625" style="66" customWidth="1"/>
    <col min="57" max="57" width="17.36328125" style="66" customWidth="1"/>
    <col min="58" max="58" width="18.81640625" style="69" customWidth="1"/>
    <col min="59" max="59" width="13.7265625" style="66" customWidth="1"/>
    <col min="60" max="60" width="32" style="66" customWidth="1"/>
    <col min="61" max="62" width="26.36328125" style="66" customWidth="1"/>
    <col min="63" max="63" width="9.1796875" style="65" customWidth="1"/>
    <col min="64" max="16384" width="9.1796875" style="65"/>
  </cols>
  <sheetData>
    <row r="1" spans="1:62" x14ac:dyDescent="0.25">
      <c r="A1" s="61" t="s">
        <v>202</v>
      </c>
      <c r="B1" s="61" t="s">
        <v>203</v>
      </c>
      <c r="C1" s="61" t="s">
        <v>54</v>
      </c>
      <c r="D1" s="61" t="s">
        <v>204</v>
      </c>
      <c r="E1" s="61" t="s">
        <v>205</v>
      </c>
      <c r="F1" s="61" t="s">
        <v>206</v>
      </c>
      <c r="G1" s="61" t="s">
        <v>207</v>
      </c>
      <c r="H1" s="61" t="s">
        <v>208</v>
      </c>
      <c r="I1" s="62" t="s">
        <v>209</v>
      </c>
      <c r="J1" s="61" t="s">
        <v>210</v>
      </c>
      <c r="K1" s="61" t="s">
        <v>211</v>
      </c>
      <c r="L1" s="62" t="s">
        <v>212</v>
      </c>
      <c r="M1" s="62" t="s">
        <v>213</v>
      </c>
      <c r="N1" s="62" t="s">
        <v>214</v>
      </c>
      <c r="O1" s="62" t="s">
        <v>215</v>
      </c>
      <c r="P1" s="62" t="s">
        <v>216</v>
      </c>
      <c r="Q1" s="62" t="s">
        <v>217</v>
      </c>
      <c r="R1" s="62" t="s">
        <v>218</v>
      </c>
      <c r="S1" s="62" t="s">
        <v>219</v>
      </c>
      <c r="T1" s="62" t="s">
        <v>220</v>
      </c>
      <c r="U1" s="62" t="s">
        <v>221</v>
      </c>
      <c r="V1" s="62" t="s">
        <v>222</v>
      </c>
      <c r="W1" s="63" t="s">
        <v>223</v>
      </c>
      <c r="X1" s="62" t="s">
        <v>224</v>
      </c>
      <c r="Y1" s="63" t="s">
        <v>225</v>
      </c>
      <c r="Z1" s="62" t="s">
        <v>226</v>
      </c>
      <c r="AA1" s="62" t="s">
        <v>227</v>
      </c>
      <c r="AB1" s="62" t="s">
        <v>228</v>
      </c>
      <c r="AC1" s="62" t="s">
        <v>229</v>
      </c>
      <c r="AD1" s="61" t="s">
        <v>230</v>
      </c>
      <c r="AE1" s="61" t="s">
        <v>231</v>
      </c>
      <c r="AF1" s="61" t="s">
        <v>232</v>
      </c>
      <c r="AG1" s="61" t="s">
        <v>233</v>
      </c>
      <c r="AH1" s="61" t="s">
        <v>234</v>
      </c>
      <c r="AI1" s="61" t="s">
        <v>235</v>
      </c>
      <c r="AJ1" s="61" t="s">
        <v>236</v>
      </c>
      <c r="AK1" s="61" t="s">
        <v>237</v>
      </c>
      <c r="AL1" s="61" t="s">
        <v>238</v>
      </c>
      <c r="AM1" s="61" t="s">
        <v>239</v>
      </c>
      <c r="AN1" s="61" t="s">
        <v>240</v>
      </c>
      <c r="AO1" s="64" t="s">
        <v>241</v>
      </c>
      <c r="AP1" s="61" t="s">
        <v>242</v>
      </c>
      <c r="AQ1" s="61" t="s">
        <v>243</v>
      </c>
      <c r="AR1" s="61" t="s">
        <v>244</v>
      </c>
      <c r="AS1" s="61" t="s">
        <v>245</v>
      </c>
      <c r="AT1" s="61" t="s">
        <v>246</v>
      </c>
      <c r="AU1" s="61" t="s">
        <v>247</v>
      </c>
      <c r="AV1" s="61" t="s">
        <v>248</v>
      </c>
      <c r="AW1" s="61" t="s">
        <v>249</v>
      </c>
      <c r="AX1" s="61" t="s">
        <v>250</v>
      </c>
      <c r="AY1" s="61" t="s">
        <v>251</v>
      </c>
      <c r="AZ1" s="61" t="s">
        <v>252</v>
      </c>
      <c r="BA1" s="61" t="s">
        <v>253</v>
      </c>
      <c r="BB1" s="61" t="s">
        <v>254</v>
      </c>
      <c r="BC1" s="61" t="s">
        <v>255</v>
      </c>
      <c r="BD1" s="61" t="s">
        <v>256</v>
      </c>
      <c r="BE1" s="61" t="s">
        <v>257</v>
      </c>
      <c r="BF1" s="64" t="s">
        <v>258</v>
      </c>
      <c r="BG1" s="61" t="s">
        <v>259</v>
      </c>
      <c r="BH1" s="61" t="s">
        <v>260</v>
      </c>
      <c r="BI1" s="61" t="s">
        <v>261</v>
      </c>
      <c r="BJ1" s="61" t="s">
        <v>262</v>
      </c>
    </row>
    <row r="2" spans="1:62" x14ac:dyDescent="0.25">
      <c r="A2" s="66" t="s">
        <v>401</v>
      </c>
      <c r="B2" s="66" t="s">
        <v>402</v>
      </c>
      <c r="C2" s="66" t="s">
        <v>403</v>
      </c>
      <c r="D2" s="66" t="s">
        <v>263</v>
      </c>
      <c r="E2" s="66" t="s">
        <v>265</v>
      </c>
      <c r="F2" s="66" t="s">
        <v>264</v>
      </c>
      <c r="H2" s="66" t="s">
        <v>404</v>
      </c>
      <c r="I2" s="67">
        <v>2199</v>
      </c>
      <c r="J2" s="66" t="s">
        <v>265</v>
      </c>
      <c r="K2" s="66" t="s">
        <v>265</v>
      </c>
      <c r="L2" s="67">
        <v>2</v>
      </c>
      <c r="M2" s="67">
        <v>10</v>
      </c>
      <c r="N2" s="67">
        <v>20</v>
      </c>
      <c r="O2" s="67">
        <v>0</v>
      </c>
      <c r="P2" s="67">
        <v>262098</v>
      </c>
      <c r="Q2" s="67">
        <v>1</v>
      </c>
      <c r="R2" s="67">
        <v>0</v>
      </c>
      <c r="S2" s="67">
        <v>12</v>
      </c>
      <c r="T2" s="67">
        <v>7</v>
      </c>
      <c r="U2" s="67">
        <v>0</v>
      </c>
      <c r="V2" s="67">
        <v>0</v>
      </c>
      <c r="W2" s="68">
        <v>0</v>
      </c>
      <c r="X2" s="67">
        <v>0</v>
      </c>
      <c r="Y2" s="68">
        <v>0</v>
      </c>
      <c r="Z2" s="67">
        <v>0</v>
      </c>
      <c r="AA2" s="67">
        <v>0</v>
      </c>
      <c r="AB2" s="67">
        <v>0</v>
      </c>
      <c r="AC2" s="67">
        <v>0</v>
      </c>
      <c r="AD2" s="66" t="s">
        <v>265</v>
      </c>
      <c r="AE2" s="66" t="s">
        <v>265</v>
      </c>
      <c r="AG2" s="66" t="s">
        <v>405</v>
      </c>
      <c r="AH2" s="66" t="s">
        <v>406</v>
      </c>
      <c r="AI2" s="66">
        <v>1</v>
      </c>
      <c r="AJ2" s="66">
        <v>1</v>
      </c>
      <c r="AK2" s="66" t="s">
        <v>268</v>
      </c>
      <c r="AL2" s="66" t="s">
        <v>407</v>
      </c>
      <c r="AM2" s="66" t="s">
        <v>269</v>
      </c>
      <c r="AN2" s="66" t="s">
        <v>408</v>
      </c>
      <c r="AO2" s="69">
        <v>44857.295636574097</v>
      </c>
      <c r="AP2" s="66" t="s">
        <v>409</v>
      </c>
      <c r="AQ2" s="66" t="s">
        <v>264</v>
      </c>
      <c r="AR2" s="66" t="s">
        <v>410</v>
      </c>
      <c r="AS2" s="66" t="s">
        <v>410</v>
      </c>
      <c r="AT2" s="66" t="s">
        <v>411</v>
      </c>
      <c r="AU2" s="66" t="s">
        <v>265</v>
      </c>
      <c r="AV2" s="66" t="s">
        <v>270</v>
      </c>
      <c r="AW2" s="66" t="s">
        <v>270</v>
      </c>
      <c r="AX2" s="66">
        <v>0</v>
      </c>
      <c r="AY2" s="66" t="s">
        <v>271</v>
      </c>
      <c r="AZ2" s="66" t="s">
        <v>412</v>
      </c>
      <c r="BB2" s="66" t="s">
        <v>413</v>
      </c>
      <c r="BC2" s="66" t="s">
        <v>414</v>
      </c>
      <c r="BE2" s="73" t="s">
        <v>415</v>
      </c>
      <c r="BF2" s="69">
        <v>43804.791666666701</v>
      </c>
      <c r="BG2" s="66" t="s">
        <v>416</v>
      </c>
      <c r="BI2" s="66" t="s">
        <v>417</v>
      </c>
      <c r="BJ2" s="66" t="s">
        <v>417</v>
      </c>
    </row>
    <row r="3" spans="1:62" x14ac:dyDescent="0.25">
      <c r="A3" s="66" t="s">
        <v>418</v>
      </c>
      <c r="B3" s="66" t="s">
        <v>402</v>
      </c>
      <c r="D3" s="66" t="s">
        <v>263</v>
      </c>
      <c r="E3" s="66" t="s">
        <v>264</v>
      </c>
      <c r="F3" s="66" t="s">
        <v>264</v>
      </c>
      <c r="H3" s="66" t="s">
        <v>404</v>
      </c>
      <c r="I3" s="67">
        <v>2199</v>
      </c>
      <c r="J3" s="66" t="s">
        <v>265</v>
      </c>
      <c r="K3" s="66" t="s">
        <v>265</v>
      </c>
      <c r="L3" s="67">
        <v>2</v>
      </c>
      <c r="M3" s="67">
        <v>10</v>
      </c>
      <c r="N3" s="67">
        <v>20</v>
      </c>
      <c r="O3" s="67">
        <v>0</v>
      </c>
      <c r="P3" s="67">
        <v>262098</v>
      </c>
      <c r="Q3" s="67">
        <v>7</v>
      </c>
      <c r="R3" s="67">
        <v>0</v>
      </c>
      <c r="S3" s="67">
        <v>13</v>
      </c>
      <c r="T3" s="67">
        <v>6</v>
      </c>
      <c r="U3" s="67">
        <v>2</v>
      </c>
      <c r="V3" s="67">
        <v>2</v>
      </c>
      <c r="W3" s="68">
        <v>0.1</v>
      </c>
      <c r="X3" s="67">
        <v>16</v>
      </c>
      <c r="Y3" s="68">
        <v>0.8</v>
      </c>
      <c r="Z3" s="67">
        <v>16384</v>
      </c>
      <c r="AA3" s="67">
        <v>736</v>
      </c>
      <c r="AB3" s="67">
        <v>0</v>
      </c>
      <c r="AC3" s="67">
        <v>0</v>
      </c>
      <c r="AD3" s="66" t="s">
        <v>265</v>
      </c>
      <c r="AE3" s="66" t="s">
        <v>265</v>
      </c>
      <c r="AG3" s="66" t="s">
        <v>405</v>
      </c>
      <c r="AH3" s="66" t="s">
        <v>406</v>
      </c>
      <c r="AI3" s="66">
        <v>1</v>
      </c>
      <c r="AJ3" s="66">
        <v>1</v>
      </c>
      <c r="AK3" s="66" t="s">
        <v>268</v>
      </c>
      <c r="AL3" s="66" t="s">
        <v>407</v>
      </c>
      <c r="AM3" s="66" t="s">
        <v>269</v>
      </c>
      <c r="AN3" s="66" t="s">
        <v>408</v>
      </c>
      <c r="AO3" s="69">
        <v>44857.295717592599</v>
      </c>
      <c r="AP3" s="66" t="s">
        <v>409</v>
      </c>
      <c r="AQ3" s="66" t="s">
        <v>264</v>
      </c>
      <c r="AR3" s="66" t="s">
        <v>410</v>
      </c>
      <c r="AS3" s="66" t="s">
        <v>410</v>
      </c>
      <c r="AT3" s="66" t="s">
        <v>411</v>
      </c>
      <c r="AU3" s="66" t="s">
        <v>265</v>
      </c>
      <c r="AV3" s="66" t="s">
        <v>270</v>
      </c>
      <c r="AW3" s="66" t="s">
        <v>270</v>
      </c>
      <c r="AX3" s="66">
        <v>0</v>
      </c>
      <c r="AY3" s="66" t="s">
        <v>271</v>
      </c>
      <c r="AZ3" s="66" t="s">
        <v>412</v>
      </c>
      <c r="BB3" s="66" t="s">
        <v>419</v>
      </c>
      <c r="BC3" s="66" t="s">
        <v>414</v>
      </c>
      <c r="BE3" s="73" t="s">
        <v>415</v>
      </c>
      <c r="BF3" s="69">
        <v>43804.791666666701</v>
      </c>
      <c r="BG3" s="66" t="s">
        <v>420</v>
      </c>
      <c r="BI3" s="66" t="s">
        <v>417</v>
      </c>
      <c r="BJ3" s="66" t="s">
        <v>417</v>
      </c>
    </row>
    <row r="4" spans="1:62" x14ac:dyDescent="0.25">
      <c r="A4" s="66" t="s">
        <v>421</v>
      </c>
      <c r="B4" s="66" t="s">
        <v>402</v>
      </c>
      <c r="C4" s="66" t="s">
        <v>403</v>
      </c>
      <c r="D4" s="66" t="s">
        <v>263</v>
      </c>
      <c r="E4" s="66" t="s">
        <v>265</v>
      </c>
      <c r="F4" s="66" t="s">
        <v>264</v>
      </c>
      <c r="H4" s="66" t="s">
        <v>422</v>
      </c>
      <c r="I4" s="67">
        <v>2999</v>
      </c>
      <c r="J4" s="66" t="s">
        <v>265</v>
      </c>
      <c r="K4" s="66" t="s">
        <v>265</v>
      </c>
      <c r="L4" s="67">
        <v>2</v>
      </c>
      <c r="M4" s="67">
        <v>10</v>
      </c>
      <c r="N4" s="67">
        <v>20</v>
      </c>
      <c r="O4" s="67">
        <v>0</v>
      </c>
      <c r="P4" s="67">
        <v>393170</v>
      </c>
      <c r="Q4" s="67">
        <v>1</v>
      </c>
      <c r="R4" s="67">
        <v>0</v>
      </c>
      <c r="S4" s="67">
        <v>12</v>
      </c>
      <c r="T4" s="67">
        <v>6</v>
      </c>
      <c r="U4" s="67">
        <v>0</v>
      </c>
      <c r="V4" s="67">
        <v>0</v>
      </c>
      <c r="W4" s="68">
        <v>0</v>
      </c>
      <c r="X4" s="67">
        <v>0</v>
      </c>
      <c r="Y4" s="68">
        <v>0</v>
      </c>
      <c r="Z4" s="67">
        <v>0</v>
      </c>
      <c r="AA4" s="67">
        <v>0</v>
      </c>
      <c r="AB4" s="67">
        <v>0</v>
      </c>
      <c r="AC4" s="67">
        <v>0</v>
      </c>
      <c r="AD4" s="66" t="s">
        <v>265</v>
      </c>
      <c r="AE4" s="66" t="s">
        <v>265</v>
      </c>
      <c r="AG4" s="66" t="s">
        <v>405</v>
      </c>
      <c r="AH4" s="66" t="s">
        <v>406</v>
      </c>
      <c r="AI4" s="66">
        <v>1</v>
      </c>
      <c r="AJ4" s="66">
        <v>1</v>
      </c>
      <c r="AK4" s="66" t="s">
        <v>268</v>
      </c>
      <c r="AL4" s="66" t="s">
        <v>407</v>
      </c>
      <c r="AM4" s="66" t="s">
        <v>269</v>
      </c>
      <c r="AN4" s="66" t="s">
        <v>408</v>
      </c>
      <c r="AO4" s="69">
        <v>44857.295405092598</v>
      </c>
      <c r="AP4" s="66" t="s">
        <v>409</v>
      </c>
      <c r="AQ4" s="66" t="s">
        <v>264</v>
      </c>
      <c r="AR4" s="66" t="s">
        <v>410</v>
      </c>
      <c r="AS4" s="66" t="s">
        <v>410</v>
      </c>
      <c r="AT4" s="66" t="s">
        <v>411</v>
      </c>
      <c r="AU4" s="66" t="s">
        <v>265</v>
      </c>
      <c r="AV4" s="66" t="s">
        <v>270</v>
      </c>
      <c r="AW4" s="66" t="s">
        <v>270</v>
      </c>
      <c r="AX4" s="66">
        <v>0</v>
      </c>
      <c r="AY4" s="66" t="s">
        <v>271</v>
      </c>
      <c r="AZ4" s="66" t="s">
        <v>412</v>
      </c>
      <c r="BB4" s="66" t="s">
        <v>423</v>
      </c>
      <c r="BC4" s="66" t="s">
        <v>414</v>
      </c>
      <c r="BE4" s="73" t="s">
        <v>415</v>
      </c>
      <c r="BF4" s="69">
        <v>43804.791666666701</v>
      </c>
      <c r="BG4" s="66" t="s">
        <v>424</v>
      </c>
      <c r="BI4" s="66" t="s">
        <v>417</v>
      </c>
      <c r="BJ4" s="66" t="s">
        <v>417</v>
      </c>
    </row>
    <row r="5" spans="1:62" x14ac:dyDescent="0.25">
      <c r="A5" s="66" t="s">
        <v>425</v>
      </c>
      <c r="B5" s="66" t="s">
        <v>402</v>
      </c>
      <c r="C5" s="66" t="s">
        <v>403</v>
      </c>
      <c r="D5" s="66" t="s">
        <v>263</v>
      </c>
      <c r="E5" s="66" t="s">
        <v>265</v>
      </c>
      <c r="F5" s="66" t="s">
        <v>264</v>
      </c>
      <c r="H5" s="66" t="s">
        <v>422</v>
      </c>
      <c r="I5" s="67">
        <v>2999</v>
      </c>
      <c r="J5" s="66" t="s">
        <v>265</v>
      </c>
      <c r="K5" s="66" t="s">
        <v>265</v>
      </c>
      <c r="L5" s="67">
        <v>2</v>
      </c>
      <c r="M5" s="67">
        <v>10</v>
      </c>
      <c r="N5" s="67">
        <v>20</v>
      </c>
      <c r="O5" s="67">
        <v>0</v>
      </c>
      <c r="P5" s="67">
        <v>393170</v>
      </c>
      <c r="Q5" s="67">
        <v>1</v>
      </c>
      <c r="R5" s="67">
        <v>0</v>
      </c>
      <c r="S5" s="67">
        <v>12</v>
      </c>
      <c r="T5" s="67">
        <v>6</v>
      </c>
      <c r="U5" s="67">
        <v>0</v>
      </c>
      <c r="V5" s="67">
        <v>0</v>
      </c>
      <c r="W5" s="68">
        <v>0</v>
      </c>
      <c r="X5" s="67">
        <v>0</v>
      </c>
      <c r="Y5" s="68">
        <v>0</v>
      </c>
      <c r="Z5" s="67">
        <v>0</v>
      </c>
      <c r="AA5" s="67">
        <v>0</v>
      </c>
      <c r="AB5" s="67">
        <v>0</v>
      </c>
      <c r="AC5" s="67">
        <v>0</v>
      </c>
      <c r="AD5" s="66" t="s">
        <v>265</v>
      </c>
      <c r="AE5" s="66" t="s">
        <v>265</v>
      </c>
      <c r="AG5" s="66" t="s">
        <v>405</v>
      </c>
      <c r="AH5" s="66" t="s">
        <v>406</v>
      </c>
      <c r="AI5" s="66">
        <v>1</v>
      </c>
      <c r="AJ5" s="66">
        <v>1</v>
      </c>
      <c r="AK5" s="66" t="s">
        <v>268</v>
      </c>
      <c r="AL5" s="66" t="s">
        <v>407</v>
      </c>
      <c r="AM5" s="66" t="s">
        <v>269</v>
      </c>
      <c r="AN5" s="66" t="s">
        <v>408</v>
      </c>
      <c r="AO5" s="69">
        <v>44857.2953935185</v>
      </c>
      <c r="AP5" s="66" t="s">
        <v>409</v>
      </c>
      <c r="AQ5" s="66" t="s">
        <v>264</v>
      </c>
      <c r="AR5" s="66" t="s">
        <v>410</v>
      </c>
      <c r="AS5" s="66" t="s">
        <v>410</v>
      </c>
      <c r="AT5" s="66" t="s">
        <v>411</v>
      </c>
      <c r="AU5" s="66" t="s">
        <v>265</v>
      </c>
      <c r="AV5" s="66" t="s">
        <v>270</v>
      </c>
      <c r="AW5" s="66" t="s">
        <v>270</v>
      </c>
      <c r="AX5" s="66">
        <v>0</v>
      </c>
      <c r="AY5" s="66" t="s">
        <v>271</v>
      </c>
      <c r="AZ5" s="66" t="s">
        <v>412</v>
      </c>
      <c r="BB5" s="66" t="s">
        <v>426</v>
      </c>
      <c r="BC5" s="66" t="s">
        <v>414</v>
      </c>
      <c r="BE5" s="73" t="s">
        <v>415</v>
      </c>
      <c r="BF5" s="69">
        <v>43804.791666666701</v>
      </c>
      <c r="BG5" s="66" t="s">
        <v>427</v>
      </c>
      <c r="BI5" s="66" t="s">
        <v>417</v>
      </c>
      <c r="BJ5" s="66" t="s">
        <v>417</v>
      </c>
    </row>
    <row r="6" spans="1:62" x14ac:dyDescent="0.25">
      <c r="A6" s="66" t="s">
        <v>428</v>
      </c>
      <c r="B6" s="66" t="s">
        <v>402</v>
      </c>
      <c r="C6" s="66" t="s">
        <v>403</v>
      </c>
      <c r="D6" s="66" t="s">
        <v>263</v>
      </c>
      <c r="E6" s="66" t="s">
        <v>265</v>
      </c>
      <c r="F6" s="66" t="s">
        <v>264</v>
      </c>
      <c r="H6" s="66" t="s">
        <v>404</v>
      </c>
      <c r="I6" s="67">
        <v>2199</v>
      </c>
      <c r="J6" s="66" t="s">
        <v>265</v>
      </c>
      <c r="K6" s="66" t="s">
        <v>265</v>
      </c>
      <c r="L6" s="67">
        <v>2</v>
      </c>
      <c r="M6" s="67">
        <v>10</v>
      </c>
      <c r="N6" s="67">
        <v>20</v>
      </c>
      <c r="O6" s="67">
        <v>0</v>
      </c>
      <c r="P6" s="67">
        <v>262098</v>
      </c>
      <c r="Q6" s="67">
        <v>1</v>
      </c>
      <c r="R6" s="67">
        <v>0</v>
      </c>
      <c r="S6" s="67">
        <v>12</v>
      </c>
      <c r="T6" s="67">
        <v>7</v>
      </c>
      <c r="U6" s="67">
        <v>0</v>
      </c>
      <c r="V6" s="67">
        <v>0</v>
      </c>
      <c r="W6" s="68">
        <v>0</v>
      </c>
      <c r="X6" s="67">
        <v>0</v>
      </c>
      <c r="Y6" s="68">
        <v>0</v>
      </c>
      <c r="Z6" s="67">
        <v>0</v>
      </c>
      <c r="AA6" s="67">
        <v>0</v>
      </c>
      <c r="AB6" s="67">
        <v>0</v>
      </c>
      <c r="AC6" s="67">
        <v>0</v>
      </c>
      <c r="AD6" s="66" t="s">
        <v>265</v>
      </c>
      <c r="AE6" s="66" t="s">
        <v>265</v>
      </c>
      <c r="AG6" s="66" t="s">
        <v>405</v>
      </c>
      <c r="AH6" s="66" t="s">
        <v>406</v>
      </c>
      <c r="AI6" s="66">
        <v>1</v>
      </c>
      <c r="AJ6" s="66">
        <v>1</v>
      </c>
      <c r="AK6" s="66" t="s">
        <v>268</v>
      </c>
      <c r="AL6" s="66" t="s">
        <v>407</v>
      </c>
      <c r="AM6" s="66" t="s">
        <v>269</v>
      </c>
      <c r="AN6" s="66" t="s">
        <v>408</v>
      </c>
      <c r="AO6" s="69">
        <v>44857.366770833301</v>
      </c>
      <c r="AP6" s="66" t="s">
        <v>409</v>
      </c>
      <c r="AQ6" s="66" t="s">
        <v>264</v>
      </c>
      <c r="AR6" s="66" t="s">
        <v>410</v>
      </c>
      <c r="AS6" s="66" t="s">
        <v>410</v>
      </c>
      <c r="AT6" s="66" t="s">
        <v>411</v>
      </c>
      <c r="AU6" s="66" t="s">
        <v>265</v>
      </c>
      <c r="AV6" s="66" t="s">
        <v>270</v>
      </c>
      <c r="AW6" s="66" t="s">
        <v>270</v>
      </c>
      <c r="AX6" s="66">
        <v>0</v>
      </c>
      <c r="AY6" s="66" t="s">
        <v>271</v>
      </c>
      <c r="AZ6" s="66" t="s">
        <v>412</v>
      </c>
      <c r="BB6" s="66" t="s">
        <v>429</v>
      </c>
      <c r="BC6" s="66" t="s">
        <v>414</v>
      </c>
      <c r="BE6" s="73" t="s">
        <v>415</v>
      </c>
      <c r="BF6" s="69">
        <v>43804.791666666701</v>
      </c>
      <c r="BG6" s="66" t="s">
        <v>430</v>
      </c>
      <c r="BI6" s="66" t="s">
        <v>417</v>
      </c>
      <c r="BJ6" s="66" t="s">
        <v>417</v>
      </c>
    </row>
    <row r="7" spans="1:62" x14ac:dyDescent="0.25">
      <c r="A7" s="66" t="s">
        <v>431</v>
      </c>
      <c r="B7" s="66" t="s">
        <v>402</v>
      </c>
      <c r="C7" s="66" t="s">
        <v>403</v>
      </c>
      <c r="D7" s="66" t="s">
        <v>263</v>
      </c>
      <c r="E7" s="66" t="s">
        <v>265</v>
      </c>
      <c r="F7" s="66" t="s">
        <v>264</v>
      </c>
      <c r="H7" s="66" t="s">
        <v>432</v>
      </c>
      <c r="I7" s="67">
        <v>2799</v>
      </c>
      <c r="J7" s="66" t="s">
        <v>265</v>
      </c>
      <c r="K7" s="66" t="s">
        <v>265</v>
      </c>
      <c r="L7" s="67">
        <v>2</v>
      </c>
      <c r="M7" s="67">
        <v>10</v>
      </c>
      <c r="N7" s="67">
        <v>20</v>
      </c>
      <c r="O7" s="67">
        <v>0</v>
      </c>
      <c r="P7" s="67">
        <v>262098</v>
      </c>
      <c r="Q7" s="67">
        <v>1</v>
      </c>
      <c r="R7" s="67">
        <v>0</v>
      </c>
      <c r="S7" s="67">
        <v>12</v>
      </c>
      <c r="T7" s="67">
        <v>7</v>
      </c>
      <c r="U7" s="67">
        <v>0</v>
      </c>
      <c r="V7" s="67">
        <v>0</v>
      </c>
      <c r="W7" s="68">
        <v>0</v>
      </c>
      <c r="X7" s="67">
        <v>0</v>
      </c>
      <c r="Y7" s="68">
        <v>0</v>
      </c>
      <c r="Z7" s="67">
        <v>0</v>
      </c>
      <c r="AA7" s="67">
        <v>0</v>
      </c>
      <c r="AB7" s="67">
        <v>0</v>
      </c>
      <c r="AC7" s="67">
        <v>0</v>
      </c>
      <c r="AD7" s="66" t="s">
        <v>265</v>
      </c>
      <c r="AE7" s="66" t="s">
        <v>265</v>
      </c>
      <c r="AG7" s="66" t="s">
        <v>405</v>
      </c>
      <c r="AH7" s="66" t="s">
        <v>406</v>
      </c>
      <c r="AI7" s="66">
        <v>1</v>
      </c>
      <c r="AJ7" s="66">
        <v>1</v>
      </c>
      <c r="AK7" s="66" t="s">
        <v>268</v>
      </c>
      <c r="AL7" s="66" t="s">
        <v>407</v>
      </c>
      <c r="AM7" s="66" t="s">
        <v>269</v>
      </c>
      <c r="AN7" s="66" t="s">
        <v>408</v>
      </c>
      <c r="AO7" s="69">
        <v>44857.366631944402</v>
      </c>
      <c r="AP7" s="66" t="s">
        <v>409</v>
      </c>
      <c r="AQ7" s="66" t="s">
        <v>264</v>
      </c>
      <c r="AR7" s="66" t="s">
        <v>410</v>
      </c>
      <c r="AS7" s="66" t="s">
        <v>410</v>
      </c>
      <c r="AT7" s="66" t="s">
        <v>411</v>
      </c>
      <c r="AU7" s="66" t="s">
        <v>265</v>
      </c>
      <c r="AV7" s="66" t="s">
        <v>270</v>
      </c>
      <c r="AW7" s="66" t="s">
        <v>270</v>
      </c>
      <c r="AX7" s="66">
        <v>0</v>
      </c>
      <c r="AY7" s="66" t="s">
        <v>271</v>
      </c>
      <c r="AZ7" s="66" t="s">
        <v>412</v>
      </c>
      <c r="BB7" s="66" t="s">
        <v>433</v>
      </c>
      <c r="BC7" s="66" t="s">
        <v>414</v>
      </c>
      <c r="BE7" s="73" t="s">
        <v>415</v>
      </c>
      <c r="BF7" s="69">
        <v>43804.791666666701</v>
      </c>
      <c r="BG7" s="66" t="s">
        <v>434</v>
      </c>
      <c r="BI7" s="66" t="s">
        <v>417</v>
      </c>
      <c r="BJ7" s="66" t="s">
        <v>417</v>
      </c>
    </row>
    <row r="8" spans="1:62" x14ac:dyDescent="0.25">
      <c r="A8" s="66" t="s">
        <v>435</v>
      </c>
      <c r="B8" s="66" t="s">
        <v>402</v>
      </c>
      <c r="C8" s="66" t="s">
        <v>436</v>
      </c>
      <c r="D8" s="66" t="s">
        <v>263</v>
      </c>
      <c r="E8" s="66" t="s">
        <v>265</v>
      </c>
      <c r="F8" s="66" t="s">
        <v>264</v>
      </c>
      <c r="H8" s="66" t="s">
        <v>437</v>
      </c>
      <c r="I8" s="67">
        <v>2599</v>
      </c>
      <c r="J8" s="66" t="s">
        <v>265</v>
      </c>
      <c r="K8" s="66" t="s">
        <v>265</v>
      </c>
      <c r="L8" s="67">
        <v>2</v>
      </c>
      <c r="M8" s="67">
        <v>12</v>
      </c>
      <c r="N8" s="67">
        <v>24</v>
      </c>
      <c r="O8" s="67">
        <v>0</v>
      </c>
      <c r="P8" s="67">
        <v>524194</v>
      </c>
      <c r="Q8" s="67">
        <v>0</v>
      </c>
      <c r="R8" s="67">
        <v>0</v>
      </c>
      <c r="S8" s="67">
        <v>12</v>
      </c>
      <c r="T8" s="67">
        <v>7</v>
      </c>
      <c r="U8" s="67">
        <v>0</v>
      </c>
      <c r="V8" s="67">
        <v>0</v>
      </c>
      <c r="W8" s="68">
        <v>0</v>
      </c>
      <c r="X8" s="67">
        <v>0</v>
      </c>
      <c r="Y8" s="68">
        <v>0</v>
      </c>
      <c r="Z8" s="67">
        <v>0</v>
      </c>
      <c r="AA8" s="67">
        <v>0</v>
      </c>
      <c r="AB8" s="67">
        <v>0</v>
      </c>
      <c r="AC8" s="67">
        <v>0</v>
      </c>
      <c r="AD8" s="66" t="s">
        <v>265</v>
      </c>
      <c r="AE8" s="66" t="s">
        <v>265</v>
      </c>
      <c r="AF8" s="66" t="s">
        <v>438</v>
      </c>
      <c r="AG8" s="66" t="s">
        <v>439</v>
      </c>
      <c r="AH8" s="66" t="s">
        <v>440</v>
      </c>
      <c r="AI8" s="66">
        <v>1</v>
      </c>
      <c r="AJ8" s="66">
        <v>1</v>
      </c>
      <c r="AK8" s="66" t="s">
        <v>268</v>
      </c>
      <c r="AM8" s="66" t="s">
        <v>269</v>
      </c>
      <c r="AN8" s="66" t="s">
        <v>441</v>
      </c>
      <c r="AO8" s="69">
        <v>44857.366631944402</v>
      </c>
      <c r="AP8" s="66" t="s">
        <v>409</v>
      </c>
      <c r="AQ8" s="66" t="s">
        <v>264</v>
      </c>
      <c r="AR8" s="66" t="s">
        <v>410</v>
      </c>
      <c r="AS8" s="66" t="s">
        <v>410</v>
      </c>
      <c r="AT8" s="66" t="s">
        <v>411</v>
      </c>
      <c r="AU8" s="66" t="s">
        <v>265</v>
      </c>
      <c r="AV8" s="66" t="s">
        <v>270</v>
      </c>
      <c r="AW8" s="66" t="s">
        <v>270</v>
      </c>
      <c r="AX8" s="66">
        <v>0</v>
      </c>
      <c r="AY8" s="66" t="s">
        <v>271</v>
      </c>
      <c r="AZ8" s="66" t="s">
        <v>442</v>
      </c>
      <c r="BB8" s="66" t="s">
        <v>443</v>
      </c>
      <c r="BC8" s="66" t="s">
        <v>273</v>
      </c>
      <c r="BE8" s="73" t="s">
        <v>444</v>
      </c>
      <c r="BF8" s="69">
        <v>43770.833333333299</v>
      </c>
      <c r="BG8" s="66" t="s">
        <v>445</v>
      </c>
      <c r="BI8" s="66" t="s">
        <v>417</v>
      </c>
      <c r="BJ8" s="66" t="s">
        <v>417</v>
      </c>
    </row>
    <row r="9" spans="1:62" x14ac:dyDescent="0.25">
      <c r="A9" s="66" t="s">
        <v>446</v>
      </c>
      <c r="B9" s="66" t="s">
        <v>402</v>
      </c>
      <c r="C9" s="66" t="s">
        <v>436</v>
      </c>
      <c r="D9" s="66" t="s">
        <v>263</v>
      </c>
      <c r="E9" s="66" t="s">
        <v>265</v>
      </c>
      <c r="F9" s="66" t="s">
        <v>264</v>
      </c>
      <c r="H9" s="66" t="s">
        <v>437</v>
      </c>
      <c r="I9" s="67">
        <v>2599</v>
      </c>
      <c r="J9" s="66" t="s">
        <v>265</v>
      </c>
      <c r="K9" s="66" t="s">
        <v>265</v>
      </c>
      <c r="L9" s="67">
        <v>2</v>
      </c>
      <c r="M9" s="67">
        <v>12</v>
      </c>
      <c r="N9" s="67">
        <v>24</v>
      </c>
      <c r="O9" s="67">
        <v>0</v>
      </c>
      <c r="P9" s="67">
        <v>524194</v>
      </c>
      <c r="Q9" s="67">
        <v>0</v>
      </c>
      <c r="R9" s="67">
        <v>0</v>
      </c>
      <c r="S9" s="67">
        <v>12</v>
      </c>
      <c r="T9" s="67">
        <v>7</v>
      </c>
      <c r="U9" s="67">
        <v>0</v>
      </c>
      <c r="V9" s="67">
        <v>0</v>
      </c>
      <c r="W9" s="68">
        <v>0</v>
      </c>
      <c r="X9" s="67">
        <v>0</v>
      </c>
      <c r="Y9" s="68">
        <v>0</v>
      </c>
      <c r="Z9" s="67">
        <v>0</v>
      </c>
      <c r="AA9" s="67">
        <v>0</v>
      </c>
      <c r="AB9" s="67">
        <v>0</v>
      </c>
      <c r="AC9" s="67">
        <v>0</v>
      </c>
      <c r="AD9" s="66" t="s">
        <v>265</v>
      </c>
      <c r="AE9" s="66" t="s">
        <v>265</v>
      </c>
      <c r="AF9" s="66" t="s">
        <v>438</v>
      </c>
      <c r="AG9" s="66" t="s">
        <v>439</v>
      </c>
      <c r="AH9" s="66" t="s">
        <v>440</v>
      </c>
      <c r="AI9" s="66">
        <v>1</v>
      </c>
      <c r="AJ9" s="66">
        <v>1</v>
      </c>
      <c r="AK9" s="66" t="s">
        <v>268</v>
      </c>
      <c r="AM9" s="66" t="s">
        <v>269</v>
      </c>
      <c r="AN9" s="66" t="s">
        <v>441</v>
      </c>
      <c r="AO9" s="69">
        <v>44857.3662847222</v>
      </c>
      <c r="AP9" s="66" t="s">
        <v>409</v>
      </c>
      <c r="AQ9" s="66" t="s">
        <v>264</v>
      </c>
      <c r="AR9" s="66" t="s">
        <v>410</v>
      </c>
      <c r="AS9" s="66" t="s">
        <v>410</v>
      </c>
      <c r="AT9" s="66" t="s">
        <v>411</v>
      </c>
      <c r="AU9" s="66" t="s">
        <v>265</v>
      </c>
      <c r="AV9" s="66" t="s">
        <v>270</v>
      </c>
      <c r="AW9" s="66" t="s">
        <v>270</v>
      </c>
      <c r="AX9" s="66">
        <v>0</v>
      </c>
      <c r="AY9" s="66" t="s">
        <v>271</v>
      </c>
      <c r="AZ9" s="66" t="s">
        <v>442</v>
      </c>
      <c r="BB9" s="66" t="s">
        <v>447</v>
      </c>
      <c r="BC9" s="66" t="s">
        <v>273</v>
      </c>
      <c r="BE9" s="73" t="s">
        <v>444</v>
      </c>
      <c r="BF9" s="69">
        <v>43770.833333333299</v>
      </c>
      <c r="BG9" s="66" t="s">
        <v>448</v>
      </c>
      <c r="BI9" s="66" t="s">
        <v>417</v>
      </c>
      <c r="BJ9" s="66" t="s">
        <v>417</v>
      </c>
    </row>
    <row r="10" spans="1:62" x14ac:dyDescent="0.25">
      <c r="A10" s="66" t="s">
        <v>449</v>
      </c>
      <c r="B10" s="66" t="s">
        <v>402</v>
      </c>
      <c r="C10" s="66" t="s">
        <v>436</v>
      </c>
      <c r="D10" s="66" t="s">
        <v>450</v>
      </c>
      <c r="E10" s="66" t="s">
        <v>264</v>
      </c>
      <c r="F10" s="66" t="s">
        <v>264</v>
      </c>
      <c r="H10" s="66" t="s">
        <v>451</v>
      </c>
      <c r="I10" s="67">
        <v>3192</v>
      </c>
      <c r="J10" s="66" t="s">
        <v>265</v>
      </c>
      <c r="K10" s="66" t="s">
        <v>265</v>
      </c>
      <c r="L10" s="67">
        <v>2</v>
      </c>
      <c r="M10" s="67">
        <v>8</v>
      </c>
      <c r="N10" s="67">
        <v>16</v>
      </c>
      <c r="O10" s="67">
        <v>31</v>
      </c>
      <c r="P10" s="67">
        <v>523892</v>
      </c>
      <c r="Q10" s="67">
        <v>58</v>
      </c>
      <c r="R10" s="67">
        <v>0</v>
      </c>
      <c r="S10" s="67">
        <v>12</v>
      </c>
      <c r="T10" s="67">
        <v>7</v>
      </c>
      <c r="U10" s="67">
        <v>24</v>
      </c>
      <c r="V10" s="67">
        <v>23</v>
      </c>
      <c r="W10" s="68">
        <v>1.4375</v>
      </c>
      <c r="X10" s="67">
        <v>93</v>
      </c>
      <c r="Y10" s="68">
        <v>5.8125</v>
      </c>
      <c r="Z10" s="67">
        <v>329524</v>
      </c>
      <c r="AA10" s="67">
        <v>34678</v>
      </c>
      <c r="AB10" s="67">
        <v>0</v>
      </c>
      <c r="AC10" s="67">
        <v>0</v>
      </c>
      <c r="AD10" s="66" t="s">
        <v>265</v>
      </c>
      <c r="AE10" s="66" t="s">
        <v>265</v>
      </c>
      <c r="AF10" s="66" t="s">
        <v>438</v>
      </c>
      <c r="AG10" s="66" t="s">
        <v>267</v>
      </c>
      <c r="AH10" s="66" t="s">
        <v>440</v>
      </c>
      <c r="AI10" s="66">
        <v>1</v>
      </c>
      <c r="AJ10" s="66">
        <v>1</v>
      </c>
      <c r="AK10" s="66" t="s">
        <v>268</v>
      </c>
      <c r="AL10" s="66" t="s">
        <v>407</v>
      </c>
      <c r="AM10" s="66" t="s">
        <v>269</v>
      </c>
      <c r="AN10" s="66" t="s">
        <v>441</v>
      </c>
      <c r="AO10" s="69">
        <v>44857.367152777799</v>
      </c>
      <c r="AP10" s="66" t="s">
        <v>409</v>
      </c>
      <c r="AQ10" s="66" t="s">
        <v>264</v>
      </c>
      <c r="AR10" s="66" t="s">
        <v>410</v>
      </c>
      <c r="AS10" s="66" t="s">
        <v>410</v>
      </c>
      <c r="AT10" s="66" t="s">
        <v>411</v>
      </c>
      <c r="AU10" s="66" t="s">
        <v>265</v>
      </c>
      <c r="AV10" s="66" t="s">
        <v>270</v>
      </c>
      <c r="AW10" s="66" t="s">
        <v>270</v>
      </c>
      <c r="AX10" s="66">
        <v>0</v>
      </c>
      <c r="AY10" s="66" t="s">
        <v>271</v>
      </c>
      <c r="AZ10" s="66" t="s">
        <v>452</v>
      </c>
      <c r="BB10" s="66" t="s">
        <v>453</v>
      </c>
      <c r="BC10" s="66" t="s">
        <v>273</v>
      </c>
      <c r="BE10" s="73" t="s">
        <v>454</v>
      </c>
      <c r="BF10" s="69">
        <v>44726.833333333299</v>
      </c>
      <c r="BG10" s="66" t="s">
        <v>455</v>
      </c>
      <c r="BI10" s="66" t="s">
        <v>417</v>
      </c>
      <c r="BJ10" s="66" t="s">
        <v>417</v>
      </c>
    </row>
    <row r="11" spans="1:62" x14ac:dyDescent="0.25">
      <c r="A11" s="66" t="s">
        <v>456</v>
      </c>
      <c r="B11" s="66" t="s">
        <v>457</v>
      </c>
      <c r="C11" s="66" t="s">
        <v>458</v>
      </c>
      <c r="D11" s="66" t="s">
        <v>263</v>
      </c>
      <c r="E11" s="66" t="s">
        <v>264</v>
      </c>
      <c r="F11" s="66" t="s">
        <v>264</v>
      </c>
      <c r="H11" s="66" t="s">
        <v>459</v>
      </c>
      <c r="I11" s="67">
        <v>2095</v>
      </c>
      <c r="J11" s="66" t="s">
        <v>265</v>
      </c>
      <c r="K11" s="66" t="s">
        <v>265</v>
      </c>
      <c r="L11" s="67">
        <v>2</v>
      </c>
      <c r="M11" s="67">
        <v>18</v>
      </c>
      <c r="N11" s="67">
        <v>36</v>
      </c>
      <c r="O11" s="67">
        <v>8</v>
      </c>
      <c r="P11" s="67">
        <v>524192</v>
      </c>
      <c r="Q11" s="67">
        <v>13</v>
      </c>
      <c r="R11" s="67">
        <v>0</v>
      </c>
      <c r="S11" s="67">
        <v>6</v>
      </c>
      <c r="T11" s="67">
        <v>18</v>
      </c>
      <c r="U11" s="67">
        <v>3</v>
      </c>
      <c r="V11" s="67">
        <v>3</v>
      </c>
      <c r="W11" s="68">
        <v>8.3333333333333301E-2</v>
      </c>
      <c r="X11" s="67">
        <v>14</v>
      </c>
      <c r="Y11" s="68">
        <v>0.38888888888888901</v>
      </c>
      <c r="Z11" s="67">
        <v>65536</v>
      </c>
      <c r="AA11" s="67">
        <v>26541</v>
      </c>
      <c r="AB11" s="67">
        <v>0</v>
      </c>
      <c r="AC11" s="67">
        <v>0</v>
      </c>
      <c r="AD11" s="66" t="s">
        <v>265</v>
      </c>
      <c r="AE11" s="66" t="s">
        <v>265</v>
      </c>
      <c r="AG11" s="66" t="s">
        <v>345</v>
      </c>
      <c r="AH11" s="66" t="s">
        <v>440</v>
      </c>
      <c r="AI11" s="66">
        <v>1</v>
      </c>
      <c r="AJ11" s="66">
        <v>1</v>
      </c>
      <c r="AK11" s="66" t="s">
        <v>268</v>
      </c>
      <c r="AM11" s="66" t="s">
        <v>269</v>
      </c>
      <c r="AN11" s="66" t="s">
        <v>441</v>
      </c>
      <c r="AO11" s="69">
        <v>44842.671342592599</v>
      </c>
      <c r="AP11" s="66" t="s">
        <v>460</v>
      </c>
      <c r="AQ11" s="66" t="s">
        <v>264</v>
      </c>
      <c r="AR11" s="66" t="s">
        <v>461</v>
      </c>
      <c r="AS11" s="66" t="s">
        <v>461</v>
      </c>
      <c r="AT11" s="66" t="s">
        <v>462</v>
      </c>
      <c r="AU11" s="66" t="s">
        <v>265</v>
      </c>
      <c r="AV11" s="66" t="s">
        <v>270</v>
      </c>
      <c r="AW11" s="66" t="s">
        <v>270</v>
      </c>
      <c r="AX11" s="66">
        <v>0</v>
      </c>
      <c r="AY11" s="66" t="s">
        <v>271</v>
      </c>
      <c r="AZ11" s="66" t="s">
        <v>463</v>
      </c>
      <c r="BB11" s="66" t="s">
        <v>464</v>
      </c>
      <c r="BC11" s="66" t="s">
        <v>273</v>
      </c>
      <c r="BE11" s="73" t="s">
        <v>465</v>
      </c>
      <c r="BF11" s="69">
        <v>44746.833333333299</v>
      </c>
      <c r="BG11" s="66" t="s">
        <v>466</v>
      </c>
      <c r="BI11" s="66" t="s">
        <v>417</v>
      </c>
      <c r="BJ11" s="66" t="s">
        <v>417</v>
      </c>
    </row>
    <row r="12" spans="1:62" x14ac:dyDescent="0.25">
      <c r="A12" s="66" t="s">
        <v>467</v>
      </c>
      <c r="B12" s="66" t="s">
        <v>457</v>
      </c>
      <c r="C12" s="66" t="s">
        <v>458</v>
      </c>
      <c r="D12" s="66" t="s">
        <v>263</v>
      </c>
      <c r="E12" s="66" t="s">
        <v>264</v>
      </c>
      <c r="F12" s="66" t="s">
        <v>264</v>
      </c>
      <c r="H12" s="66" t="s">
        <v>459</v>
      </c>
      <c r="I12" s="67">
        <v>2095</v>
      </c>
      <c r="J12" s="66" t="s">
        <v>265</v>
      </c>
      <c r="K12" s="66" t="s">
        <v>265</v>
      </c>
      <c r="L12" s="67">
        <v>2</v>
      </c>
      <c r="M12" s="67">
        <v>18</v>
      </c>
      <c r="N12" s="67">
        <v>36</v>
      </c>
      <c r="O12" s="67">
        <v>0</v>
      </c>
      <c r="P12" s="67">
        <v>524192</v>
      </c>
      <c r="Q12" s="67">
        <v>1</v>
      </c>
      <c r="R12" s="67">
        <v>0</v>
      </c>
      <c r="S12" s="67">
        <v>6</v>
      </c>
      <c r="T12" s="67">
        <v>16</v>
      </c>
      <c r="U12" s="67">
        <v>0</v>
      </c>
      <c r="V12" s="67">
        <v>0</v>
      </c>
      <c r="W12" s="68">
        <v>0</v>
      </c>
      <c r="X12" s="67">
        <v>0</v>
      </c>
      <c r="Y12" s="68">
        <v>0</v>
      </c>
      <c r="Z12" s="67">
        <v>0</v>
      </c>
      <c r="AA12" s="67">
        <v>0</v>
      </c>
      <c r="AB12" s="67">
        <v>0</v>
      </c>
      <c r="AC12" s="67">
        <v>0</v>
      </c>
      <c r="AD12" s="66" t="s">
        <v>265</v>
      </c>
      <c r="AE12" s="66" t="s">
        <v>265</v>
      </c>
      <c r="AG12" s="66" t="s">
        <v>345</v>
      </c>
      <c r="AH12" s="66" t="s">
        <v>440</v>
      </c>
      <c r="AI12" s="66">
        <v>1</v>
      </c>
      <c r="AJ12" s="66">
        <v>1</v>
      </c>
      <c r="AK12" s="66" t="s">
        <v>268</v>
      </c>
      <c r="AM12" s="66" t="s">
        <v>269</v>
      </c>
      <c r="AN12" s="66" t="s">
        <v>441</v>
      </c>
      <c r="AO12" s="69">
        <v>44842.671215277798</v>
      </c>
      <c r="AP12" s="66" t="s">
        <v>460</v>
      </c>
      <c r="AQ12" s="66" t="s">
        <v>264</v>
      </c>
      <c r="AR12" s="66" t="s">
        <v>461</v>
      </c>
      <c r="AS12" s="66" t="s">
        <v>461</v>
      </c>
      <c r="AT12" s="66" t="s">
        <v>462</v>
      </c>
      <c r="AU12" s="66" t="s">
        <v>265</v>
      </c>
      <c r="AV12" s="66" t="s">
        <v>270</v>
      </c>
      <c r="AW12" s="66" t="s">
        <v>270</v>
      </c>
      <c r="AX12" s="66">
        <v>0</v>
      </c>
      <c r="AY12" s="66" t="s">
        <v>271</v>
      </c>
      <c r="AZ12" s="66" t="s">
        <v>463</v>
      </c>
      <c r="BB12" s="66" t="s">
        <v>468</v>
      </c>
      <c r="BC12" s="66" t="s">
        <v>273</v>
      </c>
      <c r="BE12" s="73" t="s">
        <v>465</v>
      </c>
      <c r="BF12" s="69">
        <v>44746.833333333299</v>
      </c>
      <c r="BG12" s="66" t="s">
        <v>469</v>
      </c>
      <c r="BI12" s="66" t="s">
        <v>417</v>
      </c>
      <c r="BJ12" s="66" t="s">
        <v>417</v>
      </c>
    </row>
    <row r="13" spans="1:62" x14ac:dyDescent="0.25">
      <c r="A13" s="66" t="s">
        <v>470</v>
      </c>
      <c r="B13" s="66" t="s">
        <v>457</v>
      </c>
      <c r="C13" s="66" t="s">
        <v>458</v>
      </c>
      <c r="D13" s="66" t="s">
        <v>263</v>
      </c>
      <c r="E13" s="66" t="s">
        <v>264</v>
      </c>
      <c r="F13" s="66" t="s">
        <v>264</v>
      </c>
      <c r="H13" s="66" t="s">
        <v>459</v>
      </c>
      <c r="I13" s="67">
        <v>2095</v>
      </c>
      <c r="J13" s="66" t="s">
        <v>265</v>
      </c>
      <c r="K13" s="66" t="s">
        <v>265</v>
      </c>
      <c r="L13" s="67">
        <v>2</v>
      </c>
      <c r="M13" s="67">
        <v>18</v>
      </c>
      <c r="N13" s="67">
        <v>36</v>
      </c>
      <c r="O13" s="67">
        <v>15</v>
      </c>
      <c r="P13" s="67">
        <v>524192</v>
      </c>
      <c r="Q13" s="67">
        <v>22</v>
      </c>
      <c r="R13" s="67">
        <v>0</v>
      </c>
      <c r="S13" s="67">
        <v>6</v>
      </c>
      <c r="T13" s="67">
        <v>15</v>
      </c>
      <c r="U13" s="67">
        <v>12</v>
      </c>
      <c r="V13" s="67">
        <v>12</v>
      </c>
      <c r="W13" s="68">
        <v>0.33333333333333298</v>
      </c>
      <c r="X13" s="67">
        <v>29</v>
      </c>
      <c r="Y13" s="68">
        <v>0.80555555555555602</v>
      </c>
      <c r="Z13" s="67">
        <v>117248</v>
      </c>
      <c r="AA13" s="67">
        <v>17838</v>
      </c>
      <c r="AB13" s="67">
        <v>0</v>
      </c>
      <c r="AC13" s="67">
        <v>0</v>
      </c>
      <c r="AD13" s="66" t="s">
        <v>265</v>
      </c>
      <c r="AE13" s="66" t="s">
        <v>265</v>
      </c>
      <c r="AG13" s="66" t="s">
        <v>345</v>
      </c>
      <c r="AH13" s="66" t="s">
        <v>440</v>
      </c>
      <c r="AI13" s="66">
        <v>1</v>
      </c>
      <c r="AJ13" s="66">
        <v>1</v>
      </c>
      <c r="AK13" s="66" t="s">
        <v>268</v>
      </c>
      <c r="AM13" s="66" t="s">
        <v>269</v>
      </c>
      <c r="AN13" s="66" t="s">
        <v>441</v>
      </c>
      <c r="AO13" s="69">
        <v>44814.2363078704</v>
      </c>
      <c r="AP13" s="66" t="s">
        <v>471</v>
      </c>
      <c r="AQ13" s="66" t="s">
        <v>264</v>
      </c>
      <c r="AR13" s="66" t="s">
        <v>461</v>
      </c>
      <c r="AS13" s="66" t="s">
        <v>461</v>
      </c>
      <c r="AU13" s="66" t="s">
        <v>264</v>
      </c>
      <c r="AV13" s="66" t="s">
        <v>270</v>
      </c>
      <c r="AW13" s="66" t="s">
        <v>270</v>
      </c>
      <c r="AX13" s="66">
        <v>0</v>
      </c>
      <c r="AY13" s="66" t="s">
        <v>271</v>
      </c>
      <c r="AZ13" s="66" t="s">
        <v>463</v>
      </c>
      <c r="BB13" s="66" t="s">
        <v>472</v>
      </c>
      <c r="BC13" s="66" t="s">
        <v>273</v>
      </c>
      <c r="BE13" s="73" t="s">
        <v>465</v>
      </c>
      <c r="BF13" s="69">
        <v>44746.833333333299</v>
      </c>
      <c r="BG13" s="66" t="s">
        <v>473</v>
      </c>
      <c r="BI13" s="66" t="s">
        <v>417</v>
      </c>
      <c r="BJ13" s="66" t="s">
        <v>417</v>
      </c>
    </row>
    <row r="14" spans="1:62" x14ac:dyDescent="0.25">
      <c r="A14" s="66" t="s">
        <v>474</v>
      </c>
      <c r="B14" s="66" t="s">
        <v>475</v>
      </c>
      <c r="C14" s="66" t="s">
        <v>476</v>
      </c>
      <c r="D14" s="66" t="s">
        <v>263</v>
      </c>
      <c r="E14" s="66" t="s">
        <v>264</v>
      </c>
      <c r="F14" s="66" t="s">
        <v>264</v>
      </c>
      <c r="H14" s="66" t="s">
        <v>477</v>
      </c>
      <c r="I14" s="67">
        <v>2599</v>
      </c>
      <c r="J14" s="66" t="s">
        <v>265</v>
      </c>
      <c r="K14" s="66" t="s">
        <v>265</v>
      </c>
      <c r="L14" s="67">
        <v>2</v>
      </c>
      <c r="M14" s="67">
        <v>8</v>
      </c>
      <c r="N14" s="67">
        <v>16</v>
      </c>
      <c r="O14" s="67">
        <v>10</v>
      </c>
      <c r="P14" s="67">
        <v>261922</v>
      </c>
      <c r="Q14" s="67">
        <v>18</v>
      </c>
      <c r="R14" s="67">
        <v>0</v>
      </c>
      <c r="S14" s="67">
        <v>12</v>
      </c>
      <c r="T14" s="67">
        <v>3</v>
      </c>
      <c r="U14" s="67">
        <v>6</v>
      </c>
      <c r="V14" s="67">
        <v>4</v>
      </c>
      <c r="W14" s="68">
        <v>0.25</v>
      </c>
      <c r="X14" s="67">
        <v>22</v>
      </c>
      <c r="Y14" s="68">
        <v>1.375</v>
      </c>
      <c r="Z14" s="67">
        <v>47104</v>
      </c>
      <c r="AA14" s="67">
        <v>16997</v>
      </c>
      <c r="AB14" s="67">
        <v>0</v>
      </c>
      <c r="AC14" s="67">
        <v>0</v>
      </c>
      <c r="AD14" s="66" t="s">
        <v>265</v>
      </c>
      <c r="AE14" s="66" t="s">
        <v>265</v>
      </c>
      <c r="AG14" s="66" t="s">
        <v>439</v>
      </c>
      <c r="AH14" s="66" t="s">
        <v>440</v>
      </c>
      <c r="AI14" s="66">
        <v>1</v>
      </c>
      <c r="AJ14" s="66">
        <v>1</v>
      </c>
      <c r="AK14" s="66" t="s">
        <v>268</v>
      </c>
      <c r="AM14" s="66" t="s">
        <v>269</v>
      </c>
      <c r="AN14" s="66" t="s">
        <v>478</v>
      </c>
      <c r="AO14" s="69">
        <v>44976.074131944399</v>
      </c>
      <c r="AP14" s="66" t="s">
        <v>479</v>
      </c>
      <c r="AQ14" s="66" t="s">
        <v>264</v>
      </c>
      <c r="AR14" s="66" t="s">
        <v>410</v>
      </c>
      <c r="AS14" s="66" t="s">
        <v>410</v>
      </c>
      <c r="AT14" s="66" t="s">
        <v>480</v>
      </c>
      <c r="AU14" s="66" t="s">
        <v>265</v>
      </c>
      <c r="AV14" s="66" t="s">
        <v>270</v>
      </c>
      <c r="AW14" s="66" t="s">
        <v>270</v>
      </c>
      <c r="AX14" s="66">
        <v>0</v>
      </c>
      <c r="AY14" s="66" t="s">
        <v>271</v>
      </c>
      <c r="AZ14" s="66" t="s">
        <v>481</v>
      </c>
      <c r="BB14" s="66" t="s">
        <v>482</v>
      </c>
      <c r="BC14" s="66" t="s">
        <v>273</v>
      </c>
      <c r="BE14" s="73" t="s">
        <v>483</v>
      </c>
      <c r="BF14" s="69">
        <v>44329.833333333299</v>
      </c>
      <c r="BG14" s="66" t="s">
        <v>484</v>
      </c>
      <c r="BI14" s="66" t="s">
        <v>417</v>
      </c>
      <c r="BJ14" s="66" t="s">
        <v>417</v>
      </c>
    </row>
    <row r="15" spans="1:62" x14ac:dyDescent="0.25">
      <c r="A15" s="66" t="s">
        <v>485</v>
      </c>
      <c r="B15" s="66" t="s">
        <v>475</v>
      </c>
      <c r="C15" s="66" t="s">
        <v>476</v>
      </c>
      <c r="D15" s="66" t="s">
        <v>263</v>
      </c>
      <c r="E15" s="66" t="s">
        <v>264</v>
      </c>
      <c r="F15" s="66" t="s">
        <v>264</v>
      </c>
      <c r="H15" s="66" t="s">
        <v>477</v>
      </c>
      <c r="I15" s="67">
        <v>2599</v>
      </c>
      <c r="J15" s="66" t="s">
        <v>265</v>
      </c>
      <c r="K15" s="66" t="s">
        <v>265</v>
      </c>
      <c r="L15" s="67">
        <v>2</v>
      </c>
      <c r="M15" s="67">
        <v>8</v>
      </c>
      <c r="N15" s="67">
        <v>16</v>
      </c>
      <c r="O15" s="67">
        <v>4</v>
      </c>
      <c r="P15" s="67">
        <v>261922</v>
      </c>
      <c r="Q15" s="67">
        <v>13</v>
      </c>
      <c r="R15" s="67">
        <v>0</v>
      </c>
      <c r="S15" s="67">
        <v>12</v>
      </c>
      <c r="T15" s="67">
        <v>3</v>
      </c>
      <c r="U15" s="67">
        <v>5</v>
      </c>
      <c r="V15" s="67">
        <v>5</v>
      </c>
      <c r="W15" s="68">
        <v>0.3125</v>
      </c>
      <c r="X15" s="67">
        <v>16</v>
      </c>
      <c r="Y15" s="68">
        <v>1</v>
      </c>
      <c r="Z15" s="67">
        <v>34816</v>
      </c>
      <c r="AA15" s="67">
        <v>3735</v>
      </c>
      <c r="AB15" s="67">
        <v>0</v>
      </c>
      <c r="AC15" s="67">
        <v>0</v>
      </c>
      <c r="AD15" s="66" t="s">
        <v>265</v>
      </c>
      <c r="AE15" s="66" t="s">
        <v>265</v>
      </c>
      <c r="AG15" s="66" t="s">
        <v>439</v>
      </c>
      <c r="AH15" s="66" t="s">
        <v>440</v>
      </c>
      <c r="AI15" s="66">
        <v>1</v>
      </c>
      <c r="AJ15" s="66">
        <v>1</v>
      </c>
      <c r="AK15" s="66" t="s">
        <v>268</v>
      </c>
      <c r="AM15" s="66" t="s">
        <v>269</v>
      </c>
      <c r="AN15" s="66" t="s">
        <v>478</v>
      </c>
      <c r="AO15" s="69">
        <v>44976.074050925898</v>
      </c>
      <c r="AP15" s="66" t="s">
        <v>479</v>
      </c>
      <c r="AQ15" s="66" t="s">
        <v>264</v>
      </c>
      <c r="AR15" s="66" t="s">
        <v>410</v>
      </c>
      <c r="AS15" s="66" t="s">
        <v>410</v>
      </c>
      <c r="AT15" s="66" t="s">
        <v>480</v>
      </c>
      <c r="AU15" s="66" t="s">
        <v>265</v>
      </c>
      <c r="AV15" s="66" t="s">
        <v>270</v>
      </c>
      <c r="AW15" s="66" t="s">
        <v>270</v>
      </c>
      <c r="AX15" s="66">
        <v>0</v>
      </c>
      <c r="AY15" s="66" t="s">
        <v>271</v>
      </c>
      <c r="AZ15" s="66" t="s">
        <v>481</v>
      </c>
      <c r="BB15" s="66" t="s">
        <v>486</v>
      </c>
      <c r="BC15" s="66" t="s">
        <v>273</v>
      </c>
      <c r="BE15" s="73" t="s">
        <v>483</v>
      </c>
      <c r="BF15" s="69">
        <v>44329.833333333299</v>
      </c>
      <c r="BG15" s="66" t="s">
        <v>487</v>
      </c>
      <c r="BI15" s="66" t="s">
        <v>417</v>
      </c>
      <c r="BJ15" s="66" t="s">
        <v>417</v>
      </c>
    </row>
    <row r="16" spans="1:62" x14ac:dyDescent="0.25">
      <c r="A16" s="66" t="s">
        <v>488</v>
      </c>
      <c r="B16" s="66" t="s">
        <v>489</v>
      </c>
      <c r="C16" s="66" t="s">
        <v>490</v>
      </c>
      <c r="D16" s="66" t="s">
        <v>450</v>
      </c>
      <c r="E16" s="66" t="s">
        <v>264</v>
      </c>
      <c r="F16" s="66" t="s">
        <v>264</v>
      </c>
      <c r="H16" s="66" t="s">
        <v>459</v>
      </c>
      <c r="I16" s="67">
        <v>2095</v>
      </c>
      <c r="J16" s="66" t="s">
        <v>265</v>
      </c>
      <c r="K16" s="66" t="s">
        <v>265</v>
      </c>
      <c r="L16" s="67">
        <v>2</v>
      </c>
      <c r="M16" s="67">
        <v>18</v>
      </c>
      <c r="N16" s="67">
        <v>36</v>
      </c>
      <c r="O16" s="67">
        <v>0</v>
      </c>
      <c r="P16" s="67">
        <v>524194</v>
      </c>
      <c r="Q16" s="67">
        <v>4</v>
      </c>
      <c r="R16" s="67">
        <v>0</v>
      </c>
      <c r="S16" s="67">
        <v>6</v>
      </c>
      <c r="T16" s="67">
        <v>17</v>
      </c>
      <c r="U16" s="67">
        <v>1</v>
      </c>
      <c r="V16" s="67">
        <v>1</v>
      </c>
      <c r="W16" s="68">
        <v>2.7777777777777801E-2</v>
      </c>
      <c r="X16" s="67">
        <v>4</v>
      </c>
      <c r="Y16" s="68">
        <v>0.11111111111111099</v>
      </c>
      <c r="Z16" s="67">
        <v>16384</v>
      </c>
      <c r="AA16" s="67">
        <v>327</v>
      </c>
      <c r="AB16" s="67">
        <v>0</v>
      </c>
      <c r="AC16" s="67">
        <v>0</v>
      </c>
      <c r="AD16" s="66" t="s">
        <v>265</v>
      </c>
      <c r="AE16" s="66" t="s">
        <v>265</v>
      </c>
      <c r="AG16" s="66" t="s">
        <v>345</v>
      </c>
      <c r="AH16" s="66" t="s">
        <v>440</v>
      </c>
      <c r="AI16" s="66">
        <v>1</v>
      </c>
      <c r="AJ16" s="66">
        <v>1</v>
      </c>
      <c r="AK16" s="66" t="s">
        <v>268</v>
      </c>
      <c r="AM16" s="66" t="s">
        <v>269</v>
      </c>
      <c r="AN16" s="66" t="s">
        <v>478</v>
      </c>
      <c r="AO16" s="69">
        <v>44710.106296296297</v>
      </c>
      <c r="AP16" s="66" t="s">
        <v>491</v>
      </c>
      <c r="AQ16" s="66" t="s">
        <v>264</v>
      </c>
      <c r="AS16" s="66" t="s">
        <v>492</v>
      </c>
      <c r="AT16" s="66" t="s">
        <v>411</v>
      </c>
      <c r="AU16" s="66" t="s">
        <v>265</v>
      </c>
      <c r="AV16" s="66" t="s">
        <v>270</v>
      </c>
      <c r="AW16" s="66" t="s">
        <v>270</v>
      </c>
      <c r="AX16" s="66">
        <v>0</v>
      </c>
      <c r="AY16" s="66" t="s">
        <v>271</v>
      </c>
      <c r="AZ16" s="66" t="s">
        <v>463</v>
      </c>
      <c r="BB16" s="66" t="s">
        <v>493</v>
      </c>
      <c r="BC16" s="66" t="s">
        <v>273</v>
      </c>
      <c r="BE16" s="73" t="s">
        <v>483</v>
      </c>
      <c r="BF16" s="69">
        <v>44339.833333333299</v>
      </c>
      <c r="BG16" s="66" t="s">
        <v>494</v>
      </c>
      <c r="BI16" s="66" t="s">
        <v>417</v>
      </c>
      <c r="BJ16" s="66" t="s">
        <v>417</v>
      </c>
    </row>
    <row r="17" spans="1:62" x14ac:dyDescent="0.25">
      <c r="A17" s="66" t="s">
        <v>495</v>
      </c>
      <c r="B17" s="66" t="s">
        <v>489</v>
      </c>
      <c r="C17" s="66" t="s">
        <v>490</v>
      </c>
      <c r="D17" s="66" t="s">
        <v>450</v>
      </c>
      <c r="E17" s="66" t="s">
        <v>264</v>
      </c>
      <c r="F17" s="66" t="s">
        <v>264</v>
      </c>
      <c r="H17" s="66" t="s">
        <v>459</v>
      </c>
      <c r="I17" s="67">
        <v>2095</v>
      </c>
      <c r="J17" s="66" t="s">
        <v>265</v>
      </c>
      <c r="K17" s="66" t="s">
        <v>265</v>
      </c>
      <c r="L17" s="67">
        <v>2</v>
      </c>
      <c r="M17" s="67">
        <v>18</v>
      </c>
      <c r="N17" s="67">
        <v>36</v>
      </c>
      <c r="O17" s="67">
        <v>8</v>
      </c>
      <c r="P17" s="67">
        <v>524194</v>
      </c>
      <c r="Q17" s="67">
        <v>19</v>
      </c>
      <c r="R17" s="67">
        <v>0</v>
      </c>
      <c r="S17" s="67">
        <v>6</v>
      </c>
      <c r="T17" s="67">
        <v>16</v>
      </c>
      <c r="U17" s="67">
        <v>5</v>
      </c>
      <c r="V17" s="67">
        <v>5</v>
      </c>
      <c r="W17" s="68">
        <v>0.13888888888888901</v>
      </c>
      <c r="X17" s="67">
        <v>32</v>
      </c>
      <c r="Y17" s="68">
        <v>0.88888888888888895</v>
      </c>
      <c r="Z17" s="67">
        <v>98304</v>
      </c>
      <c r="AA17" s="67">
        <v>9501</v>
      </c>
      <c r="AB17" s="67">
        <v>0</v>
      </c>
      <c r="AC17" s="67">
        <v>0</v>
      </c>
      <c r="AD17" s="66" t="s">
        <v>265</v>
      </c>
      <c r="AE17" s="66" t="s">
        <v>265</v>
      </c>
      <c r="AG17" s="66" t="s">
        <v>345</v>
      </c>
      <c r="AH17" s="66" t="s">
        <v>440</v>
      </c>
      <c r="AI17" s="66">
        <v>1</v>
      </c>
      <c r="AJ17" s="66">
        <v>1</v>
      </c>
      <c r="AK17" s="66" t="s">
        <v>268</v>
      </c>
      <c r="AM17" s="66" t="s">
        <v>269</v>
      </c>
      <c r="AN17" s="66" t="s">
        <v>478</v>
      </c>
      <c r="AO17" s="69">
        <v>44709.461932870399</v>
      </c>
      <c r="AP17" s="66" t="s">
        <v>491</v>
      </c>
      <c r="AQ17" s="66" t="s">
        <v>264</v>
      </c>
      <c r="AS17" s="66" t="s">
        <v>492</v>
      </c>
      <c r="AT17" s="66" t="s">
        <v>411</v>
      </c>
      <c r="AU17" s="66" t="s">
        <v>264</v>
      </c>
      <c r="AV17" s="66" t="s">
        <v>270</v>
      </c>
      <c r="AW17" s="66" t="s">
        <v>270</v>
      </c>
      <c r="AX17" s="66">
        <v>0</v>
      </c>
      <c r="AY17" s="66" t="s">
        <v>271</v>
      </c>
      <c r="AZ17" s="66" t="s">
        <v>463</v>
      </c>
      <c r="BB17" s="66" t="s">
        <v>496</v>
      </c>
      <c r="BC17" s="66" t="s">
        <v>273</v>
      </c>
      <c r="BE17" s="73" t="s">
        <v>483</v>
      </c>
      <c r="BF17" s="69">
        <v>44339.833333333299</v>
      </c>
      <c r="BG17" s="66" t="s">
        <v>497</v>
      </c>
      <c r="BI17" s="66" t="s">
        <v>417</v>
      </c>
      <c r="BJ17" s="66" t="s">
        <v>417</v>
      </c>
    </row>
    <row r="18" spans="1:62" x14ac:dyDescent="0.25">
      <c r="A18" s="66" t="s">
        <v>498</v>
      </c>
      <c r="B18" s="66" t="s">
        <v>489</v>
      </c>
      <c r="C18" s="66" t="s">
        <v>490</v>
      </c>
      <c r="D18" s="66" t="s">
        <v>450</v>
      </c>
      <c r="E18" s="66" t="s">
        <v>264</v>
      </c>
      <c r="F18" s="66" t="s">
        <v>264</v>
      </c>
      <c r="H18" s="66" t="s">
        <v>459</v>
      </c>
      <c r="I18" s="67">
        <v>2095</v>
      </c>
      <c r="J18" s="66" t="s">
        <v>265</v>
      </c>
      <c r="K18" s="66" t="s">
        <v>265</v>
      </c>
      <c r="L18" s="67">
        <v>2</v>
      </c>
      <c r="M18" s="67">
        <v>18</v>
      </c>
      <c r="N18" s="67">
        <v>36</v>
      </c>
      <c r="O18" s="67">
        <v>6</v>
      </c>
      <c r="P18" s="67">
        <v>524194</v>
      </c>
      <c r="Q18" s="67">
        <v>16</v>
      </c>
      <c r="R18" s="67">
        <v>0</v>
      </c>
      <c r="S18" s="67">
        <v>6</v>
      </c>
      <c r="T18" s="67">
        <v>16</v>
      </c>
      <c r="U18" s="67">
        <v>5</v>
      </c>
      <c r="V18" s="67">
        <v>5</v>
      </c>
      <c r="W18" s="68">
        <v>0.13888888888888901</v>
      </c>
      <c r="X18" s="67">
        <v>32</v>
      </c>
      <c r="Y18" s="68">
        <v>0.88888888888888895</v>
      </c>
      <c r="Z18" s="67">
        <v>79872</v>
      </c>
      <c r="AA18" s="67">
        <v>10709</v>
      </c>
      <c r="AB18" s="67">
        <v>0</v>
      </c>
      <c r="AC18" s="67">
        <v>0</v>
      </c>
      <c r="AD18" s="66" t="s">
        <v>265</v>
      </c>
      <c r="AE18" s="66" t="s">
        <v>265</v>
      </c>
      <c r="AG18" s="66" t="s">
        <v>345</v>
      </c>
      <c r="AH18" s="66" t="s">
        <v>440</v>
      </c>
      <c r="AI18" s="66">
        <v>1</v>
      </c>
      <c r="AJ18" s="66">
        <v>1</v>
      </c>
      <c r="AK18" s="66" t="s">
        <v>268</v>
      </c>
      <c r="AM18" s="66" t="s">
        <v>269</v>
      </c>
      <c r="AN18" s="66" t="s">
        <v>478</v>
      </c>
      <c r="AO18" s="69">
        <v>44709.435451388897</v>
      </c>
      <c r="AP18" s="66" t="s">
        <v>491</v>
      </c>
      <c r="AQ18" s="66" t="s">
        <v>264</v>
      </c>
      <c r="AS18" s="66" t="s">
        <v>492</v>
      </c>
      <c r="AT18" s="66" t="s">
        <v>411</v>
      </c>
      <c r="AU18" s="66" t="s">
        <v>264</v>
      </c>
      <c r="AV18" s="66" t="s">
        <v>270</v>
      </c>
      <c r="AW18" s="66" t="s">
        <v>270</v>
      </c>
      <c r="AX18" s="66">
        <v>0</v>
      </c>
      <c r="AY18" s="66" t="s">
        <v>271</v>
      </c>
      <c r="AZ18" s="66" t="s">
        <v>463</v>
      </c>
      <c r="BB18" s="66" t="s">
        <v>499</v>
      </c>
      <c r="BC18" s="66" t="s">
        <v>273</v>
      </c>
      <c r="BE18" s="73" t="s">
        <v>483</v>
      </c>
      <c r="BF18" s="69">
        <v>44339.833333333299</v>
      </c>
      <c r="BG18" s="66" t="s">
        <v>500</v>
      </c>
      <c r="BI18" s="66" t="s">
        <v>417</v>
      </c>
      <c r="BJ18" s="66" t="s">
        <v>417</v>
      </c>
    </row>
    <row r="19" spans="1:62" x14ac:dyDescent="0.25">
      <c r="A19" s="66" t="s">
        <v>501</v>
      </c>
      <c r="B19" s="66" t="s">
        <v>502</v>
      </c>
      <c r="C19" s="66" t="s">
        <v>503</v>
      </c>
      <c r="D19" s="66" t="s">
        <v>450</v>
      </c>
      <c r="E19" s="66" t="s">
        <v>264</v>
      </c>
      <c r="F19" s="66" t="s">
        <v>264</v>
      </c>
      <c r="H19" s="66" t="s">
        <v>504</v>
      </c>
      <c r="I19" s="67">
        <v>2294</v>
      </c>
      <c r="J19" s="66" t="s">
        <v>265</v>
      </c>
      <c r="K19" s="66" t="s">
        <v>265</v>
      </c>
      <c r="L19" s="67">
        <v>2</v>
      </c>
      <c r="M19" s="67">
        <v>18</v>
      </c>
      <c r="N19" s="67">
        <v>36</v>
      </c>
      <c r="O19" s="67">
        <v>17</v>
      </c>
      <c r="P19" s="67">
        <v>261763</v>
      </c>
      <c r="Q19" s="67">
        <v>31</v>
      </c>
      <c r="R19" s="67">
        <v>0</v>
      </c>
      <c r="S19" s="67">
        <v>10</v>
      </c>
      <c r="T19" s="67">
        <v>3</v>
      </c>
      <c r="U19" s="67">
        <v>7</v>
      </c>
      <c r="V19" s="67">
        <v>6</v>
      </c>
      <c r="W19" s="68">
        <v>0.16666666666666699</v>
      </c>
      <c r="X19" s="67">
        <v>20</v>
      </c>
      <c r="Y19" s="68">
        <v>0.55555555555555602</v>
      </c>
      <c r="Z19" s="67">
        <v>77824</v>
      </c>
      <c r="AA19" s="67">
        <v>13760</v>
      </c>
      <c r="AB19" s="67">
        <v>0</v>
      </c>
      <c r="AC19" s="67">
        <v>0</v>
      </c>
      <c r="AD19" s="66" t="s">
        <v>265</v>
      </c>
      <c r="AE19" s="66" t="s">
        <v>265</v>
      </c>
      <c r="AG19" s="66" t="s">
        <v>267</v>
      </c>
      <c r="AH19" s="66" t="s">
        <v>440</v>
      </c>
      <c r="AI19" s="66">
        <v>1</v>
      </c>
      <c r="AJ19" s="66">
        <v>1</v>
      </c>
      <c r="AK19" s="66" t="s">
        <v>268</v>
      </c>
      <c r="AM19" s="66" t="s">
        <v>269</v>
      </c>
      <c r="AN19" s="66" t="s">
        <v>478</v>
      </c>
      <c r="AO19" s="69">
        <v>44709.2655787037</v>
      </c>
      <c r="AP19" s="66" t="s">
        <v>409</v>
      </c>
      <c r="AQ19" s="66" t="s">
        <v>264</v>
      </c>
      <c r="AR19" s="66" t="s">
        <v>410</v>
      </c>
      <c r="AS19" s="66" t="s">
        <v>410</v>
      </c>
      <c r="AT19" s="66" t="s">
        <v>411</v>
      </c>
      <c r="AU19" s="66" t="s">
        <v>264</v>
      </c>
      <c r="AV19" s="66" t="s">
        <v>270</v>
      </c>
      <c r="AW19" s="66" t="s">
        <v>270</v>
      </c>
      <c r="AX19" s="66">
        <v>0</v>
      </c>
      <c r="AY19" s="66" t="s">
        <v>271</v>
      </c>
      <c r="AZ19" s="66" t="s">
        <v>272</v>
      </c>
      <c r="BB19" s="66" t="s">
        <v>505</v>
      </c>
      <c r="BC19" s="66" t="s">
        <v>273</v>
      </c>
      <c r="BE19" s="73" t="s">
        <v>506</v>
      </c>
      <c r="BF19" s="69">
        <v>44640.833333333299</v>
      </c>
      <c r="BG19" s="66" t="s">
        <v>507</v>
      </c>
      <c r="BI19" s="66" t="s">
        <v>417</v>
      </c>
      <c r="BJ19" s="66" t="s">
        <v>417</v>
      </c>
    </row>
    <row r="20" spans="1:62" x14ac:dyDescent="0.25">
      <c r="A20" s="66" t="s">
        <v>508</v>
      </c>
      <c r="B20" s="66" t="s">
        <v>502</v>
      </c>
      <c r="C20" s="66" t="s">
        <v>503</v>
      </c>
      <c r="D20" s="66" t="s">
        <v>263</v>
      </c>
      <c r="E20" s="66" t="s">
        <v>264</v>
      </c>
      <c r="F20" s="66" t="s">
        <v>264</v>
      </c>
      <c r="H20" s="66" t="s">
        <v>504</v>
      </c>
      <c r="I20" s="67">
        <v>2294</v>
      </c>
      <c r="J20" s="66" t="s">
        <v>265</v>
      </c>
      <c r="K20" s="66" t="s">
        <v>265</v>
      </c>
      <c r="L20" s="67">
        <v>2</v>
      </c>
      <c r="M20" s="67">
        <v>18</v>
      </c>
      <c r="N20" s="67">
        <v>36</v>
      </c>
      <c r="O20" s="67">
        <v>5</v>
      </c>
      <c r="P20" s="67">
        <v>261763</v>
      </c>
      <c r="Q20" s="67">
        <v>11</v>
      </c>
      <c r="R20" s="67">
        <v>0</v>
      </c>
      <c r="S20" s="67">
        <v>10</v>
      </c>
      <c r="T20" s="67">
        <v>3</v>
      </c>
      <c r="U20" s="67">
        <v>5</v>
      </c>
      <c r="V20" s="67">
        <v>2</v>
      </c>
      <c r="W20" s="68">
        <v>5.5555555555555601E-2</v>
      </c>
      <c r="X20" s="67">
        <v>8</v>
      </c>
      <c r="Y20" s="68">
        <v>0.22222222222222199</v>
      </c>
      <c r="Z20" s="67">
        <v>24576</v>
      </c>
      <c r="AA20" s="67">
        <v>3563</v>
      </c>
      <c r="AB20" s="67">
        <v>0</v>
      </c>
      <c r="AC20" s="67">
        <v>0</v>
      </c>
      <c r="AD20" s="66" t="s">
        <v>265</v>
      </c>
      <c r="AE20" s="66" t="s">
        <v>265</v>
      </c>
      <c r="AG20" s="66" t="s">
        <v>267</v>
      </c>
      <c r="AH20" s="66" t="s">
        <v>440</v>
      </c>
      <c r="AI20" s="66">
        <v>1</v>
      </c>
      <c r="AJ20" s="66">
        <v>1</v>
      </c>
      <c r="AK20" s="66" t="s">
        <v>268</v>
      </c>
      <c r="AM20" s="66" t="s">
        <v>269</v>
      </c>
      <c r="AN20" s="66" t="s">
        <v>478</v>
      </c>
      <c r="AO20" s="69">
        <v>44709.236053240696</v>
      </c>
      <c r="AP20" s="66" t="s">
        <v>409</v>
      </c>
      <c r="AQ20" s="66" t="s">
        <v>264</v>
      </c>
      <c r="AR20" s="66" t="s">
        <v>410</v>
      </c>
      <c r="AS20" s="66" t="s">
        <v>410</v>
      </c>
      <c r="AT20" s="66" t="s">
        <v>411</v>
      </c>
      <c r="AU20" s="66" t="s">
        <v>264</v>
      </c>
      <c r="AV20" s="66" t="s">
        <v>270</v>
      </c>
      <c r="AW20" s="66" t="s">
        <v>270</v>
      </c>
      <c r="AX20" s="66">
        <v>0</v>
      </c>
      <c r="AY20" s="66" t="s">
        <v>271</v>
      </c>
      <c r="AZ20" s="66" t="s">
        <v>272</v>
      </c>
      <c r="BB20" s="66" t="s">
        <v>509</v>
      </c>
      <c r="BC20" s="66" t="s">
        <v>273</v>
      </c>
      <c r="BE20" s="73" t="s">
        <v>506</v>
      </c>
      <c r="BF20" s="69">
        <v>44640.833333333299</v>
      </c>
      <c r="BG20" s="66" t="s">
        <v>510</v>
      </c>
      <c r="BI20" s="66" t="s">
        <v>417</v>
      </c>
      <c r="BJ20" s="66" t="s">
        <v>417</v>
      </c>
    </row>
    <row r="21" spans="1:62" x14ac:dyDescent="0.25">
      <c r="A21" s="66" t="s">
        <v>511</v>
      </c>
      <c r="B21" s="66" t="s">
        <v>512</v>
      </c>
      <c r="C21" s="66" t="s">
        <v>513</v>
      </c>
      <c r="D21" s="66" t="s">
        <v>450</v>
      </c>
      <c r="E21" s="66" t="s">
        <v>264</v>
      </c>
      <c r="F21" s="66" t="s">
        <v>264</v>
      </c>
      <c r="H21" s="66" t="s">
        <v>514</v>
      </c>
      <c r="I21" s="67">
        <v>2593</v>
      </c>
      <c r="J21" s="66" t="s">
        <v>265</v>
      </c>
      <c r="K21" s="66" t="s">
        <v>265</v>
      </c>
      <c r="L21" s="67">
        <v>2</v>
      </c>
      <c r="M21" s="67">
        <v>18</v>
      </c>
      <c r="N21" s="67">
        <v>36</v>
      </c>
      <c r="O21" s="67">
        <v>3</v>
      </c>
      <c r="P21" s="67">
        <v>523905</v>
      </c>
      <c r="Q21" s="67">
        <v>2</v>
      </c>
      <c r="R21" s="67">
        <v>0</v>
      </c>
      <c r="S21" s="67">
        <v>10</v>
      </c>
      <c r="T21" s="67">
        <v>3</v>
      </c>
      <c r="U21" s="67">
        <v>1</v>
      </c>
      <c r="V21" s="67">
        <v>1</v>
      </c>
      <c r="W21" s="68">
        <v>2.7777777777777801E-2</v>
      </c>
      <c r="X21" s="67">
        <v>2</v>
      </c>
      <c r="Y21" s="68">
        <v>5.5555555555555601E-2</v>
      </c>
      <c r="Z21" s="67">
        <v>8192</v>
      </c>
      <c r="AA21" s="67">
        <v>1146</v>
      </c>
      <c r="AB21" s="67">
        <v>0</v>
      </c>
      <c r="AC21" s="67">
        <v>0</v>
      </c>
      <c r="AD21" s="66" t="s">
        <v>265</v>
      </c>
      <c r="AE21" s="66" t="s">
        <v>265</v>
      </c>
      <c r="AG21" s="66" t="s">
        <v>352</v>
      </c>
      <c r="AH21" s="66" t="s">
        <v>440</v>
      </c>
      <c r="AI21" s="66">
        <v>1</v>
      </c>
      <c r="AJ21" s="66">
        <v>1</v>
      </c>
      <c r="AK21" s="66" t="s">
        <v>268</v>
      </c>
      <c r="AM21" s="66" t="s">
        <v>269</v>
      </c>
      <c r="AN21" s="66" t="s">
        <v>478</v>
      </c>
      <c r="AO21" s="69">
        <v>44709.298206018502</v>
      </c>
      <c r="AP21" s="66" t="s">
        <v>515</v>
      </c>
      <c r="AQ21" s="66" t="s">
        <v>264</v>
      </c>
      <c r="AS21" s="66" t="s">
        <v>516</v>
      </c>
      <c r="AT21" s="66" t="s">
        <v>411</v>
      </c>
      <c r="AU21" s="66" t="s">
        <v>265</v>
      </c>
      <c r="AV21" s="66" t="s">
        <v>270</v>
      </c>
      <c r="AW21" s="66" t="s">
        <v>270</v>
      </c>
      <c r="AX21" s="66">
        <v>0</v>
      </c>
      <c r="AY21" s="66" t="s">
        <v>271</v>
      </c>
      <c r="AZ21" s="66" t="s">
        <v>452</v>
      </c>
      <c r="BB21" s="66" t="s">
        <v>517</v>
      </c>
      <c r="BC21" s="66" t="s">
        <v>273</v>
      </c>
      <c r="BE21" s="73" t="s">
        <v>506</v>
      </c>
      <c r="BF21" s="69">
        <v>44640.833333333299</v>
      </c>
      <c r="BG21" s="66" t="s">
        <v>518</v>
      </c>
      <c r="BI21" s="66" t="s">
        <v>417</v>
      </c>
      <c r="BJ21" s="66" t="s">
        <v>417</v>
      </c>
    </row>
    <row r="22" spans="1:62" x14ac:dyDescent="0.25">
      <c r="A22" s="66" t="s">
        <v>519</v>
      </c>
      <c r="B22" s="66" t="s">
        <v>512</v>
      </c>
      <c r="C22" s="66" t="s">
        <v>513</v>
      </c>
      <c r="D22" s="66" t="s">
        <v>450</v>
      </c>
      <c r="E22" s="66" t="s">
        <v>264</v>
      </c>
      <c r="F22" s="66" t="s">
        <v>264</v>
      </c>
      <c r="H22" s="66" t="s">
        <v>514</v>
      </c>
      <c r="I22" s="67">
        <v>2593</v>
      </c>
      <c r="J22" s="66" t="s">
        <v>265</v>
      </c>
      <c r="K22" s="66" t="s">
        <v>265</v>
      </c>
      <c r="L22" s="67">
        <v>2</v>
      </c>
      <c r="M22" s="67">
        <v>18</v>
      </c>
      <c r="N22" s="67">
        <v>36</v>
      </c>
      <c r="O22" s="67">
        <v>0</v>
      </c>
      <c r="P22" s="67">
        <v>523905</v>
      </c>
      <c r="Q22" s="67">
        <v>4</v>
      </c>
      <c r="R22" s="67">
        <v>0</v>
      </c>
      <c r="S22" s="67">
        <v>10</v>
      </c>
      <c r="T22" s="67">
        <v>3</v>
      </c>
      <c r="U22" s="67">
        <v>3</v>
      </c>
      <c r="V22" s="67">
        <v>3</v>
      </c>
      <c r="W22" s="68">
        <v>8.3333333333333301E-2</v>
      </c>
      <c r="X22" s="67">
        <v>5</v>
      </c>
      <c r="Y22" s="68">
        <v>0.13888888888888901</v>
      </c>
      <c r="Z22" s="67">
        <v>20480</v>
      </c>
      <c r="AA22" s="67">
        <v>2005</v>
      </c>
      <c r="AB22" s="67">
        <v>0</v>
      </c>
      <c r="AC22" s="67">
        <v>0</v>
      </c>
      <c r="AD22" s="66" t="s">
        <v>265</v>
      </c>
      <c r="AE22" s="66" t="s">
        <v>265</v>
      </c>
      <c r="AG22" s="66" t="s">
        <v>352</v>
      </c>
      <c r="AH22" s="66" t="s">
        <v>440</v>
      </c>
      <c r="AI22" s="66">
        <v>1</v>
      </c>
      <c r="AJ22" s="66">
        <v>1</v>
      </c>
      <c r="AK22" s="66" t="s">
        <v>268</v>
      </c>
      <c r="AM22" s="66" t="s">
        <v>269</v>
      </c>
      <c r="AN22" s="66" t="s">
        <v>478</v>
      </c>
      <c r="AO22" s="69">
        <v>44709.278379629599</v>
      </c>
      <c r="AP22" s="66" t="s">
        <v>515</v>
      </c>
      <c r="AQ22" s="66" t="s">
        <v>264</v>
      </c>
      <c r="AS22" s="66" t="s">
        <v>520</v>
      </c>
      <c r="AT22" s="66" t="s">
        <v>411</v>
      </c>
      <c r="AU22" s="66" t="s">
        <v>265</v>
      </c>
      <c r="AV22" s="66" t="s">
        <v>270</v>
      </c>
      <c r="AW22" s="66" t="s">
        <v>270</v>
      </c>
      <c r="AX22" s="66">
        <v>0</v>
      </c>
      <c r="AY22" s="66" t="s">
        <v>271</v>
      </c>
      <c r="AZ22" s="66" t="s">
        <v>452</v>
      </c>
      <c r="BB22" s="66" t="s">
        <v>521</v>
      </c>
      <c r="BC22" s="66" t="s">
        <v>273</v>
      </c>
      <c r="BE22" s="73" t="s">
        <v>506</v>
      </c>
      <c r="BF22" s="69">
        <v>44640.833333333299</v>
      </c>
      <c r="BG22" s="66" t="s">
        <v>522</v>
      </c>
      <c r="BI22" s="66" t="s">
        <v>417</v>
      </c>
      <c r="BJ22" s="66" t="s">
        <v>417</v>
      </c>
    </row>
    <row r="23" spans="1:62" x14ac:dyDescent="0.25">
      <c r="A23" s="66" t="s">
        <v>523</v>
      </c>
      <c r="B23" s="66" t="s">
        <v>524</v>
      </c>
      <c r="C23" s="66" t="s">
        <v>525</v>
      </c>
      <c r="D23" s="66" t="s">
        <v>450</v>
      </c>
      <c r="E23" s="66" t="s">
        <v>264</v>
      </c>
      <c r="F23" s="66" t="s">
        <v>264</v>
      </c>
      <c r="H23" s="66" t="s">
        <v>477</v>
      </c>
      <c r="I23" s="67">
        <v>2599</v>
      </c>
      <c r="J23" s="66" t="s">
        <v>265</v>
      </c>
      <c r="K23" s="66" t="s">
        <v>265</v>
      </c>
      <c r="L23" s="67">
        <v>2</v>
      </c>
      <c r="M23" s="67">
        <v>8</v>
      </c>
      <c r="N23" s="67">
        <v>16</v>
      </c>
      <c r="O23" s="67">
        <v>20</v>
      </c>
      <c r="P23" s="67">
        <v>261922</v>
      </c>
      <c r="Q23" s="67">
        <v>54</v>
      </c>
      <c r="R23" s="67">
        <v>0</v>
      </c>
      <c r="S23" s="67">
        <v>12</v>
      </c>
      <c r="T23" s="67">
        <v>3</v>
      </c>
      <c r="U23" s="67">
        <v>12</v>
      </c>
      <c r="V23" s="67">
        <v>9</v>
      </c>
      <c r="W23" s="68">
        <v>0.5625</v>
      </c>
      <c r="X23" s="67">
        <v>37</v>
      </c>
      <c r="Y23" s="68">
        <v>2.3125</v>
      </c>
      <c r="Z23" s="67">
        <v>159744</v>
      </c>
      <c r="AA23" s="67">
        <v>13226</v>
      </c>
      <c r="AB23" s="67">
        <v>0</v>
      </c>
      <c r="AC23" s="67">
        <v>0</v>
      </c>
      <c r="AD23" s="66" t="s">
        <v>265</v>
      </c>
      <c r="AE23" s="66" t="s">
        <v>265</v>
      </c>
      <c r="AG23" s="66" t="s">
        <v>439</v>
      </c>
      <c r="AH23" s="66" t="s">
        <v>440</v>
      </c>
      <c r="AI23" s="66">
        <v>1</v>
      </c>
      <c r="AJ23" s="66">
        <v>1</v>
      </c>
      <c r="AK23" s="66" t="s">
        <v>268</v>
      </c>
      <c r="AM23" s="66" t="s">
        <v>269</v>
      </c>
      <c r="AN23" s="66" t="s">
        <v>478</v>
      </c>
      <c r="AO23" s="69">
        <v>44947.338206018503</v>
      </c>
      <c r="AP23" s="66" t="s">
        <v>526</v>
      </c>
      <c r="AQ23" s="66" t="s">
        <v>264</v>
      </c>
      <c r="AR23" s="66" t="s">
        <v>480</v>
      </c>
      <c r="AS23" s="66" t="s">
        <v>480</v>
      </c>
      <c r="AT23" s="66" t="s">
        <v>480</v>
      </c>
      <c r="AU23" s="66" t="s">
        <v>265</v>
      </c>
      <c r="AV23" s="66" t="s">
        <v>270</v>
      </c>
      <c r="AW23" s="66" t="s">
        <v>270</v>
      </c>
      <c r="AX23" s="66">
        <v>0</v>
      </c>
      <c r="AY23" s="66" t="s">
        <v>271</v>
      </c>
      <c r="AZ23" s="66" t="s">
        <v>481</v>
      </c>
      <c r="BB23" s="66" t="s">
        <v>527</v>
      </c>
      <c r="BC23" s="66" t="s">
        <v>273</v>
      </c>
      <c r="BE23" s="73" t="s">
        <v>528</v>
      </c>
      <c r="BF23" s="69">
        <v>44574.791666666701</v>
      </c>
      <c r="BG23" s="66" t="s">
        <v>529</v>
      </c>
      <c r="BI23" s="66" t="s">
        <v>417</v>
      </c>
      <c r="BJ23" s="66" t="s">
        <v>417</v>
      </c>
    </row>
    <row r="24" spans="1:62" x14ac:dyDescent="0.25">
      <c r="A24" s="66" t="s">
        <v>530</v>
      </c>
      <c r="B24" s="66" t="s">
        <v>524</v>
      </c>
      <c r="C24" s="66" t="s">
        <v>525</v>
      </c>
      <c r="D24" s="66" t="s">
        <v>450</v>
      </c>
      <c r="E24" s="66" t="s">
        <v>264</v>
      </c>
      <c r="F24" s="66" t="s">
        <v>264</v>
      </c>
      <c r="H24" s="66" t="s">
        <v>477</v>
      </c>
      <c r="I24" s="67">
        <v>2599</v>
      </c>
      <c r="J24" s="66" t="s">
        <v>265</v>
      </c>
      <c r="K24" s="66" t="s">
        <v>265</v>
      </c>
      <c r="L24" s="67">
        <v>2</v>
      </c>
      <c r="M24" s="67">
        <v>8</v>
      </c>
      <c r="N24" s="67">
        <v>16</v>
      </c>
      <c r="O24" s="67">
        <v>39</v>
      </c>
      <c r="P24" s="67">
        <v>261922</v>
      </c>
      <c r="Q24" s="67">
        <v>47</v>
      </c>
      <c r="R24" s="67">
        <v>0</v>
      </c>
      <c r="S24" s="67">
        <v>12</v>
      </c>
      <c r="T24" s="67">
        <v>3</v>
      </c>
      <c r="U24" s="67">
        <v>18</v>
      </c>
      <c r="V24" s="67">
        <v>12</v>
      </c>
      <c r="W24" s="68">
        <v>0.75</v>
      </c>
      <c r="X24" s="67">
        <v>39</v>
      </c>
      <c r="Y24" s="68">
        <v>2.4375</v>
      </c>
      <c r="Z24" s="67">
        <v>122880</v>
      </c>
      <c r="AA24" s="67">
        <v>20801</v>
      </c>
      <c r="AB24" s="67">
        <v>0</v>
      </c>
      <c r="AC24" s="67">
        <v>0</v>
      </c>
      <c r="AD24" s="66" t="s">
        <v>265</v>
      </c>
      <c r="AE24" s="66" t="s">
        <v>265</v>
      </c>
      <c r="AG24" s="66" t="s">
        <v>439</v>
      </c>
      <c r="AH24" s="66" t="s">
        <v>440</v>
      </c>
      <c r="AI24" s="66">
        <v>1</v>
      </c>
      <c r="AJ24" s="66">
        <v>1</v>
      </c>
      <c r="AK24" s="66" t="s">
        <v>268</v>
      </c>
      <c r="AM24" s="66" t="s">
        <v>269</v>
      </c>
      <c r="AN24" s="66" t="s">
        <v>478</v>
      </c>
      <c r="AO24" s="69">
        <v>44947.337951388901</v>
      </c>
      <c r="AP24" s="66" t="s">
        <v>526</v>
      </c>
      <c r="AQ24" s="66" t="s">
        <v>264</v>
      </c>
      <c r="AR24" s="66" t="s">
        <v>480</v>
      </c>
      <c r="AS24" s="66" t="s">
        <v>480</v>
      </c>
      <c r="AT24" s="66" t="s">
        <v>480</v>
      </c>
      <c r="AU24" s="66" t="s">
        <v>265</v>
      </c>
      <c r="AV24" s="66" t="s">
        <v>270</v>
      </c>
      <c r="AW24" s="66" t="s">
        <v>270</v>
      </c>
      <c r="AX24" s="66">
        <v>0</v>
      </c>
      <c r="AY24" s="66" t="s">
        <v>271</v>
      </c>
      <c r="AZ24" s="66" t="s">
        <v>481</v>
      </c>
      <c r="BB24" s="66" t="s">
        <v>531</v>
      </c>
      <c r="BC24" s="66" t="s">
        <v>273</v>
      </c>
      <c r="BE24" s="73" t="s">
        <v>528</v>
      </c>
      <c r="BF24" s="69">
        <v>44574.791666666701</v>
      </c>
      <c r="BG24" s="66" t="s">
        <v>532</v>
      </c>
      <c r="BI24" s="66" t="s">
        <v>417</v>
      </c>
      <c r="BJ24" s="66" t="s">
        <v>417</v>
      </c>
    </row>
    <row r="25" spans="1:62" x14ac:dyDescent="0.25">
      <c r="A25" s="66" t="s">
        <v>533</v>
      </c>
      <c r="B25" s="66" t="s">
        <v>524</v>
      </c>
      <c r="C25" s="66" t="s">
        <v>525</v>
      </c>
      <c r="D25" s="66" t="s">
        <v>450</v>
      </c>
      <c r="E25" s="66" t="s">
        <v>264</v>
      </c>
      <c r="F25" s="66" t="s">
        <v>264</v>
      </c>
      <c r="H25" s="66" t="s">
        <v>477</v>
      </c>
      <c r="I25" s="67">
        <v>2600</v>
      </c>
      <c r="J25" s="66" t="s">
        <v>265</v>
      </c>
      <c r="K25" s="66" t="s">
        <v>265</v>
      </c>
      <c r="L25" s="67">
        <v>2</v>
      </c>
      <c r="M25" s="67">
        <v>8</v>
      </c>
      <c r="N25" s="67">
        <v>16</v>
      </c>
      <c r="O25" s="67">
        <v>41</v>
      </c>
      <c r="P25" s="67">
        <v>261922</v>
      </c>
      <c r="Q25" s="67">
        <v>26</v>
      </c>
      <c r="R25" s="67">
        <v>0</v>
      </c>
      <c r="S25" s="67">
        <v>12</v>
      </c>
      <c r="T25" s="67">
        <v>3</v>
      </c>
      <c r="U25" s="67">
        <v>14</v>
      </c>
      <c r="V25" s="67">
        <v>14</v>
      </c>
      <c r="W25" s="68">
        <v>0.875</v>
      </c>
      <c r="X25" s="67">
        <v>39</v>
      </c>
      <c r="Y25" s="68">
        <v>2.4375</v>
      </c>
      <c r="Z25" s="67">
        <v>96256</v>
      </c>
      <c r="AA25" s="67">
        <v>17706</v>
      </c>
      <c r="AB25" s="67">
        <v>0</v>
      </c>
      <c r="AC25" s="67">
        <v>0</v>
      </c>
      <c r="AD25" s="66" t="s">
        <v>265</v>
      </c>
      <c r="AE25" s="66" t="s">
        <v>265</v>
      </c>
      <c r="AG25" s="66" t="s">
        <v>439</v>
      </c>
      <c r="AH25" s="66" t="s">
        <v>440</v>
      </c>
      <c r="AI25" s="66">
        <v>1</v>
      </c>
      <c r="AJ25" s="66">
        <v>1</v>
      </c>
      <c r="AK25" s="66" t="s">
        <v>268</v>
      </c>
      <c r="AM25" s="66" t="s">
        <v>269</v>
      </c>
      <c r="AN25" s="66" t="s">
        <v>478</v>
      </c>
      <c r="AO25" s="69">
        <v>45015.912268518499</v>
      </c>
      <c r="AP25" s="66" t="s">
        <v>526</v>
      </c>
      <c r="AQ25" s="66" t="s">
        <v>264</v>
      </c>
      <c r="AR25" s="66" t="s">
        <v>480</v>
      </c>
      <c r="AS25" s="66" t="s">
        <v>480</v>
      </c>
      <c r="AT25" s="66" t="s">
        <v>480</v>
      </c>
      <c r="AU25" s="66" t="s">
        <v>265</v>
      </c>
      <c r="AV25" s="66" t="s">
        <v>270</v>
      </c>
      <c r="AW25" s="66" t="s">
        <v>270</v>
      </c>
      <c r="AX25" s="66">
        <v>0</v>
      </c>
      <c r="AY25" s="66" t="s">
        <v>271</v>
      </c>
      <c r="AZ25" s="66" t="s">
        <v>481</v>
      </c>
      <c r="BA25" s="66" t="s">
        <v>534</v>
      </c>
      <c r="BB25" s="66" t="s">
        <v>534</v>
      </c>
      <c r="BC25" s="66" t="s">
        <v>273</v>
      </c>
      <c r="BD25" s="66" t="s">
        <v>271</v>
      </c>
      <c r="BE25" s="73" t="s">
        <v>528</v>
      </c>
      <c r="BF25" s="69">
        <v>44574.791666666701</v>
      </c>
      <c r="BG25" s="66" t="s">
        <v>535</v>
      </c>
      <c r="BI25" s="66" t="s">
        <v>417</v>
      </c>
      <c r="BJ25" s="66" t="s">
        <v>417</v>
      </c>
    </row>
    <row r="26" spans="1:62" x14ac:dyDescent="0.25">
      <c r="A26" s="66" t="s">
        <v>536</v>
      </c>
      <c r="B26" s="66" t="s">
        <v>524</v>
      </c>
      <c r="C26" s="66" t="s">
        <v>537</v>
      </c>
      <c r="D26" s="66" t="s">
        <v>263</v>
      </c>
      <c r="E26" s="66" t="s">
        <v>264</v>
      </c>
      <c r="F26" s="66" t="s">
        <v>264</v>
      </c>
      <c r="H26" s="66" t="s">
        <v>538</v>
      </c>
      <c r="I26" s="67">
        <v>2593</v>
      </c>
      <c r="J26" s="66" t="s">
        <v>265</v>
      </c>
      <c r="K26" s="66" t="s">
        <v>265</v>
      </c>
      <c r="L26" s="67">
        <v>2</v>
      </c>
      <c r="M26" s="67">
        <v>18</v>
      </c>
      <c r="N26" s="67">
        <v>36</v>
      </c>
      <c r="O26" s="67">
        <v>13</v>
      </c>
      <c r="P26" s="67">
        <v>261756</v>
      </c>
      <c r="Q26" s="67">
        <v>41</v>
      </c>
      <c r="R26" s="67">
        <v>0</v>
      </c>
      <c r="S26" s="67">
        <v>8</v>
      </c>
      <c r="T26" s="67">
        <v>3</v>
      </c>
      <c r="U26" s="67">
        <v>7</v>
      </c>
      <c r="V26" s="67">
        <v>7</v>
      </c>
      <c r="W26" s="68">
        <v>0.194444444444444</v>
      </c>
      <c r="X26" s="67">
        <v>32</v>
      </c>
      <c r="Y26" s="68">
        <v>0.88888888888888895</v>
      </c>
      <c r="Z26" s="67">
        <v>132096</v>
      </c>
      <c r="AA26" s="67">
        <v>16134</v>
      </c>
      <c r="AB26" s="67">
        <v>0</v>
      </c>
      <c r="AC26" s="67">
        <v>0</v>
      </c>
      <c r="AD26" s="66" t="s">
        <v>265</v>
      </c>
      <c r="AE26" s="66" t="s">
        <v>265</v>
      </c>
      <c r="AG26" s="66" t="s">
        <v>352</v>
      </c>
      <c r="AH26" s="66" t="s">
        <v>440</v>
      </c>
      <c r="AI26" s="66">
        <v>1</v>
      </c>
      <c r="AJ26" s="66">
        <v>1</v>
      </c>
      <c r="AK26" s="66" t="s">
        <v>268</v>
      </c>
      <c r="AL26" s="66" t="s">
        <v>407</v>
      </c>
      <c r="AM26" s="66" t="s">
        <v>269</v>
      </c>
      <c r="AN26" s="66" t="s">
        <v>478</v>
      </c>
      <c r="AO26" s="69">
        <v>44667.466400463003</v>
      </c>
      <c r="AP26" s="66" t="s">
        <v>409</v>
      </c>
      <c r="AQ26" s="66" t="s">
        <v>264</v>
      </c>
      <c r="AS26" s="66" t="s">
        <v>410</v>
      </c>
      <c r="AT26" s="66" t="s">
        <v>411</v>
      </c>
      <c r="AU26" s="66" t="s">
        <v>264</v>
      </c>
      <c r="AV26" s="66" t="s">
        <v>270</v>
      </c>
      <c r="AW26" s="66" t="s">
        <v>270</v>
      </c>
      <c r="AX26" s="66">
        <v>0</v>
      </c>
      <c r="AY26" s="66" t="s">
        <v>271</v>
      </c>
      <c r="AZ26" s="66" t="s">
        <v>272</v>
      </c>
      <c r="BB26" s="66" t="s">
        <v>539</v>
      </c>
      <c r="BC26" s="66" t="s">
        <v>273</v>
      </c>
      <c r="BE26" s="73" t="s">
        <v>540</v>
      </c>
      <c r="BF26" s="69">
        <v>44542.791666666701</v>
      </c>
      <c r="BG26" s="66" t="s">
        <v>541</v>
      </c>
      <c r="BI26" s="66" t="s">
        <v>417</v>
      </c>
      <c r="BJ26" s="66" t="s">
        <v>417</v>
      </c>
    </row>
    <row r="27" spans="1:62" x14ac:dyDescent="0.25">
      <c r="A27" s="66" t="s">
        <v>542</v>
      </c>
      <c r="B27" s="66" t="s">
        <v>524</v>
      </c>
      <c r="C27" s="66" t="s">
        <v>537</v>
      </c>
      <c r="D27" s="66" t="s">
        <v>450</v>
      </c>
      <c r="E27" s="66" t="s">
        <v>264</v>
      </c>
      <c r="F27" s="66" t="s">
        <v>264</v>
      </c>
      <c r="H27" s="66" t="s">
        <v>538</v>
      </c>
      <c r="I27" s="67">
        <v>2593</v>
      </c>
      <c r="J27" s="66" t="s">
        <v>265</v>
      </c>
      <c r="K27" s="66" t="s">
        <v>265</v>
      </c>
      <c r="L27" s="67">
        <v>2</v>
      </c>
      <c r="M27" s="67">
        <v>18</v>
      </c>
      <c r="N27" s="67">
        <v>36</v>
      </c>
      <c r="O27" s="67">
        <v>20</v>
      </c>
      <c r="P27" s="67">
        <v>261756</v>
      </c>
      <c r="Q27" s="67">
        <v>55</v>
      </c>
      <c r="R27" s="67">
        <v>0</v>
      </c>
      <c r="S27" s="67">
        <v>8</v>
      </c>
      <c r="T27" s="67">
        <v>3</v>
      </c>
      <c r="U27" s="67">
        <v>3</v>
      </c>
      <c r="V27" s="67">
        <v>3</v>
      </c>
      <c r="W27" s="68">
        <v>8.3333333333333301E-2</v>
      </c>
      <c r="X27" s="67">
        <v>20</v>
      </c>
      <c r="Y27" s="68">
        <v>0.55555555555555602</v>
      </c>
      <c r="Z27" s="67">
        <v>139264</v>
      </c>
      <c r="AA27" s="67">
        <v>7289</v>
      </c>
      <c r="AB27" s="67">
        <v>0</v>
      </c>
      <c r="AC27" s="67">
        <v>0</v>
      </c>
      <c r="AD27" s="66" t="s">
        <v>265</v>
      </c>
      <c r="AE27" s="66" t="s">
        <v>265</v>
      </c>
      <c r="AG27" s="66" t="s">
        <v>352</v>
      </c>
      <c r="AH27" s="66" t="s">
        <v>440</v>
      </c>
      <c r="AI27" s="66">
        <v>1</v>
      </c>
      <c r="AJ27" s="66">
        <v>1</v>
      </c>
      <c r="AK27" s="66" t="s">
        <v>268</v>
      </c>
      <c r="AL27" s="66" t="s">
        <v>407</v>
      </c>
      <c r="AM27" s="66" t="s">
        <v>269</v>
      </c>
      <c r="AN27" s="66" t="s">
        <v>478</v>
      </c>
      <c r="AO27" s="69">
        <v>44667.496747685203</v>
      </c>
      <c r="AP27" s="66" t="s">
        <v>409</v>
      </c>
      <c r="AQ27" s="66" t="s">
        <v>264</v>
      </c>
      <c r="AS27" s="66" t="s">
        <v>410</v>
      </c>
      <c r="AT27" s="66" t="s">
        <v>411</v>
      </c>
      <c r="AU27" s="66" t="s">
        <v>264</v>
      </c>
      <c r="AV27" s="66" t="s">
        <v>270</v>
      </c>
      <c r="AW27" s="66" t="s">
        <v>270</v>
      </c>
      <c r="AX27" s="66">
        <v>0</v>
      </c>
      <c r="AY27" s="66" t="s">
        <v>271</v>
      </c>
      <c r="AZ27" s="66" t="s">
        <v>272</v>
      </c>
      <c r="BB27" s="66" t="s">
        <v>543</v>
      </c>
      <c r="BC27" s="66" t="s">
        <v>273</v>
      </c>
      <c r="BE27" s="73" t="s">
        <v>540</v>
      </c>
      <c r="BF27" s="69">
        <v>44542.791666666701</v>
      </c>
      <c r="BG27" s="66" t="s">
        <v>544</v>
      </c>
      <c r="BI27" s="66" t="s">
        <v>417</v>
      </c>
      <c r="BJ27" s="66" t="s">
        <v>417</v>
      </c>
    </row>
    <row r="28" spans="1:62" x14ac:dyDescent="0.25">
      <c r="A28" s="66" t="s">
        <v>545</v>
      </c>
      <c r="B28" s="66" t="s">
        <v>524</v>
      </c>
      <c r="C28" s="66" t="s">
        <v>537</v>
      </c>
      <c r="D28" s="66" t="s">
        <v>450</v>
      </c>
      <c r="E28" s="66" t="s">
        <v>264</v>
      </c>
      <c r="F28" s="66" t="s">
        <v>264</v>
      </c>
      <c r="H28" s="66" t="s">
        <v>514</v>
      </c>
      <c r="I28" s="67">
        <v>2593</v>
      </c>
      <c r="J28" s="66" t="s">
        <v>265</v>
      </c>
      <c r="K28" s="66" t="s">
        <v>265</v>
      </c>
      <c r="L28" s="67">
        <v>2</v>
      </c>
      <c r="M28" s="67">
        <v>18</v>
      </c>
      <c r="N28" s="67">
        <v>36</v>
      </c>
      <c r="O28" s="67">
        <v>6</v>
      </c>
      <c r="P28" s="67">
        <v>261756</v>
      </c>
      <c r="Q28" s="67">
        <v>41</v>
      </c>
      <c r="R28" s="67">
        <v>0</v>
      </c>
      <c r="S28" s="67">
        <v>8</v>
      </c>
      <c r="T28" s="67">
        <v>3</v>
      </c>
      <c r="U28" s="67">
        <v>4</v>
      </c>
      <c r="V28" s="67">
        <v>3</v>
      </c>
      <c r="W28" s="68">
        <v>8.3333333333333301E-2</v>
      </c>
      <c r="X28" s="67">
        <v>18</v>
      </c>
      <c r="Y28" s="68">
        <v>0.5</v>
      </c>
      <c r="Z28" s="67">
        <v>135168</v>
      </c>
      <c r="AA28" s="67">
        <v>6593</v>
      </c>
      <c r="AB28" s="67">
        <v>0</v>
      </c>
      <c r="AC28" s="67">
        <v>0</v>
      </c>
      <c r="AD28" s="66" t="s">
        <v>265</v>
      </c>
      <c r="AE28" s="66" t="s">
        <v>265</v>
      </c>
      <c r="AG28" s="66" t="s">
        <v>352</v>
      </c>
      <c r="AH28" s="66" t="s">
        <v>440</v>
      </c>
      <c r="AI28" s="66">
        <v>1</v>
      </c>
      <c r="AJ28" s="66">
        <v>1</v>
      </c>
      <c r="AK28" s="66" t="s">
        <v>268</v>
      </c>
      <c r="AM28" s="66" t="s">
        <v>269</v>
      </c>
      <c r="AN28" s="66" t="s">
        <v>478</v>
      </c>
      <c r="AO28" s="69">
        <v>44667.5956365741</v>
      </c>
      <c r="AP28" s="66" t="s">
        <v>409</v>
      </c>
      <c r="AQ28" s="66" t="s">
        <v>264</v>
      </c>
      <c r="AS28" s="66" t="s">
        <v>410</v>
      </c>
      <c r="AT28" s="66" t="s">
        <v>411</v>
      </c>
      <c r="AU28" s="66" t="s">
        <v>264</v>
      </c>
      <c r="AV28" s="66" t="s">
        <v>270</v>
      </c>
      <c r="AW28" s="66" t="s">
        <v>270</v>
      </c>
      <c r="AX28" s="66">
        <v>0</v>
      </c>
      <c r="AY28" s="66" t="s">
        <v>271</v>
      </c>
      <c r="AZ28" s="66" t="s">
        <v>272</v>
      </c>
      <c r="BB28" s="66" t="s">
        <v>546</v>
      </c>
      <c r="BC28" s="66" t="s">
        <v>273</v>
      </c>
      <c r="BE28" s="73" t="s">
        <v>540</v>
      </c>
      <c r="BF28" s="69">
        <v>44542.791666666701</v>
      </c>
      <c r="BG28" s="66" t="s">
        <v>547</v>
      </c>
      <c r="BI28" s="66" t="s">
        <v>417</v>
      </c>
      <c r="BJ28" s="66" t="s">
        <v>417</v>
      </c>
    </row>
    <row r="29" spans="1:62" x14ac:dyDescent="0.25">
      <c r="A29" s="66" t="s">
        <v>548</v>
      </c>
      <c r="B29" s="66" t="s">
        <v>549</v>
      </c>
      <c r="C29" s="66" t="s">
        <v>550</v>
      </c>
      <c r="D29" s="66" t="s">
        <v>450</v>
      </c>
      <c r="E29" s="66" t="s">
        <v>264</v>
      </c>
      <c r="F29" s="66" t="s">
        <v>264</v>
      </c>
      <c r="H29" s="66" t="s">
        <v>266</v>
      </c>
      <c r="I29" s="67">
        <v>2294</v>
      </c>
      <c r="J29" s="66" t="s">
        <v>265</v>
      </c>
      <c r="K29" s="66" t="s">
        <v>265</v>
      </c>
      <c r="L29" s="67">
        <v>2</v>
      </c>
      <c r="M29" s="67">
        <v>18</v>
      </c>
      <c r="N29" s="67">
        <v>36</v>
      </c>
      <c r="O29" s="67">
        <v>4</v>
      </c>
      <c r="P29" s="67">
        <v>261765</v>
      </c>
      <c r="Q29" s="67">
        <v>46</v>
      </c>
      <c r="R29" s="67">
        <v>0</v>
      </c>
      <c r="S29" s="67">
        <v>4</v>
      </c>
      <c r="T29" s="67">
        <v>5</v>
      </c>
      <c r="U29" s="67">
        <v>33</v>
      </c>
      <c r="V29" s="67">
        <v>23</v>
      </c>
      <c r="W29" s="68">
        <v>0.63888888888888895</v>
      </c>
      <c r="X29" s="67">
        <v>65</v>
      </c>
      <c r="Y29" s="68">
        <v>1.80555555555556</v>
      </c>
      <c r="Z29" s="67">
        <v>147532</v>
      </c>
      <c r="AA29" s="67">
        <v>11301</v>
      </c>
      <c r="AB29" s="67">
        <v>0</v>
      </c>
      <c r="AC29" s="67">
        <v>1</v>
      </c>
      <c r="AD29" s="66" t="s">
        <v>265</v>
      </c>
      <c r="AE29" s="66" t="s">
        <v>265</v>
      </c>
      <c r="AG29" s="66" t="s">
        <v>267</v>
      </c>
      <c r="AH29" s="66" t="s">
        <v>440</v>
      </c>
      <c r="AI29" s="66">
        <v>1</v>
      </c>
      <c r="AJ29" s="66">
        <v>1</v>
      </c>
      <c r="AK29" s="66" t="s">
        <v>268</v>
      </c>
      <c r="AM29" s="66" t="s">
        <v>269</v>
      </c>
      <c r="AN29" s="66" t="s">
        <v>478</v>
      </c>
      <c r="AO29" s="69">
        <v>44668.501226851899</v>
      </c>
      <c r="AP29" s="66" t="s">
        <v>409</v>
      </c>
      <c r="AQ29" s="66" t="s">
        <v>264</v>
      </c>
      <c r="AS29" s="66" t="s">
        <v>492</v>
      </c>
      <c r="AU29" s="66" t="s">
        <v>264</v>
      </c>
      <c r="AV29" s="66" t="s">
        <v>270</v>
      </c>
      <c r="AW29" s="66" t="s">
        <v>270</v>
      </c>
      <c r="AX29" s="66">
        <v>0</v>
      </c>
      <c r="AY29" s="66" t="s">
        <v>271</v>
      </c>
      <c r="AZ29" s="66" t="s">
        <v>551</v>
      </c>
      <c r="BB29" s="66" t="s">
        <v>552</v>
      </c>
      <c r="BC29" s="66" t="s">
        <v>273</v>
      </c>
      <c r="BE29" s="73" t="s">
        <v>540</v>
      </c>
      <c r="BF29" s="69">
        <v>44545.791666666701</v>
      </c>
      <c r="BG29" s="66" t="s">
        <v>553</v>
      </c>
      <c r="BI29" s="66" t="s">
        <v>417</v>
      </c>
      <c r="BJ29" s="66" t="s">
        <v>417</v>
      </c>
    </row>
    <row r="30" spans="1:62" x14ac:dyDescent="0.25">
      <c r="A30" s="66" t="s">
        <v>554</v>
      </c>
      <c r="B30" s="66" t="s">
        <v>549</v>
      </c>
      <c r="C30" s="66" t="s">
        <v>550</v>
      </c>
      <c r="D30" s="66" t="s">
        <v>450</v>
      </c>
      <c r="E30" s="66" t="s">
        <v>264</v>
      </c>
      <c r="F30" s="66" t="s">
        <v>264</v>
      </c>
      <c r="H30" s="66" t="s">
        <v>266</v>
      </c>
      <c r="I30" s="67">
        <v>2294</v>
      </c>
      <c r="J30" s="66" t="s">
        <v>265</v>
      </c>
      <c r="K30" s="66" t="s">
        <v>265</v>
      </c>
      <c r="L30" s="67">
        <v>2</v>
      </c>
      <c r="M30" s="67">
        <v>18</v>
      </c>
      <c r="N30" s="67">
        <v>36</v>
      </c>
      <c r="O30" s="67">
        <v>7</v>
      </c>
      <c r="P30" s="67">
        <v>261765</v>
      </c>
      <c r="Q30" s="67">
        <v>27</v>
      </c>
      <c r="R30" s="67">
        <v>0</v>
      </c>
      <c r="S30" s="67">
        <v>4</v>
      </c>
      <c r="T30" s="67">
        <v>5</v>
      </c>
      <c r="U30" s="67">
        <v>17</v>
      </c>
      <c r="V30" s="67">
        <v>14</v>
      </c>
      <c r="W30" s="68">
        <v>0.38888888888888901</v>
      </c>
      <c r="X30" s="67">
        <v>44</v>
      </c>
      <c r="Y30" s="68">
        <v>1.2222222222222201</v>
      </c>
      <c r="Z30" s="67">
        <v>73728</v>
      </c>
      <c r="AA30" s="67">
        <v>8163</v>
      </c>
      <c r="AB30" s="67">
        <v>0</v>
      </c>
      <c r="AC30" s="67">
        <v>0</v>
      </c>
      <c r="AD30" s="66" t="s">
        <v>265</v>
      </c>
      <c r="AE30" s="66" t="s">
        <v>265</v>
      </c>
      <c r="AG30" s="66" t="s">
        <v>267</v>
      </c>
      <c r="AH30" s="66" t="s">
        <v>440</v>
      </c>
      <c r="AI30" s="66">
        <v>1</v>
      </c>
      <c r="AJ30" s="66">
        <v>1</v>
      </c>
      <c r="AK30" s="66" t="s">
        <v>268</v>
      </c>
      <c r="AM30" s="66" t="s">
        <v>269</v>
      </c>
      <c r="AN30" s="66" t="s">
        <v>478</v>
      </c>
      <c r="AO30" s="69">
        <v>44668.522280092599</v>
      </c>
      <c r="AP30" s="66" t="s">
        <v>409</v>
      </c>
      <c r="AQ30" s="66" t="s">
        <v>264</v>
      </c>
      <c r="AS30" s="66" t="s">
        <v>492</v>
      </c>
      <c r="AU30" s="66" t="s">
        <v>264</v>
      </c>
      <c r="AV30" s="66" t="s">
        <v>270</v>
      </c>
      <c r="AW30" s="66" t="s">
        <v>270</v>
      </c>
      <c r="AX30" s="66">
        <v>0</v>
      </c>
      <c r="AY30" s="66" t="s">
        <v>271</v>
      </c>
      <c r="AZ30" s="66" t="s">
        <v>551</v>
      </c>
      <c r="BB30" s="66" t="s">
        <v>555</v>
      </c>
      <c r="BC30" s="66" t="s">
        <v>273</v>
      </c>
      <c r="BE30" s="73" t="s">
        <v>540</v>
      </c>
      <c r="BF30" s="69">
        <v>44545.791666666701</v>
      </c>
      <c r="BG30" s="66" t="s">
        <v>556</v>
      </c>
      <c r="BI30" s="66" t="s">
        <v>417</v>
      </c>
      <c r="BJ30" s="66" t="s">
        <v>417</v>
      </c>
    </row>
    <row r="31" spans="1:62" x14ac:dyDescent="0.25">
      <c r="A31" s="66" t="s">
        <v>557</v>
      </c>
      <c r="B31" s="66" t="s">
        <v>549</v>
      </c>
      <c r="C31" s="66" t="s">
        <v>558</v>
      </c>
      <c r="D31" s="66" t="s">
        <v>450</v>
      </c>
      <c r="E31" s="66" t="s">
        <v>264</v>
      </c>
      <c r="F31" s="66" t="s">
        <v>264</v>
      </c>
      <c r="H31" s="66" t="s">
        <v>559</v>
      </c>
      <c r="I31" s="67">
        <v>2399</v>
      </c>
      <c r="J31" s="66" t="s">
        <v>265</v>
      </c>
      <c r="K31" s="66" t="s">
        <v>265</v>
      </c>
      <c r="L31" s="67">
        <v>2</v>
      </c>
      <c r="M31" s="67">
        <v>10</v>
      </c>
      <c r="N31" s="67">
        <v>20</v>
      </c>
      <c r="O31" s="67">
        <v>8</v>
      </c>
      <c r="P31" s="67">
        <v>261922</v>
      </c>
      <c r="Q31" s="67">
        <v>11</v>
      </c>
      <c r="R31" s="67">
        <v>0</v>
      </c>
      <c r="S31" s="67">
        <v>9</v>
      </c>
      <c r="T31" s="67">
        <v>3</v>
      </c>
      <c r="U31" s="67">
        <v>3</v>
      </c>
      <c r="V31" s="67">
        <v>3</v>
      </c>
      <c r="W31" s="68">
        <v>0.15</v>
      </c>
      <c r="X31" s="67">
        <v>17</v>
      </c>
      <c r="Y31" s="68">
        <v>0.85</v>
      </c>
      <c r="Z31" s="67">
        <v>33588</v>
      </c>
      <c r="AA31" s="67">
        <v>8969</v>
      </c>
      <c r="AB31" s="67">
        <v>0</v>
      </c>
      <c r="AC31" s="67">
        <v>0</v>
      </c>
      <c r="AD31" s="66" t="s">
        <v>265</v>
      </c>
      <c r="AE31" s="66" t="s">
        <v>265</v>
      </c>
      <c r="AG31" s="66" t="s">
        <v>345</v>
      </c>
      <c r="AH31" s="66" t="s">
        <v>440</v>
      </c>
      <c r="AI31" s="66">
        <v>1</v>
      </c>
      <c r="AJ31" s="66">
        <v>1</v>
      </c>
      <c r="AK31" s="66" t="s">
        <v>268</v>
      </c>
      <c r="AM31" s="66" t="s">
        <v>269</v>
      </c>
      <c r="AN31" s="66" t="s">
        <v>478</v>
      </c>
      <c r="AO31" s="69">
        <v>44765.123171296298</v>
      </c>
      <c r="AP31" s="66" t="s">
        <v>515</v>
      </c>
      <c r="AQ31" s="66" t="s">
        <v>264</v>
      </c>
      <c r="AR31" s="66" t="s">
        <v>410</v>
      </c>
      <c r="AS31" s="66" t="s">
        <v>410</v>
      </c>
      <c r="AT31" s="66" t="s">
        <v>411</v>
      </c>
      <c r="AU31" s="66" t="s">
        <v>265</v>
      </c>
      <c r="AV31" s="66" t="s">
        <v>270</v>
      </c>
      <c r="AW31" s="66" t="s">
        <v>270</v>
      </c>
      <c r="AX31" s="66">
        <v>0</v>
      </c>
      <c r="AY31" s="66" t="s">
        <v>271</v>
      </c>
      <c r="AZ31" s="66" t="s">
        <v>442</v>
      </c>
      <c r="BB31" s="66" t="s">
        <v>560</v>
      </c>
      <c r="BC31" s="66" t="s">
        <v>273</v>
      </c>
      <c r="BE31" s="73" t="s">
        <v>528</v>
      </c>
      <c r="BF31" s="69">
        <v>44574.791666666701</v>
      </c>
      <c r="BG31" s="66" t="s">
        <v>561</v>
      </c>
      <c r="BI31" s="66" t="s">
        <v>417</v>
      </c>
      <c r="BJ31" s="66" t="s">
        <v>417</v>
      </c>
    </row>
    <row r="32" spans="1:62" x14ac:dyDescent="0.25">
      <c r="A32" s="66" t="s">
        <v>562</v>
      </c>
      <c r="B32" s="66" t="s">
        <v>549</v>
      </c>
      <c r="C32" s="66" t="s">
        <v>558</v>
      </c>
      <c r="D32" s="66" t="s">
        <v>450</v>
      </c>
      <c r="E32" s="66" t="s">
        <v>264</v>
      </c>
      <c r="F32" s="66" t="s">
        <v>264</v>
      </c>
      <c r="H32" s="66" t="s">
        <v>559</v>
      </c>
      <c r="I32" s="67">
        <v>2399</v>
      </c>
      <c r="J32" s="66" t="s">
        <v>265</v>
      </c>
      <c r="K32" s="66" t="s">
        <v>265</v>
      </c>
      <c r="L32" s="67">
        <v>2</v>
      </c>
      <c r="M32" s="67">
        <v>10</v>
      </c>
      <c r="N32" s="67">
        <v>20</v>
      </c>
      <c r="O32" s="67">
        <v>5</v>
      </c>
      <c r="P32" s="67">
        <v>261922</v>
      </c>
      <c r="Q32" s="67">
        <v>24</v>
      </c>
      <c r="R32" s="67">
        <v>0</v>
      </c>
      <c r="S32" s="67">
        <v>9</v>
      </c>
      <c r="T32" s="67">
        <v>3</v>
      </c>
      <c r="U32" s="67">
        <v>7</v>
      </c>
      <c r="V32" s="67">
        <v>4</v>
      </c>
      <c r="W32" s="68">
        <v>0.2</v>
      </c>
      <c r="X32" s="67">
        <v>12</v>
      </c>
      <c r="Y32" s="68">
        <v>0.6</v>
      </c>
      <c r="Z32" s="67">
        <v>61440</v>
      </c>
      <c r="AA32" s="67">
        <v>8559</v>
      </c>
      <c r="AB32" s="67">
        <v>0</v>
      </c>
      <c r="AC32" s="67">
        <v>0</v>
      </c>
      <c r="AD32" s="66" t="s">
        <v>265</v>
      </c>
      <c r="AE32" s="66" t="s">
        <v>265</v>
      </c>
      <c r="AG32" s="66" t="s">
        <v>345</v>
      </c>
      <c r="AH32" s="66" t="s">
        <v>440</v>
      </c>
      <c r="AI32" s="66">
        <v>1</v>
      </c>
      <c r="AJ32" s="66">
        <v>1</v>
      </c>
      <c r="AK32" s="66" t="s">
        <v>268</v>
      </c>
      <c r="AM32" s="66" t="s">
        <v>269</v>
      </c>
      <c r="AN32" s="66" t="s">
        <v>478</v>
      </c>
      <c r="AO32" s="69">
        <v>44765.122743055603</v>
      </c>
      <c r="AP32" s="66" t="s">
        <v>515</v>
      </c>
      <c r="AQ32" s="66" t="s">
        <v>264</v>
      </c>
      <c r="AR32" s="66" t="s">
        <v>410</v>
      </c>
      <c r="AS32" s="66" t="s">
        <v>410</v>
      </c>
      <c r="AT32" s="66" t="s">
        <v>411</v>
      </c>
      <c r="AU32" s="66" t="s">
        <v>265</v>
      </c>
      <c r="AV32" s="66" t="s">
        <v>270</v>
      </c>
      <c r="AW32" s="66" t="s">
        <v>270</v>
      </c>
      <c r="AX32" s="66">
        <v>0</v>
      </c>
      <c r="AY32" s="66" t="s">
        <v>271</v>
      </c>
      <c r="AZ32" s="66" t="s">
        <v>442</v>
      </c>
      <c r="BB32" s="66" t="s">
        <v>563</v>
      </c>
      <c r="BC32" s="66" t="s">
        <v>273</v>
      </c>
      <c r="BE32" s="73" t="s">
        <v>528</v>
      </c>
      <c r="BF32" s="69">
        <v>44574.791666666701</v>
      </c>
      <c r="BG32" s="66" t="s">
        <v>564</v>
      </c>
      <c r="BI32" s="66" t="s">
        <v>417</v>
      </c>
      <c r="BJ32" s="66" t="s">
        <v>417</v>
      </c>
    </row>
    <row r="33" spans="1:62" x14ac:dyDescent="0.25">
      <c r="A33" s="66" t="s">
        <v>565</v>
      </c>
      <c r="B33" s="66" t="s">
        <v>549</v>
      </c>
      <c r="D33" s="66" t="s">
        <v>263</v>
      </c>
      <c r="E33" s="66" t="s">
        <v>264</v>
      </c>
      <c r="F33" s="66" t="s">
        <v>264</v>
      </c>
      <c r="H33" s="66" t="s">
        <v>566</v>
      </c>
      <c r="I33" s="67">
        <v>2197</v>
      </c>
      <c r="J33" s="66" t="s">
        <v>265</v>
      </c>
      <c r="K33" s="66" t="s">
        <v>265</v>
      </c>
      <c r="L33" s="67">
        <v>1</v>
      </c>
      <c r="M33" s="67">
        <v>12</v>
      </c>
      <c r="N33" s="67">
        <v>12</v>
      </c>
      <c r="O33" s="67">
        <v>7</v>
      </c>
      <c r="P33" s="67">
        <v>65312</v>
      </c>
      <c r="Q33" s="67">
        <v>62</v>
      </c>
      <c r="R33" s="67">
        <v>0</v>
      </c>
      <c r="S33" s="67">
        <v>2</v>
      </c>
      <c r="T33" s="67">
        <v>4</v>
      </c>
      <c r="U33" s="67">
        <v>23</v>
      </c>
      <c r="V33" s="67">
        <v>9</v>
      </c>
      <c r="W33" s="68">
        <v>0.75</v>
      </c>
      <c r="X33" s="67">
        <v>22</v>
      </c>
      <c r="Y33" s="68">
        <v>1.8333333333333299</v>
      </c>
      <c r="Z33" s="67">
        <v>53248</v>
      </c>
      <c r="AA33" s="67">
        <v>4376</v>
      </c>
      <c r="AB33" s="67">
        <v>1117</v>
      </c>
      <c r="AC33" s="67">
        <v>4658</v>
      </c>
      <c r="AD33" s="66" t="s">
        <v>265</v>
      </c>
      <c r="AE33" s="66" t="s">
        <v>265</v>
      </c>
      <c r="AG33" s="66" t="s">
        <v>345</v>
      </c>
      <c r="AH33" s="66" t="s">
        <v>440</v>
      </c>
      <c r="AI33" s="66">
        <v>1</v>
      </c>
      <c r="AJ33" s="66">
        <v>1</v>
      </c>
      <c r="AK33" s="66" t="s">
        <v>268</v>
      </c>
      <c r="AL33" s="66" t="s">
        <v>407</v>
      </c>
      <c r="AM33" s="66" t="s">
        <v>269</v>
      </c>
      <c r="AN33" s="66" t="s">
        <v>567</v>
      </c>
      <c r="AO33" s="69">
        <v>44784.955543981501</v>
      </c>
      <c r="AP33" s="66" t="s">
        <v>568</v>
      </c>
      <c r="AQ33" s="66" t="s">
        <v>264</v>
      </c>
      <c r="AR33" s="66" t="s">
        <v>410</v>
      </c>
      <c r="AS33" s="66" t="s">
        <v>410</v>
      </c>
      <c r="AT33" s="66" t="s">
        <v>569</v>
      </c>
      <c r="AU33" s="66" t="s">
        <v>264</v>
      </c>
      <c r="AV33" s="66" t="s">
        <v>270</v>
      </c>
      <c r="AW33" s="66" t="s">
        <v>270</v>
      </c>
      <c r="AX33" s="66">
        <v>0</v>
      </c>
      <c r="AY33" s="66" t="s">
        <v>271</v>
      </c>
      <c r="AZ33" s="66" t="s">
        <v>570</v>
      </c>
      <c r="BB33" s="66" t="s">
        <v>571</v>
      </c>
      <c r="BC33" s="66" t="s">
        <v>572</v>
      </c>
      <c r="BE33" s="73" t="s">
        <v>465</v>
      </c>
      <c r="BF33" s="69">
        <v>44747.833333333299</v>
      </c>
      <c r="BG33" s="66" t="s">
        <v>573</v>
      </c>
      <c r="BI33" s="66" t="s">
        <v>417</v>
      </c>
      <c r="BJ33" s="66" t="s">
        <v>417</v>
      </c>
    </row>
    <row r="34" spans="1:62" x14ac:dyDescent="0.25">
      <c r="A34" s="66" t="s">
        <v>574</v>
      </c>
      <c r="B34" s="66" t="s">
        <v>402</v>
      </c>
      <c r="C34" s="66" t="s">
        <v>436</v>
      </c>
      <c r="D34" s="66" t="s">
        <v>450</v>
      </c>
      <c r="E34" s="66" t="s">
        <v>264</v>
      </c>
      <c r="F34" s="66" t="s">
        <v>264</v>
      </c>
      <c r="H34" s="66" t="s">
        <v>266</v>
      </c>
      <c r="I34" s="67">
        <v>2294</v>
      </c>
      <c r="J34" s="66" t="s">
        <v>265</v>
      </c>
      <c r="K34" s="66" t="s">
        <v>265</v>
      </c>
      <c r="L34" s="67">
        <v>2</v>
      </c>
      <c r="M34" s="67">
        <v>18</v>
      </c>
      <c r="N34" s="67">
        <v>36</v>
      </c>
      <c r="O34" s="67">
        <v>43</v>
      </c>
      <c r="P34" s="67">
        <v>523906</v>
      </c>
      <c r="Q34" s="67">
        <v>51</v>
      </c>
      <c r="R34" s="67">
        <v>0</v>
      </c>
      <c r="S34" s="67">
        <v>16</v>
      </c>
      <c r="T34" s="67">
        <v>11</v>
      </c>
      <c r="U34" s="67">
        <v>20</v>
      </c>
      <c r="V34" s="67">
        <v>15</v>
      </c>
      <c r="W34" s="68">
        <v>0.41666666666666702</v>
      </c>
      <c r="X34" s="67">
        <v>93</v>
      </c>
      <c r="Y34" s="68">
        <v>2.5833333333333299</v>
      </c>
      <c r="Z34" s="67">
        <v>268288</v>
      </c>
      <c r="AA34" s="67">
        <v>27455</v>
      </c>
      <c r="AB34" s="67">
        <v>0</v>
      </c>
      <c r="AC34" s="67">
        <v>0</v>
      </c>
      <c r="AD34" s="66" t="s">
        <v>265</v>
      </c>
      <c r="AE34" s="66" t="s">
        <v>265</v>
      </c>
      <c r="AF34" s="66" t="s">
        <v>438</v>
      </c>
      <c r="AG34" s="66" t="s">
        <v>267</v>
      </c>
      <c r="AH34" s="66" t="s">
        <v>440</v>
      </c>
      <c r="AI34" s="66">
        <v>1</v>
      </c>
      <c r="AJ34" s="66">
        <v>1</v>
      </c>
      <c r="AK34" s="66" t="s">
        <v>268</v>
      </c>
      <c r="AM34" s="66" t="s">
        <v>269</v>
      </c>
      <c r="AN34" s="66" t="s">
        <v>441</v>
      </c>
      <c r="AO34" s="69">
        <v>44857.3691666667</v>
      </c>
      <c r="AP34" s="66" t="s">
        <v>409</v>
      </c>
      <c r="AQ34" s="66" t="s">
        <v>264</v>
      </c>
      <c r="AR34" s="66" t="s">
        <v>410</v>
      </c>
      <c r="AS34" s="66" t="s">
        <v>410</v>
      </c>
      <c r="AT34" s="66" t="s">
        <v>411</v>
      </c>
      <c r="AU34" s="66" t="s">
        <v>264</v>
      </c>
      <c r="AV34" s="66" t="s">
        <v>270</v>
      </c>
      <c r="AW34" s="66" t="s">
        <v>270</v>
      </c>
      <c r="AX34" s="66">
        <v>0</v>
      </c>
      <c r="AY34" s="66" t="s">
        <v>271</v>
      </c>
      <c r="AZ34" s="66" t="s">
        <v>452</v>
      </c>
      <c r="BB34" s="66" t="s">
        <v>575</v>
      </c>
      <c r="BC34" s="66" t="s">
        <v>273</v>
      </c>
      <c r="BE34" s="73" t="s">
        <v>454</v>
      </c>
      <c r="BF34" s="69">
        <v>44726.833333333299</v>
      </c>
      <c r="BG34" s="66" t="s">
        <v>576</v>
      </c>
      <c r="BI34" s="66" t="s">
        <v>417</v>
      </c>
      <c r="BJ34" s="66" t="s">
        <v>417</v>
      </c>
    </row>
    <row r="35" spans="1:62" x14ac:dyDescent="0.25">
      <c r="A35" s="66" t="s">
        <v>577</v>
      </c>
      <c r="B35" s="66" t="s">
        <v>402</v>
      </c>
      <c r="C35" s="66" t="s">
        <v>436</v>
      </c>
      <c r="D35" s="66" t="s">
        <v>263</v>
      </c>
      <c r="E35" s="66" t="s">
        <v>264</v>
      </c>
      <c r="F35" s="66" t="s">
        <v>264</v>
      </c>
      <c r="H35" s="66" t="s">
        <v>266</v>
      </c>
      <c r="I35" s="67">
        <v>2294</v>
      </c>
      <c r="J35" s="66" t="s">
        <v>265</v>
      </c>
      <c r="K35" s="66" t="s">
        <v>265</v>
      </c>
      <c r="L35" s="67">
        <v>2</v>
      </c>
      <c r="M35" s="67">
        <v>18</v>
      </c>
      <c r="N35" s="67">
        <v>36</v>
      </c>
      <c r="O35" s="67">
        <v>25</v>
      </c>
      <c r="P35" s="67">
        <v>523906</v>
      </c>
      <c r="Q35" s="67">
        <v>69</v>
      </c>
      <c r="R35" s="67">
        <v>0</v>
      </c>
      <c r="S35" s="67">
        <v>16</v>
      </c>
      <c r="T35" s="67">
        <v>11</v>
      </c>
      <c r="U35" s="67">
        <v>22</v>
      </c>
      <c r="V35" s="67">
        <v>18</v>
      </c>
      <c r="W35" s="68">
        <v>0.5</v>
      </c>
      <c r="X35" s="67">
        <v>75</v>
      </c>
      <c r="Y35" s="68">
        <v>2.0833333333333299</v>
      </c>
      <c r="Z35" s="67">
        <v>363520</v>
      </c>
      <c r="AA35" s="67">
        <v>34184</v>
      </c>
      <c r="AB35" s="67">
        <v>0</v>
      </c>
      <c r="AC35" s="67">
        <v>0</v>
      </c>
      <c r="AD35" s="66" t="s">
        <v>265</v>
      </c>
      <c r="AE35" s="66" t="s">
        <v>265</v>
      </c>
      <c r="AF35" s="66" t="s">
        <v>438</v>
      </c>
      <c r="AG35" s="66" t="s">
        <v>267</v>
      </c>
      <c r="AH35" s="66" t="s">
        <v>440</v>
      </c>
      <c r="AI35" s="66">
        <v>1</v>
      </c>
      <c r="AJ35" s="66">
        <v>1</v>
      </c>
      <c r="AK35" s="66" t="s">
        <v>268</v>
      </c>
      <c r="AM35" s="66" t="s">
        <v>269</v>
      </c>
      <c r="AN35" s="66" t="s">
        <v>441</v>
      </c>
      <c r="AO35" s="69">
        <v>44857.368020833303</v>
      </c>
      <c r="AP35" s="66" t="s">
        <v>409</v>
      </c>
      <c r="AQ35" s="66" t="s">
        <v>264</v>
      </c>
      <c r="AR35" s="66" t="s">
        <v>410</v>
      </c>
      <c r="AS35" s="66" t="s">
        <v>410</v>
      </c>
      <c r="AT35" s="66" t="s">
        <v>578</v>
      </c>
      <c r="AU35" s="66" t="s">
        <v>264</v>
      </c>
      <c r="AV35" s="66" t="s">
        <v>270</v>
      </c>
      <c r="AW35" s="66" t="s">
        <v>270</v>
      </c>
      <c r="AX35" s="66">
        <v>0</v>
      </c>
      <c r="AY35" s="66" t="s">
        <v>271</v>
      </c>
      <c r="AZ35" s="66" t="s">
        <v>452</v>
      </c>
      <c r="BB35" s="66" t="s">
        <v>579</v>
      </c>
      <c r="BC35" s="66" t="s">
        <v>273</v>
      </c>
      <c r="BE35" s="73" t="s">
        <v>454</v>
      </c>
      <c r="BF35" s="69">
        <v>44726.833333333299</v>
      </c>
      <c r="BG35" s="66" t="s">
        <v>580</v>
      </c>
      <c r="BI35" s="66" t="s">
        <v>417</v>
      </c>
      <c r="BJ35" s="66" t="s">
        <v>417</v>
      </c>
    </row>
    <row r="36" spans="1:62" x14ac:dyDescent="0.25">
      <c r="A36" s="66" t="s">
        <v>581</v>
      </c>
      <c r="B36" s="66" t="s">
        <v>402</v>
      </c>
      <c r="C36" s="66" t="s">
        <v>436</v>
      </c>
      <c r="D36" s="66" t="s">
        <v>263</v>
      </c>
      <c r="E36" s="66" t="s">
        <v>264</v>
      </c>
      <c r="F36" s="66" t="s">
        <v>264</v>
      </c>
      <c r="H36" s="66" t="s">
        <v>266</v>
      </c>
      <c r="I36" s="67">
        <v>2294</v>
      </c>
      <c r="J36" s="66" t="s">
        <v>265</v>
      </c>
      <c r="K36" s="66" t="s">
        <v>265</v>
      </c>
      <c r="L36" s="67">
        <v>2</v>
      </c>
      <c r="M36" s="67">
        <v>18</v>
      </c>
      <c r="N36" s="67">
        <v>36</v>
      </c>
      <c r="O36" s="67">
        <v>35</v>
      </c>
      <c r="P36" s="67">
        <v>523906</v>
      </c>
      <c r="Q36" s="67">
        <v>66</v>
      </c>
      <c r="R36" s="67">
        <v>0</v>
      </c>
      <c r="S36" s="67">
        <v>16</v>
      </c>
      <c r="T36" s="67">
        <v>11</v>
      </c>
      <c r="U36" s="67">
        <v>27</v>
      </c>
      <c r="V36" s="67">
        <v>26</v>
      </c>
      <c r="W36" s="68">
        <v>0.72222222222222199</v>
      </c>
      <c r="X36" s="67">
        <v>110</v>
      </c>
      <c r="Y36" s="68">
        <v>3.0555555555555598</v>
      </c>
      <c r="Z36" s="67">
        <v>354304</v>
      </c>
      <c r="AA36" s="67">
        <v>52823</v>
      </c>
      <c r="AB36" s="67">
        <v>0</v>
      </c>
      <c r="AC36" s="67">
        <v>0</v>
      </c>
      <c r="AD36" s="66" t="s">
        <v>265</v>
      </c>
      <c r="AE36" s="66" t="s">
        <v>265</v>
      </c>
      <c r="AF36" s="66" t="s">
        <v>438</v>
      </c>
      <c r="AG36" s="66" t="s">
        <v>267</v>
      </c>
      <c r="AH36" s="66" t="s">
        <v>440</v>
      </c>
      <c r="AI36" s="66">
        <v>1</v>
      </c>
      <c r="AJ36" s="66">
        <v>1</v>
      </c>
      <c r="AK36" s="66" t="s">
        <v>268</v>
      </c>
      <c r="AM36" s="66" t="s">
        <v>269</v>
      </c>
      <c r="AN36" s="66" t="s">
        <v>441</v>
      </c>
      <c r="AO36" s="69">
        <v>44857.366342592599</v>
      </c>
      <c r="AP36" s="66" t="s">
        <v>409</v>
      </c>
      <c r="AQ36" s="66" t="s">
        <v>264</v>
      </c>
      <c r="AR36" s="66" t="s">
        <v>410</v>
      </c>
      <c r="AS36" s="66" t="s">
        <v>410</v>
      </c>
      <c r="AT36" s="66" t="s">
        <v>411</v>
      </c>
      <c r="AU36" s="66" t="s">
        <v>264</v>
      </c>
      <c r="AV36" s="66" t="s">
        <v>270</v>
      </c>
      <c r="AW36" s="66" t="s">
        <v>270</v>
      </c>
      <c r="AX36" s="66">
        <v>0</v>
      </c>
      <c r="AY36" s="66" t="s">
        <v>271</v>
      </c>
      <c r="AZ36" s="66" t="s">
        <v>452</v>
      </c>
      <c r="BB36" s="66" t="s">
        <v>582</v>
      </c>
      <c r="BC36" s="66" t="s">
        <v>273</v>
      </c>
      <c r="BE36" s="73" t="s">
        <v>454</v>
      </c>
      <c r="BF36" s="69">
        <v>44726.833333333299</v>
      </c>
      <c r="BG36" s="66" t="s">
        <v>583</v>
      </c>
      <c r="BI36" s="66" t="s">
        <v>417</v>
      </c>
      <c r="BJ36" s="66" t="s">
        <v>417</v>
      </c>
    </row>
    <row r="37" spans="1:62" x14ac:dyDescent="0.25">
      <c r="A37" s="66" t="s">
        <v>584</v>
      </c>
      <c r="B37" s="66" t="s">
        <v>402</v>
      </c>
      <c r="C37" s="66" t="s">
        <v>436</v>
      </c>
      <c r="D37" s="66" t="s">
        <v>450</v>
      </c>
      <c r="E37" s="66" t="s">
        <v>264</v>
      </c>
      <c r="F37" s="66" t="s">
        <v>264</v>
      </c>
      <c r="H37" s="66" t="s">
        <v>266</v>
      </c>
      <c r="I37" s="67">
        <v>2294</v>
      </c>
      <c r="J37" s="66" t="s">
        <v>265</v>
      </c>
      <c r="K37" s="66" t="s">
        <v>265</v>
      </c>
      <c r="L37" s="67">
        <v>2</v>
      </c>
      <c r="M37" s="67">
        <v>18</v>
      </c>
      <c r="N37" s="67">
        <v>36</v>
      </c>
      <c r="O37" s="67">
        <v>32</v>
      </c>
      <c r="P37" s="67">
        <v>523906</v>
      </c>
      <c r="Q37" s="67">
        <v>63</v>
      </c>
      <c r="R37" s="67">
        <v>0</v>
      </c>
      <c r="S37" s="67">
        <v>16</v>
      </c>
      <c r="T37" s="67">
        <v>11</v>
      </c>
      <c r="U37" s="67">
        <v>30</v>
      </c>
      <c r="V37" s="67">
        <v>27</v>
      </c>
      <c r="W37" s="68">
        <v>0.75</v>
      </c>
      <c r="X37" s="67">
        <v>101</v>
      </c>
      <c r="Y37" s="68">
        <v>2.8055555555555598</v>
      </c>
      <c r="Z37" s="67">
        <v>361472</v>
      </c>
      <c r="AA37" s="67">
        <v>46443</v>
      </c>
      <c r="AB37" s="67">
        <v>0</v>
      </c>
      <c r="AC37" s="67">
        <v>0</v>
      </c>
      <c r="AD37" s="66" t="s">
        <v>265</v>
      </c>
      <c r="AE37" s="66" t="s">
        <v>265</v>
      </c>
      <c r="AF37" s="66" t="s">
        <v>438</v>
      </c>
      <c r="AG37" s="66" t="s">
        <v>267</v>
      </c>
      <c r="AH37" s="66" t="s">
        <v>440</v>
      </c>
      <c r="AI37" s="66">
        <v>1</v>
      </c>
      <c r="AJ37" s="66">
        <v>1</v>
      </c>
      <c r="AK37" s="66" t="s">
        <v>268</v>
      </c>
      <c r="AL37" s="66" t="s">
        <v>407</v>
      </c>
      <c r="AM37" s="66" t="s">
        <v>269</v>
      </c>
      <c r="AN37" s="66" t="s">
        <v>441</v>
      </c>
      <c r="AO37" s="69">
        <v>44857.3664236111</v>
      </c>
      <c r="AP37" s="66" t="s">
        <v>409</v>
      </c>
      <c r="AQ37" s="66" t="s">
        <v>264</v>
      </c>
      <c r="AR37" s="66" t="s">
        <v>585</v>
      </c>
      <c r="AS37" s="66" t="s">
        <v>586</v>
      </c>
      <c r="AT37" s="66" t="s">
        <v>411</v>
      </c>
      <c r="AU37" s="66" t="s">
        <v>264</v>
      </c>
      <c r="AV37" s="66" t="s">
        <v>270</v>
      </c>
      <c r="AW37" s="66" t="s">
        <v>270</v>
      </c>
      <c r="AX37" s="66">
        <v>0</v>
      </c>
      <c r="AY37" s="66" t="s">
        <v>271</v>
      </c>
      <c r="AZ37" s="66" t="s">
        <v>452</v>
      </c>
      <c r="BB37" s="66" t="s">
        <v>587</v>
      </c>
      <c r="BC37" s="66" t="s">
        <v>273</v>
      </c>
      <c r="BE37" s="73" t="s">
        <v>454</v>
      </c>
      <c r="BF37" s="69">
        <v>44726.833333333299</v>
      </c>
      <c r="BG37" s="66" t="s">
        <v>588</v>
      </c>
      <c r="BI37" s="66" t="s">
        <v>417</v>
      </c>
      <c r="BJ37" s="66" t="s">
        <v>417</v>
      </c>
    </row>
    <row r="38" spans="1:62" x14ac:dyDescent="0.25">
      <c r="A38" s="66" t="s">
        <v>589</v>
      </c>
      <c r="B38" s="66" t="s">
        <v>402</v>
      </c>
      <c r="C38" s="66" t="s">
        <v>436</v>
      </c>
      <c r="D38" s="66" t="s">
        <v>263</v>
      </c>
      <c r="E38" s="66" t="s">
        <v>264</v>
      </c>
      <c r="F38" s="66" t="s">
        <v>264</v>
      </c>
      <c r="H38" s="66" t="s">
        <v>590</v>
      </c>
      <c r="I38" s="67">
        <v>2095</v>
      </c>
      <c r="J38" s="66" t="s">
        <v>265</v>
      </c>
      <c r="K38" s="66" t="s">
        <v>265</v>
      </c>
      <c r="L38" s="67">
        <v>2</v>
      </c>
      <c r="M38" s="67">
        <v>24</v>
      </c>
      <c r="N38" s="67">
        <v>48</v>
      </c>
      <c r="O38" s="67">
        <v>32</v>
      </c>
      <c r="P38" s="67">
        <v>523899</v>
      </c>
      <c r="Q38" s="67">
        <v>68</v>
      </c>
      <c r="R38" s="67">
        <v>0</v>
      </c>
      <c r="S38" s="67">
        <v>20</v>
      </c>
      <c r="T38" s="67">
        <v>11</v>
      </c>
      <c r="U38" s="67">
        <v>16</v>
      </c>
      <c r="V38" s="67">
        <v>14</v>
      </c>
      <c r="W38" s="68">
        <v>0.29166666666666702</v>
      </c>
      <c r="X38" s="67">
        <v>102</v>
      </c>
      <c r="Y38" s="68">
        <v>2.125</v>
      </c>
      <c r="Z38" s="67">
        <v>356352</v>
      </c>
      <c r="AA38" s="67">
        <v>38043</v>
      </c>
      <c r="AB38" s="67">
        <v>0</v>
      </c>
      <c r="AC38" s="67">
        <v>0</v>
      </c>
      <c r="AD38" s="66" t="s">
        <v>265</v>
      </c>
      <c r="AE38" s="66" t="s">
        <v>265</v>
      </c>
      <c r="AF38" s="66" t="s">
        <v>438</v>
      </c>
      <c r="AG38" s="66" t="s">
        <v>352</v>
      </c>
      <c r="AH38" s="66" t="s">
        <v>440</v>
      </c>
      <c r="AI38" s="66">
        <v>1</v>
      </c>
      <c r="AJ38" s="66">
        <v>1</v>
      </c>
      <c r="AK38" s="66" t="s">
        <v>268</v>
      </c>
      <c r="AM38" s="66" t="s">
        <v>269</v>
      </c>
      <c r="AN38" s="66" t="s">
        <v>441</v>
      </c>
      <c r="AO38" s="69">
        <v>44857.366226851896</v>
      </c>
      <c r="AP38" s="66" t="s">
        <v>409</v>
      </c>
      <c r="AQ38" s="66" t="s">
        <v>264</v>
      </c>
      <c r="AR38" s="66" t="s">
        <v>410</v>
      </c>
      <c r="AS38" s="66" t="s">
        <v>410</v>
      </c>
      <c r="AT38" s="66" t="s">
        <v>411</v>
      </c>
      <c r="AU38" s="66" t="s">
        <v>264</v>
      </c>
      <c r="AV38" s="66" t="s">
        <v>270</v>
      </c>
      <c r="AW38" s="66" t="s">
        <v>270</v>
      </c>
      <c r="AX38" s="66">
        <v>0</v>
      </c>
      <c r="AY38" s="66" t="s">
        <v>271</v>
      </c>
      <c r="AZ38" s="66" t="s">
        <v>452</v>
      </c>
      <c r="BB38" s="66" t="s">
        <v>591</v>
      </c>
      <c r="BC38" s="66" t="s">
        <v>273</v>
      </c>
      <c r="BE38" s="73" t="s">
        <v>454</v>
      </c>
      <c r="BF38" s="69">
        <v>44726.833333333299</v>
      </c>
      <c r="BG38" s="66" t="s">
        <v>592</v>
      </c>
      <c r="BI38" s="66" t="s">
        <v>417</v>
      </c>
      <c r="BJ38" s="66" t="s">
        <v>417</v>
      </c>
    </row>
    <row r="39" spans="1:62" x14ac:dyDescent="0.25">
      <c r="A39" s="66" t="s">
        <v>593</v>
      </c>
      <c r="B39" s="66" t="s">
        <v>594</v>
      </c>
      <c r="C39" s="66" t="s">
        <v>595</v>
      </c>
      <c r="D39" s="66" t="s">
        <v>450</v>
      </c>
      <c r="E39" s="66" t="s">
        <v>264</v>
      </c>
      <c r="F39" s="66" t="s">
        <v>264</v>
      </c>
      <c r="H39" s="66" t="s">
        <v>459</v>
      </c>
      <c r="I39" s="67">
        <v>2095</v>
      </c>
      <c r="J39" s="66" t="s">
        <v>265</v>
      </c>
      <c r="K39" s="66" t="s">
        <v>265</v>
      </c>
      <c r="L39" s="67">
        <v>2</v>
      </c>
      <c r="M39" s="67">
        <v>18</v>
      </c>
      <c r="N39" s="67">
        <v>36</v>
      </c>
      <c r="O39" s="67">
        <v>0</v>
      </c>
      <c r="P39" s="67">
        <v>524194</v>
      </c>
      <c r="Q39" s="67">
        <v>1</v>
      </c>
      <c r="R39" s="67">
        <v>0</v>
      </c>
      <c r="S39" s="67">
        <v>6</v>
      </c>
      <c r="T39" s="67">
        <v>17</v>
      </c>
      <c r="U39" s="67">
        <v>3</v>
      </c>
      <c r="V39" s="67">
        <v>1</v>
      </c>
      <c r="W39" s="68">
        <v>2.7777777777777801E-2</v>
      </c>
      <c r="X39" s="67">
        <v>2</v>
      </c>
      <c r="Y39" s="68">
        <v>5.5555555555555601E-2</v>
      </c>
      <c r="Z39" s="67">
        <v>4096</v>
      </c>
      <c r="AA39" s="67">
        <v>40</v>
      </c>
      <c r="AB39" s="67">
        <v>0</v>
      </c>
      <c r="AC39" s="67">
        <v>0</v>
      </c>
      <c r="AD39" s="66" t="s">
        <v>265</v>
      </c>
      <c r="AE39" s="66" t="s">
        <v>265</v>
      </c>
      <c r="AG39" s="66" t="s">
        <v>345</v>
      </c>
      <c r="AH39" s="66" t="s">
        <v>440</v>
      </c>
      <c r="AI39" s="66">
        <v>1</v>
      </c>
      <c r="AJ39" s="66">
        <v>1</v>
      </c>
      <c r="AK39" s="66" t="s">
        <v>268</v>
      </c>
      <c r="AM39" s="66" t="s">
        <v>269</v>
      </c>
      <c r="AN39" s="66" t="s">
        <v>441</v>
      </c>
      <c r="AO39" s="69">
        <v>45025.8536342593</v>
      </c>
      <c r="AP39" s="66" t="s">
        <v>596</v>
      </c>
      <c r="AQ39" s="66" t="s">
        <v>264</v>
      </c>
      <c r="AR39" s="66" t="s">
        <v>461</v>
      </c>
      <c r="AS39" s="66" t="s">
        <v>461</v>
      </c>
      <c r="AT39" s="66" t="s">
        <v>462</v>
      </c>
      <c r="AU39" s="66" t="s">
        <v>265</v>
      </c>
      <c r="AV39" s="66" t="s">
        <v>270</v>
      </c>
      <c r="AW39" s="66" t="s">
        <v>270</v>
      </c>
      <c r="AX39" s="66">
        <v>0</v>
      </c>
      <c r="AY39" s="66" t="s">
        <v>271</v>
      </c>
      <c r="AZ39" s="66" t="s">
        <v>463</v>
      </c>
      <c r="BA39" s="66" t="s">
        <v>597</v>
      </c>
      <c r="BB39" s="66" t="s">
        <v>597</v>
      </c>
      <c r="BC39" s="66" t="s">
        <v>273</v>
      </c>
      <c r="BD39" s="66" t="s">
        <v>271</v>
      </c>
      <c r="BE39" s="73" t="s">
        <v>483</v>
      </c>
      <c r="BF39" s="69">
        <v>44339.833333333299</v>
      </c>
      <c r="BG39" s="66" t="s">
        <v>598</v>
      </c>
      <c r="BI39" s="66" t="s">
        <v>417</v>
      </c>
      <c r="BJ39" s="66" t="s">
        <v>417</v>
      </c>
    </row>
    <row r="40" spans="1:62" x14ac:dyDescent="0.25">
      <c r="A40" s="66" t="s">
        <v>599</v>
      </c>
      <c r="B40" s="66" t="s">
        <v>594</v>
      </c>
      <c r="C40" s="66" t="s">
        <v>595</v>
      </c>
      <c r="D40" s="66" t="s">
        <v>450</v>
      </c>
      <c r="E40" s="66" t="s">
        <v>264</v>
      </c>
      <c r="F40" s="66" t="s">
        <v>264</v>
      </c>
      <c r="H40" s="66" t="s">
        <v>459</v>
      </c>
      <c r="I40" s="67">
        <v>2095</v>
      </c>
      <c r="J40" s="66" t="s">
        <v>265</v>
      </c>
      <c r="K40" s="66" t="s">
        <v>265</v>
      </c>
      <c r="L40" s="67">
        <v>2</v>
      </c>
      <c r="M40" s="67">
        <v>18</v>
      </c>
      <c r="N40" s="67">
        <v>36</v>
      </c>
      <c r="O40" s="67">
        <v>9</v>
      </c>
      <c r="P40" s="67">
        <v>524194</v>
      </c>
      <c r="Q40" s="67">
        <v>10</v>
      </c>
      <c r="R40" s="67">
        <v>0</v>
      </c>
      <c r="S40" s="67">
        <v>6</v>
      </c>
      <c r="T40" s="67">
        <v>16</v>
      </c>
      <c r="U40" s="67">
        <v>5</v>
      </c>
      <c r="V40" s="67">
        <v>4</v>
      </c>
      <c r="W40" s="68">
        <v>0.11111111111111099</v>
      </c>
      <c r="X40" s="67">
        <v>22</v>
      </c>
      <c r="Y40" s="68">
        <v>0.61111111111111105</v>
      </c>
      <c r="Z40" s="67">
        <v>69632</v>
      </c>
      <c r="AA40" s="67">
        <v>6797</v>
      </c>
      <c r="AB40" s="67">
        <v>0</v>
      </c>
      <c r="AC40" s="67">
        <v>0</v>
      </c>
      <c r="AD40" s="66" t="s">
        <v>265</v>
      </c>
      <c r="AE40" s="66" t="s">
        <v>265</v>
      </c>
      <c r="AG40" s="66" t="s">
        <v>345</v>
      </c>
      <c r="AH40" s="66" t="s">
        <v>440</v>
      </c>
      <c r="AI40" s="66">
        <v>1</v>
      </c>
      <c r="AJ40" s="66">
        <v>1</v>
      </c>
      <c r="AK40" s="66" t="s">
        <v>268</v>
      </c>
      <c r="AM40" s="66" t="s">
        <v>269</v>
      </c>
      <c r="AN40" s="66" t="s">
        <v>441</v>
      </c>
      <c r="AO40" s="69">
        <v>45025.854803240698</v>
      </c>
      <c r="AP40" s="66" t="s">
        <v>596</v>
      </c>
      <c r="AQ40" s="66" t="s">
        <v>264</v>
      </c>
      <c r="AR40" s="66" t="s">
        <v>461</v>
      </c>
      <c r="AS40" s="66" t="s">
        <v>461</v>
      </c>
      <c r="AT40" s="66" t="s">
        <v>462</v>
      </c>
      <c r="AU40" s="66" t="s">
        <v>265</v>
      </c>
      <c r="AV40" s="66" t="s">
        <v>270</v>
      </c>
      <c r="AW40" s="66" t="s">
        <v>270</v>
      </c>
      <c r="AX40" s="66">
        <v>0</v>
      </c>
      <c r="AY40" s="66" t="s">
        <v>271</v>
      </c>
      <c r="AZ40" s="66" t="s">
        <v>463</v>
      </c>
      <c r="BA40" s="66" t="s">
        <v>600</v>
      </c>
      <c r="BB40" s="66" t="s">
        <v>600</v>
      </c>
      <c r="BC40" s="66" t="s">
        <v>273</v>
      </c>
      <c r="BD40" s="66" t="s">
        <v>271</v>
      </c>
      <c r="BE40" s="73" t="s">
        <v>483</v>
      </c>
      <c r="BF40" s="69">
        <v>44339.833333333299</v>
      </c>
      <c r="BG40" s="66" t="s">
        <v>601</v>
      </c>
      <c r="BI40" s="66" t="s">
        <v>417</v>
      </c>
      <c r="BJ40" s="66" t="s">
        <v>417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7">
    <tabColor rgb="FFC00000"/>
  </sheetPr>
  <dimension ref="A1:BY4"/>
  <sheetViews>
    <sheetView workbookViewId="0">
      <selection sqref="A1:XFD1048576"/>
    </sheetView>
  </sheetViews>
  <sheetFormatPr defaultColWidth="9.1796875" defaultRowHeight="11.5" x14ac:dyDescent="0.25"/>
  <cols>
    <col min="1" max="1" width="53.90625" style="66" customWidth="1"/>
    <col min="2" max="2" width="15.54296875" style="66" customWidth="1"/>
    <col min="3" max="3" width="13.54296875" style="66" customWidth="1"/>
    <col min="4" max="4" width="20.6328125" style="66" customWidth="1"/>
    <col min="5" max="5" width="17.26953125" style="66" customWidth="1"/>
    <col min="6" max="6" width="35.7265625" style="66" customWidth="1"/>
    <col min="7" max="7" width="20.7265625" style="66" customWidth="1"/>
    <col min="8" max="8" width="15.54296875" style="66" customWidth="1"/>
    <col min="9" max="9" width="14.1796875" style="66" customWidth="1"/>
    <col min="10" max="10" width="25.54296875" style="66" customWidth="1"/>
    <col min="11" max="13" width="18.81640625" style="69" customWidth="1"/>
    <col min="14" max="14" width="19.6328125" style="69" customWidth="1"/>
    <col min="15" max="15" width="9.453125" style="67" customWidth="1"/>
    <col min="16" max="16" width="12.26953125" style="67" customWidth="1"/>
    <col min="17" max="17" width="9.1796875" style="67" customWidth="1"/>
    <col min="18" max="18" width="9.7265625" style="67" customWidth="1"/>
    <col min="19" max="19" width="31.6328125" style="66" customWidth="1"/>
    <col min="20" max="20" width="22.81640625" style="66" customWidth="1"/>
    <col min="21" max="21" width="16.1796875" style="66" customWidth="1"/>
    <col min="22" max="22" width="8.26953125" style="66" customWidth="1"/>
    <col min="23" max="23" width="26.453125" style="66" customWidth="1"/>
    <col min="24" max="24" width="17.36328125" style="66" customWidth="1"/>
    <col min="25" max="25" width="18.54296875" style="66" customWidth="1"/>
    <col min="26" max="26" width="23.6328125" style="66" customWidth="1"/>
    <col min="27" max="27" width="21.7265625" style="66" customWidth="1"/>
    <col min="28" max="31" width="16.08984375" style="66" customWidth="1"/>
    <col min="32" max="32" width="18.08984375" style="67" customWidth="1"/>
    <col min="33" max="33" width="18.6328125" style="67" customWidth="1"/>
    <col min="34" max="34" width="48.1796875" style="66" customWidth="1"/>
    <col min="35" max="35" width="39" style="66" customWidth="1"/>
    <col min="36" max="36" width="9.36328125" style="66" customWidth="1"/>
    <col min="37" max="37" width="19" style="66" customWidth="1"/>
    <col min="38" max="38" width="14" style="66" customWidth="1"/>
    <col min="39" max="39" width="14.90625" style="66" customWidth="1"/>
    <col min="40" max="40" width="17.7265625" style="67" customWidth="1"/>
    <col min="41" max="41" width="19.453125" style="67" customWidth="1"/>
    <col min="42" max="42" width="20" style="67" customWidth="1"/>
    <col min="43" max="43" width="14.90625" style="67" customWidth="1"/>
    <col min="44" max="44" width="17.81640625" style="67" customWidth="1"/>
    <col min="45" max="45" width="22.7265625" style="66" customWidth="1"/>
    <col min="46" max="46" width="26.36328125" style="66" customWidth="1"/>
    <col min="47" max="47" width="21.81640625" style="66" customWidth="1"/>
    <col min="48" max="48" width="18.6328125" style="66" customWidth="1"/>
    <col min="49" max="49" width="24.54296875" style="66" customWidth="1"/>
    <col min="50" max="50" width="18.26953125" style="66" customWidth="1"/>
    <col min="51" max="51" width="14.7265625" style="67" customWidth="1"/>
    <col min="52" max="52" width="20.08984375" style="67" customWidth="1"/>
    <col min="53" max="53" width="22.54296875" style="66" customWidth="1"/>
    <col min="54" max="54" width="20.453125" style="66" customWidth="1"/>
    <col min="55" max="55" width="13.7265625" style="66" customWidth="1"/>
    <col min="56" max="56" width="15.6328125" style="67" customWidth="1"/>
    <col min="57" max="57" width="23" style="66" customWidth="1"/>
    <col min="58" max="58" width="22.7265625" style="66" customWidth="1"/>
    <col min="59" max="59" width="14.36328125" style="66" customWidth="1"/>
    <col min="60" max="60" width="136" style="66" customWidth="1"/>
    <col min="61" max="63" width="79.6328125" style="66" customWidth="1"/>
    <col min="64" max="64" width="255" style="66" customWidth="1"/>
    <col min="65" max="65" width="86.90625" style="66" customWidth="1"/>
    <col min="66" max="66" width="19.26953125" style="66" customWidth="1"/>
    <col min="67" max="67" width="21.36328125" style="66" customWidth="1"/>
    <col min="68" max="68" width="28.6328125" style="66" customWidth="1"/>
    <col min="69" max="70" width="44.90625" style="66" customWidth="1"/>
    <col min="71" max="71" width="10.453125" style="66" customWidth="1"/>
    <col min="72" max="72" width="39" style="66" customWidth="1"/>
    <col min="73" max="73" width="41.6328125" style="66" customWidth="1"/>
    <col min="74" max="74" width="23.36328125" style="66" customWidth="1"/>
    <col min="75" max="76" width="26.36328125" style="66" customWidth="1"/>
    <col min="77" max="77" width="9.1796875" style="65" customWidth="1"/>
    <col min="78" max="16384" width="9.1796875" style="65"/>
  </cols>
  <sheetData>
    <row r="1" spans="1:77" x14ac:dyDescent="0.25">
      <c r="A1" s="61" t="s">
        <v>274</v>
      </c>
      <c r="B1" s="61" t="s">
        <v>275</v>
      </c>
      <c r="C1" s="61" t="s">
        <v>276</v>
      </c>
      <c r="D1" s="61" t="s">
        <v>277</v>
      </c>
      <c r="E1" s="61" t="s">
        <v>204</v>
      </c>
      <c r="F1" s="61" t="s">
        <v>278</v>
      </c>
      <c r="G1" s="61" t="s">
        <v>279</v>
      </c>
      <c r="H1" s="61" t="s">
        <v>280</v>
      </c>
      <c r="I1" s="61" t="s">
        <v>281</v>
      </c>
      <c r="J1" s="61" t="s">
        <v>282</v>
      </c>
      <c r="K1" s="64" t="s">
        <v>283</v>
      </c>
      <c r="L1" s="64" t="s">
        <v>284</v>
      </c>
      <c r="M1" s="64" t="s">
        <v>285</v>
      </c>
      <c r="N1" s="64" t="s">
        <v>286</v>
      </c>
      <c r="O1" s="62" t="s">
        <v>287</v>
      </c>
      <c r="P1" s="62" t="s">
        <v>288</v>
      </c>
      <c r="Q1" s="62" t="s">
        <v>289</v>
      </c>
      <c r="R1" s="62" t="s">
        <v>290</v>
      </c>
      <c r="S1" s="61" t="s">
        <v>602</v>
      </c>
      <c r="T1" s="61" t="s">
        <v>291</v>
      </c>
      <c r="U1" s="61" t="s">
        <v>292</v>
      </c>
      <c r="V1" s="61" t="s">
        <v>293</v>
      </c>
      <c r="W1" s="61" t="s">
        <v>294</v>
      </c>
      <c r="X1" s="61" t="s">
        <v>295</v>
      </c>
      <c r="Y1" s="61" t="s">
        <v>296</v>
      </c>
      <c r="Z1" s="61" t="s">
        <v>297</v>
      </c>
      <c r="AA1" s="61" t="s">
        <v>298</v>
      </c>
      <c r="AB1" s="61" t="s">
        <v>299</v>
      </c>
      <c r="AC1" s="61" t="s">
        <v>300</v>
      </c>
      <c r="AD1" s="61" t="s">
        <v>301</v>
      </c>
      <c r="AE1" s="61" t="s">
        <v>302</v>
      </c>
      <c r="AF1" s="62" t="s">
        <v>303</v>
      </c>
      <c r="AG1" s="62" t="s">
        <v>304</v>
      </c>
      <c r="AH1" s="61" t="s">
        <v>305</v>
      </c>
      <c r="AI1" s="61" t="s">
        <v>306</v>
      </c>
      <c r="AJ1" s="61" t="s">
        <v>307</v>
      </c>
      <c r="AK1" s="61" t="s">
        <v>308</v>
      </c>
      <c r="AL1" s="61" t="s">
        <v>309</v>
      </c>
      <c r="AM1" s="61" t="s">
        <v>310</v>
      </c>
      <c r="AN1" s="62" t="s">
        <v>311</v>
      </c>
      <c r="AO1" s="62" t="s">
        <v>312</v>
      </c>
      <c r="AP1" s="62" t="s">
        <v>313</v>
      </c>
      <c r="AQ1" s="62" t="s">
        <v>314</v>
      </c>
      <c r="AR1" s="62" t="s">
        <v>315</v>
      </c>
      <c r="AS1" s="61" t="s">
        <v>316</v>
      </c>
      <c r="AT1" s="61" t="s">
        <v>317</v>
      </c>
      <c r="AU1" s="61" t="s">
        <v>318</v>
      </c>
      <c r="AV1" s="61" t="s">
        <v>319</v>
      </c>
      <c r="AW1" s="61" t="s">
        <v>320</v>
      </c>
      <c r="AX1" s="61" t="s">
        <v>321</v>
      </c>
      <c r="AY1" s="62" t="s">
        <v>322</v>
      </c>
      <c r="AZ1" s="62" t="s">
        <v>323</v>
      </c>
      <c r="BA1" s="61" t="s">
        <v>324</v>
      </c>
      <c r="BB1" s="61" t="s">
        <v>325</v>
      </c>
      <c r="BC1" s="61" t="s">
        <v>326</v>
      </c>
      <c r="BD1" s="62" t="s">
        <v>327</v>
      </c>
      <c r="BE1" s="61" t="s">
        <v>328</v>
      </c>
      <c r="BF1" s="61" t="s">
        <v>329</v>
      </c>
      <c r="BG1" s="61" t="s">
        <v>330</v>
      </c>
      <c r="BH1" s="61" t="s">
        <v>331</v>
      </c>
      <c r="BI1" s="61" t="s">
        <v>332</v>
      </c>
      <c r="BJ1" s="61" t="s">
        <v>333</v>
      </c>
      <c r="BK1" s="61" t="s">
        <v>334</v>
      </c>
      <c r="BL1" s="61" t="s">
        <v>335</v>
      </c>
      <c r="BM1" s="61" t="s">
        <v>603</v>
      </c>
      <c r="BN1" s="61" t="s">
        <v>203</v>
      </c>
      <c r="BO1" s="61" t="s">
        <v>54</v>
      </c>
      <c r="BP1" s="61" t="s">
        <v>202</v>
      </c>
      <c r="BQ1" s="61" t="s">
        <v>336</v>
      </c>
      <c r="BR1" s="61" t="s">
        <v>337</v>
      </c>
      <c r="BS1" s="61" t="s">
        <v>338</v>
      </c>
      <c r="BT1" s="61" t="s">
        <v>339</v>
      </c>
      <c r="BU1" s="61" t="s">
        <v>340</v>
      </c>
      <c r="BV1" s="61" t="s">
        <v>341</v>
      </c>
      <c r="BW1" s="61" t="s">
        <v>261</v>
      </c>
      <c r="BX1" s="61" t="s">
        <v>262</v>
      </c>
      <c r="BY1" s="65" t="s">
        <v>386</v>
      </c>
    </row>
    <row r="2" spans="1:77" x14ac:dyDescent="0.25">
      <c r="A2" s="66" t="s">
        <v>604</v>
      </c>
      <c r="B2" s="66" t="s">
        <v>353</v>
      </c>
      <c r="C2" s="66" t="s">
        <v>265</v>
      </c>
      <c r="D2" s="66" t="s">
        <v>264</v>
      </c>
      <c r="E2" s="66" t="s">
        <v>263</v>
      </c>
      <c r="G2" s="66" t="s">
        <v>343</v>
      </c>
      <c r="H2" s="66" t="s">
        <v>354</v>
      </c>
      <c r="I2" s="66" t="s">
        <v>348</v>
      </c>
      <c r="J2" s="66" t="s">
        <v>264</v>
      </c>
      <c r="M2" s="69">
        <v>25568.791666666701</v>
      </c>
      <c r="N2" s="69">
        <v>44668.911307870403</v>
      </c>
      <c r="O2" s="67">
        <v>2</v>
      </c>
      <c r="P2" s="67">
        <v>2048</v>
      </c>
      <c r="Q2" s="67">
        <v>1</v>
      </c>
      <c r="R2" s="67">
        <v>1</v>
      </c>
      <c r="T2" s="66" t="s">
        <v>346</v>
      </c>
      <c r="X2" s="66" t="s">
        <v>605</v>
      </c>
      <c r="AF2" s="67">
        <v>1</v>
      </c>
      <c r="AI2" s="66" t="s">
        <v>606</v>
      </c>
      <c r="AL2" s="66" t="s">
        <v>347</v>
      </c>
      <c r="AM2" s="66" t="s">
        <v>348</v>
      </c>
      <c r="AN2" s="67">
        <v>-1</v>
      </c>
      <c r="AO2" s="67">
        <v>-1</v>
      </c>
      <c r="AP2" s="67">
        <v>36581</v>
      </c>
      <c r="AQ2" s="67">
        <v>17484</v>
      </c>
      <c r="AR2" s="67">
        <v>17484</v>
      </c>
      <c r="AX2" s="66" t="s">
        <v>264</v>
      </c>
      <c r="AY2" s="67">
        <v>0</v>
      </c>
      <c r="AZ2" s="67">
        <v>10000</v>
      </c>
      <c r="BA2" s="66" t="s">
        <v>264</v>
      </c>
      <c r="BB2" s="66" t="s">
        <v>264</v>
      </c>
      <c r="BC2" s="66" t="s">
        <v>349</v>
      </c>
      <c r="BD2" s="67">
        <v>10</v>
      </c>
      <c r="BE2" s="66" t="s">
        <v>350</v>
      </c>
      <c r="BF2" s="66" t="s">
        <v>351</v>
      </c>
      <c r="BH2" s="66" t="s">
        <v>607</v>
      </c>
      <c r="BI2" s="66" t="s">
        <v>608</v>
      </c>
      <c r="BJ2" s="66" t="s">
        <v>608</v>
      </c>
      <c r="BK2" s="66" t="s">
        <v>608</v>
      </c>
      <c r="BN2" s="66" t="s">
        <v>549</v>
      </c>
      <c r="BO2" s="66" t="s">
        <v>550</v>
      </c>
      <c r="BP2" s="66" t="s">
        <v>548</v>
      </c>
      <c r="BQ2" s="66" t="s">
        <v>609</v>
      </c>
      <c r="BR2" s="66" t="s">
        <v>609</v>
      </c>
      <c r="BS2" s="66" t="s">
        <v>610</v>
      </c>
      <c r="BT2" s="66" t="s">
        <v>611</v>
      </c>
      <c r="BU2" s="66" t="s">
        <v>612</v>
      </c>
      <c r="BW2" s="66" t="s">
        <v>417</v>
      </c>
      <c r="BX2" s="66" t="s">
        <v>417</v>
      </c>
      <c r="BY2" s="65" t="s">
        <v>18</v>
      </c>
    </row>
    <row r="3" spans="1:77" x14ac:dyDescent="0.25">
      <c r="A3" s="66" t="s">
        <v>613</v>
      </c>
      <c r="B3" s="66" t="s">
        <v>353</v>
      </c>
      <c r="C3" s="66" t="s">
        <v>265</v>
      </c>
      <c r="D3" s="66" t="s">
        <v>264</v>
      </c>
      <c r="E3" s="66" t="s">
        <v>263</v>
      </c>
      <c r="G3" s="66" t="s">
        <v>343</v>
      </c>
      <c r="H3" s="66" t="s">
        <v>354</v>
      </c>
      <c r="I3" s="66" t="s">
        <v>348</v>
      </c>
      <c r="J3" s="66" t="s">
        <v>264</v>
      </c>
      <c r="M3" s="69">
        <v>25568.791666666701</v>
      </c>
      <c r="N3" s="69">
        <v>44668.9113194444</v>
      </c>
      <c r="O3" s="67">
        <v>4</v>
      </c>
      <c r="P3" s="67">
        <v>4096</v>
      </c>
      <c r="Q3" s="67">
        <v>1</v>
      </c>
      <c r="R3" s="67">
        <v>1</v>
      </c>
      <c r="T3" s="66" t="s">
        <v>346</v>
      </c>
      <c r="X3" s="66" t="s">
        <v>605</v>
      </c>
      <c r="AF3" s="67">
        <v>1</v>
      </c>
      <c r="AI3" s="66" t="s">
        <v>606</v>
      </c>
      <c r="AL3" s="66" t="s">
        <v>347</v>
      </c>
      <c r="AM3" s="66" t="s">
        <v>348</v>
      </c>
      <c r="AN3" s="67">
        <v>-1</v>
      </c>
      <c r="AO3" s="67">
        <v>-1</v>
      </c>
      <c r="AP3" s="67">
        <v>67315</v>
      </c>
      <c r="AQ3" s="67">
        <v>22992</v>
      </c>
      <c r="AR3" s="67">
        <v>22992</v>
      </c>
      <c r="AX3" s="66" t="s">
        <v>264</v>
      </c>
      <c r="AY3" s="67">
        <v>0</v>
      </c>
      <c r="AZ3" s="67">
        <v>10000</v>
      </c>
      <c r="BA3" s="66" t="s">
        <v>264</v>
      </c>
      <c r="BB3" s="66" t="s">
        <v>264</v>
      </c>
      <c r="BC3" s="66" t="s">
        <v>349</v>
      </c>
      <c r="BD3" s="67">
        <v>11</v>
      </c>
      <c r="BE3" s="66" t="s">
        <v>350</v>
      </c>
      <c r="BF3" s="66" t="s">
        <v>351</v>
      </c>
      <c r="BH3" s="66" t="s">
        <v>614</v>
      </c>
      <c r="BI3" s="66" t="s">
        <v>615</v>
      </c>
      <c r="BJ3" s="66" t="s">
        <v>615</v>
      </c>
      <c r="BK3" s="66" t="s">
        <v>615</v>
      </c>
      <c r="BN3" s="66" t="s">
        <v>549</v>
      </c>
      <c r="BO3" s="66" t="s">
        <v>550</v>
      </c>
      <c r="BP3" s="66" t="s">
        <v>548</v>
      </c>
      <c r="BQ3" s="66" t="s">
        <v>616</v>
      </c>
      <c r="BR3" s="66" t="s">
        <v>616</v>
      </c>
      <c r="BS3" s="66" t="s">
        <v>617</v>
      </c>
      <c r="BT3" s="66" t="s">
        <v>618</v>
      </c>
      <c r="BU3" s="66" t="s">
        <v>612</v>
      </c>
      <c r="BW3" s="66" t="s">
        <v>417</v>
      </c>
      <c r="BX3" s="66" t="s">
        <v>417</v>
      </c>
      <c r="BY3" s="65" t="s">
        <v>18</v>
      </c>
    </row>
    <row r="4" spans="1:77" x14ac:dyDescent="0.25">
      <c r="A4" s="66" t="s">
        <v>619</v>
      </c>
      <c r="B4" s="66" t="s">
        <v>342</v>
      </c>
      <c r="C4" s="66" t="s">
        <v>264</v>
      </c>
      <c r="D4" s="66" t="s">
        <v>264</v>
      </c>
      <c r="E4" s="66" t="s">
        <v>263</v>
      </c>
      <c r="F4" s="66" t="s">
        <v>620</v>
      </c>
      <c r="G4" s="66" t="s">
        <v>343</v>
      </c>
      <c r="H4" s="66" t="s">
        <v>344</v>
      </c>
      <c r="I4" s="66" t="s">
        <v>263</v>
      </c>
      <c r="J4" s="66" t="s">
        <v>264</v>
      </c>
      <c r="K4" s="69">
        <v>44272.803645833301</v>
      </c>
      <c r="M4" s="69">
        <v>25568.791666666701</v>
      </c>
      <c r="N4" s="69">
        <v>44668.8520138889</v>
      </c>
      <c r="O4" s="67">
        <v>4</v>
      </c>
      <c r="P4" s="67">
        <v>4096</v>
      </c>
      <c r="Q4" s="67">
        <v>1</v>
      </c>
      <c r="R4" s="67">
        <v>3</v>
      </c>
      <c r="S4" s="66" t="s">
        <v>345</v>
      </c>
      <c r="T4" s="66" t="s">
        <v>346</v>
      </c>
      <c r="U4" s="66" t="s">
        <v>265</v>
      </c>
      <c r="W4" s="66" t="s">
        <v>621</v>
      </c>
      <c r="X4" s="66" t="s">
        <v>605</v>
      </c>
      <c r="AF4" s="67">
        <v>1</v>
      </c>
      <c r="AH4" s="66" t="s">
        <v>622</v>
      </c>
      <c r="AI4" s="66" t="s">
        <v>606</v>
      </c>
      <c r="AL4" s="66" t="s">
        <v>347</v>
      </c>
      <c r="AM4" s="66" t="s">
        <v>348</v>
      </c>
      <c r="AN4" s="67">
        <v>-1</v>
      </c>
      <c r="AO4" s="67">
        <v>-1</v>
      </c>
      <c r="AP4" s="67">
        <v>157788</v>
      </c>
      <c r="AQ4" s="67">
        <v>157179</v>
      </c>
      <c r="AR4" s="67">
        <v>152991</v>
      </c>
      <c r="AX4" s="66" t="s">
        <v>264</v>
      </c>
      <c r="AY4" s="67">
        <v>0</v>
      </c>
      <c r="AZ4" s="67">
        <v>10000</v>
      </c>
      <c r="BA4" s="66" t="s">
        <v>264</v>
      </c>
      <c r="BB4" s="66" t="s">
        <v>264</v>
      </c>
      <c r="BC4" s="66" t="s">
        <v>349</v>
      </c>
      <c r="BD4" s="67">
        <v>8</v>
      </c>
      <c r="BE4" s="66" t="s">
        <v>350</v>
      </c>
      <c r="BF4" s="66" t="s">
        <v>351</v>
      </c>
      <c r="BH4" s="66" t="s">
        <v>623</v>
      </c>
      <c r="BI4" s="66" t="s">
        <v>624</v>
      </c>
      <c r="BJ4" s="66" t="s">
        <v>624</v>
      </c>
      <c r="BK4" s="66" t="s">
        <v>624</v>
      </c>
      <c r="BL4" s="66" t="s">
        <v>625</v>
      </c>
      <c r="BN4" s="66" t="s">
        <v>549</v>
      </c>
      <c r="BO4" s="66" t="s">
        <v>550</v>
      </c>
      <c r="BP4" s="66" t="s">
        <v>554</v>
      </c>
      <c r="BQ4" s="66" t="s">
        <v>626</v>
      </c>
      <c r="BR4" s="66" t="s">
        <v>626</v>
      </c>
      <c r="BS4" s="66" t="s">
        <v>627</v>
      </c>
      <c r="BT4" s="66" t="s">
        <v>628</v>
      </c>
      <c r="BU4" s="66" t="s">
        <v>612</v>
      </c>
      <c r="BW4" s="66" t="s">
        <v>417</v>
      </c>
      <c r="BX4" s="66" t="s">
        <v>417</v>
      </c>
      <c r="BY4" s="65" t="s">
        <v>18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A9307-8C97-45B8-9D04-0D331B51CFCD}">
  <sheetPr codeName="Sheet24"/>
  <dimension ref="A1:D21"/>
  <sheetViews>
    <sheetView workbookViewId="0">
      <selection activeCell="I19" sqref="I19"/>
    </sheetView>
  </sheetViews>
  <sheetFormatPr defaultRowHeight="12.5" x14ac:dyDescent="0.25"/>
  <cols>
    <col min="1" max="1" width="39.6328125" bestFit="1" customWidth="1"/>
    <col min="2" max="2" width="12.54296875" bestFit="1" customWidth="1"/>
    <col min="3" max="3" width="1.81640625" bestFit="1" customWidth="1"/>
    <col min="4" max="4" width="10.1796875" bestFit="1" customWidth="1"/>
  </cols>
  <sheetData>
    <row r="1" spans="1:4" ht="14.5" x14ac:dyDescent="0.35">
      <c r="A1" s="34" t="s">
        <v>56</v>
      </c>
      <c r="B1" s="35"/>
      <c r="C1" s="36">
        <v>0</v>
      </c>
      <c r="D1" s="37">
        <v>717.72</v>
      </c>
    </row>
    <row r="2" spans="1:4" ht="14.5" x14ac:dyDescent="0.35">
      <c r="A2" s="34" t="s">
        <v>57</v>
      </c>
      <c r="B2" s="35"/>
      <c r="C2" s="36">
        <v>0</v>
      </c>
      <c r="D2" s="37">
        <v>2751.72</v>
      </c>
    </row>
    <row r="3" spans="1:4" ht="14.5" x14ac:dyDescent="0.35">
      <c r="A3" s="34" t="s">
        <v>58</v>
      </c>
      <c r="B3" s="35"/>
      <c r="C3" s="36">
        <v>0</v>
      </c>
      <c r="D3" s="37">
        <v>39.840000000000003</v>
      </c>
    </row>
    <row r="4" spans="1:4" ht="14.5" x14ac:dyDescent="0.35">
      <c r="A4" s="34" t="s">
        <v>59</v>
      </c>
      <c r="B4" s="35"/>
      <c r="C4" s="36">
        <v>0</v>
      </c>
      <c r="D4" s="37">
        <v>177.6</v>
      </c>
    </row>
    <row r="5" spans="1:4" ht="14.5" x14ac:dyDescent="0.35">
      <c r="A5" s="34" t="s">
        <v>60</v>
      </c>
      <c r="B5" s="35"/>
      <c r="C5" s="36">
        <v>0</v>
      </c>
      <c r="D5" s="37">
        <v>24.72</v>
      </c>
    </row>
    <row r="6" spans="1:4" ht="14.5" x14ac:dyDescent="0.35">
      <c r="A6" s="38" t="s">
        <v>61</v>
      </c>
      <c r="B6" s="39"/>
      <c r="C6" s="40">
        <v>0</v>
      </c>
      <c r="D6" s="41">
        <v>140.04</v>
      </c>
    </row>
    <row r="12" spans="1:4" x14ac:dyDescent="0.25">
      <c r="A12" t="s">
        <v>62</v>
      </c>
      <c r="B12" t="s">
        <v>63</v>
      </c>
      <c r="C12" t="s">
        <v>64</v>
      </c>
    </row>
    <row r="13" spans="1:4" x14ac:dyDescent="0.25">
      <c r="A13" t="s">
        <v>65</v>
      </c>
      <c r="B13" s="42">
        <v>67.2</v>
      </c>
    </row>
    <row r="14" spans="1:4" x14ac:dyDescent="0.25">
      <c r="A14" t="s">
        <v>66</v>
      </c>
      <c r="B14" s="42">
        <v>420.19</v>
      </c>
    </row>
    <row r="15" spans="1:4" x14ac:dyDescent="0.25">
      <c r="A15" t="s">
        <v>67</v>
      </c>
      <c r="B15" s="42">
        <v>1957.25</v>
      </c>
    </row>
    <row r="16" spans="1:4" x14ac:dyDescent="0.25">
      <c r="A16" t="s">
        <v>68</v>
      </c>
      <c r="B16" s="42">
        <v>7504.71</v>
      </c>
    </row>
    <row r="20" spans="1:2" x14ac:dyDescent="0.25">
      <c r="A20" s="1" t="s">
        <v>106</v>
      </c>
      <c r="B20" s="74">
        <v>4938</v>
      </c>
    </row>
    <row r="21" spans="1:2" x14ac:dyDescent="0.25">
      <c r="A21" s="1"/>
    </row>
  </sheetData>
  <protectedRanges>
    <protectedRange sqref="C1:C6" name="Range2_1"/>
    <protectedRange sqref="C1:C6" name="Range1_1"/>
    <protectedRange sqref="D1:D6" name="Range2_2"/>
    <protectedRange sqref="D1:D6" name="Range1_2"/>
  </protectedRanges>
  <conditionalFormatting sqref="D1:D6">
    <cfRule type="expression" dxfId="29" priority="1">
      <formula>IF($I$25="TWD",1,0)</formula>
    </cfRule>
    <cfRule type="expression" dxfId="28" priority="2">
      <formula>IF($I$25="SEK",1,0)</formula>
    </cfRule>
    <cfRule type="expression" dxfId="27" priority="3">
      <formula>IF($I$25="RUB",1,0)</formula>
    </cfRule>
    <cfRule type="expression" dxfId="26" priority="4">
      <formula>IF($I$25="NZD",1,0)</formula>
    </cfRule>
    <cfRule type="expression" dxfId="25" priority="5">
      <formula>IF($I$25="NOK",1,0)</formula>
    </cfRule>
    <cfRule type="expression" dxfId="24" priority="6">
      <formula>IF($I$25="KRW",1,0)</formula>
    </cfRule>
    <cfRule type="expression" dxfId="23" priority="8">
      <formula>IF($I$25="AUD",1,0)</formula>
    </cfRule>
    <cfRule type="expression" dxfId="22" priority="9">
      <formula>IF($I$25="BRL",1,0)</formula>
    </cfRule>
    <cfRule type="expression" dxfId="21" priority="10">
      <formula>IF($I$25="CAD",1,0)</formula>
    </cfRule>
    <cfRule type="expression" dxfId="20" priority="11">
      <formula>IF($I$25="CHF",1,0)</formula>
    </cfRule>
    <cfRule type="expression" dxfId="19" priority="12">
      <formula>IF($I$25="CNY",1,0)</formula>
    </cfRule>
    <cfRule type="expression" dxfId="18" priority="13">
      <formula>IF($I$25="DKK",1,0)</formula>
    </cfRule>
    <cfRule type="expression" dxfId="17" priority="14">
      <formula>IF($I$25="EUR",1,0)</formula>
    </cfRule>
    <cfRule type="expression" dxfId="16" priority="15">
      <formula>IF($I$25="GBP",1,0)</formula>
    </cfRule>
    <cfRule type="expression" dxfId="15" priority="16">
      <formula>IF($I$25="INR",1,0)</formula>
    </cfRule>
    <cfRule type="expression" dxfId="14" priority="17">
      <formula>IF($I$25="JPY",1,0)</formula>
    </cfRule>
  </conditionalFormatting>
  <conditionalFormatting sqref="D1:D6">
    <cfRule type="expression" dxfId="13" priority="7">
      <formula>IF($I$25="USD",1,0)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6D1A4-FD6F-49FC-8965-6762754CAC28}">
  <sheetPr codeName="Sheet11"/>
  <dimension ref="A1:K4497"/>
  <sheetViews>
    <sheetView tabSelected="1" workbookViewId="0">
      <selection activeCell="D5" sqref="D5"/>
    </sheetView>
  </sheetViews>
  <sheetFormatPr defaultRowHeight="12.5" x14ac:dyDescent="0.25"/>
  <cols>
    <col min="1" max="1" width="15.26953125" style="1" bestFit="1" customWidth="1"/>
    <col min="2" max="2" width="11.81640625" style="1" bestFit="1" customWidth="1"/>
    <col min="3" max="3" width="14.6328125" style="1" bestFit="1" customWidth="1"/>
    <col min="4" max="4" width="59.453125" style="1" bestFit="1" customWidth="1"/>
    <col min="5" max="5" width="37.26953125" style="1" bestFit="1" customWidth="1"/>
    <col min="6" max="6" width="52.6328125" style="1" bestFit="1" customWidth="1"/>
    <col min="7" max="7" width="17.7265625" style="1" bestFit="1" customWidth="1"/>
    <col min="8" max="8" width="14.81640625" style="1" bestFit="1" customWidth="1"/>
    <col min="9" max="9" width="15.90625" style="1" bestFit="1" customWidth="1"/>
    <col min="10" max="10" width="11.08984375" style="1" bestFit="1" customWidth="1"/>
    <col min="11" max="11" width="17.36328125" style="1" bestFit="1" customWidth="1"/>
    <col min="12" max="16384" width="8.7265625" style="1"/>
  </cols>
  <sheetData>
    <row r="1" spans="1:11" x14ac:dyDescent="0.25">
      <c r="A1" s="1" t="s">
        <v>107</v>
      </c>
      <c r="B1" s="1" t="s">
        <v>108</v>
      </c>
      <c r="C1" s="1" t="s">
        <v>109</v>
      </c>
      <c r="D1" s="1" t="s">
        <v>110</v>
      </c>
      <c r="E1" s="1" t="s">
        <v>111</v>
      </c>
      <c r="F1" s="1" t="s">
        <v>112</v>
      </c>
      <c r="G1" s="1" t="s">
        <v>113</v>
      </c>
      <c r="H1" s="1" t="s">
        <v>114</v>
      </c>
      <c r="I1" s="1" t="s">
        <v>115</v>
      </c>
      <c r="J1" s="1" t="s">
        <v>116</v>
      </c>
      <c r="K1" s="1" t="s">
        <v>117</v>
      </c>
    </row>
    <row r="2" spans="1:11" x14ac:dyDescent="0.25">
      <c r="A2" s="1" t="s">
        <v>118</v>
      </c>
      <c r="B2" s="1">
        <v>0</v>
      </c>
      <c r="C2" s="1" t="s">
        <v>119</v>
      </c>
      <c r="D2" s="1" t="s">
        <v>120</v>
      </c>
      <c r="E2" s="1" t="s">
        <v>121</v>
      </c>
      <c r="F2" s="1" t="s">
        <v>120</v>
      </c>
      <c r="G2" s="1" t="s">
        <v>122</v>
      </c>
      <c r="H2" s="1" t="s">
        <v>123</v>
      </c>
      <c r="I2" s="1" t="s">
        <v>124</v>
      </c>
      <c r="J2" s="1" t="s">
        <v>125</v>
      </c>
    </row>
    <row r="3" spans="1:11" x14ac:dyDescent="0.25">
      <c r="A3" s="1" t="s">
        <v>118</v>
      </c>
      <c r="B3" s="1">
        <v>0</v>
      </c>
      <c r="C3" s="1" t="s">
        <v>126</v>
      </c>
      <c r="D3" s="1" t="s">
        <v>127</v>
      </c>
      <c r="E3" s="1" t="s">
        <v>121</v>
      </c>
      <c r="F3" s="1" t="s">
        <v>127</v>
      </c>
      <c r="G3" s="1" t="s">
        <v>122</v>
      </c>
      <c r="H3" s="1" t="s">
        <v>123</v>
      </c>
      <c r="I3" s="1" t="s">
        <v>124</v>
      </c>
      <c r="J3" s="1" t="s">
        <v>125</v>
      </c>
    </row>
    <row r="4" spans="1:11" x14ac:dyDescent="0.25">
      <c r="A4" s="1" t="s">
        <v>118</v>
      </c>
      <c r="B4" s="1">
        <v>0</v>
      </c>
      <c r="C4" s="1" t="s">
        <v>128</v>
      </c>
      <c r="D4" s="1" t="s">
        <v>129</v>
      </c>
      <c r="E4" s="1" t="s">
        <v>121</v>
      </c>
      <c r="F4" s="1" t="s">
        <v>129</v>
      </c>
      <c r="G4" s="1" t="s">
        <v>122</v>
      </c>
      <c r="H4" s="1" t="s">
        <v>123</v>
      </c>
      <c r="I4" s="1" t="s">
        <v>124</v>
      </c>
      <c r="J4" s="1" t="s">
        <v>125</v>
      </c>
    </row>
    <row r="5" spans="1:11" x14ac:dyDescent="0.25">
      <c r="A5" s="1" t="s">
        <v>118</v>
      </c>
      <c r="B5" s="1">
        <v>0</v>
      </c>
      <c r="C5" s="1" t="s">
        <v>136</v>
      </c>
      <c r="D5" s="1" t="s">
        <v>129</v>
      </c>
      <c r="E5" s="1" t="s">
        <v>121</v>
      </c>
      <c r="F5" s="1" t="s">
        <v>129</v>
      </c>
      <c r="G5" s="1" t="s">
        <v>122</v>
      </c>
      <c r="H5" s="1" t="s">
        <v>123</v>
      </c>
      <c r="I5" s="1" t="s">
        <v>124</v>
      </c>
      <c r="J5" s="1" t="s">
        <v>125</v>
      </c>
    </row>
    <row r="6" spans="1:11" x14ac:dyDescent="0.25">
      <c r="A6" s="1" t="s">
        <v>118</v>
      </c>
      <c r="B6" s="1">
        <v>0</v>
      </c>
      <c r="C6" s="1" t="s">
        <v>139</v>
      </c>
      <c r="D6" s="1" t="s">
        <v>129</v>
      </c>
      <c r="E6" s="1" t="s">
        <v>121</v>
      </c>
      <c r="F6" s="1" t="s">
        <v>129</v>
      </c>
      <c r="G6" s="1" t="s">
        <v>122</v>
      </c>
      <c r="H6" s="1" t="s">
        <v>123</v>
      </c>
      <c r="I6" s="1" t="s">
        <v>124</v>
      </c>
      <c r="J6" s="1" t="s">
        <v>125</v>
      </c>
    </row>
    <row r="7" spans="1:11" x14ac:dyDescent="0.25">
      <c r="A7" s="1" t="s">
        <v>118</v>
      </c>
      <c r="B7" s="1">
        <v>0</v>
      </c>
      <c r="C7" s="1" t="s">
        <v>141</v>
      </c>
      <c r="D7" s="1" t="s">
        <v>129</v>
      </c>
      <c r="E7" s="1" t="s">
        <v>121</v>
      </c>
      <c r="F7" s="1" t="s">
        <v>129</v>
      </c>
      <c r="G7" s="1" t="s">
        <v>122</v>
      </c>
      <c r="H7" s="1" t="s">
        <v>123</v>
      </c>
      <c r="I7" s="1" t="s">
        <v>124</v>
      </c>
      <c r="J7" s="1" t="s">
        <v>125</v>
      </c>
    </row>
    <row r="8" spans="1:11" x14ac:dyDescent="0.25">
      <c r="A8" s="1" t="s">
        <v>118</v>
      </c>
      <c r="B8" s="1">
        <v>0</v>
      </c>
      <c r="C8" s="1" t="s">
        <v>144</v>
      </c>
      <c r="D8" s="1" t="s">
        <v>120</v>
      </c>
      <c r="E8" s="1" t="s">
        <v>121</v>
      </c>
      <c r="F8" s="1" t="s">
        <v>120</v>
      </c>
      <c r="G8" s="1" t="s">
        <v>122</v>
      </c>
      <c r="H8" s="1" t="s">
        <v>123</v>
      </c>
      <c r="I8" s="1" t="s">
        <v>124</v>
      </c>
      <c r="J8" s="1" t="s">
        <v>125</v>
      </c>
    </row>
    <row r="9" spans="1:11" x14ac:dyDescent="0.25">
      <c r="A9" s="1" t="s">
        <v>118</v>
      </c>
      <c r="B9" s="1">
        <v>0</v>
      </c>
      <c r="C9" s="1" t="s">
        <v>145</v>
      </c>
      <c r="D9" s="1" t="s">
        <v>120</v>
      </c>
      <c r="E9" s="1" t="s">
        <v>121</v>
      </c>
      <c r="F9" s="1" t="s">
        <v>120</v>
      </c>
      <c r="G9" s="1" t="s">
        <v>122</v>
      </c>
      <c r="H9" s="1" t="s">
        <v>123</v>
      </c>
      <c r="I9" s="1" t="s">
        <v>124</v>
      </c>
      <c r="J9" s="1" t="s">
        <v>125</v>
      </c>
    </row>
    <row r="10" spans="1:11" x14ac:dyDescent="0.25">
      <c r="A10" s="1" t="s">
        <v>118</v>
      </c>
      <c r="B10" s="1">
        <v>0</v>
      </c>
      <c r="C10" s="1" t="s">
        <v>146</v>
      </c>
      <c r="D10" s="1" t="s">
        <v>120</v>
      </c>
      <c r="E10" s="1" t="s">
        <v>121</v>
      </c>
      <c r="F10" s="1" t="s">
        <v>120</v>
      </c>
      <c r="G10" s="1" t="s">
        <v>122</v>
      </c>
      <c r="H10" s="1" t="s">
        <v>123</v>
      </c>
      <c r="I10" s="1" t="s">
        <v>124</v>
      </c>
      <c r="J10" s="1" t="s">
        <v>125</v>
      </c>
    </row>
    <row r="11" spans="1:11" x14ac:dyDescent="0.25">
      <c r="A11" s="1" t="s">
        <v>118</v>
      </c>
      <c r="B11" s="1">
        <v>0</v>
      </c>
      <c r="C11" s="1" t="s">
        <v>149</v>
      </c>
      <c r="D11" s="1" t="s">
        <v>129</v>
      </c>
      <c r="E11" s="1" t="s">
        <v>121</v>
      </c>
      <c r="F11" s="1" t="s">
        <v>129</v>
      </c>
      <c r="G11" s="1" t="s">
        <v>122</v>
      </c>
      <c r="H11" s="1" t="s">
        <v>123</v>
      </c>
      <c r="I11" s="1" t="s">
        <v>124</v>
      </c>
      <c r="J11" s="1" t="s">
        <v>125</v>
      </c>
    </row>
    <row r="12" spans="1:11" x14ac:dyDescent="0.25">
      <c r="A12" s="1" t="s">
        <v>118</v>
      </c>
      <c r="B12" s="1">
        <v>0</v>
      </c>
      <c r="C12" s="1" t="s">
        <v>143</v>
      </c>
      <c r="D12" s="1" t="s">
        <v>150</v>
      </c>
      <c r="E12" s="1" t="s">
        <v>121</v>
      </c>
      <c r="F12" s="1" t="s">
        <v>150</v>
      </c>
      <c r="G12" s="1" t="s">
        <v>122</v>
      </c>
      <c r="H12" s="1" t="s">
        <v>123</v>
      </c>
      <c r="I12" s="1" t="s">
        <v>124</v>
      </c>
      <c r="J12" s="1" t="s">
        <v>125</v>
      </c>
    </row>
    <row r="13" spans="1:11" x14ac:dyDescent="0.25">
      <c r="A13" s="1" t="s">
        <v>118</v>
      </c>
      <c r="B13" s="1">
        <v>0</v>
      </c>
      <c r="C13" s="1" t="s">
        <v>156</v>
      </c>
      <c r="D13" s="1" t="s">
        <v>120</v>
      </c>
      <c r="E13" s="1" t="s">
        <v>121</v>
      </c>
      <c r="F13" s="1" t="s">
        <v>120</v>
      </c>
      <c r="G13" s="1" t="s">
        <v>122</v>
      </c>
      <c r="H13" s="1" t="s">
        <v>123</v>
      </c>
      <c r="I13" s="1" t="s">
        <v>124</v>
      </c>
      <c r="J13" s="1" t="s">
        <v>125</v>
      </c>
    </row>
    <row r="14" spans="1:11" x14ac:dyDescent="0.25">
      <c r="A14" s="1" t="s">
        <v>118</v>
      </c>
      <c r="B14" s="1">
        <v>0</v>
      </c>
      <c r="C14" s="1" t="s">
        <v>126</v>
      </c>
      <c r="D14" s="1" t="s">
        <v>159</v>
      </c>
      <c r="E14" s="1" t="s">
        <v>121</v>
      </c>
      <c r="F14" s="1" t="s">
        <v>160</v>
      </c>
      <c r="G14" s="1" t="s">
        <v>122</v>
      </c>
      <c r="H14" s="1" t="s">
        <v>123</v>
      </c>
      <c r="I14" s="1" t="s">
        <v>124</v>
      </c>
      <c r="J14" s="1" t="s">
        <v>125</v>
      </c>
    </row>
    <row r="15" spans="1:11" x14ac:dyDescent="0.25">
      <c r="A15" s="1" t="s">
        <v>118</v>
      </c>
      <c r="B15" s="1">
        <v>0</v>
      </c>
      <c r="C15" s="1" t="s">
        <v>155</v>
      </c>
      <c r="D15" s="1" t="s">
        <v>150</v>
      </c>
      <c r="E15" s="1" t="s">
        <v>121</v>
      </c>
      <c r="F15" s="1" t="s">
        <v>150</v>
      </c>
      <c r="G15" s="1" t="s">
        <v>122</v>
      </c>
      <c r="H15" s="1" t="s">
        <v>123</v>
      </c>
      <c r="I15" s="1" t="s">
        <v>124</v>
      </c>
      <c r="J15" s="1" t="s">
        <v>125</v>
      </c>
    </row>
    <row r="16" spans="1:11" x14ac:dyDescent="0.25">
      <c r="A16" s="1" t="s">
        <v>118</v>
      </c>
      <c r="B16" s="1">
        <v>0</v>
      </c>
      <c r="C16" s="1" t="s">
        <v>145</v>
      </c>
      <c r="D16" s="1" t="s">
        <v>163</v>
      </c>
      <c r="E16" s="1" t="s">
        <v>121</v>
      </c>
      <c r="F16" s="1" t="s">
        <v>163</v>
      </c>
      <c r="G16" s="1" t="s">
        <v>122</v>
      </c>
      <c r="H16" s="1" t="s">
        <v>123</v>
      </c>
      <c r="I16" s="1" t="s">
        <v>124</v>
      </c>
      <c r="J16" s="1" t="s">
        <v>125</v>
      </c>
    </row>
    <row r="17" spans="1:10" x14ac:dyDescent="0.25">
      <c r="A17" s="1" t="s">
        <v>118</v>
      </c>
      <c r="B17" s="1">
        <v>0</v>
      </c>
      <c r="C17" s="1" t="s">
        <v>126</v>
      </c>
      <c r="D17" s="1" t="s">
        <v>166</v>
      </c>
      <c r="E17" s="1" t="s">
        <v>121</v>
      </c>
      <c r="F17" s="1" t="s">
        <v>167</v>
      </c>
      <c r="G17" s="1" t="s">
        <v>122</v>
      </c>
      <c r="H17" s="1" t="s">
        <v>123</v>
      </c>
      <c r="I17" s="1" t="s">
        <v>124</v>
      </c>
      <c r="J17" s="1" t="s">
        <v>125</v>
      </c>
    </row>
    <row r="18" spans="1:10" x14ac:dyDescent="0.25">
      <c r="A18" s="1" t="s">
        <v>118</v>
      </c>
      <c r="B18" s="1">
        <v>0</v>
      </c>
      <c r="C18" s="1" t="s">
        <v>168</v>
      </c>
      <c r="D18" s="1" t="s">
        <v>129</v>
      </c>
      <c r="E18" s="1" t="s">
        <v>121</v>
      </c>
      <c r="F18" s="1" t="s">
        <v>129</v>
      </c>
      <c r="G18" s="1" t="s">
        <v>122</v>
      </c>
      <c r="H18" s="1" t="s">
        <v>123</v>
      </c>
      <c r="I18" s="1" t="s">
        <v>124</v>
      </c>
      <c r="J18" s="1" t="s">
        <v>125</v>
      </c>
    </row>
    <row r="19" spans="1:10" x14ac:dyDescent="0.25">
      <c r="A19" s="1" t="s">
        <v>118</v>
      </c>
      <c r="B19" s="1">
        <v>0</v>
      </c>
      <c r="C19" s="1" t="s">
        <v>169</v>
      </c>
      <c r="D19" s="1" t="s">
        <v>129</v>
      </c>
      <c r="E19" s="1" t="s">
        <v>121</v>
      </c>
      <c r="F19" s="1" t="s">
        <v>129</v>
      </c>
      <c r="G19" s="1" t="s">
        <v>122</v>
      </c>
      <c r="H19" s="1" t="s">
        <v>123</v>
      </c>
      <c r="I19" s="1" t="s">
        <v>124</v>
      </c>
      <c r="J19" s="1" t="s">
        <v>125</v>
      </c>
    </row>
    <row r="20" spans="1:10" x14ac:dyDescent="0.25">
      <c r="A20" s="1" t="s">
        <v>118</v>
      </c>
      <c r="B20" s="1">
        <v>0</v>
      </c>
      <c r="C20" s="1" t="s">
        <v>155</v>
      </c>
      <c r="D20" s="1" t="s">
        <v>163</v>
      </c>
      <c r="E20" s="1" t="s">
        <v>121</v>
      </c>
      <c r="F20" s="1" t="s">
        <v>163</v>
      </c>
      <c r="G20" s="1" t="s">
        <v>122</v>
      </c>
      <c r="H20" s="1" t="s">
        <v>123</v>
      </c>
      <c r="I20" s="1" t="s">
        <v>124</v>
      </c>
      <c r="J20" s="1" t="s">
        <v>125</v>
      </c>
    </row>
    <row r="21" spans="1:10" x14ac:dyDescent="0.25">
      <c r="A21" s="1" t="s">
        <v>118</v>
      </c>
      <c r="B21" s="1">
        <v>0</v>
      </c>
      <c r="C21" s="1" t="s">
        <v>158</v>
      </c>
      <c r="D21" s="1" t="s">
        <v>129</v>
      </c>
      <c r="E21" s="1" t="s">
        <v>121</v>
      </c>
      <c r="F21" s="1" t="s">
        <v>129</v>
      </c>
      <c r="G21" s="1" t="s">
        <v>122</v>
      </c>
      <c r="H21" s="1" t="s">
        <v>123</v>
      </c>
      <c r="I21" s="1" t="s">
        <v>124</v>
      </c>
      <c r="J21" s="1" t="s">
        <v>125</v>
      </c>
    </row>
    <row r="22" spans="1:10" x14ac:dyDescent="0.25">
      <c r="A22" s="1" t="s">
        <v>118</v>
      </c>
      <c r="B22" s="1">
        <v>0</v>
      </c>
      <c r="C22" s="1" t="s">
        <v>146</v>
      </c>
      <c r="D22" s="1" t="s">
        <v>163</v>
      </c>
      <c r="E22" s="1" t="s">
        <v>121</v>
      </c>
      <c r="F22" s="1" t="s">
        <v>163</v>
      </c>
      <c r="G22" s="1" t="s">
        <v>122</v>
      </c>
      <c r="H22" s="1" t="s">
        <v>123</v>
      </c>
      <c r="I22" s="1" t="s">
        <v>124</v>
      </c>
      <c r="J22" s="1" t="s">
        <v>125</v>
      </c>
    </row>
    <row r="23" spans="1:10" x14ac:dyDescent="0.25">
      <c r="A23" s="1" t="s">
        <v>118</v>
      </c>
      <c r="B23" s="1">
        <v>0</v>
      </c>
      <c r="C23" s="1" t="s">
        <v>140</v>
      </c>
      <c r="D23" s="1" t="s">
        <v>120</v>
      </c>
      <c r="E23" s="1" t="s">
        <v>121</v>
      </c>
      <c r="F23" s="1" t="s">
        <v>120</v>
      </c>
      <c r="G23" s="1" t="s">
        <v>122</v>
      </c>
      <c r="H23" s="1" t="s">
        <v>123</v>
      </c>
      <c r="I23" s="1" t="s">
        <v>124</v>
      </c>
      <c r="J23" s="1" t="s">
        <v>125</v>
      </c>
    </row>
    <row r="24" spans="1:10" x14ac:dyDescent="0.25">
      <c r="A24" s="1" t="s">
        <v>118</v>
      </c>
      <c r="B24" s="1">
        <v>0</v>
      </c>
      <c r="C24" s="1" t="s">
        <v>157</v>
      </c>
      <c r="D24" s="1" t="s">
        <v>150</v>
      </c>
      <c r="E24" s="1" t="s">
        <v>121</v>
      </c>
      <c r="F24" s="1" t="s">
        <v>150</v>
      </c>
      <c r="G24" s="1" t="s">
        <v>122</v>
      </c>
      <c r="H24" s="1" t="s">
        <v>123</v>
      </c>
      <c r="I24" s="1" t="s">
        <v>124</v>
      </c>
      <c r="J24" s="1" t="s">
        <v>125</v>
      </c>
    </row>
    <row r="25" spans="1:10" x14ac:dyDescent="0.25">
      <c r="A25" s="1" t="s">
        <v>118</v>
      </c>
      <c r="B25" s="1">
        <v>0</v>
      </c>
      <c r="C25" s="1" t="s">
        <v>139</v>
      </c>
      <c r="D25" s="1" t="s">
        <v>120</v>
      </c>
      <c r="E25" s="1" t="s">
        <v>121</v>
      </c>
      <c r="F25" s="1" t="s">
        <v>120</v>
      </c>
      <c r="G25" s="1" t="s">
        <v>122</v>
      </c>
      <c r="H25" s="1" t="s">
        <v>123</v>
      </c>
      <c r="I25" s="1" t="s">
        <v>124</v>
      </c>
      <c r="J25" s="1" t="s">
        <v>125</v>
      </c>
    </row>
    <row r="26" spans="1:10" x14ac:dyDescent="0.25">
      <c r="A26" s="1" t="s">
        <v>118</v>
      </c>
      <c r="B26" s="1">
        <v>0</v>
      </c>
      <c r="C26" s="1" t="s">
        <v>137</v>
      </c>
      <c r="D26" s="1" t="s">
        <v>150</v>
      </c>
      <c r="E26" s="1" t="s">
        <v>121</v>
      </c>
      <c r="F26" s="1" t="s">
        <v>150</v>
      </c>
      <c r="G26" s="1" t="s">
        <v>122</v>
      </c>
      <c r="H26" s="1" t="s">
        <v>123</v>
      </c>
      <c r="I26" s="1" t="s">
        <v>124</v>
      </c>
      <c r="J26" s="1" t="s">
        <v>125</v>
      </c>
    </row>
    <row r="27" spans="1:10" x14ac:dyDescent="0.25">
      <c r="A27" s="1" t="s">
        <v>118</v>
      </c>
      <c r="B27" s="1">
        <v>0</v>
      </c>
      <c r="C27" s="1" t="s">
        <v>136</v>
      </c>
      <c r="D27" s="1" t="s">
        <v>150</v>
      </c>
      <c r="E27" s="1" t="s">
        <v>121</v>
      </c>
      <c r="F27" s="1" t="s">
        <v>150</v>
      </c>
      <c r="G27" s="1" t="s">
        <v>122</v>
      </c>
      <c r="H27" s="1" t="s">
        <v>123</v>
      </c>
      <c r="I27" s="1" t="s">
        <v>124</v>
      </c>
      <c r="J27" s="1" t="s">
        <v>125</v>
      </c>
    </row>
    <row r="28" spans="1:10" x14ac:dyDescent="0.25">
      <c r="A28" s="1" t="s">
        <v>118</v>
      </c>
      <c r="B28" s="1">
        <v>0</v>
      </c>
      <c r="C28" s="1" t="s">
        <v>171</v>
      </c>
      <c r="D28" s="1" t="s">
        <v>150</v>
      </c>
      <c r="E28" s="1" t="s">
        <v>121</v>
      </c>
      <c r="F28" s="1" t="s">
        <v>150</v>
      </c>
      <c r="G28" s="1" t="s">
        <v>122</v>
      </c>
      <c r="H28" s="1" t="s">
        <v>123</v>
      </c>
      <c r="I28" s="1" t="s">
        <v>124</v>
      </c>
      <c r="J28" s="1" t="s">
        <v>125</v>
      </c>
    </row>
    <row r="29" spans="1:10" x14ac:dyDescent="0.25">
      <c r="A29" s="1" t="s">
        <v>118</v>
      </c>
      <c r="B29" s="1">
        <v>0</v>
      </c>
      <c r="C29" s="1" t="s">
        <v>146</v>
      </c>
      <c r="D29" s="1" t="s">
        <v>150</v>
      </c>
      <c r="E29" s="1" t="s">
        <v>121</v>
      </c>
      <c r="F29" s="1" t="s">
        <v>150</v>
      </c>
      <c r="G29" s="1" t="s">
        <v>122</v>
      </c>
      <c r="H29" s="1" t="s">
        <v>123</v>
      </c>
      <c r="I29" s="1" t="s">
        <v>124</v>
      </c>
      <c r="J29" s="1" t="s">
        <v>125</v>
      </c>
    </row>
    <row r="30" spans="1:10" x14ac:dyDescent="0.25">
      <c r="A30" s="1" t="s">
        <v>118</v>
      </c>
      <c r="B30" s="1">
        <v>0</v>
      </c>
      <c r="C30" s="1" t="s">
        <v>156</v>
      </c>
      <c r="D30" s="1" t="s">
        <v>150</v>
      </c>
      <c r="E30" s="1" t="s">
        <v>121</v>
      </c>
      <c r="F30" s="1" t="s">
        <v>150</v>
      </c>
      <c r="G30" s="1" t="s">
        <v>122</v>
      </c>
      <c r="H30" s="1" t="s">
        <v>123</v>
      </c>
      <c r="I30" s="1" t="s">
        <v>124</v>
      </c>
      <c r="J30" s="1" t="s">
        <v>125</v>
      </c>
    </row>
    <row r="31" spans="1:10" x14ac:dyDescent="0.25">
      <c r="A31" s="1" t="s">
        <v>118</v>
      </c>
      <c r="B31" s="1">
        <v>0</v>
      </c>
      <c r="C31" s="1" t="s">
        <v>164</v>
      </c>
      <c r="D31" s="1" t="s">
        <v>120</v>
      </c>
      <c r="E31" s="1" t="s">
        <v>121</v>
      </c>
      <c r="F31" s="1" t="s">
        <v>120</v>
      </c>
      <c r="G31" s="1" t="s">
        <v>122</v>
      </c>
      <c r="H31" s="1" t="s">
        <v>123</v>
      </c>
      <c r="I31" s="1" t="s">
        <v>124</v>
      </c>
      <c r="J31" s="1" t="s">
        <v>125</v>
      </c>
    </row>
    <row r="32" spans="1:10" x14ac:dyDescent="0.25">
      <c r="A32" s="1" t="s">
        <v>118</v>
      </c>
      <c r="B32" s="1">
        <v>0</v>
      </c>
      <c r="C32" s="1" t="s">
        <v>144</v>
      </c>
      <c r="D32" s="1" t="s">
        <v>150</v>
      </c>
      <c r="E32" s="1" t="s">
        <v>121</v>
      </c>
      <c r="F32" s="1" t="s">
        <v>150</v>
      </c>
      <c r="G32" s="1" t="s">
        <v>122</v>
      </c>
      <c r="H32" s="1" t="s">
        <v>123</v>
      </c>
      <c r="I32" s="1" t="s">
        <v>124</v>
      </c>
      <c r="J32" s="1" t="s">
        <v>125</v>
      </c>
    </row>
    <row r="33" spans="1:10" x14ac:dyDescent="0.25">
      <c r="A33" s="1" t="s">
        <v>118</v>
      </c>
      <c r="B33" s="1">
        <v>0</v>
      </c>
      <c r="C33" s="1" t="s">
        <v>157</v>
      </c>
      <c r="D33" s="1" t="s">
        <v>129</v>
      </c>
      <c r="E33" s="1" t="s">
        <v>121</v>
      </c>
      <c r="F33" s="1" t="s">
        <v>129</v>
      </c>
      <c r="G33" s="1" t="s">
        <v>122</v>
      </c>
      <c r="H33" s="1" t="s">
        <v>123</v>
      </c>
      <c r="I33" s="1" t="s">
        <v>124</v>
      </c>
      <c r="J33" s="1" t="s">
        <v>125</v>
      </c>
    </row>
    <row r="34" spans="1:10" x14ac:dyDescent="0.25">
      <c r="A34" s="1" t="s">
        <v>118</v>
      </c>
      <c r="B34" s="1">
        <v>0</v>
      </c>
      <c r="C34" s="1" t="s">
        <v>130</v>
      </c>
      <c r="D34" s="1" t="s">
        <v>163</v>
      </c>
      <c r="E34" s="1" t="s">
        <v>121</v>
      </c>
      <c r="F34" s="1" t="s">
        <v>163</v>
      </c>
      <c r="G34" s="1" t="s">
        <v>122</v>
      </c>
      <c r="H34" s="1" t="s">
        <v>123</v>
      </c>
      <c r="I34" s="1" t="s">
        <v>124</v>
      </c>
      <c r="J34" s="1" t="s">
        <v>125</v>
      </c>
    </row>
    <row r="35" spans="1:10" x14ac:dyDescent="0.25">
      <c r="A35" s="1" t="s">
        <v>118</v>
      </c>
      <c r="B35" s="1">
        <v>0</v>
      </c>
      <c r="C35" s="1" t="s">
        <v>155</v>
      </c>
      <c r="D35" s="1" t="s">
        <v>129</v>
      </c>
      <c r="E35" s="1" t="s">
        <v>121</v>
      </c>
      <c r="F35" s="1" t="s">
        <v>129</v>
      </c>
      <c r="G35" s="1" t="s">
        <v>122</v>
      </c>
      <c r="H35" s="1" t="s">
        <v>123</v>
      </c>
      <c r="I35" s="1" t="s">
        <v>124</v>
      </c>
      <c r="J35" s="1" t="s">
        <v>125</v>
      </c>
    </row>
    <row r="36" spans="1:10" x14ac:dyDescent="0.25">
      <c r="A36" s="1" t="s">
        <v>118</v>
      </c>
      <c r="B36" s="1">
        <v>0</v>
      </c>
      <c r="C36" s="1" t="s">
        <v>144</v>
      </c>
      <c r="D36" s="1" t="s">
        <v>129</v>
      </c>
      <c r="E36" s="1" t="s">
        <v>121</v>
      </c>
      <c r="F36" s="1" t="s">
        <v>129</v>
      </c>
      <c r="G36" s="1" t="s">
        <v>122</v>
      </c>
      <c r="H36" s="1" t="s">
        <v>123</v>
      </c>
      <c r="I36" s="1" t="s">
        <v>124</v>
      </c>
      <c r="J36" s="1" t="s">
        <v>125</v>
      </c>
    </row>
    <row r="37" spans="1:10" x14ac:dyDescent="0.25">
      <c r="A37" s="1" t="s">
        <v>118</v>
      </c>
      <c r="B37" s="1">
        <v>0</v>
      </c>
      <c r="C37" s="1" t="s">
        <v>126</v>
      </c>
      <c r="D37" s="1" t="s">
        <v>174</v>
      </c>
      <c r="E37" s="1" t="s">
        <v>121</v>
      </c>
      <c r="F37" s="1" t="s">
        <v>175</v>
      </c>
      <c r="G37" s="1" t="s">
        <v>122</v>
      </c>
      <c r="H37" s="1" t="s">
        <v>123</v>
      </c>
      <c r="I37" s="1" t="s">
        <v>124</v>
      </c>
      <c r="J37" s="1" t="s">
        <v>125</v>
      </c>
    </row>
    <row r="38" spans="1:10" x14ac:dyDescent="0.25">
      <c r="A38" s="1" t="s">
        <v>118</v>
      </c>
      <c r="B38" s="1">
        <v>0</v>
      </c>
      <c r="C38" s="1" t="s">
        <v>176</v>
      </c>
      <c r="D38" s="1" t="s">
        <v>129</v>
      </c>
      <c r="E38" s="1" t="s">
        <v>121</v>
      </c>
      <c r="F38" s="1" t="s">
        <v>129</v>
      </c>
      <c r="G38" s="1" t="s">
        <v>122</v>
      </c>
      <c r="H38" s="1" t="s">
        <v>123</v>
      </c>
      <c r="I38" s="1" t="s">
        <v>124</v>
      </c>
      <c r="J38" s="1" t="s">
        <v>125</v>
      </c>
    </row>
    <row r="39" spans="1:10" x14ac:dyDescent="0.25">
      <c r="A39" s="1" t="s">
        <v>118</v>
      </c>
      <c r="B39" s="1">
        <v>0</v>
      </c>
      <c r="C39" s="1" t="s">
        <v>158</v>
      </c>
      <c r="D39" s="1" t="s">
        <v>150</v>
      </c>
      <c r="E39" s="1" t="s">
        <v>121</v>
      </c>
      <c r="F39" s="1" t="s">
        <v>150</v>
      </c>
      <c r="G39" s="1" t="s">
        <v>122</v>
      </c>
      <c r="H39" s="1" t="s">
        <v>123</v>
      </c>
      <c r="I39" s="1" t="s">
        <v>124</v>
      </c>
      <c r="J39" s="1" t="s">
        <v>125</v>
      </c>
    </row>
    <row r="40" spans="1:10" x14ac:dyDescent="0.25">
      <c r="A40" s="1" t="s">
        <v>118</v>
      </c>
      <c r="B40" s="1">
        <v>0</v>
      </c>
      <c r="C40" s="1" t="s">
        <v>161</v>
      </c>
      <c r="D40" s="1" t="s">
        <v>150</v>
      </c>
      <c r="E40" s="1" t="s">
        <v>121</v>
      </c>
      <c r="F40" s="1" t="s">
        <v>150</v>
      </c>
      <c r="G40" s="1" t="s">
        <v>122</v>
      </c>
      <c r="H40" s="1" t="s">
        <v>123</v>
      </c>
      <c r="I40" s="1" t="s">
        <v>124</v>
      </c>
      <c r="J40" s="1" t="s">
        <v>125</v>
      </c>
    </row>
    <row r="41" spans="1:10" x14ac:dyDescent="0.25">
      <c r="A41" s="1" t="s">
        <v>118</v>
      </c>
      <c r="B41" s="1">
        <v>0</v>
      </c>
      <c r="C41" s="1" t="s">
        <v>147</v>
      </c>
      <c r="D41" s="1" t="s">
        <v>150</v>
      </c>
      <c r="E41" s="1" t="s">
        <v>121</v>
      </c>
      <c r="F41" s="1" t="s">
        <v>150</v>
      </c>
      <c r="G41" s="1" t="s">
        <v>122</v>
      </c>
      <c r="H41" s="1" t="s">
        <v>123</v>
      </c>
      <c r="I41" s="1" t="s">
        <v>124</v>
      </c>
      <c r="J41" s="1" t="s">
        <v>125</v>
      </c>
    </row>
    <row r="42" spans="1:10" x14ac:dyDescent="0.25">
      <c r="A42" s="1" t="s">
        <v>118</v>
      </c>
      <c r="B42" s="1">
        <v>0</v>
      </c>
      <c r="C42" s="1" t="s">
        <v>130</v>
      </c>
      <c r="D42" s="1" t="s">
        <v>150</v>
      </c>
      <c r="E42" s="1" t="s">
        <v>121</v>
      </c>
      <c r="F42" s="1" t="s">
        <v>150</v>
      </c>
      <c r="G42" s="1" t="s">
        <v>122</v>
      </c>
      <c r="H42" s="1" t="s">
        <v>123</v>
      </c>
      <c r="I42" s="1" t="s">
        <v>124</v>
      </c>
      <c r="J42" s="1" t="s">
        <v>125</v>
      </c>
    </row>
    <row r="43" spans="1:10" x14ac:dyDescent="0.25">
      <c r="A43" s="1" t="s">
        <v>118</v>
      </c>
      <c r="B43" s="1">
        <v>0</v>
      </c>
      <c r="C43" s="1" t="s">
        <v>136</v>
      </c>
      <c r="D43" s="1" t="s">
        <v>120</v>
      </c>
      <c r="E43" s="1" t="s">
        <v>121</v>
      </c>
      <c r="F43" s="1" t="s">
        <v>120</v>
      </c>
      <c r="G43" s="1" t="s">
        <v>122</v>
      </c>
      <c r="H43" s="1" t="s">
        <v>123</v>
      </c>
      <c r="I43" s="1" t="s">
        <v>124</v>
      </c>
      <c r="J43" s="1" t="s">
        <v>125</v>
      </c>
    </row>
    <row r="44" spans="1:10" x14ac:dyDescent="0.25">
      <c r="A44" s="1" t="s">
        <v>118</v>
      </c>
      <c r="B44" s="1">
        <v>0</v>
      </c>
      <c r="C44" s="1" t="s">
        <v>130</v>
      </c>
      <c r="D44" s="1" t="s">
        <v>120</v>
      </c>
      <c r="E44" s="1" t="s">
        <v>121</v>
      </c>
      <c r="F44" s="1" t="s">
        <v>120</v>
      </c>
      <c r="G44" s="1" t="s">
        <v>122</v>
      </c>
      <c r="H44" s="1" t="s">
        <v>123</v>
      </c>
      <c r="I44" s="1" t="s">
        <v>124</v>
      </c>
      <c r="J44" s="1" t="s">
        <v>125</v>
      </c>
    </row>
    <row r="45" spans="1:10" x14ac:dyDescent="0.25">
      <c r="A45" s="1" t="s">
        <v>118</v>
      </c>
      <c r="B45" s="1">
        <v>0</v>
      </c>
      <c r="C45" s="1" t="s">
        <v>119</v>
      </c>
      <c r="D45" s="1" t="s">
        <v>129</v>
      </c>
      <c r="E45" s="1" t="s">
        <v>121</v>
      </c>
      <c r="F45" s="1" t="s">
        <v>129</v>
      </c>
      <c r="G45" s="1" t="s">
        <v>122</v>
      </c>
      <c r="H45" s="1" t="s">
        <v>123</v>
      </c>
      <c r="I45" s="1" t="s">
        <v>124</v>
      </c>
      <c r="J45" s="1" t="s">
        <v>125</v>
      </c>
    </row>
    <row r="46" spans="1:10" x14ac:dyDescent="0.25">
      <c r="A46" s="1" t="s">
        <v>118</v>
      </c>
      <c r="B46" s="1">
        <v>0</v>
      </c>
      <c r="C46" s="1" t="s">
        <v>161</v>
      </c>
      <c r="D46" s="1" t="s">
        <v>120</v>
      </c>
      <c r="E46" s="1" t="s">
        <v>121</v>
      </c>
      <c r="F46" s="1" t="s">
        <v>120</v>
      </c>
      <c r="G46" s="1" t="s">
        <v>122</v>
      </c>
      <c r="H46" s="1" t="s">
        <v>123</v>
      </c>
      <c r="I46" s="1" t="s">
        <v>124</v>
      </c>
      <c r="J46" s="1" t="s">
        <v>125</v>
      </c>
    </row>
    <row r="47" spans="1:10" x14ac:dyDescent="0.25">
      <c r="A47" s="1" t="s">
        <v>118</v>
      </c>
      <c r="B47" s="1">
        <v>0</v>
      </c>
      <c r="C47" s="1" t="s">
        <v>165</v>
      </c>
      <c r="D47" s="1" t="s">
        <v>120</v>
      </c>
      <c r="E47" s="1" t="s">
        <v>121</v>
      </c>
      <c r="F47" s="1" t="s">
        <v>120</v>
      </c>
      <c r="G47" s="1" t="s">
        <v>122</v>
      </c>
      <c r="H47" s="1" t="s">
        <v>123</v>
      </c>
      <c r="I47" s="1" t="s">
        <v>124</v>
      </c>
      <c r="J47" s="1" t="s">
        <v>125</v>
      </c>
    </row>
    <row r="48" spans="1:10" x14ac:dyDescent="0.25">
      <c r="A48" s="1" t="s">
        <v>118</v>
      </c>
      <c r="B48" s="1">
        <v>0</v>
      </c>
      <c r="C48" s="1" t="s">
        <v>177</v>
      </c>
      <c r="D48" s="1" t="s">
        <v>129</v>
      </c>
      <c r="E48" s="1" t="s">
        <v>121</v>
      </c>
      <c r="F48" s="1" t="s">
        <v>129</v>
      </c>
      <c r="G48" s="1" t="s">
        <v>122</v>
      </c>
      <c r="H48" s="1" t="s">
        <v>123</v>
      </c>
      <c r="I48" s="1" t="s">
        <v>124</v>
      </c>
      <c r="J48" s="1" t="s">
        <v>125</v>
      </c>
    </row>
    <row r="49" spans="1:10" x14ac:dyDescent="0.25">
      <c r="A49" s="1" t="s">
        <v>118</v>
      </c>
      <c r="B49" s="1">
        <v>0</v>
      </c>
      <c r="C49" s="1" t="s">
        <v>165</v>
      </c>
      <c r="D49" s="1" t="s">
        <v>150</v>
      </c>
      <c r="E49" s="1" t="s">
        <v>121</v>
      </c>
      <c r="F49" s="1" t="s">
        <v>150</v>
      </c>
      <c r="G49" s="1" t="s">
        <v>122</v>
      </c>
      <c r="H49" s="1" t="s">
        <v>123</v>
      </c>
      <c r="I49" s="1" t="s">
        <v>124</v>
      </c>
      <c r="J49" s="1" t="s">
        <v>125</v>
      </c>
    </row>
    <row r="50" spans="1:10" x14ac:dyDescent="0.25">
      <c r="A50" s="1" t="s">
        <v>118</v>
      </c>
      <c r="B50" s="1">
        <v>0</v>
      </c>
      <c r="C50" s="1" t="s">
        <v>173</v>
      </c>
      <c r="D50" s="1" t="s">
        <v>150</v>
      </c>
      <c r="E50" s="1" t="s">
        <v>121</v>
      </c>
      <c r="F50" s="1" t="s">
        <v>150</v>
      </c>
      <c r="G50" s="1" t="s">
        <v>122</v>
      </c>
      <c r="H50" s="1" t="s">
        <v>123</v>
      </c>
      <c r="I50" s="1" t="s">
        <v>124</v>
      </c>
      <c r="J50" s="1" t="s">
        <v>125</v>
      </c>
    </row>
    <row r="51" spans="1:10" x14ac:dyDescent="0.25">
      <c r="A51" s="1" t="s">
        <v>118</v>
      </c>
      <c r="B51" s="1">
        <v>0</v>
      </c>
      <c r="C51" s="1" t="s">
        <v>153</v>
      </c>
      <c r="D51" s="1" t="s">
        <v>129</v>
      </c>
      <c r="E51" s="1" t="s">
        <v>121</v>
      </c>
      <c r="F51" s="1" t="s">
        <v>129</v>
      </c>
      <c r="G51" s="1" t="s">
        <v>122</v>
      </c>
      <c r="H51" s="1" t="s">
        <v>123</v>
      </c>
      <c r="I51" s="1" t="s">
        <v>124</v>
      </c>
      <c r="J51" s="1" t="s">
        <v>125</v>
      </c>
    </row>
    <row r="52" spans="1:10" x14ac:dyDescent="0.25">
      <c r="A52" s="1" t="s">
        <v>118</v>
      </c>
      <c r="B52" s="1">
        <v>0</v>
      </c>
      <c r="C52" s="1" t="s">
        <v>126</v>
      </c>
      <c r="D52" s="1" t="s">
        <v>178</v>
      </c>
      <c r="E52" s="1" t="s">
        <v>121</v>
      </c>
      <c r="F52" s="1" t="s">
        <v>179</v>
      </c>
      <c r="G52" s="1" t="s">
        <v>122</v>
      </c>
      <c r="H52" s="1" t="s">
        <v>123</v>
      </c>
      <c r="I52" s="1" t="s">
        <v>124</v>
      </c>
      <c r="J52" s="1" t="s">
        <v>125</v>
      </c>
    </row>
    <row r="53" spans="1:10" x14ac:dyDescent="0.25">
      <c r="A53" s="1" t="s">
        <v>118</v>
      </c>
      <c r="B53" s="1">
        <v>0</v>
      </c>
      <c r="C53" s="1" t="s">
        <v>157</v>
      </c>
      <c r="D53" s="1" t="s">
        <v>120</v>
      </c>
      <c r="E53" s="1" t="s">
        <v>121</v>
      </c>
      <c r="F53" s="1" t="s">
        <v>120</v>
      </c>
      <c r="G53" s="1" t="s">
        <v>122</v>
      </c>
      <c r="H53" s="1" t="s">
        <v>123</v>
      </c>
      <c r="I53" s="1" t="s">
        <v>124</v>
      </c>
      <c r="J53" s="1" t="s">
        <v>125</v>
      </c>
    </row>
    <row r="54" spans="1:10" x14ac:dyDescent="0.25">
      <c r="A54" s="1" t="s">
        <v>118</v>
      </c>
      <c r="B54" s="1">
        <v>0</v>
      </c>
      <c r="C54" s="1" t="s">
        <v>154</v>
      </c>
      <c r="D54" s="1" t="s">
        <v>129</v>
      </c>
      <c r="E54" s="1" t="s">
        <v>121</v>
      </c>
      <c r="F54" s="1" t="s">
        <v>129</v>
      </c>
      <c r="G54" s="1" t="s">
        <v>122</v>
      </c>
      <c r="H54" s="1" t="s">
        <v>123</v>
      </c>
      <c r="I54" s="1" t="s">
        <v>124</v>
      </c>
      <c r="J54" s="1" t="s">
        <v>125</v>
      </c>
    </row>
    <row r="55" spans="1:10" x14ac:dyDescent="0.25">
      <c r="A55" s="1" t="s">
        <v>118</v>
      </c>
      <c r="B55" s="1">
        <v>0</v>
      </c>
      <c r="C55" s="1" t="s">
        <v>165</v>
      </c>
      <c r="D55" s="1" t="s">
        <v>163</v>
      </c>
      <c r="E55" s="1" t="s">
        <v>121</v>
      </c>
      <c r="F55" s="1" t="s">
        <v>163</v>
      </c>
      <c r="G55" s="1" t="s">
        <v>122</v>
      </c>
      <c r="H55" s="1" t="s">
        <v>123</v>
      </c>
      <c r="I55" s="1" t="s">
        <v>124</v>
      </c>
      <c r="J55" s="1" t="s">
        <v>125</v>
      </c>
    </row>
    <row r="56" spans="1:10" x14ac:dyDescent="0.25">
      <c r="A56" s="1" t="s">
        <v>118</v>
      </c>
      <c r="B56" s="1">
        <v>0</v>
      </c>
      <c r="C56" s="1" t="s">
        <v>140</v>
      </c>
      <c r="D56" s="1" t="s">
        <v>150</v>
      </c>
      <c r="E56" s="1" t="s">
        <v>121</v>
      </c>
      <c r="F56" s="1" t="s">
        <v>150</v>
      </c>
      <c r="G56" s="1" t="s">
        <v>122</v>
      </c>
      <c r="H56" s="1" t="s">
        <v>123</v>
      </c>
      <c r="I56" s="1" t="s">
        <v>124</v>
      </c>
      <c r="J56" s="1" t="s">
        <v>125</v>
      </c>
    </row>
    <row r="57" spans="1:10" x14ac:dyDescent="0.25">
      <c r="A57" s="1" t="s">
        <v>118</v>
      </c>
      <c r="B57" s="1">
        <v>0</v>
      </c>
      <c r="C57" s="1" t="s">
        <v>173</v>
      </c>
      <c r="D57" s="1" t="s">
        <v>129</v>
      </c>
      <c r="E57" s="1" t="s">
        <v>121</v>
      </c>
      <c r="F57" s="1" t="s">
        <v>129</v>
      </c>
      <c r="G57" s="1" t="s">
        <v>122</v>
      </c>
      <c r="H57" s="1" t="s">
        <v>123</v>
      </c>
      <c r="I57" s="1" t="s">
        <v>124</v>
      </c>
      <c r="J57" s="1" t="s">
        <v>125</v>
      </c>
    </row>
    <row r="58" spans="1:10" x14ac:dyDescent="0.25">
      <c r="A58" s="1" t="s">
        <v>118</v>
      </c>
      <c r="B58" s="1">
        <v>0</v>
      </c>
      <c r="C58" s="1" t="s">
        <v>180</v>
      </c>
      <c r="D58" s="1" t="s">
        <v>129</v>
      </c>
      <c r="E58" s="1" t="s">
        <v>121</v>
      </c>
      <c r="F58" s="1" t="s">
        <v>129</v>
      </c>
      <c r="G58" s="1" t="s">
        <v>122</v>
      </c>
      <c r="H58" s="1" t="s">
        <v>123</v>
      </c>
      <c r="I58" s="1" t="s">
        <v>124</v>
      </c>
      <c r="J58" s="1" t="s">
        <v>125</v>
      </c>
    </row>
    <row r="59" spans="1:10" x14ac:dyDescent="0.25">
      <c r="A59" s="1" t="s">
        <v>118</v>
      </c>
      <c r="B59" s="1">
        <v>0</v>
      </c>
      <c r="C59" s="1" t="s">
        <v>148</v>
      </c>
      <c r="D59" s="1" t="s">
        <v>129</v>
      </c>
      <c r="E59" s="1" t="s">
        <v>121</v>
      </c>
      <c r="F59" s="1" t="s">
        <v>129</v>
      </c>
      <c r="G59" s="1" t="s">
        <v>122</v>
      </c>
      <c r="H59" s="1" t="s">
        <v>123</v>
      </c>
      <c r="I59" s="1" t="s">
        <v>124</v>
      </c>
      <c r="J59" s="1" t="s">
        <v>125</v>
      </c>
    </row>
    <row r="60" spans="1:10" x14ac:dyDescent="0.25">
      <c r="A60" s="1" t="s">
        <v>118</v>
      </c>
      <c r="B60" s="1">
        <v>0</v>
      </c>
      <c r="C60" s="1" t="s">
        <v>172</v>
      </c>
      <c r="D60" s="1" t="s">
        <v>129</v>
      </c>
      <c r="E60" s="1" t="s">
        <v>121</v>
      </c>
      <c r="F60" s="1" t="s">
        <v>129</v>
      </c>
      <c r="G60" s="1" t="s">
        <v>122</v>
      </c>
      <c r="H60" s="1" t="s">
        <v>123</v>
      </c>
      <c r="I60" s="1" t="s">
        <v>124</v>
      </c>
      <c r="J60" s="1" t="s">
        <v>125</v>
      </c>
    </row>
    <row r="61" spans="1:10" x14ac:dyDescent="0.25">
      <c r="A61" s="1" t="s">
        <v>118</v>
      </c>
      <c r="B61" s="1">
        <v>0</v>
      </c>
      <c r="C61" s="1" t="s">
        <v>145</v>
      </c>
      <c r="D61" s="1" t="s">
        <v>150</v>
      </c>
      <c r="E61" s="1" t="s">
        <v>121</v>
      </c>
      <c r="F61" s="1" t="s">
        <v>150</v>
      </c>
      <c r="G61" s="1" t="s">
        <v>122</v>
      </c>
      <c r="H61" s="1" t="s">
        <v>123</v>
      </c>
      <c r="I61" s="1" t="s">
        <v>124</v>
      </c>
      <c r="J61" s="1" t="s">
        <v>125</v>
      </c>
    </row>
    <row r="62" spans="1:10" x14ac:dyDescent="0.25">
      <c r="A62" s="1" t="s">
        <v>118</v>
      </c>
      <c r="B62" s="1">
        <v>0</v>
      </c>
      <c r="C62" s="1" t="s">
        <v>164</v>
      </c>
      <c r="D62" s="1" t="s">
        <v>150</v>
      </c>
      <c r="E62" s="1" t="s">
        <v>121</v>
      </c>
      <c r="F62" s="1" t="s">
        <v>150</v>
      </c>
      <c r="G62" s="1" t="s">
        <v>122</v>
      </c>
      <c r="H62" s="1" t="s">
        <v>123</v>
      </c>
      <c r="I62" s="1" t="s">
        <v>124</v>
      </c>
      <c r="J62" s="1" t="s">
        <v>125</v>
      </c>
    </row>
    <row r="63" spans="1:10" x14ac:dyDescent="0.25">
      <c r="A63" s="1" t="s">
        <v>118</v>
      </c>
      <c r="B63" s="1">
        <v>0</v>
      </c>
      <c r="C63" s="1" t="s">
        <v>147</v>
      </c>
      <c r="D63" s="1" t="s">
        <v>129</v>
      </c>
      <c r="E63" s="1" t="s">
        <v>121</v>
      </c>
      <c r="F63" s="1" t="s">
        <v>129</v>
      </c>
      <c r="G63" s="1" t="s">
        <v>122</v>
      </c>
      <c r="H63" s="1" t="s">
        <v>123</v>
      </c>
      <c r="I63" s="1" t="s">
        <v>124</v>
      </c>
      <c r="J63" s="1" t="s">
        <v>125</v>
      </c>
    </row>
    <row r="64" spans="1:10" x14ac:dyDescent="0.25">
      <c r="A64" s="1" t="s">
        <v>118</v>
      </c>
      <c r="B64" s="1">
        <v>0</v>
      </c>
      <c r="C64" s="1" t="s">
        <v>147</v>
      </c>
      <c r="D64" s="1" t="s">
        <v>120</v>
      </c>
      <c r="E64" s="1" t="s">
        <v>121</v>
      </c>
      <c r="F64" s="1" t="s">
        <v>120</v>
      </c>
      <c r="G64" s="1" t="s">
        <v>122</v>
      </c>
      <c r="H64" s="1" t="s">
        <v>123</v>
      </c>
      <c r="I64" s="1" t="s">
        <v>124</v>
      </c>
      <c r="J64" s="1" t="s">
        <v>125</v>
      </c>
    </row>
    <row r="65" spans="1:10" x14ac:dyDescent="0.25">
      <c r="A65" s="1" t="s">
        <v>118</v>
      </c>
      <c r="B65" s="1">
        <v>0</v>
      </c>
      <c r="C65" s="1" t="s">
        <v>155</v>
      </c>
      <c r="D65" s="1" t="s">
        <v>120</v>
      </c>
      <c r="E65" s="1" t="s">
        <v>121</v>
      </c>
      <c r="F65" s="1" t="s">
        <v>120</v>
      </c>
      <c r="G65" s="1" t="s">
        <v>122</v>
      </c>
      <c r="H65" s="1" t="s">
        <v>123</v>
      </c>
      <c r="I65" s="1" t="s">
        <v>124</v>
      </c>
      <c r="J65" s="1" t="s">
        <v>125</v>
      </c>
    </row>
    <row r="66" spans="1:10" x14ac:dyDescent="0.25">
      <c r="A66" s="1" t="s">
        <v>181</v>
      </c>
      <c r="B66" s="1">
        <v>0</v>
      </c>
      <c r="C66" s="1" t="s">
        <v>119</v>
      </c>
      <c r="D66" s="1" t="s">
        <v>120</v>
      </c>
      <c r="E66" s="1" t="s">
        <v>121</v>
      </c>
      <c r="F66" s="1" t="s">
        <v>120</v>
      </c>
      <c r="G66" s="1" t="s">
        <v>122</v>
      </c>
      <c r="H66" s="1" t="s">
        <v>123</v>
      </c>
      <c r="I66" s="1" t="s">
        <v>124</v>
      </c>
      <c r="J66" s="1" t="s">
        <v>125</v>
      </c>
    </row>
    <row r="67" spans="1:10" x14ac:dyDescent="0.25">
      <c r="A67" s="1" t="s">
        <v>181</v>
      </c>
      <c r="B67" s="1">
        <v>0</v>
      </c>
      <c r="C67" s="1" t="s">
        <v>126</v>
      </c>
      <c r="D67" s="1" t="s">
        <v>127</v>
      </c>
      <c r="E67" s="1" t="s">
        <v>121</v>
      </c>
      <c r="F67" s="1" t="s">
        <v>127</v>
      </c>
      <c r="G67" s="1" t="s">
        <v>122</v>
      </c>
      <c r="H67" s="1" t="s">
        <v>123</v>
      </c>
      <c r="I67" s="1" t="s">
        <v>124</v>
      </c>
      <c r="J67" s="1" t="s">
        <v>125</v>
      </c>
    </row>
    <row r="68" spans="1:10" x14ac:dyDescent="0.25">
      <c r="A68" s="1" t="s">
        <v>181</v>
      </c>
      <c r="B68" s="1">
        <v>0</v>
      </c>
      <c r="C68" s="1" t="s">
        <v>128</v>
      </c>
      <c r="D68" s="1" t="s">
        <v>129</v>
      </c>
      <c r="E68" s="1" t="s">
        <v>121</v>
      </c>
      <c r="F68" s="1" t="s">
        <v>129</v>
      </c>
      <c r="G68" s="1" t="s">
        <v>122</v>
      </c>
      <c r="H68" s="1" t="s">
        <v>123</v>
      </c>
      <c r="I68" s="1" t="s">
        <v>124</v>
      </c>
      <c r="J68" s="1" t="s">
        <v>125</v>
      </c>
    </row>
    <row r="69" spans="1:10" x14ac:dyDescent="0.25">
      <c r="A69" s="1" t="s">
        <v>181</v>
      </c>
      <c r="B69" s="1">
        <v>0</v>
      </c>
      <c r="C69" s="1" t="s">
        <v>136</v>
      </c>
      <c r="D69" s="1" t="s">
        <v>129</v>
      </c>
      <c r="E69" s="1" t="s">
        <v>121</v>
      </c>
      <c r="F69" s="1" t="s">
        <v>129</v>
      </c>
      <c r="G69" s="1" t="s">
        <v>122</v>
      </c>
      <c r="H69" s="1" t="s">
        <v>123</v>
      </c>
      <c r="I69" s="1" t="s">
        <v>124</v>
      </c>
      <c r="J69" s="1" t="s">
        <v>125</v>
      </c>
    </row>
    <row r="70" spans="1:10" x14ac:dyDescent="0.25">
      <c r="A70" s="1" t="s">
        <v>181</v>
      </c>
      <c r="B70" s="1">
        <v>0</v>
      </c>
      <c r="C70" s="1" t="s">
        <v>139</v>
      </c>
      <c r="D70" s="1" t="s">
        <v>129</v>
      </c>
      <c r="E70" s="1" t="s">
        <v>121</v>
      </c>
      <c r="F70" s="1" t="s">
        <v>129</v>
      </c>
      <c r="G70" s="1" t="s">
        <v>122</v>
      </c>
      <c r="H70" s="1" t="s">
        <v>123</v>
      </c>
      <c r="I70" s="1" t="s">
        <v>124</v>
      </c>
      <c r="J70" s="1" t="s">
        <v>125</v>
      </c>
    </row>
    <row r="71" spans="1:10" x14ac:dyDescent="0.25">
      <c r="A71" s="1" t="s">
        <v>181</v>
      </c>
      <c r="B71" s="1">
        <v>0</v>
      </c>
      <c r="C71" s="1" t="s">
        <v>141</v>
      </c>
      <c r="D71" s="1" t="s">
        <v>129</v>
      </c>
      <c r="E71" s="1" t="s">
        <v>121</v>
      </c>
      <c r="F71" s="1" t="s">
        <v>129</v>
      </c>
      <c r="G71" s="1" t="s">
        <v>122</v>
      </c>
      <c r="H71" s="1" t="s">
        <v>123</v>
      </c>
      <c r="I71" s="1" t="s">
        <v>124</v>
      </c>
      <c r="J71" s="1" t="s">
        <v>125</v>
      </c>
    </row>
    <row r="72" spans="1:10" x14ac:dyDescent="0.25">
      <c r="A72" s="1" t="s">
        <v>181</v>
      </c>
      <c r="B72" s="1">
        <v>0</v>
      </c>
      <c r="C72" s="1" t="s">
        <v>144</v>
      </c>
      <c r="D72" s="1" t="s">
        <v>120</v>
      </c>
      <c r="E72" s="1" t="s">
        <v>121</v>
      </c>
      <c r="F72" s="1" t="s">
        <v>120</v>
      </c>
      <c r="G72" s="1" t="s">
        <v>122</v>
      </c>
      <c r="H72" s="1" t="s">
        <v>123</v>
      </c>
      <c r="I72" s="1" t="s">
        <v>124</v>
      </c>
      <c r="J72" s="1" t="s">
        <v>125</v>
      </c>
    </row>
    <row r="73" spans="1:10" x14ac:dyDescent="0.25">
      <c r="A73" s="1" t="s">
        <v>181</v>
      </c>
      <c r="B73" s="1">
        <v>0</v>
      </c>
      <c r="C73" s="1" t="s">
        <v>145</v>
      </c>
      <c r="D73" s="1" t="s">
        <v>120</v>
      </c>
      <c r="E73" s="1" t="s">
        <v>121</v>
      </c>
      <c r="F73" s="1" t="s">
        <v>120</v>
      </c>
      <c r="G73" s="1" t="s">
        <v>122</v>
      </c>
      <c r="H73" s="1" t="s">
        <v>123</v>
      </c>
      <c r="I73" s="1" t="s">
        <v>124</v>
      </c>
      <c r="J73" s="1" t="s">
        <v>125</v>
      </c>
    </row>
    <row r="74" spans="1:10" x14ac:dyDescent="0.25">
      <c r="A74" s="1" t="s">
        <v>181</v>
      </c>
      <c r="B74" s="1">
        <v>0</v>
      </c>
      <c r="C74" s="1" t="s">
        <v>146</v>
      </c>
      <c r="D74" s="1" t="s">
        <v>120</v>
      </c>
      <c r="E74" s="1" t="s">
        <v>121</v>
      </c>
      <c r="F74" s="1" t="s">
        <v>120</v>
      </c>
      <c r="G74" s="1" t="s">
        <v>122</v>
      </c>
      <c r="H74" s="1" t="s">
        <v>123</v>
      </c>
      <c r="I74" s="1" t="s">
        <v>124</v>
      </c>
      <c r="J74" s="1" t="s">
        <v>125</v>
      </c>
    </row>
    <row r="75" spans="1:10" x14ac:dyDescent="0.25">
      <c r="A75" s="1" t="s">
        <v>181</v>
      </c>
      <c r="B75" s="1">
        <v>0</v>
      </c>
      <c r="C75" s="1" t="s">
        <v>149</v>
      </c>
      <c r="D75" s="1" t="s">
        <v>129</v>
      </c>
      <c r="E75" s="1" t="s">
        <v>121</v>
      </c>
      <c r="F75" s="1" t="s">
        <v>129</v>
      </c>
      <c r="G75" s="1" t="s">
        <v>122</v>
      </c>
      <c r="H75" s="1" t="s">
        <v>123</v>
      </c>
      <c r="I75" s="1" t="s">
        <v>124</v>
      </c>
      <c r="J75" s="1" t="s">
        <v>125</v>
      </c>
    </row>
    <row r="76" spans="1:10" x14ac:dyDescent="0.25">
      <c r="A76" s="1" t="s">
        <v>181</v>
      </c>
      <c r="B76" s="1">
        <v>0</v>
      </c>
      <c r="C76" s="1" t="s">
        <v>143</v>
      </c>
      <c r="D76" s="1" t="s">
        <v>150</v>
      </c>
      <c r="E76" s="1" t="s">
        <v>121</v>
      </c>
      <c r="F76" s="1" t="s">
        <v>150</v>
      </c>
      <c r="G76" s="1" t="s">
        <v>122</v>
      </c>
      <c r="H76" s="1" t="s">
        <v>123</v>
      </c>
      <c r="I76" s="1" t="s">
        <v>124</v>
      </c>
      <c r="J76" s="1" t="s">
        <v>125</v>
      </c>
    </row>
    <row r="77" spans="1:10" x14ac:dyDescent="0.25">
      <c r="A77" s="1" t="s">
        <v>181</v>
      </c>
      <c r="B77" s="1">
        <v>0</v>
      </c>
      <c r="C77" s="1" t="s">
        <v>156</v>
      </c>
      <c r="D77" s="1" t="s">
        <v>120</v>
      </c>
      <c r="E77" s="1" t="s">
        <v>121</v>
      </c>
      <c r="F77" s="1" t="s">
        <v>120</v>
      </c>
      <c r="G77" s="1" t="s">
        <v>122</v>
      </c>
      <c r="H77" s="1" t="s">
        <v>123</v>
      </c>
      <c r="I77" s="1" t="s">
        <v>124</v>
      </c>
      <c r="J77" s="1" t="s">
        <v>125</v>
      </c>
    </row>
    <row r="78" spans="1:10" x14ac:dyDescent="0.25">
      <c r="A78" s="1" t="s">
        <v>181</v>
      </c>
      <c r="B78" s="1">
        <v>0</v>
      </c>
      <c r="C78" s="1" t="s">
        <v>126</v>
      </c>
      <c r="D78" s="1" t="s">
        <v>159</v>
      </c>
      <c r="E78" s="1" t="s">
        <v>121</v>
      </c>
      <c r="F78" s="1" t="s">
        <v>160</v>
      </c>
      <c r="G78" s="1" t="s">
        <v>122</v>
      </c>
      <c r="H78" s="1" t="s">
        <v>123</v>
      </c>
      <c r="I78" s="1" t="s">
        <v>124</v>
      </c>
      <c r="J78" s="1" t="s">
        <v>125</v>
      </c>
    </row>
    <row r="79" spans="1:10" x14ac:dyDescent="0.25">
      <c r="A79" s="1" t="s">
        <v>181</v>
      </c>
      <c r="B79" s="1">
        <v>0</v>
      </c>
      <c r="C79" s="1" t="s">
        <v>155</v>
      </c>
      <c r="D79" s="1" t="s">
        <v>150</v>
      </c>
      <c r="E79" s="1" t="s">
        <v>121</v>
      </c>
      <c r="F79" s="1" t="s">
        <v>150</v>
      </c>
      <c r="G79" s="1" t="s">
        <v>122</v>
      </c>
      <c r="H79" s="1" t="s">
        <v>123</v>
      </c>
      <c r="I79" s="1" t="s">
        <v>124</v>
      </c>
      <c r="J79" s="1" t="s">
        <v>125</v>
      </c>
    </row>
    <row r="80" spans="1:10" x14ac:dyDescent="0.25">
      <c r="A80" s="1" t="s">
        <v>181</v>
      </c>
      <c r="B80" s="1">
        <v>0</v>
      </c>
      <c r="C80" s="1" t="s">
        <v>145</v>
      </c>
      <c r="D80" s="1" t="s">
        <v>163</v>
      </c>
      <c r="E80" s="1" t="s">
        <v>121</v>
      </c>
      <c r="F80" s="1" t="s">
        <v>163</v>
      </c>
      <c r="G80" s="1" t="s">
        <v>122</v>
      </c>
      <c r="H80" s="1" t="s">
        <v>123</v>
      </c>
      <c r="I80" s="1" t="s">
        <v>124</v>
      </c>
      <c r="J80" s="1" t="s">
        <v>125</v>
      </c>
    </row>
    <row r="81" spans="1:10" x14ac:dyDescent="0.25">
      <c r="A81" s="1" t="s">
        <v>181</v>
      </c>
      <c r="B81" s="1">
        <v>0</v>
      </c>
      <c r="C81" s="1" t="s">
        <v>126</v>
      </c>
      <c r="D81" s="1" t="s">
        <v>166</v>
      </c>
      <c r="E81" s="1" t="s">
        <v>121</v>
      </c>
      <c r="F81" s="1" t="s">
        <v>167</v>
      </c>
      <c r="G81" s="1" t="s">
        <v>122</v>
      </c>
      <c r="H81" s="1" t="s">
        <v>123</v>
      </c>
      <c r="I81" s="1" t="s">
        <v>124</v>
      </c>
      <c r="J81" s="1" t="s">
        <v>125</v>
      </c>
    </row>
    <row r="82" spans="1:10" x14ac:dyDescent="0.25">
      <c r="A82" s="1" t="s">
        <v>181</v>
      </c>
      <c r="B82" s="1">
        <v>0</v>
      </c>
      <c r="C82" s="1" t="s">
        <v>168</v>
      </c>
      <c r="D82" s="1" t="s">
        <v>129</v>
      </c>
      <c r="E82" s="1" t="s">
        <v>121</v>
      </c>
      <c r="F82" s="1" t="s">
        <v>129</v>
      </c>
      <c r="G82" s="1" t="s">
        <v>122</v>
      </c>
      <c r="H82" s="1" t="s">
        <v>123</v>
      </c>
      <c r="I82" s="1" t="s">
        <v>124</v>
      </c>
      <c r="J82" s="1" t="s">
        <v>125</v>
      </c>
    </row>
    <row r="83" spans="1:10" x14ac:dyDescent="0.25">
      <c r="A83" s="1" t="s">
        <v>181</v>
      </c>
      <c r="B83" s="1">
        <v>0</v>
      </c>
      <c r="C83" s="1" t="s">
        <v>169</v>
      </c>
      <c r="D83" s="1" t="s">
        <v>129</v>
      </c>
      <c r="E83" s="1" t="s">
        <v>121</v>
      </c>
      <c r="F83" s="1" t="s">
        <v>129</v>
      </c>
      <c r="G83" s="1" t="s">
        <v>122</v>
      </c>
      <c r="H83" s="1" t="s">
        <v>123</v>
      </c>
      <c r="I83" s="1" t="s">
        <v>124</v>
      </c>
      <c r="J83" s="1" t="s">
        <v>125</v>
      </c>
    </row>
    <row r="84" spans="1:10" x14ac:dyDescent="0.25">
      <c r="A84" s="1" t="s">
        <v>181</v>
      </c>
      <c r="B84" s="1">
        <v>0</v>
      </c>
      <c r="C84" s="1" t="s">
        <v>155</v>
      </c>
      <c r="D84" s="1" t="s">
        <v>163</v>
      </c>
      <c r="E84" s="1" t="s">
        <v>121</v>
      </c>
      <c r="F84" s="1" t="s">
        <v>163</v>
      </c>
      <c r="G84" s="1" t="s">
        <v>122</v>
      </c>
      <c r="H84" s="1" t="s">
        <v>123</v>
      </c>
      <c r="I84" s="1" t="s">
        <v>124</v>
      </c>
      <c r="J84" s="1" t="s">
        <v>125</v>
      </c>
    </row>
    <row r="85" spans="1:10" x14ac:dyDescent="0.25">
      <c r="A85" s="1" t="s">
        <v>181</v>
      </c>
      <c r="B85" s="1">
        <v>0</v>
      </c>
      <c r="C85" s="1" t="s">
        <v>158</v>
      </c>
      <c r="D85" s="1" t="s">
        <v>129</v>
      </c>
      <c r="E85" s="1" t="s">
        <v>121</v>
      </c>
      <c r="F85" s="1" t="s">
        <v>129</v>
      </c>
      <c r="G85" s="1" t="s">
        <v>122</v>
      </c>
      <c r="H85" s="1" t="s">
        <v>123</v>
      </c>
      <c r="I85" s="1" t="s">
        <v>124</v>
      </c>
      <c r="J85" s="1" t="s">
        <v>125</v>
      </c>
    </row>
    <row r="86" spans="1:10" x14ac:dyDescent="0.25">
      <c r="A86" s="1" t="s">
        <v>181</v>
      </c>
      <c r="B86" s="1">
        <v>0</v>
      </c>
      <c r="C86" s="1" t="s">
        <v>146</v>
      </c>
      <c r="D86" s="1" t="s">
        <v>163</v>
      </c>
      <c r="E86" s="1" t="s">
        <v>121</v>
      </c>
      <c r="F86" s="1" t="s">
        <v>163</v>
      </c>
      <c r="G86" s="1" t="s">
        <v>122</v>
      </c>
      <c r="H86" s="1" t="s">
        <v>123</v>
      </c>
      <c r="I86" s="1" t="s">
        <v>124</v>
      </c>
      <c r="J86" s="1" t="s">
        <v>125</v>
      </c>
    </row>
    <row r="87" spans="1:10" x14ac:dyDescent="0.25">
      <c r="A87" s="1" t="s">
        <v>181</v>
      </c>
      <c r="B87" s="1">
        <v>0</v>
      </c>
      <c r="C87" s="1" t="s">
        <v>140</v>
      </c>
      <c r="D87" s="1" t="s">
        <v>120</v>
      </c>
      <c r="E87" s="1" t="s">
        <v>121</v>
      </c>
      <c r="F87" s="1" t="s">
        <v>120</v>
      </c>
      <c r="G87" s="1" t="s">
        <v>122</v>
      </c>
      <c r="H87" s="1" t="s">
        <v>123</v>
      </c>
      <c r="I87" s="1" t="s">
        <v>124</v>
      </c>
      <c r="J87" s="1" t="s">
        <v>125</v>
      </c>
    </row>
    <row r="88" spans="1:10" x14ac:dyDescent="0.25">
      <c r="A88" s="1" t="s">
        <v>181</v>
      </c>
      <c r="B88" s="1">
        <v>0</v>
      </c>
      <c r="C88" s="1" t="s">
        <v>157</v>
      </c>
      <c r="D88" s="1" t="s">
        <v>150</v>
      </c>
      <c r="E88" s="1" t="s">
        <v>121</v>
      </c>
      <c r="F88" s="1" t="s">
        <v>150</v>
      </c>
      <c r="G88" s="1" t="s">
        <v>122</v>
      </c>
      <c r="H88" s="1" t="s">
        <v>123</v>
      </c>
      <c r="I88" s="1" t="s">
        <v>124</v>
      </c>
      <c r="J88" s="1" t="s">
        <v>125</v>
      </c>
    </row>
    <row r="89" spans="1:10" x14ac:dyDescent="0.25">
      <c r="A89" s="1" t="s">
        <v>181</v>
      </c>
      <c r="B89" s="1">
        <v>0</v>
      </c>
      <c r="C89" s="1" t="s">
        <v>139</v>
      </c>
      <c r="D89" s="1" t="s">
        <v>120</v>
      </c>
      <c r="E89" s="1" t="s">
        <v>121</v>
      </c>
      <c r="F89" s="1" t="s">
        <v>120</v>
      </c>
      <c r="G89" s="1" t="s">
        <v>122</v>
      </c>
      <c r="H89" s="1" t="s">
        <v>123</v>
      </c>
      <c r="I89" s="1" t="s">
        <v>124</v>
      </c>
      <c r="J89" s="1" t="s">
        <v>125</v>
      </c>
    </row>
    <row r="90" spans="1:10" x14ac:dyDescent="0.25">
      <c r="A90" s="1" t="s">
        <v>181</v>
      </c>
      <c r="B90" s="1">
        <v>0</v>
      </c>
      <c r="C90" s="1" t="s">
        <v>137</v>
      </c>
      <c r="D90" s="1" t="s">
        <v>150</v>
      </c>
      <c r="E90" s="1" t="s">
        <v>121</v>
      </c>
      <c r="F90" s="1" t="s">
        <v>150</v>
      </c>
      <c r="G90" s="1" t="s">
        <v>122</v>
      </c>
      <c r="H90" s="1" t="s">
        <v>123</v>
      </c>
      <c r="I90" s="1" t="s">
        <v>124</v>
      </c>
      <c r="J90" s="1" t="s">
        <v>125</v>
      </c>
    </row>
    <row r="91" spans="1:10" x14ac:dyDescent="0.25">
      <c r="A91" s="1" t="s">
        <v>181</v>
      </c>
      <c r="B91" s="1">
        <v>0</v>
      </c>
      <c r="C91" s="1" t="s">
        <v>136</v>
      </c>
      <c r="D91" s="1" t="s">
        <v>150</v>
      </c>
      <c r="E91" s="1" t="s">
        <v>121</v>
      </c>
      <c r="F91" s="1" t="s">
        <v>150</v>
      </c>
      <c r="G91" s="1" t="s">
        <v>122</v>
      </c>
      <c r="H91" s="1" t="s">
        <v>123</v>
      </c>
      <c r="I91" s="1" t="s">
        <v>124</v>
      </c>
      <c r="J91" s="1" t="s">
        <v>125</v>
      </c>
    </row>
    <row r="92" spans="1:10" x14ac:dyDescent="0.25">
      <c r="A92" s="1" t="s">
        <v>181</v>
      </c>
      <c r="B92" s="1">
        <v>0</v>
      </c>
      <c r="C92" s="1" t="s">
        <v>171</v>
      </c>
      <c r="D92" s="1" t="s">
        <v>150</v>
      </c>
      <c r="E92" s="1" t="s">
        <v>121</v>
      </c>
      <c r="F92" s="1" t="s">
        <v>150</v>
      </c>
      <c r="G92" s="1" t="s">
        <v>122</v>
      </c>
      <c r="H92" s="1" t="s">
        <v>123</v>
      </c>
      <c r="I92" s="1" t="s">
        <v>124</v>
      </c>
      <c r="J92" s="1" t="s">
        <v>125</v>
      </c>
    </row>
    <row r="93" spans="1:10" x14ac:dyDescent="0.25">
      <c r="A93" s="1" t="s">
        <v>181</v>
      </c>
      <c r="B93" s="1">
        <v>0</v>
      </c>
      <c r="C93" s="1" t="s">
        <v>146</v>
      </c>
      <c r="D93" s="1" t="s">
        <v>150</v>
      </c>
      <c r="E93" s="1" t="s">
        <v>121</v>
      </c>
      <c r="F93" s="1" t="s">
        <v>150</v>
      </c>
      <c r="G93" s="1" t="s">
        <v>122</v>
      </c>
      <c r="H93" s="1" t="s">
        <v>123</v>
      </c>
      <c r="I93" s="1" t="s">
        <v>124</v>
      </c>
      <c r="J93" s="1" t="s">
        <v>125</v>
      </c>
    </row>
    <row r="94" spans="1:10" x14ac:dyDescent="0.25">
      <c r="A94" s="1" t="s">
        <v>181</v>
      </c>
      <c r="B94" s="1">
        <v>0</v>
      </c>
      <c r="C94" s="1" t="s">
        <v>156</v>
      </c>
      <c r="D94" s="1" t="s">
        <v>150</v>
      </c>
      <c r="E94" s="1" t="s">
        <v>121</v>
      </c>
      <c r="F94" s="1" t="s">
        <v>150</v>
      </c>
      <c r="G94" s="1" t="s">
        <v>122</v>
      </c>
      <c r="H94" s="1" t="s">
        <v>123</v>
      </c>
      <c r="I94" s="1" t="s">
        <v>124</v>
      </c>
      <c r="J94" s="1" t="s">
        <v>125</v>
      </c>
    </row>
    <row r="95" spans="1:10" x14ac:dyDescent="0.25">
      <c r="A95" s="1" t="s">
        <v>181</v>
      </c>
      <c r="B95" s="1">
        <v>0</v>
      </c>
      <c r="C95" s="1" t="s">
        <v>164</v>
      </c>
      <c r="D95" s="1" t="s">
        <v>120</v>
      </c>
      <c r="E95" s="1" t="s">
        <v>121</v>
      </c>
      <c r="F95" s="1" t="s">
        <v>120</v>
      </c>
      <c r="G95" s="1" t="s">
        <v>122</v>
      </c>
      <c r="H95" s="1" t="s">
        <v>123</v>
      </c>
      <c r="I95" s="1" t="s">
        <v>124</v>
      </c>
      <c r="J95" s="1" t="s">
        <v>125</v>
      </c>
    </row>
    <row r="96" spans="1:10" x14ac:dyDescent="0.25">
      <c r="A96" s="1" t="s">
        <v>181</v>
      </c>
      <c r="B96" s="1">
        <v>0</v>
      </c>
      <c r="C96" s="1" t="s">
        <v>144</v>
      </c>
      <c r="D96" s="1" t="s">
        <v>150</v>
      </c>
      <c r="E96" s="1" t="s">
        <v>121</v>
      </c>
      <c r="F96" s="1" t="s">
        <v>150</v>
      </c>
      <c r="G96" s="1" t="s">
        <v>122</v>
      </c>
      <c r="H96" s="1" t="s">
        <v>123</v>
      </c>
      <c r="I96" s="1" t="s">
        <v>124</v>
      </c>
      <c r="J96" s="1" t="s">
        <v>125</v>
      </c>
    </row>
    <row r="97" spans="1:10" x14ac:dyDescent="0.25">
      <c r="A97" s="1" t="s">
        <v>181</v>
      </c>
      <c r="B97" s="1">
        <v>0</v>
      </c>
      <c r="C97" s="1" t="s">
        <v>157</v>
      </c>
      <c r="D97" s="1" t="s">
        <v>129</v>
      </c>
      <c r="E97" s="1" t="s">
        <v>121</v>
      </c>
      <c r="F97" s="1" t="s">
        <v>129</v>
      </c>
      <c r="G97" s="1" t="s">
        <v>122</v>
      </c>
      <c r="H97" s="1" t="s">
        <v>123</v>
      </c>
      <c r="I97" s="1" t="s">
        <v>124</v>
      </c>
      <c r="J97" s="1" t="s">
        <v>125</v>
      </c>
    </row>
    <row r="98" spans="1:10" x14ac:dyDescent="0.25">
      <c r="A98" s="1" t="s">
        <v>181</v>
      </c>
      <c r="B98" s="1">
        <v>0</v>
      </c>
      <c r="C98" s="1" t="s">
        <v>130</v>
      </c>
      <c r="D98" s="1" t="s">
        <v>163</v>
      </c>
      <c r="E98" s="1" t="s">
        <v>121</v>
      </c>
      <c r="F98" s="1" t="s">
        <v>163</v>
      </c>
      <c r="G98" s="1" t="s">
        <v>122</v>
      </c>
      <c r="H98" s="1" t="s">
        <v>123</v>
      </c>
      <c r="I98" s="1" t="s">
        <v>124</v>
      </c>
      <c r="J98" s="1" t="s">
        <v>125</v>
      </c>
    </row>
    <row r="99" spans="1:10" x14ac:dyDescent="0.25">
      <c r="A99" s="1" t="s">
        <v>181</v>
      </c>
      <c r="B99" s="1">
        <v>0</v>
      </c>
      <c r="C99" s="1" t="s">
        <v>155</v>
      </c>
      <c r="D99" s="1" t="s">
        <v>129</v>
      </c>
      <c r="E99" s="1" t="s">
        <v>121</v>
      </c>
      <c r="F99" s="1" t="s">
        <v>129</v>
      </c>
      <c r="G99" s="1" t="s">
        <v>122</v>
      </c>
      <c r="H99" s="1" t="s">
        <v>123</v>
      </c>
      <c r="I99" s="1" t="s">
        <v>124</v>
      </c>
      <c r="J99" s="1" t="s">
        <v>125</v>
      </c>
    </row>
    <row r="100" spans="1:10" x14ac:dyDescent="0.25">
      <c r="A100" s="1" t="s">
        <v>181</v>
      </c>
      <c r="B100" s="1">
        <v>0</v>
      </c>
      <c r="C100" s="1" t="s">
        <v>144</v>
      </c>
      <c r="D100" s="1" t="s">
        <v>129</v>
      </c>
      <c r="E100" s="1" t="s">
        <v>121</v>
      </c>
      <c r="F100" s="1" t="s">
        <v>129</v>
      </c>
      <c r="G100" s="1" t="s">
        <v>122</v>
      </c>
      <c r="H100" s="1" t="s">
        <v>123</v>
      </c>
      <c r="I100" s="1" t="s">
        <v>124</v>
      </c>
      <c r="J100" s="1" t="s">
        <v>125</v>
      </c>
    </row>
    <row r="101" spans="1:10" x14ac:dyDescent="0.25">
      <c r="A101" s="1" t="s">
        <v>181</v>
      </c>
      <c r="B101" s="1">
        <v>0</v>
      </c>
      <c r="C101" s="1" t="s">
        <v>126</v>
      </c>
      <c r="D101" s="1" t="s">
        <v>174</v>
      </c>
      <c r="E101" s="1" t="s">
        <v>121</v>
      </c>
      <c r="F101" s="1" t="s">
        <v>175</v>
      </c>
      <c r="G101" s="1" t="s">
        <v>122</v>
      </c>
      <c r="H101" s="1" t="s">
        <v>123</v>
      </c>
      <c r="I101" s="1" t="s">
        <v>124</v>
      </c>
      <c r="J101" s="1" t="s">
        <v>125</v>
      </c>
    </row>
    <row r="102" spans="1:10" x14ac:dyDescent="0.25">
      <c r="A102" s="1" t="s">
        <v>181</v>
      </c>
      <c r="B102" s="1">
        <v>0</v>
      </c>
      <c r="C102" s="1" t="s">
        <v>176</v>
      </c>
      <c r="D102" s="1" t="s">
        <v>129</v>
      </c>
      <c r="E102" s="1" t="s">
        <v>121</v>
      </c>
      <c r="F102" s="1" t="s">
        <v>129</v>
      </c>
      <c r="G102" s="1" t="s">
        <v>122</v>
      </c>
      <c r="H102" s="1" t="s">
        <v>123</v>
      </c>
      <c r="I102" s="1" t="s">
        <v>124</v>
      </c>
      <c r="J102" s="1" t="s">
        <v>125</v>
      </c>
    </row>
    <row r="103" spans="1:10" x14ac:dyDescent="0.25">
      <c r="A103" s="1" t="s">
        <v>181</v>
      </c>
      <c r="B103" s="1">
        <v>0</v>
      </c>
      <c r="C103" s="1" t="s">
        <v>158</v>
      </c>
      <c r="D103" s="1" t="s">
        <v>150</v>
      </c>
      <c r="E103" s="1" t="s">
        <v>121</v>
      </c>
      <c r="F103" s="1" t="s">
        <v>150</v>
      </c>
      <c r="G103" s="1" t="s">
        <v>122</v>
      </c>
      <c r="H103" s="1" t="s">
        <v>123</v>
      </c>
      <c r="I103" s="1" t="s">
        <v>124</v>
      </c>
      <c r="J103" s="1" t="s">
        <v>125</v>
      </c>
    </row>
    <row r="104" spans="1:10" x14ac:dyDescent="0.25">
      <c r="A104" s="1" t="s">
        <v>181</v>
      </c>
      <c r="B104" s="1">
        <v>0</v>
      </c>
      <c r="C104" s="1" t="s">
        <v>161</v>
      </c>
      <c r="D104" s="1" t="s">
        <v>150</v>
      </c>
      <c r="E104" s="1" t="s">
        <v>121</v>
      </c>
      <c r="F104" s="1" t="s">
        <v>150</v>
      </c>
      <c r="G104" s="1" t="s">
        <v>122</v>
      </c>
      <c r="H104" s="1" t="s">
        <v>123</v>
      </c>
      <c r="I104" s="1" t="s">
        <v>124</v>
      </c>
      <c r="J104" s="1" t="s">
        <v>125</v>
      </c>
    </row>
    <row r="105" spans="1:10" x14ac:dyDescent="0.25">
      <c r="A105" s="1" t="s">
        <v>181</v>
      </c>
      <c r="B105" s="1">
        <v>0</v>
      </c>
      <c r="C105" s="1" t="s">
        <v>147</v>
      </c>
      <c r="D105" s="1" t="s">
        <v>150</v>
      </c>
      <c r="E105" s="1" t="s">
        <v>121</v>
      </c>
      <c r="F105" s="1" t="s">
        <v>150</v>
      </c>
      <c r="G105" s="1" t="s">
        <v>122</v>
      </c>
      <c r="H105" s="1" t="s">
        <v>123</v>
      </c>
      <c r="I105" s="1" t="s">
        <v>124</v>
      </c>
      <c r="J105" s="1" t="s">
        <v>125</v>
      </c>
    </row>
    <row r="106" spans="1:10" x14ac:dyDescent="0.25">
      <c r="A106" s="1" t="s">
        <v>181</v>
      </c>
      <c r="B106" s="1">
        <v>0</v>
      </c>
      <c r="C106" s="1" t="s">
        <v>130</v>
      </c>
      <c r="D106" s="1" t="s">
        <v>150</v>
      </c>
      <c r="E106" s="1" t="s">
        <v>121</v>
      </c>
      <c r="F106" s="1" t="s">
        <v>150</v>
      </c>
      <c r="G106" s="1" t="s">
        <v>122</v>
      </c>
      <c r="H106" s="1" t="s">
        <v>123</v>
      </c>
      <c r="I106" s="1" t="s">
        <v>124</v>
      </c>
      <c r="J106" s="1" t="s">
        <v>125</v>
      </c>
    </row>
    <row r="107" spans="1:10" x14ac:dyDescent="0.25">
      <c r="A107" s="1" t="s">
        <v>181</v>
      </c>
      <c r="B107" s="1">
        <v>0</v>
      </c>
      <c r="C107" s="1" t="s">
        <v>136</v>
      </c>
      <c r="D107" s="1" t="s">
        <v>120</v>
      </c>
      <c r="E107" s="1" t="s">
        <v>121</v>
      </c>
      <c r="F107" s="1" t="s">
        <v>120</v>
      </c>
      <c r="G107" s="1" t="s">
        <v>122</v>
      </c>
      <c r="H107" s="1" t="s">
        <v>123</v>
      </c>
      <c r="I107" s="1" t="s">
        <v>124</v>
      </c>
      <c r="J107" s="1" t="s">
        <v>125</v>
      </c>
    </row>
    <row r="108" spans="1:10" x14ac:dyDescent="0.25">
      <c r="A108" s="1" t="s">
        <v>181</v>
      </c>
      <c r="B108" s="1">
        <v>0</v>
      </c>
      <c r="C108" s="1" t="s">
        <v>130</v>
      </c>
      <c r="D108" s="1" t="s">
        <v>120</v>
      </c>
      <c r="E108" s="1" t="s">
        <v>121</v>
      </c>
      <c r="F108" s="1" t="s">
        <v>120</v>
      </c>
      <c r="G108" s="1" t="s">
        <v>122</v>
      </c>
      <c r="H108" s="1" t="s">
        <v>123</v>
      </c>
      <c r="I108" s="1" t="s">
        <v>124</v>
      </c>
      <c r="J108" s="1" t="s">
        <v>125</v>
      </c>
    </row>
    <row r="109" spans="1:10" x14ac:dyDescent="0.25">
      <c r="A109" s="1" t="s">
        <v>181</v>
      </c>
      <c r="B109" s="1">
        <v>0</v>
      </c>
      <c r="C109" s="1" t="s">
        <v>119</v>
      </c>
      <c r="D109" s="1" t="s">
        <v>129</v>
      </c>
      <c r="E109" s="1" t="s">
        <v>121</v>
      </c>
      <c r="F109" s="1" t="s">
        <v>129</v>
      </c>
      <c r="G109" s="1" t="s">
        <v>122</v>
      </c>
      <c r="H109" s="1" t="s">
        <v>123</v>
      </c>
      <c r="I109" s="1" t="s">
        <v>124</v>
      </c>
      <c r="J109" s="1" t="s">
        <v>125</v>
      </c>
    </row>
    <row r="110" spans="1:10" x14ac:dyDescent="0.25">
      <c r="A110" s="1" t="s">
        <v>181</v>
      </c>
      <c r="B110" s="1">
        <v>0</v>
      </c>
      <c r="C110" s="1" t="s">
        <v>161</v>
      </c>
      <c r="D110" s="1" t="s">
        <v>120</v>
      </c>
      <c r="E110" s="1" t="s">
        <v>121</v>
      </c>
      <c r="F110" s="1" t="s">
        <v>120</v>
      </c>
      <c r="G110" s="1" t="s">
        <v>122</v>
      </c>
      <c r="H110" s="1" t="s">
        <v>123</v>
      </c>
      <c r="I110" s="1" t="s">
        <v>124</v>
      </c>
      <c r="J110" s="1" t="s">
        <v>125</v>
      </c>
    </row>
    <row r="111" spans="1:10" x14ac:dyDescent="0.25">
      <c r="A111" s="1" t="s">
        <v>181</v>
      </c>
      <c r="B111" s="1">
        <v>0</v>
      </c>
      <c r="C111" s="1" t="s">
        <v>165</v>
      </c>
      <c r="D111" s="1" t="s">
        <v>120</v>
      </c>
      <c r="E111" s="1" t="s">
        <v>121</v>
      </c>
      <c r="F111" s="1" t="s">
        <v>120</v>
      </c>
      <c r="G111" s="1" t="s">
        <v>122</v>
      </c>
      <c r="H111" s="1" t="s">
        <v>123</v>
      </c>
      <c r="I111" s="1" t="s">
        <v>124</v>
      </c>
      <c r="J111" s="1" t="s">
        <v>125</v>
      </c>
    </row>
    <row r="112" spans="1:10" x14ac:dyDescent="0.25">
      <c r="A112" s="1" t="s">
        <v>181</v>
      </c>
      <c r="B112" s="1">
        <v>0</v>
      </c>
      <c r="C112" s="1" t="s">
        <v>177</v>
      </c>
      <c r="D112" s="1" t="s">
        <v>129</v>
      </c>
      <c r="E112" s="1" t="s">
        <v>121</v>
      </c>
      <c r="F112" s="1" t="s">
        <v>129</v>
      </c>
      <c r="G112" s="1" t="s">
        <v>122</v>
      </c>
      <c r="H112" s="1" t="s">
        <v>123</v>
      </c>
      <c r="I112" s="1" t="s">
        <v>124</v>
      </c>
      <c r="J112" s="1" t="s">
        <v>125</v>
      </c>
    </row>
    <row r="113" spans="1:10" x14ac:dyDescent="0.25">
      <c r="A113" s="1" t="s">
        <v>181</v>
      </c>
      <c r="B113" s="1">
        <v>0</v>
      </c>
      <c r="C113" s="1" t="s">
        <v>165</v>
      </c>
      <c r="D113" s="1" t="s">
        <v>150</v>
      </c>
      <c r="E113" s="1" t="s">
        <v>121</v>
      </c>
      <c r="F113" s="1" t="s">
        <v>150</v>
      </c>
      <c r="G113" s="1" t="s">
        <v>122</v>
      </c>
      <c r="H113" s="1" t="s">
        <v>123</v>
      </c>
      <c r="I113" s="1" t="s">
        <v>124</v>
      </c>
      <c r="J113" s="1" t="s">
        <v>125</v>
      </c>
    </row>
    <row r="114" spans="1:10" x14ac:dyDescent="0.25">
      <c r="A114" s="1" t="s">
        <v>181</v>
      </c>
      <c r="B114" s="1">
        <v>0</v>
      </c>
      <c r="C114" s="1" t="s">
        <v>173</v>
      </c>
      <c r="D114" s="1" t="s">
        <v>150</v>
      </c>
      <c r="E114" s="1" t="s">
        <v>121</v>
      </c>
      <c r="F114" s="1" t="s">
        <v>150</v>
      </c>
      <c r="G114" s="1" t="s">
        <v>122</v>
      </c>
      <c r="H114" s="1" t="s">
        <v>123</v>
      </c>
      <c r="I114" s="1" t="s">
        <v>124</v>
      </c>
      <c r="J114" s="1" t="s">
        <v>125</v>
      </c>
    </row>
    <row r="115" spans="1:10" x14ac:dyDescent="0.25">
      <c r="A115" s="1" t="s">
        <v>181</v>
      </c>
      <c r="B115" s="1">
        <v>0</v>
      </c>
      <c r="C115" s="1" t="s">
        <v>153</v>
      </c>
      <c r="D115" s="1" t="s">
        <v>129</v>
      </c>
      <c r="E115" s="1" t="s">
        <v>121</v>
      </c>
      <c r="F115" s="1" t="s">
        <v>129</v>
      </c>
      <c r="G115" s="1" t="s">
        <v>122</v>
      </c>
      <c r="H115" s="1" t="s">
        <v>123</v>
      </c>
      <c r="I115" s="1" t="s">
        <v>124</v>
      </c>
      <c r="J115" s="1" t="s">
        <v>125</v>
      </c>
    </row>
    <row r="116" spans="1:10" x14ac:dyDescent="0.25">
      <c r="A116" s="1" t="s">
        <v>181</v>
      </c>
      <c r="B116" s="1">
        <v>0</v>
      </c>
      <c r="C116" s="1" t="s">
        <v>126</v>
      </c>
      <c r="D116" s="1" t="s">
        <v>178</v>
      </c>
      <c r="E116" s="1" t="s">
        <v>121</v>
      </c>
      <c r="F116" s="1" t="s">
        <v>179</v>
      </c>
      <c r="G116" s="1" t="s">
        <v>122</v>
      </c>
      <c r="H116" s="1" t="s">
        <v>123</v>
      </c>
      <c r="I116" s="1" t="s">
        <v>124</v>
      </c>
      <c r="J116" s="1" t="s">
        <v>125</v>
      </c>
    </row>
    <row r="117" spans="1:10" x14ac:dyDescent="0.25">
      <c r="A117" s="1" t="s">
        <v>181</v>
      </c>
      <c r="B117" s="1">
        <v>0</v>
      </c>
      <c r="C117" s="1" t="s">
        <v>157</v>
      </c>
      <c r="D117" s="1" t="s">
        <v>120</v>
      </c>
      <c r="E117" s="1" t="s">
        <v>121</v>
      </c>
      <c r="F117" s="1" t="s">
        <v>120</v>
      </c>
      <c r="G117" s="1" t="s">
        <v>122</v>
      </c>
      <c r="H117" s="1" t="s">
        <v>123</v>
      </c>
      <c r="I117" s="1" t="s">
        <v>124</v>
      </c>
      <c r="J117" s="1" t="s">
        <v>125</v>
      </c>
    </row>
    <row r="118" spans="1:10" x14ac:dyDescent="0.25">
      <c r="A118" s="1" t="s">
        <v>181</v>
      </c>
      <c r="B118" s="1">
        <v>0</v>
      </c>
      <c r="C118" s="1" t="s">
        <v>154</v>
      </c>
      <c r="D118" s="1" t="s">
        <v>129</v>
      </c>
      <c r="E118" s="1" t="s">
        <v>121</v>
      </c>
      <c r="F118" s="1" t="s">
        <v>129</v>
      </c>
      <c r="G118" s="1" t="s">
        <v>122</v>
      </c>
      <c r="H118" s="1" t="s">
        <v>123</v>
      </c>
      <c r="I118" s="1" t="s">
        <v>124</v>
      </c>
      <c r="J118" s="1" t="s">
        <v>125</v>
      </c>
    </row>
    <row r="119" spans="1:10" x14ac:dyDescent="0.25">
      <c r="A119" s="1" t="s">
        <v>181</v>
      </c>
      <c r="B119" s="1">
        <v>0</v>
      </c>
      <c r="C119" s="1" t="s">
        <v>165</v>
      </c>
      <c r="D119" s="1" t="s">
        <v>163</v>
      </c>
      <c r="E119" s="1" t="s">
        <v>121</v>
      </c>
      <c r="F119" s="1" t="s">
        <v>163</v>
      </c>
      <c r="G119" s="1" t="s">
        <v>122</v>
      </c>
      <c r="H119" s="1" t="s">
        <v>123</v>
      </c>
      <c r="I119" s="1" t="s">
        <v>124</v>
      </c>
      <c r="J119" s="1" t="s">
        <v>125</v>
      </c>
    </row>
    <row r="120" spans="1:10" x14ac:dyDescent="0.25">
      <c r="A120" s="1" t="s">
        <v>181</v>
      </c>
      <c r="B120" s="1">
        <v>0</v>
      </c>
      <c r="C120" s="1" t="s">
        <v>140</v>
      </c>
      <c r="D120" s="1" t="s">
        <v>150</v>
      </c>
      <c r="E120" s="1" t="s">
        <v>121</v>
      </c>
      <c r="F120" s="1" t="s">
        <v>150</v>
      </c>
      <c r="G120" s="1" t="s">
        <v>122</v>
      </c>
      <c r="H120" s="1" t="s">
        <v>123</v>
      </c>
      <c r="I120" s="1" t="s">
        <v>124</v>
      </c>
      <c r="J120" s="1" t="s">
        <v>125</v>
      </c>
    </row>
    <row r="121" spans="1:10" x14ac:dyDescent="0.25">
      <c r="A121" s="1" t="s">
        <v>181</v>
      </c>
      <c r="B121" s="1">
        <v>0</v>
      </c>
      <c r="C121" s="1" t="s">
        <v>173</v>
      </c>
      <c r="D121" s="1" t="s">
        <v>129</v>
      </c>
      <c r="E121" s="1" t="s">
        <v>121</v>
      </c>
      <c r="F121" s="1" t="s">
        <v>129</v>
      </c>
      <c r="G121" s="1" t="s">
        <v>122</v>
      </c>
      <c r="H121" s="1" t="s">
        <v>123</v>
      </c>
      <c r="I121" s="1" t="s">
        <v>124</v>
      </c>
      <c r="J121" s="1" t="s">
        <v>125</v>
      </c>
    </row>
    <row r="122" spans="1:10" x14ac:dyDescent="0.25">
      <c r="A122" s="1" t="s">
        <v>181</v>
      </c>
      <c r="B122" s="1">
        <v>0</v>
      </c>
      <c r="C122" s="1" t="s">
        <v>180</v>
      </c>
      <c r="D122" s="1" t="s">
        <v>129</v>
      </c>
      <c r="E122" s="1" t="s">
        <v>121</v>
      </c>
      <c r="F122" s="1" t="s">
        <v>129</v>
      </c>
      <c r="G122" s="1" t="s">
        <v>122</v>
      </c>
      <c r="H122" s="1" t="s">
        <v>123</v>
      </c>
      <c r="I122" s="1" t="s">
        <v>124</v>
      </c>
      <c r="J122" s="1" t="s">
        <v>125</v>
      </c>
    </row>
    <row r="123" spans="1:10" x14ac:dyDescent="0.25">
      <c r="A123" s="1" t="s">
        <v>181</v>
      </c>
      <c r="B123" s="1">
        <v>0</v>
      </c>
      <c r="C123" s="1" t="s">
        <v>148</v>
      </c>
      <c r="D123" s="1" t="s">
        <v>129</v>
      </c>
      <c r="E123" s="1" t="s">
        <v>121</v>
      </c>
      <c r="F123" s="1" t="s">
        <v>129</v>
      </c>
      <c r="G123" s="1" t="s">
        <v>122</v>
      </c>
      <c r="H123" s="1" t="s">
        <v>123</v>
      </c>
      <c r="I123" s="1" t="s">
        <v>124</v>
      </c>
      <c r="J123" s="1" t="s">
        <v>125</v>
      </c>
    </row>
    <row r="124" spans="1:10" x14ac:dyDescent="0.25">
      <c r="A124" s="1" t="s">
        <v>181</v>
      </c>
      <c r="B124" s="1">
        <v>0</v>
      </c>
      <c r="C124" s="1" t="s">
        <v>172</v>
      </c>
      <c r="D124" s="1" t="s">
        <v>129</v>
      </c>
      <c r="E124" s="1" t="s">
        <v>121</v>
      </c>
      <c r="F124" s="1" t="s">
        <v>129</v>
      </c>
      <c r="G124" s="1" t="s">
        <v>122</v>
      </c>
      <c r="H124" s="1" t="s">
        <v>123</v>
      </c>
      <c r="I124" s="1" t="s">
        <v>124</v>
      </c>
      <c r="J124" s="1" t="s">
        <v>125</v>
      </c>
    </row>
    <row r="125" spans="1:10" x14ac:dyDescent="0.25">
      <c r="A125" s="1" t="s">
        <v>181</v>
      </c>
      <c r="B125" s="1">
        <v>0</v>
      </c>
      <c r="C125" s="1" t="s">
        <v>145</v>
      </c>
      <c r="D125" s="1" t="s">
        <v>150</v>
      </c>
      <c r="E125" s="1" t="s">
        <v>121</v>
      </c>
      <c r="F125" s="1" t="s">
        <v>150</v>
      </c>
      <c r="G125" s="1" t="s">
        <v>122</v>
      </c>
      <c r="H125" s="1" t="s">
        <v>123</v>
      </c>
      <c r="I125" s="1" t="s">
        <v>124</v>
      </c>
      <c r="J125" s="1" t="s">
        <v>125</v>
      </c>
    </row>
    <row r="126" spans="1:10" x14ac:dyDescent="0.25">
      <c r="A126" s="1" t="s">
        <v>181</v>
      </c>
      <c r="B126" s="1">
        <v>0</v>
      </c>
      <c r="C126" s="1" t="s">
        <v>164</v>
      </c>
      <c r="D126" s="1" t="s">
        <v>150</v>
      </c>
      <c r="E126" s="1" t="s">
        <v>121</v>
      </c>
      <c r="F126" s="1" t="s">
        <v>150</v>
      </c>
      <c r="G126" s="1" t="s">
        <v>122</v>
      </c>
      <c r="H126" s="1" t="s">
        <v>123</v>
      </c>
      <c r="I126" s="1" t="s">
        <v>124</v>
      </c>
      <c r="J126" s="1" t="s">
        <v>125</v>
      </c>
    </row>
    <row r="127" spans="1:10" x14ac:dyDescent="0.25">
      <c r="A127" s="1" t="s">
        <v>181</v>
      </c>
      <c r="B127" s="1">
        <v>0</v>
      </c>
      <c r="C127" s="1" t="s">
        <v>147</v>
      </c>
      <c r="D127" s="1" t="s">
        <v>129</v>
      </c>
      <c r="E127" s="1" t="s">
        <v>121</v>
      </c>
      <c r="F127" s="1" t="s">
        <v>129</v>
      </c>
      <c r="G127" s="1" t="s">
        <v>122</v>
      </c>
      <c r="H127" s="1" t="s">
        <v>123</v>
      </c>
      <c r="I127" s="1" t="s">
        <v>124</v>
      </c>
      <c r="J127" s="1" t="s">
        <v>125</v>
      </c>
    </row>
    <row r="128" spans="1:10" x14ac:dyDescent="0.25">
      <c r="A128" s="1" t="s">
        <v>181</v>
      </c>
      <c r="B128" s="1">
        <v>0</v>
      </c>
      <c r="C128" s="1" t="s">
        <v>147</v>
      </c>
      <c r="D128" s="1" t="s">
        <v>120</v>
      </c>
      <c r="E128" s="1" t="s">
        <v>121</v>
      </c>
      <c r="F128" s="1" t="s">
        <v>120</v>
      </c>
      <c r="G128" s="1" t="s">
        <v>122</v>
      </c>
      <c r="H128" s="1" t="s">
        <v>123</v>
      </c>
      <c r="I128" s="1" t="s">
        <v>124</v>
      </c>
      <c r="J128" s="1" t="s">
        <v>125</v>
      </c>
    </row>
    <row r="129" spans="1:10" x14ac:dyDescent="0.25">
      <c r="A129" s="1" t="s">
        <v>181</v>
      </c>
      <c r="B129" s="1">
        <v>0</v>
      </c>
      <c r="C129" s="1" t="s">
        <v>155</v>
      </c>
      <c r="D129" s="1" t="s">
        <v>120</v>
      </c>
      <c r="E129" s="1" t="s">
        <v>121</v>
      </c>
      <c r="F129" s="1" t="s">
        <v>120</v>
      </c>
      <c r="G129" s="1" t="s">
        <v>122</v>
      </c>
      <c r="H129" s="1" t="s">
        <v>123</v>
      </c>
      <c r="I129" s="1" t="s">
        <v>124</v>
      </c>
      <c r="J129" s="1" t="s">
        <v>125</v>
      </c>
    </row>
    <row r="130" spans="1:10" x14ac:dyDescent="0.25">
      <c r="A130" s="1" t="s">
        <v>182</v>
      </c>
      <c r="B130" s="1">
        <v>0</v>
      </c>
      <c r="C130" s="1" t="s">
        <v>119</v>
      </c>
      <c r="D130" s="1" t="s">
        <v>120</v>
      </c>
      <c r="E130" s="1" t="s">
        <v>121</v>
      </c>
      <c r="F130" s="1" t="s">
        <v>120</v>
      </c>
      <c r="G130" s="1" t="s">
        <v>122</v>
      </c>
      <c r="H130" s="1" t="s">
        <v>123</v>
      </c>
      <c r="I130" s="1" t="s">
        <v>124</v>
      </c>
      <c r="J130" s="1" t="s">
        <v>125</v>
      </c>
    </row>
    <row r="131" spans="1:10" x14ac:dyDescent="0.25">
      <c r="A131" s="1" t="s">
        <v>182</v>
      </c>
      <c r="B131" s="1">
        <v>0</v>
      </c>
      <c r="C131" s="1" t="s">
        <v>126</v>
      </c>
      <c r="D131" s="1" t="s">
        <v>127</v>
      </c>
      <c r="E131" s="1" t="s">
        <v>121</v>
      </c>
      <c r="F131" s="1" t="s">
        <v>127</v>
      </c>
      <c r="G131" s="1" t="s">
        <v>122</v>
      </c>
      <c r="H131" s="1" t="s">
        <v>123</v>
      </c>
      <c r="I131" s="1" t="s">
        <v>124</v>
      </c>
      <c r="J131" s="1" t="s">
        <v>125</v>
      </c>
    </row>
    <row r="132" spans="1:10" x14ac:dyDescent="0.25">
      <c r="A132" s="1" t="s">
        <v>182</v>
      </c>
      <c r="B132" s="1">
        <v>0</v>
      </c>
      <c r="C132" s="1" t="s">
        <v>128</v>
      </c>
      <c r="D132" s="1" t="s">
        <v>129</v>
      </c>
      <c r="E132" s="1" t="s">
        <v>121</v>
      </c>
      <c r="F132" s="1" t="s">
        <v>129</v>
      </c>
      <c r="G132" s="1" t="s">
        <v>122</v>
      </c>
      <c r="H132" s="1" t="s">
        <v>123</v>
      </c>
      <c r="I132" s="1" t="s">
        <v>124</v>
      </c>
      <c r="J132" s="1" t="s">
        <v>125</v>
      </c>
    </row>
    <row r="133" spans="1:10" x14ac:dyDescent="0.25">
      <c r="A133" s="1" t="s">
        <v>182</v>
      </c>
      <c r="B133" s="1">
        <v>0</v>
      </c>
      <c r="C133" s="1" t="s">
        <v>136</v>
      </c>
      <c r="D133" s="1" t="s">
        <v>129</v>
      </c>
      <c r="E133" s="1" t="s">
        <v>121</v>
      </c>
      <c r="F133" s="1" t="s">
        <v>129</v>
      </c>
      <c r="G133" s="1" t="s">
        <v>122</v>
      </c>
      <c r="H133" s="1" t="s">
        <v>123</v>
      </c>
      <c r="I133" s="1" t="s">
        <v>124</v>
      </c>
      <c r="J133" s="1" t="s">
        <v>125</v>
      </c>
    </row>
    <row r="134" spans="1:10" x14ac:dyDescent="0.25">
      <c r="A134" s="1" t="s">
        <v>182</v>
      </c>
      <c r="B134" s="1">
        <v>0</v>
      </c>
      <c r="C134" s="1" t="s">
        <v>139</v>
      </c>
      <c r="D134" s="1" t="s">
        <v>129</v>
      </c>
      <c r="E134" s="1" t="s">
        <v>121</v>
      </c>
      <c r="F134" s="1" t="s">
        <v>129</v>
      </c>
      <c r="G134" s="1" t="s">
        <v>122</v>
      </c>
      <c r="H134" s="1" t="s">
        <v>123</v>
      </c>
      <c r="I134" s="1" t="s">
        <v>124</v>
      </c>
      <c r="J134" s="1" t="s">
        <v>125</v>
      </c>
    </row>
    <row r="135" spans="1:10" x14ac:dyDescent="0.25">
      <c r="A135" s="1" t="s">
        <v>182</v>
      </c>
      <c r="B135" s="1">
        <v>0</v>
      </c>
      <c r="C135" s="1" t="s">
        <v>141</v>
      </c>
      <c r="D135" s="1" t="s">
        <v>129</v>
      </c>
      <c r="E135" s="1" t="s">
        <v>121</v>
      </c>
      <c r="F135" s="1" t="s">
        <v>129</v>
      </c>
      <c r="G135" s="1" t="s">
        <v>122</v>
      </c>
      <c r="H135" s="1" t="s">
        <v>123</v>
      </c>
      <c r="I135" s="1" t="s">
        <v>124</v>
      </c>
      <c r="J135" s="1" t="s">
        <v>125</v>
      </c>
    </row>
    <row r="136" spans="1:10" x14ac:dyDescent="0.25">
      <c r="A136" s="1" t="s">
        <v>182</v>
      </c>
      <c r="B136" s="1">
        <v>0</v>
      </c>
      <c r="C136" s="1" t="s">
        <v>144</v>
      </c>
      <c r="D136" s="1" t="s">
        <v>120</v>
      </c>
      <c r="E136" s="1" t="s">
        <v>121</v>
      </c>
      <c r="F136" s="1" t="s">
        <v>120</v>
      </c>
      <c r="G136" s="1" t="s">
        <v>122</v>
      </c>
      <c r="H136" s="1" t="s">
        <v>123</v>
      </c>
      <c r="I136" s="1" t="s">
        <v>124</v>
      </c>
      <c r="J136" s="1" t="s">
        <v>125</v>
      </c>
    </row>
    <row r="137" spans="1:10" x14ac:dyDescent="0.25">
      <c r="A137" s="1" t="s">
        <v>182</v>
      </c>
      <c r="B137" s="1">
        <v>0</v>
      </c>
      <c r="C137" s="1" t="s">
        <v>145</v>
      </c>
      <c r="D137" s="1" t="s">
        <v>120</v>
      </c>
      <c r="E137" s="1" t="s">
        <v>121</v>
      </c>
      <c r="F137" s="1" t="s">
        <v>120</v>
      </c>
      <c r="G137" s="1" t="s">
        <v>122</v>
      </c>
      <c r="H137" s="1" t="s">
        <v>123</v>
      </c>
      <c r="I137" s="1" t="s">
        <v>124</v>
      </c>
      <c r="J137" s="1" t="s">
        <v>125</v>
      </c>
    </row>
    <row r="138" spans="1:10" x14ac:dyDescent="0.25">
      <c r="A138" s="1" t="s">
        <v>182</v>
      </c>
      <c r="B138" s="1">
        <v>0</v>
      </c>
      <c r="C138" s="1" t="s">
        <v>146</v>
      </c>
      <c r="D138" s="1" t="s">
        <v>120</v>
      </c>
      <c r="E138" s="1" t="s">
        <v>121</v>
      </c>
      <c r="F138" s="1" t="s">
        <v>120</v>
      </c>
      <c r="G138" s="1" t="s">
        <v>122</v>
      </c>
      <c r="H138" s="1" t="s">
        <v>123</v>
      </c>
      <c r="I138" s="1" t="s">
        <v>124</v>
      </c>
      <c r="J138" s="1" t="s">
        <v>125</v>
      </c>
    </row>
    <row r="139" spans="1:10" x14ac:dyDescent="0.25">
      <c r="A139" s="1" t="s">
        <v>182</v>
      </c>
      <c r="B139" s="1">
        <v>0</v>
      </c>
      <c r="C139" s="1" t="s">
        <v>149</v>
      </c>
      <c r="D139" s="1" t="s">
        <v>129</v>
      </c>
      <c r="E139" s="1" t="s">
        <v>121</v>
      </c>
      <c r="F139" s="1" t="s">
        <v>129</v>
      </c>
      <c r="G139" s="1" t="s">
        <v>122</v>
      </c>
      <c r="H139" s="1" t="s">
        <v>123</v>
      </c>
      <c r="I139" s="1" t="s">
        <v>124</v>
      </c>
      <c r="J139" s="1" t="s">
        <v>125</v>
      </c>
    </row>
    <row r="140" spans="1:10" x14ac:dyDescent="0.25">
      <c r="A140" s="1" t="s">
        <v>182</v>
      </c>
      <c r="B140" s="1">
        <v>0</v>
      </c>
      <c r="C140" s="1" t="s">
        <v>143</v>
      </c>
      <c r="D140" s="1" t="s">
        <v>150</v>
      </c>
      <c r="E140" s="1" t="s">
        <v>121</v>
      </c>
      <c r="F140" s="1" t="s">
        <v>150</v>
      </c>
      <c r="G140" s="1" t="s">
        <v>122</v>
      </c>
      <c r="H140" s="1" t="s">
        <v>123</v>
      </c>
      <c r="I140" s="1" t="s">
        <v>124</v>
      </c>
      <c r="J140" s="1" t="s">
        <v>125</v>
      </c>
    </row>
    <row r="141" spans="1:10" x14ac:dyDescent="0.25">
      <c r="A141" s="1" t="s">
        <v>182</v>
      </c>
      <c r="B141" s="1">
        <v>0</v>
      </c>
      <c r="C141" s="1" t="s">
        <v>156</v>
      </c>
      <c r="D141" s="1" t="s">
        <v>120</v>
      </c>
      <c r="E141" s="1" t="s">
        <v>121</v>
      </c>
      <c r="F141" s="1" t="s">
        <v>120</v>
      </c>
      <c r="G141" s="1" t="s">
        <v>122</v>
      </c>
      <c r="H141" s="1" t="s">
        <v>123</v>
      </c>
      <c r="I141" s="1" t="s">
        <v>124</v>
      </c>
      <c r="J141" s="1" t="s">
        <v>125</v>
      </c>
    </row>
    <row r="142" spans="1:10" x14ac:dyDescent="0.25">
      <c r="A142" s="1" t="s">
        <v>182</v>
      </c>
      <c r="B142" s="1">
        <v>0</v>
      </c>
      <c r="C142" s="1" t="s">
        <v>126</v>
      </c>
      <c r="D142" s="1" t="s">
        <v>159</v>
      </c>
      <c r="E142" s="1" t="s">
        <v>121</v>
      </c>
      <c r="F142" s="1" t="s">
        <v>160</v>
      </c>
      <c r="G142" s="1" t="s">
        <v>122</v>
      </c>
      <c r="H142" s="1" t="s">
        <v>123</v>
      </c>
      <c r="I142" s="1" t="s">
        <v>124</v>
      </c>
      <c r="J142" s="1" t="s">
        <v>125</v>
      </c>
    </row>
    <row r="143" spans="1:10" x14ac:dyDescent="0.25">
      <c r="A143" s="1" t="s">
        <v>182</v>
      </c>
      <c r="B143" s="1">
        <v>0</v>
      </c>
      <c r="C143" s="1" t="s">
        <v>155</v>
      </c>
      <c r="D143" s="1" t="s">
        <v>150</v>
      </c>
      <c r="E143" s="1" t="s">
        <v>121</v>
      </c>
      <c r="F143" s="1" t="s">
        <v>150</v>
      </c>
      <c r="G143" s="1" t="s">
        <v>122</v>
      </c>
      <c r="H143" s="1" t="s">
        <v>123</v>
      </c>
      <c r="I143" s="1" t="s">
        <v>124</v>
      </c>
      <c r="J143" s="1" t="s">
        <v>125</v>
      </c>
    </row>
    <row r="144" spans="1:10" x14ac:dyDescent="0.25">
      <c r="A144" s="1" t="s">
        <v>182</v>
      </c>
      <c r="B144" s="1">
        <v>0</v>
      </c>
      <c r="C144" s="1" t="s">
        <v>145</v>
      </c>
      <c r="D144" s="1" t="s">
        <v>163</v>
      </c>
      <c r="E144" s="1" t="s">
        <v>121</v>
      </c>
      <c r="F144" s="1" t="s">
        <v>163</v>
      </c>
      <c r="G144" s="1" t="s">
        <v>122</v>
      </c>
      <c r="H144" s="1" t="s">
        <v>123</v>
      </c>
      <c r="I144" s="1" t="s">
        <v>124</v>
      </c>
      <c r="J144" s="1" t="s">
        <v>125</v>
      </c>
    </row>
    <row r="145" spans="1:10" x14ac:dyDescent="0.25">
      <c r="A145" s="1" t="s">
        <v>182</v>
      </c>
      <c r="B145" s="1">
        <v>0</v>
      </c>
      <c r="C145" s="1" t="s">
        <v>126</v>
      </c>
      <c r="D145" s="1" t="s">
        <v>166</v>
      </c>
      <c r="E145" s="1" t="s">
        <v>121</v>
      </c>
      <c r="F145" s="1" t="s">
        <v>167</v>
      </c>
      <c r="G145" s="1" t="s">
        <v>122</v>
      </c>
      <c r="H145" s="1" t="s">
        <v>123</v>
      </c>
      <c r="I145" s="1" t="s">
        <v>124</v>
      </c>
      <c r="J145" s="1" t="s">
        <v>125</v>
      </c>
    </row>
    <row r="146" spans="1:10" x14ac:dyDescent="0.25">
      <c r="A146" s="1" t="s">
        <v>182</v>
      </c>
      <c r="B146" s="1">
        <v>0</v>
      </c>
      <c r="C146" s="1" t="s">
        <v>168</v>
      </c>
      <c r="D146" s="1" t="s">
        <v>129</v>
      </c>
      <c r="E146" s="1" t="s">
        <v>121</v>
      </c>
      <c r="F146" s="1" t="s">
        <v>129</v>
      </c>
      <c r="G146" s="1" t="s">
        <v>122</v>
      </c>
      <c r="H146" s="1" t="s">
        <v>123</v>
      </c>
      <c r="I146" s="1" t="s">
        <v>124</v>
      </c>
      <c r="J146" s="1" t="s">
        <v>125</v>
      </c>
    </row>
    <row r="147" spans="1:10" x14ac:dyDescent="0.25">
      <c r="A147" s="1" t="s">
        <v>182</v>
      </c>
      <c r="B147" s="1">
        <v>0</v>
      </c>
      <c r="C147" s="1" t="s">
        <v>169</v>
      </c>
      <c r="D147" s="1" t="s">
        <v>129</v>
      </c>
      <c r="E147" s="1" t="s">
        <v>121</v>
      </c>
      <c r="F147" s="1" t="s">
        <v>129</v>
      </c>
      <c r="G147" s="1" t="s">
        <v>122</v>
      </c>
      <c r="H147" s="1" t="s">
        <v>123</v>
      </c>
      <c r="I147" s="1" t="s">
        <v>124</v>
      </c>
      <c r="J147" s="1" t="s">
        <v>125</v>
      </c>
    </row>
    <row r="148" spans="1:10" x14ac:dyDescent="0.25">
      <c r="A148" s="1" t="s">
        <v>182</v>
      </c>
      <c r="B148" s="1">
        <v>0</v>
      </c>
      <c r="C148" s="1" t="s">
        <v>155</v>
      </c>
      <c r="D148" s="1" t="s">
        <v>163</v>
      </c>
      <c r="E148" s="1" t="s">
        <v>121</v>
      </c>
      <c r="F148" s="1" t="s">
        <v>163</v>
      </c>
      <c r="G148" s="1" t="s">
        <v>122</v>
      </c>
      <c r="H148" s="1" t="s">
        <v>123</v>
      </c>
      <c r="I148" s="1" t="s">
        <v>124</v>
      </c>
      <c r="J148" s="1" t="s">
        <v>125</v>
      </c>
    </row>
    <row r="149" spans="1:10" x14ac:dyDescent="0.25">
      <c r="A149" s="1" t="s">
        <v>182</v>
      </c>
      <c r="B149" s="1">
        <v>0</v>
      </c>
      <c r="C149" s="1" t="s">
        <v>158</v>
      </c>
      <c r="D149" s="1" t="s">
        <v>129</v>
      </c>
      <c r="E149" s="1" t="s">
        <v>121</v>
      </c>
      <c r="F149" s="1" t="s">
        <v>129</v>
      </c>
      <c r="G149" s="1" t="s">
        <v>122</v>
      </c>
      <c r="H149" s="1" t="s">
        <v>123</v>
      </c>
      <c r="I149" s="1" t="s">
        <v>124</v>
      </c>
      <c r="J149" s="1" t="s">
        <v>125</v>
      </c>
    </row>
    <row r="150" spans="1:10" x14ac:dyDescent="0.25">
      <c r="A150" s="1" t="s">
        <v>182</v>
      </c>
      <c r="B150" s="1">
        <v>0</v>
      </c>
      <c r="C150" s="1" t="s">
        <v>146</v>
      </c>
      <c r="D150" s="1" t="s">
        <v>163</v>
      </c>
      <c r="E150" s="1" t="s">
        <v>121</v>
      </c>
      <c r="F150" s="1" t="s">
        <v>163</v>
      </c>
      <c r="G150" s="1" t="s">
        <v>122</v>
      </c>
      <c r="H150" s="1" t="s">
        <v>123</v>
      </c>
      <c r="I150" s="1" t="s">
        <v>124</v>
      </c>
      <c r="J150" s="1" t="s">
        <v>125</v>
      </c>
    </row>
    <row r="151" spans="1:10" x14ac:dyDescent="0.25">
      <c r="A151" s="1" t="s">
        <v>182</v>
      </c>
      <c r="B151" s="1">
        <v>0</v>
      </c>
      <c r="C151" s="1" t="s">
        <v>140</v>
      </c>
      <c r="D151" s="1" t="s">
        <v>120</v>
      </c>
      <c r="E151" s="1" t="s">
        <v>121</v>
      </c>
      <c r="F151" s="1" t="s">
        <v>120</v>
      </c>
      <c r="G151" s="1" t="s">
        <v>122</v>
      </c>
      <c r="H151" s="1" t="s">
        <v>123</v>
      </c>
      <c r="I151" s="1" t="s">
        <v>124</v>
      </c>
      <c r="J151" s="1" t="s">
        <v>125</v>
      </c>
    </row>
    <row r="152" spans="1:10" x14ac:dyDescent="0.25">
      <c r="A152" s="1" t="s">
        <v>182</v>
      </c>
      <c r="B152" s="1">
        <v>0</v>
      </c>
      <c r="C152" s="1" t="s">
        <v>157</v>
      </c>
      <c r="D152" s="1" t="s">
        <v>150</v>
      </c>
      <c r="E152" s="1" t="s">
        <v>121</v>
      </c>
      <c r="F152" s="1" t="s">
        <v>150</v>
      </c>
      <c r="G152" s="1" t="s">
        <v>122</v>
      </c>
      <c r="H152" s="1" t="s">
        <v>123</v>
      </c>
      <c r="I152" s="1" t="s">
        <v>124</v>
      </c>
      <c r="J152" s="1" t="s">
        <v>125</v>
      </c>
    </row>
    <row r="153" spans="1:10" x14ac:dyDescent="0.25">
      <c r="A153" s="1" t="s">
        <v>182</v>
      </c>
      <c r="B153" s="1">
        <v>0</v>
      </c>
      <c r="C153" s="1" t="s">
        <v>139</v>
      </c>
      <c r="D153" s="1" t="s">
        <v>120</v>
      </c>
      <c r="E153" s="1" t="s">
        <v>121</v>
      </c>
      <c r="F153" s="1" t="s">
        <v>120</v>
      </c>
      <c r="G153" s="1" t="s">
        <v>122</v>
      </c>
      <c r="H153" s="1" t="s">
        <v>123</v>
      </c>
      <c r="I153" s="1" t="s">
        <v>124</v>
      </c>
      <c r="J153" s="1" t="s">
        <v>125</v>
      </c>
    </row>
    <row r="154" spans="1:10" x14ac:dyDescent="0.25">
      <c r="A154" s="1" t="s">
        <v>182</v>
      </c>
      <c r="B154" s="1">
        <v>0</v>
      </c>
      <c r="C154" s="1" t="s">
        <v>137</v>
      </c>
      <c r="D154" s="1" t="s">
        <v>150</v>
      </c>
      <c r="E154" s="1" t="s">
        <v>121</v>
      </c>
      <c r="F154" s="1" t="s">
        <v>150</v>
      </c>
      <c r="G154" s="1" t="s">
        <v>122</v>
      </c>
      <c r="H154" s="1" t="s">
        <v>123</v>
      </c>
      <c r="I154" s="1" t="s">
        <v>124</v>
      </c>
      <c r="J154" s="1" t="s">
        <v>125</v>
      </c>
    </row>
    <row r="155" spans="1:10" x14ac:dyDescent="0.25">
      <c r="A155" s="1" t="s">
        <v>182</v>
      </c>
      <c r="B155" s="1">
        <v>0</v>
      </c>
      <c r="C155" s="1" t="s">
        <v>136</v>
      </c>
      <c r="D155" s="1" t="s">
        <v>150</v>
      </c>
      <c r="E155" s="1" t="s">
        <v>121</v>
      </c>
      <c r="F155" s="1" t="s">
        <v>150</v>
      </c>
      <c r="G155" s="1" t="s">
        <v>122</v>
      </c>
      <c r="H155" s="1" t="s">
        <v>123</v>
      </c>
      <c r="I155" s="1" t="s">
        <v>124</v>
      </c>
      <c r="J155" s="1" t="s">
        <v>125</v>
      </c>
    </row>
    <row r="156" spans="1:10" x14ac:dyDescent="0.25">
      <c r="A156" s="1" t="s">
        <v>182</v>
      </c>
      <c r="B156" s="1">
        <v>0</v>
      </c>
      <c r="C156" s="1" t="s">
        <v>171</v>
      </c>
      <c r="D156" s="1" t="s">
        <v>150</v>
      </c>
      <c r="E156" s="1" t="s">
        <v>121</v>
      </c>
      <c r="F156" s="1" t="s">
        <v>150</v>
      </c>
      <c r="G156" s="1" t="s">
        <v>122</v>
      </c>
      <c r="H156" s="1" t="s">
        <v>123</v>
      </c>
      <c r="I156" s="1" t="s">
        <v>124</v>
      </c>
      <c r="J156" s="1" t="s">
        <v>125</v>
      </c>
    </row>
    <row r="157" spans="1:10" x14ac:dyDescent="0.25">
      <c r="A157" s="1" t="s">
        <v>182</v>
      </c>
      <c r="B157" s="1">
        <v>0</v>
      </c>
      <c r="C157" s="1" t="s">
        <v>146</v>
      </c>
      <c r="D157" s="1" t="s">
        <v>150</v>
      </c>
      <c r="E157" s="1" t="s">
        <v>121</v>
      </c>
      <c r="F157" s="1" t="s">
        <v>150</v>
      </c>
      <c r="G157" s="1" t="s">
        <v>122</v>
      </c>
      <c r="H157" s="1" t="s">
        <v>123</v>
      </c>
      <c r="I157" s="1" t="s">
        <v>124</v>
      </c>
      <c r="J157" s="1" t="s">
        <v>125</v>
      </c>
    </row>
    <row r="158" spans="1:10" x14ac:dyDescent="0.25">
      <c r="A158" s="1" t="s">
        <v>182</v>
      </c>
      <c r="B158" s="1">
        <v>0</v>
      </c>
      <c r="C158" s="1" t="s">
        <v>156</v>
      </c>
      <c r="D158" s="1" t="s">
        <v>150</v>
      </c>
      <c r="E158" s="1" t="s">
        <v>121</v>
      </c>
      <c r="F158" s="1" t="s">
        <v>150</v>
      </c>
      <c r="G158" s="1" t="s">
        <v>122</v>
      </c>
      <c r="H158" s="1" t="s">
        <v>123</v>
      </c>
      <c r="I158" s="1" t="s">
        <v>124</v>
      </c>
      <c r="J158" s="1" t="s">
        <v>125</v>
      </c>
    </row>
    <row r="159" spans="1:10" x14ac:dyDescent="0.25">
      <c r="A159" s="1" t="s">
        <v>182</v>
      </c>
      <c r="B159" s="1">
        <v>0</v>
      </c>
      <c r="C159" s="1" t="s">
        <v>164</v>
      </c>
      <c r="D159" s="1" t="s">
        <v>120</v>
      </c>
      <c r="E159" s="1" t="s">
        <v>121</v>
      </c>
      <c r="F159" s="1" t="s">
        <v>120</v>
      </c>
      <c r="G159" s="1" t="s">
        <v>122</v>
      </c>
      <c r="H159" s="1" t="s">
        <v>123</v>
      </c>
      <c r="I159" s="1" t="s">
        <v>124</v>
      </c>
      <c r="J159" s="1" t="s">
        <v>125</v>
      </c>
    </row>
    <row r="160" spans="1:10" x14ac:dyDescent="0.25">
      <c r="A160" s="1" t="s">
        <v>182</v>
      </c>
      <c r="B160" s="1">
        <v>0</v>
      </c>
      <c r="C160" s="1" t="s">
        <v>144</v>
      </c>
      <c r="D160" s="1" t="s">
        <v>150</v>
      </c>
      <c r="E160" s="1" t="s">
        <v>121</v>
      </c>
      <c r="F160" s="1" t="s">
        <v>150</v>
      </c>
      <c r="G160" s="1" t="s">
        <v>122</v>
      </c>
      <c r="H160" s="1" t="s">
        <v>123</v>
      </c>
      <c r="I160" s="1" t="s">
        <v>124</v>
      </c>
      <c r="J160" s="1" t="s">
        <v>125</v>
      </c>
    </row>
    <row r="161" spans="1:10" x14ac:dyDescent="0.25">
      <c r="A161" s="1" t="s">
        <v>182</v>
      </c>
      <c r="B161" s="1">
        <v>0</v>
      </c>
      <c r="C161" s="1" t="s">
        <v>157</v>
      </c>
      <c r="D161" s="1" t="s">
        <v>129</v>
      </c>
      <c r="E161" s="1" t="s">
        <v>121</v>
      </c>
      <c r="F161" s="1" t="s">
        <v>129</v>
      </c>
      <c r="G161" s="1" t="s">
        <v>122</v>
      </c>
      <c r="H161" s="1" t="s">
        <v>123</v>
      </c>
      <c r="I161" s="1" t="s">
        <v>124</v>
      </c>
      <c r="J161" s="1" t="s">
        <v>125</v>
      </c>
    </row>
    <row r="162" spans="1:10" x14ac:dyDescent="0.25">
      <c r="A162" s="1" t="s">
        <v>182</v>
      </c>
      <c r="B162" s="1">
        <v>0</v>
      </c>
      <c r="C162" s="1" t="s">
        <v>130</v>
      </c>
      <c r="D162" s="1" t="s">
        <v>163</v>
      </c>
      <c r="E162" s="1" t="s">
        <v>121</v>
      </c>
      <c r="F162" s="1" t="s">
        <v>163</v>
      </c>
      <c r="G162" s="1" t="s">
        <v>122</v>
      </c>
      <c r="H162" s="1" t="s">
        <v>123</v>
      </c>
      <c r="I162" s="1" t="s">
        <v>124</v>
      </c>
      <c r="J162" s="1" t="s">
        <v>125</v>
      </c>
    </row>
    <row r="163" spans="1:10" x14ac:dyDescent="0.25">
      <c r="A163" s="1" t="s">
        <v>182</v>
      </c>
      <c r="B163" s="1">
        <v>0</v>
      </c>
      <c r="C163" s="1" t="s">
        <v>155</v>
      </c>
      <c r="D163" s="1" t="s">
        <v>129</v>
      </c>
      <c r="E163" s="1" t="s">
        <v>121</v>
      </c>
      <c r="F163" s="1" t="s">
        <v>129</v>
      </c>
      <c r="G163" s="1" t="s">
        <v>122</v>
      </c>
      <c r="H163" s="1" t="s">
        <v>123</v>
      </c>
      <c r="I163" s="1" t="s">
        <v>124</v>
      </c>
      <c r="J163" s="1" t="s">
        <v>125</v>
      </c>
    </row>
    <row r="164" spans="1:10" x14ac:dyDescent="0.25">
      <c r="A164" s="1" t="s">
        <v>182</v>
      </c>
      <c r="B164" s="1">
        <v>0</v>
      </c>
      <c r="C164" s="1" t="s">
        <v>144</v>
      </c>
      <c r="D164" s="1" t="s">
        <v>129</v>
      </c>
      <c r="E164" s="1" t="s">
        <v>121</v>
      </c>
      <c r="F164" s="1" t="s">
        <v>129</v>
      </c>
      <c r="G164" s="1" t="s">
        <v>122</v>
      </c>
      <c r="H164" s="1" t="s">
        <v>123</v>
      </c>
      <c r="I164" s="1" t="s">
        <v>124</v>
      </c>
      <c r="J164" s="1" t="s">
        <v>125</v>
      </c>
    </row>
    <row r="165" spans="1:10" x14ac:dyDescent="0.25">
      <c r="A165" s="1" t="s">
        <v>182</v>
      </c>
      <c r="B165" s="1">
        <v>0</v>
      </c>
      <c r="C165" s="1" t="s">
        <v>126</v>
      </c>
      <c r="D165" s="1" t="s">
        <v>174</v>
      </c>
      <c r="E165" s="1" t="s">
        <v>121</v>
      </c>
      <c r="F165" s="1" t="s">
        <v>175</v>
      </c>
      <c r="G165" s="1" t="s">
        <v>122</v>
      </c>
      <c r="H165" s="1" t="s">
        <v>123</v>
      </c>
      <c r="I165" s="1" t="s">
        <v>124</v>
      </c>
      <c r="J165" s="1" t="s">
        <v>125</v>
      </c>
    </row>
    <row r="166" spans="1:10" x14ac:dyDescent="0.25">
      <c r="A166" s="1" t="s">
        <v>182</v>
      </c>
      <c r="B166" s="1">
        <v>0</v>
      </c>
      <c r="C166" s="1" t="s">
        <v>176</v>
      </c>
      <c r="D166" s="1" t="s">
        <v>129</v>
      </c>
      <c r="E166" s="1" t="s">
        <v>121</v>
      </c>
      <c r="F166" s="1" t="s">
        <v>129</v>
      </c>
      <c r="G166" s="1" t="s">
        <v>122</v>
      </c>
      <c r="H166" s="1" t="s">
        <v>123</v>
      </c>
      <c r="I166" s="1" t="s">
        <v>124</v>
      </c>
      <c r="J166" s="1" t="s">
        <v>125</v>
      </c>
    </row>
    <row r="167" spans="1:10" x14ac:dyDescent="0.25">
      <c r="A167" s="1" t="s">
        <v>182</v>
      </c>
      <c r="B167" s="1">
        <v>0</v>
      </c>
      <c r="C167" s="1" t="s">
        <v>158</v>
      </c>
      <c r="D167" s="1" t="s">
        <v>150</v>
      </c>
      <c r="E167" s="1" t="s">
        <v>121</v>
      </c>
      <c r="F167" s="1" t="s">
        <v>150</v>
      </c>
      <c r="G167" s="1" t="s">
        <v>122</v>
      </c>
      <c r="H167" s="1" t="s">
        <v>123</v>
      </c>
      <c r="I167" s="1" t="s">
        <v>124</v>
      </c>
      <c r="J167" s="1" t="s">
        <v>125</v>
      </c>
    </row>
    <row r="168" spans="1:10" x14ac:dyDescent="0.25">
      <c r="A168" s="1" t="s">
        <v>182</v>
      </c>
      <c r="B168" s="1">
        <v>0</v>
      </c>
      <c r="C168" s="1" t="s">
        <v>161</v>
      </c>
      <c r="D168" s="1" t="s">
        <v>150</v>
      </c>
      <c r="E168" s="1" t="s">
        <v>121</v>
      </c>
      <c r="F168" s="1" t="s">
        <v>150</v>
      </c>
      <c r="G168" s="1" t="s">
        <v>122</v>
      </c>
      <c r="H168" s="1" t="s">
        <v>123</v>
      </c>
      <c r="I168" s="1" t="s">
        <v>124</v>
      </c>
      <c r="J168" s="1" t="s">
        <v>125</v>
      </c>
    </row>
    <row r="169" spans="1:10" x14ac:dyDescent="0.25">
      <c r="A169" s="1" t="s">
        <v>182</v>
      </c>
      <c r="B169" s="1">
        <v>0</v>
      </c>
      <c r="C169" s="1" t="s">
        <v>147</v>
      </c>
      <c r="D169" s="1" t="s">
        <v>150</v>
      </c>
      <c r="E169" s="1" t="s">
        <v>121</v>
      </c>
      <c r="F169" s="1" t="s">
        <v>150</v>
      </c>
      <c r="G169" s="1" t="s">
        <v>122</v>
      </c>
      <c r="H169" s="1" t="s">
        <v>123</v>
      </c>
      <c r="I169" s="1" t="s">
        <v>124</v>
      </c>
      <c r="J169" s="1" t="s">
        <v>125</v>
      </c>
    </row>
    <row r="170" spans="1:10" x14ac:dyDescent="0.25">
      <c r="A170" s="1" t="s">
        <v>182</v>
      </c>
      <c r="B170" s="1">
        <v>0</v>
      </c>
      <c r="C170" s="1" t="s">
        <v>130</v>
      </c>
      <c r="D170" s="1" t="s">
        <v>150</v>
      </c>
      <c r="E170" s="1" t="s">
        <v>121</v>
      </c>
      <c r="F170" s="1" t="s">
        <v>150</v>
      </c>
      <c r="G170" s="1" t="s">
        <v>122</v>
      </c>
      <c r="H170" s="1" t="s">
        <v>123</v>
      </c>
      <c r="I170" s="1" t="s">
        <v>124</v>
      </c>
      <c r="J170" s="1" t="s">
        <v>125</v>
      </c>
    </row>
    <row r="171" spans="1:10" x14ac:dyDescent="0.25">
      <c r="A171" s="1" t="s">
        <v>182</v>
      </c>
      <c r="B171" s="1">
        <v>0</v>
      </c>
      <c r="C171" s="1" t="s">
        <v>136</v>
      </c>
      <c r="D171" s="1" t="s">
        <v>120</v>
      </c>
      <c r="E171" s="1" t="s">
        <v>121</v>
      </c>
      <c r="F171" s="1" t="s">
        <v>120</v>
      </c>
      <c r="G171" s="1" t="s">
        <v>122</v>
      </c>
      <c r="H171" s="1" t="s">
        <v>123</v>
      </c>
      <c r="I171" s="1" t="s">
        <v>124</v>
      </c>
      <c r="J171" s="1" t="s">
        <v>125</v>
      </c>
    </row>
    <row r="172" spans="1:10" x14ac:dyDescent="0.25">
      <c r="A172" s="1" t="s">
        <v>182</v>
      </c>
      <c r="B172" s="1">
        <v>0</v>
      </c>
      <c r="C172" s="1" t="s">
        <v>130</v>
      </c>
      <c r="D172" s="1" t="s">
        <v>120</v>
      </c>
      <c r="E172" s="1" t="s">
        <v>121</v>
      </c>
      <c r="F172" s="1" t="s">
        <v>120</v>
      </c>
      <c r="G172" s="1" t="s">
        <v>122</v>
      </c>
      <c r="H172" s="1" t="s">
        <v>123</v>
      </c>
      <c r="I172" s="1" t="s">
        <v>124</v>
      </c>
      <c r="J172" s="1" t="s">
        <v>125</v>
      </c>
    </row>
    <row r="173" spans="1:10" x14ac:dyDescent="0.25">
      <c r="A173" s="1" t="s">
        <v>182</v>
      </c>
      <c r="B173" s="1">
        <v>0</v>
      </c>
      <c r="C173" s="1" t="s">
        <v>119</v>
      </c>
      <c r="D173" s="1" t="s">
        <v>129</v>
      </c>
      <c r="E173" s="1" t="s">
        <v>121</v>
      </c>
      <c r="F173" s="1" t="s">
        <v>129</v>
      </c>
      <c r="G173" s="1" t="s">
        <v>122</v>
      </c>
      <c r="H173" s="1" t="s">
        <v>123</v>
      </c>
      <c r="I173" s="1" t="s">
        <v>124</v>
      </c>
      <c r="J173" s="1" t="s">
        <v>125</v>
      </c>
    </row>
    <row r="174" spans="1:10" x14ac:dyDescent="0.25">
      <c r="A174" s="1" t="s">
        <v>182</v>
      </c>
      <c r="B174" s="1">
        <v>0</v>
      </c>
      <c r="C174" s="1" t="s">
        <v>161</v>
      </c>
      <c r="D174" s="1" t="s">
        <v>120</v>
      </c>
      <c r="E174" s="1" t="s">
        <v>121</v>
      </c>
      <c r="F174" s="1" t="s">
        <v>120</v>
      </c>
      <c r="G174" s="1" t="s">
        <v>122</v>
      </c>
      <c r="H174" s="1" t="s">
        <v>123</v>
      </c>
      <c r="I174" s="1" t="s">
        <v>124</v>
      </c>
      <c r="J174" s="1" t="s">
        <v>125</v>
      </c>
    </row>
    <row r="175" spans="1:10" x14ac:dyDescent="0.25">
      <c r="A175" s="1" t="s">
        <v>182</v>
      </c>
      <c r="B175" s="1">
        <v>0</v>
      </c>
      <c r="C175" s="1" t="s">
        <v>165</v>
      </c>
      <c r="D175" s="1" t="s">
        <v>120</v>
      </c>
      <c r="E175" s="1" t="s">
        <v>121</v>
      </c>
      <c r="F175" s="1" t="s">
        <v>120</v>
      </c>
      <c r="G175" s="1" t="s">
        <v>122</v>
      </c>
      <c r="H175" s="1" t="s">
        <v>123</v>
      </c>
      <c r="I175" s="1" t="s">
        <v>124</v>
      </c>
      <c r="J175" s="1" t="s">
        <v>125</v>
      </c>
    </row>
    <row r="176" spans="1:10" x14ac:dyDescent="0.25">
      <c r="A176" s="1" t="s">
        <v>182</v>
      </c>
      <c r="B176" s="1">
        <v>0</v>
      </c>
      <c r="C176" s="1" t="s">
        <v>177</v>
      </c>
      <c r="D176" s="1" t="s">
        <v>129</v>
      </c>
      <c r="E176" s="1" t="s">
        <v>121</v>
      </c>
      <c r="F176" s="1" t="s">
        <v>129</v>
      </c>
      <c r="G176" s="1" t="s">
        <v>122</v>
      </c>
      <c r="H176" s="1" t="s">
        <v>123</v>
      </c>
      <c r="I176" s="1" t="s">
        <v>124</v>
      </c>
      <c r="J176" s="1" t="s">
        <v>125</v>
      </c>
    </row>
    <row r="177" spans="1:10" x14ac:dyDescent="0.25">
      <c r="A177" s="1" t="s">
        <v>182</v>
      </c>
      <c r="B177" s="1">
        <v>0</v>
      </c>
      <c r="C177" s="1" t="s">
        <v>165</v>
      </c>
      <c r="D177" s="1" t="s">
        <v>150</v>
      </c>
      <c r="E177" s="1" t="s">
        <v>121</v>
      </c>
      <c r="F177" s="1" t="s">
        <v>150</v>
      </c>
      <c r="G177" s="1" t="s">
        <v>122</v>
      </c>
      <c r="H177" s="1" t="s">
        <v>123</v>
      </c>
      <c r="I177" s="1" t="s">
        <v>124</v>
      </c>
      <c r="J177" s="1" t="s">
        <v>125</v>
      </c>
    </row>
    <row r="178" spans="1:10" x14ac:dyDescent="0.25">
      <c r="A178" s="1" t="s">
        <v>182</v>
      </c>
      <c r="B178" s="1">
        <v>0</v>
      </c>
      <c r="C178" s="1" t="s">
        <v>173</v>
      </c>
      <c r="D178" s="1" t="s">
        <v>150</v>
      </c>
      <c r="E178" s="1" t="s">
        <v>121</v>
      </c>
      <c r="F178" s="1" t="s">
        <v>150</v>
      </c>
      <c r="G178" s="1" t="s">
        <v>122</v>
      </c>
      <c r="H178" s="1" t="s">
        <v>123</v>
      </c>
      <c r="I178" s="1" t="s">
        <v>124</v>
      </c>
      <c r="J178" s="1" t="s">
        <v>125</v>
      </c>
    </row>
    <row r="179" spans="1:10" x14ac:dyDescent="0.25">
      <c r="A179" s="1" t="s">
        <v>182</v>
      </c>
      <c r="B179" s="1">
        <v>0</v>
      </c>
      <c r="C179" s="1" t="s">
        <v>153</v>
      </c>
      <c r="D179" s="1" t="s">
        <v>129</v>
      </c>
      <c r="E179" s="1" t="s">
        <v>121</v>
      </c>
      <c r="F179" s="1" t="s">
        <v>129</v>
      </c>
      <c r="G179" s="1" t="s">
        <v>122</v>
      </c>
      <c r="H179" s="1" t="s">
        <v>123</v>
      </c>
      <c r="I179" s="1" t="s">
        <v>124</v>
      </c>
      <c r="J179" s="1" t="s">
        <v>125</v>
      </c>
    </row>
    <row r="180" spans="1:10" x14ac:dyDescent="0.25">
      <c r="A180" s="1" t="s">
        <v>182</v>
      </c>
      <c r="B180" s="1">
        <v>0</v>
      </c>
      <c r="C180" s="1" t="s">
        <v>126</v>
      </c>
      <c r="D180" s="1" t="s">
        <v>178</v>
      </c>
      <c r="E180" s="1" t="s">
        <v>121</v>
      </c>
      <c r="F180" s="1" t="s">
        <v>179</v>
      </c>
      <c r="G180" s="1" t="s">
        <v>122</v>
      </c>
      <c r="H180" s="1" t="s">
        <v>123</v>
      </c>
      <c r="I180" s="1" t="s">
        <v>124</v>
      </c>
      <c r="J180" s="1" t="s">
        <v>125</v>
      </c>
    </row>
    <row r="181" spans="1:10" x14ac:dyDescent="0.25">
      <c r="A181" s="1" t="s">
        <v>182</v>
      </c>
      <c r="B181" s="1">
        <v>0</v>
      </c>
      <c r="C181" s="1" t="s">
        <v>157</v>
      </c>
      <c r="D181" s="1" t="s">
        <v>120</v>
      </c>
      <c r="E181" s="1" t="s">
        <v>121</v>
      </c>
      <c r="F181" s="1" t="s">
        <v>120</v>
      </c>
      <c r="G181" s="1" t="s">
        <v>122</v>
      </c>
      <c r="H181" s="1" t="s">
        <v>123</v>
      </c>
      <c r="I181" s="1" t="s">
        <v>124</v>
      </c>
      <c r="J181" s="1" t="s">
        <v>125</v>
      </c>
    </row>
    <row r="182" spans="1:10" x14ac:dyDescent="0.25">
      <c r="A182" s="1" t="s">
        <v>182</v>
      </c>
      <c r="B182" s="1">
        <v>0</v>
      </c>
      <c r="C182" s="1" t="s">
        <v>154</v>
      </c>
      <c r="D182" s="1" t="s">
        <v>129</v>
      </c>
      <c r="E182" s="1" t="s">
        <v>121</v>
      </c>
      <c r="F182" s="1" t="s">
        <v>129</v>
      </c>
      <c r="G182" s="1" t="s">
        <v>122</v>
      </c>
      <c r="H182" s="1" t="s">
        <v>123</v>
      </c>
      <c r="I182" s="1" t="s">
        <v>124</v>
      </c>
      <c r="J182" s="1" t="s">
        <v>125</v>
      </c>
    </row>
    <row r="183" spans="1:10" x14ac:dyDescent="0.25">
      <c r="A183" s="1" t="s">
        <v>182</v>
      </c>
      <c r="B183" s="1">
        <v>0</v>
      </c>
      <c r="C183" s="1" t="s">
        <v>165</v>
      </c>
      <c r="D183" s="1" t="s">
        <v>163</v>
      </c>
      <c r="E183" s="1" t="s">
        <v>121</v>
      </c>
      <c r="F183" s="1" t="s">
        <v>163</v>
      </c>
      <c r="G183" s="1" t="s">
        <v>122</v>
      </c>
      <c r="H183" s="1" t="s">
        <v>123</v>
      </c>
      <c r="I183" s="1" t="s">
        <v>124</v>
      </c>
      <c r="J183" s="1" t="s">
        <v>125</v>
      </c>
    </row>
    <row r="184" spans="1:10" x14ac:dyDescent="0.25">
      <c r="A184" s="1" t="s">
        <v>182</v>
      </c>
      <c r="B184" s="1">
        <v>0</v>
      </c>
      <c r="C184" s="1" t="s">
        <v>140</v>
      </c>
      <c r="D184" s="1" t="s">
        <v>150</v>
      </c>
      <c r="E184" s="1" t="s">
        <v>121</v>
      </c>
      <c r="F184" s="1" t="s">
        <v>150</v>
      </c>
      <c r="G184" s="1" t="s">
        <v>122</v>
      </c>
      <c r="H184" s="1" t="s">
        <v>123</v>
      </c>
      <c r="I184" s="1" t="s">
        <v>124</v>
      </c>
      <c r="J184" s="1" t="s">
        <v>125</v>
      </c>
    </row>
    <row r="185" spans="1:10" x14ac:dyDescent="0.25">
      <c r="A185" s="1" t="s">
        <v>182</v>
      </c>
      <c r="B185" s="1">
        <v>0</v>
      </c>
      <c r="C185" s="1" t="s">
        <v>173</v>
      </c>
      <c r="D185" s="1" t="s">
        <v>129</v>
      </c>
      <c r="E185" s="1" t="s">
        <v>121</v>
      </c>
      <c r="F185" s="1" t="s">
        <v>129</v>
      </c>
      <c r="G185" s="1" t="s">
        <v>122</v>
      </c>
      <c r="H185" s="1" t="s">
        <v>123</v>
      </c>
      <c r="I185" s="1" t="s">
        <v>124</v>
      </c>
      <c r="J185" s="1" t="s">
        <v>125</v>
      </c>
    </row>
    <row r="186" spans="1:10" x14ac:dyDescent="0.25">
      <c r="A186" s="1" t="s">
        <v>182</v>
      </c>
      <c r="B186" s="1">
        <v>0</v>
      </c>
      <c r="C186" s="1" t="s">
        <v>180</v>
      </c>
      <c r="D186" s="1" t="s">
        <v>129</v>
      </c>
      <c r="E186" s="1" t="s">
        <v>121</v>
      </c>
      <c r="F186" s="1" t="s">
        <v>129</v>
      </c>
      <c r="G186" s="1" t="s">
        <v>122</v>
      </c>
      <c r="H186" s="1" t="s">
        <v>123</v>
      </c>
      <c r="I186" s="1" t="s">
        <v>124</v>
      </c>
      <c r="J186" s="1" t="s">
        <v>125</v>
      </c>
    </row>
    <row r="187" spans="1:10" x14ac:dyDescent="0.25">
      <c r="A187" s="1" t="s">
        <v>182</v>
      </c>
      <c r="B187" s="1">
        <v>0</v>
      </c>
      <c r="C187" s="1" t="s">
        <v>148</v>
      </c>
      <c r="D187" s="1" t="s">
        <v>129</v>
      </c>
      <c r="E187" s="1" t="s">
        <v>121</v>
      </c>
      <c r="F187" s="1" t="s">
        <v>129</v>
      </c>
      <c r="G187" s="1" t="s">
        <v>122</v>
      </c>
      <c r="H187" s="1" t="s">
        <v>123</v>
      </c>
      <c r="I187" s="1" t="s">
        <v>124</v>
      </c>
      <c r="J187" s="1" t="s">
        <v>125</v>
      </c>
    </row>
    <row r="188" spans="1:10" x14ac:dyDescent="0.25">
      <c r="A188" s="1" t="s">
        <v>182</v>
      </c>
      <c r="B188" s="1">
        <v>0</v>
      </c>
      <c r="C188" s="1" t="s">
        <v>172</v>
      </c>
      <c r="D188" s="1" t="s">
        <v>129</v>
      </c>
      <c r="E188" s="1" t="s">
        <v>121</v>
      </c>
      <c r="F188" s="1" t="s">
        <v>129</v>
      </c>
      <c r="G188" s="1" t="s">
        <v>122</v>
      </c>
      <c r="H188" s="1" t="s">
        <v>123</v>
      </c>
      <c r="I188" s="1" t="s">
        <v>124</v>
      </c>
      <c r="J188" s="1" t="s">
        <v>125</v>
      </c>
    </row>
    <row r="189" spans="1:10" x14ac:dyDescent="0.25">
      <c r="A189" s="1" t="s">
        <v>182</v>
      </c>
      <c r="B189" s="1">
        <v>0</v>
      </c>
      <c r="C189" s="1" t="s">
        <v>145</v>
      </c>
      <c r="D189" s="1" t="s">
        <v>150</v>
      </c>
      <c r="E189" s="1" t="s">
        <v>121</v>
      </c>
      <c r="F189" s="1" t="s">
        <v>150</v>
      </c>
      <c r="G189" s="1" t="s">
        <v>122</v>
      </c>
      <c r="H189" s="1" t="s">
        <v>123</v>
      </c>
      <c r="I189" s="1" t="s">
        <v>124</v>
      </c>
      <c r="J189" s="1" t="s">
        <v>125</v>
      </c>
    </row>
    <row r="190" spans="1:10" x14ac:dyDescent="0.25">
      <c r="A190" s="1" t="s">
        <v>182</v>
      </c>
      <c r="B190" s="1">
        <v>0</v>
      </c>
      <c r="C190" s="1" t="s">
        <v>164</v>
      </c>
      <c r="D190" s="1" t="s">
        <v>150</v>
      </c>
      <c r="E190" s="1" t="s">
        <v>121</v>
      </c>
      <c r="F190" s="1" t="s">
        <v>150</v>
      </c>
      <c r="G190" s="1" t="s">
        <v>122</v>
      </c>
      <c r="H190" s="1" t="s">
        <v>123</v>
      </c>
      <c r="I190" s="1" t="s">
        <v>124</v>
      </c>
      <c r="J190" s="1" t="s">
        <v>125</v>
      </c>
    </row>
    <row r="191" spans="1:10" x14ac:dyDescent="0.25">
      <c r="A191" s="1" t="s">
        <v>182</v>
      </c>
      <c r="B191" s="1">
        <v>0</v>
      </c>
      <c r="C191" s="1" t="s">
        <v>147</v>
      </c>
      <c r="D191" s="1" t="s">
        <v>129</v>
      </c>
      <c r="E191" s="1" t="s">
        <v>121</v>
      </c>
      <c r="F191" s="1" t="s">
        <v>129</v>
      </c>
      <c r="G191" s="1" t="s">
        <v>122</v>
      </c>
      <c r="H191" s="1" t="s">
        <v>123</v>
      </c>
      <c r="I191" s="1" t="s">
        <v>124</v>
      </c>
      <c r="J191" s="1" t="s">
        <v>125</v>
      </c>
    </row>
    <row r="192" spans="1:10" x14ac:dyDescent="0.25">
      <c r="A192" s="1" t="s">
        <v>182</v>
      </c>
      <c r="B192" s="1">
        <v>0</v>
      </c>
      <c r="C192" s="1" t="s">
        <v>147</v>
      </c>
      <c r="D192" s="1" t="s">
        <v>120</v>
      </c>
      <c r="E192" s="1" t="s">
        <v>121</v>
      </c>
      <c r="F192" s="1" t="s">
        <v>120</v>
      </c>
      <c r="G192" s="1" t="s">
        <v>122</v>
      </c>
      <c r="H192" s="1" t="s">
        <v>123</v>
      </c>
      <c r="I192" s="1" t="s">
        <v>124</v>
      </c>
      <c r="J192" s="1" t="s">
        <v>125</v>
      </c>
    </row>
    <row r="193" spans="1:10" x14ac:dyDescent="0.25">
      <c r="A193" s="1" t="s">
        <v>182</v>
      </c>
      <c r="B193" s="1">
        <v>0</v>
      </c>
      <c r="C193" s="1" t="s">
        <v>155</v>
      </c>
      <c r="D193" s="1" t="s">
        <v>120</v>
      </c>
      <c r="E193" s="1" t="s">
        <v>121</v>
      </c>
      <c r="F193" s="1" t="s">
        <v>120</v>
      </c>
      <c r="G193" s="1" t="s">
        <v>122</v>
      </c>
      <c r="H193" s="1" t="s">
        <v>123</v>
      </c>
      <c r="I193" s="1" t="s">
        <v>124</v>
      </c>
      <c r="J193" s="1" t="s">
        <v>125</v>
      </c>
    </row>
    <row r="194" spans="1:10" x14ac:dyDescent="0.25">
      <c r="A194" s="1" t="s">
        <v>183</v>
      </c>
      <c r="B194" s="1">
        <v>0</v>
      </c>
      <c r="C194" s="1" t="s">
        <v>119</v>
      </c>
      <c r="D194" s="1" t="s">
        <v>120</v>
      </c>
      <c r="E194" s="1" t="s">
        <v>121</v>
      </c>
      <c r="F194" s="1" t="s">
        <v>120</v>
      </c>
      <c r="G194" s="1" t="s">
        <v>122</v>
      </c>
      <c r="H194" s="1" t="s">
        <v>123</v>
      </c>
      <c r="I194" s="1" t="s">
        <v>124</v>
      </c>
      <c r="J194" s="1" t="s">
        <v>125</v>
      </c>
    </row>
    <row r="195" spans="1:10" x14ac:dyDescent="0.25">
      <c r="A195" s="1" t="s">
        <v>183</v>
      </c>
      <c r="B195" s="1">
        <v>0</v>
      </c>
      <c r="C195" s="1" t="s">
        <v>126</v>
      </c>
      <c r="D195" s="1" t="s">
        <v>127</v>
      </c>
      <c r="E195" s="1" t="s">
        <v>121</v>
      </c>
      <c r="F195" s="1" t="s">
        <v>127</v>
      </c>
      <c r="G195" s="1" t="s">
        <v>122</v>
      </c>
      <c r="H195" s="1" t="s">
        <v>123</v>
      </c>
      <c r="I195" s="1" t="s">
        <v>124</v>
      </c>
      <c r="J195" s="1" t="s">
        <v>125</v>
      </c>
    </row>
    <row r="196" spans="1:10" x14ac:dyDescent="0.25">
      <c r="A196" s="1" t="s">
        <v>183</v>
      </c>
      <c r="B196" s="1">
        <v>0</v>
      </c>
      <c r="C196" s="1" t="s">
        <v>128</v>
      </c>
      <c r="D196" s="1" t="s">
        <v>129</v>
      </c>
      <c r="E196" s="1" t="s">
        <v>121</v>
      </c>
      <c r="F196" s="1" t="s">
        <v>129</v>
      </c>
      <c r="G196" s="1" t="s">
        <v>122</v>
      </c>
      <c r="H196" s="1" t="s">
        <v>123</v>
      </c>
      <c r="I196" s="1" t="s">
        <v>124</v>
      </c>
      <c r="J196" s="1" t="s">
        <v>125</v>
      </c>
    </row>
    <row r="197" spans="1:10" x14ac:dyDescent="0.25">
      <c r="A197" s="1" t="s">
        <v>183</v>
      </c>
      <c r="B197" s="1">
        <v>0</v>
      </c>
      <c r="C197" s="1" t="s">
        <v>136</v>
      </c>
      <c r="D197" s="1" t="s">
        <v>129</v>
      </c>
      <c r="E197" s="1" t="s">
        <v>121</v>
      </c>
      <c r="F197" s="1" t="s">
        <v>129</v>
      </c>
      <c r="G197" s="1" t="s">
        <v>122</v>
      </c>
      <c r="H197" s="1" t="s">
        <v>123</v>
      </c>
      <c r="I197" s="1" t="s">
        <v>124</v>
      </c>
      <c r="J197" s="1" t="s">
        <v>125</v>
      </c>
    </row>
    <row r="198" spans="1:10" x14ac:dyDescent="0.25">
      <c r="A198" s="1" t="s">
        <v>183</v>
      </c>
      <c r="B198" s="1">
        <v>0</v>
      </c>
      <c r="C198" s="1" t="s">
        <v>139</v>
      </c>
      <c r="D198" s="1" t="s">
        <v>129</v>
      </c>
      <c r="E198" s="1" t="s">
        <v>121</v>
      </c>
      <c r="F198" s="1" t="s">
        <v>129</v>
      </c>
      <c r="G198" s="1" t="s">
        <v>122</v>
      </c>
      <c r="H198" s="1" t="s">
        <v>123</v>
      </c>
      <c r="I198" s="1" t="s">
        <v>124</v>
      </c>
      <c r="J198" s="1" t="s">
        <v>125</v>
      </c>
    </row>
    <row r="199" spans="1:10" x14ac:dyDescent="0.25">
      <c r="A199" s="1" t="s">
        <v>183</v>
      </c>
      <c r="B199" s="1">
        <v>0</v>
      </c>
      <c r="C199" s="1" t="s">
        <v>141</v>
      </c>
      <c r="D199" s="1" t="s">
        <v>129</v>
      </c>
      <c r="E199" s="1" t="s">
        <v>121</v>
      </c>
      <c r="F199" s="1" t="s">
        <v>129</v>
      </c>
      <c r="G199" s="1" t="s">
        <v>122</v>
      </c>
      <c r="H199" s="1" t="s">
        <v>123</v>
      </c>
      <c r="I199" s="1" t="s">
        <v>124</v>
      </c>
      <c r="J199" s="1" t="s">
        <v>125</v>
      </c>
    </row>
    <row r="200" spans="1:10" x14ac:dyDescent="0.25">
      <c r="A200" s="1" t="s">
        <v>183</v>
      </c>
      <c r="B200" s="1">
        <v>0</v>
      </c>
      <c r="C200" s="1" t="s">
        <v>144</v>
      </c>
      <c r="D200" s="1" t="s">
        <v>120</v>
      </c>
      <c r="E200" s="1" t="s">
        <v>121</v>
      </c>
      <c r="F200" s="1" t="s">
        <v>120</v>
      </c>
      <c r="G200" s="1" t="s">
        <v>122</v>
      </c>
      <c r="H200" s="1" t="s">
        <v>123</v>
      </c>
      <c r="I200" s="1" t="s">
        <v>124</v>
      </c>
      <c r="J200" s="1" t="s">
        <v>125</v>
      </c>
    </row>
    <row r="201" spans="1:10" x14ac:dyDescent="0.25">
      <c r="A201" s="1" t="s">
        <v>183</v>
      </c>
      <c r="B201" s="1">
        <v>0</v>
      </c>
      <c r="C201" s="1" t="s">
        <v>145</v>
      </c>
      <c r="D201" s="1" t="s">
        <v>120</v>
      </c>
      <c r="E201" s="1" t="s">
        <v>121</v>
      </c>
      <c r="F201" s="1" t="s">
        <v>120</v>
      </c>
      <c r="G201" s="1" t="s">
        <v>122</v>
      </c>
      <c r="H201" s="1" t="s">
        <v>123</v>
      </c>
      <c r="I201" s="1" t="s">
        <v>124</v>
      </c>
      <c r="J201" s="1" t="s">
        <v>125</v>
      </c>
    </row>
    <row r="202" spans="1:10" x14ac:dyDescent="0.25">
      <c r="A202" s="1" t="s">
        <v>183</v>
      </c>
      <c r="B202" s="1">
        <v>0</v>
      </c>
      <c r="C202" s="1" t="s">
        <v>146</v>
      </c>
      <c r="D202" s="1" t="s">
        <v>120</v>
      </c>
      <c r="E202" s="1" t="s">
        <v>121</v>
      </c>
      <c r="F202" s="1" t="s">
        <v>120</v>
      </c>
      <c r="G202" s="1" t="s">
        <v>122</v>
      </c>
      <c r="H202" s="1" t="s">
        <v>123</v>
      </c>
      <c r="I202" s="1" t="s">
        <v>124</v>
      </c>
      <c r="J202" s="1" t="s">
        <v>125</v>
      </c>
    </row>
    <row r="203" spans="1:10" x14ac:dyDescent="0.25">
      <c r="A203" s="1" t="s">
        <v>183</v>
      </c>
      <c r="B203" s="1">
        <v>0</v>
      </c>
      <c r="C203" s="1" t="s">
        <v>149</v>
      </c>
      <c r="D203" s="1" t="s">
        <v>129</v>
      </c>
      <c r="E203" s="1" t="s">
        <v>121</v>
      </c>
      <c r="F203" s="1" t="s">
        <v>129</v>
      </c>
      <c r="G203" s="1" t="s">
        <v>122</v>
      </c>
      <c r="H203" s="1" t="s">
        <v>123</v>
      </c>
      <c r="I203" s="1" t="s">
        <v>124</v>
      </c>
      <c r="J203" s="1" t="s">
        <v>125</v>
      </c>
    </row>
    <row r="204" spans="1:10" x14ac:dyDescent="0.25">
      <c r="A204" s="1" t="s">
        <v>183</v>
      </c>
      <c r="B204" s="1">
        <v>0</v>
      </c>
      <c r="C204" s="1" t="s">
        <v>143</v>
      </c>
      <c r="D204" s="1" t="s">
        <v>150</v>
      </c>
      <c r="E204" s="1" t="s">
        <v>121</v>
      </c>
      <c r="F204" s="1" t="s">
        <v>150</v>
      </c>
      <c r="G204" s="1" t="s">
        <v>122</v>
      </c>
      <c r="H204" s="1" t="s">
        <v>123</v>
      </c>
      <c r="I204" s="1" t="s">
        <v>124</v>
      </c>
      <c r="J204" s="1" t="s">
        <v>125</v>
      </c>
    </row>
    <row r="205" spans="1:10" x14ac:dyDescent="0.25">
      <c r="A205" s="1" t="s">
        <v>183</v>
      </c>
      <c r="B205" s="1">
        <v>0</v>
      </c>
      <c r="C205" s="1" t="s">
        <v>156</v>
      </c>
      <c r="D205" s="1" t="s">
        <v>120</v>
      </c>
      <c r="E205" s="1" t="s">
        <v>121</v>
      </c>
      <c r="F205" s="1" t="s">
        <v>120</v>
      </c>
      <c r="G205" s="1" t="s">
        <v>122</v>
      </c>
      <c r="H205" s="1" t="s">
        <v>123</v>
      </c>
      <c r="I205" s="1" t="s">
        <v>124</v>
      </c>
      <c r="J205" s="1" t="s">
        <v>125</v>
      </c>
    </row>
    <row r="206" spans="1:10" x14ac:dyDescent="0.25">
      <c r="A206" s="1" t="s">
        <v>183</v>
      </c>
      <c r="B206" s="1">
        <v>0</v>
      </c>
      <c r="C206" s="1" t="s">
        <v>126</v>
      </c>
      <c r="D206" s="1" t="s">
        <v>159</v>
      </c>
      <c r="E206" s="1" t="s">
        <v>121</v>
      </c>
      <c r="F206" s="1" t="s">
        <v>160</v>
      </c>
      <c r="G206" s="1" t="s">
        <v>122</v>
      </c>
      <c r="H206" s="1" t="s">
        <v>123</v>
      </c>
      <c r="I206" s="1" t="s">
        <v>124</v>
      </c>
      <c r="J206" s="1" t="s">
        <v>125</v>
      </c>
    </row>
    <row r="207" spans="1:10" x14ac:dyDescent="0.25">
      <c r="A207" s="1" t="s">
        <v>183</v>
      </c>
      <c r="B207" s="1">
        <v>0</v>
      </c>
      <c r="C207" s="1" t="s">
        <v>155</v>
      </c>
      <c r="D207" s="1" t="s">
        <v>150</v>
      </c>
      <c r="E207" s="1" t="s">
        <v>121</v>
      </c>
      <c r="F207" s="1" t="s">
        <v>150</v>
      </c>
      <c r="G207" s="1" t="s">
        <v>122</v>
      </c>
      <c r="H207" s="1" t="s">
        <v>123</v>
      </c>
      <c r="I207" s="1" t="s">
        <v>124</v>
      </c>
      <c r="J207" s="1" t="s">
        <v>125</v>
      </c>
    </row>
    <row r="208" spans="1:10" x14ac:dyDescent="0.25">
      <c r="A208" s="1" t="s">
        <v>183</v>
      </c>
      <c r="B208" s="1">
        <v>0</v>
      </c>
      <c r="C208" s="1" t="s">
        <v>145</v>
      </c>
      <c r="D208" s="1" t="s">
        <v>163</v>
      </c>
      <c r="E208" s="1" t="s">
        <v>121</v>
      </c>
      <c r="F208" s="1" t="s">
        <v>163</v>
      </c>
      <c r="G208" s="1" t="s">
        <v>122</v>
      </c>
      <c r="H208" s="1" t="s">
        <v>123</v>
      </c>
      <c r="I208" s="1" t="s">
        <v>124</v>
      </c>
      <c r="J208" s="1" t="s">
        <v>125</v>
      </c>
    </row>
    <row r="209" spans="1:10" x14ac:dyDescent="0.25">
      <c r="A209" s="1" t="s">
        <v>183</v>
      </c>
      <c r="B209" s="1">
        <v>0</v>
      </c>
      <c r="C209" s="1" t="s">
        <v>126</v>
      </c>
      <c r="D209" s="1" t="s">
        <v>166</v>
      </c>
      <c r="E209" s="1" t="s">
        <v>121</v>
      </c>
      <c r="F209" s="1" t="s">
        <v>167</v>
      </c>
      <c r="G209" s="1" t="s">
        <v>122</v>
      </c>
      <c r="H209" s="1" t="s">
        <v>123</v>
      </c>
      <c r="I209" s="1" t="s">
        <v>124</v>
      </c>
      <c r="J209" s="1" t="s">
        <v>125</v>
      </c>
    </row>
    <row r="210" spans="1:10" x14ac:dyDescent="0.25">
      <c r="A210" s="1" t="s">
        <v>183</v>
      </c>
      <c r="B210" s="1">
        <v>0</v>
      </c>
      <c r="C210" s="1" t="s">
        <v>168</v>
      </c>
      <c r="D210" s="1" t="s">
        <v>129</v>
      </c>
      <c r="E210" s="1" t="s">
        <v>121</v>
      </c>
      <c r="F210" s="1" t="s">
        <v>129</v>
      </c>
      <c r="G210" s="1" t="s">
        <v>122</v>
      </c>
      <c r="H210" s="1" t="s">
        <v>123</v>
      </c>
      <c r="I210" s="1" t="s">
        <v>124</v>
      </c>
      <c r="J210" s="1" t="s">
        <v>125</v>
      </c>
    </row>
    <row r="211" spans="1:10" x14ac:dyDescent="0.25">
      <c r="A211" s="1" t="s">
        <v>183</v>
      </c>
      <c r="B211" s="1">
        <v>0</v>
      </c>
      <c r="C211" s="1" t="s">
        <v>169</v>
      </c>
      <c r="D211" s="1" t="s">
        <v>129</v>
      </c>
      <c r="E211" s="1" t="s">
        <v>121</v>
      </c>
      <c r="F211" s="1" t="s">
        <v>129</v>
      </c>
      <c r="G211" s="1" t="s">
        <v>122</v>
      </c>
      <c r="H211" s="1" t="s">
        <v>123</v>
      </c>
      <c r="I211" s="1" t="s">
        <v>124</v>
      </c>
      <c r="J211" s="1" t="s">
        <v>125</v>
      </c>
    </row>
    <row r="212" spans="1:10" x14ac:dyDescent="0.25">
      <c r="A212" s="1" t="s">
        <v>183</v>
      </c>
      <c r="B212" s="1">
        <v>0</v>
      </c>
      <c r="C212" s="1" t="s">
        <v>155</v>
      </c>
      <c r="D212" s="1" t="s">
        <v>163</v>
      </c>
      <c r="E212" s="1" t="s">
        <v>121</v>
      </c>
      <c r="F212" s="1" t="s">
        <v>163</v>
      </c>
      <c r="G212" s="1" t="s">
        <v>122</v>
      </c>
      <c r="H212" s="1" t="s">
        <v>123</v>
      </c>
      <c r="I212" s="1" t="s">
        <v>124</v>
      </c>
      <c r="J212" s="1" t="s">
        <v>125</v>
      </c>
    </row>
    <row r="213" spans="1:10" x14ac:dyDescent="0.25">
      <c r="A213" s="1" t="s">
        <v>183</v>
      </c>
      <c r="B213" s="1">
        <v>0</v>
      </c>
      <c r="C213" s="1" t="s">
        <v>158</v>
      </c>
      <c r="D213" s="1" t="s">
        <v>129</v>
      </c>
      <c r="E213" s="1" t="s">
        <v>121</v>
      </c>
      <c r="F213" s="1" t="s">
        <v>129</v>
      </c>
      <c r="G213" s="1" t="s">
        <v>122</v>
      </c>
      <c r="H213" s="1" t="s">
        <v>123</v>
      </c>
      <c r="I213" s="1" t="s">
        <v>124</v>
      </c>
      <c r="J213" s="1" t="s">
        <v>125</v>
      </c>
    </row>
    <row r="214" spans="1:10" x14ac:dyDescent="0.25">
      <c r="A214" s="1" t="s">
        <v>183</v>
      </c>
      <c r="B214" s="1">
        <v>0</v>
      </c>
      <c r="C214" s="1" t="s">
        <v>146</v>
      </c>
      <c r="D214" s="1" t="s">
        <v>163</v>
      </c>
      <c r="E214" s="1" t="s">
        <v>121</v>
      </c>
      <c r="F214" s="1" t="s">
        <v>163</v>
      </c>
      <c r="G214" s="1" t="s">
        <v>122</v>
      </c>
      <c r="H214" s="1" t="s">
        <v>123</v>
      </c>
      <c r="I214" s="1" t="s">
        <v>124</v>
      </c>
      <c r="J214" s="1" t="s">
        <v>125</v>
      </c>
    </row>
    <row r="215" spans="1:10" x14ac:dyDescent="0.25">
      <c r="A215" s="1" t="s">
        <v>183</v>
      </c>
      <c r="B215" s="1">
        <v>0</v>
      </c>
      <c r="C215" s="1" t="s">
        <v>140</v>
      </c>
      <c r="D215" s="1" t="s">
        <v>120</v>
      </c>
      <c r="E215" s="1" t="s">
        <v>121</v>
      </c>
      <c r="F215" s="1" t="s">
        <v>120</v>
      </c>
      <c r="G215" s="1" t="s">
        <v>122</v>
      </c>
      <c r="H215" s="1" t="s">
        <v>123</v>
      </c>
      <c r="I215" s="1" t="s">
        <v>124</v>
      </c>
      <c r="J215" s="1" t="s">
        <v>125</v>
      </c>
    </row>
    <row r="216" spans="1:10" x14ac:dyDescent="0.25">
      <c r="A216" s="1" t="s">
        <v>183</v>
      </c>
      <c r="B216" s="1">
        <v>0</v>
      </c>
      <c r="C216" s="1" t="s">
        <v>157</v>
      </c>
      <c r="D216" s="1" t="s">
        <v>150</v>
      </c>
      <c r="E216" s="1" t="s">
        <v>121</v>
      </c>
      <c r="F216" s="1" t="s">
        <v>150</v>
      </c>
      <c r="G216" s="1" t="s">
        <v>122</v>
      </c>
      <c r="H216" s="1" t="s">
        <v>123</v>
      </c>
      <c r="I216" s="1" t="s">
        <v>124</v>
      </c>
      <c r="J216" s="1" t="s">
        <v>125</v>
      </c>
    </row>
    <row r="217" spans="1:10" x14ac:dyDescent="0.25">
      <c r="A217" s="1" t="s">
        <v>183</v>
      </c>
      <c r="B217" s="1">
        <v>0</v>
      </c>
      <c r="C217" s="1" t="s">
        <v>139</v>
      </c>
      <c r="D217" s="1" t="s">
        <v>120</v>
      </c>
      <c r="E217" s="1" t="s">
        <v>121</v>
      </c>
      <c r="F217" s="1" t="s">
        <v>120</v>
      </c>
      <c r="G217" s="1" t="s">
        <v>122</v>
      </c>
      <c r="H217" s="1" t="s">
        <v>123</v>
      </c>
      <c r="I217" s="1" t="s">
        <v>124</v>
      </c>
      <c r="J217" s="1" t="s">
        <v>125</v>
      </c>
    </row>
    <row r="218" spans="1:10" x14ac:dyDescent="0.25">
      <c r="A218" s="1" t="s">
        <v>183</v>
      </c>
      <c r="B218" s="1">
        <v>0</v>
      </c>
      <c r="C218" s="1" t="s">
        <v>137</v>
      </c>
      <c r="D218" s="1" t="s">
        <v>150</v>
      </c>
      <c r="E218" s="1" t="s">
        <v>121</v>
      </c>
      <c r="F218" s="1" t="s">
        <v>150</v>
      </c>
      <c r="G218" s="1" t="s">
        <v>122</v>
      </c>
      <c r="H218" s="1" t="s">
        <v>123</v>
      </c>
      <c r="I218" s="1" t="s">
        <v>124</v>
      </c>
      <c r="J218" s="1" t="s">
        <v>125</v>
      </c>
    </row>
    <row r="219" spans="1:10" x14ac:dyDescent="0.25">
      <c r="A219" s="1" t="s">
        <v>183</v>
      </c>
      <c r="B219" s="1">
        <v>0</v>
      </c>
      <c r="C219" s="1" t="s">
        <v>136</v>
      </c>
      <c r="D219" s="1" t="s">
        <v>150</v>
      </c>
      <c r="E219" s="1" t="s">
        <v>121</v>
      </c>
      <c r="F219" s="1" t="s">
        <v>150</v>
      </c>
      <c r="G219" s="1" t="s">
        <v>122</v>
      </c>
      <c r="H219" s="1" t="s">
        <v>123</v>
      </c>
      <c r="I219" s="1" t="s">
        <v>124</v>
      </c>
      <c r="J219" s="1" t="s">
        <v>125</v>
      </c>
    </row>
    <row r="220" spans="1:10" x14ac:dyDescent="0.25">
      <c r="A220" s="1" t="s">
        <v>183</v>
      </c>
      <c r="B220" s="1">
        <v>0</v>
      </c>
      <c r="C220" s="1" t="s">
        <v>171</v>
      </c>
      <c r="D220" s="1" t="s">
        <v>150</v>
      </c>
      <c r="E220" s="1" t="s">
        <v>121</v>
      </c>
      <c r="F220" s="1" t="s">
        <v>150</v>
      </c>
      <c r="G220" s="1" t="s">
        <v>122</v>
      </c>
      <c r="H220" s="1" t="s">
        <v>123</v>
      </c>
      <c r="I220" s="1" t="s">
        <v>124</v>
      </c>
      <c r="J220" s="1" t="s">
        <v>125</v>
      </c>
    </row>
    <row r="221" spans="1:10" x14ac:dyDescent="0.25">
      <c r="A221" s="1" t="s">
        <v>183</v>
      </c>
      <c r="B221" s="1">
        <v>0</v>
      </c>
      <c r="C221" s="1" t="s">
        <v>146</v>
      </c>
      <c r="D221" s="1" t="s">
        <v>150</v>
      </c>
      <c r="E221" s="1" t="s">
        <v>121</v>
      </c>
      <c r="F221" s="1" t="s">
        <v>150</v>
      </c>
      <c r="G221" s="1" t="s">
        <v>122</v>
      </c>
      <c r="H221" s="1" t="s">
        <v>123</v>
      </c>
      <c r="I221" s="1" t="s">
        <v>124</v>
      </c>
      <c r="J221" s="1" t="s">
        <v>125</v>
      </c>
    </row>
    <row r="222" spans="1:10" x14ac:dyDescent="0.25">
      <c r="A222" s="1" t="s">
        <v>183</v>
      </c>
      <c r="B222" s="1">
        <v>0</v>
      </c>
      <c r="C222" s="1" t="s">
        <v>156</v>
      </c>
      <c r="D222" s="1" t="s">
        <v>150</v>
      </c>
      <c r="E222" s="1" t="s">
        <v>121</v>
      </c>
      <c r="F222" s="1" t="s">
        <v>150</v>
      </c>
      <c r="G222" s="1" t="s">
        <v>122</v>
      </c>
      <c r="H222" s="1" t="s">
        <v>123</v>
      </c>
      <c r="I222" s="1" t="s">
        <v>124</v>
      </c>
      <c r="J222" s="1" t="s">
        <v>125</v>
      </c>
    </row>
    <row r="223" spans="1:10" x14ac:dyDescent="0.25">
      <c r="A223" s="1" t="s">
        <v>183</v>
      </c>
      <c r="B223" s="1">
        <v>0</v>
      </c>
      <c r="C223" s="1" t="s">
        <v>164</v>
      </c>
      <c r="D223" s="1" t="s">
        <v>120</v>
      </c>
      <c r="E223" s="1" t="s">
        <v>121</v>
      </c>
      <c r="F223" s="1" t="s">
        <v>120</v>
      </c>
      <c r="G223" s="1" t="s">
        <v>122</v>
      </c>
      <c r="H223" s="1" t="s">
        <v>123</v>
      </c>
      <c r="I223" s="1" t="s">
        <v>124</v>
      </c>
      <c r="J223" s="1" t="s">
        <v>125</v>
      </c>
    </row>
    <row r="224" spans="1:10" x14ac:dyDescent="0.25">
      <c r="A224" s="1" t="s">
        <v>183</v>
      </c>
      <c r="B224" s="1">
        <v>0</v>
      </c>
      <c r="C224" s="1" t="s">
        <v>144</v>
      </c>
      <c r="D224" s="1" t="s">
        <v>150</v>
      </c>
      <c r="E224" s="1" t="s">
        <v>121</v>
      </c>
      <c r="F224" s="1" t="s">
        <v>150</v>
      </c>
      <c r="G224" s="1" t="s">
        <v>122</v>
      </c>
      <c r="H224" s="1" t="s">
        <v>123</v>
      </c>
      <c r="I224" s="1" t="s">
        <v>124</v>
      </c>
      <c r="J224" s="1" t="s">
        <v>125</v>
      </c>
    </row>
    <row r="225" spans="1:10" x14ac:dyDescent="0.25">
      <c r="A225" s="1" t="s">
        <v>183</v>
      </c>
      <c r="B225" s="1">
        <v>0</v>
      </c>
      <c r="C225" s="1" t="s">
        <v>157</v>
      </c>
      <c r="D225" s="1" t="s">
        <v>129</v>
      </c>
      <c r="E225" s="1" t="s">
        <v>121</v>
      </c>
      <c r="F225" s="1" t="s">
        <v>129</v>
      </c>
      <c r="G225" s="1" t="s">
        <v>122</v>
      </c>
      <c r="H225" s="1" t="s">
        <v>123</v>
      </c>
      <c r="I225" s="1" t="s">
        <v>124</v>
      </c>
      <c r="J225" s="1" t="s">
        <v>125</v>
      </c>
    </row>
    <row r="226" spans="1:10" x14ac:dyDescent="0.25">
      <c r="A226" s="1" t="s">
        <v>183</v>
      </c>
      <c r="B226" s="1">
        <v>0</v>
      </c>
      <c r="C226" s="1" t="s">
        <v>130</v>
      </c>
      <c r="D226" s="1" t="s">
        <v>163</v>
      </c>
      <c r="E226" s="1" t="s">
        <v>121</v>
      </c>
      <c r="F226" s="1" t="s">
        <v>163</v>
      </c>
      <c r="G226" s="1" t="s">
        <v>122</v>
      </c>
      <c r="H226" s="1" t="s">
        <v>123</v>
      </c>
      <c r="I226" s="1" t="s">
        <v>124</v>
      </c>
      <c r="J226" s="1" t="s">
        <v>125</v>
      </c>
    </row>
    <row r="227" spans="1:10" x14ac:dyDescent="0.25">
      <c r="A227" s="1" t="s">
        <v>183</v>
      </c>
      <c r="B227" s="1">
        <v>0</v>
      </c>
      <c r="C227" s="1" t="s">
        <v>155</v>
      </c>
      <c r="D227" s="1" t="s">
        <v>129</v>
      </c>
      <c r="E227" s="1" t="s">
        <v>121</v>
      </c>
      <c r="F227" s="1" t="s">
        <v>129</v>
      </c>
      <c r="G227" s="1" t="s">
        <v>122</v>
      </c>
      <c r="H227" s="1" t="s">
        <v>123</v>
      </c>
      <c r="I227" s="1" t="s">
        <v>124</v>
      </c>
      <c r="J227" s="1" t="s">
        <v>125</v>
      </c>
    </row>
    <row r="228" spans="1:10" x14ac:dyDescent="0.25">
      <c r="A228" s="1" t="s">
        <v>183</v>
      </c>
      <c r="B228" s="1">
        <v>0</v>
      </c>
      <c r="C228" s="1" t="s">
        <v>144</v>
      </c>
      <c r="D228" s="1" t="s">
        <v>129</v>
      </c>
      <c r="E228" s="1" t="s">
        <v>121</v>
      </c>
      <c r="F228" s="1" t="s">
        <v>129</v>
      </c>
      <c r="G228" s="1" t="s">
        <v>122</v>
      </c>
      <c r="H228" s="1" t="s">
        <v>123</v>
      </c>
      <c r="I228" s="1" t="s">
        <v>124</v>
      </c>
      <c r="J228" s="1" t="s">
        <v>125</v>
      </c>
    </row>
    <row r="229" spans="1:10" x14ac:dyDescent="0.25">
      <c r="A229" s="1" t="s">
        <v>183</v>
      </c>
      <c r="B229" s="1">
        <v>0</v>
      </c>
      <c r="C229" s="1" t="s">
        <v>126</v>
      </c>
      <c r="D229" s="1" t="s">
        <v>174</v>
      </c>
      <c r="E229" s="1" t="s">
        <v>121</v>
      </c>
      <c r="F229" s="1" t="s">
        <v>175</v>
      </c>
      <c r="G229" s="1" t="s">
        <v>122</v>
      </c>
      <c r="H229" s="1" t="s">
        <v>123</v>
      </c>
      <c r="I229" s="1" t="s">
        <v>124</v>
      </c>
      <c r="J229" s="1" t="s">
        <v>125</v>
      </c>
    </row>
    <row r="230" spans="1:10" x14ac:dyDescent="0.25">
      <c r="A230" s="1" t="s">
        <v>183</v>
      </c>
      <c r="B230" s="1">
        <v>0</v>
      </c>
      <c r="C230" s="1" t="s">
        <v>176</v>
      </c>
      <c r="D230" s="1" t="s">
        <v>129</v>
      </c>
      <c r="E230" s="1" t="s">
        <v>121</v>
      </c>
      <c r="F230" s="1" t="s">
        <v>129</v>
      </c>
      <c r="G230" s="1" t="s">
        <v>122</v>
      </c>
      <c r="H230" s="1" t="s">
        <v>123</v>
      </c>
      <c r="I230" s="1" t="s">
        <v>124</v>
      </c>
      <c r="J230" s="1" t="s">
        <v>125</v>
      </c>
    </row>
    <row r="231" spans="1:10" x14ac:dyDescent="0.25">
      <c r="A231" s="1" t="s">
        <v>183</v>
      </c>
      <c r="B231" s="1">
        <v>0</v>
      </c>
      <c r="C231" s="1" t="s">
        <v>158</v>
      </c>
      <c r="D231" s="1" t="s">
        <v>150</v>
      </c>
      <c r="E231" s="1" t="s">
        <v>121</v>
      </c>
      <c r="F231" s="1" t="s">
        <v>150</v>
      </c>
      <c r="G231" s="1" t="s">
        <v>122</v>
      </c>
      <c r="H231" s="1" t="s">
        <v>123</v>
      </c>
      <c r="I231" s="1" t="s">
        <v>124</v>
      </c>
      <c r="J231" s="1" t="s">
        <v>125</v>
      </c>
    </row>
    <row r="232" spans="1:10" x14ac:dyDescent="0.25">
      <c r="A232" s="1" t="s">
        <v>183</v>
      </c>
      <c r="B232" s="1">
        <v>0</v>
      </c>
      <c r="C232" s="1" t="s">
        <v>161</v>
      </c>
      <c r="D232" s="1" t="s">
        <v>150</v>
      </c>
      <c r="E232" s="1" t="s">
        <v>121</v>
      </c>
      <c r="F232" s="1" t="s">
        <v>150</v>
      </c>
      <c r="G232" s="1" t="s">
        <v>122</v>
      </c>
      <c r="H232" s="1" t="s">
        <v>123</v>
      </c>
      <c r="I232" s="1" t="s">
        <v>124</v>
      </c>
      <c r="J232" s="1" t="s">
        <v>125</v>
      </c>
    </row>
    <row r="233" spans="1:10" x14ac:dyDescent="0.25">
      <c r="A233" s="1" t="s">
        <v>183</v>
      </c>
      <c r="B233" s="1">
        <v>0</v>
      </c>
      <c r="C233" s="1" t="s">
        <v>147</v>
      </c>
      <c r="D233" s="1" t="s">
        <v>150</v>
      </c>
      <c r="E233" s="1" t="s">
        <v>121</v>
      </c>
      <c r="F233" s="1" t="s">
        <v>150</v>
      </c>
      <c r="G233" s="1" t="s">
        <v>122</v>
      </c>
      <c r="H233" s="1" t="s">
        <v>123</v>
      </c>
      <c r="I233" s="1" t="s">
        <v>124</v>
      </c>
      <c r="J233" s="1" t="s">
        <v>125</v>
      </c>
    </row>
    <row r="234" spans="1:10" x14ac:dyDescent="0.25">
      <c r="A234" s="1" t="s">
        <v>183</v>
      </c>
      <c r="B234" s="1">
        <v>0</v>
      </c>
      <c r="C234" s="1" t="s">
        <v>130</v>
      </c>
      <c r="D234" s="1" t="s">
        <v>150</v>
      </c>
      <c r="E234" s="1" t="s">
        <v>121</v>
      </c>
      <c r="F234" s="1" t="s">
        <v>150</v>
      </c>
      <c r="G234" s="1" t="s">
        <v>122</v>
      </c>
      <c r="H234" s="1" t="s">
        <v>123</v>
      </c>
      <c r="I234" s="1" t="s">
        <v>124</v>
      </c>
      <c r="J234" s="1" t="s">
        <v>125</v>
      </c>
    </row>
    <row r="235" spans="1:10" x14ac:dyDescent="0.25">
      <c r="A235" s="1" t="s">
        <v>183</v>
      </c>
      <c r="B235" s="1">
        <v>0</v>
      </c>
      <c r="C235" s="1" t="s">
        <v>136</v>
      </c>
      <c r="D235" s="1" t="s">
        <v>120</v>
      </c>
      <c r="E235" s="1" t="s">
        <v>121</v>
      </c>
      <c r="F235" s="1" t="s">
        <v>120</v>
      </c>
      <c r="G235" s="1" t="s">
        <v>122</v>
      </c>
      <c r="H235" s="1" t="s">
        <v>123</v>
      </c>
      <c r="I235" s="1" t="s">
        <v>124</v>
      </c>
      <c r="J235" s="1" t="s">
        <v>125</v>
      </c>
    </row>
    <row r="236" spans="1:10" x14ac:dyDescent="0.25">
      <c r="A236" s="1" t="s">
        <v>183</v>
      </c>
      <c r="B236" s="1">
        <v>0</v>
      </c>
      <c r="C236" s="1" t="s">
        <v>130</v>
      </c>
      <c r="D236" s="1" t="s">
        <v>120</v>
      </c>
      <c r="E236" s="1" t="s">
        <v>121</v>
      </c>
      <c r="F236" s="1" t="s">
        <v>120</v>
      </c>
      <c r="G236" s="1" t="s">
        <v>122</v>
      </c>
      <c r="H236" s="1" t="s">
        <v>123</v>
      </c>
      <c r="I236" s="1" t="s">
        <v>124</v>
      </c>
      <c r="J236" s="1" t="s">
        <v>125</v>
      </c>
    </row>
    <row r="237" spans="1:10" x14ac:dyDescent="0.25">
      <c r="A237" s="1" t="s">
        <v>183</v>
      </c>
      <c r="B237" s="1">
        <v>0</v>
      </c>
      <c r="C237" s="1" t="s">
        <v>119</v>
      </c>
      <c r="D237" s="1" t="s">
        <v>129</v>
      </c>
      <c r="E237" s="1" t="s">
        <v>121</v>
      </c>
      <c r="F237" s="1" t="s">
        <v>129</v>
      </c>
      <c r="G237" s="1" t="s">
        <v>122</v>
      </c>
      <c r="H237" s="1" t="s">
        <v>123</v>
      </c>
      <c r="I237" s="1" t="s">
        <v>124</v>
      </c>
      <c r="J237" s="1" t="s">
        <v>125</v>
      </c>
    </row>
    <row r="238" spans="1:10" x14ac:dyDescent="0.25">
      <c r="A238" s="1" t="s">
        <v>183</v>
      </c>
      <c r="B238" s="1">
        <v>0</v>
      </c>
      <c r="C238" s="1" t="s">
        <v>161</v>
      </c>
      <c r="D238" s="1" t="s">
        <v>120</v>
      </c>
      <c r="E238" s="1" t="s">
        <v>121</v>
      </c>
      <c r="F238" s="1" t="s">
        <v>120</v>
      </c>
      <c r="G238" s="1" t="s">
        <v>122</v>
      </c>
      <c r="H238" s="1" t="s">
        <v>123</v>
      </c>
      <c r="I238" s="1" t="s">
        <v>124</v>
      </c>
      <c r="J238" s="1" t="s">
        <v>125</v>
      </c>
    </row>
    <row r="239" spans="1:10" x14ac:dyDescent="0.25">
      <c r="A239" s="1" t="s">
        <v>183</v>
      </c>
      <c r="B239" s="1">
        <v>0</v>
      </c>
      <c r="C239" s="1" t="s">
        <v>165</v>
      </c>
      <c r="D239" s="1" t="s">
        <v>120</v>
      </c>
      <c r="E239" s="1" t="s">
        <v>121</v>
      </c>
      <c r="F239" s="1" t="s">
        <v>120</v>
      </c>
      <c r="G239" s="1" t="s">
        <v>122</v>
      </c>
      <c r="H239" s="1" t="s">
        <v>123</v>
      </c>
      <c r="I239" s="1" t="s">
        <v>124</v>
      </c>
      <c r="J239" s="1" t="s">
        <v>125</v>
      </c>
    </row>
    <row r="240" spans="1:10" x14ac:dyDescent="0.25">
      <c r="A240" s="1" t="s">
        <v>183</v>
      </c>
      <c r="B240" s="1">
        <v>0</v>
      </c>
      <c r="C240" s="1" t="s">
        <v>177</v>
      </c>
      <c r="D240" s="1" t="s">
        <v>129</v>
      </c>
      <c r="E240" s="1" t="s">
        <v>121</v>
      </c>
      <c r="F240" s="1" t="s">
        <v>129</v>
      </c>
      <c r="G240" s="1" t="s">
        <v>122</v>
      </c>
      <c r="H240" s="1" t="s">
        <v>123</v>
      </c>
      <c r="I240" s="1" t="s">
        <v>124</v>
      </c>
      <c r="J240" s="1" t="s">
        <v>125</v>
      </c>
    </row>
    <row r="241" spans="1:10" x14ac:dyDescent="0.25">
      <c r="A241" s="1" t="s">
        <v>183</v>
      </c>
      <c r="B241" s="1">
        <v>0</v>
      </c>
      <c r="C241" s="1" t="s">
        <v>165</v>
      </c>
      <c r="D241" s="1" t="s">
        <v>150</v>
      </c>
      <c r="E241" s="1" t="s">
        <v>121</v>
      </c>
      <c r="F241" s="1" t="s">
        <v>150</v>
      </c>
      <c r="G241" s="1" t="s">
        <v>122</v>
      </c>
      <c r="H241" s="1" t="s">
        <v>123</v>
      </c>
      <c r="I241" s="1" t="s">
        <v>124</v>
      </c>
      <c r="J241" s="1" t="s">
        <v>125</v>
      </c>
    </row>
    <row r="242" spans="1:10" x14ac:dyDescent="0.25">
      <c r="A242" s="1" t="s">
        <v>183</v>
      </c>
      <c r="B242" s="1">
        <v>0</v>
      </c>
      <c r="C242" s="1" t="s">
        <v>173</v>
      </c>
      <c r="D242" s="1" t="s">
        <v>150</v>
      </c>
      <c r="E242" s="1" t="s">
        <v>121</v>
      </c>
      <c r="F242" s="1" t="s">
        <v>150</v>
      </c>
      <c r="G242" s="1" t="s">
        <v>122</v>
      </c>
      <c r="H242" s="1" t="s">
        <v>123</v>
      </c>
      <c r="I242" s="1" t="s">
        <v>124</v>
      </c>
      <c r="J242" s="1" t="s">
        <v>125</v>
      </c>
    </row>
    <row r="243" spans="1:10" x14ac:dyDescent="0.25">
      <c r="A243" s="1" t="s">
        <v>183</v>
      </c>
      <c r="B243" s="1">
        <v>0</v>
      </c>
      <c r="C243" s="1" t="s">
        <v>153</v>
      </c>
      <c r="D243" s="1" t="s">
        <v>129</v>
      </c>
      <c r="E243" s="1" t="s">
        <v>121</v>
      </c>
      <c r="F243" s="1" t="s">
        <v>129</v>
      </c>
      <c r="G243" s="1" t="s">
        <v>122</v>
      </c>
      <c r="H243" s="1" t="s">
        <v>123</v>
      </c>
      <c r="I243" s="1" t="s">
        <v>124</v>
      </c>
      <c r="J243" s="1" t="s">
        <v>125</v>
      </c>
    </row>
    <row r="244" spans="1:10" x14ac:dyDescent="0.25">
      <c r="A244" s="1" t="s">
        <v>183</v>
      </c>
      <c r="B244" s="1">
        <v>0</v>
      </c>
      <c r="C244" s="1" t="s">
        <v>126</v>
      </c>
      <c r="D244" s="1" t="s">
        <v>178</v>
      </c>
      <c r="E244" s="1" t="s">
        <v>121</v>
      </c>
      <c r="F244" s="1" t="s">
        <v>179</v>
      </c>
      <c r="G244" s="1" t="s">
        <v>122</v>
      </c>
      <c r="H244" s="1" t="s">
        <v>123</v>
      </c>
      <c r="I244" s="1" t="s">
        <v>124</v>
      </c>
      <c r="J244" s="1" t="s">
        <v>125</v>
      </c>
    </row>
    <row r="245" spans="1:10" x14ac:dyDescent="0.25">
      <c r="A245" s="1" t="s">
        <v>183</v>
      </c>
      <c r="B245" s="1">
        <v>0</v>
      </c>
      <c r="C245" s="1" t="s">
        <v>157</v>
      </c>
      <c r="D245" s="1" t="s">
        <v>120</v>
      </c>
      <c r="E245" s="1" t="s">
        <v>121</v>
      </c>
      <c r="F245" s="1" t="s">
        <v>120</v>
      </c>
      <c r="G245" s="1" t="s">
        <v>122</v>
      </c>
      <c r="H245" s="1" t="s">
        <v>123</v>
      </c>
      <c r="I245" s="1" t="s">
        <v>124</v>
      </c>
      <c r="J245" s="1" t="s">
        <v>125</v>
      </c>
    </row>
    <row r="246" spans="1:10" x14ac:dyDescent="0.25">
      <c r="A246" s="1" t="s">
        <v>183</v>
      </c>
      <c r="B246" s="1">
        <v>0</v>
      </c>
      <c r="C246" s="1" t="s">
        <v>154</v>
      </c>
      <c r="D246" s="1" t="s">
        <v>129</v>
      </c>
      <c r="E246" s="1" t="s">
        <v>121</v>
      </c>
      <c r="F246" s="1" t="s">
        <v>129</v>
      </c>
      <c r="G246" s="1" t="s">
        <v>122</v>
      </c>
      <c r="H246" s="1" t="s">
        <v>123</v>
      </c>
      <c r="I246" s="1" t="s">
        <v>124</v>
      </c>
      <c r="J246" s="1" t="s">
        <v>125</v>
      </c>
    </row>
    <row r="247" spans="1:10" x14ac:dyDescent="0.25">
      <c r="A247" s="1" t="s">
        <v>183</v>
      </c>
      <c r="B247" s="1">
        <v>0</v>
      </c>
      <c r="C247" s="1" t="s">
        <v>165</v>
      </c>
      <c r="D247" s="1" t="s">
        <v>163</v>
      </c>
      <c r="E247" s="1" t="s">
        <v>121</v>
      </c>
      <c r="F247" s="1" t="s">
        <v>163</v>
      </c>
      <c r="G247" s="1" t="s">
        <v>122</v>
      </c>
      <c r="H247" s="1" t="s">
        <v>123</v>
      </c>
      <c r="I247" s="1" t="s">
        <v>124</v>
      </c>
      <c r="J247" s="1" t="s">
        <v>125</v>
      </c>
    </row>
    <row r="248" spans="1:10" x14ac:dyDescent="0.25">
      <c r="A248" s="1" t="s">
        <v>183</v>
      </c>
      <c r="B248" s="1">
        <v>0</v>
      </c>
      <c r="C248" s="1" t="s">
        <v>140</v>
      </c>
      <c r="D248" s="1" t="s">
        <v>150</v>
      </c>
      <c r="E248" s="1" t="s">
        <v>121</v>
      </c>
      <c r="F248" s="1" t="s">
        <v>150</v>
      </c>
      <c r="G248" s="1" t="s">
        <v>122</v>
      </c>
      <c r="H248" s="1" t="s">
        <v>123</v>
      </c>
      <c r="I248" s="1" t="s">
        <v>124</v>
      </c>
      <c r="J248" s="1" t="s">
        <v>125</v>
      </c>
    </row>
    <row r="249" spans="1:10" x14ac:dyDescent="0.25">
      <c r="A249" s="1" t="s">
        <v>183</v>
      </c>
      <c r="B249" s="1">
        <v>0</v>
      </c>
      <c r="C249" s="1" t="s">
        <v>173</v>
      </c>
      <c r="D249" s="1" t="s">
        <v>129</v>
      </c>
      <c r="E249" s="1" t="s">
        <v>121</v>
      </c>
      <c r="F249" s="1" t="s">
        <v>129</v>
      </c>
      <c r="G249" s="1" t="s">
        <v>122</v>
      </c>
      <c r="H249" s="1" t="s">
        <v>123</v>
      </c>
      <c r="I249" s="1" t="s">
        <v>124</v>
      </c>
      <c r="J249" s="1" t="s">
        <v>125</v>
      </c>
    </row>
    <row r="250" spans="1:10" x14ac:dyDescent="0.25">
      <c r="A250" s="1" t="s">
        <v>183</v>
      </c>
      <c r="B250" s="1">
        <v>0</v>
      </c>
      <c r="C250" s="1" t="s">
        <v>180</v>
      </c>
      <c r="D250" s="1" t="s">
        <v>129</v>
      </c>
      <c r="E250" s="1" t="s">
        <v>121</v>
      </c>
      <c r="F250" s="1" t="s">
        <v>129</v>
      </c>
      <c r="G250" s="1" t="s">
        <v>122</v>
      </c>
      <c r="H250" s="1" t="s">
        <v>123</v>
      </c>
      <c r="I250" s="1" t="s">
        <v>124</v>
      </c>
      <c r="J250" s="1" t="s">
        <v>125</v>
      </c>
    </row>
    <row r="251" spans="1:10" x14ac:dyDescent="0.25">
      <c r="A251" s="1" t="s">
        <v>183</v>
      </c>
      <c r="B251" s="1">
        <v>0</v>
      </c>
      <c r="C251" s="1" t="s">
        <v>148</v>
      </c>
      <c r="D251" s="1" t="s">
        <v>129</v>
      </c>
      <c r="E251" s="1" t="s">
        <v>121</v>
      </c>
      <c r="F251" s="1" t="s">
        <v>129</v>
      </c>
      <c r="G251" s="1" t="s">
        <v>122</v>
      </c>
      <c r="H251" s="1" t="s">
        <v>123</v>
      </c>
      <c r="I251" s="1" t="s">
        <v>124</v>
      </c>
      <c r="J251" s="1" t="s">
        <v>125</v>
      </c>
    </row>
    <row r="252" spans="1:10" x14ac:dyDescent="0.25">
      <c r="A252" s="1" t="s">
        <v>183</v>
      </c>
      <c r="B252" s="1">
        <v>0</v>
      </c>
      <c r="C252" s="1" t="s">
        <v>172</v>
      </c>
      <c r="D252" s="1" t="s">
        <v>129</v>
      </c>
      <c r="E252" s="1" t="s">
        <v>121</v>
      </c>
      <c r="F252" s="1" t="s">
        <v>129</v>
      </c>
      <c r="G252" s="1" t="s">
        <v>122</v>
      </c>
      <c r="H252" s="1" t="s">
        <v>123</v>
      </c>
      <c r="I252" s="1" t="s">
        <v>124</v>
      </c>
      <c r="J252" s="1" t="s">
        <v>125</v>
      </c>
    </row>
    <row r="253" spans="1:10" x14ac:dyDescent="0.25">
      <c r="A253" s="1" t="s">
        <v>183</v>
      </c>
      <c r="B253" s="1">
        <v>0</v>
      </c>
      <c r="C253" s="1" t="s">
        <v>145</v>
      </c>
      <c r="D253" s="1" t="s">
        <v>150</v>
      </c>
      <c r="E253" s="1" t="s">
        <v>121</v>
      </c>
      <c r="F253" s="1" t="s">
        <v>150</v>
      </c>
      <c r="G253" s="1" t="s">
        <v>122</v>
      </c>
      <c r="H253" s="1" t="s">
        <v>123</v>
      </c>
      <c r="I253" s="1" t="s">
        <v>124</v>
      </c>
      <c r="J253" s="1" t="s">
        <v>125</v>
      </c>
    </row>
    <row r="254" spans="1:10" x14ac:dyDescent="0.25">
      <c r="A254" s="1" t="s">
        <v>183</v>
      </c>
      <c r="B254" s="1">
        <v>0</v>
      </c>
      <c r="C254" s="1" t="s">
        <v>164</v>
      </c>
      <c r="D254" s="1" t="s">
        <v>150</v>
      </c>
      <c r="E254" s="1" t="s">
        <v>121</v>
      </c>
      <c r="F254" s="1" t="s">
        <v>150</v>
      </c>
      <c r="G254" s="1" t="s">
        <v>122</v>
      </c>
      <c r="H254" s="1" t="s">
        <v>123</v>
      </c>
      <c r="I254" s="1" t="s">
        <v>124</v>
      </c>
      <c r="J254" s="1" t="s">
        <v>125</v>
      </c>
    </row>
    <row r="255" spans="1:10" x14ac:dyDescent="0.25">
      <c r="A255" s="1" t="s">
        <v>183</v>
      </c>
      <c r="B255" s="1">
        <v>0</v>
      </c>
      <c r="C255" s="1" t="s">
        <v>147</v>
      </c>
      <c r="D255" s="1" t="s">
        <v>129</v>
      </c>
      <c r="E255" s="1" t="s">
        <v>121</v>
      </c>
      <c r="F255" s="1" t="s">
        <v>129</v>
      </c>
      <c r="G255" s="1" t="s">
        <v>122</v>
      </c>
      <c r="H255" s="1" t="s">
        <v>123</v>
      </c>
      <c r="I255" s="1" t="s">
        <v>124</v>
      </c>
      <c r="J255" s="1" t="s">
        <v>125</v>
      </c>
    </row>
    <row r="256" spans="1:10" x14ac:dyDescent="0.25">
      <c r="A256" s="1" t="s">
        <v>183</v>
      </c>
      <c r="B256" s="1">
        <v>0</v>
      </c>
      <c r="C256" s="1" t="s">
        <v>147</v>
      </c>
      <c r="D256" s="1" t="s">
        <v>120</v>
      </c>
      <c r="E256" s="1" t="s">
        <v>121</v>
      </c>
      <c r="F256" s="1" t="s">
        <v>120</v>
      </c>
      <c r="G256" s="1" t="s">
        <v>122</v>
      </c>
      <c r="H256" s="1" t="s">
        <v>123</v>
      </c>
      <c r="I256" s="1" t="s">
        <v>124</v>
      </c>
      <c r="J256" s="1" t="s">
        <v>125</v>
      </c>
    </row>
    <row r="257" spans="1:10" x14ac:dyDescent="0.25">
      <c r="A257" s="1" t="s">
        <v>183</v>
      </c>
      <c r="B257" s="1">
        <v>0</v>
      </c>
      <c r="C257" s="1" t="s">
        <v>155</v>
      </c>
      <c r="D257" s="1" t="s">
        <v>120</v>
      </c>
      <c r="E257" s="1" t="s">
        <v>121</v>
      </c>
      <c r="F257" s="1" t="s">
        <v>120</v>
      </c>
      <c r="G257" s="1" t="s">
        <v>122</v>
      </c>
      <c r="H257" s="1" t="s">
        <v>123</v>
      </c>
      <c r="I257" s="1" t="s">
        <v>124</v>
      </c>
      <c r="J257" s="1" t="s">
        <v>125</v>
      </c>
    </row>
    <row r="258" spans="1:10" x14ac:dyDescent="0.25">
      <c r="A258" s="1" t="s">
        <v>184</v>
      </c>
      <c r="B258" s="1">
        <v>0</v>
      </c>
      <c r="C258" s="1" t="s">
        <v>119</v>
      </c>
      <c r="D258" s="1" t="s">
        <v>120</v>
      </c>
      <c r="E258" s="1" t="s">
        <v>121</v>
      </c>
      <c r="F258" s="1" t="s">
        <v>120</v>
      </c>
      <c r="G258" s="1" t="s">
        <v>122</v>
      </c>
      <c r="H258" s="1" t="s">
        <v>123</v>
      </c>
      <c r="I258" s="1" t="s">
        <v>124</v>
      </c>
      <c r="J258" s="1" t="s">
        <v>125</v>
      </c>
    </row>
    <row r="259" spans="1:10" x14ac:dyDescent="0.25">
      <c r="A259" s="1" t="s">
        <v>184</v>
      </c>
      <c r="B259" s="1">
        <v>0</v>
      </c>
      <c r="C259" s="1" t="s">
        <v>126</v>
      </c>
      <c r="D259" s="1" t="s">
        <v>127</v>
      </c>
      <c r="E259" s="1" t="s">
        <v>121</v>
      </c>
      <c r="F259" s="1" t="s">
        <v>127</v>
      </c>
      <c r="G259" s="1" t="s">
        <v>122</v>
      </c>
      <c r="H259" s="1" t="s">
        <v>123</v>
      </c>
      <c r="I259" s="1" t="s">
        <v>124</v>
      </c>
      <c r="J259" s="1" t="s">
        <v>125</v>
      </c>
    </row>
    <row r="260" spans="1:10" x14ac:dyDescent="0.25">
      <c r="A260" s="1" t="s">
        <v>184</v>
      </c>
      <c r="B260" s="1">
        <v>0</v>
      </c>
      <c r="C260" s="1" t="s">
        <v>128</v>
      </c>
      <c r="D260" s="1" t="s">
        <v>129</v>
      </c>
      <c r="E260" s="1" t="s">
        <v>121</v>
      </c>
      <c r="F260" s="1" t="s">
        <v>129</v>
      </c>
      <c r="G260" s="1" t="s">
        <v>122</v>
      </c>
      <c r="H260" s="1" t="s">
        <v>123</v>
      </c>
      <c r="I260" s="1" t="s">
        <v>124</v>
      </c>
      <c r="J260" s="1" t="s">
        <v>125</v>
      </c>
    </row>
    <row r="261" spans="1:10" x14ac:dyDescent="0.25">
      <c r="A261" s="1" t="s">
        <v>184</v>
      </c>
      <c r="B261" s="1">
        <v>0</v>
      </c>
      <c r="C261" s="1" t="s">
        <v>136</v>
      </c>
      <c r="D261" s="1" t="s">
        <v>129</v>
      </c>
      <c r="E261" s="1" t="s">
        <v>121</v>
      </c>
      <c r="F261" s="1" t="s">
        <v>129</v>
      </c>
      <c r="G261" s="1" t="s">
        <v>122</v>
      </c>
      <c r="H261" s="1" t="s">
        <v>123</v>
      </c>
      <c r="I261" s="1" t="s">
        <v>124</v>
      </c>
      <c r="J261" s="1" t="s">
        <v>125</v>
      </c>
    </row>
    <row r="262" spans="1:10" x14ac:dyDescent="0.25">
      <c r="A262" s="1" t="s">
        <v>184</v>
      </c>
      <c r="B262" s="1">
        <v>0</v>
      </c>
      <c r="C262" s="1" t="s">
        <v>139</v>
      </c>
      <c r="D262" s="1" t="s">
        <v>129</v>
      </c>
      <c r="E262" s="1" t="s">
        <v>121</v>
      </c>
      <c r="F262" s="1" t="s">
        <v>129</v>
      </c>
      <c r="G262" s="1" t="s">
        <v>122</v>
      </c>
      <c r="H262" s="1" t="s">
        <v>123</v>
      </c>
      <c r="I262" s="1" t="s">
        <v>124</v>
      </c>
      <c r="J262" s="1" t="s">
        <v>125</v>
      </c>
    </row>
    <row r="263" spans="1:10" x14ac:dyDescent="0.25">
      <c r="A263" s="1" t="s">
        <v>184</v>
      </c>
      <c r="B263" s="1">
        <v>0</v>
      </c>
      <c r="C263" s="1" t="s">
        <v>141</v>
      </c>
      <c r="D263" s="1" t="s">
        <v>129</v>
      </c>
      <c r="E263" s="1" t="s">
        <v>121</v>
      </c>
      <c r="F263" s="1" t="s">
        <v>129</v>
      </c>
      <c r="G263" s="1" t="s">
        <v>122</v>
      </c>
      <c r="H263" s="1" t="s">
        <v>123</v>
      </c>
      <c r="I263" s="1" t="s">
        <v>124</v>
      </c>
      <c r="J263" s="1" t="s">
        <v>125</v>
      </c>
    </row>
    <row r="264" spans="1:10" x14ac:dyDescent="0.25">
      <c r="A264" s="1" t="s">
        <v>184</v>
      </c>
      <c r="B264" s="1">
        <v>0</v>
      </c>
      <c r="C264" s="1" t="s">
        <v>144</v>
      </c>
      <c r="D264" s="1" t="s">
        <v>120</v>
      </c>
      <c r="E264" s="1" t="s">
        <v>121</v>
      </c>
      <c r="F264" s="1" t="s">
        <v>120</v>
      </c>
      <c r="G264" s="1" t="s">
        <v>122</v>
      </c>
      <c r="H264" s="1" t="s">
        <v>123</v>
      </c>
      <c r="I264" s="1" t="s">
        <v>124</v>
      </c>
      <c r="J264" s="1" t="s">
        <v>125</v>
      </c>
    </row>
    <row r="265" spans="1:10" x14ac:dyDescent="0.25">
      <c r="A265" s="1" t="s">
        <v>184</v>
      </c>
      <c r="B265" s="1">
        <v>0</v>
      </c>
      <c r="C265" s="1" t="s">
        <v>145</v>
      </c>
      <c r="D265" s="1" t="s">
        <v>120</v>
      </c>
      <c r="E265" s="1" t="s">
        <v>121</v>
      </c>
      <c r="F265" s="1" t="s">
        <v>120</v>
      </c>
      <c r="G265" s="1" t="s">
        <v>122</v>
      </c>
      <c r="H265" s="1" t="s">
        <v>123</v>
      </c>
      <c r="I265" s="1" t="s">
        <v>124</v>
      </c>
      <c r="J265" s="1" t="s">
        <v>125</v>
      </c>
    </row>
    <row r="266" spans="1:10" x14ac:dyDescent="0.25">
      <c r="A266" s="1" t="s">
        <v>184</v>
      </c>
      <c r="B266" s="1">
        <v>0</v>
      </c>
      <c r="C266" s="1" t="s">
        <v>146</v>
      </c>
      <c r="D266" s="1" t="s">
        <v>120</v>
      </c>
      <c r="E266" s="1" t="s">
        <v>121</v>
      </c>
      <c r="F266" s="1" t="s">
        <v>120</v>
      </c>
      <c r="G266" s="1" t="s">
        <v>122</v>
      </c>
      <c r="H266" s="1" t="s">
        <v>123</v>
      </c>
      <c r="I266" s="1" t="s">
        <v>124</v>
      </c>
      <c r="J266" s="1" t="s">
        <v>125</v>
      </c>
    </row>
    <row r="267" spans="1:10" x14ac:dyDescent="0.25">
      <c r="A267" s="1" t="s">
        <v>184</v>
      </c>
      <c r="B267" s="1">
        <v>0</v>
      </c>
      <c r="C267" s="1" t="s">
        <v>149</v>
      </c>
      <c r="D267" s="1" t="s">
        <v>129</v>
      </c>
      <c r="E267" s="1" t="s">
        <v>121</v>
      </c>
      <c r="F267" s="1" t="s">
        <v>129</v>
      </c>
      <c r="G267" s="1" t="s">
        <v>122</v>
      </c>
      <c r="H267" s="1" t="s">
        <v>123</v>
      </c>
      <c r="I267" s="1" t="s">
        <v>124</v>
      </c>
      <c r="J267" s="1" t="s">
        <v>125</v>
      </c>
    </row>
    <row r="268" spans="1:10" x14ac:dyDescent="0.25">
      <c r="A268" s="1" t="s">
        <v>184</v>
      </c>
      <c r="B268" s="1">
        <v>0</v>
      </c>
      <c r="C268" s="1" t="s">
        <v>143</v>
      </c>
      <c r="D268" s="1" t="s">
        <v>150</v>
      </c>
      <c r="E268" s="1" t="s">
        <v>121</v>
      </c>
      <c r="F268" s="1" t="s">
        <v>150</v>
      </c>
      <c r="G268" s="1" t="s">
        <v>122</v>
      </c>
      <c r="H268" s="1" t="s">
        <v>123</v>
      </c>
      <c r="I268" s="1" t="s">
        <v>124</v>
      </c>
      <c r="J268" s="1" t="s">
        <v>125</v>
      </c>
    </row>
    <row r="269" spans="1:10" x14ac:dyDescent="0.25">
      <c r="A269" s="1" t="s">
        <v>184</v>
      </c>
      <c r="B269" s="1">
        <v>0</v>
      </c>
      <c r="C269" s="1" t="s">
        <v>156</v>
      </c>
      <c r="D269" s="1" t="s">
        <v>120</v>
      </c>
      <c r="E269" s="1" t="s">
        <v>121</v>
      </c>
      <c r="F269" s="1" t="s">
        <v>120</v>
      </c>
      <c r="G269" s="1" t="s">
        <v>122</v>
      </c>
      <c r="H269" s="1" t="s">
        <v>123</v>
      </c>
      <c r="I269" s="1" t="s">
        <v>124</v>
      </c>
      <c r="J269" s="1" t="s">
        <v>125</v>
      </c>
    </row>
    <row r="270" spans="1:10" x14ac:dyDescent="0.25">
      <c r="A270" s="1" t="s">
        <v>184</v>
      </c>
      <c r="B270" s="1">
        <v>0</v>
      </c>
      <c r="C270" s="1" t="s">
        <v>126</v>
      </c>
      <c r="D270" s="1" t="s">
        <v>159</v>
      </c>
      <c r="E270" s="1" t="s">
        <v>121</v>
      </c>
      <c r="F270" s="1" t="s">
        <v>160</v>
      </c>
      <c r="G270" s="1" t="s">
        <v>122</v>
      </c>
      <c r="H270" s="1" t="s">
        <v>123</v>
      </c>
      <c r="I270" s="1" t="s">
        <v>124</v>
      </c>
      <c r="J270" s="1" t="s">
        <v>125</v>
      </c>
    </row>
    <row r="271" spans="1:10" x14ac:dyDescent="0.25">
      <c r="A271" s="1" t="s">
        <v>184</v>
      </c>
      <c r="B271" s="1">
        <v>0</v>
      </c>
      <c r="C271" s="1" t="s">
        <v>155</v>
      </c>
      <c r="D271" s="1" t="s">
        <v>150</v>
      </c>
      <c r="E271" s="1" t="s">
        <v>121</v>
      </c>
      <c r="F271" s="1" t="s">
        <v>150</v>
      </c>
      <c r="G271" s="1" t="s">
        <v>122</v>
      </c>
      <c r="H271" s="1" t="s">
        <v>123</v>
      </c>
      <c r="I271" s="1" t="s">
        <v>124</v>
      </c>
      <c r="J271" s="1" t="s">
        <v>125</v>
      </c>
    </row>
    <row r="272" spans="1:10" x14ac:dyDescent="0.25">
      <c r="A272" s="1" t="s">
        <v>184</v>
      </c>
      <c r="B272" s="1">
        <v>0</v>
      </c>
      <c r="C272" s="1" t="s">
        <v>145</v>
      </c>
      <c r="D272" s="1" t="s">
        <v>163</v>
      </c>
      <c r="E272" s="1" t="s">
        <v>121</v>
      </c>
      <c r="F272" s="1" t="s">
        <v>163</v>
      </c>
      <c r="G272" s="1" t="s">
        <v>122</v>
      </c>
      <c r="H272" s="1" t="s">
        <v>123</v>
      </c>
      <c r="I272" s="1" t="s">
        <v>124</v>
      </c>
      <c r="J272" s="1" t="s">
        <v>125</v>
      </c>
    </row>
    <row r="273" spans="1:10" x14ac:dyDescent="0.25">
      <c r="A273" s="1" t="s">
        <v>184</v>
      </c>
      <c r="B273" s="1">
        <v>0</v>
      </c>
      <c r="C273" s="1" t="s">
        <v>126</v>
      </c>
      <c r="D273" s="1" t="s">
        <v>166</v>
      </c>
      <c r="E273" s="1" t="s">
        <v>121</v>
      </c>
      <c r="F273" s="1" t="s">
        <v>167</v>
      </c>
      <c r="G273" s="1" t="s">
        <v>122</v>
      </c>
      <c r="H273" s="1" t="s">
        <v>123</v>
      </c>
      <c r="I273" s="1" t="s">
        <v>124</v>
      </c>
      <c r="J273" s="1" t="s">
        <v>125</v>
      </c>
    </row>
    <row r="274" spans="1:10" x14ac:dyDescent="0.25">
      <c r="A274" s="1" t="s">
        <v>184</v>
      </c>
      <c r="B274" s="1">
        <v>0</v>
      </c>
      <c r="C274" s="1" t="s">
        <v>168</v>
      </c>
      <c r="D274" s="1" t="s">
        <v>129</v>
      </c>
      <c r="E274" s="1" t="s">
        <v>121</v>
      </c>
      <c r="F274" s="1" t="s">
        <v>129</v>
      </c>
      <c r="G274" s="1" t="s">
        <v>122</v>
      </c>
      <c r="H274" s="1" t="s">
        <v>123</v>
      </c>
      <c r="I274" s="1" t="s">
        <v>124</v>
      </c>
      <c r="J274" s="1" t="s">
        <v>125</v>
      </c>
    </row>
    <row r="275" spans="1:10" x14ac:dyDescent="0.25">
      <c r="A275" s="1" t="s">
        <v>184</v>
      </c>
      <c r="B275" s="1">
        <v>0</v>
      </c>
      <c r="C275" s="1" t="s">
        <v>169</v>
      </c>
      <c r="D275" s="1" t="s">
        <v>129</v>
      </c>
      <c r="E275" s="1" t="s">
        <v>121</v>
      </c>
      <c r="F275" s="1" t="s">
        <v>129</v>
      </c>
      <c r="G275" s="1" t="s">
        <v>122</v>
      </c>
      <c r="H275" s="1" t="s">
        <v>123</v>
      </c>
      <c r="I275" s="1" t="s">
        <v>124</v>
      </c>
      <c r="J275" s="1" t="s">
        <v>125</v>
      </c>
    </row>
    <row r="276" spans="1:10" x14ac:dyDescent="0.25">
      <c r="A276" s="1" t="s">
        <v>184</v>
      </c>
      <c r="B276" s="1">
        <v>0</v>
      </c>
      <c r="C276" s="1" t="s">
        <v>155</v>
      </c>
      <c r="D276" s="1" t="s">
        <v>163</v>
      </c>
      <c r="E276" s="1" t="s">
        <v>121</v>
      </c>
      <c r="F276" s="1" t="s">
        <v>163</v>
      </c>
      <c r="G276" s="1" t="s">
        <v>122</v>
      </c>
      <c r="H276" s="1" t="s">
        <v>123</v>
      </c>
      <c r="I276" s="1" t="s">
        <v>124</v>
      </c>
      <c r="J276" s="1" t="s">
        <v>125</v>
      </c>
    </row>
    <row r="277" spans="1:10" x14ac:dyDescent="0.25">
      <c r="A277" s="1" t="s">
        <v>184</v>
      </c>
      <c r="B277" s="1">
        <v>0</v>
      </c>
      <c r="C277" s="1" t="s">
        <v>158</v>
      </c>
      <c r="D277" s="1" t="s">
        <v>129</v>
      </c>
      <c r="E277" s="1" t="s">
        <v>121</v>
      </c>
      <c r="F277" s="1" t="s">
        <v>129</v>
      </c>
      <c r="G277" s="1" t="s">
        <v>122</v>
      </c>
      <c r="H277" s="1" t="s">
        <v>123</v>
      </c>
      <c r="I277" s="1" t="s">
        <v>124</v>
      </c>
      <c r="J277" s="1" t="s">
        <v>125</v>
      </c>
    </row>
    <row r="278" spans="1:10" x14ac:dyDescent="0.25">
      <c r="A278" s="1" t="s">
        <v>184</v>
      </c>
      <c r="B278" s="1">
        <v>0</v>
      </c>
      <c r="C278" s="1" t="s">
        <v>146</v>
      </c>
      <c r="D278" s="1" t="s">
        <v>163</v>
      </c>
      <c r="E278" s="1" t="s">
        <v>121</v>
      </c>
      <c r="F278" s="1" t="s">
        <v>163</v>
      </c>
      <c r="G278" s="1" t="s">
        <v>122</v>
      </c>
      <c r="H278" s="1" t="s">
        <v>123</v>
      </c>
      <c r="I278" s="1" t="s">
        <v>124</v>
      </c>
      <c r="J278" s="1" t="s">
        <v>125</v>
      </c>
    </row>
    <row r="279" spans="1:10" x14ac:dyDescent="0.25">
      <c r="A279" s="1" t="s">
        <v>184</v>
      </c>
      <c r="B279" s="1">
        <v>0</v>
      </c>
      <c r="C279" s="1" t="s">
        <v>140</v>
      </c>
      <c r="D279" s="1" t="s">
        <v>120</v>
      </c>
      <c r="E279" s="1" t="s">
        <v>121</v>
      </c>
      <c r="F279" s="1" t="s">
        <v>120</v>
      </c>
      <c r="G279" s="1" t="s">
        <v>122</v>
      </c>
      <c r="H279" s="1" t="s">
        <v>123</v>
      </c>
      <c r="I279" s="1" t="s">
        <v>124</v>
      </c>
      <c r="J279" s="1" t="s">
        <v>125</v>
      </c>
    </row>
    <row r="280" spans="1:10" x14ac:dyDescent="0.25">
      <c r="A280" s="1" t="s">
        <v>184</v>
      </c>
      <c r="B280" s="1">
        <v>0</v>
      </c>
      <c r="C280" s="1" t="s">
        <v>157</v>
      </c>
      <c r="D280" s="1" t="s">
        <v>150</v>
      </c>
      <c r="E280" s="1" t="s">
        <v>121</v>
      </c>
      <c r="F280" s="1" t="s">
        <v>150</v>
      </c>
      <c r="G280" s="1" t="s">
        <v>122</v>
      </c>
      <c r="H280" s="1" t="s">
        <v>123</v>
      </c>
      <c r="I280" s="1" t="s">
        <v>124</v>
      </c>
      <c r="J280" s="1" t="s">
        <v>125</v>
      </c>
    </row>
    <row r="281" spans="1:10" x14ac:dyDescent="0.25">
      <c r="A281" s="1" t="s">
        <v>184</v>
      </c>
      <c r="B281" s="1">
        <v>0</v>
      </c>
      <c r="C281" s="1" t="s">
        <v>139</v>
      </c>
      <c r="D281" s="1" t="s">
        <v>120</v>
      </c>
      <c r="E281" s="1" t="s">
        <v>121</v>
      </c>
      <c r="F281" s="1" t="s">
        <v>120</v>
      </c>
      <c r="G281" s="1" t="s">
        <v>122</v>
      </c>
      <c r="H281" s="1" t="s">
        <v>123</v>
      </c>
      <c r="I281" s="1" t="s">
        <v>124</v>
      </c>
      <c r="J281" s="1" t="s">
        <v>125</v>
      </c>
    </row>
    <row r="282" spans="1:10" x14ac:dyDescent="0.25">
      <c r="A282" s="1" t="s">
        <v>184</v>
      </c>
      <c r="B282" s="1">
        <v>0</v>
      </c>
      <c r="C282" s="1" t="s">
        <v>137</v>
      </c>
      <c r="D282" s="1" t="s">
        <v>150</v>
      </c>
      <c r="E282" s="1" t="s">
        <v>121</v>
      </c>
      <c r="F282" s="1" t="s">
        <v>150</v>
      </c>
      <c r="G282" s="1" t="s">
        <v>122</v>
      </c>
      <c r="H282" s="1" t="s">
        <v>123</v>
      </c>
      <c r="I282" s="1" t="s">
        <v>124</v>
      </c>
      <c r="J282" s="1" t="s">
        <v>125</v>
      </c>
    </row>
    <row r="283" spans="1:10" x14ac:dyDescent="0.25">
      <c r="A283" s="1" t="s">
        <v>184</v>
      </c>
      <c r="B283" s="1">
        <v>0</v>
      </c>
      <c r="C283" s="1" t="s">
        <v>136</v>
      </c>
      <c r="D283" s="1" t="s">
        <v>150</v>
      </c>
      <c r="E283" s="1" t="s">
        <v>121</v>
      </c>
      <c r="F283" s="1" t="s">
        <v>150</v>
      </c>
      <c r="G283" s="1" t="s">
        <v>122</v>
      </c>
      <c r="H283" s="1" t="s">
        <v>123</v>
      </c>
      <c r="I283" s="1" t="s">
        <v>124</v>
      </c>
      <c r="J283" s="1" t="s">
        <v>125</v>
      </c>
    </row>
    <row r="284" spans="1:10" x14ac:dyDescent="0.25">
      <c r="A284" s="1" t="s">
        <v>184</v>
      </c>
      <c r="B284" s="1">
        <v>0</v>
      </c>
      <c r="C284" s="1" t="s">
        <v>171</v>
      </c>
      <c r="D284" s="1" t="s">
        <v>150</v>
      </c>
      <c r="E284" s="1" t="s">
        <v>121</v>
      </c>
      <c r="F284" s="1" t="s">
        <v>150</v>
      </c>
      <c r="G284" s="1" t="s">
        <v>122</v>
      </c>
      <c r="H284" s="1" t="s">
        <v>123</v>
      </c>
      <c r="I284" s="1" t="s">
        <v>124</v>
      </c>
      <c r="J284" s="1" t="s">
        <v>125</v>
      </c>
    </row>
    <row r="285" spans="1:10" x14ac:dyDescent="0.25">
      <c r="A285" s="1" t="s">
        <v>184</v>
      </c>
      <c r="B285" s="1">
        <v>0</v>
      </c>
      <c r="C285" s="1" t="s">
        <v>146</v>
      </c>
      <c r="D285" s="1" t="s">
        <v>150</v>
      </c>
      <c r="E285" s="1" t="s">
        <v>121</v>
      </c>
      <c r="F285" s="1" t="s">
        <v>150</v>
      </c>
      <c r="G285" s="1" t="s">
        <v>122</v>
      </c>
      <c r="H285" s="1" t="s">
        <v>123</v>
      </c>
      <c r="I285" s="1" t="s">
        <v>124</v>
      </c>
      <c r="J285" s="1" t="s">
        <v>125</v>
      </c>
    </row>
    <row r="286" spans="1:10" x14ac:dyDescent="0.25">
      <c r="A286" s="1" t="s">
        <v>184</v>
      </c>
      <c r="B286" s="1">
        <v>0</v>
      </c>
      <c r="C286" s="1" t="s">
        <v>156</v>
      </c>
      <c r="D286" s="1" t="s">
        <v>150</v>
      </c>
      <c r="E286" s="1" t="s">
        <v>121</v>
      </c>
      <c r="F286" s="1" t="s">
        <v>150</v>
      </c>
      <c r="G286" s="1" t="s">
        <v>122</v>
      </c>
      <c r="H286" s="1" t="s">
        <v>123</v>
      </c>
      <c r="I286" s="1" t="s">
        <v>124</v>
      </c>
      <c r="J286" s="1" t="s">
        <v>125</v>
      </c>
    </row>
    <row r="287" spans="1:10" x14ac:dyDescent="0.25">
      <c r="A287" s="1" t="s">
        <v>184</v>
      </c>
      <c r="B287" s="1">
        <v>0</v>
      </c>
      <c r="C287" s="1" t="s">
        <v>164</v>
      </c>
      <c r="D287" s="1" t="s">
        <v>120</v>
      </c>
      <c r="E287" s="1" t="s">
        <v>121</v>
      </c>
      <c r="F287" s="1" t="s">
        <v>120</v>
      </c>
      <c r="G287" s="1" t="s">
        <v>122</v>
      </c>
      <c r="H287" s="1" t="s">
        <v>123</v>
      </c>
      <c r="I287" s="1" t="s">
        <v>124</v>
      </c>
      <c r="J287" s="1" t="s">
        <v>125</v>
      </c>
    </row>
    <row r="288" spans="1:10" x14ac:dyDescent="0.25">
      <c r="A288" s="1" t="s">
        <v>184</v>
      </c>
      <c r="B288" s="1">
        <v>0</v>
      </c>
      <c r="C288" s="1" t="s">
        <v>144</v>
      </c>
      <c r="D288" s="1" t="s">
        <v>150</v>
      </c>
      <c r="E288" s="1" t="s">
        <v>121</v>
      </c>
      <c r="F288" s="1" t="s">
        <v>150</v>
      </c>
      <c r="G288" s="1" t="s">
        <v>122</v>
      </c>
      <c r="H288" s="1" t="s">
        <v>123</v>
      </c>
      <c r="I288" s="1" t="s">
        <v>124</v>
      </c>
      <c r="J288" s="1" t="s">
        <v>125</v>
      </c>
    </row>
    <row r="289" spans="1:10" x14ac:dyDescent="0.25">
      <c r="A289" s="1" t="s">
        <v>184</v>
      </c>
      <c r="B289" s="1">
        <v>0</v>
      </c>
      <c r="C289" s="1" t="s">
        <v>157</v>
      </c>
      <c r="D289" s="1" t="s">
        <v>129</v>
      </c>
      <c r="E289" s="1" t="s">
        <v>121</v>
      </c>
      <c r="F289" s="1" t="s">
        <v>129</v>
      </c>
      <c r="G289" s="1" t="s">
        <v>122</v>
      </c>
      <c r="H289" s="1" t="s">
        <v>123</v>
      </c>
      <c r="I289" s="1" t="s">
        <v>124</v>
      </c>
      <c r="J289" s="1" t="s">
        <v>125</v>
      </c>
    </row>
    <row r="290" spans="1:10" x14ac:dyDescent="0.25">
      <c r="A290" s="1" t="s">
        <v>184</v>
      </c>
      <c r="B290" s="1">
        <v>0</v>
      </c>
      <c r="C290" s="1" t="s">
        <v>130</v>
      </c>
      <c r="D290" s="1" t="s">
        <v>163</v>
      </c>
      <c r="E290" s="1" t="s">
        <v>121</v>
      </c>
      <c r="F290" s="1" t="s">
        <v>163</v>
      </c>
      <c r="G290" s="1" t="s">
        <v>122</v>
      </c>
      <c r="H290" s="1" t="s">
        <v>123</v>
      </c>
      <c r="I290" s="1" t="s">
        <v>124</v>
      </c>
      <c r="J290" s="1" t="s">
        <v>125</v>
      </c>
    </row>
    <row r="291" spans="1:10" x14ac:dyDescent="0.25">
      <c r="A291" s="1" t="s">
        <v>184</v>
      </c>
      <c r="B291" s="1">
        <v>0</v>
      </c>
      <c r="C291" s="1" t="s">
        <v>155</v>
      </c>
      <c r="D291" s="1" t="s">
        <v>129</v>
      </c>
      <c r="E291" s="1" t="s">
        <v>121</v>
      </c>
      <c r="F291" s="1" t="s">
        <v>129</v>
      </c>
      <c r="G291" s="1" t="s">
        <v>122</v>
      </c>
      <c r="H291" s="1" t="s">
        <v>123</v>
      </c>
      <c r="I291" s="1" t="s">
        <v>124</v>
      </c>
      <c r="J291" s="1" t="s">
        <v>125</v>
      </c>
    </row>
    <row r="292" spans="1:10" x14ac:dyDescent="0.25">
      <c r="A292" s="1" t="s">
        <v>184</v>
      </c>
      <c r="B292" s="1">
        <v>0</v>
      </c>
      <c r="C292" s="1" t="s">
        <v>144</v>
      </c>
      <c r="D292" s="1" t="s">
        <v>129</v>
      </c>
      <c r="E292" s="1" t="s">
        <v>121</v>
      </c>
      <c r="F292" s="1" t="s">
        <v>129</v>
      </c>
      <c r="G292" s="1" t="s">
        <v>122</v>
      </c>
      <c r="H292" s="1" t="s">
        <v>123</v>
      </c>
      <c r="I292" s="1" t="s">
        <v>124</v>
      </c>
      <c r="J292" s="1" t="s">
        <v>125</v>
      </c>
    </row>
    <row r="293" spans="1:10" x14ac:dyDescent="0.25">
      <c r="A293" s="1" t="s">
        <v>184</v>
      </c>
      <c r="B293" s="1">
        <v>0</v>
      </c>
      <c r="C293" s="1" t="s">
        <v>126</v>
      </c>
      <c r="D293" s="1" t="s">
        <v>174</v>
      </c>
      <c r="E293" s="1" t="s">
        <v>121</v>
      </c>
      <c r="F293" s="1" t="s">
        <v>175</v>
      </c>
      <c r="G293" s="1" t="s">
        <v>122</v>
      </c>
      <c r="H293" s="1" t="s">
        <v>123</v>
      </c>
      <c r="I293" s="1" t="s">
        <v>124</v>
      </c>
      <c r="J293" s="1" t="s">
        <v>125</v>
      </c>
    </row>
    <row r="294" spans="1:10" x14ac:dyDescent="0.25">
      <c r="A294" s="1" t="s">
        <v>184</v>
      </c>
      <c r="B294" s="1">
        <v>0</v>
      </c>
      <c r="C294" s="1" t="s">
        <v>176</v>
      </c>
      <c r="D294" s="1" t="s">
        <v>129</v>
      </c>
      <c r="E294" s="1" t="s">
        <v>121</v>
      </c>
      <c r="F294" s="1" t="s">
        <v>129</v>
      </c>
      <c r="G294" s="1" t="s">
        <v>122</v>
      </c>
      <c r="H294" s="1" t="s">
        <v>123</v>
      </c>
      <c r="I294" s="1" t="s">
        <v>124</v>
      </c>
      <c r="J294" s="1" t="s">
        <v>125</v>
      </c>
    </row>
    <row r="295" spans="1:10" x14ac:dyDescent="0.25">
      <c r="A295" s="1" t="s">
        <v>184</v>
      </c>
      <c r="B295" s="1">
        <v>0</v>
      </c>
      <c r="C295" s="1" t="s">
        <v>158</v>
      </c>
      <c r="D295" s="1" t="s">
        <v>150</v>
      </c>
      <c r="E295" s="1" t="s">
        <v>121</v>
      </c>
      <c r="F295" s="1" t="s">
        <v>150</v>
      </c>
      <c r="G295" s="1" t="s">
        <v>122</v>
      </c>
      <c r="H295" s="1" t="s">
        <v>123</v>
      </c>
      <c r="I295" s="1" t="s">
        <v>124</v>
      </c>
      <c r="J295" s="1" t="s">
        <v>125</v>
      </c>
    </row>
    <row r="296" spans="1:10" x14ac:dyDescent="0.25">
      <c r="A296" s="1" t="s">
        <v>184</v>
      </c>
      <c r="B296" s="1">
        <v>0</v>
      </c>
      <c r="C296" s="1" t="s">
        <v>161</v>
      </c>
      <c r="D296" s="1" t="s">
        <v>150</v>
      </c>
      <c r="E296" s="1" t="s">
        <v>121</v>
      </c>
      <c r="F296" s="1" t="s">
        <v>150</v>
      </c>
      <c r="G296" s="1" t="s">
        <v>122</v>
      </c>
      <c r="H296" s="1" t="s">
        <v>123</v>
      </c>
      <c r="I296" s="1" t="s">
        <v>124</v>
      </c>
      <c r="J296" s="1" t="s">
        <v>125</v>
      </c>
    </row>
    <row r="297" spans="1:10" x14ac:dyDescent="0.25">
      <c r="A297" s="1" t="s">
        <v>184</v>
      </c>
      <c r="B297" s="1">
        <v>0</v>
      </c>
      <c r="C297" s="1" t="s">
        <v>147</v>
      </c>
      <c r="D297" s="1" t="s">
        <v>150</v>
      </c>
      <c r="E297" s="1" t="s">
        <v>121</v>
      </c>
      <c r="F297" s="1" t="s">
        <v>150</v>
      </c>
      <c r="G297" s="1" t="s">
        <v>122</v>
      </c>
      <c r="H297" s="1" t="s">
        <v>123</v>
      </c>
      <c r="I297" s="1" t="s">
        <v>124</v>
      </c>
      <c r="J297" s="1" t="s">
        <v>125</v>
      </c>
    </row>
    <row r="298" spans="1:10" x14ac:dyDescent="0.25">
      <c r="A298" s="1" t="s">
        <v>184</v>
      </c>
      <c r="B298" s="1">
        <v>0</v>
      </c>
      <c r="C298" s="1" t="s">
        <v>130</v>
      </c>
      <c r="D298" s="1" t="s">
        <v>150</v>
      </c>
      <c r="E298" s="1" t="s">
        <v>121</v>
      </c>
      <c r="F298" s="1" t="s">
        <v>150</v>
      </c>
      <c r="G298" s="1" t="s">
        <v>122</v>
      </c>
      <c r="H298" s="1" t="s">
        <v>123</v>
      </c>
      <c r="I298" s="1" t="s">
        <v>124</v>
      </c>
      <c r="J298" s="1" t="s">
        <v>125</v>
      </c>
    </row>
    <row r="299" spans="1:10" x14ac:dyDescent="0.25">
      <c r="A299" s="1" t="s">
        <v>184</v>
      </c>
      <c r="B299" s="1">
        <v>0</v>
      </c>
      <c r="C299" s="1" t="s">
        <v>136</v>
      </c>
      <c r="D299" s="1" t="s">
        <v>120</v>
      </c>
      <c r="E299" s="1" t="s">
        <v>121</v>
      </c>
      <c r="F299" s="1" t="s">
        <v>120</v>
      </c>
      <c r="G299" s="1" t="s">
        <v>122</v>
      </c>
      <c r="H299" s="1" t="s">
        <v>123</v>
      </c>
      <c r="I299" s="1" t="s">
        <v>124</v>
      </c>
      <c r="J299" s="1" t="s">
        <v>125</v>
      </c>
    </row>
    <row r="300" spans="1:10" x14ac:dyDescent="0.25">
      <c r="A300" s="1" t="s">
        <v>184</v>
      </c>
      <c r="B300" s="1">
        <v>0</v>
      </c>
      <c r="C300" s="1" t="s">
        <v>130</v>
      </c>
      <c r="D300" s="1" t="s">
        <v>120</v>
      </c>
      <c r="E300" s="1" t="s">
        <v>121</v>
      </c>
      <c r="F300" s="1" t="s">
        <v>120</v>
      </c>
      <c r="G300" s="1" t="s">
        <v>122</v>
      </c>
      <c r="H300" s="1" t="s">
        <v>123</v>
      </c>
      <c r="I300" s="1" t="s">
        <v>124</v>
      </c>
      <c r="J300" s="1" t="s">
        <v>125</v>
      </c>
    </row>
    <row r="301" spans="1:10" x14ac:dyDescent="0.25">
      <c r="A301" s="1" t="s">
        <v>184</v>
      </c>
      <c r="B301" s="1">
        <v>0</v>
      </c>
      <c r="C301" s="1" t="s">
        <v>119</v>
      </c>
      <c r="D301" s="1" t="s">
        <v>129</v>
      </c>
      <c r="E301" s="1" t="s">
        <v>121</v>
      </c>
      <c r="F301" s="1" t="s">
        <v>129</v>
      </c>
      <c r="G301" s="1" t="s">
        <v>122</v>
      </c>
      <c r="H301" s="1" t="s">
        <v>123</v>
      </c>
      <c r="I301" s="1" t="s">
        <v>124</v>
      </c>
      <c r="J301" s="1" t="s">
        <v>125</v>
      </c>
    </row>
    <row r="302" spans="1:10" x14ac:dyDescent="0.25">
      <c r="A302" s="1" t="s">
        <v>184</v>
      </c>
      <c r="B302" s="1">
        <v>0</v>
      </c>
      <c r="C302" s="1" t="s">
        <v>161</v>
      </c>
      <c r="D302" s="1" t="s">
        <v>120</v>
      </c>
      <c r="E302" s="1" t="s">
        <v>121</v>
      </c>
      <c r="F302" s="1" t="s">
        <v>120</v>
      </c>
      <c r="G302" s="1" t="s">
        <v>122</v>
      </c>
      <c r="H302" s="1" t="s">
        <v>123</v>
      </c>
      <c r="I302" s="1" t="s">
        <v>124</v>
      </c>
      <c r="J302" s="1" t="s">
        <v>125</v>
      </c>
    </row>
    <row r="303" spans="1:10" x14ac:dyDescent="0.25">
      <c r="A303" s="1" t="s">
        <v>184</v>
      </c>
      <c r="B303" s="1">
        <v>0</v>
      </c>
      <c r="C303" s="1" t="s">
        <v>165</v>
      </c>
      <c r="D303" s="1" t="s">
        <v>120</v>
      </c>
      <c r="E303" s="1" t="s">
        <v>121</v>
      </c>
      <c r="F303" s="1" t="s">
        <v>120</v>
      </c>
      <c r="G303" s="1" t="s">
        <v>122</v>
      </c>
      <c r="H303" s="1" t="s">
        <v>123</v>
      </c>
      <c r="I303" s="1" t="s">
        <v>124</v>
      </c>
      <c r="J303" s="1" t="s">
        <v>125</v>
      </c>
    </row>
    <row r="304" spans="1:10" x14ac:dyDescent="0.25">
      <c r="A304" s="1" t="s">
        <v>184</v>
      </c>
      <c r="B304" s="1">
        <v>0</v>
      </c>
      <c r="C304" s="1" t="s">
        <v>177</v>
      </c>
      <c r="D304" s="1" t="s">
        <v>129</v>
      </c>
      <c r="E304" s="1" t="s">
        <v>121</v>
      </c>
      <c r="F304" s="1" t="s">
        <v>129</v>
      </c>
      <c r="G304" s="1" t="s">
        <v>122</v>
      </c>
      <c r="H304" s="1" t="s">
        <v>123</v>
      </c>
      <c r="I304" s="1" t="s">
        <v>124</v>
      </c>
      <c r="J304" s="1" t="s">
        <v>125</v>
      </c>
    </row>
    <row r="305" spans="1:10" x14ac:dyDescent="0.25">
      <c r="A305" s="1" t="s">
        <v>184</v>
      </c>
      <c r="B305" s="1">
        <v>0</v>
      </c>
      <c r="C305" s="1" t="s">
        <v>165</v>
      </c>
      <c r="D305" s="1" t="s">
        <v>150</v>
      </c>
      <c r="E305" s="1" t="s">
        <v>121</v>
      </c>
      <c r="F305" s="1" t="s">
        <v>150</v>
      </c>
      <c r="G305" s="1" t="s">
        <v>122</v>
      </c>
      <c r="H305" s="1" t="s">
        <v>123</v>
      </c>
      <c r="I305" s="1" t="s">
        <v>124</v>
      </c>
      <c r="J305" s="1" t="s">
        <v>125</v>
      </c>
    </row>
    <row r="306" spans="1:10" x14ac:dyDescent="0.25">
      <c r="A306" s="1" t="s">
        <v>184</v>
      </c>
      <c r="B306" s="1">
        <v>0</v>
      </c>
      <c r="C306" s="1" t="s">
        <v>173</v>
      </c>
      <c r="D306" s="1" t="s">
        <v>150</v>
      </c>
      <c r="E306" s="1" t="s">
        <v>121</v>
      </c>
      <c r="F306" s="1" t="s">
        <v>150</v>
      </c>
      <c r="G306" s="1" t="s">
        <v>122</v>
      </c>
      <c r="H306" s="1" t="s">
        <v>123</v>
      </c>
      <c r="I306" s="1" t="s">
        <v>124</v>
      </c>
      <c r="J306" s="1" t="s">
        <v>125</v>
      </c>
    </row>
    <row r="307" spans="1:10" x14ac:dyDescent="0.25">
      <c r="A307" s="1" t="s">
        <v>184</v>
      </c>
      <c r="B307" s="1">
        <v>0</v>
      </c>
      <c r="C307" s="1" t="s">
        <v>153</v>
      </c>
      <c r="D307" s="1" t="s">
        <v>129</v>
      </c>
      <c r="E307" s="1" t="s">
        <v>121</v>
      </c>
      <c r="F307" s="1" t="s">
        <v>129</v>
      </c>
      <c r="G307" s="1" t="s">
        <v>122</v>
      </c>
      <c r="H307" s="1" t="s">
        <v>123</v>
      </c>
      <c r="I307" s="1" t="s">
        <v>124</v>
      </c>
      <c r="J307" s="1" t="s">
        <v>125</v>
      </c>
    </row>
    <row r="308" spans="1:10" x14ac:dyDescent="0.25">
      <c r="A308" s="1" t="s">
        <v>184</v>
      </c>
      <c r="B308" s="1">
        <v>0</v>
      </c>
      <c r="C308" s="1" t="s">
        <v>126</v>
      </c>
      <c r="D308" s="1" t="s">
        <v>178</v>
      </c>
      <c r="E308" s="1" t="s">
        <v>121</v>
      </c>
      <c r="F308" s="1" t="s">
        <v>179</v>
      </c>
      <c r="G308" s="1" t="s">
        <v>122</v>
      </c>
      <c r="H308" s="1" t="s">
        <v>123</v>
      </c>
      <c r="I308" s="1" t="s">
        <v>124</v>
      </c>
      <c r="J308" s="1" t="s">
        <v>125</v>
      </c>
    </row>
    <row r="309" spans="1:10" x14ac:dyDescent="0.25">
      <c r="A309" s="1" t="s">
        <v>184</v>
      </c>
      <c r="B309" s="1">
        <v>0</v>
      </c>
      <c r="C309" s="1" t="s">
        <v>157</v>
      </c>
      <c r="D309" s="1" t="s">
        <v>120</v>
      </c>
      <c r="E309" s="1" t="s">
        <v>121</v>
      </c>
      <c r="F309" s="1" t="s">
        <v>120</v>
      </c>
      <c r="G309" s="1" t="s">
        <v>122</v>
      </c>
      <c r="H309" s="1" t="s">
        <v>123</v>
      </c>
      <c r="I309" s="1" t="s">
        <v>124</v>
      </c>
      <c r="J309" s="1" t="s">
        <v>125</v>
      </c>
    </row>
    <row r="310" spans="1:10" x14ac:dyDescent="0.25">
      <c r="A310" s="1" t="s">
        <v>184</v>
      </c>
      <c r="B310" s="1">
        <v>0</v>
      </c>
      <c r="C310" s="1" t="s">
        <v>154</v>
      </c>
      <c r="D310" s="1" t="s">
        <v>129</v>
      </c>
      <c r="E310" s="1" t="s">
        <v>121</v>
      </c>
      <c r="F310" s="1" t="s">
        <v>129</v>
      </c>
      <c r="G310" s="1" t="s">
        <v>122</v>
      </c>
      <c r="H310" s="1" t="s">
        <v>123</v>
      </c>
      <c r="I310" s="1" t="s">
        <v>124</v>
      </c>
      <c r="J310" s="1" t="s">
        <v>125</v>
      </c>
    </row>
    <row r="311" spans="1:10" x14ac:dyDescent="0.25">
      <c r="A311" s="1" t="s">
        <v>184</v>
      </c>
      <c r="B311" s="1">
        <v>0</v>
      </c>
      <c r="C311" s="1" t="s">
        <v>165</v>
      </c>
      <c r="D311" s="1" t="s">
        <v>163</v>
      </c>
      <c r="E311" s="1" t="s">
        <v>121</v>
      </c>
      <c r="F311" s="1" t="s">
        <v>163</v>
      </c>
      <c r="G311" s="1" t="s">
        <v>122</v>
      </c>
      <c r="H311" s="1" t="s">
        <v>123</v>
      </c>
      <c r="I311" s="1" t="s">
        <v>124</v>
      </c>
      <c r="J311" s="1" t="s">
        <v>125</v>
      </c>
    </row>
    <row r="312" spans="1:10" x14ac:dyDescent="0.25">
      <c r="A312" s="1" t="s">
        <v>184</v>
      </c>
      <c r="B312" s="1">
        <v>0</v>
      </c>
      <c r="C312" s="1" t="s">
        <v>140</v>
      </c>
      <c r="D312" s="1" t="s">
        <v>150</v>
      </c>
      <c r="E312" s="1" t="s">
        <v>121</v>
      </c>
      <c r="F312" s="1" t="s">
        <v>150</v>
      </c>
      <c r="G312" s="1" t="s">
        <v>122</v>
      </c>
      <c r="H312" s="1" t="s">
        <v>123</v>
      </c>
      <c r="I312" s="1" t="s">
        <v>124</v>
      </c>
      <c r="J312" s="1" t="s">
        <v>125</v>
      </c>
    </row>
    <row r="313" spans="1:10" x14ac:dyDescent="0.25">
      <c r="A313" s="1" t="s">
        <v>184</v>
      </c>
      <c r="B313" s="1">
        <v>0</v>
      </c>
      <c r="C313" s="1" t="s">
        <v>173</v>
      </c>
      <c r="D313" s="1" t="s">
        <v>129</v>
      </c>
      <c r="E313" s="1" t="s">
        <v>121</v>
      </c>
      <c r="F313" s="1" t="s">
        <v>129</v>
      </c>
      <c r="G313" s="1" t="s">
        <v>122</v>
      </c>
      <c r="H313" s="1" t="s">
        <v>123</v>
      </c>
      <c r="I313" s="1" t="s">
        <v>124</v>
      </c>
      <c r="J313" s="1" t="s">
        <v>125</v>
      </c>
    </row>
    <row r="314" spans="1:10" x14ac:dyDescent="0.25">
      <c r="A314" s="1" t="s">
        <v>184</v>
      </c>
      <c r="B314" s="1">
        <v>0</v>
      </c>
      <c r="C314" s="1" t="s">
        <v>180</v>
      </c>
      <c r="D314" s="1" t="s">
        <v>129</v>
      </c>
      <c r="E314" s="1" t="s">
        <v>121</v>
      </c>
      <c r="F314" s="1" t="s">
        <v>129</v>
      </c>
      <c r="G314" s="1" t="s">
        <v>122</v>
      </c>
      <c r="H314" s="1" t="s">
        <v>123</v>
      </c>
      <c r="I314" s="1" t="s">
        <v>124</v>
      </c>
      <c r="J314" s="1" t="s">
        <v>125</v>
      </c>
    </row>
    <row r="315" spans="1:10" x14ac:dyDescent="0.25">
      <c r="A315" s="1" t="s">
        <v>184</v>
      </c>
      <c r="B315" s="1">
        <v>0</v>
      </c>
      <c r="C315" s="1" t="s">
        <v>148</v>
      </c>
      <c r="D315" s="1" t="s">
        <v>129</v>
      </c>
      <c r="E315" s="1" t="s">
        <v>121</v>
      </c>
      <c r="F315" s="1" t="s">
        <v>129</v>
      </c>
      <c r="G315" s="1" t="s">
        <v>122</v>
      </c>
      <c r="H315" s="1" t="s">
        <v>123</v>
      </c>
      <c r="I315" s="1" t="s">
        <v>124</v>
      </c>
      <c r="J315" s="1" t="s">
        <v>125</v>
      </c>
    </row>
    <row r="316" spans="1:10" x14ac:dyDescent="0.25">
      <c r="A316" s="1" t="s">
        <v>184</v>
      </c>
      <c r="B316" s="1">
        <v>0</v>
      </c>
      <c r="C316" s="1" t="s">
        <v>172</v>
      </c>
      <c r="D316" s="1" t="s">
        <v>129</v>
      </c>
      <c r="E316" s="1" t="s">
        <v>121</v>
      </c>
      <c r="F316" s="1" t="s">
        <v>129</v>
      </c>
      <c r="G316" s="1" t="s">
        <v>122</v>
      </c>
      <c r="H316" s="1" t="s">
        <v>123</v>
      </c>
      <c r="I316" s="1" t="s">
        <v>124</v>
      </c>
      <c r="J316" s="1" t="s">
        <v>125</v>
      </c>
    </row>
    <row r="317" spans="1:10" x14ac:dyDescent="0.25">
      <c r="A317" s="1" t="s">
        <v>184</v>
      </c>
      <c r="B317" s="1">
        <v>0</v>
      </c>
      <c r="C317" s="1" t="s">
        <v>145</v>
      </c>
      <c r="D317" s="1" t="s">
        <v>150</v>
      </c>
      <c r="E317" s="1" t="s">
        <v>121</v>
      </c>
      <c r="F317" s="1" t="s">
        <v>150</v>
      </c>
      <c r="G317" s="1" t="s">
        <v>122</v>
      </c>
      <c r="H317" s="1" t="s">
        <v>123</v>
      </c>
      <c r="I317" s="1" t="s">
        <v>124</v>
      </c>
      <c r="J317" s="1" t="s">
        <v>125</v>
      </c>
    </row>
    <row r="318" spans="1:10" x14ac:dyDescent="0.25">
      <c r="A318" s="1" t="s">
        <v>184</v>
      </c>
      <c r="B318" s="1">
        <v>0</v>
      </c>
      <c r="C318" s="1" t="s">
        <v>164</v>
      </c>
      <c r="D318" s="1" t="s">
        <v>150</v>
      </c>
      <c r="E318" s="1" t="s">
        <v>121</v>
      </c>
      <c r="F318" s="1" t="s">
        <v>150</v>
      </c>
      <c r="G318" s="1" t="s">
        <v>122</v>
      </c>
      <c r="H318" s="1" t="s">
        <v>123</v>
      </c>
      <c r="I318" s="1" t="s">
        <v>124</v>
      </c>
      <c r="J318" s="1" t="s">
        <v>125</v>
      </c>
    </row>
    <row r="319" spans="1:10" x14ac:dyDescent="0.25">
      <c r="A319" s="1" t="s">
        <v>184</v>
      </c>
      <c r="B319" s="1">
        <v>0</v>
      </c>
      <c r="C319" s="1" t="s">
        <v>147</v>
      </c>
      <c r="D319" s="1" t="s">
        <v>129</v>
      </c>
      <c r="E319" s="1" t="s">
        <v>121</v>
      </c>
      <c r="F319" s="1" t="s">
        <v>129</v>
      </c>
      <c r="G319" s="1" t="s">
        <v>122</v>
      </c>
      <c r="H319" s="1" t="s">
        <v>123</v>
      </c>
      <c r="I319" s="1" t="s">
        <v>124</v>
      </c>
      <c r="J319" s="1" t="s">
        <v>125</v>
      </c>
    </row>
    <row r="320" spans="1:10" x14ac:dyDescent="0.25">
      <c r="A320" s="1" t="s">
        <v>184</v>
      </c>
      <c r="B320" s="1">
        <v>0</v>
      </c>
      <c r="C320" s="1" t="s">
        <v>147</v>
      </c>
      <c r="D320" s="1" t="s">
        <v>120</v>
      </c>
      <c r="E320" s="1" t="s">
        <v>121</v>
      </c>
      <c r="F320" s="1" t="s">
        <v>120</v>
      </c>
      <c r="G320" s="1" t="s">
        <v>122</v>
      </c>
      <c r="H320" s="1" t="s">
        <v>123</v>
      </c>
      <c r="I320" s="1" t="s">
        <v>124</v>
      </c>
      <c r="J320" s="1" t="s">
        <v>125</v>
      </c>
    </row>
    <row r="321" spans="1:10" x14ac:dyDescent="0.25">
      <c r="A321" s="1" t="s">
        <v>184</v>
      </c>
      <c r="B321" s="1">
        <v>0</v>
      </c>
      <c r="C321" s="1" t="s">
        <v>155</v>
      </c>
      <c r="D321" s="1" t="s">
        <v>120</v>
      </c>
      <c r="E321" s="1" t="s">
        <v>121</v>
      </c>
      <c r="F321" s="1" t="s">
        <v>120</v>
      </c>
      <c r="G321" s="1" t="s">
        <v>122</v>
      </c>
      <c r="H321" s="1" t="s">
        <v>123</v>
      </c>
      <c r="I321" s="1" t="s">
        <v>124</v>
      </c>
      <c r="J321" s="1" t="s">
        <v>125</v>
      </c>
    </row>
    <row r="322" spans="1:10" x14ac:dyDescent="0.25">
      <c r="A322" s="1" t="s">
        <v>185</v>
      </c>
      <c r="B322" s="1">
        <v>0</v>
      </c>
      <c r="C322" s="1" t="s">
        <v>119</v>
      </c>
      <c r="D322" s="1" t="s">
        <v>120</v>
      </c>
      <c r="E322" s="1" t="s">
        <v>121</v>
      </c>
      <c r="F322" s="1" t="s">
        <v>120</v>
      </c>
      <c r="G322" s="1" t="s">
        <v>122</v>
      </c>
      <c r="H322" s="1" t="s">
        <v>123</v>
      </c>
      <c r="I322" s="1" t="s">
        <v>124</v>
      </c>
      <c r="J322" s="1" t="s">
        <v>125</v>
      </c>
    </row>
    <row r="323" spans="1:10" x14ac:dyDescent="0.25">
      <c r="A323" s="1" t="s">
        <v>185</v>
      </c>
      <c r="B323" s="1">
        <v>0</v>
      </c>
      <c r="C323" s="1" t="s">
        <v>126</v>
      </c>
      <c r="D323" s="1" t="s">
        <v>127</v>
      </c>
      <c r="E323" s="1" t="s">
        <v>121</v>
      </c>
      <c r="F323" s="1" t="s">
        <v>127</v>
      </c>
      <c r="G323" s="1" t="s">
        <v>122</v>
      </c>
      <c r="H323" s="1" t="s">
        <v>123</v>
      </c>
      <c r="I323" s="1" t="s">
        <v>124</v>
      </c>
      <c r="J323" s="1" t="s">
        <v>125</v>
      </c>
    </row>
    <row r="324" spans="1:10" x14ac:dyDescent="0.25">
      <c r="A324" s="1" t="s">
        <v>185</v>
      </c>
      <c r="B324" s="1">
        <v>0</v>
      </c>
      <c r="C324" s="1" t="s">
        <v>128</v>
      </c>
      <c r="D324" s="1" t="s">
        <v>129</v>
      </c>
      <c r="E324" s="1" t="s">
        <v>121</v>
      </c>
      <c r="F324" s="1" t="s">
        <v>129</v>
      </c>
      <c r="G324" s="1" t="s">
        <v>122</v>
      </c>
      <c r="H324" s="1" t="s">
        <v>123</v>
      </c>
      <c r="I324" s="1" t="s">
        <v>124</v>
      </c>
      <c r="J324" s="1" t="s">
        <v>125</v>
      </c>
    </row>
    <row r="325" spans="1:10" x14ac:dyDescent="0.25">
      <c r="A325" s="1" t="s">
        <v>185</v>
      </c>
      <c r="B325" s="1">
        <v>0</v>
      </c>
      <c r="C325" s="1" t="s">
        <v>136</v>
      </c>
      <c r="D325" s="1" t="s">
        <v>129</v>
      </c>
      <c r="E325" s="1" t="s">
        <v>121</v>
      </c>
      <c r="F325" s="1" t="s">
        <v>129</v>
      </c>
      <c r="G325" s="1" t="s">
        <v>122</v>
      </c>
      <c r="H325" s="1" t="s">
        <v>123</v>
      </c>
      <c r="I325" s="1" t="s">
        <v>124</v>
      </c>
      <c r="J325" s="1" t="s">
        <v>125</v>
      </c>
    </row>
    <row r="326" spans="1:10" x14ac:dyDescent="0.25">
      <c r="A326" s="1" t="s">
        <v>185</v>
      </c>
      <c r="B326" s="1">
        <v>0</v>
      </c>
      <c r="C326" s="1" t="s">
        <v>139</v>
      </c>
      <c r="D326" s="1" t="s">
        <v>129</v>
      </c>
      <c r="E326" s="1" t="s">
        <v>121</v>
      </c>
      <c r="F326" s="1" t="s">
        <v>129</v>
      </c>
      <c r="G326" s="1" t="s">
        <v>122</v>
      </c>
      <c r="H326" s="1" t="s">
        <v>123</v>
      </c>
      <c r="I326" s="1" t="s">
        <v>124</v>
      </c>
      <c r="J326" s="1" t="s">
        <v>125</v>
      </c>
    </row>
    <row r="327" spans="1:10" x14ac:dyDescent="0.25">
      <c r="A327" s="1" t="s">
        <v>185</v>
      </c>
      <c r="B327" s="1">
        <v>0</v>
      </c>
      <c r="C327" s="1" t="s">
        <v>141</v>
      </c>
      <c r="D327" s="1" t="s">
        <v>129</v>
      </c>
      <c r="E327" s="1" t="s">
        <v>121</v>
      </c>
      <c r="F327" s="1" t="s">
        <v>129</v>
      </c>
      <c r="G327" s="1" t="s">
        <v>122</v>
      </c>
      <c r="H327" s="1" t="s">
        <v>123</v>
      </c>
      <c r="I327" s="1" t="s">
        <v>124</v>
      </c>
      <c r="J327" s="1" t="s">
        <v>125</v>
      </c>
    </row>
    <row r="328" spans="1:10" x14ac:dyDescent="0.25">
      <c r="A328" s="1" t="s">
        <v>185</v>
      </c>
      <c r="B328" s="1">
        <v>0</v>
      </c>
      <c r="C328" s="1" t="s">
        <v>144</v>
      </c>
      <c r="D328" s="1" t="s">
        <v>120</v>
      </c>
      <c r="E328" s="1" t="s">
        <v>121</v>
      </c>
      <c r="F328" s="1" t="s">
        <v>120</v>
      </c>
      <c r="G328" s="1" t="s">
        <v>122</v>
      </c>
      <c r="H328" s="1" t="s">
        <v>123</v>
      </c>
      <c r="I328" s="1" t="s">
        <v>124</v>
      </c>
      <c r="J328" s="1" t="s">
        <v>125</v>
      </c>
    </row>
    <row r="329" spans="1:10" x14ac:dyDescent="0.25">
      <c r="A329" s="1" t="s">
        <v>185</v>
      </c>
      <c r="B329" s="1">
        <v>0</v>
      </c>
      <c r="C329" s="1" t="s">
        <v>145</v>
      </c>
      <c r="D329" s="1" t="s">
        <v>120</v>
      </c>
      <c r="E329" s="1" t="s">
        <v>121</v>
      </c>
      <c r="F329" s="1" t="s">
        <v>120</v>
      </c>
      <c r="G329" s="1" t="s">
        <v>122</v>
      </c>
      <c r="H329" s="1" t="s">
        <v>123</v>
      </c>
      <c r="I329" s="1" t="s">
        <v>124</v>
      </c>
      <c r="J329" s="1" t="s">
        <v>125</v>
      </c>
    </row>
    <row r="330" spans="1:10" x14ac:dyDescent="0.25">
      <c r="A330" s="1" t="s">
        <v>185</v>
      </c>
      <c r="B330" s="1">
        <v>0</v>
      </c>
      <c r="C330" s="1" t="s">
        <v>146</v>
      </c>
      <c r="D330" s="1" t="s">
        <v>120</v>
      </c>
      <c r="E330" s="1" t="s">
        <v>121</v>
      </c>
      <c r="F330" s="1" t="s">
        <v>120</v>
      </c>
      <c r="G330" s="1" t="s">
        <v>122</v>
      </c>
      <c r="H330" s="1" t="s">
        <v>123</v>
      </c>
      <c r="I330" s="1" t="s">
        <v>124</v>
      </c>
      <c r="J330" s="1" t="s">
        <v>125</v>
      </c>
    </row>
    <row r="331" spans="1:10" x14ac:dyDescent="0.25">
      <c r="A331" s="1" t="s">
        <v>185</v>
      </c>
      <c r="B331" s="1">
        <v>0</v>
      </c>
      <c r="C331" s="1" t="s">
        <v>149</v>
      </c>
      <c r="D331" s="1" t="s">
        <v>129</v>
      </c>
      <c r="E331" s="1" t="s">
        <v>121</v>
      </c>
      <c r="F331" s="1" t="s">
        <v>129</v>
      </c>
      <c r="G331" s="1" t="s">
        <v>122</v>
      </c>
      <c r="H331" s="1" t="s">
        <v>123</v>
      </c>
      <c r="I331" s="1" t="s">
        <v>124</v>
      </c>
      <c r="J331" s="1" t="s">
        <v>125</v>
      </c>
    </row>
    <row r="332" spans="1:10" x14ac:dyDescent="0.25">
      <c r="A332" s="1" t="s">
        <v>185</v>
      </c>
      <c r="B332" s="1">
        <v>0</v>
      </c>
      <c r="C332" s="1" t="s">
        <v>143</v>
      </c>
      <c r="D332" s="1" t="s">
        <v>150</v>
      </c>
      <c r="E332" s="1" t="s">
        <v>121</v>
      </c>
      <c r="F332" s="1" t="s">
        <v>150</v>
      </c>
      <c r="G332" s="1" t="s">
        <v>122</v>
      </c>
      <c r="H332" s="1" t="s">
        <v>123</v>
      </c>
      <c r="I332" s="1" t="s">
        <v>124</v>
      </c>
      <c r="J332" s="1" t="s">
        <v>125</v>
      </c>
    </row>
    <row r="333" spans="1:10" x14ac:dyDescent="0.25">
      <c r="A333" s="1" t="s">
        <v>185</v>
      </c>
      <c r="B333" s="1">
        <v>0</v>
      </c>
      <c r="C333" s="1" t="s">
        <v>156</v>
      </c>
      <c r="D333" s="1" t="s">
        <v>120</v>
      </c>
      <c r="E333" s="1" t="s">
        <v>121</v>
      </c>
      <c r="F333" s="1" t="s">
        <v>120</v>
      </c>
      <c r="G333" s="1" t="s">
        <v>122</v>
      </c>
      <c r="H333" s="1" t="s">
        <v>123</v>
      </c>
      <c r="I333" s="1" t="s">
        <v>124</v>
      </c>
      <c r="J333" s="1" t="s">
        <v>125</v>
      </c>
    </row>
    <row r="334" spans="1:10" x14ac:dyDescent="0.25">
      <c r="A334" s="1" t="s">
        <v>185</v>
      </c>
      <c r="B334" s="1">
        <v>0</v>
      </c>
      <c r="C334" s="1" t="s">
        <v>126</v>
      </c>
      <c r="D334" s="1" t="s">
        <v>159</v>
      </c>
      <c r="E334" s="1" t="s">
        <v>121</v>
      </c>
      <c r="F334" s="1" t="s">
        <v>160</v>
      </c>
      <c r="G334" s="1" t="s">
        <v>122</v>
      </c>
      <c r="H334" s="1" t="s">
        <v>123</v>
      </c>
      <c r="I334" s="1" t="s">
        <v>124</v>
      </c>
      <c r="J334" s="1" t="s">
        <v>125</v>
      </c>
    </row>
    <row r="335" spans="1:10" x14ac:dyDescent="0.25">
      <c r="A335" s="1" t="s">
        <v>185</v>
      </c>
      <c r="B335" s="1">
        <v>0</v>
      </c>
      <c r="C335" s="1" t="s">
        <v>155</v>
      </c>
      <c r="D335" s="1" t="s">
        <v>150</v>
      </c>
      <c r="E335" s="1" t="s">
        <v>121</v>
      </c>
      <c r="F335" s="1" t="s">
        <v>150</v>
      </c>
      <c r="G335" s="1" t="s">
        <v>122</v>
      </c>
      <c r="H335" s="1" t="s">
        <v>123</v>
      </c>
      <c r="I335" s="1" t="s">
        <v>124</v>
      </c>
      <c r="J335" s="1" t="s">
        <v>125</v>
      </c>
    </row>
    <row r="336" spans="1:10" x14ac:dyDescent="0.25">
      <c r="A336" s="1" t="s">
        <v>185</v>
      </c>
      <c r="B336" s="1">
        <v>0</v>
      </c>
      <c r="C336" s="1" t="s">
        <v>145</v>
      </c>
      <c r="D336" s="1" t="s">
        <v>163</v>
      </c>
      <c r="E336" s="1" t="s">
        <v>121</v>
      </c>
      <c r="F336" s="1" t="s">
        <v>163</v>
      </c>
      <c r="G336" s="1" t="s">
        <v>122</v>
      </c>
      <c r="H336" s="1" t="s">
        <v>123</v>
      </c>
      <c r="I336" s="1" t="s">
        <v>124</v>
      </c>
      <c r="J336" s="1" t="s">
        <v>125</v>
      </c>
    </row>
    <row r="337" spans="1:10" x14ac:dyDescent="0.25">
      <c r="A337" s="1" t="s">
        <v>185</v>
      </c>
      <c r="B337" s="1">
        <v>0</v>
      </c>
      <c r="C337" s="1" t="s">
        <v>126</v>
      </c>
      <c r="D337" s="1" t="s">
        <v>166</v>
      </c>
      <c r="E337" s="1" t="s">
        <v>121</v>
      </c>
      <c r="F337" s="1" t="s">
        <v>167</v>
      </c>
      <c r="G337" s="1" t="s">
        <v>122</v>
      </c>
      <c r="H337" s="1" t="s">
        <v>123</v>
      </c>
      <c r="I337" s="1" t="s">
        <v>124</v>
      </c>
      <c r="J337" s="1" t="s">
        <v>125</v>
      </c>
    </row>
    <row r="338" spans="1:10" x14ac:dyDescent="0.25">
      <c r="A338" s="1" t="s">
        <v>185</v>
      </c>
      <c r="B338" s="1">
        <v>0</v>
      </c>
      <c r="C338" s="1" t="s">
        <v>168</v>
      </c>
      <c r="D338" s="1" t="s">
        <v>129</v>
      </c>
      <c r="E338" s="1" t="s">
        <v>121</v>
      </c>
      <c r="F338" s="1" t="s">
        <v>129</v>
      </c>
      <c r="G338" s="1" t="s">
        <v>122</v>
      </c>
      <c r="H338" s="1" t="s">
        <v>123</v>
      </c>
      <c r="I338" s="1" t="s">
        <v>124</v>
      </c>
      <c r="J338" s="1" t="s">
        <v>125</v>
      </c>
    </row>
    <row r="339" spans="1:10" x14ac:dyDescent="0.25">
      <c r="A339" s="1" t="s">
        <v>185</v>
      </c>
      <c r="B339" s="1">
        <v>0</v>
      </c>
      <c r="C339" s="1" t="s">
        <v>169</v>
      </c>
      <c r="D339" s="1" t="s">
        <v>129</v>
      </c>
      <c r="E339" s="1" t="s">
        <v>121</v>
      </c>
      <c r="F339" s="1" t="s">
        <v>129</v>
      </c>
      <c r="G339" s="1" t="s">
        <v>122</v>
      </c>
      <c r="H339" s="1" t="s">
        <v>123</v>
      </c>
      <c r="I339" s="1" t="s">
        <v>124</v>
      </c>
      <c r="J339" s="1" t="s">
        <v>125</v>
      </c>
    </row>
    <row r="340" spans="1:10" x14ac:dyDescent="0.25">
      <c r="A340" s="1" t="s">
        <v>185</v>
      </c>
      <c r="B340" s="1">
        <v>0</v>
      </c>
      <c r="C340" s="1" t="s">
        <v>155</v>
      </c>
      <c r="D340" s="1" t="s">
        <v>163</v>
      </c>
      <c r="E340" s="1" t="s">
        <v>121</v>
      </c>
      <c r="F340" s="1" t="s">
        <v>163</v>
      </c>
      <c r="G340" s="1" t="s">
        <v>122</v>
      </c>
      <c r="H340" s="1" t="s">
        <v>123</v>
      </c>
      <c r="I340" s="1" t="s">
        <v>124</v>
      </c>
      <c r="J340" s="1" t="s">
        <v>125</v>
      </c>
    </row>
    <row r="341" spans="1:10" x14ac:dyDescent="0.25">
      <c r="A341" s="1" t="s">
        <v>185</v>
      </c>
      <c r="B341" s="1">
        <v>0</v>
      </c>
      <c r="C341" s="1" t="s">
        <v>158</v>
      </c>
      <c r="D341" s="1" t="s">
        <v>129</v>
      </c>
      <c r="E341" s="1" t="s">
        <v>121</v>
      </c>
      <c r="F341" s="1" t="s">
        <v>129</v>
      </c>
      <c r="G341" s="1" t="s">
        <v>122</v>
      </c>
      <c r="H341" s="1" t="s">
        <v>123</v>
      </c>
      <c r="I341" s="1" t="s">
        <v>124</v>
      </c>
      <c r="J341" s="1" t="s">
        <v>125</v>
      </c>
    </row>
    <row r="342" spans="1:10" x14ac:dyDescent="0.25">
      <c r="A342" s="1" t="s">
        <v>185</v>
      </c>
      <c r="B342" s="1">
        <v>0</v>
      </c>
      <c r="C342" s="1" t="s">
        <v>146</v>
      </c>
      <c r="D342" s="1" t="s">
        <v>163</v>
      </c>
      <c r="E342" s="1" t="s">
        <v>121</v>
      </c>
      <c r="F342" s="1" t="s">
        <v>163</v>
      </c>
      <c r="G342" s="1" t="s">
        <v>122</v>
      </c>
      <c r="H342" s="1" t="s">
        <v>123</v>
      </c>
      <c r="I342" s="1" t="s">
        <v>124</v>
      </c>
      <c r="J342" s="1" t="s">
        <v>125</v>
      </c>
    </row>
    <row r="343" spans="1:10" x14ac:dyDescent="0.25">
      <c r="A343" s="1" t="s">
        <v>185</v>
      </c>
      <c r="B343" s="1">
        <v>0</v>
      </c>
      <c r="C343" s="1" t="s">
        <v>140</v>
      </c>
      <c r="D343" s="1" t="s">
        <v>120</v>
      </c>
      <c r="E343" s="1" t="s">
        <v>121</v>
      </c>
      <c r="F343" s="1" t="s">
        <v>120</v>
      </c>
      <c r="G343" s="1" t="s">
        <v>122</v>
      </c>
      <c r="H343" s="1" t="s">
        <v>123</v>
      </c>
      <c r="I343" s="1" t="s">
        <v>124</v>
      </c>
      <c r="J343" s="1" t="s">
        <v>125</v>
      </c>
    </row>
    <row r="344" spans="1:10" x14ac:dyDescent="0.25">
      <c r="A344" s="1" t="s">
        <v>185</v>
      </c>
      <c r="B344" s="1">
        <v>0</v>
      </c>
      <c r="C344" s="1" t="s">
        <v>157</v>
      </c>
      <c r="D344" s="1" t="s">
        <v>150</v>
      </c>
      <c r="E344" s="1" t="s">
        <v>121</v>
      </c>
      <c r="F344" s="1" t="s">
        <v>150</v>
      </c>
      <c r="G344" s="1" t="s">
        <v>122</v>
      </c>
      <c r="H344" s="1" t="s">
        <v>123</v>
      </c>
      <c r="I344" s="1" t="s">
        <v>124</v>
      </c>
      <c r="J344" s="1" t="s">
        <v>125</v>
      </c>
    </row>
    <row r="345" spans="1:10" x14ac:dyDescent="0.25">
      <c r="A345" s="1" t="s">
        <v>185</v>
      </c>
      <c r="B345" s="1">
        <v>0</v>
      </c>
      <c r="C345" s="1" t="s">
        <v>139</v>
      </c>
      <c r="D345" s="1" t="s">
        <v>120</v>
      </c>
      <c r="E345" s="1" t="s">
        <v>121</v>
      </c>
      <c r="F345" s="1" t="s">
        <v>120</v>
      </c>
      <c r="G345" s="1" t="s">
        <v>122</v>
      </c>
      <c r="H345" s="1" t="s">
        <v>123</v>
      </c>
      <c r="I345" s="1" t="s">
        <v>124</v>
      </c>
      <c r="J345" s="1" t="s">
        <v>125</v>
      </c>
    </row>
    <row r="346" spans="1:10" x14ac:dyDescent="0.25">
      <c r="A346" s="1" t="s">
        <v>185</v>
      </c>
      <c r="B346" s="1">
        <v>0</v>
      </c>
      <c r="C346" s="1" t="s">
        <v>137</v>
      </c>
      <c r="D346" s="1" t="s">
        <v>150</v>
      </c>
      <c r="E346" s="1" t="s">
        <v>121</v>
      </c>
      <c r="F346" s="1" t="s">
        <v>150</v>
      </c>
      <c r="G346" s="1" t="s">
        <v>122</v>
      </c>
      <c r="H346" s="1" t="s">
        <v>123</v>
      </c>
      <c r="I346" s="1" t="s">
        <v>124</v>
      </c>
      <c r="J346" s="1" t="s">
        <v>125</v>
      </c>
    </row>
    <row r="347" spans="1:10" x14ac:dyDescent="0.25">
      <c r="A347" s="1" t="s">
        <v>185</v>
      </c>
      <c r="B347" s="1">
        <v>0</v>
      </c>
      <c r="C347" s="1" t="s">
        <v>136</v>
      </c>
      <c r="D347" s="1" t="s">
        <v>150</v>
      </c>
      <c r="E347" s="1" t="s">
        <v>121</v>
      </c>
      <c r="F347" s="1" t="s">
        <v>150</v>
      </c>
      <c r="G347" s="1" t="s">
        <v>122</v>
      </c>
      <c r="H347" s="1" t="s">
        <v>123</v>
      </c>
      <c r="I347" s="1" t="s">
        <v>124</v>
      </c>
      <c r="J347" s="1" t="s">
        <v>125</v>
      </c>
    </row>
    <row r="348" spans="1:10" x14ac:dyDescent="0.25">
      <c r="A348" s="1" t="s">
        <v>185</v>
      </c>
      <c r="B348" s="1">
        <v>0</v>
      </c>
      <c r="C348" s="1" t="s">
        <v>171</v>
      </c>
      <c r="D348" s="1" t="s">
        <v>150</v>
      </c>
      <c r="E348" s="1" t="s">
        <v>121</v>
      </c>
      <c r="F348" s="1" t="s">
        <v>150</v>
      </c>
      <c r="G348" s="1" t="s">
        <v>122</v>
      </c>
      <c r="H348" s="1" t="s">
        <v>123</v>
      </c>
      <c r="I348" s="1" t="s">
        <v>124</v>
      </c>
      <c r="J348" s="1" t="s">
        <v>125</v>
      </c>
    </row>
    <row r="349" spans="1:10" x14ac:dyDescent="0.25">
      <c r="A349" s="1" t="s">
        <v>185</v>
      </c>
      <c r="B349" s="1">
        <v>0</v>
      </c>
      <c r="C349" s="1" t="s">
        <v>146</v>
      </c>
      <c r="D349" s="1" t="s">
        <v>150</v>
      </c>
      <c r="E349" s="1" t="s">
        <v>121</v>
      </c>
      <c r="F349" s="1" t="s">
        <v>150</v>
      </c>
      <c r="G349" s="1" t="s">
        <v>122</v>
      </c>
      <c r="H349" s="1" t="s">
        <v>123</v>
      </c>
      <c r="I349" s="1" t="s">
        <v>124</v>
      </c>
      <c r="J349" s="1" t="s">
        <v>125</v>
      </c>
    </row>
    <row r="350" spans="1:10" x14ac:dyDescent="0.25">
      <c r="A350" s="1" t="s">
        <v>185</v>
      </c>
      <c r="B350" s="1">
        <v>0</v>
      </c>
      <c r="C350" s="1" t="s">
        <v>156</v>
      </c>
      <c r="D350" s="1" t="s">
        <v>150</v>
      </c>
      <c r="E350" s="1" t="s">
        <v>121</v>
      </c>
      <c r="F350" s="1" t="s">
        <v>150</v>
      </c>
      <c r="G350" s="1" t="s">
        <v>122</v>
      </c>
      <c r="H350" s="1" t="s">
        <v>123</v>
      </c>
      <c r="I350" s="1" t="s">
        <v>124</v>
      </c>
      <c r="J350" s="1" t="s">
        <v>125</v>
      </c>
    </row>
    <row r="351" spans="1:10" x14ac:dyDescent="0.25">
      <c r="A351" s="1" t="s">
        <v>185</v>
      </c>
      <c r="B351" s="1">
        <v>0</v>
      </c>
      <c r="C351" s="1" t="s">
        <v>164</v>
      </c>
      <c r="D351" s="1" t="s">
        <v>120</v>
      </c>
      <c r="E351" s="1" t="s">
        <v>121</v>
      </c>
      <c r="F351" s="1" t="s">
        <v>120</v>
      </c>
      <c r="G351" s="1" t="s">
        <v>122</v>
      </c>
      <c r="H351" s="1" t="s">
        <v>123</v>
      </c>
      <c r="I351" s="1" t="s">
        <v>124</v>
      </c>
      <c r="J351" s="1" t="s">
        <v>125</v>
      </c>
    </row>
    <row r="352" spans="1:10" x14ac:dyDescent="0.25">
      <c r="A352" s="1" t="s">
        <v>185</v>
      </c>
      <c r="B352" s="1">
        <v>0</v>
      </c>
      <c r="C352" s="1" t="s">
        <v>144</v>
      </c>
      <c r="D352" s="1" t="s">
        <v>150</v>
      </c>
      <c r="E352" s="1" t="s">
        <v>121</v>
      </c>
      <c r="F352" s="1" t="s">
        <v>150</v>
      </c>
      <c r="G352" s="1" t="s">
        <v>122</v>
      </c>
      <c r="H352" s="1" t="s">
        <v>123</v>
      </c>
      <c r="I352" s="1" t="s">
        <v>124</v>
      </c>
      <c r="J352" s="1" t="s">
        <v>125</v>
      </c>
    </row>
    <row r="353" spans="1:10" x14ac:dyDescent="0.25">
      <c r="A353" s="1" t="s">
        <v>185</v>
      </c>
      <c r="B353" s="1">
        <v>0</v>
      </c>
      <c r="C353" s="1" t="s">
        <v>157</v>
      </c>
      <c r="D353" s="1" t="s">
        <v>129</v>
      </c>
      <c r="E353" s="1" t="s">
        <v>121</v>
      </c>
      <c r="F353" s="1" t="s">
        <v>129</v>
      </c>
      <c r="G353" s="1" t="s">
        <v>122</v>
      </c>
      <c r="H353" s="1" t="s">
        <v>123</v>
      </c>
      <c r="I353" s="1" t="s">
        <v>124</v>
      </c>
      <c r="J353" s="1" t="s">
        <v>125</v>
      </c>
    </row>
    <row r="354" spans="1:10" x14ac:dyDescent="0.25">
      <c r="A354" s="1" t="s">
        <v>185</v>
      </c>
      <c r="B354" s="1">
        <v>0</v>
      </c>
      <c r="C354" s="1" t="s">
        <v>130</v>
      </c>
      <c r="D354" s="1" t="s">
        <v>163</v>
      </c>
      <c r="E354" s="1" t="s">
        <v>121</v>
      </c>
      <c r="F354" s="1" t="s">
        <v>163</v>
      </c>
      <c r="G354" s="1" t="s">
        <v>122</v>
      </c>
      <c r="H354" s="1" t="s">
        <v>123</v>
      </c>
      <c r="I354" s="1" t="s">
        <v>124</v>
      </c>
      <c r="J354" s="1" t="s">
        <v>125</v>
      </c>
    </row>
    <row r="355" spans="1:10" x14ac:dyDescent="0.25">
      <c r="A355" s="1" t="s">
        <v>185</v>
      </c>
      <c r="B355" s="1">
        <v>0</v>
      </c>
      <c r="C355" s="1" t="s">
        <v>155</v>
      </c>
      <c r="D355" s="1" t="s">
        <v>129</v>
      </c>
      <c r="E355" s="1" t="s">
        <v>121</v>
      </c>
      <c r="F355" s="1" t="s">
        <v>129</v>
      </c>
      <c r="G355" s="1" t="s">
        <v>122</v>
      </c>
      <c r="H355" s="1" t="s">
        <v>123</v>
      </c>
      <c r="I355" s="1" t="s">
        <v>124</v>
      </c>
      <c r="J355" s="1" t="s">
        <v>125</v>
      </c>
    </row>
    <row r="356" spans="1:10" x14ac:dyDescent="0.25">
      <c r="A356" s="1" t="s">
        <v>185</v>
      </c>
      <c r="B356" s="1">
        <v>0</v>
      </c>
      <c r="C356" s="1" t="s">
        <v>144</v>
      </c>
      <c r="D356" s="1" t="s">
        <v>129</v>
      </c>
      <c r="E356" s="1" t="s">
        <v>121</v>
      </c>
      <c r="F356" s="1" t="s">
        <v>129</v>
      </c>
      <c r="G356" s="1" t="s">
        <v>122</v>
      </c>
      <c r="H356" s="1" t="s">
        <v>123</v>
      </c>
      <c r="I356" s="1" t="s">
        <v>124</v>
      </c>
      <c r="J356" s="1" t="s">
        <v>125</v>
      </c>
    </row>
    <row r="357" spans="1:10" x14ac:dyDescent="0.25">
      <c r="A357" s="1" t="s">
        <v>185</v>
      </c>
      <c r="B357" s="1">
        <v>0</v>
      </c>
      <c r="C357" s="1" t="s">
        <v>126</v>
      </c>
      <c r="D357" s="1" t="s">
        <v>174</v>
      </c>
      <c r="E357" s="1" t="s">
        <v>121</v>
      </c>
      <c r="F357" s="1" t="s">
        <v>175</v>
      </c>
      <c r="G357" s="1" t="s">
        <v>122</v>
      </c>
      <c r="H357" s="1" t="s">
        <v>123</v>
      </c>
      <c r="I357" s="1" t="s">
        <v>124</v>
      </c>
      <c r="J357" s="1" t="s">
        <v>125</v>
      </c>
    </row>
    <row r="358" spans="1:10" x14ac:dyDescent="0.25">
      <c r="A358" s="1" t="s">
        <v>185</v>
      </c>
      <c r="B358" s="1">
        <v>0</v>
      </c>
      <c r="C358" s="1" t="s">
        <v>176</v>
      </c>
      <c r="D358" s="1" t="s">
        <v>129</v>
      </c>
      <c r="E358" s="1" t="s">
        <v>121</v>
      </c>
      <c r="F358" s="1" t="s">
        <v>129</v>
      </c>
      <c r="G358" s="1" t="s">
        <v>122</v>
      </c>
      <c r="H358" s="1" t="s">
        <v>123</v>
      </c>
      <c r="I358" s="1" t="s">
        <v>124</v>
      </c>
      <c r="J358" s="1" t="s">
        <v>125</v>
      </c>
    </row>
    <row r="359" spans="1:10" x14ac:dyDescent="0.25">
      <c r="A359" s="1" t="s">
        <v>185</v>
      </c>
      <c r="B359" s="1">
        <v>0</v>
      </c>
      <c r="C359" s="1" t="s">
        <v>158</v>
      </c>
      <c r="D359" s="1" t="s">
        <v>150</v>
      </c>
      <c r="E359" s="1" t="s">
        <v>121</v>
      </c>
      <c r="F359" s="1" t="s">
        <v>150</v>
      </c>
      <c r="G359" s="1" t="s">
        <v>122</v>
      </c>
      <c r="H359" s="1" t="s">
        <v>123</v>
      </c>
      <c r="I359" s="1" t="s">
        <v>124</v>
      </c>
      <c r="J359" s="1" t="s">
        <v>125</v>
      </c>
    </row>
    <row r="360" spans="1:10" x14ac:dyDescent="0.25">
      <c r="A360" s="1" t="s">
        <v>185</v>
      </c>
      <c r="B360" s="1">
        <v>0</v>
      </c>
      <c r="C360" s="1" t="s">
        <v>161</v>
      </c>
      <c r="D360" s="1" t="s">
        <v>150</v>
      </c>
      <c r="E360" s="1" t="s">
        <v>121</v>
      </c>
      <c r="F360" s="1" t="s">
        <v>150</v>
      </c>
      <c r="G360" s="1" t="s">
        <v>122</v>
      </c>
      <c r="H360" s="1" t="s">
        <v>123</v>
      </c>
      <c r="I360" s="1" t="s">
        <v>124</v>
      </c>
      <c r="J360" s="1" t="s">
        <v>125</v>
      </c>
    </row>
    <row r="361" spans="1:10" x14ac:dyDescent="0.25">
      <c r="A361" s="1" t="s">
        <v>185</v>
      </c>
      <c r="B361" s="1">
        <v>0</v>
      </c>
      <c r="C361" s="1" t="s">
        <v>147</v>
      </c>
      <c r="D361" s="1" t="s">
        <v>150</v>
      </c>
      <c r="E361" s="1" t="s">
        <v>121</v>
      </c>
      <c r="F361" s="1" t="s">
        <v>150</v>
      </c>
      <c r="G361" s="1" t="s">
        <v>122</v>
      </c>
      <c r="H361" s="1" t="s">
        <v>123</v>
      </c>
      <c r="I361" s="1" t="s">
        <v>124</v>
      </c>
      <c r="J361" s="1" t="s">
        <v>125</v>
      </c>
    </row>
    <row r="362" spans="1:10" x14ac:dyDescent="0.25">
      <c r="A362" s="1" t="s">
        <v>185</v>
      </c>
      <c r="B362" s="1">
        <v>0</v>
      </c>
      <c r="C362" s="1" t="s">
        <v>130</v>
      </c>
      <c r="D362" s="1" t="s">
        <v>150</v>
      </c>
      <c r="E362" s="1" t="s">
        <v>121</v>
      </c>
      <c r="F362" s="1" t="s">
        <v>150</v>
      </c>
      <c r="G362" s="1" t="s">
        <v>122</v>
      </c>
      <c r="H362" s="1" t="s">
        <v>123</v>
      </c>
      <c r="I362" s="1" t="s">
        <v>124</v>
      </c>
      <c r="J362" s="1" t="s">
        <v>125</v>
      </c>
    </row>
    <row r="363" spans="1:10" x14ac:dyDescent="0.25">
      <c r="A363" s="1" t="s">
        <v>185</v>
      </c>
      <c r="B363" s="1">
        <v>0</v>
      </c>
      <c r="C363" s="1" t="s">
        <v>136</v>
      </c>
      <c r="D363" s="1" t="s">
        <v>120</v>
      </c>
      <c r="E363" s="1" t="s">
        <v>121</v>
      </c>
      <c r="F363" s="1" t="s">
        <v>120</v>
      </c>
      <c r="G363" s="1" t="s">
        <v>122</v>
      </c>
      <c r="H363" s="1" t="s">
        <v>123</v>
      </c>
      <c r="I363" s="1" t="s">
        <v>124</v>
      </c>
      <c r="J363" s="1" t="s">
        <v>125</v>
      </c>
    </row>
    <row r="364" spans="1:10" x14ac:dyDescent="0.25">
      <c r="A364" s="1" t="s">
        <v>185</v>
      </c>
      <c r="B364" s="1">
        <v>0</v>
      </c>
      <c r="C364" s="1" t="s">
        <v>130</v>
      </c>
      <c r="D364" s="1" t="s">
        <v>120</v>
      </c>
      <c r="E364" s="1" t="s">
        <v>121</v>
      </c>
      <c r="F364" s="1" t="s">
        <v>120</v>
      </c>
      <c r="G364" s="1" t="s">
        <v>122</v>
      </c>
      <c r="H364" s="1" t="s">
        <v>123</v>
      </c>
      <c r="I364" s="1" t="s">
        <v>124</v>
      </c>
      <c r="J364" s="1" t="s">
        <v>125</v>
      </c>
    </row>
    <row r="365" spans="1:10" x14ac:dyDescent="0.25">
      <c r="A365" s="1" t="s">
        <v>185</v>
      </c>
      <c r="B365" s="1">
        <v>0</v>
      </c>
      <c r="C365" s="1" t="s">
        <v>119</v>
      </c>
      <c r="D365" s="1" t="s">
        <v>129</v>
      </c>
      <c r="E365" s="1" t="s">
        <v>121</v>
      </c>
      <c r="F365" s="1" t="s">
        <v>129</v>
      </c>
      <c r="G365" s="1" t="s">
        <v>122</v>
      </c>
      <c r="H365" s="1" t="s">
        <v>123</v>
      </c>
      <c r="I365" s="1" t="s">
        <v>124</v>
      </c>
      <c r="J365" s="1" t="s">
        <v>125</v>
      </c>
    </row>
    <row r="366" spans="1:10" x14ac:dyDescent="0.25">
      <c r="A366" s="1" t="s">
        <v>185</v>
      </c>
      <c r="B366" s="1">
        <v>0</v>
      </c>
      <c r="C366" s="1" t="s">
        <v>161</v>
      </c>
      <c r="D366" s="1" t="s">
        <v>120</v>
      </c>
      <c r="E366" s="1" t="s">
        <v>121</v>
      </c>
      <c r="F366" s="1" t="s">
        <v>120</v>
      </c>
      <c r="G366" s="1" t="s">
        <v>122</v>
      </c>
      <c r="H366" s="1" t="s">
        <v>123</v>
      </c>
      <c r="I366" s="1" t="s">
        <v>124</v>
      </c>
      <c r="J366" s="1" t="s">
        <v>125</v>
      </c>
    </row>
    <row r="367" spans="1:10" x14ac:dyDescent="0.25">
      <c r="A367" s="1" t="s">
        <v>185</v>
      </c>
      <c r="B367" s="1">
        <v>0</v>
      </c>
      <c r="C367" s="1" t="s">
        <v>165</v>
      </c>
      <c r="D367" s="1" t="s">
        <v>120</v>
      </c>
      <c r="E367" s="1" t="s">
        <v>121</v>
      </c>
      <c r="F367" s="1" t="s">
        <v>120</v>
      </c>
      <c r="G367" s="1" t="s">
        <v>122</v>
      </c>
      <c r="H367" s="1" t="s">
        <v>123</v>
      </c>
      <c r="I367" s="1" t="s">
        <v>124</v>
      </c>
      <c r="J367" s="1" t="s">
        <v>125</v>
      </c>
    </row>
    <row r="368" spans="1:10" x14ac:dyDescent="0.25">
      <c r="A368" s="1" t="s">
        <v>185</v>
      </c>
      <c r="B368" s="1">
        <v>0</v>
      </c>
      <c r="C368" s="1" t="s">
        <v>177</v>
      </c>
      <c r="D368" s="1" t="s">
        <v>129</v>
      </c>
      <c r="E368" s="1" t="s">
        <v>121</v>
      </c>
      <c r="F368" s="1" t="s">
        <v>129</v>
      </c>
      <c r="G368" s="1" t="s">
        <v>122</v>
      </c>
      <c r="H368" s="1" t="s">
        <v>123</v>
      </c>
      <c r="I368" s="1" t="s">
        <v>124</v>
      </c>
      <c r="J368" s="1" t="s">
        <v>125</v>
      </c>
    </row>
    <row r="369" spans="1:10" x14ac:dyDescent="0.25">
      <c r="A369" s="1" t="s">
        <v>185</v>
      </c>
      <c r="B369" s="1">
        <v>0</v>
      </c>
      <c r="C369" s="1" t="s">
        <v>165</v>
      </c>
      <c r="D369" s="1" t="s">
        <v>150</v>
      </c>
      <c r="E369" s="1" t="s">
        <v>121</v>
      </c>
      <c r="F369" s="1" t="s">
        <v>150</v>
      </c>
      <c r="G369" s="1" t="s">
        <v>122</v>
      </c>
      <c r="H369" s="1" t="s">
        <v>123</v>
      </c>
      <c r="I369" s="1" t="s">
        <v>124</v>
      </c>
      <c r="J369" s="1" t="s">
        <v>125</v>
      </c>
    </row>
    <row r="370" spans="1:10" x14ac:dyDescent="0.25">
      <c r="A370" s="1" t="s">
        <v>185</v>
      </c>
      <c r="B370" s="1">
        <v>0</v>
      </c>
      <c r="C370" s="1" t="s">
        <v>173</v>
      </c>
      <c r="D370" s="1" t="s">
        <v>150</v>
      </c>
      <c r="E370" s="1" t="s">
        <v>121</v>
      </c>
      <c r="F370" s="1" t="s">
        <v>150</v>
      </c>
      <c r="G370" s="1" t="s">
        <v>122</v>
      </c>
      <c r="H370" s="1" t="s">
        <v>123</v>
      </c>
      <c r="I370" s="1" t="s">
        <v>124</v>
      </c>
      <c r="J370" s="1" t="s">
        <v>125</v>
      </c>
    </row>
    <row r="371" spans="1:10" x14ac:dyDescent="0.25">
      <c r="A371" s="1" t="s">
        <v>185</v>
      </c>
      <c r="B371" s="1">
        <v>0</v>
      </c>
      <c r="C371" s="1" t="s">
        <v>153</v>
      </c>
      <c r="D371" s="1" t="s">
        <v>129</v>
      </c>
      <c r="E371" s="1" t="s">
        <v>121</v>
      </c>
      <c r="F371" s="1" t="s">
        <v>129</v>
      </c>
      <c r="G371" s="1" t="s">
        <v>122</v>
      </c>
      <c r="H371" s="1" t="s">
        <v>123</v>
      </c>
      <c r="I371" s="1" t="s">
        <v>124</v>
      </c>
      <c r="J371" s="1" t="s">
        <v>125</v>
      </c>
    </row>
    <row r="372" spans="1:10" x14ac:dyDescent="0.25">
      <c r="A372" s="1" t="s">
        <v>185</v>
      </c>
      <c r="B372" s="1">
        <v>0</v>
      </c>
      <c r="C372" s="1" t="s">
        <v>126</v>
      </c>
      <c r="D372" s="1" t="s">
        <v>178</v>
      </c>
      <c r="E372" s="1" t="s">
        <v>121</v>
      </c>
      <c r="F372" s="1" t="s">
        <v>179</v>
      </c>
      <c r="G372" s="1" t="s">
        <v>122</v>
      </c>
      <c r="H372" s="1" t="s">
        <v>123</v>
      </c>
      <c r="I372" s="1" t="s">
        <v>124</v>
      </c>
      <c r="J372" s="1" t="s">
        <v>125</v>
      </c>
    </row>
    <row r="373" spans="1:10" x14ac:dyDescent="0.25">
      <c r="A373" s="1" t="s">
        <v>185</v>
      </c>
      <c r="B373" s="1">
        <v>0</v>
      </c>
      <c r="C373" s="1" t="s">
        <v>157</v>
      </c>
      <c r="D373" s="1" t="s">
        <v>120</v>
      </c>
      <c r="E373" s="1" t="s">
        <v>121</v>
      </c>
      <c r="F373" s="1" t="s">
        <v>120</v>
      </c>
      <c r="G373" s="1" t="s">
        <v>122</v>
      </c>
      <c r="H373" s="1" t="s">
        <v>123</v>
      </c>
      <c r="I373" s="1" t="s">
        <v>124</v>
      </c>
      <c r="J373" s="1" t="s">
        <v>125</v>
      </c>
    </row>
    <row r="374" spans="1:10" x14ac:dyDescent="0.25">
      <c r="A374" s="1" t="s">
        <v>185</v>
      </c>
      <c r="B374" s="1">
        <v>0</v>
      </c>
      <c r="C374" s="1" t="s">
        <v>154</v>
      </c>
      <c r="D374" s="1" t="s">
        <v>129</v>
      </c>
      <c r="E374" s="1" t="s">
        <v>121</v>
      </c>
      <c r="F374" s="1" t="s">
        <v>129</v>
      </c>
      <c r="G374" s="1" t="s">
        <v>122</v>
      </c>
      <c r="H374" s="1" t="s">
        <v>123</v>
      </c>
      <c r="I374" s="1" t="s">
        <v>124</v>
      </c>
      <c r="J374" s="1" t="s">
        <v>125</v>
      </c>
    </row>
    <row r="375" spans="1:10" x14ac:dyDescent="0.25">
      <c r="A375" s="1" t="s">
        <v>185</v>
      </c>
      <c r="B375" s="1">
        <v>0</v>
      </c>
      <c r="C375" s="1" t="s">
        <v>165</v>
      </c>
      <c r="D375" s="1" t="s">
        <v>163</v>
      </c>
      <c r="E375" s="1" t="s">
        <v>121</v>
      </c>
      <c r="F375" s="1" t="s">
        <v>163</v>
      </c>
      <c r="G375" s="1" t="s">
        <v>122</v>
      </c>
      <c r="H375" s="1" t="s">
        <v>123</v>
      </c>
      <c r="I375" s="1" t="s">
        <v>124</v>
      </c>
      <c r="J375" s="1" t="s">
        <v>125</v>
      </c>
    </row>
    <row r="376" spans="1:10" x14ac:dyDescent="0.25">
      <c r="A376" s="1" t="s">
        <v>185</v>
      </c>
      <c r="B376" s="1">
        <v>0</v>
      </c>
      <c r="C376" s="1" t="s">
        <v>140</v>
      </c>
      <c r="D376" s="1" t="s">
        <v>150</v>
      </c>
      <c r="E376" s="1" t="s">
        <v>121</v>
      </c>
      <c r="F376" s="1" t="s">
        <v>150</v>
      </c>
      <c r="G376" s="1" t="s">
        <v>122</v>
      </c>
      <c r="H376" s="1" t="s">
        <v>123</v>
      </c>
      <c r="I376" s="1" t="s">
        <v>124</v>
      </c>
      <c r="J376" s="1" t="s">
        <v>125</v>
      </c>
    </row>
    <row r="377" spans="1:10" x14ac:dyDescent="0.25">
      <c r="A377" s="1" t="s">
        <v>185</v>
      </c>
      <c r="B377" s="1">
        <v>0</v>
      </c>
      <c r="C377" s="1" t="s">
        <v>173</v>
      </c>
      <c r="D377" s="1" t="s">
        <v>129</v>
      </c>
      <c r="E377" s="1" t="s">
        <v>121</v>
      </c>
      <c r="F377" s="1" t="s">
        <v>129</v>
      </c>
      <c r="G377" s="1" t="s">
        <v>122</v>
      </c>
      <c r="H377" s="1" t="s">
        <v>123</v>
      </c>
      <c r="I377" s="1" t="s">
        <v>124</v>
      </c>
      <c r="J377" s="1" t="s">
        <v>125</v>
      </c>
    </row>
    <row r="378" spans="1:10" x14ac:dyDescent="0.25">
      <c r="A378" s="1" t="s">
        <v>185</v>
      </c>
      <c r="B378" s="1">
        <v>0</v>
      </c>
      <c r="C378" s="1" t="s">
        <v>180</v>
      </c>
      <c r="D378" s="1" t="s">
        <v>129</v>
      </c>
      <c r="E378" s="1" t="s">
        <v>121</v>
      </c>
      <c r="F378" s="1" t="s">
        <v>129</v>
      </c>
      <c r="G378" s="1" t="s">
        <v>122</v>
      </c>
      <c r="H378" s="1" t="s">
        <v>123</v>
      </c>
      <c r="I378" s="1" t="s">
        <v>124</v>
      </c>
      <c r="J378" s="1" t="s">
        <v>125</v>
      </c>
    </row>
    <row r="379" spans="1:10" x14ac:dyDescent="0.25">
      <c r="A379" s="1" t="s">
        <v>185</v>
      </c>
      <c r="B379" s="1">
        <v>0</v>
      </c>
      <c r="C379" s="1" t="s">
        <v>148</v>
      </c>
      <c r="D379" s="1" t="s">
        <v>129</v>
      </c>
      <c r="E379" s="1" t="s">
        <v>121</v>
      </c>
      <c r="F379" s="1" t="s">
        <v>129</v>
      </c>
      <c r="G379" s="1" t="s">
        <v>122</v>
      </c>
      <c r="H379" s="1" t="s">
        <v>123</v>
      </c>
      <c r="I379" s="1" t="s">
        <v>124</v>
      </c>
      <c r="J379" s="1" t="s">
        <v>125</v>
      </c>
    </row>
    <row r="380" spans="1:10" x14ac:dyDescent="0.25">
      <c r="A380" s="1" t="s">
        <v>185</v>
      </c>
      <c r="B380" s="1">
        <v>0</v>
      </c>
      <c r="C380" s="1" t="s">
        <v>172</v>
      </c>
      <c r="D380" s="1" t="s">
        <v>129</v>
      </c>
      <c r="E380" s="1" t="s">
        <v>121</v>
      </c>
      <c r="F380" s="1" t="s">
        <v>129</v>
      </c>
      <c r="G380" s="1" t="s">
        <v>122</v>
      </c>
      <c r="H380" s="1" t="s">
        <v>123</v>
      </c>
      <c r="I380" s="1" t="s">
        <v>124</v>
      </c>
      <c r="J380" s="1" t="s">
        <v>125</v>
      </c>
    </row>
    <row r="381" spans="1:10" x14ac:dyDescent="0.25">
      <c r="A381" s="1" t="s">
        <v>185</v>
      </c>
      <c r="B381" s="1">
        <v>0</v>
      </c>
      <c r="C381" s="1" t="s">
        <v>145</v>
      </c>
      <c r="D381" s="1" t="s">
        <v>150</v>
      </c>
      <c r="E381" s="1" t="s">
        <v>121</v>
      </c>
      <c r="F381" s="1" t="s">
        <v>150</v>
      </c>
      <c r="G381" s="1" t="s">
        <v>122</v>
      </c>
      <c r="H381" s="1" t="s">
        <v>123</v>
      </c>
      <c r="I381" s="1" t="s">
        <v>124</v>
      </c>
      <c r="J381" s="1" t="s">
        <v>125</v>
      </c>
    </row>
    <row r="382" spans="1:10" x14ac:dyDescent="0.25">
      <c r="A382" s="1" t="s">
        <v>185</v>
      </c>
      <c r="B382" s="1">
        <v>0</v>
      </c>
      <c r="C382" s="1" t="s">
        <v>164</v>
      </c>
      <c r="D382" s="1" t="s">
        <v>150</v>
      </c>
      <c r="E382" s="1" t="s">
        <v>121</v>
      </c>
      <c r="F382" s="1" t="s">
        <v>150</v>
      </c>
      <c r="G382" s="1" t="s">
        <v>122</v>
      </c>
      <c r="H382" s="1" t="s">
        <v>123</v>
      </c>
      <c r="I382" s="1" t="s">
        <v>124</v>
      </c>
      <c r="J382" s="1" t="s">
        <v>125</v>
      </c>
    </row>
    <row r="383" spans="1:10" x14ac:dyDescent="0.25">
      <c r="A383" s="1" t="s">
        <v>185</v>
      </c>
      <c r="B383" s="1">
        <v>0</v>
      </c>
      <c r="C383" s="1" t="s">
        <v>147</v>
      </c>
      <c r="D383" s="1" t="s">
        <v>129</v>
      </c>
      <c r="E383" s="1" t="s">
        <v>121</v>
      </c>
      <c r="F383" s="1" t="s">
        <v>129</v>
      </c>
      <c r="G383" s="1" t="s">
        <v>122</v>
      </c>
      <c r="H383" s="1" t="s">
        <v>123</v>
      </c>
      <c r="I383" s="1" t="s">
        <v>124</v>
      </c>
      <c r="J383" s="1" t="s">
        <v>125</v>
      </c>
    </row>
    <row r="384" spans="1:10" x14ac:dyDescent="0.25">
      <c r="A384" s="1" t="s">
        <v>185</v>
      </c>
      <c r="B384" s="1">
        <v>0</v>
      </c>
      <c r="C384" s="1" t="s">
        <v>147</v>
      </c>
      <c r="D384" s="1" t="s">
        <v>120</v>
      </c>
      <c r="E384" s="1" t="s">
        <v>121</v>
      </c>
      <c r="F384" s="1" t="s">
        <v>120</v>
      </c>
      <c r="G384" s="1" t="s">
        <v>122</v>
      </c>
      <c r="H384" s="1" t="s">
        <v>123</v>
      </c>
      <c r="I384" s="1" t="s">
        <v>124</v>
      </c>
      <c r="J384" s="1" t="s">
        <v>125</v>
      </c>
    </row>
    <row r="385" spans="1:10" x14ac:dyDescent="0.25">
      <c r="A385" s="1" t="s">
        <v>185</v>
      </c>
      <c r="B385" s="1">
        <v>0</v>
      </c>
      <c r="C385" s="1" t="s">
        <v>155</v>
      </c>
      <c r="D385" s="1" t="s">
        <v>120</v>
      </c>
      <c r="E385" s="1" t="s">
        <v>121</v>
      </c>
      <c r="F385" s="1" t="s">
        <v>120</v>
      </c>
      <c r="G385" s="1" t="s">
        <v>122</v>
      </c>
      <c r="H385" s="1" t="s">
        <v>123</v>
      </c>
      <c r="I385" s="1" t="s">
        <v>124</v>
      </c>
      <c r="J385" s="1" t="s">
        <v>125</v>
      </c>
    </row>
    <row r="386" spans="1:10" x14ac:dyDescent="0.25">
      <c r="A386" s="1" t="s">
        <v>186</v>
      </c>
      <c r="B386" s="1">
        <v>0</v>
      </c>
      <c r="C386" s="1" t="s">
        <v>119</v>
      </c>
      <c r="D386" s="1" t="s">
        <v>120</v>
      </c>
      <c r="E386" s="1" t="s">
        <v>121</v>
      </c>
      <c r="F386" s="1" t="s">
        <v>120</v>
      </c>
      <c r="G386" s="1" t="s">
        <v>122</v>
      </c>
      <c r="H386" s="1" t="s">
        <v>123</v>
      </c>
      <c r="I386" s="1" t="s">
        <v>124</v>
      </c>
      <c r="J386" s="1" t="s">
        <v>125</v>
      </c>
    </row>
    <row r="387" spans="1:10" x14ac:dyDescent="0.25">
      <c r="A387" s="1" t="s">
        <v>186</v>
      </c>
      <c r="B387" s="1">
        <v>0</v>
      </c>
      <c r="C387" s="1" t="s">
        <v>126</v>
      </c>
      <c r="D387" s="1" t="s">
        <v>127</v>
      </c>
      <c r="E387" s="1" t="s">
        <v>121</v>
      </c>
      <c r="F387" s="1" t="s">
        <v>127</v>
      </c>
      <c r="G387" s="1" t="s">
        <v>122</v>
      </c>
      <c r="H387" s="1" t="s">
        <v>123</v>
      </c>
      <c r="I387" s="1" t="s">
        <v>124</v>
      </c>
      <c r="J387" s="1" t="s">
        <v>125</v>
      </c>
    </row>
    <row r="388" spans="1:10" x14ac:dyDescent="0.25">
      <c r="A388" s="1" t="s">
        <v>186</v>
      </c>
      <c r="B388" s="1">
        <v>0</v>
      </c>
      <c r="C388" s="1" t="s">
        <v>128</v>
      </c>
      <c r="D388" s="1" t="s">
        <v>129</v>
      </c>
      <c r="E388" s="1" t="s">
        <v>121</v>
      </c>
      <c r="F388" s="1" t="s">
        <v>129</v>
      </c>
      <c r="G388" s="1" t="s">
        <v>122</v>
      </c>
      <c r="H388" s="1" t="s">
        <v>123</v>
      </c>
      <c r="I388" s="1" t="s">
        <v>124</v>
      </c>
      <c r="J388" s="1" t="s">
        <v>125</v>
      </c>
    </row>
    <row r="389" spans="1:10" x14ac:dyDescent="0.25">
      <c r="A389" s="1" t="s">
        <v>186</v>
      </c>
      <c r="B389" s="1">
        <v>0</v>
      </c>
      <c r="C389" s="1" t="s">
        <v>136</v>
      </c>
      <c r="D389" s="1" t="s">
        <v>129</v>
      </c>
      <c r="E389" s="1" t="s">
        <v>121</v>
      </c>
      <c r="F389" s="1" t="s">
        <v>129</v>
      </c>
      <c r="G389" s="1" t="s">
        <v>122</v>
      </c>
      <c r="H389" s="1" t="s">
        <v>123</v>
      </c>
      <c r="I389" s="1" t="s">
        <v>124</v>
      </c>
      <c r="J389" s="1" t="s">
        <v>125</v>
      </c>
    </row>
    <row r="390" spans="1:10" x14ac:dyDescent="0.25">
      <c r="A390" s="1" t="s">
        <v>186</v>
      </c>
      <c r="B390" s="1">
        <v>0</v>
      </c>
      <c r="C390" s="1" t="s">
        <v>139</v>
      </c>
      <c r="D390" s="1" t="s">
        <v>129</v>
      </c>
      <c r="E390" s="1" t="s">
        <v>121</v>
      </c>
      <c r="F390" s="1" t="s">
        <v>129</v>
      </c>
      <c r="G390" s="1" t="s">
        <v>122</v>
      </c>
      <c r="H390" s="1" t="s">
        <v>123</v>
      </c>
      <c r="I390" s="1" t="s">
        <v>124</v>
      </c>
      <c r="J390" s="1" t="s">
        <v>125</v>
      </c>
    </row>
    <row r="391" spans="1:10" x14ac:dyDescent="0.25">
      <c r="A391" s="1" t="s">
        <v>186</v>
      </c>
      <c r="B391" s="1">
        <v>0</v>
      </c>
      <c r="C391" s="1" t="s">
        <v>141</v>
      </c>
      <c r="D391" s="1" t="s">
        <v>129</v>
      </c>
      <c r="E391" s="1" t="s">
        <v>121</v>
      </c>
      <c r="F391" s="1" t="s">
        <v>129</v>
      </c>
      <c r="G391" s="1" t="s">
        <v>122</v>
      </c>
      <c r="H391" s="1" t="s">
        <v>123</v>
      </c>
      <c r="I391" s="1" t="s">
        <v>124</v>
      </c>
      <c r="J391" s="1" t="s">
        <v>125</v>
      </c>
    </row>
    <row r="392" spans="1:10" x14ac:dyDescent="0.25">
      <c r="A392" s="1" t="s">
        <v>186</v>
      </c>
      <c r="B392" s="1">
        <v>0</v>
      </c>
      <c r="C392" s="1" t="s">
        <v>144</v>
      </c>
      <c r="D392" s="1" t="s">
        <v>120</v>
      </c>
      <c r="E392" s="1" t="s">
        <v>121</v>
      </c>
      <c r="F392" s="1" t="s">
        <v>120</v>
      </c>
      <c r="G392" s="1" t="s">
        <v>122</v>
      </c>
      <c r="H392" s="1" t="s">
        <v>123</v>
      </c>
      <c r="I392" s="1" t="s">
        <v>124</v>
      </c>
      <c r="J392" s="1" t="s">
        <v>125</v>
      </c>
    </row>
    <row r="393" spans="1:10" x14ac:dyDescent="0.25">
      <c r="A393" s="1" t="s">
        <v>186</v>
      </c>
      <c r="B393" s="1">
        <v>0</v>
      </c>
      <c r="C393" s="1" t="s">
        <v>145</v>
      </c>
      <c r="D393" s="1" t="s">
        <v>120</v>
      </c>
      <c r="E393" s="1" t="s">
        <v>121</v>
      </c>
      <c r="F393" s="1" t="s">
        <v>120</v>
      </c>
      <c r="G393" s="1" t="s">
        <v>122</v>
      </c>
      <c r="H393" s="1" t="s">
        <v>123</v>
      </c>
      <c r="I393" s="1" t="s">
        <v>124</v>
      </c>
      <c r="J393" s="1" t="s">
        <v>125</v>
      </c>
    </row>
    <row r="394" spans="1:10" x14ac:dyDescent="0.25">
      <c r="A394" s="1" t="s">
        <v>186</v>
      </c>
      <c r="B394" s="1">
        <v>0</v>
      </c>
      <c r="C394" s="1" t="s">
        <v>146</v>
      </c>
      <c r="D394" s="1" t="s">
        <v>120</v>
      </c>
      <c r="E394" s="1" t="s">
        <v>121</v>
      </c>
      <c r="F394" s="1" t="s">
        <v>120</v>
      </c>
      <c r="G394" s="1" t="s">
        <v>122</v>
      </c>
      <c r="H394" s="1" t="s">
        <v>123</v>
      </c>
      <c r="I394" s="1" t="s">
        <v>124</v>
      </c>
      <c r="J394" s="1" t="s">
        <v>125</v>
      </c>
    </row>
    <row r="395" spans="1:10" x14ac:dyDescent="0.25">
      <c r="A395" s="1" t="s">
        <v>186</v>
      </c>
      <c r="B395" s="1">
        <v>0</v>
      </c>
      <c r="C395" s="1" t="s">
        <v>149</v>
      </c>
      <c r="D395" s="1" t="s">
        <v>129</v>
      </c>
      <c r="E395" s="1" t="s">
        <v>121</v>
      </c>
      <c r="F395" s="1" t="s">
        <v>129</v>
      </c>
      <c r="G395" s="1" t="s">
        <v>122</v>
      </c>
      <c r="H395" s="1" t="s">
        <v>123</v>
      </c>
      <c r="I395" s="1" t="s">
        <v>124</v>
      </c>
      <c r="J395" s="1" t="s">
        <v>125</v>
      </c>
    </row>
    <row r="396" spans="1:10" x14ac:dyDescent="0.25">
      <c r="A396" s="1" t="s">
        <v>186</v>
      </c>
      <c r="B396" s="1">
        <v>0</v>
      </c>
      <c r="C396" s="1" t="s">
        <v>143</v>
      </c>
      <c r="D396" s="1" t="s">
        <v>150</v>
      </c>
      <c r="E396" s="1" t="s">
        <v>121</v>
      </c>
      <c r="F396" s="1" t="s">
        <v>150</v>
      </c>
      <c r="G396" s="1" t="s">
        <v>122</v>
      </c>
      <c r="H396" s="1" t="s">
        <v>123</v>
      </c>
      <c r="I396" s="1" t="s">
        <v>124</v>
      </c>
      <c r="J396" s="1" t="s">
        <v>125</v>
      </c>
    </row>
    <row r="397" spans="1:10" x14ac:dyDescent="0.25">
      <c r="A397" s="1" t="s">
        <v>186</v>
      </c>
      <c r="B397" s="1">
        <v>0</v>
      </c>
      <c r="C397" s="1" t="s">
        <v>156</v>
      </c>
      <c r="D397" s="1" t="s">
        <v>120</v>
      </c>
      <c r="E397" s="1" t="s">
        <v>121</v>
      </c>
      <c r="F397" s="1" t="s">
        <v>120</v>
      </c>
      <c r="G397" s="1" t="s">
        <v>122</v>
      </c>
      <c r="H397" s="1" t="s">
        <v>123</v>
      </c>
      <c r="I397" s="1" t="s">
        <v>124</v>
      </c>
      <c r="J397" s="1" t="s">
        <v>125</v>
      </c>
    </row>
    <row r="398" spans="1:10" x14ac:dyDescent="0.25">
      <c r="A398" s="1" t="s">
        <v>186</v>
      </c>
      <c r="B398" s="1">
        <v>0</v>
      </c>
      <c r="C398" s="1" t="s">
        <v>126</v>
      </c>
      <c r="D398" s="1" t="s">
        <v>159</v>
      </c>
      <c r="E398" s="1" t="s">
        <v>121</v>
      </c>
      <c r="F398" s="1" t="s">
        <v>160</v>
      </c>
      <c r="G398" s="1" t="s">
        <v>122</v>
      </c>
      <c r="H398" s="1" t="s">
        <v>123</v>
      </c>
      <c r="I398" s="1" t="s">
        <v>124</v>
      </c>
      <c r="J398" s="1" t="s">
        <v>125</v>
      </c>
    </row>
    <row r="399" spans="1:10" x14ac:dyDescent="0.25">
      <c r="A399" s="1" t="s">
        <v>186</v>
      </c>
      <c r="B399" s="1">
        <v>0</v>
      </c>
      <c r="C399" s="1" t="s">
        <v>155</v>
      </c>
      <c r="D399" s="1" t="s">
        <v>150</v>
      </c>
      <c r="E399" s="1" t="s">
        <v>121</v>
      </c>
      <c r="F399" s="1" t="s">
        <v>150</v>
      </c>
      <c r="G399" s="1" t="s">
        <v>122</v>
      </c>
      <c r="H399" s="1" t="s">
        <v>123</v>
      </c>
      <c r="I399" s="1" t="s">
        <v>124</v>
      </c>
      <c r="J399" s="1" t="s">
        <v>125</v>
      </c>
    </row>
    <row r="400" spans="1:10" x14ac:dyDescent="0.25">
      <c r="A400" s="1" t="s">
        <v>186</v>
      </c>
      <c r="B400" s="1">
        <v>0</v>
      </c>
      <c r="C400" s="1" t="s">
        <v>145</v>
      </c>
      <c r="D400" s="1" t="s">
        <v>163</v>
      </c>
      <c r="E400" s="1" t="s">
        <v>121</v>
      </c>
      <c r="F400" s="1" t="s">
        <v>163</v>
      </c>
      <c r="G400" s="1" t="s">
        <v>122</v>
      </c>
      <c r="H400" s="1" t="s">
        <v>123</v>
      </c>
      <c r="I400" s="1" t="s">
        <v>124</v>
      </c>
      <c r="J400" s="1" t="s">
        <v>125</v>
      </c>
    </row>
    <row r="401" spans="1:10" x14ac:dyDescent="0.25">
      <c r="A401" s="1" t="s">
        <v>186</v>
      </c>
      <c r="B401" s="1">
        <v>0</v>
      </c>
      <c r="C401" s="1" t="s">
        <v>126</v>
      </c>
      <c r="D401" s="1" t="s">
        <v>166</v>
      </c>
      <c r="E401" s="1" t="s">
        <v>121</v>
      </c>
      <c r="F401" s="1" t="s">
        <v>167</v>
      </c>
      <c r="G401" s="1" t="s">
        <v>122</v>
      </c>
      <c r="H401" s="1" t="s">
        <v>123</v>
      </c>
      <c r="I401" s="1" t="s">
        <v>124</v>
      </c>
      <c r="J401" s="1" t="s">
        <v>125</v>
      </c>
    </row>
    <row r="402" spans="1:10" x14ac:dyDescent="0.25">
      <c r="A402" s="1" t="s">
        <v>186</v>
      </c>
      <c r="B402" s="1">
        <v>0</v>
      </c>
      <c r="C402" s="1" t="s">
        <v>168</v>
      </c>
      <c r="D402" s="1" t="s">
        <v>129</v>
      </c>
      <c r="E402" s="1" t="s">
        <v>121</v>
      </c>
      <c r="F402" s="1" t="s">
        <v>129</v>
      </c>
      <c r="G402" s="1" t="s">
        <v>122</v>
      </c>
      <c r="H402" s="1" t="s">
        <v>123</v>
      </c>
      <c r="I402" s="1" t="s">
        <v>124</v>
      </c>
      <c r="J402" s="1" t="s">
        <v>125</v>
      </c>
    </row>
    <row r="403" spans="1:10" x14ac:dyDescent="0.25">
      <c r="A403" s="1" t="s">
        <v>186</v>
      </c>
      <c r="B403" s="1">
        <v>0</v>
      </c>
      <c r="C403" s="1" t="s">
        <v>169</v>
      </c>
      <c r="D403" s="1" t="s">
        <v>129</v>
      </c>
      <c r="E403" s="1" t="s">
        <v>121</v>
      </c>
      <c r="F403" s="1" t="s">
        <v>129</v>
      </c>
      <c r="G403" s="1" t="s">
        <v>122</v>
      </c>
      <c r="H403" s="1" t="s">
        <v>123</v>
      </c>
      <c r="I403" s="1" t="s">
        <v>124</v>
      </c>
      <c r="J403" s="1" t="s">
        <v>125</v>
      </c>
    </row>
    <row r="404" spans="1:10" x14ac:dyDescent="0.25">
      <c r="A404" s="1" t="s">
        <v>186</v>
      </c>
      <c r="B404" s="1">
        <v>0</v>
      </c>
      <c r="C404" s="1" t="s">
        <v>155</v>
      </c>
      <c r="D404" s="1" t="s">
        <v>163</v>
      </c>
      <c r="E404" s="1" t="s">
        <v>121</v>
      </c>
      <c r="F404" s="1" t="s">
        <v>163</v>
      </c>
      <c r="G404" s="1" t="s">
        <v>122</v>
      </c>
      <c r="H404" s="1" t="s">
        <v>123</v>
      </c>
      <c r="I404" s="1" t="s">
        <v>124</v>
      </c>
      <c r="J404" s="1" t="s">
        <v>125</v>
      </c>
    </row>
    <row r="405" spans="1:10" x14ac:dyDescent="0.25">
      <c r="A405" s="1" t="s">
        <v>186</v>
      </c>
      <c r="B405" s="1">
        <v>0</v>
      </c>
      <c r="C405" s="1" t="s">
        <v>158</v>
      </c>
      <c r="D405" s="1" t="s">
        <v>129</v>
      </c>
      <c r="E405" s="1" t="s">
        <v>121</v>
      </c>
      <c r="F405" s="1" t="s">
        <v>129</v>
      </c>
      <c r="G405" s="1" t="s">
        <v>122</v>
      </c>
      <c r="H405" s="1" t="s">
        <v>123</v>
      </c>
      <c r="I405" s="1" t="s">
        <v>124</v>
      </c>
      <c r="J405" s="1" t="s">
        <v>125</v>
      </c>
    </row>
    <row r="406" spans="1:10" x14ac:dyDescent="0.25">
      <c r="A406" s="1" t="s">
        <v>186</v>
      </c>
      <c r="B406" s="1">
        <v>0</v>
      </c>
      <c r="C406" s="1" t="s">
        <v>146</v>
      </c>
      <c r="D406" s="1" t="s">
        <v>163</v>
      </c>
      <c r="E406" s="1" t="s">
        <v>121</v>
      </c>
      <c r="F406" s="1" t="s">
        <v>163</v>
      </c>
      <c r="G406" s="1" t="s">
        <v>122</v>
      </c>
      <c r="H406" s="1" t="s">
        <v>123</v>
      </c>
      <c r="I406" s="1" t="s">
        <v>124</v>
      </c>
      <c r="J406" s="1" t="s">
        <v>125</v>
      </c>
    </row>
    <row r="407" spans="1:10" x14ac:dyDescent="0.25">
      <c r="A407" s="1" t="s">
        <v>186</v>
      </c>
      <c r="B407" s="1">
        <v>0</v>
      </c>
      <c r="C407" s="1" t="s">
        <v>140</v>
      </c>
      <c r="D407" s="1" t="s">
        <v>120</v>
      </c>
      <c r="E407" s="1" t="s">
        <v>121</v>
      </c>
      <c r="F407" s="1" t="s">
        <v>120</v>
      </c>
      <c r="G407" s="1" t="s">
        <v>122</v>
      </c>
      <c r="H407" s="1" t="s">
        <v>123</v>
      </c>
      <c r="I407" s="1" t="s">
        <v>124</v>
      </c>
      <c r="J407" s="1" t="s">
        <v>125</v>
      </c>
    </row>
    <row r="408" spans="1:10" x14ac:dyDescent="0.25">
      <c r="A408" s="1" t="s">
        <v>186</v>
      </c>
      <c r="B408" s="1">
        <v>0</v>
      </c>
      <c r="C408" s="1" t="s">
        <v>157</v>
      </c>
      <c r="D408" s="1" t="s">
        <v>150</v>
      </c>
      <c r="E408" s="1" t="s">
        <v>121</v>
      </c>
      <c r="F408" s="1" t="s">
        <v>150</v>
      </c>
      <c r="G408" s="1" t="s">
        <v>122</v>
      </c>
      <c r="H408" s="1" t="s">
        <v>123</v>
      </c>
      <c r="I408" s="1" t="s">
        <v>124</v>
      </c>
      <c r="J408" s="1" t="s">
        <v>125</v>
      </c>
    </row>
    <row r="409" spans="1:10" x14ac:dyDescent="0.25">
      <c r="A409" s="1" t="s">
        <v>186</v>
      </c>
      <c r="B409" s="1">
        <v>0</v>
      </c>
      <c r="C409" s="1" t="s">
        <v>139</v>
      </c>
      <c r="D409" s="1" t="s">
        <v>120</v>
      </c>
      <c r="E409" s="1" t="s">
        <v>121</v>
      </c>
      <c r="F409" s="1" t="s">
        <v>120</v>
      </c>
      <c r="G409" s="1" t="s">
        <v>122</v>
      </c>
      <c r="H409" s="1" t="s">
        <v>123</v>
      </c>
      <c r="I409" s="1" t="s">
        <v>124</v>
      </c>
      <c r="J409" s="1" t="s">
        <v>125</v>
      </c>
    </row>
    <row r="410" spans="1:10" x14ac:dyDescent="0.25">
      <c r="A410" s="1" t="s">
        <v>186</v>
      </c>
      <c r="B410" s="1">
        <v>0</v>
      </c>
      <c r="C410" s="1" t="s">
        <v>137</v>
      </c>
      <c r="D410" s="1" t="s">
        <v>150</v>
      </c>
      <c r="E410" s="1" t="s">
        <v>121</v>
      </c>
      <c r="F410" s="1" t="s">
        <v>150</v>
      </c>
      <c r="G410" s="1" t="s">
        <v>122</v>
      </c>
      <c r="H410" s="1" t="s">
        <v>123</v>
      </c>
      <c r="I410" s="1" t="s">
        <v>124</v>
      </c>
      <c r="J410" s="1" t="s">
        <v>125</v>
      </c>
    </row>
    <row r="411" spans="1:10" x14ac:dyDescent="0.25">
      <c r="A411" s="1" t="s">
        <v>186</v>
      </c>
      <c r="B411" s="1">
        <v>0</v>
      </c>
      <c r="C411" s="1" t="s">
        <v>136</v>
      </c>
      <c r="D411" s="1" t="s">
        <v>150</v>
      </c>
      <c r="E411" s="1" t="s">
        <v>121</v>
      </c>
      <c r="F411" s="1" t="s">
        <v>150</v>
      </c>
      <c r="G411" s="1" t="s">
        <v>122</v>
      </c>
      <c r="H411" s="1" t="s">
        <v>123</v>
      </c>
      <c r="I411" s="1" t="s">
        <v>124</v>
      </c>
      <c r="J411" s="1" t="s">
        <v>125</v>
      </c>
    </row>
    <row r="412" spans="1:10" x14ac:dyDescent="0.25">
      <c r="A412" s="1" t="s">
        <v>186</v>
      </c>
      <c r="B412" s="1">
        <v>0</v>
      </c>
      <c r="C412" s="1" t="s">
        <v>171</v>
      </c>
      <c r="D412" s="1" t="s">
        <v>150</v>
      </c>
      <c r="E412" s="1" t="s">
        <v>121</v>
      </c>
      <c r="F412" s="1" t="s">
        <v>150</v>
      </c>
      <c r="G412" s="1" t="s">
        <v>122</v>
      </c>
      <c r="H412" s="1" t="s">
        <v>123</v>
      </c>
      <c r="I412" s="1" t="s">
        <v>124</v>
      </c>
      <c r="J412" s="1" t="s">
        <v>125</v>
      </c>
    </row>
    <row r="413" spans="1:10" x14ac:dyDescent="0.25">
      <c r="A413" s="1" t="s">
        <v>186</v>
      </c>
      <c r="B413" s="1">
        <v>0</v>
      </c>
      <c r="C413" s="1" t="s">
        <v>146</v>
      </c>
      <c r="D413" s="1" t="s">
        <v>150</v>
      </c>
      <c r="E413" s="1" t="s">
        <v>121</v>
      </c>
      <c r="F413" s="1" t="s">
        <v>150</v>
      </c>
      <c r="G413" s="1" t="s">
        <v>122</v>
      </c>
      <c r="H413" s="1" t="s">
        <v>123</v>
      </c>
      <c r="I413" s="1" t="s">
        <v>124</v>
      </c>
      <c r="J413" s="1" t="s">
        <v>125</v>
      </c>
    </row>
    <row r="414" spans="1:10" x14ac:dyDescent="0.25">
      <c r="A414" s="1" t="s">
        <v>186</v>
      </c>
      <c r="B414" s="1">
        <v>0</v>
      </c>
      <c r="C414" s="1" t="s">
        <v>156</v>
      </c>
      <c r="D414" s="1" t="s">
        <v>150</v>
      </c>
      <c r="E414" s="1" t="s">
        <v>121</v>
      </c>
      <c r="F414" s="1" t="s">
        <v>150</v>
      </c>
      <c r="G414" s="1" t="s">
        <v>122</v>
      </c>
      <c r="H414" s="1" t="s">
        <v>123</v>
      </c>
      <c r="I414" s="1" t="s">
        <v>124</v>
      </c>
      <c r="J414" s="1" t="s">
        <v>125</v>
      </c>
    </row>
    <row r="415" spans="1:10" x14ac:dyDescent="0.25">
      <c r="A415" s="1" t="s">
        <v>186</v>
      </c>
      <c r="B415" s="1">
        <v>0</v>
      </c>
      <c r="C415" s="1" t="s">
        <v>164</v>
      </c>
      <c r="D415" s="1" t="s">
        <v>120</v>
      </c>
      <c r="E415" s="1" t="s">
        <v>121</v>
      </c>
      <c r="F415" s="1" t="s">
        <v>120</v>
      </c>
      <c r="G415" s="1" t="s">
        <v>122</v>
      </c>
      <c r="H415" s="1" t="s">
        <v>123</v>
      </c>
      <c r="I415" s="1" t="s">
        <v>124</v>
      </c>
      <c r="J415" s="1" t="s">
        <v>125</v>
      </c>
    </row>
    <row r="416" spans="1:10" x14ac:dyDescent="0.25">
      <c r="A416" s="1" t="s">
        <v>186</v>
      </c>
      <c r="B416" s="1">
        <v>0</v>
      </c>
      <c r="C416" s="1" t="s">
        <v>144</v>
      </c>
      <c r="D416" s="1" t="s">
        <v>150</v>
      </c>
      <c r="E416" s="1" t="s">
        <v>121</v>
      </c>
      <c r="F416" s="1" t="s">
        <v>150</v>
      </c>
      <c r="G416" s="1" t="s">
        <v>122</v>
      </c>
      <c r="H416" s="1" t="s">
        <v>123</v>
      </c>
      <c r="I416" s="1" t="s">
        <v>124</v>
      </c>
      <c r="J416" s="1" t="s">
        <v>125</v>
      </c>
    </row>
    <row r="417" spans="1:10" x14ac:dyDescent="0.25">
      <c r="A417" s="1" t="s">
        <v>186</v>
      </c>
      <c r="B417" s="1">
        <v>0</v>
      </c>
      <c r="C417" s="1" t="s">
        <v>157</v>
      </c>
      <c r="D417" s="1" t="s">
        <v>129</v>
      </c>
      <c r="E417" s="1" t="s">
        <v>121</v>
      </c>
      <c r="F417" s="1" t="s">
        <v>129</v>
      </c>
      <c r="G417" s="1" t="s">
        <v>122</v>
      </c>
      <c r="H417" s="1" t="s">
        <v>123</v>
      </c>
      <c r="I417" s="1" t="s">
        <v>124</v>
      </c>
      <c r="J417" s="1" t="s">
        <v>125</v>
      </c>
    </row>
    <row r="418" spans="1:10" x14ac:dyDescent="0.25">
      <c r="A418" s="1" t="s">
        <v>186</v>
      </c>
      <c r="B418" s="1">
        <v>0</v>
      </c>
      <c r="C418" s="1" t="s">
        <v>130</v>
      </c>
      <c r="D418" s="1" t="s">
        <v>163</v>
      </c>
      <c r="E418" s="1" t="s">
        <v>121</v>
      </c>
      <c r="F418" s="1" t="s">
        <v>163</v>
      </c>
      <c r="G418" s="1" t="s">
        <v>122</v>
      </c>
      <c r="H418" s="1" t="s">
        <v>123</v>
      </c>
      <c r="I418" s="1" t="s">
        <v>124</v>
      </c>
      <c r="J418" s="1" t="s">
        <v>125</v>
      </c>
    </row>
    <row r="419" spans="1:10" x14ac:dyDescent="0.25">
      <c r="A419" s="1" t="s">
        <v>186</v>
      </c>
      <c r="B419" s="1">
        <v>0</v>
      </c>
      <c r="C419" s="1" t="s">
        <v>155</v>
      </c>
      <c r="D419" s="1" t="s">
        <v>129</v>
      </c>
      <c r="E419" s="1" t="s">
        <v>121</v>
      </c>
      <c r="F419" s="1" t="s">
        <v>129</v>
      </c>
      <c r="G419" s="1" t="s">
        <v>122</v>
      </c>
      <c r="H419" s="1" t="s">
        <v>123</v>
      </c>
      <c r="I419" s="1" t="s">
        <v>124</v>
      </c>
      <c r="J419" s="1" t="s">
        <v>125</v>
      </c>
    </row>
    <row r="420" spans="1:10" x14ac:dyDescent="0.25">
      <c r="A420" s="1" t="s">
        <v>186</v>
      </c>
      <c r="B420" s="1">
        <v>0</v>
      </c>
      <c r="C420" s="1" t="s">
        <v>144</v>
      </c>
      <c r="D420" s="1" t="s">
        <v>129</v>
      </c>
      <c r="E420" s="1" t="s">
        <v>121</v>
      </c>
      <c r="F420" s="1" t="s">
        <v>129</v>
      </c>
      <c r="G420" s="1" t="s">
        <v>122</v>
      </c>
      <c r="H420" s="1" t="s">
        <v>123</v>
      </c>
      <c r="I420" s="1" t="s">
        <v>124</v>
      </c>
      <c r="J420" s="1" t="s">
        <v>125</v>
      </c>
    </row>
    <row r="421" spans="1:10" x14ac:dyDescent="0.25">
      <c r="A421" s="1" t="s">
        <v>186</v>
      </c>
      <c r="B421" s="1">
        <v>0</v>
      </c>
      <c r="C421" s="1" t="s">
        <v>126</v>
      </c>
      <c r="D421" s="1" t="s">
        <v>174</v>
      </c>
      <c r="E421" s="1" t="s">
        <v>121</v>
      </c>
      <c r="F421" s="1" t="s">
        <v>175</v>
      </c>
      <c r="G421" s="1" t="s">
        <v>122</v>
      </c>
      <c r="H421" s="1" t="s">
        <v>123</v>
      </c>
      <c r="I421" s="1" t="s">
        <v>124</v>
      </c>
      <c r="J421" s="1" t="s">
        <v>125</v>
      </c>
    </row>
    <row r="422" spans="1:10" x14ac:dyDescent="0.25">
      <c r="A422" s="1" t="s">
        <v>186</v>
      </c>
      <c r="B422" s="1">
        <v>0</v>
      </c>
      <c r="C422" s="1" t="s">
        <v>176</v>
      </c>
      <c r="D422" s="1" t="s">
        <v>129</v>
      </c>
      <c r="E422" s="1" t="s">
        <v>121</v>
      </c>
      <c r="F422" s="1" t="s">
        <v>129</v>
      </c>
      <c r="G422" s="1" t="s">
        <v>122</v>
      </c>
      <c r="H422" s="1" t="s">
        <v>123</v>
      </c>
      <c r="I422" s="1" t="s">
        <v>124</v>
      </c>
      <c r="J422" s="1" t="s">
        <v>125</v>
      </c>
    </row>
    <row r="423" spans="1:10" x14ac:dyDescent="0.25">
      <c r="A423" s="1" t="s">
        <v>186</v>
      </c>
      <c r="B423" s="1">
        <v>0</v>
      </c>
      <c r="C423" s="1" t="s">
        <v>158</v>
      </c>
      <c r="D423" s="1" t="s">
        <v>150</v>
      </c>
      <c r="E423" s="1" t="s">
        <v>121</v>
      </c>
      <c r="F423" s="1" t="s">
        <v>150</v>
      </c>
      <c r="G423" s="1" t="s">
        <v>122</v>
      </c>
      <c r="H423" s="1" t="s">
        <v>123</v>
      </c>
      <c r="I423" s="1" t="s">
        <v>124</v>
      </c>
      <c r="J423" s="1" t="s">
        <v>125</v>
      </c>
    </row>
    <row r="424" spans="1:10" x14ac:dyDescent="0.25">
      <c r="A424" s="1" t="s">
        <v>186</v>
      </c>
      <c r="B424" s="1">
        <v>0</v>
      </c>
      <c r="C424" s="1" t="s">
        <v>161</v>
      </c>
      <c r="D424" s="1" t="s">
        <v>150</v>
      </c>
      <c r="E424" s="1" t="s">
        <v>121</v>
      </c>
      <c r="F424" s="1" t="s">
        <v>150</v>
      </c>
      <c r="G424" s="1" t="s">
        <v>122</v>
      </c>
      <c r="H424" s="1" t="s">
        <v>123</v>
      </c>
      <c r="I424" s="1" t="s">
        <v>124</v>
      </c>
      <c r="J424" s="1" t="s">
        <v>125</v>
      </c>
    </row>
    <row r="425" spans="1:10" x14ac:dyDescent="0.25">
      <c r="A425" s="1" t="s">
        <v>186</v>
      </c>
      <c r="B425" s="1">
        <v>0</v>
      </c>
      <c r="C425" s="1" t="s">
        <v>147</v>
      </c>
      <c r="D425" s="1" t="s">
        <v>150</v>
      </c>
      <c r="E425" s="1" t="s">
        <v>121</v>
      </c>
      <c r="F425" s="1" t="s">
        <v>150</v>
      </c>
      <c r="G425" s="1" t="s">
        <v>122</v>
      </c>
      <c r="H425" s="1" t="s">
        <v>123</v>
      </c>
      <c r="I425" s="1" t="s">
        <v>124</v>
      </c>
      <c r="J425" s="1" t="s">
        <v>125</v>
      </c>
    </row>
    <row r="426" spans="1:10" x14ac:dyDescent="0.25">
      <c r="A426" s="1" t="s">
        <v>186</v>
      </c>
      <c r="B426" s="1">
        <v>0</v>
      </c>
      <c r="C426" s="1" t="s">
        <v>130</v>
      </c>
      <c r="D426" s="1" t="s">
        <v>150</v>
      </c>
      <c r="E426" s="1" t="s">
        <v>121</v>
      </c>
      <c r="F426" s="1" t="s">
        <v>150</v>
      </c>
      <c r="G426" s="1" t="s">
        <v>122</v>
      </c>
      <c r="H426" s="1" t="s">
        <v>123</v>
      </c>
      <c r="I426" s="1" t="s">
        <v>124</v>
      </c>
      <c r="J426" s="1" t="s">
        <v>125</v>
      </c>
    </row>
    <row r="427" spans="1:10" x14ac:dyDescent="0.25">
      <c r="A427" s="1" t="s">
        <v>186</v>
      </c>
      <c r="B427" s="1">
        <v>0</v>
      </c>
      <c r="C427" s="1" t="s">
        <v>136</v>
      </c>
      <c r="D427" s="1" t="s">
        <v>120</v>
      </c>
      <c r="E427" s="1" t="s">
        <v>121</v>
      </c>
      <c r="F427" s="1" t="s">
        <v>120</v>
      </c>
      <c r="G427" s="1" t="s">
        <v>122</v>
      </c>
      <c r="H427" s="1" t="s">
        <v>123</v>
      </c>
      <c r="I427" s="1" t="s">
        <v>124</v>
      </c>
      <c r="J427" s="1" t="s">
        <v>125</v>
      </c>
    </row>
    <row r="428" spans="1:10" x14ac:dyDescent="0.25">
      <c r="A428" s="1" t="s">
        <v>186</v>
      </c>
      <c r="B428" s="1">
        <v>0</v>
      </c>
      <c r="C428" s="1" t="s">
        <v>130</v>
      </c>
      <c r="D428" s="1" t="s">
        <v>120</v>
      </c>
      <c r="E428" s="1" t="s">
        <v>121</v>
      </c>
      <c r="F428" s="1" t="s">
        <v>120</v>
      </c>
      <c r="G428" s="1" t="s">
        <v>122</v>
      </c>
      <c r="H428" s="1" t="s">
        <v>123</v>
      </c>
      <c r="I428" s="1" t="s">
        <v>124</v>
      </c>
      <c r="J428" s="1" t="s">
        <v>125</v>
      </c>
    </row>
    <row r="429" spans="1:10" x14ac:dyDescent="0.25">
      <c r="A429" s="1" t="s">
        <v>186</v>
      </c>
      <c r="B429" s="1">
        <v>0</v>
      </c>
      <c r="C429" s="1" t="s">
        <v>119</v>
      </c>
      <c r="D429" s="1" t="s">
        <v>129</v>
      </c>
      <c r="E429" s="1" t="s">
        <v>121</v>
      </c>
      <c r="F429" s="1" t="s">
        <v>129</v>
      </c>
      <c r="G429" s="1" t="s">
        <v>122</v>
      </c>
      <c r="H429" s="1" t="s">
        <v>123</v>
      </c>
      <c r="I429" s="1" t="s">
        <v>124</v>
      </c>
      <c r="J429" s="1" t="s">
        <v>125</v>
      </c>
    </row>
    <row r="430" spans="1:10" x14ac:dyDescent="0.25">
      <c r="A430" s="1" t="s">
        <v>186</v>
      </c>
      <c r="B430" s="1">
        <v>0</v>
      </c>
      <c r="C430" s="1" t="s">
        <v>161</v>
      </c>
      <c r="D430" s="1" t="s">
        <v>120</v>
      </c>
      <c r="E430" s="1" t="s">
        <v>121</v>
      </c>
      <c r="F430" s="1" t="s">
        <v>120</v>
      </c>
      <c r="G430" s="1" t="s">
        <v>122</v>
      </c>
      <c r="H430" s="1" t="s">
        <v>123</v>
      </c>
      <c r="I430" s="1" t="s">
        <v>124</v>
      </c>
      <c r="J430" s="1" t="s">
        <v>125</v>
      </c>
    </row>
    <row r="431" spans="1:10" x14ac:dyDescent="0.25">
      <c r="A431" s="1" t="s">
        <v>186</v>
      </c>
      <c r="B431" s="1">
        <v>0</v>
      </c>
      <c r="C431" s="1" t="s">
        <v>165</v>
      </c>
      <c r="D431" s="1" t="s">
        <v>120</v>
      </c>
      <c r="E431" s="1" t="s">
        <v>121</v>
      </c>
      <c r="F431" s="1" t="s">
        <v>120</v>
      </c>
      <c r="G431" s="1" t="s">
        <v>122</v>
      </c>
      <c r="H431" s="1" t="s">
        <v>123</v>
      </c>
      <c r="I431" s="1" t="s">
        <v>124</v>
      </c>
      <c r="J431" s="1" t="s">
        <v>125</v>
      </c>
    </row>
    <row r="432" spans="1:10" x14ac:dyDescent="0.25">
      <c r="A432" s="1" t="s">
        <v>186</v>
      </c>
      <c r="B432" s="1">
        <v>0</v>
      </c>
      <c r="C432" s="1" t="s">
        <v>177</v>
      </c>
      <c r="D432" s="1" t="s">
        <v>129</v>
      </c>
      <c r="E432" s="1" t="s">
        <v>121</v>
      </c>
      <c r="F432" s="1" t="s">
        <v>129</v>
      </c>
      <c r="G432" s="1" t="s">
        <v>122</v>
      </c>
      <c r="H432" s="1" t="s">
        <v>123</v>
      </c>
      <c r="I432" s="1" t="s">
        <v>124</v>
      </c>
      <c r="J432" s="1" t="s">
        <v>125</v>
      </c>
    </row>
    <row r="433" spans="1:10" x14ac:dyDescent="0.25">
      <c r="A433" s="1" t="s">
        <v>186</v>
      </c>
      <c r="B433" s="1">
        <v>0</v>
      </c>
      <c r="C433" s="1" t="s">
        <v>165</v>
      </c>
      <c r="D433" s="1" t="s">
        <v>150</v>
      </c>
      <c r="E433" s="1" t="s">
        <v>121</v>
      </c>
      <c r="F433" s="1" t="s">
        <v>150</v>
      </c>
      <c r="G433" s="1" t="s">
        <v>122</v>
      </c>
      <c r="H433" s="1" t="s">
        <v>123</v>
      </c>
      <c r="I433" s="1" t="s">
        <v>124</v>
      </c>
      <c r="J433" s="1" t="s">
        <v>125</v>
      </c>
    </row>
    <row r="434" spans="1:10" x14ac:dyDescent="0.25">
      <c r="A434" s="1" t="s">
        <v>186</v>
      </c>
      <c r="B434" s="1">
        <v>0</v>
      </c>
      <c r="C434" s="1" t="s">
        <v>173</v>
      </c>
      <c r="D434" s="1" t="s">
        <v>150</v>
      </c>
      <c r="E434" s="1" t="s">
        <v>121</v>
      </c>
      <c r="F434" s="1" t="s">
        <v>150</v>
      </c>
      <c r="G434" s="1" t="s">
        <v>122</v>
      </c>
      <c r="H434" s="1" t="s">
        <v>123</v>
      </c>
      <c r="I434" s="1" t="s">
        <v>124</v>
      </c>
      <c r="J434" s="1" t="s">
        <v>125</v>
      </c>
    </row>
    <row r="435" spans="1:10" x14ac:dyDescent="0.25">
      <c r="A435" s="1" t="s">
        <v>186</v>
      </c>
      <c r="B435" s="1">
        <v>0</v>
      </c>
      <c r="C435" s="1" t="s">
        <v>153</v>
      </c>
      <c r="D435" s="1" t="s">
        <v>129</v>
      </c>
      <c r="E435" s="1" t="s">
        <v>121</v>
      </c>
      <c r="F435" s="1" t="s">
        <v>129</v>
      </c>
      <c r="G435" s="1" t="s">
        <v>122</v>
      </c>
      <c r="H435" s="1" t="s">
        <v>123</v>
      </c>
      <c r="I435" s="1" t="s">
        <v>124</v>
      </c>
      <c r="J435" s="1" t="s">
        <v>125</v>
      </c>
    </row>
    <row r="436" spans="1:10" x14ac:dyDescent="0.25">
      <c r="A436" s="1" t="s">
        <v>186</v>
      </c>
      <c r="B436" s="1">
        <v>0</v>
      </c>
      <c r="C436" s="1" t="s">
        <v>126</v>
      </c>
      <c r="D436" s="1" t="s">
        <v>178</v>
      </c>
      <c r="E436" s="1" t="s">
        <v>121</v>
      </c>
      <c r="F436" s="1" t="s">
        <v>179</v>
      </c>
      <c r="G436" s="1" t="s">
        <v>122</v>
      </c>
      <c r="H436" s="1" t="s">
        <v>123</v>
      </c>
      <c r="I436" s="1" t="s">
        <v>124</v>
      </c>
      <c r="J436" s="1" t="s">
        <v>125</v>
      </c>
    </row>
    <row r="437" spans="1:10" x14ac:dyDescent="0.25">
      <c r="A437" s="1" t="s">
        <v>186</v>
      </c>
      <c r="B437" s="1">
        <v>0</v>
      </c>
      <c r="C437" s="1" t="s">
        <v>157</v>
      </c>
      <c r="D437" s="1" t="s">
        <v>120</v>
      </c>
      <c r="E437" s="1" t="s">
        <v>121</v>
      </c>
      <c r="F437" s="1" t="s">
        <v>120</v>
      </c>
      <c r="G437" s="1" t="s">
        <v>122</v>
      </c>
      <c r="H437" s="1" t="s">
        <v>123</v>
      </c>
      <c r="I437" s="1" t="s">
        <v>124</v>
      </c>
      <c r="J437" s="1" t="s">
        <v>125</v>
      </c>
    </row>
    <row r="438" spans="1:10" x14ac:dyDescent="0.25">
      <c r="A438" s="1" t="s">
        <v>186</v>
      </c>
      <c r="B438" s="1">
        <v>0</v>
      </c>
      <c r="C438" s="1" t="s">
        <v>154</v>
      </c>
      <c r="D438" s="1" t="s">
        <v>129</v>
      </c>
      <c r="E438" s="1" t="s">
        <v>121</v>
      </c>
      <c r="F438" s="1" t="s">
        <v>129</v>
      </c>
      <c r="G438" s="1" t="s">
        <v>122</v>
      </c>
      <c r="H438" s="1" t="s">
        <v>123</v>
      </c>
      <c r="I438" s="1" t="s">
        <v>124</v>
      </c>
      <c r="J438" s="1" t="s">
        <v>125</v>
      </c>
    </row>
    <row r="439" spans="1:10" x14ac:dyDescent="0.25">
      <c r="A439" s="1" t="s">
        <v>186</v>
      </c>
      <c r="B439" s="1">
        <v>0</v>
      </c>
      <c r="C439" s="1" t="s">
        <v>165</v>
      </c>
      <c r="D439" s="1" t="s">
        <v>163</v>
      </c>
      <c r="E439" s="1" t="s">
        <v>121</v>
      </c>
      <c r="F439" s="1" t="s">
        <v>163</v>
      </c>
      <c r="G439" s="1" t="s">
        <v>122</v>
      </c>
      <c r="H439" s="1" t="s">
        <v>123</v>
      </c>
      <c r="I439" s="1" t="s">
        <v>124</v>
      </c>
      <c r="J439" s="1" t="s">
        <v>125</v>
      </c>
    </row>
    <row r="440" spans="1:10" x14ac:dyDescent="0.25">
      <c r="A440" s="1" t="s">
        <v>186</v>
      </c>
      <c r="B440" s="1">
        <v>0</v>
      </c>
      <c r="C440" s="1" t="s">
        <v>140</v>
      </c>
      <c r="D440" s="1" t="s">
        <v>150</v>
      </c>
      <c r="E440" s="1" t="s">
        <v>121</v>
      </c>
      <c r="F440" s="1" t="s">
        <v>150</v>
      </c>
      <c r="G440" s="1" t="s">
        <v>122</v>
      </c>
      <c r="H440" s="1" t="s">
        <v>123</v>
      </c>
      <c r="I440" s="1" t="s">
        <v>124</v>
      </c>
      <c r="J440" s="1" t="s">
        <v>125</v>
      </c>
    </row>
    <row r="441" spans="1:10" x14ac:dyDescent="0.25">
      <c r="A441" s="1" t="s">
        <v>186</v>
      </c>
      <c r="B441" s="1">
        <v>0</v>
      </c>
      <c r="C441" s="1" t="s">
        <v>173</v>
      </c>
      <c r="D441" s="1" t="s">
        <v>129</v>
      </c>
      <c r="E441" s="1" t="s">
        <v>121</v>
      </c>
      <c r="F441" s="1" t="s">
        <v>129</v>
      </c>
      <c r="G441" s="1" t="s">
        <v>122</v>
      </c>
      <c r="H441" s="1" t="s">
        <v>123</v>
      </c>
      <c r="I441" s="1" t="s">
        <v>124</v>
      </c>
      <c r="J441" s="1" t="s">
        <v>125</v>
      </c>
    </row>
    <row r="442" spans="1:10" x14ac:dyDescent="0.25">
      <c r="A442" s="1" t="s">
        <v>186</v>
      </c>
      <c r="B442" s="1">
        <v>0</v>
      </c>
      <c r="C442" s="1" t="s">
        <v>180</v>
      </c>
      <c r="D442" s="1" t="s">
        <v>129</v>
      </c>
      <c r="E442" s="1" t="s">
        <v>121</v>
      </c>
      <c r="F442" s="1" t="s">
        <v>129</v>
      </c>
      <c r="G442" s="1" t="s">
        <v>122</v>
      </c>
      <c r="H442" s="1" t="s">
        <v>123</v>
      </c>
      <c r="I442" s="1" t="s">
        <v>124</v>
      </c>
      <c r="J442" s="1" t="s">
        <v>125</v>
      </c>
    </row>
    <row r="443" spans="1:10" x14ac:dyDescent="0.25">
      <c r="A443" s="1" t="s">
        <v>186</v>
      </c>
      <c r="B443" s="1">
        <v>0</v>
      </c>
      <c r="C443" s="1" t="s">
        <v>148</v>
      </c>
      <c r="D443" s="1" t="s">
        <v>129</v>
      </c>
      <c r="E443" s="1" t="s">
        <v>121</v>
      </c>
      <c r="F443" s="1" t="s">
        <v>129</v>
      </c>
      <c r="G443" s="1" t="s">
        <v>122</v>
      </c>
      <c r="H443" s="1" t="s">
        <v>123</v>
      </c>
      <c r="I443" s="1" t="s">
        <v>124</v>
      </c>
      <c r="J443" s="1" t="s">
        <v>125</v>
      </c>
    </row>
    <row r="444" spans="1:10" x14ac:dyDescent="0.25">
      <c r="A444" s="1" t="s">
        <v>186</v>
      </c>
      <c r="B444" s="1">
        <v>0</v>
      </c>
      <c r="C444" s="1" t="s">
        <v>172</v>
      </c>
      <c r="D444" s="1" t="s">
        <v>129</v>
      </c>
      <c r="E444" s="1" t="s">
        <v>121</v>
      </c>
      <c r="F444" s="1" t="s">
        <v>129</v>
      </c>
      <c r="G444" s="1" t="s">
        <v>122</v>
      </c>
      <c r="H444" s="1" t="s">
        <v>123</v>
      </c>
      <c r="I444" s="1" t="s">
        <v>124</v>
      </c>
      <c r="J444" s="1" t="s">
        <v>125</v>
      </c>
    </row>
    <row r="445" spans="1:10" x14ac:dyDescent="0.25">
      <c r="A445" s="1" t="s">
        <v>186</v>
      </c>
      <c r="B445" s="1">
        <v>0</v>
      </c>
      <c r="C445" s="1" t="s">
        <v>145</v>
      </c>
      <c r="D445" s="1" t="s">
        <v>150</v>
      </c>
      <c r="E445" s="1" t="s">
        <v>121</v>
      </c>
      <c r="F445" s="1" t="s">
        <v>150</v>
      </c>
      <c r="G445" s="1" t="s">
        <v>122</v>
      </c>
      <c r="H445" s="1" t="s">
        <v>123</v>
      </c>
      <c r="I445" s="1" t="s">
        <v>124</v>
      </c>
      <c r="J445" s="1" t="s">
        <v>125</v>
      </c>
    </row>
    <row r="446" spans="1:10" x14ac:dyDescent="0.25">
      <c r="A446" s="1" t="s">
        <v>186</v>
      </c>
      <c r="B446" s="1">
        <v>0</v>
      </c>
      <c r="C446" s="1" t="s">
        <v>164</v>
      </c>
      <c r="D446" s="1" t="s">
        <v>150</v>
      </c>
      <c r="E446" s="1" t="s">
        <v>121</v>
      </c>
      <c r="F446" s="1" t="s">
        <v>150</v>
      </c>
      <c r="G446" s="1" t="s">
        <v>122</v>
      </c>
      <c r="H446" s="1" t="s">
        <v>123</v>
      </c>
      <c r="I446" s="1" t="s">
        <v>124</v>
      </c>
      <c r="J446" s="1" t="s">
        <v>125</v>
      </c>
    </row>
    <row r="447" spans="1:10" x14ac:dyDescent="0.25">
      <c r="A447" s="1" t="s">
        <v>186</v>
      </c>
      <c r="B447" s="1">
        <v>0</v>
      </c>
      <c r="C447" s="1" t="s">
        <v>147</v>
      </c>
      <c r="D447" s="1" t="s">
        <v>129</v>
      </c>
      <c r="E447" s="1" t="s">
        <v>121</v>
      </c>
      <c r="F447" s="1" t="s">
        <v>129</v>
      </c>
      <c r="G447" s="1" t="s">
        <v>122</v>
      </c>
      <c r="H447" s="1" t="s">
        <v>123</v>
      </c>
      <c r="I447" s="1" t="s">
        <v>124</v>
      </c>
      <c r="J447" s="1" t="s">
        <v>125</v>
      </c>
    </row>
    <row r="448" spans="1:10" x14ac:dyDescent="0.25">
      <c r="A448" s="1" t="s">
        <v>186</v>
      </c>
      <c r="B448" s="1">
        <v>0</v>
      </c>
      <c r="C448" s="1" t="s">
        <v>147</v>
      </c>
      <c r="D448" s="1" t="s">
        <v>120</v>
      </c>
      <c r="E448" s="1" t="s">
        <v>121</v>
      </c>
      <c r="F448" s="1" t="s">
        <v>120</v>
      </c>
      <c r="G448" s="1" t="s">
        <v>122</v>
      </c>
      <c r="H448" s="1" t="s">
        <v>123</v>
      </c>
      <c r="I448" s="1" t="s">
        <v>124</v>
      </c>
      <c r="J448" s="1" t="s">
        <v>125</v>
      </c>
    </row>
    <row r="449" spans="1:10" x14ac:dyDescent="0.25">
      <c r="A449" s="1" t="s">
        <v>186</v>
      </c>
      <c r="B449" s="1">
        <v>0</v>
      </c>
      <c r="C449" s="1" t="s">
        <v>155</v>
      </c>
      <c r="D449" s="1" t="s">
        <v>120</v>
      </c>
      <c r="E449" s="1" t="s">
        <v>121</v>
      </c>
      <c r="F449" s="1" t="s">
        <v>120</v>
      </c>
      <c r="G449" s="1" t="s">
        <v>122</v>
      </c>
      <c r="H449" s="1" t="s">
        <v>123</v>
      </c>
      <c r="I449" s="1" t="s">
        <v>124</v>
      </c>
      <c r="J449" s="1" t="s">
        <v>125</v>
      </c>
    </row>
    <row r="450" spans="1:10" x14ac:dyDescent="0.25">
      <c r="A450" s="1" t="s">
        <v>187</v>
      </c>
      <c r="B450" s="1">
        <v>0</v>
      </c>
      <c r="C450" s="1" t="s">
        <v>119</v>
      </c>
      <c r="D450" s="1" t="s">
        <v>120</v>
      </c>
      <c r="E450" s="1" t="s">
        <v>121</v>
      </c>
      <c r="F450" s="1" t="s">
        <v>120</v>
      </c>
      <c r="G450" s="1" t="s">
        <v>122</v>
      </c>
      <c r="H450" s="1" t="s">
        <v>123</v>
      </c>
      <c r="I450" s="1" t="s">
        <v>124</v>
      </c>
      <c r="J450" s="1" t="s">
        <v>125</v>
      </c>
    </row>
    <row r="451" spans="1:10" x14ac:dyDescent="0.25">
      <c r="A451" s="1" t="s">
        <v>187</v>
      </c>
      <c r="B451" s="1">
        <v>0</v>
      </c>
      <c r="C451" s="1" t="s">
        <v>126</v>
      </c>
      <c r="D451" s="1" t="s">
        <v>127</v>
      </c>
      <c r="E451" s="1" t="s">
        <v>121</v>
      </c>
      <c r="F451" s="1" t="s">
        <v>127</v>
      </c>
      <c r="G451" s="1" t="s">
        <v>122</v>
      </c>
      <c r="H451" s="1" t="s">
        <v>123</v>
      </c>
      <c r="I451" s="1" t="s">
        <v>124</v>
      </c>
      <c r="J451" s="1" t="s">
        <v>125</v>
      </c>
    </row>
    <row r="452" spans="1:10" x14ac:dyDescent="0.25">
      <c r="A452" s="1" t="s">
        <v>187</v>
      </c>
      <c r="B452" s="1">
        <v>0</v>
      </c>
      <c r="C452" s="1" t="s">
        <v>128</v>
      </c>
      <c r="D452" s="1" t="s">
        <v>129</v>
      </c>
      <c r="E452" s="1" t="s">
        <v>121</v>
      </c>
      <c r="F452" s="1" t="s">
        <v>129</v>
      </c>
      <c r="G452" s="1" t="s">
        <v>122</v>
      </c>
      <c r="H452" s="1" t="s">
        <v>123</v>
      </c>
      <c r="I452" s="1" t="s">
        <v>124</v>
      </c>
      <c r="J452" s="1" t="s">
        <v>125</v>
      </c>
    </row>
    <row r="453" spans="1:10" x14ac:dyDescent="0.25">
      <c r="A453" s="1" t="s">
        <v>187</v>
      </c>
      <c r="B453" s="1">
        <v>0</v>
      </c>
      <c r="C453" s="1" t="s">
        <v>136</v>
      </c>
      <c r="D453" s="1" t="s">
        <v>129</v>
      </c>
      <c r="E453" s="1" t="s">
        <v>121</v>
      </c>
      <c r="F453" s="1" t="s">
        <v>129</v>
      </c>
      <c r="G453" s="1" t="s">
        <v>122</v>
      </c>
      <c r="H453" s="1" t="s">
        <v>123</v>
      </c>
      <c r="I453" s="1" t="s">
        <v>124</v>
      </c>
      <c r="J453" s="1" t="s">
        <v>125</v>
      </c>
    </row>
    <row r="454" spans="1:10" x14ac:dyDescent="0.25">
      <c r="A454" s="1" t="s">
        <v>187</v>
      </c>
      <c r="B454" s="1">
        <v>0</v>
      </c>
      <c r="C454" s="1" t="s">
        <v>139</v>
      </c>
      <c r="D454" s="1" t="s">
        <v>129</v>
      </c>
      <c r="E454" s="1" t="s">
        <v>121</v>
      </c>
      <c r="F454" s="1" t="s">
        <v>129</v>
      </c>
      <c r="G454" s="1" t="s">
        <v>122</v>
      </c>
      <c r="H454" s="1" t="s">
        <v>123</v>
      </c>
      <c r="I454" s="1" t="s">
        <v>124</v>
      </c>
      <c r="J454" s="1" t="s">
        <v>125</v>
      </c>
    </row>
    <row r="455" spans="1:10" x14ac:dyDescent="0.25">
      <c r="A455" s="1" t="s">
        <v>187</v>
      </c>
      <c r="B455" s="1">
        <v>0</v>
      </c>
      <c r="C455" s="1" t="s">
        <v>141</v>
      </c>
      <c r="D455" s="1" t="s">
        <v>129</v>
      </c>
      <c r="E455" s="1" t="s">
        <v>121</v>
      </c>
      <c r="F455" s="1" t="s">
        <v>129</v>
      </c>
      <c r="G455" s="1" t="s">
        <v>122</v>
      </c>
      <c r="H455" s="1" t="s">
        <v>123</v>
      </c>
      <c r="I455" s="1" t="s">
        <v>124</v>
      </c>
      <c r="J455" s="1" t="s">
        <v>125</v>
      </c>
    </row>
    <row r="456" spans="1:10" x14ac:dyDescent="0.25">
      <c r="A456" s="1" t="s">
        <v>187</v>
      </c>
      <c r="B456" s="1">
        <v>0</v>
      </c>
      <c r="C456" s="1" t="s">
        <v>144</v>
      </c>
      <c r="D456" s="1" t="s">
        <v>120</v>
      </c>
      <c r="E456" s="1" t="s">
        <v>121</v>
      </c>
      <c r="F456" s="1" t="s">
        <v>120</v>
      </c>
      <c r="G456" s="1" t="s">
        <v>122</v>
      </c>
      <c r="H456" s="1" t="s">
        <v>123</v>
      </c>
      <c r="I456" s="1" t="s">
        <v>124</v>
      </c>
      <c r="J456" s="1" t="s">
        <v>125</v>
      </c>
    </row>
    <row r="457" spans="1:10" x14ac:dyDescent="0.25">
      <c r="A457" s="1" t="s">
        <v>187</v>
      </c>
      <c r="B457" s="1">
        <v>0</v>
      </c>
      <c r="C457" s="1" t="s">
        <v>145</v>
      </c>
      <c r="D457" s="1" t="s">
        <v>120</v>
      </c>
      <c r="E457" s="1" t="s">
        <v>121</v>
      </c>
      <c r="F457" s="1" t="s">
        <v>120</v>
      </c>
      <c r="G457" s="1" t="s">
        <v>122</v>
      </c>
      <c r="H457" s="1" t="s">
        <v>123</v>
      </c>
      <c r="I457" s="1" t="s">
        <v>124</v>
      </c>
      <c r="J457" s="1" t="s">
        <v>125</v>
      </c>
    </row>
    <row r="458" spans="1:10" x14ac:dyDescent="0.25">
      <c r="A458" s="1" t="s">
        <v>187</v>
      </c>
      <c r="B458" s="1">
        <v>0</v>
      </c>
      <c r="C458" s="1" t="s">
        <v>146</v>
      </c>
      <c r="D458" s="1" t="s">
        <v>120</v>
      </c>
      <c r="E458" s="1" t="s">
        <v>121</v>
      </c>
      <c r="F458" s="1" t="s">
        <v>120</v>
      </c>
      <c r="G458" s="1" t="s">
        <v>122</v>
      </c>
      <c r="H458" s="1" t="s">
        <v>123</v>
      </c>
      <c r="I458" s="1" t="s">
        <v>124</v>
      </c>
      <c r="J458" s="1" t="s">
        <v>125</v>
      </c>
    </row>
    <row r="459" spans="1:10" x14ac:dyDescent="0.25">
      <c r="A459" s="1" t="s">
        <v>187</v>
      </c>
      <c r="B459" s="1">
        <v>0</v>
      </c>
      <c r="C459" s="1" t="s">
        <v>149</v>
      </c>
      <c r="D459" s="1" t="s">
        <v>129</v>
      </c>
      <c r="E459" s="1" t="s">
        <v>121</v>
      </c>
      <c r="F459" s="1" t="s">
        <v>129</v>
      </c>
      <c r="G459" s="1" t="s">
        <v>122</v>
      </c>
      <c r="H459" s="1" t="s">
        <v>123</v>
      </c>
      <c r="I459" s="1" t="s">
        <v>124</v>
      </c>
      <c r="J459" s="1" t="s">
        <v>125</v>
      </c>
    </row>
    <row r="460" spans="1:10" x14ac:dyDescent="0.25">
      <c r="A460" s="1" t="s">
        <v>187</v>
      </c>
      <c r="B460" s="1">
        <v>0</v>
      </c>
      <c r="C460" s="1" t="s">
        <v>143</v>
      </c>
      <c r="D460" s="1" t="s">
        <v>150</v>
      </c>
      <c r="E460" s="1" t="s">
        <v>121</v>
      </c>
      <c r="F460" s="1" t="s">
        <v>150</v>
      </c>
      <c r="G460" s="1" t="s">
        <v>122</v>
      </c>
      <c r="H460" s="1" t="s">
        <v>123</v>
      </c>
      <c r="I460" s="1" t="s">
        <v>124</v>
      </c>
      <c r="J460" s="1" t="s">
        <v>125</v>
      </c>
    </row>
    <row r="461" spans="1:10" x14ac:dyDescent="0.25">
      <c r="A461" s="1" t="s">
        <v>187</v>
      </c>
      <c r="B461" s="1">
        <v>0</v>
      </c>
      <c r="C461" s="1" t="s">
        <v>156</v>
      </c>
      <c r="D461" s="1" t="s">
        <v>120</v>
      </c>
      <c r="E461" s="1" t="s">
        <v>121</v>
      </c>
      <c r="F461" s="1" t="s">
        <v>120</v>
      </c>
      <c r="G461" s="1" t="s">
        <v>122</v>
      </c>
      <c r="H461" s="1" t="s">
        <v>123</v>
      </c>
      <c r="I461" s="1" t="s">
        <v>124</v>
      </c>
      <c r="J461" s="1" t="s">
        <v>125</v>
      </c>
    </row>
    <row r="462" spans="1:10" x14ac:dyDescent="0.25">
      <c r="A462" s="1" t="s">
        <v>187</v>
      </c>
      <c r="B462" s="1">
        <v>0</v>
      </c>
      <c r="C462" s="1" t="s">
        <v>126</v>
      </c>
      <c r="D462" s="1" t="s">
        <v>159</v>
      </c>
      <c r="E462" s="1" t="s">
        <v>121</v>
      </c>
      <c r="F462" s="1" t="s">
        <v>160</v>
      </c>
      <c r="G462" s="1" t="s">
        <v>122</v>
      </c>
      <c r="H462" s="1" t="s">
        <v>123</v>
      </c>
      <c r="I462" s="1" t="s">
        <v>124</v>
      </c>
      <c r="J462" s="1" t="s">
        <v>125</v>
      </c>
    </row>
    <row r="463" spans="1:10" x14ac:dyDescent="0.25">
      <c r="A463" s="1" t="s">
        <v>187</v>
      </c>
      <c r="B463" s="1">
        <v>0</v>
      </c>
      <c r="C463" s="1" t="s">
        <v>155</v>
      </c>
      <c r="D463" s="1" t="s">
        <v>150</v>
      </c>
      <c r="E463" s="1" t="s">
        <v>121</v>
      </c>
      <c r="F463" s="1" t="s">
        <v>150</v>
      </c>
      <c r="G463" s="1" t="s">
        <v>122</v>
      </c>
      <c r="H463" s="1" t="s">
        <v>123</v>
      </c>
      <c r="I463" s="1" t="s">
        <v>124</v>
      </c>
      <c r="J463" s="1" t="s">
        <v>125</v>
      </c>
    </row>
    <row r="464" spans="1:10" x14ac:dyDescent="0.25">
      <c r="A464" s="1" t="s">
        <v>187</v>
      </c>
      <c r="B464" s="1">
        <v>0</v>
      </c>
      <c r="C464" s="1" t="s">
        <v>145</v>
      </c>
      <c r="D464" s="1" t="s">
        <v>163</v>
      </c>
      <c r="E464" s="1" t="s">
        <v>121</v>
      </c>
      <c r="F464" s="1" t="s">
        <v>163</v>
      </c>
      <c r="G464" s="1" t="s">
        <v>122</v>
      </c>
      <c r="H464" s="1" t="s">
        <v>123</v>
      </c>
      <c r="I464" s="1" t="s">
        <v>124</v>
      </c>
      <c r="J464" s="1" t="s">
        <v>125</v>
      </c>
    </row>
    <row r="465" spans="1:10" x14ac:dyDescent="0.25">
      <c r="A465" s="1" t="s">
        <v>187</v>
      </c>
      <c r="B465" s="1">
        <v>0</v>
      </c>
      <c r="C465" s="1" t="s">
        <v>126</v>
      </c>
      <c r="D465" s="1" t="s">
        <v>166</v>
      </c>
      <c r="E465" s="1" t="s">
        <v>121</v>
      </c>
      <c r="F465" s="1" t="s">
        <v>167</v>
      </c>
      <c r="G465" s="1" t="s">
        <v>122</v>
      </c>
      <c r="H465" s="1" t="s">
        <v>123</v>
      </c>
      <c r="I465" s="1" t="s">
        <v>124</v>
      </c>
      <c r="J465" s="1" t="s">
        <v>125</v>
      </c>
    </row>
    <row r="466" spans="1:10" x14ac:dyDescent="0.25">
      <c r="A466" s="1" t="s">
        <v>187</v>
      </c>
      <c r="B466" s="1">
        <v>0</v>
      </c>
      <c r="C466" s="1" t="s">
        <v>168</v>
      </c>
      <c r="D466" s="1" t="s">
        <v>129</v>
      </c>
      <c r="E466" s="1" t="s">
        <v>121</v>
      </c>
      <c r="F466" s="1" t="s">
        <v>129</v>
      </c>
      <c r="G466" s="1" t="s">
        <v>122</v>
      </c>
      <c r="H466" s="1" t="s">
        <v>123</v>
      </c>
      <c r="I466" s="1" t="s">
        <v>124</v>
      </c>
      <c r="J466" s="1" t="s">
        <v>125</v>
      </c>
    </row>
    <row r="467" spans="1:10" x14ac:dyDescent="0.25">
      <c r="A467" s="1" t="s">
        <v>187</v>
      </c>
      <c r="B467" s="1">
        <v>0</v>
      </c>
      <c r="C467" s="1" t="s">
        <v>169</v>
      </c>
      <c r="D467" s="1" t="s">
        <v>129</v>
      </c>
      <c r="E467" s="1" t="s">
        <v>121</v>
      </c>
      <c r="F467" s="1" t="s">
        <v>129</v>
      </c>
      <c r="G467" s="1" t="s">
        <v>122</v>
      </c>
      <c r="H467" s="1" t="s">
        <v>123</v>
      </c>
      <c r="I467" s="1" t="s">
        <v>124</v>
      </c>
      <c r="J467" s="1" t="s">
        <v>125</v>
      </c>
    </row>
    <row r="468" spans="1:10" x14ac:dyDescent="0.25">
      <c r="A468" s="1" t="s">
        <v>187</v>
      </c>
      <c r="B468" s="1">
        <v>0</v>
      </c>
      <c r="C468" s="1" t="s">
        <v>155</v>
      </c>
      <c r="D468" s="1" t="s">
        <v>163</v>
      </c>
      <c r="E468" s="1" t="s">
        <v>121</v>
      </c>
      <c r="F468" s="1" t="s">
        <v>163</v>
      </c>
      <c r="G468" s="1" t="s">
        <v>122</v>
      </c>
      <c r="H468" s="1" t="s">
        <v>123</v>
      </c>
      <c r="I468" s="1" t="s">
        <v>124</v>
      </c>
      <c r="J468" s="1" t="s">
        <v>125</v>
      </c>
    </row>
    <row r="469" spans="1:10" x14ac:dyDescent="0.25">
      <c r="A469" s="1" t="s">
        <v>187</v>
      </c>
      <c r="B469" s="1">
        <v>0</v>
      </c>
      <c r="C469" s="1" t="s">
        <v>158</v>
      </c>
      <c r="D469" s="1" t="s">
        <v>129</v>
      </c>
      <c r="E469" s="1" t="s">
        <v>121</v>
      </c>
      <c r="F469" s="1" t="s">
        <v>129</v>
      </c>
      <c r="G469" s="1" t="s">
        <v>122</v>
      </c>
      <c r="H469" s="1" t="s">
        <v>123</v>
      </c>
      <c r="I469" s="1" t="s">
        <v>124</v>
      </c>
      <c r="J469" s="1" t="s">
        <v>125</v>
      </c>
    </row>
    <row r="470" spans="1:10" x14ac:dyDescent="0.25">
      <c r="A470" s="1" t="s">
        <v>187</v>
      </c>
      <c r="B470" s="1">
        <v>0</v>
      </c>
      <c r="C470" s="1" t="s">
        <v>146</v>
      </c>
      <c r="D470" s="1" t="s">
        <v>163</v>
      </c>
      <c r="E470" s="1" t="s">
        <v>121</v>
      </c>
      <c r="F470" s="1" t="s">
        <v>163</v>
      </c>
      <c r="G470" s="1" t="s">
        <v>122</v>
      </c>
      <c r="H470" s="1" t="s">
        <v>123</v>
      </c>
      <c r="I470" s="1" t="s">
        <v>124</v>
      </c>
      <c r="J470" s="1" t="s">
        <v>125</v>
      </c>
    </row>
    <row r="471" spans="1:10" x14ac:dyDescent="0.25">
      <c r="A471" s="1" t="s">
        <v>187</v>
      </c>
      <c r="B471" s="1">
        <v>0</v>
      </c>
      <c r="C471" s="1" t="s">
        <v>140</v>
      </c>
      <c r="D471" s="1" t="s">
        <v>120</v>
      </c>
      <c r="E471" s="1" t="s">
        <v>121</v>
      </c>
      <c r="F471" s="1" t="s">
        <v>120</v>
      </c>
      <c r="G471" s="1" t="s">
        <v>122</v>
      </c>
      <c r="H471" s="1" t="s">
        <v>123</v>
      </c>
      <c r="I471" s="1" t="s">
        <v>124</v>
      </c>
      <c r="J471" s="1" t="s">
        <v>125</v>
      </c>
    </row>
    <row r="472" spans="1:10" x14ac:dyDescent="0.25">
      <c r="A472" s="1" t="s">
        <v>187</v>
      </c>
      <c r="B472" s="1">
        <v>0</v>
      </c>
      <c r="C472" s="1" t="s">
        <v>157</v>
      </c>
      <c r="D472" s="1" t="s">
        <v>150</v>
      </c>
      <c r="E472" s="1" t="s">
        <v>121</v>
      </c>
      <c r="F472" s="1" t="s">
        <v>150</v>
      </c>
      <c r="G472" s="1" t="s">
        <v>122</v>
      </c>
      <c r="H472" s="1" t="s">
        <v>123</v>
      </c>
      <c r="I472" s="1" t="s">
        <v>124</v>
      </c>
      <c r="J472" s="1" t="s">
        <v>125</v>
      </c>
    </row>
    <row r="473" spans="1:10" x14ac:dyDescent="0.25">
      <c r="A473" s="1" t="s">
        <v>187</v>
      </c>
      <c r="B473" s="1">
        <v>0</v>
      </c>
      <c r="C473" s="1" t="s">
        <v>139</v>
      </c>
      <c r="D473" s="1" t="s">
        <v>120</v>
      </c>
      <c r="E473" s="1" t="s">
        <v>121</v>
      </c>
      <c r="F473" s="1" t="s">
        <v>120</v>
      </c>
      <c r="G473" s="1" t="s">
        <v>122</v>
      </c>
      <c r="H473" s="1" t="s">
        <v>123</v>
      </c>
      <c r="I473" s="1" t="s">
        <v>124</v>
      </c>
      <c r="J473" s="1" t="s">
        <v>125</v>
      </c>
    </row>
    <row r="474" spans="1:10" x14ac:dyDescent="0.25">
      <c r="A474" s="1" t="s">
        <v>187</v>
      </c>
      <c r="B474" s="1">
        <v>0</v>
      </c>
      <c r="C474" s="1" t="s">
        <v>137</v>
      </c>
      <c r="D474" s="1" t="s">
        <v>150</v>
      </c>
      <c r="E474" s="1" t="s">
        <v>121</v>
      </c>
      <c r="F474" s="1" t="s">
        <v>150</v>
      </c>
      <c r="G474" s="1" t="s">
        <v>122</v>
      </c>
      <c r="H474" s="1" t="s">
        <v>123</v>
      </c>
      <c r="I474" s="1" t="s">
        <v>124</v>
      </c>
      <c r="J474" s="1" t="s">
        <v>125</v>
      </c>
    </row>
    <row r="475" spans="1:10" x14ac:dyDescent="0.25">
      <c r="A475" s="1" t="s">
        <v>187</v>
      </c>
      <c r="B475" s="1">
        <v>0</v>
      </c>
      <c r="C475" s="1" t="s">
        <v>136</v>
      </c>
      <c r="D475" s="1" t="s">
        <v>150</v>
      </c>
      <c r="E475" s="1" t="s">
        <v>121</v>
      </c>
      <c r="F475" s="1" t="s">
        <v>150</v>
      </c>
      <c r="G475" s="1" t="s">
        <v>122</v>
      </c>
      <c r="H475" s="1" t="s">
        <v>123</v>
      </c>
      <c r="I475" s="1" t="s">
        <v>124</v>
      </c>
      <c r="J475" s="1" t="s">
        <v>125</v>
      </c>
    </row>
    <row r="476" spans="1:10" x14ac:dyDescent="0.25">
      <c r="A476" s="1" t="s">
        <v>187</v>
      </c>
      <c r="B476" s="1">
        <v>0</v>
      </c>
      <c r="C476" s="1" t="s">
        <v>171</v>
      </c>
      <c r="D476" s="1" t="s">
        <v>150</v>
      </c>
      <c r="E476" s="1" t="s">
        <v>121</v>
      </c>
      <c r="F476" s="1" t="s">
        <v>150</v>
      </c>
      <c r="G476" s="1" t="s">
        <v>122</v>
      </c>
      <c r="H476" s="1" t="s">
        <v>123</v>
      </c>
      <c r="I476" s="1" t="s">
        <v>124</v>
      </c>
      <c r="J476" s="1" t="s">
        <v>125</v>
      </c>
    </row>
    <row r="477" spans="1:10" x14ac:dyDescent="0.25">
      <c r="A477" s="1" t="s">
        <v>187</v>
      </c>
      <c r="B477" s="1">
        <v>0</v>
      </c>
      <c r="C477" s="1" t="s">
        <v>146</v>
      </c>
      <c r="D477" s="1" t="s">
        <v>150</v>
      </c>
      <c r="E477" s="1" t="s">
        <v>121</v>
      </c>
      <c r="F477" s="1" t="s">
        <v>150</v>
      </c>
      <c r="G477" s="1" t="s">
        <v>122</v>
      </c>
      <c r="H477" s="1" t="s">
        <v>123</v>
      </c>
      <c r="I477" s="1" t="s">
        <v>124</v>
      </c>
      <c r="J477" s="1" t="s">
        <v>125</v>
      </c>
    </row>
    <row r="478" spans="1:10" x14ac:dyDescent="0.25">
      <c r="A478" s="1" t="s">
        <v>187</v>
      </c>
      <c r="B478" s="1">
        <v>0</v>
      </c>
      <c r="C478" s="1" t="s">
        <v>156</v>
      </c>
      <c r="D478" s="1" t="s">
        <v>150</v>
      </c>
      <c r="E478" s="1" t="s">
        <v>121</v>
      </c>
      <c r="F478" s="1" t="s">
        <v>150</v>
      </c>
      <c r="G478" s="1" t="s">
        <v>122</v>
      </c>
      <c r="H478" s="1" t="s">
        <v>123</v>
      </c>
      <c r="I478" s="1" t="s">
        <v>124</v>
      </c>
      <c r="J478" s="1" t="s">
        <v>125</v>
      </c>
    </row>
    <row r="479" spans="1:10" x14ac:dyDescent="0.25">
      <c r="A479" s="1" t="s">
        <v>187</v>
      </c>
      <c r="B479" s="1">
        <v>0</v>
      </c>
      <c r="C479" s="1" t="s">
        <v>164</v>
      </c>
      <c r="D479" s="1" t="s">
        <v>120</v>
      </c>
      <c r="E479" s="1" t="s">
        <v>121</v>
      </c>
      <c r="F479" s="1" t="s">
        <v>120</v>
      </c>
      <c r="G479" s="1" t="s">
        <v>122</v>
      </c>
      <c r="H479" s="1" t="s">
        <v>123</v>
      </c>
      <c r="I479" s="1" t="s">
        <v>124</v>
      </c>
      <c r="J479" s="1" t="s">
        <v>125</v>
      </c>
    </row>
    <row r="480" spans="1:10" x14ac:dyDescent="0.25">
      <c r="A480" s="1" t="s">
        <v>187</v>
      </c>
      <c r="B480" s="1">
        <v>0</v>
      </c>
      <c r="C480" s="1" t="s">
        <v>144</v>
      </c>
      <c r="D480" s="1" t="s">
        <v>150</v>
      </c>
      <c r="E480" s="1" t="s">
        <v>121</v>
      </c>
      <c r="F480" s="1" t="s">
        <v>150</v>
      </c>
      <c r="G480" s="1" t="s">
        <v>122</v>
      </c>
      <c r="H480" s="1" t="s">
        <v>123</v>
      </c>
      <c r="I480" s="1" t="s">
        <v>124</v>
      </c>
      <c r="J480" s="1" t="s">
        <v>125</v>
      </c>
    </row>
    <row r="481" spans="1:10" x14ac:dyDescent="0.25">
      <c r="A481" s="1" t="s">
        <v>187</v>
      </c>
      <c r="B481" s="1">
        <v>0</v>
      </c>
      <c r="C481" s="1" t="s">
        <v>157</v>
      </c>
      <c r="D481" s="1" t="s">
        <v>129</v>
      </c>
      <c r="E481" s="1" t="s">
        <v>121</v>
      </c>
      <c r="F481" s="1" t="s">
        <v>129</v>
      </c>
      <c r="G481" s="1" t="s">
        <v>122</v>
      </c>
      <c r="H481" s="1" t="s">
        <v>123</v>
      </c>
      <c r="I481" s="1" t="s">
        <v>124</v>
      </c>
      <c r="J481" s="1" t="s">
        <v>125</v>
      </c>
    </row>
    <row r="482" spans="1:10" x14ac:dyDescent="0.25">
      <c r="A482" s="1" t="s">
        <v>187</v>
      </c>
      <c r="B482" s="1">
        <v>0</v>
      </c>
      <c r="C482" s="1" t="s">
        <v>130</v>
      </c>
      <c r="D482" s="1" t="s">
        <v>163</v>
      </c>
      <c r="E482" s="1" t="s">
        <v>121</v>
      </c>
      <c r="F482" s="1" t="s">
        <v>163</v>
      </c>
      <c r="G482" s="1" t="s">
        <v>122</v>
      </c>
      <c r="H482" s="1" t="s">
        <v>123</v>
      </c>
      <c r="I482" s="1" t="s">
        <v>124</v>
      </c>
      <c r="J482" s="1" t="s">
        <v>125</v>
      </c>
    </row>
    <row r="483" spans="1:10" x14ac:dyDescent="0.25">
      <c r="A483" s="1" t="s">
        <v>187</v>
      </c>
      <c r="B483" s="1">
        <v>0</v>
      </c>
      <c r="C483" s="1" t="s">
        <v>155</v>
      </c>
      <c r="D483" s="1" t="s">
        <v>129</v>
      </c>
      <c r="E483" s="1" t="s">
        <v>121</v>
      </c>
      <c r="F483" s="1" t="s">
        <v>129</v>
      </c>
      <c r="G483" s="1" t="s">
        <v>122</v>
      </c>
      <c r="H483" s="1" t="s">
        <v>123</v>
      </c>
      <c r="I483" s="1" t="s">
        <v>124</v>
      </c>
      <c r="J483" s="1" t="s">
        <v>125</v>
      </c>
    </row>
    <row r="484" spans="1:10" x14ac:dyDescent="0.25">
      <c r="A484" s="1" t="s">
        <v>187</v>
      </c>
      <c r="B484" s="1">
        <v>0</v>
      </c>
      <c r="C484" s="1" t="s">
        <v>144</v>
      </c>
      <c r="D484" s="1" t="s">
        <v>129</v>
      </c>
      <c r="E484" s="1" t="s">
        <v>121</v>
      </c>
      <c r="F484" s="1" t="s">
        <v>129</v>
      </c>
      <c r="G484" s="1" t="s">
        <v>122</v>
      </c>
      <c r="H484" s="1" t="s">
        <v>123</v>
      </c>
      <c r="I484" s="1" t="s">
        <v>124</v>
      </c>
      <c r="J484" s="1" t="s">
        <v>125</v>
      </c>
    </row>
    <row r="485" spans="1:10" x14ac:dyDescent="0.25">
      <c r="A485" s="1" t="s">
        <v>187</v>
      </c>
      <c r="B485" s="1">
        <v>0</v>
      </c>
      <c r="C485" s="1" t="s">
        <v>126</v>
      </c>
      <c r="D485" s="1" t="s">
        <v>174</v>
      </c>
      <c r="E485" s="1" t="s">
        <v>121</v>
      </c>
      <c r="F485" s="1" t="s">
        <v>175</v>
      </c>
      <c r="G485" s="1" t="s">
        <v>122</v>
      </c>
      <c r="H485" s="1" t="s">
        <v>123</v>
      </c>
      <c r="I485" s="1" t="s">
        <v>124</v>
      </c>
      <c r="J485" s="1" t="s">
        <v>125</v>
      </c>
    </row>
    <row r="486" spans="1:10" x14ac:dyDescent="0.25">
      <c r="A486" s="1" t="s">
        <v>187</v>
      </c>
      <c r="B486" s="1">
        <v>0</v>
      </c>
      <c r="C486" s="1" t="s">
        <v>176</v>
      </c>
      <c r="D486" s="1" t="s">
        <v>129</v>
      </c>
      <c r="E486" s="1" t="s">
        <v>121</v>
      </c>
      <c r="F486" s="1" t="s">
        <v>129</v>
      </c>
      <c r="G486" s="1" t="s">
        <v>122</v>
      </c>
      <c r="H486" s="1" t="s">
        <v>123</v>
      </c>
      <c r="I486" s="1" t="s">
        <v>124</v>
      </c>
      <c r="J486" s="1" t="s">
        <v>125</v>
      </c>
    </row>
    <row r="487" spans="1:10" x14ac:dyDescent="0.25">
      <c r="A487" s="1" t="s">
        <v>187</v>
      </c>
      <c r="B487" s="1">
        <v>0</v>
      </c>
      <c r="C487" s="1" t="s">
        <v>158</v>
      </c>
      <c r="D487" s="1" t="s">
        <v>150</v>
      </c>
      <c r="E487" s="1" t="s">
        <v>121</v>
      </c>
      <c r="F487" s="1" t="s">
        <v>150</v>
      </c>
      <c r="G487" s="1" t="s">
        <v>122</v>
      </c>
      <c r="H487" s="1" t="s">
        <v>123</v>
      </c>
      <c r="I487" s="1" t="s">
        <v>124</v>
      </c>
      <c r="J487" s="1" t="s">
        <v>125</v>
      </c>
    </row>
    <row r="488" spans="1:10" x14ac:dyDescent="0.25">
      <c r="A488" s="1" t="s">
        <v>187</v>
      </c>
      <c r="B488" s="1">
        <v>0</v>
      </c>
      <c r="C488" s="1" t="s">
        <v>161</v>
      </c>
      <c r="D488" s="1" t="s">
        <v>150</v>
      </c>
      <c r="E488" s="1" t="s">
        <v>121</v>
      </c>
      <c r="F488" s="1" t="s">
        <v>150</v>
      </c>
      <c r="G488" s="1" t="s">
        <v>122</v>
      </c>
      <c r="H488" s="1" t="s">
        <v>123</v>
      </c>
      <c r="I488" s="1" t="s">
        <v>124</v>
      </c>
      <c r="J488" s="1" t="s">
        <v>125</v>
      </c>
    </row>
    <row r="489" spans="1:10" x14ac:dyDescent="0.25">
      <c r="A489" s="1" t="s">
        <v>187</v>
      </c>
      <c r="B489" s="1">
        <v>0</v>
      </c>
      <c r="C489" s="1" t="s">
        <v>147</v>
      </c>
      <c r="D489" s="1" t="s">
        <v>150</v>
      </c>
      <c r="E489" s="1" t="s">
        <v>121</v>
      </c>
      <c r="F489" s="1" t="s">
        <v>150</v>
      </c>
      <c r="G489" s="1" t="s">
        <v>122</v>
      </c>
      <c r="H489" s="1" t="s">
        <v>123</v>
      </c>
      <c r="I489" s="1" t="s">
        <v>124</v>
      </c>
      <c r="J489" s="1" t="s">
        <v>125</v>
      </c>
    </row>
    <row r="490" spans="1:10" x14ac:dyDescent="0.25">
      <c r="A490" s="1" t="s">
        <v>187</v>
      </c>
      <c r="B490" s="1">
        <v>0</v>
      </c>
      <c r="C490" s="1" t="s">
        <v>130</v>
      </c>
      <c r="D490" s="1" t="s">
        <v>150</v>
      </c>
      <c r="E490" s="1" t="s">
        <v>121</v>
      </c>
      <c r="F490" s="1" t="s">
        <v>150</v>
      </c>
      <c r="G490" s="1" t="s">
        <v>122</v>
      </c>
      <c r="H490" s="1" t="s">
        <v>123</v>
      </c>
      <c r="I490" s="1" t="s">
        <v>124</v>
      </c>
      <c r="J490" s="1" t="s">
        <v>125</v>
      </c>
    </row>
    <row r="491" spans="1:10" x14ac:dyDescent="0.25">
      <c r="A491" s="1" t="s">
        <v>187</v>
      </c>
      <c r="B491" s="1">
        <v>0</v>
      </c>
      <c r="C491" s="1" t="s">
        <v>136</v>
      </c>
      <c r="D491" s="1" t="s">
        <v>120</v>
      </c>
      <c r="E491" s="1" t="s">
        <v>121</v>
      </c>
      <c r="F491" s="1" t="s">
        <v>120</v>
      </c>
      <c r="G491" s="1" t="s">
        <v>122</v>
      </c>
      <c r="H491" s="1" t="s">
        <v>123</v>
      </c>
      <c r="I491" s="1" t="s">
        <v>124</v>
      </c>
      <c r="J491" s="1" t="s">
        <v>125</v>
      </c>
    </row>
    <row r="492" spans="1:10" x14ac:dyDescent="0.25">
      <c r="A492" s="1" t="s">
        <v>187</v>
      </c>
      <c r="B492" s="1">
        <v>0</v>
      </c>
      <c r="C492" s="1" t="s">
        <v>130</v>
      </c>
      <c r="D492" s="1" t="s">
        <v>120</v>
      </c>
      <c r="E492" s="1" t="s">
        <v>121</v>
      </c>
      <c r="F492" s="1" t="s">
        <v>120</v>
      </c>
      <c r="G492" s="1" t="s">
        <v>122</v>
      </c>
      <c r="H492" s="1" t="s">
        <v>123</v>
      </c>
      <c r="I492" s="1" t="s">
        <v>124</v>
      </c>
      <c r="J492" s="1" t="s">
        <v>125</v>
      </c>
    </row>
    <row r="493" spans="1:10" x14ac:dyDescent="0.25">
      <c r="A493" s="1" t="s">
        <v>187</v>
      </c>
      <c r="B493" s="1">
        <v>0</v>
      </c>
      <c r="C493" s="1" t="s">
        <v>119</v>
      </c>
      <c r="D493" s="1" t="s">
        <v>129</v>
      </c>
      <c r="E493" s="1" t="s">
        <v>121</v>
      </c>
      <c r="F493" s="1" t="s">
        <v>129</v>
      </c>
      <c r="G493" s="1" t="s">
        <v>122</v>
      </c>
      <c r="H493" s="1" t="s">
        <v>123</v>
      </c>
      <c r="I493" s="1" t="s">
        <v>124</v>
      </c>
      <c r="J493" s="1" t="s">
        <v>125</v>
      </c>
    </row>
    <row r="494" spans="1:10" x14ac:dyDescent="0.25">
      <c r="A494" s="1" t="s">
        <v>187</v>
      </c>
      <c r="B494" s="1">
        <v>0</v>
      </c>
      <c r="C494" s="1" t="s">
        <v>161</v>
      </c>
      <c r="D494" s="1" t="s">
        <v>120</v>
      </c>
      <c r="E494" s="1" t="s">
        <v>121</v>
      </c>
      <c r="F494" s="1" t="s">
        <v>120</v>
      </c>
      <c r="G494" s="1" t="s">
        <v>122</v>
      </c>
      <c r="H494" s="1" t="s">
        <v>123</v>
      </c>
      <c r="I494" s="1" t="s">
        <v>124</v>
      </c>
      <c r="J494" s="1" t="s">
        <v>125</v>
      </c>
    </row>
    <row r="495" spans="1:10" x14ac:dyDescent="0.25">
      <c r="A495" s="1" t="s">
        <v>187</v>
      </c>
      <c r="B495" s="1">
        <v>0</v>
      </c>
      <c r="C495" s="1" t="s">
        <v>165</v>
      </c>
      <c r="D495" s="1" t="s">
        <v>120</v>
      </c>
      <c r="E495" s="1" t="s">
        <v>121</v>
      </c>
      <c r="F495" s="1" t="s">
        <v>120</v>
      </c>
      <c r="G495" s="1" t="s">
        <v>122</v>
      </c>
      <c r="H495" s="1" t="s">
        <v>123</v>
      </c>
      <c r="I495" s="1" t="s">
        <v>124</v>
      </c>
      <c r="J495" s="1" t="s">
        <v>125</v>
      </c>
    </row>
    <row r="496" spans="1:10" x14ac:dyDescent="0.25">
      <c r="A496" s="1" t="s">
        <v>187</v>
      </c>
      <c r="B496" s="1">
        <v>0</v>
      </c>
      <c r="C496" s="1" t="s">
        <v>177</v>
      </c>
      <c r="D496" s="1" t="s">
        <v>129</v>
      </c>
      <c r="E496" s="1" t="s">
        <v>121</v>
      </c>
      <c r="F496" s="1" t="s">
        <v>129</v>
      </c>
      <c r="G496" s="1" t="s">
        <v>122</v>
      </c>
      <c r="H496" s="1" t="s">
        <v>123</v>
      </c>
      <c r="I496" s="1" t="s">
        <v>124</v>
      </c>
      <c r="J496" s="1" t="s">
        <v>125</v>
      </c>
    </row>
    <row r="497" spans="1:10" x14ac:dyDescent="0.25">
      <c r="A497" s="1" t="s">
        <v>187</v>
      </c>
      <c r="B497" s="1">
        <v>0</v>
      </c>
      <c r="C497" s="1" t="s">
        <v>165</v>
      </c>
      <c r="D497" s="1" t="s">
        <v>150</v>
      </c>
      <c r="E497" s="1" t="s">
        <v>121</v>
      </c>
      <c r="F497" s="1" t="s">
        <v>150</v>
      </c>
      <c r="G497" s="1" t="s">
        <v>122</v>
      </c>
      <c r="H497" s="1" t="s">
        <v>123</v>
      </c>
      <c r="I497" s="1" t="s">
        <v>124</v>
      </c>
      <c r="J497" s="1" t="s">
        <v>125</v>
      </c>
    </row>
    <row r="498" spans="1:10" x14ac:dyDescent="0.25">
      <c r="A498" s="1" t="s">
        <v>187</v>
      </c>
      <c r="B498" s="1">
        <v>0</v>
      </c>
      <c r="C498" s="1" t="s">
        <v>173</v>
      </c>
      <c r="D498" s="1" t="s">
        <v>150</v>
      </c>
      <c r="E498" s="1" t="s">
        <v>121</v>
      </c>
      <c r="F498" s="1" t="s">
        <v>150</v>
      </c>
      <c r="G498" s="1" t="s">
        <v>122</v>
      </c>
      <c r="H498" s="1" t="s">
        <v>123</v>
      </c>
      <c r="I498" s="1" t="s">
        <v>124</v>
      </c>
      <c r="J498" s="1" t="s">
        <v>125</v>
      </c>
    </row>
    <row r="499" spans="1:10" x14ac:dyDescent="0.25">
      <c r="A499" s="1" t="s">
        <v>187</v>
      </c>
      <c r="B499" s="1">
        <v>0</v>
      </c>
      <c r="C499" s="1" t="s">
        <v>153</v>
      </c>
      <c r="D499" s="1" t="s">
        <v>129</v>
      </c>
      <c r="E499" s="1" t="s">
        <v>121</v>
      </c>
      <c r="F499" s="1" t="s">
        <v>129</v>
      </c>
      <c r="G499" s="1" t="s">
        <v>122</v>
      </c>
      <c r="H499" s="1" t="s">
        <v>123</v>
      </c>
      <c r="I499" s="1" t="s">
        <v>124</v>
      </c>
      <c r="J499" s="1" t="s">
        <v>125</v>
      </c>
    </row>
    <row r="500" spans="1:10" x14ac:dyDescent="0.25">
      <c r="A500" s="1" t="s">
        <v>187</v>
      </c>
      <c r="B500" s="1">
        <v>0</v>
      </c>
      <c r="C500" s="1" t="s">
        <v>126</v>
      </c>
      <c r="D500" s="1" t="s">
        <v>178</v>
      </c>
      <c r="E500" s="1" t="s">
        <v>121</v>
      </c>
      <c r="F500" s="1" t="s">
        <v>179</v>
      </c>
      <c r="G500" s="1" t="s">
        <v>122</v>
      </c>
      <c r="H500" s="1" t="s">
        <v>123</v>
      </c>
      <c r="I500" s="1" t="s">
        <v>124</v>
      </c>
      <c r="J500" s="1" t="s">
        <v>125</v>
      </c>
    </row>
    <row r="501" spans="1:10" x14ac:dyDescent="0.25">
      <c r="A501" s="1" t="s">
        <v>187</v>
      </c>
      <c r="B501" s="1">
        <v>0</v>
      </c>
      <c r="C501" s="1" t="s">
        <v>157</v>
      </c>
      <c r="D501" s="1" t="s">
        <v>120</v>
      </c>
      <c r="E501" s="1" t="s">
        <v>121</v>
      </c>
      <c r="F501" s="1" t="s">
        <v>120</v>
      </c>
      <c r="G501" s="1" t="s">
        <v>122</v>
      </c>
      <c r="H501" s="1" t="s">
        <v>123</v>
      </c>
      <c r="I501" s="1" t="s">
        <v>124</v>
      </c>
      <c r="J501" s="1" t="s">
        <v>125</v>
      </c>
    </row>
    <row r="502" spans="1:10" x14ac:dyDescent="0.25">
      <c r="A502" s="1" t="s">
        <v>187</v>
      </c>
      <c r="B502" s="1">
        <v>0</v>
      </c>
      <c r="C502" s="1" t="s">
        <v>154</v>
      </c>
      <c r="D502" s="1" t="s">
        <v>129</v>
      </c>
      <c r="E502" s="1" t="s">
        <v>121</v>
      </c>
      <c r="F502" s="1" t="s">
        <v>129</v>
      </c>
      <c r="G502" s="1" t="s">
        <v>122</v>
      </c>
      <c r="H502" s="1" t="s">
        <v>123</v>
      </c>
      <c r="I502" s="1" t="s">
        <v>124</v>
      </c>
      <c r="J502" s="1" t="s">
        <v>125</v>
      </c>
    </row>
    <row r="503" spans="1:10" x14ac:dyDescent="0.25">
      <c r="A503" s="1" t="s">
        <v>187</v>
      </c>
      <c r="B503" s="1">
        <v>0</v>
      </c>
      <c r="C503" s="1" t="s">
        <v>165</v>
      </c>
      <c r="D503" s="1" t="s">
        <v>163</v>
      </c>
      <c r="E503" s="1" t="s">
        <v>121</v>
      </c>
      <c r="F503" s="1" t="s">
        <v>163</v>
      </c>
      <c r="G503" s="1" t="s">
        <v>122</v>
      </c>
      <c r="H503" s="1" t="s">
        <v>123</v>
      </c>
      <c r="I503" s="1" t="s">
        <v>124</v>
      </c>
      <c r="J503" s="1" t="s">
        <v>125</v>
      </c>
    </row>
    <row r="504" spans="1:10" x14ac:dyDescent="0.25">
      <c r="A504" s="1" t="s">
        <v>187</v>
      </c>
      <c r="B504" s="1">
        <v>0</v>
      </c>
      <c r="C504" s="1" t="s">
        <v>140</v>
      </c>
      <c r="D504" s="1" t="s">
        <v>150</v>
      </c>
      <c r="E504" s="1" t="s">
        <v>121</v>
      </c>
      <c r="F504" s="1" t="s">
        <v>150</v>
      </c>
      <c r="G504" s="1" t="s">
        <v>122</v>
      </c>
      <c r="H504" s="1" t="s">
        <v>123</v>
      </c>
      <c r="I504" s="1" t="s">
        <v>124</v>
      </c>
      <c r="J504" s="1" t="s">
        <v>125</v>
      </c>
    </row>
    <row r="505" spans="1:10" x14ac:dyDescent="0.25">
      <c r="A505" s="1" t="s">
        <v>187</v>
      </c>
      <c r="B505" s="1">
        <v>0</v>
      </c>
      <c r="C505" s="1" t="s">
        <v>173</v>
      </c>
      <c r="D505" s="1" t="s">
        <v>129</v>
      </c>
      <c r="E505" s="1" t="s">
        <v>121</v>
      </c>
      <c r="F505" s="1" t="s">
        <v>129</v>
      </c>
      <c r="G505" s="1" t="s">
        <v>122</v>
      </c>
      <c r="H505" s="1" t="s">
        <v>123</v>
      </c>
      <c r="I505" s="1" t="s">
        <v>124</v>
      </c>
      <c r="J505" s="1" t="s">
        <v>125</v>
      </c>
    </row>
    <row r="506" spans="1:10" x14ac:dyDescent="0.25">
      <c r="A506" s="1" t="s">
        <v>187</v>
      </c>
      <c r="B506" s="1">
        <v>0</v>
      </c>
      <c r="C506" s="1" t="s">
        <v>180</v>
      </c>
      <c r="D506" s="1" t="s">
        <v>129</v>
      </c>
      <c r="E506" s="1" t="s">
        <v>121</v>
      </c>
      <c r="F506" s="1" t="s">
        <v>129</v>
      </c>
      <c r="G506" s="1" t="s">
        <v>122</v>
      </c>
      <c r="H506" s="1" t="s">
        <v>123</v>
      </c>
      <c r="I506" s="1" t="s">
        <v>124</v>
      </c>
      <c r="J506" s="1" t="s">
        <v>125</v>
      </c>
    </row>
    <row r="507" spans="1:10" x14ac:dyDescent="0.25">
      <c r="A507" s="1" t="s">
        <v>187</v>
      </c>
      <c r="B507" s="1">
        <v>0</v>
      </c>
      <c r="C507" s="1" t="s">
        <v>148</v>
      </c>
      <c r="D507" s="1" t="s">
        <v>129</v>
      </c>
      <c r="E507" s="1" t="s">
        <v>121</v>
      </c>
      <c r="F507" s="1" t="s">
        <v>129</v>
      </c>
      <c r="G507" s="1" t="s">
        <v>122</v>
      </c>
      <c r="H507" s="1" t="s">
        <v>123</v>
      </c>
      <c r="I507" s="1" t="s">
        <v>124</v>
      </c>
      <c r="J507" s="1" t="s">
        <v>125</v>
      </c>
    </row>
    <row r="508" spans="1:10" x14ac:dyDescent="0.25">
      <c r="A508" s="1" t="s">
        <v>187</v>
      </c>
      <c r="B508" s="1">
        <v>0</v>
      </c>
      <c r="C508" s="1" t="s">
        <v>172</v>
      </c>
      <c r="D508" s="1" t="s">
        <v>129</v>
      </c>
      <c r="E508" s="1" t="s">
        <v>121</v>
      </c>
      <c r="F508" s="1" t="s">
        <v>129</v>
      </c>
      <c r="G508" s="1" t="s">
        <v>122</v>
      </c>
      <c r="H508" s="1" t="s">
        <v>123</v>
      </c>
      <c r="I508" s="1" t="s">
        <v>124</v>
      </c>
      <c r="J508" s="1" t="s">
        <v>125</v>
      </c>
    </row>
    <row r="509" spans="1:10" x14ac:dyDescent="0.25">
      <c r="A509" s="1" t="s">
        <v>187</v>
      </c>
      <c r="B509" s="1">
        <v>0</v>
      </c>
      <c r="C509" s="1" t="s">
        <v>145</v>
      </c>
      <c r="D509" s="1" t="s">
        <v>150</v>
      </c>
      <c r="E509" s="1" t="s">
        <v>121</v>
      </c>
      <c r="F509" s="1" t="s">
        <v>150</v>
      </c>
      <c r="G509" s="1" t="s">
        <v>122</v>
      </c>
      <c r="H509" s="1" t="s">
        <v>123</v>
      </c>
      <c r="I509" s="1" t="s">
        <v>124</v>
      </c>
      <c r="J509" s="1" t="s">
        <v>125</v>
      </c>
    </row>
    <row r="510" spans="1:10" x14ac:dyDescent="0.25">
      <c r="A510" s="1" t="s">
        <v>187</v>
      </c>
      <c r="B510" s="1">
        <v>0</v>
      </c>
      <c r="C510" s="1" t="s">
        <v>164</v>
      </c>
      <c r="D510" s="1" t="s">
        <v>150</v>
      </c>
      <c r="E510" s="1" t="s">
        <v>121</v>
      </c>
      <c r="F510" s="1" t="s">
        <v>150</v>
      </c>
      <c r="G510" s="1" t="s">
        <v>122</v>
      </c>
      <c r="H510" s="1" t="s">
        <v>123</v>
      </c>
      <c r="I510" s="1" t="s">
        <v>124</v>
      </c>
      <c r="J510" s="1" t="s">
        <v>125</v>
      </c>
    </row>
    <row r="511" spans="1:10" x14ac:dyDescent="0.25">
      <c r="A511" s="1" t="s">
        <v>187</v>
      </c>
      <c r="B511" s="1">
        <v>0</v>
      </c>
      <c r="C511" s="1" t="s">
        <v>147</v>
      </c>
      <c r="D511" s="1" t="s">
        <v>129</v>
      </c>
      <c r="E511" s="1" t="s">
        <v>121</v>
      </c>
      <c r="F511" s="1" t="s">
        <v>129</v>
      </c>
      <c r="G511" s="1" t="s">
        <v>122</v>
      </c>
      <c r="H511" s="1" t="s">
        <v>123</v>
      </c>
      <c r="I511" s="1" t="s">
        <v>124</v>
      </c>
      <c r="J511" s="1" t="s">
        <v>125</v>
      </c>
    </row>
    <row r="512" spans="1:10" x14ac:dyDescent="0.25">
      <c r="A512" s="1" t="s">
        <v>187</v>
      </c>
      <c r="B512" s="1">
        <v>0</v>
      </c>
      <c r="C512" s="1" t="s">
        <v>147</v>
      </c>
      <c r="D512" s="1" t="s">
        <v>120</v>
      </c>
      <c r="E512" s="1" t="s">
        <v>121</v>
      </c>
      <c r="F512" s="1" t="s">
        <v>120</v>
      </c>
      <c r="G512" s="1" t="s">
        <v>122</v>
      </c>
      <c r="H512" s="1" t="s">
        <v>123</v>
      </c>
      <c r="I512" s="1" t="s">
        <v>124</v>
      </c>
      <c r="J512" s="1" t="s">
        <v>125</v>
      </c>
    </row>
    <row r="513" spans="1:10" x14ac:dyDescent="0.25">
      <c r="A513" s="1" t="s">
        <v>187</v>
      </c>
      <c r="B513" s="1">
        <v>0</v>
      </c>
      <c r="C513" s="1" t="s">
        <v>155</v>
      </c>
      <c r="D513" s="1" t="s">
        <v>120</v>
      </c>
      <c r="E513" s="1" t="s">
        <v>121</v>
      </c>
      <c r="F513" s="1" t="s">
        <v>120</v>
      </c>
      <c r="G513" s="1" t="s">
        <v>122</v>
      </c>
      <c r="H513" s="1" t="s">
        <v>123</v>
      </c>
      <c r="I513" s="1" t="s">
        <v>124</v>
      </c>
      <c r="J513" s="1" t="s">
        <v>125</v>
      </c>
    </row>
    <row r="514" spans="1:10" x14ac:dyDescent="0.25">
      <c r="A514" s="1" t="s">
        <v>188</v>
      </c>
      <c r="B514" s="1">
        <v>0</v>
      </c>
      <c r="C514" s="1" t="s">
        <v>119</v>
      </c>
      <c r="D514" s="1" t="s">
        <v>120</v>
      </c>
      <c r="E514" s="1" t="s">
        <v>121</v>
      </c>
      <c r="F514" s="1" t="s">
        <v>120</v>
      </c>
      <c r="G514" s="1" t="s">
        <v>122</v>
      </c>
      <c r="H514" s="1" t="s">
        <v>123</v>
      </c>
      <c r="I514" s="1" t="s">
        <v>124</v>
      </c>
      <c r="J514" s="1" t="s">
        <v>125</v>
      </c>
    </row>
    <row r="515" spans="1:10" x14ac:dyDescent="0.25">
      <c r="A515" s="1" t="s">
        <v>188</v>
      </c>
      <c r="B515" s="1">
        <v>0</v>
      </c>
      <c r="C515" s="1" t="s">
        <v>126</v>
      </c>
      <c r="D515" s="1" t="s">
        <v>127</v>
      </c>
      <c r="E515" s="1" t="s">
        <v>121</v>
      </c>
      <c r="F515" s="1" t="s">
        <v>127</v>
      </c>
      <c r="G515" s="1" t="s">
        <v>122</v>
      </c>
      <c r="H515" s="1" t="s">
        <v>123</v>
      </c>
      <c r="I515" s="1" t="s">
        <v>124</v>
      </c>
      <c r="J515" s="1" t="s">
        <v>125</v>
      </c>
    </row>
    <row r="516" spans="1:10" x14ac:dyDescent="0.25">
      <c r="A516" s="1" t="s">
        <v>188</v>
      </c>
      <c r="B516" s="1">
        <v>0</v>
      </c>
      <c r="C516" s="1" t="s">
        <v>128</v>
      </c>
      <c r="D516" s="1" t="s">
        <v>129</v>
      </c>
      <c r="E516" s="1" t="s">
        <v>121</v>
      </c>
      <c r="F516" s="1" t="s">
        <v>129</v>
      </c>
      <c r="G516" s="1" t="s">
        <v>122</v>
      </c>
      <c r="H516" s="1" t="s">
        <v>123</v>
      </c>
      <c r="I516" s="1" t="s">
        <v>124</v>
      </c>
      <c r="J516" s="1" t="s">
        <v>125</v>
      </c>
    </row>
    <row r="517" spans="1:10" x14ac:dyDescent="0.25">
      <c r="A517" s="1" t="s">
        <v>188</v>
      </c>
      <c r="B517" s="1">
        <v>0</v>
      </c>
      <c r="C517" s="1" t="s">
        <v>136</v>
      </c>
      <c r="D517" s="1" t="s">
        <v>129</v>
      </c>
      <c r="E517" s="1" t="s">
        <v>121</v>
      </c>
      <c r="F517" s="1" t="s">
        <v>129</v>
      </c>
      <c r="G517" s="1" t="s">
        <v>122</v>
      </c>
      <c r="H517" s="1" t="s">
        <v>123</v>
      </c>
      <c r="I517" s="1" t="s">
        <v>124</v>
      </c>
      <c r="J517" s="1" t="s">
        <v>125</v>
      </c>
    </row>
    <row r="518" spans="1:10" x14ac:dyDescent="0.25">
      <c r="A518" s="1" t="s">
        <v>188</v>
      </c>
      <c r="B518" s="1">
        <v>0</v>
      </c>
      <c r="C518" s="1" t="s">
        <v>139</v>
      </c>
      <c r="D518" s="1" t="s">
        <v>129</v>
      </c>
      <c r="E518" s="1" t="s">
        <v>121</v>
      </c>
      <c r="F518" s="1" t="s">
        <v>129</v>
      </c>
      <c r="G518" s="1" t="s">
        <v>122</v>
      </c>
      <c r="H518" s="1" t="s">
        <v>123</v>
      </c>
      <c r="I518" s="1" t="s">
        <v>124</v>
      </c>
      <c r="J518" s="1" t="s">
        <v>125</v>
      </c>
    </row>
    <row r="519" spans="1:10" x14ac:dyDescent="0.25">
      <c r="A519" s="1" t="s">
        <v>188</v>
      </c>
      <c r="B519" s="1">
        <v>0</v>
      </c>
      <c r="C519" s="1" t="s">
        <v>141</v>
      </c>
      <c r="D519" s="1" t="s">
        <v>129</v>
      </c>
      <c r="E519" s="1" t="s">
        <v>121</v>
      </c>
      <c r="F519" s="1" t="s">
        <v>129</v>
      </c>
      <c r="G519" s="1" t="s">
        <v>122</v>
      </c>
      <c r="H519" s="1" t="s">
        <v>123</v>
      </c>
      <c r="I519" s="1" t="s">
        <v>124</v>
      </c>
      <c r="J519" s="1" t="s">
        <v>125</v>
      </c>
    </row>
    <row r="520" spans="1:10" x14ac:dyDescent="0.25">
      <c r="A520" s="1" t="s">
        <v>188</v>
      </c>
      <c r="B520" s="1">
        <v>0</v>
      </c>
      <c r="C520" s="1" t="s">
        <v>144</v>
      </c>
      <c r="D520" s="1" t="s">
        <v>120</v>
      </c>
      <c r="E520" s="1" t="s">
        <v>121</v>
      </c>
      <c r="F520" s="1" t="s">
        <v>120</v>
      </c>
      <c r="G520" s="1" t="s">
        <v>122</v>
      </c>
      <c r="H520" s="1" t="s">
        <v>123</v>
      </c>
      <c r="I520" s="1" t="s">
        <v>124</v>
      </c>
      <c r="J520" s="1" t="s">
        <v>125</v>
      </c>
    </row>
    <row r="521" spans="1:10" x14ac:dyDescent="0.25">
      <c r="A521" s="1" t="s">
        <v>188</v>
      </c>
      <c r="B521" s="1">
        <v>0</v>
      </c>
      <c r="C521" s="1" t="s">
        <v>145</v>
      </c>
      <c r="D521" s="1" t="s">
        <v>120</v>
      </c>
      <c r="E521" s="1" t="s">
        <v>121</v>
      </c>
      <c r="F521" s="1" t="s">
        <v>120</v>
      </c>
      <c r="G521" s="1" t="s">
        <v>122</v>
      </c>
      <c r="H521" s="1" t="s">
        <v>123</v>
      </c>
      <c r="I521" s="1" t="s">
        <v>124</v>
      </c>
      <c r="J521" s="1" t="s">
        <v>125</v>
      </c>
    </row>
    <row r="522" spans="1:10" x14ac:dyDescent="0.25">
      <c r="A522" s="1" t="s">
        <v>188</v>
      </c>
      <c r="B522" s="1">
        <v>0</v>
      </c>
      <c r="C522" s="1" t="s">
        <v>146</v>
      </c>
      <c r="D522" s="1" t="s">
        <v>120</v>
      </c>
      <c r="E522" s="1" t="s">
        <v>121</v>
      </c>
      <c r="F522" s="1" t="s">
        <v>120</v>
      </c>
      <c r="G522" s="1" t="s">
        <v>122</v>
      </c>
      <c r="H522" s="1" t="s">
        <v>123</v>
      </c>
      <c r="I522" s="1" t="s">
        <v>124</v>
      </c>
      <c r="J522" s="1" t="s">
        <v>125</v>
      </c>
    </row>
    <row r="523" spans="1:10" x14ac:dyDescent="0.25">
      <c r="A523" s="1" t="s">
        <v>188</v>
      </c>
      <c r="B523" s="1">
        <v>0</v>
      </c>
      <c r="C523" s="1" t="s">
        <v>149</v>
      </c>
      <c r="D523" s="1" t="s">
        <v>129</v>
      </c>
      <c r="E523" s="1" t="s">
        <v>121</v>
      </c>
      <c r="F523" s="1" t="s">
        <v>129</v>
      </c>
      <c r="G523" s="1" t="s">
        <v>122</v>
      </c>
      <c r="H523" s="1" t="s">
        <v>123</v>
      </c>
      <c r="I523" s="1" t="s">
        <v>124</v>
      </c>
      <c r="J523" s="1" t="s">
        <v>125</v>
      </c>
    </row>
    <row r="524" spans="1:10" x14ac:dyDescent="0.25">
      <c r="A524" s="1" t="s">
        <v>188</v>
      </c>
      <c r="B524" s="1">
        <v>0</v>
      </c>
      <c r="C524" s="1" t="s">
        <v>143</v>
      </c>
      <c r="D524" s="1" t="s">
        <v>150</v>
      </c>
      <c r="E524" s="1" t="s">
        <v>121</v>
      </c>
      <c r="F524" s="1" t="s">
        <v>150</v>
      </c>
      <c r="G524" s="1" t="s">
        <v>122</v>
      </c>
      <c r="H524" s="1" t="s">
        <v>123</v>
      </c>
      <c r="I524" s="1" t="s">
        <v>124</v>
      </c>
      <c r="J524" s="1" t="s">
        <v>125</v>
      </c>
    </row>
    <row r="525" spans="1:10" x14ac:dyDescent="0.25">
      <c r="A525" s="1" t="s">
        <v>188</v>
      </c>
      <c r="B525" s="1">
        <v>0</v>
      </c>
      <c r="C525" s="1" t="s">
        <v>156</v>
      </c>
      <c r="D525" s="1" t="s">
        <v>120</v>
      </c>
      <c r="E525" s="1" t="s">
        <v>121</v>
      </c>
      <c r="F525" s="1" t="s">
        <v>120</v>
      </c>
      <c r="G525" s="1" t="s">
        <v>122</v>
      </c>
      <c r="H525" s="1" t="s">
        <v>123</v>
      </c>
      <c r="I525" s="1" t="s">
        <v>124</v>
      </c>
      <c r="J525" s="1" t="s">
        <v>125</v>
      </c>
    </row>
    <row r="526" spans="1:10" x14ac:dyDescent="0.25">
      <c r="A526" s="1" t="s">
        <v>188</v>
      </c>
      <c r="B526" s="1">
        <v>0</v>
      </c>
      <c r="C526" s="1" t="s">
        <v>126</v>
      </c>
      <c r="D526" s="1" t="s">
        <v>159</v>
      </c>
      <c r="E526" s="1" t="s">
        <v>121</v>
      </c>
      <c r="F526" s="1" t="s">
        <v>160</v>
      </c>
      <c r="G526" s="1" t="s">
        <v>122</v>
      </c>
      <c r="H526" s="1" t="s">
        <v>123</v>
      </c>
      <c r="I526" s="1" t="s">
        <v>124</v>
      </c>
      <c r="J526" s="1" t="s">
        <v>125</v>
      </c>
    </row>
    <row r="527" spans="1:10" x14ac:dyDescent="0.25">
      <c r="A527" s="1" t="s">
        <v>188</v>
      </c>
      <c r="B527" s="1">
        <v>0</v>
      </c>
      <c r="C527" s="1" t="s">
        <v>155</v>
      </c>
      <c r="D527" s="1" t="s">
        <v>150</v>
      </c>
      <c r="E527" s="1" t="s">
        <v>121</v>
      </c>
      <c r="F527" s="1" t="s">
        <v>150</v>
      </c>
      <c r="G527" s="1" t="s">
        <v>122</v>
      </c>
      <c r="H527" s="1" t="s">
        <v>123</v>
      </c>
      <c r="I527" s="1" t="s">
        <v>124</v>
      </c>
      <c r="J527" s="1" t="s">
        <v>125</v>
      </c>
    </row>
    <row r="528" spans="1:10" x14ac:dyDescent="0.25">
      <c r="A528" s="1" t="s">
        <v>188</v>
      </c>
      <c r="B528" s="1">
        <v>0</v>
      </c>
      <c r="C528" s="1" t="s">
        <v>145</v>
      </c>
      <c r="D528" s="1" t="s">
        <v>163</v>
      </c>
      <c r="E528" s="1" t="s">
        <v>121</v>
      </c>
      <c r="F528" s="1" t="s">
        <v>163</v>
      </c>
      <c r="G528" s="1" t="s">
        <v>122</v>
      </c>
      <c r="H528" s="1" t="s">
        <v>123</v>
      </c>
      <c r="I528" s="1" t="s">
        <v>124</v>
      </c>
      <c r="J528" s="1" t="s">
        <v>125</v>
      </c>
    </row>
    <row r="529" spans="1:10" x14ac:dyDescent="0.25">
      <c r="A529" s="1" t="s">
        <v>188</v>
      </c>
      <c r="B529" s="1">
        <v>0</v>
      </c>
      <c r="C529" s="1" t="s">
        <v>126</v>
      </c>
      <c r="D529" s="1" t="s">
        <v>166</v>
      </c>
      <c r="E529" s="1" t="s">
        <v>121</v>
      </c>
      <c r="F529" s="1" t="s">
        <v>167</v>
      </c>
      <c r="G529" s="1" t="s">
        <v>122</v>
      </c>
      <c r="H529" s="1" t="s">
        <v>123</v>
      </c>
      <c r="I529" s="1" t="s">
        <v>124</v>
      </c>
      <c r="J529" s="1" t="s">
        <v>125</v>
      </c>
    </row>
    <row r="530" spans="1:10" x14ac:dyDescent="0.25">
      <c r="A530" s="1" t="s">
        <v>188</v>
      </c>
      <c r="B530" s="1">
        <v>0</v>
      </c>
      <c r="C530" s="1" t="s">
        <v>168</v>
      </c>
      <c r="D530" s="1" t="s">
        <v>129</v>
      </c>
      <c r="E530" s="1" t="s">
        <v>121</v>
      </c>
      <c r="F530" s="1" t="s">
        <v>129</v>
      </c>
      <c r="G530" s="1" t="s">
        <v>122</v>
      </c>
      <c r="H530" s="1" t="s">
        <v>123</v>
      </c>
      <c r="I530" s="1" t="s">
        <v>124</v>
      </c>
      <c r="J530" s="1" t="s">
        <v>125</v>
      </c>
    </row>
    <row r="531" spans="1:10" x14ac:dyDescent="0.25">
      <c r="A531" s="1" t="s">
        <v>188</v>
      </c>
      <c r="B531" s="1">
        <v>0</v>
      </c>
      <c r="C531" s="1" t="s">
        <v>169</v>
      </c>
      <c r="D531" s="1" t="s">
        <v>129</v>
      </c>
      <c r="E531" s="1" t="s">
        <v>121</v>
      </c>
      <c r="F531" s="1" t="s">
        <v>129</v>
      </c>
      <c r="G531" s="1" t="s">
        <v>122</v>
      </c>
      <c r="H531" s="1" t="s">
        <v>123</v>
      </c>
      <c r="I531" s="1" t="s">
        <v>124</v>
      </c>
      <c r="J531" s="1" t="s">
        <v>125</v>
      </c>
    </row>
    <row r="532" spans="1:10" x14ac:dyDescent="0.25">
      <c r="A532" s="1" t="s">
        <v>188</v>
      </c>
      <c r="B532" s="1">
        <v>0</v>
      </c>
      <c r="C532" s="1" t="s">
        <v>155</v>
      </c>
      <c r="D532" s="1" t="s">
        <v>163</v>
      </c>
      <c r="E532" s="1" t="s">
        <v>121</v>
      </c>
      <c r="F532" s="1" t="s">
        <v>163</v>
      </c>
      <c r="G532" s="1" t="s">
        <v>122</v>
      </c>
      <c r="H532" s="1" t="s">
        <v>123</v>
      </c>
      <c r="I532" s="1" t="s">
        <v>124</v>
      </c>
      <c r="J532" s="1" t="s">
        <v>125</v>
      </c>
    </row>
    <row r="533" spans="1:10" x14ac:dyDescent="0.25">
      <c r="A533" s="1" t="s">
        <v>188</v>
      </c>
      <c r="B533" s="1">
        <v>0</v>
      </c>
      <c r="C533" s="1" t="s">
        <v>158</v>
      </c>
      <c r="D533" s="1" t="s">
        <v>129</v>
      </c>
      <c r="E533" s="1" t="s">
        <v>121</v>
      </c>
      <c r="F533" s="1" t="s">
        <v>129</v>
      </c>
      <c r="G533" s="1" t="s">
        <v>122</v>
      </c>
      <c r="H533" s="1" t="s">
        <v>123</v>
      </c>
      <c r="I533" s="1" t="s">
        <v>124</v>
      </c>
      <c r="J533" s="1" t="s">
        <v>125</v>
      </c>
    </row>
    <row r="534" spans="1:10" x14ac:dyDescent="0.25">
      <c r="A534" s="1" t="s">
        <v>188</v>
      </c>
      <c r="B534" s="1">
        <v>0</v>
      </c>
      <c r="C534" s="1" t="s">
        <v>146</v>
      </c>
      <c r="D534" s="1" t="s">
        <v>163</v>
      </c>
      <c r="E534" s="1" t="s">
        <v>121</v>
      </c>
      <c r="F534" s="1" t="s">
        <v>163</v>
      </c>
      <c r="G534" s="1" t="s">
        <v>122</v>
      </c>
      <c r="H534" s="1" t="s">
        <v>123</v>
      </c>
      <c r="I534" s="1" t="s">
        <v>124</v>
      </c>
      <c r="J534" s="1" t="s">
        <v>125</v>
      </c>
    </row>
    <row r="535" spans="1:10" x14ac:dyDescent="0.25">
      <c r="A535" s="1" t="s">
        <v>188</v>
      </c>
      <c r="B535" s="1">
        <v>0</v>
      </c>
      <c r="C535" s="1" t="s">
        <v>140</v>
      </c>
      <c r="D535" s="1" t="s">
        <v>120</v>
      </c>
      <c r="E535" s="1" t="s">
        <v>121</v>
      </c>
      <c r="F535" s="1" t="s">
        <v>120</v>
      </c>
      <c r="G535" s="1" t="s">
        <v>122</v>
      </c>
      <c r="H535" s="1" t="s">
        <v>123</v>
      </c>
      <c r="I535" s="1" t="s">
        <v>124</v>
      </c>
      <c r="J535" s="1" t="s">
        <v>125</v>
      </c>
    </row>
    <row r="536" spans="1:10" x14ac:dyDescent="0.25">
      <c r="A536" s="1" t="s">
        <v>188</v>
      </c>
      <c r="B536" s="1">
        <v>0</v>
      </c>
      <c r="C536" s="1" t="s">
        <v>157</v>
      </c>
      <c r="D536" s="1" t="s">
        <v>150</v>
      </c>
      <c r="E536" s="1" t="s">
        <v>121</v>
      </c>
      <c r="F536" s="1" t="s">
        <v>150</v>
      </c>
      <c r="G536" s="1" t="s">
        <v>122</v>
      </c>
      <c r="H536" s="1" t="s">
        <v>123</v>
      </c>
      <c r="I536" s="1" t="s">
        <v>124</v>
      </c>
      <c r="J536" s="1" t="s">
        <v>125</v>
      </c>
    </row>
    <row r="537" spans="1:10" x14ac:dyDescent="0.25">
      <c r="A537" s="1" t="s">
        <v>188</v>
      </c>
      <c r="B537" s="1">
        <v>0</v>
      </c>
      <c r="C537" s="1" t="s">
        <v>139</v>
      </c>
      <c r="D537" s="1" t="s">
        <v>120</v>
      </c>
      <c r="E537" s="1" t="s">
        <v>121</v>
      </c>
      <c r="F537" s="1" t="s">
        <v>120</v>
      </c>
      <c r="G537" s="1" t="s">
        <v>122</v>
      </c>
      <c r="H537" s="1" t="s">
        <v>123</v>
      </c>
      <c r="I537" s="1" t="s">
        <v>124</v>
      </c>
      <c r="J537" s="1" t="s">
        <v>125</v>
      </c>
    </row>
    <row r="538" spans="1:10" x14ac:dyDescent="0.25">
      <c r="A538" s="1" t="s">
        <v>188</v>
      </c>
      <c r="B538" s="1">
        <v>0</v>
      </c>
      <c r="C538" s="1" t="s">
        <v>137</v>
      </c>
      <c r="D538" s="1" t="s">
        <v>150</v>
      </c>
      <c r="E538" s="1" t="s">
        <v>121</v>
      </c>
      <c r="F538" s="1" t="s">
        <v>150</v>
      </c>
      <c r="G538" s="1" t="s">
        <v>122</v>
      </c>
      <c r="H538" s="1" t="s">
        <v>123</v>
      </c>
      <c r="I538" s="1" t="s">
        <v>124</v>
      </c>
      <c r="J538" s="1" t="s">
        <v>125</v>
      </c>
    </row>
    <row r="539" spans="1:10" x14ac:dyDescent="0.25">
      <c r="A539" s="1" t="s">
        <v>188</v>
      </c>
      <c r="B539" s="1">
        <v>0</v>
      </c>
      <c r="C539" s="1" t="s">
        <v>136</v>
      </c>
      <c r="D539" s="1" t="s">
        <v>150</v>
      </c>
      <c r="E539" s="1" t="s">
        <v>121</v>
      </c>
      <c r="F539" s="1" t="s">
        <v>150</v>
      </c>
      <c r="G539" s="1" t="s">
        <v>122</v>
      </c>
      <c r="H539" s="1" t="s">
        <v>123</v>
      </c>
      <c r="I539" s="1" t="s">
        <v>124</v>
      </c>
      <c r="J539" s="1" t="s">
        <v>125</v>
      </c>
    </row>
    <row r="540" spans="1:10" x14ac:dyDescent="0.25">
      <c r="A540" s="1" t="s">
        <v>188</v>
      </c>
      <c r="B540" s="1">
        <v>0</v>
      </c>
      <c r="C540" s="1" t="s">
        <v>171</v>
      </c>
      <c r="D540" s="1" t="s">
        <v>150</v>
      </c>
      <c r="E540" s="1" t="s">
        <v>121</v>
      </c>
      <c r="F540" s="1" t="s">
        <v>150</v>
      </c>
      <c r="G540" s="1" t="s">
        <v>122</v>
      </c>
      <c r="H540" s="1" t="s">
        <v>123</v>
      </c>
      <c r="I540" s="1" t="s">
        <v>124</v>
      </c>
      <c r="J540" s="1" t="s">
        <v>125</v>
      </c>
    </row>
    <row r="541" spans="1:10" x14ac:dyDescent="0.25">
      <c r="A541" s="1" t="s">
        <v>188</v>
      </c>
      <c r="B541" s="1">
        <v>0</v>
      </c>
      <c r="C541" s="1" t="s">
        <v>146</v>
      </c>
      <c r="D541" s="1" t="s">
        <v>150</v>
      </c>
      <c r="E541" s="1" t="s">
        <v>121</v>
      </c>
      <c r="F541" s="1" t="s">
        <v>150</v>
      </c>
      <c r="G541" s="1" t="s">
        <v>122</v>
      </c>
      <c r="H541" s="1" t="s">
        <v>123</v>
      </c>
      <c r="I541" s="1" t="s">
        <v>124</v>
      </c>
      <c r="J541" s="1" t="s">
        <v>125</v>
      </c>
    </row>
    <row r="542" spans="1:10" x14ac:dyDescent="0.25">
      <c r="A542" s="1" t="s">
        <v>188</v>
      </c>
      <c r="B542" s="1">
        <v>0</v>
      </c>
      <c r="C542" s="1" t="s">
        <v>156</v>
      </c>
      <c r="D542" s="1" t="s">
        <v>150</v>
      </c>
      <c r="E542" s="1" t="s">
        <v>121</v>
      </c>
      <c r="F542" s="1" t="s">
        <v>150</v>
      </c>
      <c r="G542" s="1" t="s">
        <v>122</v>
      </c>
      <c r="H542" s="1" t="s">
        <v>123</v>
      </c>
      <c r="I542" s="1" t="s">
        <v>124</v>
      </c>
      <c r="J542" s="1" t="s">
        <v>125</v>
      </c>
    </row>
    <row r="543" spans="1:10" x14ac:dyDescent="0.25">
      <c r="A543" s="1" t="s">
        <v>188</v>
      </c>
      <c r="B543" s="1">
        <v>0</v>
      </c>
      <c r="C543" s="1" t="s">
        <v>164</v>
      </c>
      <c r="D543" s="1" t="s">
        <v>120</v>
      </c>
      <c r="E543" s="1" t="s">
        <v>121</v>
      </c>
      <c r="F543" s="1" t="s">
        <v>120</v>
      </c>
      <c r="G543" s="1" t="s">
        <v>122</v>
      </c>
      <c r="H543" s="1" t="s">
        <v>123</v>
      </c>
      <c r="I543" s="1" t="s">
        <v>124</v>
      </c>
      <c r="J543" s="1" t="s">
        <v>125</v>
      </c>
    </row>
    <row r="544" spans="1:10" x14ac:dyDescent="0.25">
      <c r="A544" s="1" t="s">
        <v>188</v>
      </c>
      <c r="B544" s="1">
        <v>0</v>
      </c>
      <c r="C544" s="1" t="s">
        <v>144</v>
      </c>
      <c r="D544" s="1" t="s">
        <v>150</v>
      </c>
      <c r="E544" s="1" t="s">
        <v>121</v>
      </c>
      <c r="F544" s="1" t="s">
        <v>150</v>
      </c>
      <c r="G544" s="1" t="s">
        <v>122</v>
      </c>
      <c r="H544" s="1" t="s">
        <v>123</v>
      </c>
      <c r="I544" s="1" t="s">
        <v>124</v>
      </c>
      <c r="J544" s="1" t="s">
        <v>125</v>
      </c>
    </row>
    <row r="545" spans="1:10" x14ac:dyDescent="0.25">
      <c r="A545" s="1" t="s">
        <v>188</v>
      </c>
      <c r="B545" s="1">
        <v>0</v>
      </c>
      <c r="C545" s="1" t="s">
        <v>157</v>
      </c>
      <c r="D545" s="1" t="s">
        <v>129</v>
      </c>
      <c r="E545" s="1" t="s">
        <v>121</v>
      </c>
      <c r="F545" s="1" t="s">
        <v>129</v>
      </c>
      <c r="G545" s="1" t="s">
        <v>122</v>
      </c>
      <c r="H545" s="1" t="s">
        <v>123</v>
      </c>
      <c r="I545" s="1" t="s">
        <v>124</v>
      </c>
      <c r="J545" s="1" t="s">
        <v>125</v>
      </c>
    </row>
    <row r="546" spans="1:10" x14ac:dyDescent="0.25">
      <c r="A546" s="1" t="s">
        <v>188</v>
      </c>
      <c r="B546" s="1">
        <v>0</v>
      </c>
      <c r="C546" s="1" t="s">
        <v>130</v>
      </c>
      <c r="D546" s="1" t="s">
        <v>163</v>
      </c>
      <c r="E546" s="1" t="s">
        <v>121</v>
      </c>
      <c r="F546" s="1" t="s">
        <v>163</v>
      </c>
      <c r="G546" s="1" t="s">
        <v>122</v>
      </c>
      <c r="H546" s="1" t="s">
        <v>123</v>
      </c>
      <c r="I546" s="1" t="s">
        <v>124</v>
      </c>
      <c r="J546" s="1" t="s">
        <v>125</v>
      </c>
    </row>
    <row r="547" spans="1:10" x14ac:dyDescent="0.25">
      <c r="A547" s="1" t="s">
        <v>188</v>
      </c>
      <c r="B547" s="1">
        <v>0</v>
      </c>
      <c r="C547" s="1" t="s">
        <v>155</v>
      </c>
      <c r="D547" s="1" t="s">
        <v>129</v>
      </c>
      <c r="E547" s="1" t="s">
        <v>121</v>
      </c>
      <c r="F547" s="1" t="s">
        <v>129</v>
      </c>
      <c r="G547" s="1" t="s">
        <v>122</v>
      </c>
      <c r="H547" s="1" t="s">
        <v>123</v>
      </c>
      <c r="I547" s="1" t="s">
        <v>124</v>
      </c>
      <c r="J547" s="1" t="s">
        <v>125</v>
      </c>
    </row>
    <row r="548" spans="1:10" x14ac:dyDescent="0.25">
      <c r="A548" s="1" t="s">
        <v>188</v>
      </c>
      <c r="B548" s="1">
        <v>0</v>
      </c>
      <c r="C548" s="1" t="s">
        <v>144</v>
      </c>
      <c r="D548" s="1" t="s">
        <v>129</v>
      </c>
      <c r="E548" s="1" t="s">
        <v>121</v>
      </c>
      <c r="F548" s="1" t="s">
        <v>129</v>
      </c>
      <c r="G548" s="1" t="s">
        <v>122</v>
      </c>
      <c r="H548" s="1" t="s">
        <v>123</v>
      </c>
      <c r="I548" s="1" t="s">
        <v>124</v>
      </c>
      <c r="J548" s="1" t="s">
        <v>125</v>
      </c>
    </row>
    <row r="549" spans="1:10" x14ac:dyDescent="0.25">
      <c r="A549" s="1" t="s">
        <v>188</v>
      </c>
      <c r="B549" s="1">
        <v>0</v>
      </c>
      <c r="C549" s="1" t="s">
        <v>126</v>
      </c>
      <c r="D549" s="1" t="s">
        <v>174</v>
      </c>
      <c r="E549" s="1" t="s">
        <v>121</v>
      </c>
      <c r="F549" s="1" t="s">
        <v>175</v>
      </c>
      <c r="G549" s="1" t="s">
        <v>122</v>
      </c>
      <c r="H549" s="1" t="s">
        <v>123</v>
      </c>
      <c r="I549" s="1" t="s">
        <v>124</v>
      </c>
      <c r="J549" s="1" t="s">
        <v>125</v>
      </c>
    </row>
    <row r="550" spans="1:10" x14ac:dyDescent="0.25">
      <c r="A550" s="1" t="s">
        <v>188</v>
      </c>
      <c r="B550" s="1">
        <v>0</v>
      </c>
      <c r="C550" s="1" t="s">
        <v>176</v>
      </c>
      <c r="D550" s="1" t="s">
        <v>129</v>
      </c>
      <c r="E550" s="1" t="s">
        <v>121</v>
      </c>
      <c r="F550" s="1" t="s">
        <v>129</v>
      </c>
      <c r="G550" s="1" t="s">
        <v>122</v>
      </c>
      <c r="H550" s="1" t="s">
        <v>123</v>
      </c>
      <c r="I550" s="1" t="s">
        <v>124</v>
      </c>
      <c r="J550" s="1" t="s">
        <v>125</v>
      </c>
    </row>
    <row r="551" spans="1:10" x14ac:dyDescent="0.25">
      <c r="A551" s="1" t="s">
        <v>188</v>
      </c>
      <c r="B551" s="1">
        <v>0</v>
      </c>
      <c r="C551" s="1" t="s">
        <v>158</v>
      </c>
      <c r="D551" s="1" t="s">
        <v>150</v>
      </c>
      <c r="E551" s="1" t="s">
        <v>121</v>
      </c>
      <c r="F551" s="1" t="s">
        <v>150</v>
      </c>
      <c r="G551" s="1" t="s">
        <v>122</v>
      </c>
      <c r="H551" s="1" t="s">
        <v>123</v>
      </c>
      <c r="I551" s="1" t="s">
        <v>124</v>
      </c>
      <c r="J551" s="1" t="s">
        <v>125</v>
      </c>
    </row>
    <row r="552" spans="1:10" x14ac:dyDescent="0.25">
      <c r="A552" s="1" t="s">
        <v>188</v>
      </c>
      <c r="B552" s="1">
        <v>0</v>
      </c>
      <c r="C552" s="1" t="s">
        <v>161</v>
      </c>
      <c r="D552" s="1" t="s">
        <v>150</v>
      </c>
      <c r="E552" s="1" t="s">
        <v>121</v>
      </c>
      <c r="F552" s="1" t="s">
        <v>150</v>
      </c>
      <c r="G552" s="1" t="s">
        <v>122</v>
      </c>
      <c r="H552" s="1" t="s">
        <v>123</v>
      </c>
      <c r="I552" s="1" t="s">
        <v>124</v>
      </c>
      <c r="J552" s="1" t="s">
        <v>125</v>
      </c>
    </row>
    <row r="553" spans="1:10" x14ac:dyDescent="0.25">
      <c r="A553" s="1" t="s">
        <v>188</v>
      </c>
      <c r="B553" s="1">
        <v>0</v>
      </c>
      <c r="C553" s="1" t="s">
        <v>147</v>
      </c>
      <c r="D553" s="1" t="s">
        <v>150</v>
      </c>
      <c r="E553" s="1" t="s">
        <v>121</v>
      </c>
      <c r="F553" s="1" t="s">
        <v>150</v>
      </c>
      <c r="G553" s="1" t="s">
        <v>122</v>
      </c>
      <c r="H553" s="1" t="s">
        <v>123</v>
      </c>
      <c r="I553" s="1" t="s">
        <v>124</v>
      </c>
      <c r="J553" s="1" t="s">
        <v>125</v>
      </c>
    </row>
    <row r="554" spans="1:10" x14ac:dyDescent="0.25">
      <c r="A554" s="1" t="s">
        <v>188</v>
      </c>
      <c r="B554" s="1">
        <v>0</v>
      </c>
      <c r="C554" s="1" t="s">
        <v>130</v>
      </c>
      <c r="D554" s="1" t="s">
        <v>150</v>
      </c>
      <c r="E554" s="1" t="s">
        <v>121</v>
      </c>
      <c r="F554" s="1" t="s">
        <v>150</v>
      </c>
      <c r="G554" s="1" t="s">
        <v>122</v>
      </c>
      <c r="H554" s="1" t="s">
        <v>123</v>
      </c>
      <c r="I554" s="1" t="s">
        <v>124</v>
      </c>
      <c r="J554" s="1" t="s">
        <v>125</v>
      </c>
    </row>
    <row r="555" spans="1:10" x14ac:dyDescent="0.25">
      <c r="A555" s="1" t="s">
        <v>188</v>
      </c>
      <c r="B555" s="1">
        <v>0</v>
      </c>
      <c r="C555" s="1" t="s">
        <v>136</v>
      </c>
      <c r="D555" s="1" t="s">
        <v>120</v>
      </c>
      <c r="E555" s="1" t="s">
        <v>121</v>
      </c>
      <c r="F555" s="1" t="s">
        <v>120</v>
      </c>
      <c r="G555" s="1" t="s">
        <v>122</v>
      </c>
      <c r="H555" s="1" t="s">
        <v>123</v>
      </c>
      <c r="I555" s="1" t="s">
        <v>124</v>
      </c>
      <c r="J555" s="1" t="s">
        <v>125</v>
      </c>
    </row>
    <row r="556" spans="1:10" x14ac:dyDescent="0.25">
      <c r="A556" s="1" t="s">
        <v>188</v>
      </c>
      <c r="B556" s="1">
        <v>0</v>
      </c>
      <c r="C556" s="1" t="s">
        <v>130</v>
      </c>
      <c r="D556" s="1" t="s">
        <v>120</v>
      </c>
      <c r="E556" s="1" t="s">
        <v>121</v>
      </c>
      <c r="F556" s="1" t="s">
        <v>120</v>
      </c>
      <c r="G556" s="1" t="s">
        <v>122</v>
      </c>
      <c r="H556" s="1" t="s">
        <v>123</v>
      </c>
      <c r="I556" s="1" t="s">
        <v>124</v>
      </c>
      <c r="J556" s="1" t="s">
        <v>125</v>
      </c>
    </row>
    <row r="557" spans="1:10" x14ac:dyDescent="0.25">
      <c r="A557" s="1" t="s">
        <v>188</v>
      </c>
      <c r="B557" s="1">
        <v>0</v>
      </c>
      <c r="C557" s="1" t="s">
        <v>119</v>
      </c>
      <c r="D557" s="1" t="s">
        <v>129</v>
      </c>
      <c r="E557" s="1" t="s">
        <v>121</v>
      </c>
      <c r="F557" s="1" t="s">
        <v>129</v>
      </c>
      <c r="G557" s="1" t="s">
        <v>122</v>
      </c>
      <c r="H557" s="1" t="s">
        <v>123</v>
      </c>
      <c r="I557" s="1" t="s">
        <v>124</v>
      </c>
      <c r="J557" s="1" t="s">
        <v>125</v>
      </c>
    </row>
    <row r="558" spans="1:10" x14ac:dyDescent="0.25">
      <c r="A558" s="1" t="s">
        <v>188</v>
      </c>
      <c r="B558" s="1">
        <v>0</v>
      </c>
      <c r="C558" s="1" t="s">
        <v>161</v>
      </c>
      <c r="D558" s="1" t="s">
        <v>120</v>
      </c>
      <c r="E558" s="1" t="s">
        <v>121</v>
      </c>
      <c r="F558" s="1" t="s">
        <v>120</v>
      </c>
      <c r="G558" s="1" t="s">
        <v>122</v>
      </c>
      <c r="H558" s="1" t="s">
        <v>123</v>
      </c>
      <c r="I558" s="1" t="s">
        <v>124</v>
      </c>
      <c r="J558" s="1" t="s">
        <v>125</v>
      </c>
    </row>
    <row r="559" spans="1:10" x14ac:dyDescent="0.25">
      <c r="A559" s="1" t="s">
        <v>188</v>
      </c>
      <c r="B559" s="1">
        <v>0</v>
      </c>
      <c r="C559" s="1" t="s">
        <v>165</v>
      </c>
      <c r="D559" s="1" t="s">
        <v>120</v>
      </c>
      <c r="E559" s="1" t="s">
        <v>121</v>
      </c>
      <c r="F559" s="1" t="s">
        <v>120</v>
      </c>
      <c r="G559" s="1" t="s">
        <v>122</v>
      </c>
      <c r="H559" s="1" t="s">
        <v>123</v>
      </c>
      <c r="I559" s="1" t="s">
        <v>124</v>
      </c>
      <c r="J559" s="1" t="s">
        <v>125</v>
      </c>
    </row>
    <row r="560" spans="1:10" x14ac:dyDescent="0.25">
      <c r="A560" s="1" t="s">
        <v>188</v>
      </c>
      <c r="B560" s="1">
        <v>0</v>
      </c>
      <c r="C560" s="1" t="s">
        <v>177</v>
      </c>
      <c r="D560" s="1" t="s">
        <v>129</v>
      </c>
      <c r="E560" s="1" t="s">
        <v>121</v>
      </c>
      <c r="F560" s="1" t="s">
        <v>129</v>
      </c>
      <c r="G560" s="1" t="s">
        <v>122</v>
      </c>
      <c r="H560" s="1" t="s">
        <v>123</v>
      </c>
      <c r="I560" s="1" t="s">
        <v>124</v>
      </c>
      <c r="J560" s="1" t="s">
        <v>125</v>
      </c>
    </row>
    <row r="561" spans="1:10" x14ac:dyDescent="0.25">
      <c r="A561" s="1" t="s">
        <v>188</v>
      </c>
      <c r="B561" s="1">
        <v>0</v>
      </c>
      <c r="C561" s="1" t="s">
        <v>165</v>
      </c>
      <c r="D561" s="1" t="s">
        <v>150</v>
      </c>
      <c r="E561" s="1" t="s">
        <v>121</v>
      </c>
      <c r="F561" s="1" t="s">
        <v>150</v>
      </c>
      <c r="G561" s="1" t="s">
        <v>122</v>
      </c>
      <c r="H561" s="1" t="s">
        <v>123</v>
      </c>
      <c r="I561" s="1" t="s">
        <v>124</v>
      </c>
      <c r="J561" s="1" t="s">
        <v>125</v>
      </c>
    </row>
    <row r="562" spans="1:10" x14ac:dyDescent="0.25">
      <c r="A562" s="1" t="s">
        <v>188</v>
      </c>
      <c r="B562" s="1">
        <v>0</v>
      </c>
      <c r="C562" s="1" t="s">
        <v>173</v>
      </c>
      <c r="D562" s="1" t="s">
        <v>150</v>
      </c>
      <c r="E562" s="1" t="s">
        <v>121</v>
      </c>
      <c r="F562" s="1" t="s">
        <v>150</v>
      </c>
      <c r="G562" s="1" t="s">
        <v>122</v>
      </c>
      <c r="H562" s="1" t="s">
        <v>123</v>
      </c>
      <c r="I562" s="1" t="s">
        <v>124</v>
      </c>
      <c r="J562" s="1" t="s">
        <v>125</v>
      </c>
    </row>
    <row r="563" spans="1:10" x14ac:dyDescent="0.25">
      <c r="A563" s="1" t="s">
        <v>188</v>
      </c>
      <c r="B563" s="1">
        <v>0</v>
      </c>
      <c r="C563" s="1" t="s">
        <v>153</v>
      </c>
      <c r="D563" s="1" t="s">
        <v>129</v>
      </c>
      <c r="E563" s="1" t="s">
        <v>121</v>
      </c>
      <c r="F563" s="1" t="s">
        <v>129</v>
      </c>
      <c r="G563" s="1" t="s">
        <v>122</v>
      </c>
      <c r="H563" s="1" t="s">
        <v>123</v>
      </c>
      <c r="I563" s="1" t="s">
        <v>124</v>
      </c>
      <c r="J563" s="1" t="s">
        <v>125</v>
      </c>
    </row>
    <row r="564" spans="1:10" x14ac:dyDescent="0.25">
      <c r="A564" s="1" t="s">
        <v>188</v>
      </c>
      <c r="B564" s="1">
        <v>0</v>
      </c>
      <c r="C564" s="1" t="s">
        <v>126</v>
      </c>
      <c r="D564" s="1" t="s">
        <v>178</v>
      </c>
      <c r="E564" s="1" t="s">
        <v>121</v>
      </c>
      <c r="F564" s="1" t="s">
        <v>179</v>
      </c>
      <c r="G564" s="1" t="s">
        <v>122</v>
      </c>
      <c r="H564" s="1" t="s">
        <v>123</v>
      </c>
      <c r="I564" s="1" t="s">
        <v>124</v>
      </c>
      <c r="J564" s="1" t="s">
        <v>125</v>
      </c>
    </row>
    <row r="565" spans="1:10" x14ac:dyDescent="0.25">
      <c r="A565" s="1" t="s">
        <v>188</v>
      </c>
      <c r="B565" s="1">
        <v>0</v>
      </c>
      <c r="C565" s="1" t="s">
        <v>157</v>
      </c>
      <c r="D565" s="1" t="s">
        <v>120</v>
      </c>
      <c r="E565" s="1" t="s">
        <v>121</v>
      </c>
      <c r="F565" s="1" t="s">
        <v>120</v>
      </c>
      <c r="G565" s="1" t="s">
        <v>122</v>
      </c>
      <c r="H565" s="1" t="s">
        <v>123</v>
      </c>
      <c r="I565" s="1" t="s">
        <v>124</v>
      </c>
      <c r="J565" s="1" t="s">
        <v>125</v>
      </c>
    </row>
    <row r="566" spans="1:10" x14ac:dyDescent="0.25">
      <c r="A566" s="1" t="s">
        <v>188</v>
      </c>
      <c r="B566" s="1">
        <v>0</v>
      </c>
      <c r="C566" s="1" t="s">
        <v>154</v>
      </c>
      <c r="D566" s="1" t="s">
        <v>129</v>
      </c>
      <c r="E566" s="1" t="s">
        <v>121</v>
      </c>
      <c r="F566" s="1" t="s">
        <v>129</v>
      </c>
      <c r="G566" s="1" t="s">
        <v>122</v>
      </c>
      <c r="H566" s="1" t="s">
        <v>123</v>
      </c>
      <c r="I566" s="1" t="s">
        <v>124</v>
      </c>
      <c r="J566" s="1" t="s">
        <v>125</v>
      </c>
    </row>
    <row r="567" spans="1:10" x14ac:dyDescent="0.25">
      <c r="A567" s="1" t="s">
        <v>188</v>
      </c>
      <c r="B567" s="1">
        <v>0</v>
      </c>
      <c r="C567" s="1" t="s">
        <v>165</v>
      </c>
      <c r="D567" s="1" t="s">
        <v>163</v>
      </c>
      <c r="E567" s="1" t="s">
        <v>121</v>
      </c>
      <c r="F567" s="1" t="s">
        <v>163</v>
      </c>
      <c r="G567" s="1" t="s">
        <v>122</v>
      </c>
      <c r="H567" s="1" t="s">
        <v>123</v>
      </c>
      <c r="I567" s="1" t="s">
        <v>124</v>
      </c>
      <c r="J567" s="1" t="s">
        <v>125</v>
      </c>
    </row>
    <row r="568" spans="1:10" x14ac:dyDescent="0.25">
      <c r="A568" s="1" t="s">
        <v>188</v>
      </c>
      <c r="B568" s="1">
        <v>0</v>
      </c>
      <c r="C568" s="1" t="s">
        <v>140</v>
      </c>
      <c r="D568" s="1" t="s">
        <v>150</v>
      </c>
      <c r="E568" s="1" t="s">
        <v>121</v>
      </c>
      <c r="F568" s="1" t="s">
        <v>150</v>
      </c>
      <c r="G568" s="1" t="s">
        <v>122</v>
      </c>
      <c r="H568" s="1" t="s">
        <v>123</v>
      </c>
      <c r="I568" s="1" t="s">
        <v>124</v>
      </c>
      <c r="J568" s="1" t="s">
        <v>125</v>
      </c>
    </row>
    <row r="569" spans="1:10" x14ac:dyDescent="0.25">
      <c r="A569" s="1" t="s">
        <v>188</v>
      </c>
      <c r="B569" s="1">
        <v>0</v>
      </c>
      <c r="C569" s="1" t="s">
        <v>173</v>
      </c>
      <c r="D569" s="1" t="s">
        <v>129</v>
      </c>
      <c r="E569" s="1" t="s">
        <v>121</v>
      </c>
      <c r="F569" s="1" t="s">
        <v>129</v>
      </c>
      <c r="G569" s="1" t="s">
        <v>122</v>
      </c>
      <c r="H569" s="1" t="s">
        <v>123</v>
      </c>
      <c r="I569" s="1" t="s">
        <v>124</v>
      </c>
      <c r="J569" s="1" t="s">
        <v>125</v>
      </c>
    </row>
    <row r="570" spans="1:10" x14ac:dyDescent="0.25">
      <c r="A570" s="1" t="s">
        <v>188</v>
      </c>
      <c r="B570" s="1">
        <v>0</v>
      </c>
      <c r="C570" s="1" t="s">
        <v>180</v>
      </c>
      <c r="D570" s="1" t="s">
        <v>129</v>
      </c>
      <c r="E570" s="1" t="s">
        <v>121</v>
      </c>
      <c r="F570" s="1" t="s">
        <v>129</v>
      </c>
      <c r="G570" s="1" t="s">
        <v>122</v>
      </c>
      <c r="H570" s="1" t="s">
        <v>123</v>
      </c>
      <c r="I570" s="1" t="s">
        <v>124</v>
      </c>
      <c r="J570" s="1" t="s">
        <v>125</v>
      </c>
    </row>
    <row r="571" spans="1:10" x14ac:dyDescent="0.25">
      <c r="A571" s="1" t="s">
        <v>188</v>
      </c>
      <c r="B571" s="1">
        <v>0</v>
      </c>
      <c r="C571" s="1" t="s">
        <v>148</v>
      </c>
      <c r="D571" s="1" t="s">
        <v>129</v>
      </c>
      <c r="E571" s="1" t="s">
        <v>121</v>
      </c>
      <c r="F571" s="1" t="s">
        <v>129</v>
      </c>
      <c r="G571" s="1" t="s">
        <v>122</v>
      </c>
      <c r="H571" s="1" t="s">
        <v>123</v>
      </c>
      <c r="I571" s="1" t="s">
        <v>124</v>
      </c>
      <c r="J571" s="1" t="s">
        <v>125</v>
      </c>
    </row>
    <row r="572" spans="1:10" x14ac:dyDescent="0.25">
      <c r="A572" s="1" t="s">
        <v>188</v>
      </c>
      <c r="B572" s="1">
        <v>0</v>
      </c>
      <c r="C572" s="1" t="s">
        <v>172</v>
      </c>
      <c r="D572" s="1" t="s">
        <v>129</v>
      </c>
      <c r="E572" s="1" t="s">
        <v>121</v>
      </c>
      <c r="F572" s="1" t="s">
        <v>129</v>
      </c>
      <c r="G572" s="1" t="s">
        <v>122</v>
      </c>
      <c r="H572" s="1" t="s">
        <v>123</v>
      </c>
      <c r="I572" s="1" t="s">
        <v>124</v>
      </c>
      <c r="J572" s="1" t="s">
        <v>125</v>
      </c>
    </row>
    <row r="573" spans="1:10" x14ac:dyDescent="0.25">
      <c r="A573" s="1" t="s">
        <v>188</v>
      </c>
      <c r="B573" s="1">
        <v>0</v>
      </c>
      <c r="C573" s="1" t="s">
        <v>145</v>
      </c>
      <c r="D573" s="1" t="s">
        <v>150</v>
      </c>
      <c r="E573" s="1" t="s">
        <v>121</v>
      </c>
      <c r="F573" s="1" t="s">
        <v>150</v>
      </c>
      <c r="G573" s="1" t="s">
        <v>122</v>
      </c>
      <c r="H573" s="1" t="s">
        <v>123</v>
      </c>
      <c r="I573" s="1" t="s">
        <v>124</v>
      </c>
      <c r="J573" s="1" t="s">
        <v>125</v>
      </c>
    </row>
    <row r="574" spans="1:10" x14ac:dyDescent="0.25">
      <c r="A574" s="1" t="s">
        <v>188</v>
      </c>
      <c r="B574" s="1">
        <v>0</v>
      </c>
      <c r="C574" s="1" t="s">
        <v>164</v>
      </c>
      <c r="D574" s="1" t="s">
        <v>150</v>
      </c>
      <c r="E574" s="1" t="s">
        <v>121</v>
      </c>
      <c r="F574" s="1" t="s">
        <v>150</v>
      </c>
      <c r="G574" s="1" t="s">
        <v>122</v>
      </c>
      <c r="H574" s="1" t="s">
        <v>123</v>
      </c>
      <c r="I574" s="1" t="s">
        <v>124</v>
      </c>
      <c r="J574" s="1" t="s">
        <v>125</v>
      </c>
    </row>
    <row r="575" spans="1:10" x14ac:dyDescent="0.25">
      <c r="A575" s="1" t="s">
        <v>188</v>
      </c>
      <c r="B575" s="1">
        <v>0</v>
      </c>
      <c r="C575" s="1" t="s">
        <v>147</v>
      </c>
      <c r="D575" s="1" t="s">
        <v>129</v>
      </c>
      <c r="E575" s="1" t="s">
        <v>121</v>
      </c>
      <c r="F575" s="1" t="s">
        <v>129</v>
      </c>
      <c r="G575" s="1" t="s">
        <v>122</v>
      </c>
      <c r="H575" s="1" t="s">
        <v>123</v>
      </c>
      <c r="I575" s="1" t="s">
        <v>124</v>
      </c>
      <c r="J575" s="1" t="s">
        <v>125</v>
      </c>
    </row>
    <row r="576" spans="1:10" x14ac:dyDescent="0.25">
      <c r="A576" s="1" t="s">
        <v>188</v>
      </c>
      <c r="B576" s="1">
        <v>0</v>
      </c>
      <c r="C576" s="1" t="s">
        <v>147</v>
      </c>
      <c r="D576" s="1" t="s">
        <v>120</v>
      </c>
      <c r="E576" s="1" t="s">
        <v>121</v>
      </c>
      <c r="F576" s="1" t="s">
        <v>120</v>
      </c>
      <c r="G576" s="1" t="s">
        <v>122</v>
      </c>
      <c r="H576" s="1" t="s">
        <v>123</v>
      </c>
      <c r="I576" s="1" t="s">
        <v>124</v>
      </c>
      <c r="J576" s="1" t="s">
        <v>125</v>
      </c>
    </row>
    <row r="577" spans="1:10" x14ac:dyDescent="0.25">
      <c r="A577" s="1" t="s">
        <v>188</v>
      </c>
      <c r="B577" s="1">
        <v>0</v>
      </c>
      <c r="C577" s="1" t="s">
        <v>155</v>
      </c>
      <c r="D577" s="1" t="s">
        <v>120</v>
      </c>
      <c r="E577" s="1" t="s">
        <v>121</v>
      </c>
      <c r="F577" s="1" t="s">
        <v>120</v>
      </c>
      <c r="G577" s="1" t="s">
        <v>122</v>
      </c>
      <c r="H577" s="1" t="s">
        <v>123</v>
      </c>
      <c r="I577" s="1" t="s">
        <v>124</v>
      </c>
      <c r="J577" s="1" t="s">
        <v>125</v>
      </c>
    </row>
    <row r="578" spans="1:10" x14ac:dyDescent="0.25">
      <c r="A578" s="1" t="s">
        <v>189</v>
      </c>
      <c r="B578" s="1">
        <v>0</v>
      </c>
      <c r="C578" s="1" t="s">
        <v>119</v>
      </c>
      <c r="D578" s="1" t="s">
        <v>120</v>
      </c>
      <c r="E578" s="1" t="s">
        <v>121</v>
      </c>
      <c r="F578" s="1" t="s">
        <v>120</v>
      </c>
      <c r="G578" s="1" t="s">
        <v>122</v>
      </c>
      <c r="H578" s="1" t="s">
        <v>123</v>
      </c>
      <c r="I578" s="1" t="s">
        <v>124</v>
      </c>
      <c r="J578" s="1" t="s">
        <v>125</v>
      </c>
    </row>
    <row r="579" spans="1:10" x14ac:dyDescent="0.25">
      <c r="A579" s="1" t="s">
        <v>189</v>
      </c>
      <c r="B579" s="1">
        <v>0</v>
      </c>
      <c r="C579" s="1" t="s">
        <v>126</v>
      </c>
      <c r="D579" s="1" t="s">
        <v>127</v>
      </c>
      <c r="E579" s="1" t="s">
        <v>121</v>
      </c>
      <c r="F579" s="1" t="s">
        <v>127</v>
      </c>
      <c r="G579" s="1" t="s">
        <v>122</v>
      </c>
      <c r="H579" s="1" t="s">
        <v>123</v>
      </c>
      <c r="I579" s="1" t="s">
        <v>124</v>
      </c>
      <c r="J579" s="1" t="s">
        <v>125</v>
      </c>
    </row>
    <row r="580" spans="1:10" x14ac:dyDescent="0.25">
      <c r="A580" s="1" t="s">
        <v>189</v>
      </c>
      <c r="B580" s="1">
        <v>0</v>
      </c>
      <c r="C580" s="1" t="s">
        <v>128</v>
      </c>
      <c r="D580" s="1" t="s">
        <v>129</v>
      </c>
      <c r="E580" s="1" t="s">
        <v>121</v>
      </c>
      <c r="F580" s="1" t="s">
        <v>129</v>
      </c>
      <c r="G580" s="1" t="s">
        <v>122</v>
      </c>
      <c r="H580" s="1" t="s">
        <v>123</v>
      </c>
      <c r="I580" s="1" t="s">
        <v>124</v>
      </c>
      <c r="J580" s="1" t="s">
        <v>125</v>
      </c>
    </row>
    <row r="581" spans="1:10" x14ac:dyDescent="0.25">
      <c r="A581" s="1" t="s">
        <v>189</v>
      </c>
      <c r="B581" s="1">
        <v>0</v>
      </c>
      <c r="C581" s="1" t="s">
        <v>136</v>
      </c>
      <c r="D581" s="1" t="s">
        <v>129</v>
      </c>
      <c r="E581" s="1" t="s">
        <v>121</v>
      </c>
      <c r="F581" s="1" t="s">
        <v>129</v>
      </c>
      <c r="G581" s="1" t="s">
        <v>122</v>
      </c>
      <c r="H581" s="1" t="s">
        <v>123</v>
      </c>
      <c r="I581" s="1" t="s">
        <v>124</v>
      </c>
      <c r="J581" s="1" t="s">
        <v>125</v>
      </c>
    </row>
    <row r="582" spans="1:10" x14ac:dyDescent="0.25">
      <c r="A582" s="1" t="s">
        <v>189</v>
      </c>
      <c r="B582" s="1">
        <v>0</v>
      </c>
      <c r="C582" s="1" t="s">
        <v>139</v>
      </c>
      <c r="D582" s="1" t="s">
        <v>129</v>
      </c>
      <c r="E582" s="1" t="s">
        <v>121</v>
      </c>
      <c r="F582" s="1" t="s">
        <v>129</v>
      </c>
      <c r="G582" s="1" t="s">
        <v>122</v>
      </c>
      <c r="H582" s="1" t="s">
        <v>123</v>
      </c>
      <c r="I582" s="1" t="s">
        <v>124</v>
      </c>
      <c r="J582" s="1" t="s">
        <v>125</v>
      </c>
    </row>
    <row r="583" spans="1:10" x14ac:dyDescent="0.25">
      <c r="A583" s="1" t="s">
        <v>189</v>
      </c>
      <c r="B583" s="1">
        <v>0</v>
      </c>
      <c r="C583" s="1" t="s">
        <v>141</v>
      </c>
      <c r="D583" s="1" t="s">
        <v>129</v>
      </c>
      <c r="E583" s="1" t="s">
        <v>121</v>
      </c>
      <c r="F583" s="1" t="s">
        <v>129</v>
      </c>
      <c r="G583" s="1" t="s">
        <v>122</v>
      </c>
      <c r="H583" s="1" t="s">
        <v>123</v>
      </c>
      <c r="I583" s="1" t="s">
        <v>124</v>
      </c>
      <c r="J583" s="1" t="s">
        <v>125</v>
      </c>
    </row>
    <row r="584" spans="1:10" x14ac:dyDescent="0.25">
      <c r="A584" s="1" t="s">
        <v>189</v>
      </c>
      <c r="B584" s="1">
        <v>0</v>
      </c>
      <c r="C584" s="1" t="s">
        <v>144</v>
      </c>
      <c r="D584" s="1" t="s">
        <v>120</v>
      </c>
      <c r="E584" s="1" t="s">
        <v>121</v>
      </c>
      <c r="F584" s="1" t="s">
        <v>120</v>
      </c>
      <c r="G584" s="1" t="s">
        <v>122</v>
      </c>
      <c r="H584" s="1" t="s">
        <v>123</v>
      </c>
      <c r="I584" s="1" t="s">
        <v>124</v>
      </c>
      <c r="J584" s="1" t="s">
        <v>125</v>
      </c>
    </row>
    <row r="585" spans="1:10" x14ac:dyDescent="0.25">
      <c r="A585" s="1" t="s">
        <v>189</v>
      </c>
      <c r="B585" s="1">
        <v>0</v>
      </c>
      <c r="C585" s="1" t="s">
        <v>145</v>
      </c>
      <c r="D585" s="1" t="s">
        <v>120</v>
      </c>
      <c r="E585" s="1" t="s">
        <v>121</v>
      </c>
      <c r="F585" s="1" t="s">
        <v>120</v>
      </c>
      <c r="G585" s="1" t="s">
        <v>122</v>
      </c>
      <c r="H585" s="1" t="s">
        <v>123</v>
      </c>
      <c r="I585" s="1" t="s">
        <v>124</v>
      </c>
      <c r="J585" s="1" t="s">
        <v>125</v>
      </c>
    </row>
    <row r="586" spans="1:10" x14ac:dyDescent="0.25">
      <c r="A586" s="1" t="s">
        <v>189</v>
      </c>
      <c r="B586" s="1">
        <v>0</v>
      </c>
      <c r="C586" s="1" t="s">
        <v>146</v>
      </c>
      <c r="D586" s="1" t="s">
        <v>120</v>
      </c>
      <c r="E586" s="1" t="s">
        <v>121</v>
      </c>
      <c r="F586" s="1" t="s">
        <v>120</v>
      </c>
      <c r="G586" s="1" t="s">
        <v>122</v>
      </c>
      <c r="H586" s="1" t="s">
        <v>123</v>
      </c>
      <c r="I586" s="1" t="s">
        <v>124</v>
      </c>
      <c r="J586" s="1" t="s">
        <v>125</v>
      </c>
    </row>
    <row r="587" spans="1:10" x14ac:dyDescent="0.25">
      <c r="A587" s="1" t="s">
        <v>189</v>
      </c>
      <c r="B587" s="1">
        <v>0</v>
      </c>
      <c r="C587" s="1" t="s">
        <v>149</v>
      </c>
      <c r="D587" s="1" t="s">
        <v>129</v>
      </c>
      <c r="E587" s="1" t="s">
        <v>121</v>
      </c>
      <c r="F587" s="1" t="s">
        <v>129</v>
      </c>
      <c r="G587" s="1" t="s">
        <v>122</v>
      </c>
      <c r="H587" s="1" t="s">
        <v>123</v>
      </c>
      <c r="I587" s="1" t="s">
        <v>124</v>
      </c>
      <c r="J587" s="1" t="s">
        <v>125</v>
      </c>
    </row>
    <row r="588" spans="1:10" x14ac:dyDescent="0.25">
      <c r="A588" s="1" t="s">
        <v>189</v>
      </c>
      <c r="B588" s="1">
        <v>0</v>
      </c>
      <c r="C588" s="1" t="s">
        <v>143</v>
      </c>
      <c r="D588" s="1" t="s">
        <v>150</v>
      </c>
      <c r="E588" s="1" t="s">
        <v>121</v>
      </c>
      <c r="F588" s="1" t="s">
        <v>150</v>
      </c>
      <c r="G588" s="1" t="s">
        <v>122</v>
      </c>
      <c r="H588" s="1" t="s">
        <v>123</v>
      </c>
      <c r="I588" s="1" t="s">
        <v>124</v>
      </c>
      <c r="J588" s="1" t="s">
        <v>125</v>
      </c>
    </row>
    <row r="589" spans="1:10" x14ac:dyDescent="0.25">
      <c r="A589" s="1" t="s">
        <v>189</v>
      </c>
      <c r="B589" s="1">
        <v>0</v>
      </c>
      <c r="C589" s="1" t="s">
        <v>156</v>
      </c>
      <c r="D589" s="1" t="s">
        <v>120</v>
      </c>
      <c r="E589" s="1" t="s">
        <v>121</v>
      </c>
      <c r="F589" s="1" t="s">
        <v>120</v>
      </c>
      <c r="G589" s="1" t="s">
        <v>122</v>
      </c>
      <c r="H589" s="1" t="s">
        <v>123</v>
      </c>
      <c r="I589" s="1" t="s">
        <v>124</v>
      </c>
      <c r="J589" s="1" t="s">
        <v>125</v>
      </c>
    </row>
    <row r="590" spans="1:10" x14ac:dyDescent="0.25">
      <c r="A590" s="1" t="s">
        <v>189</v>
      </c>
      <c r="B590" s="1">
        <v>0</v>
      </c>
      <c r="C590" s="1" t="s">
        <v>126</v>
      </c>
      <c r="D590" s="1" t="s">
        <v>159</v>
      </c>
      <c r="E590" s="1" t="s">
        <v>121</v>
      </c>
      <c r="F590" s="1" t="s">
        <v>160</v>
      </c>
      <c r="G590" s="1" t="s">
        <v>122</v>
      </c>
      <c r="H590" s="1" t="s">
        <v>123</v>
      </c>
      <c r="I590" s="1" t="s">
        <v>124</v>
      </c>
      <c r="J590" s="1" t="s">
        <v>125</v>
      </c>
    </row>
    <row r="591" spans="1:10" x14ac:dyDescent="0.25">
      <c r="A591" s="1" t="s">
        <v>189</v>
      </c>
      <c r="B591" s="1">
        <v>0</v>
      </c>
      <c r="C591" s="1" t="s">
        <v>155</v>
      </c>
      <c r="D591" s="1" t="s">
        <v>150</v>
      </c>
      <c r="E591" s="1" t="s">
        <v>121</v>
      </c>
      <c r="F591" s="1" t="s">
        <v>150</v>
      </c>
      <c r="G591" s="1" t="s">
        <v>122</v>
      </c>
      <c r="H591" s="1" t="s">
        <v>123</v>
      </c>
      <c r="I591" s="1" t="s">
        <v>124</v>
      </c>
      <c r="J591" s="1" t="s">
        <v>125</v>
      </c>
    </row>
    <row r="592" spans="1:10" x14ac:dyDescent="0.25">
      <c r="A592" s="1" t="s">
        <v>189</v>
      </c>
      <c r="B592" s="1">
        <v>0</v>
      </c>
      <c r="C592" s="1" t="s">
        <v>145</v>
      </c>
      <c r="D592" s="1" t="s">
        <v>163</v>
      </c>
      <c r="E592" s="1" t="s">
        <v>121</v>
      </c>
      <c r="F592" s="1" t="s">
        <v>163</v>
      </c>
      <c r="G592" s="1" t="s">
        <v>122</v>
      </c>
      <c r="H592" s="1" t="s">
        <v>123</v>
      </c>
      <c r="I592" s="1" t="s">
        <v>124</v>
      </c>
      <c r="J592" s="1" t="s">
        <v>125</v>
      </c>
    </row>
    <row r="593" spans="1:10" x14ac:dyDescent="0.25">
      <c r="A593" s="1" t="s">
        <v>189</v>
      </c>
      <c r="B593" s="1">
        <v>0</v>
      </c>
      <c r="C593" s="1" t="s">
        <v>126</v>
      </c>
      <c r="D593" s="1" t="s">
        <v>166</v>
      </c>
      <c r="E593" s="1" t="s">
        <v>121</v>
      </c>
      <c r="F593" s="1" t="s">
        <v>167</v>
      </c>
      <c r="G593" s="1" t="s">
        <v>122</v>
      </c>
      <c r="H593" s="1" t="s">
        <v>123</v>
      </c>
      <c r="I593" s="1" t="s">
        <v>124</v>
      </c>
      <c r="J593" s="1" t="s">
        <v>125</v>
      </c>
    </row>
    <row r="594" spans="1:10" x14ac:dyDescent="0.25">
      <c r="A594" s="1" t="s">
        <v>189</v>
      </c>
      <c r="B594" s="1">
        <v>0</v>
      </c>
      <c r="C594" s="1" t="s">
        <v>168</v>
      </c>
      <c r="D594" s="1" t="s">
        <v>129</v>
      </c>
      <c r="E594" s="1" t="s">
        <v>121</v>
      </c>
      <c r="F594" s="1" t="s">
        <v>129</v>
      </c>
      <c r="G594" s="1" t="s">
        <v>122</v>
      </c>
      <c r="H594" s="1" t="s">
        <v>123</v>
      </c>
      <c r="I594" s="1" t="s">
        <v>124</v>
      </c>
      <c r="J594" s="1" t="s">
        <v>125</v>
      </c>
    </row>
    <row r="595" spans="1:10" x14ac:dyDescent="0.25">
      <c r="A595" s="1" t="s">
        <v>189</v>
      </c>
      <c r="B595" s="1">
        <v>0</v>
      </c>
      <c r="C595" s="1" t="s">
        <v>169</v>
      </c>
      <c r="D595" s="1" t="s">
        <v>129</v>
      </c>
      <c r="E595" s="1" t="s">
        <v>121</v>
      </c>
      <c r="F595" s="1" t="s">
        <v>129</v>
      </c>
      <c r="G595" s="1" t="s">
        <v>122</v>
      </c>
      <c r="H595" s="1" t="s">
        <v>123</v>
      </c>
      <c r="I595" s="1" t="s">
        <v>124</v>
      </c>
      <c r="J595" s="1" t="s">
        <v>125</v>
      </c>
    </row>
    <row r="596" spans="1:10" x14ac:dyDescent="0.25">
      <c r="A596" s="1" t="s">
        <v>189</v>
      </c>
      <c r="B596" s="1">
        <v>0</v>
      </c>
      <c r="C596" s="1" t="s">
        <v>155</v>
      </c>
      <c r="D596" s="1" t="s">
        <v>163</v>
      </c>
      <c r="E596" s="1" t="s">
        <v>121</v>
      </c>
      <c r="F596" s="1" t="s">
        <v>163</v>
      </c>
      <c r="G596" s="1" t="s">
        <v>122</v>
      </c>
      <c r="H596" s="1" t="s">
        <v>123</v>
      </c>
      <c r="I596" s="1" t="s">
        <v>124</v>
      </c>
      <c r="J596" s="1" t="s">
        <v>125</v>
      </c>
    </row>
    <row r="597" spans="1:10" x14ac:dyDescent="0.25">
      <c r="A597" s="1" t="s">
        <v>189</v>
      </c>
      <c r="B597" s="1">
        <v>0</v>
      </c>
      <c r="C597" s="1" t="s">
        <v>158</v>
      </c>
      <c r="D597" s="1" t="s">
        <v>129</v>
      </c>
      <c r="E597" s="1" t="s">
        <v>121</v>
      </c>
      <c r="F597" s="1" t="s">
        <v>129</v>
      </c>
      <c r="G597" s="1" t="s">
        <v>122</v>
      </c>
      <c r="H597" s="1" t="s">
        <v>123</v>
      </c>
      <c r="I597" s="1" t="s">
        <v>124</v>
      </c>
      <c r="J597" s="1" t="s">
        <v>125</v>
      </c>
    </row>
    <row r="598" spans="1:10" x14ac:dyDescent="0.25">
      <c r="A598" s="1" t="s">
        <v>189</v>
      </c>
      <c r="B598" s="1">
        <v>0</v>
      </c>
      <c r="C598" s="1" t="s">
        <v>146</v>
      </c>
      <c r="D598" s="1" t="s">
        <v>163</v>
      </c>
      <c r="E598" s="1" t="s">
        <v>121</v>
      </c>
      <c r="F598" s="1" t="s">
        <v>163</v>
      </c>
      <c r="G598" s="1" t="s">
        <v>122</v>
      </c>
      <c r="H598" s="1" t="s">
        <v>123</v>
      </c>
      <c r="I598" s="1" t="s">
        <v>124</v>
      </c>
      <c r="J598" s="1" t="s">
        <v>125</v>
      </c>
    </row>
    <row r="599" spans="1:10" x14ac:dyDescent="0.25">
      <c r="A599" s="1" t="s">
        <v>189</v>
      </c>
      <c r="B599" s="1">
        <v>0</v>
      </c>
      <c r="C599" s="1" t="s">
        <v>140</v>
      </c>
      <c r="D599" s="1" t="s">
        <v>120</v>
      </c>
      <c r="E599" s="1" t="s">
        <v>121</v>
      </c>
      <c r="F599" s="1" t="s">
        <v>120</v>
      </c>
      <c r="G599" s="1" t="s">
        <v>122</v>
      </c>
      <c r="H599" s="1" t="s">
        <v>123</v>
      </c>
      <c r="I599" s="1" t="s">
        <v>124</v>
      </c>
      <c r="J599" s="1" t="s">
        <v>125</v>
      </c>
    </row>
    <row r="600" spans="1:10" x14ac:dyDescent="0.25">
      <c r="A600" s="1" t="s">
        <v>189</v>
      </c>
      <c r="B600" s="1">
        <v>0</v>
      </c>
      <c r="C600" s="1" t="s">
        <v>157</v>
      </c>
      <c r="D600" s="1" t="s">
        <v>150</v>
      </c>
      <c r="E600" s="1" t="s">
        <v>121</v>
      </c>
      <c r="F600" s="1" t="s">
        <v>150</v>
      </c>
      <c r="G600" s="1" t="s">
        <v>122</v>
      </c>
      <c r="H600" s="1" t="s">
        <v>123</v>
      </c>
      <c r="I600" s="1" t="s">
        <v>124</v>
      </c>
      <c r="J600" s="1" t="s">
        <v>125</v>
      </c>
    </row>
    <row r="601" spans="1:10" x14ac:dyDescent="0.25">
      <c r="A601" s="1" t="s">
        <v>189</v>
      </c>
      <c r="B601" s="1">
        <v>0</v>
      </c>
      <c r="C601" s="1" t="s">
        <v>139</v>
      </c>
      <c r="D601" s="1" t="s">
        <v>120</v>
      </c>
      <c r="E601" s="1" t="s">
        <v>121</v>
      </c>
      <c r="F601" s="1" t="s">
        <v>120</v>
      </c>
      <c r="G601" s="1" t="s">
        <v>122</v>
      </c>
      <c r="H601" s="1" t="s">
        <v>123</v>
      </c>
      <c r="I601" s="1" t="s">
        <v>124</v>
      </c>
      <c r="J601" s="1" t="s">
        <v>125</v>
      </c>
    </row>
    <row r="602" spans="1:10" x14ac:dyDescent="0.25">
      <c r="A602" s="1" t="s">
        <v>189</v>
      </c>
      <c r="B602" s="1">
        <v>0</v>
      </c>
      <c r="C602" s="1" t="s">
        <v>137</v>
      </c>
      <c r="D602" s="1" t="s">
        <v>150</v>
      </c>
      <c r="E602" s="1" t="s">
        <v>121</v>
      </c>
      <c r="F602" s="1" t="s">
        <v>150</v>
      </c>
      <c r="G602" s="1" t="s">
        <v>122</v>
      </c>
      <c r="H602" s="1" t="s">
        <v>123</v>
      </c>
      <c r="I602" s="1" t="s">
        <v>124</v>
      </c>
      <c r="J602" s="1" t="s">
        <v>125</v>
      </c>
    </row>
    <row r="603" spans="1:10" x14ac:dyDescent="0.25">
      <c r="A603" s="1" t="s">
        <v>189</v>
      </c>
      <c r="B603" s="1">
        <v>0</v>
      </c>
      <c r="C603" s="1" t="s">
        <v>136</v>
      </c>
      <c r="D603" s="1" t="s">
        <v>150</v>
      </c>
      <c r="E603" s="1" t="s">
        <v>121</v>
      </c>
      <c r="F603" s="1" t="s">
        <v>150</v>
      </c>
      <c r="G603" s="1" t="s">
        <v>122</v>
      </c>
      <c r="H603" s="1" t="s">
        <v>123</v>
      </c>
      <c r="I603" s="1" t="s">
        <v>124</v>
      </c>
      <c r="J603" s="1" t="s">
        <v>125</v>
      </c>
    </row>
    <row r="604" spans="1:10" x14ac:dyDescent="0.25">
      <c r="A604" s="1" t="s">
        <v>189</v>
      </c>
      <c r="B604" s="1">
        <v>0</v>
      </c>
      <c r="C604" s="1" t="s">
        <v>171</v>
      </c>
      <c r="D604" s="1" t="s">
        <v>150</v>
      </c>
      <c r="E604" s="1" t="s">
        <v>121</v>
      </c>
      <c r="F604" s="1" t="s">
        <v>150</v>
      </c>
      <c r="G604" s="1" t="s">
        <v>122</v>
      </c>
      <c r="H604" s="1" t="s">
        <v>123</v>
      </c>
      <c r="I604" s="1" t="s">
        <v>124</v>
      </c>
      <c r="J604" s="1" t="s">
        <v>125</v>
      </c>
    </row>
    <row r="605" spans="1:10" x14ac:dyDescent="0.25">
      <c r="A605" s="1" t="s">
        <v>189</v>
      </c>
      <c r="B605" s="1">
        <v>0</v>
      </c>
      <c r="C605" s="1" t="s">
        <v>146</v>
      </c>
      <c r="D605" s="1" t="s">
        <v>150</v>
      </c>
      <c r="E605" s="1" t="s">
        <v>121</v>
      </c>
      <c r="F605" s="1" t="s">
        <v>150</v>
      </c>
      <c r="G605" s="1" t="s">
        <v>122</v>
      </c>
      <c r="H605" s="1" t="s">
        <v>123</v>
      </c>
      <c r="I605" s="1" t="s">
        <v>124</v>
      </c>
      <c r="J605" s="1" t="s">
        <v>125</v>
      </c>
    </row>
    <row r="606" spans="1:10" x14ac:dyDescent="0.25">
      <c r="A606" s="1" t="s">
        <v>189</v>
      </c>
      <c r="B606" s="1">
        <v>0</v>
      </c>
      <c r="C606" s="1" t="s">
        <v>156</v>
      </c>
      <c r="D606" s="1" t="s">
        <v>150</v>
      </c>
      <c r="E606" s="1" t="s">
        <v>121</v>
      </c>
      <c r="F606" s="1" t="s">
        <v>150</v>
      </c>
      <c r="G606" s="1" t="s">
        <v>122</v>
      </c>
      <c r="H606" s="1" t="s">
        <v>123</v>
      </c>
      <c r="I606" s="1" t="s">
        <v>124</v>
      </c>
      <c r="J606" s="1" t="s">
        <v>125</v>
      </c>
    </row>
    <row r="607" spans="1:10" x14ac:dyDescent="0.25">
      <c r="A607" s="1" t="s">
        <v>189</v>
      </c>
      <c r="B607" s="1">
        <v>0</v>
      </c>
      <c r="C607" s="1" t="s">
        <v>164</v>
      </c>
      <c r="D607" s="1" t="s">
        <v>120</v>
      </c>
      <c r="E607" s="1" t="s">
        <v>121</v>
      </c>
      <c r="F607" s="1" t="s">
        <v>120</v>
      </c>
      <c r="G607" s="1" t="s">
        <v>122</v>
      </c>
      <c r="H607" s="1" t="s">
        <v>123</v>
      </c>
      <c r="I607" s="1" t="s">
        <v>124</v>
      </c>
      <c r="J607" s="1" t="s">
        <v>125</v>
      </c>
    </row>
    <row r="608" spans="1:10" x14ac:dyDescent="0.25">
      <c r="A608" s="1" t="s">
        <v>189</v>
      </c>
      <c r="B608" s="1">
        <v>0</v>
      </c>
      <c r="C608" s="1" t="s">
        <v>144</v>
      </c>
      <c r="D608" s="1" t="s">
        <v>150</v>
      </c>
      <c r="E608" s="1" t="s">
        <v>121</v>
      </c>
      <c r="F608" s="1" t="s">
        <v>150</v>
      </c>
      <c r="G608" s="1" t="s">
        <v>122</v>
      </c>
      <c r="H608" s="1" t="s">
        <v>123</v>
      </c>
      <c r="I608" s="1" t="s">
        <v>124</v>
      </c>
      <c r="J608" s="1" t="s">
        <v>125</v>
      </c>
    </row>
    <row r="609" spans="1:10" x14ac:dyDescent="0.25">
      <c r="A609" s="1" t="s">
        <v>189</v>
      </c>
      <c r="B609" s="1">
        <v>0</v>
      </c>
      <c r="C609" s="1" t="s">
        <v>157</v>
      </c>
      <c r="D609" s="1" t="s">
        <v>129</v>
      </c>
      <c r="E609" s="1" t="s">
        <v>121</v>
      </c>
      <c r="F609" s="1" t="s">
        <v>129</v>
      </c>
      <c r="G609" s="1" t="s">
        <v>122</v>
      </c>
      <c r="H609" s="1" t="s">
        <v>123</v>
      </c>
      <c r="I609" s="1" t="s">
        <v>124</v>
      </c>
      <c r="J609" s="1" t="s">
        <v>125</v>
      </c>
    </row>
    <row r="610" spans="1:10" x14ac:dyDescent="0.25">
      <c r="A610" s="1" t="s">
        <v>189</v>
      </c>
      <c r="B610" s="1">
        <v>0</v>
      </c>
      <c r="C610" s="1" t="s">
        <v>130</v>
      </c>
      <c r="D610" s="1" t="s">
        <v>163</v>
      </c>
      <c r="E610" s="1" t="s">
        <v>121</v>
      </c>
      <c r="F610" s="1" t="s">
        <v>163</v>
      </c>
      <c r="G610" s="1" t="s">
        <v>122</v>
      </c>
      <c r="H610" s="1" t="s">
        <v>123</v>
      </c>
      <c r="I610" s="1" t="s">
        <v>124</v>
      </c>
      <c r="J610" s="1" t="s">
        <v>125</v>
      </c>
    </row>
    <row r="611" spans="1:10" x14ac:dyDescent="0.25">
      <c r="A611" s="1" t="s">
        <v>189</v>
      </c>
      <c r="B611" s="1">
        <v>0</v>
      </c>
      <c r="C611" s="1" t="s">
        <v>155</v>
      </c>
      <c r="D611" s="1" t="s">
        <v>129</v>
      </c>
      <c r="E611" s="1" t="s">
        <v>121</v>
      </c>
      <c r="F611" s="1" t="s">
        <v>129</v>
      </c>
      <c r="G611" s="1" t="s">
        <v>122</v>
      </c>
      <c r="H611" s="1" t="s">
        <v>123</v>
      </c>
      <c r="I611" s="1" t="s">
        <v>124</v>
      </c>
      <c r="J611" s="1" t="s">
        <v>125</v>
      </c>
    </row>
    <row r="612" spans="1:10" x14ac:dyDescent="0.25">
      <c r="A612" s="1" t="s">
        <v>189</v>
      </c>
      <c r="B612" s="1">
        <v>0</v>
      </c>
      <c r="C612" s="1" t="s">
        <v>144</v>
      </c>
      <c r="D612" s="1" t="s">
        <v>129</v>
      </c>
      <c r="E612" s="1" t="s">
        <v>121</v>
      </c>
      <c r="F612" s="1" t="s">
        <v>129</v>
      </c>
      <c r="G612" s="1" t="s">
        <v>122</v>
      </c>
      <c r="H612" s="1" t="s">
        <v>123</v>
      </c>
      <c r="I612" s="1" t="s">
        <v>124</v>
      </c>
      <c r="J612" s="1" t="s">
        <v>125</v>
      </c>
    </row>
    <row r="613" spans="1:10" x14ac:dyDescent="0.25">
      <c r="A613" s="1" t="s">
        <v>189</v>
      </c>
      <c r="B613" s="1">
        <v>0</v>
      </c>
      <c r="C613" s="1" t="s">
        <v>126</v>
      </c>
      <c r="D613" s="1" t="s">
        <v>174</v>
      </c>
      <c r="E613" s="1" t="s">
        <v>121</v>
      </c>
      <c r="F613" s="1" t="s">
        <v>175</v>
      </c>
      <c r="G613" s="1" t="s">
        <v>122</v>
      </c>
      <c r="H613" s="1" t="s">
        <v>123</v>
      </c>
      <c r="I613" s="1" t="s">
        <v>124</v>
      </c>
      <c r="J613" s="1" t="s">
        <v>125</v>
      </c>
    </row>
    <row r="614" spans="1:10" x14ac:dyDescent="0.25">
      <c r="A614" s="1" t="s">
        <v>189</v>
      </c>
      <c r="B614" s="1">
        <v>0</v>
      </c>
      <c r="C614" s="1" t="s">
        <v>176</v>
      </c>
      <c r="D614" s="1" t="s">
        <v>129</v>
      </c>
      <c r="E614" s="1" t="s">
        <v>121</v>
      </c>
      <c r="F614" s="1" t="s">
        <v>129</v>
      </c>
      <c r="G614" s="1" t="s">
        <v>122</v>
      </c>
      <c r="H614" s="1" t="s">
        <v>123</v>
      </c>
      <c r="I614" s="1" t="s">
        <v>124</v>
      </c>
      <c r="J614" s="1" t="s">
        <v>125</v>
      </c>
    </row>
    <row r="615" spans="1:10" x14ac:dyDescent="0.25">
      <c r="A615" s="1" t="s">
        <v>189</v>
      </c>
      <c r="B615" s="1">
        <v>0</v>
      </c>
      <c r="C615" s="1" t="s">
        <v>158</v>
      </c>
      <c r="D615" s="1" t="s">
        <v>150</v>
      </c>
      <c r="E615" s="1" t="s">
        <v>121</v>
      </c>
      <c r="F615" s="1" t="s">
        <v>150</v>
      </c>
      <c r="G615" s="1" t="s">
        <v>122</v>
      </c>
      <c r="H615" s="1" t="s">
        <v>123</v>
      </c>
      <c r="I615" s="1" t="s">
        <v>124</v>
      </c>
      <c r="J615" s="1" t="s">
        <v>125</v>
      </c>
    </row>
    <row r="616" spans="1:10" x14ac:dyDescent="0.25">
      <c r="A616" s="1" t="s">
        <v>189</v>
      </c>
      <c r="B616" s="1">
        <v>0</v>
      </c>
      <c r="C616" s="1" t="s">
        <v>161</v>
      </c>
      <c r="D616" s="1" t="s">
        <v>150</v>
      </c>
      <c r="E616" s="1" t="s">
        <v>121</v>
      </c>
      <c r="F616" s="1" t="s">
        <v>150</v>
      </c>
      <c r="G616" s="1" t="s">
        <v>122</v>
      </c>
      <c r="H616" s="1" t="s">
        <v>123</v>
      </c>
      <c r="I616" s="1" t="s">
        <v>124</v>
      </c>
      <c r="J616" s="1" t="s">
        <v>125</v>
      </c>
    </row>
    <row r="617" spans="1:10" x14ac:dyDescent="0.25">
      <c r="A617" s="1" t="s">
        <v>189</v>
      </c>
      <c r="B617" s="1">
        <v>0</v>
      </c>
      <c r="C617" s="1" t="s">
        <v>147</v>
      </c>
      <c r="D617" s="1" t="s">
        <v>150</v>
      </c>
      <c r="E617" s="1" t="s">
        <v>121</v>
      </c>
      <c r="F617" s="1" t="s">
        <v>150</v>
      </c>
      <c r="G617" s="1" t="s">
        <v>122</v>
      </c>
      <c r="H617" s="1" t="s">
        <v>123</v>
      </c>
      <c r="I617" s="1" t="s">
        <v>124</v>
      </c>
      <c r="J617" s="1" t="s">
        <v>125</v>
      </c>
    </row>
    <row r="618" spans="1:10" x14ac:dyDescent="0.25">
      <c r="A618" s="1" t="s">
        <v>189</v>
      </c>
      <c r="B618" s="1">
        <v>0</v>
      </c>
      <c r="C618" s="1" t="s">
        <v>130</v>
      </c>
      <c r="D618" s="1" t="s">
        <v>150</v>
      </c>
      <c r="E618" s="1" t="s">
        <v>121</v>
      </c>
      <c r="F618" s="1" t="s">
        <v>150</v>
      </c>
      <c r="G618" s="1" t="s">
        <v>122</v>
      </c>
      <c r="H618" s="1" t="s">
        <v>123</v>
      </c>
      <c r="I618" s="1" t="s">
        <v>124</v>
      </c>
      <c r="J618" s="1" t="s">
        <v>125</v>
      </c>
    </row>
    <row r="619" spans="1:10" x14ac:dyDescent="0.25">
      <c r="A619" s="1" t="s">
        <v>189</v>
      </c>
      <c r="B619" s="1">
        <v>0</v>
      </c>
      <c r="C619" s="1" t="s">
        <v>136</v>
      </c>
      <c r="D619" s="1" t="s">
        <v>120</v>
      </c>
      <c r="E619" s="1" t="s">
        <v>121</v>
      </c>
      <c r="F619" s="1" t="s">
        <v>120</v>
      </c>
      <c r="G619" s="1" t="s">
        <v>122</v>
      </c>
      <c r="H619" s="1" t="s">
        <v>123</v>
      </c>
      <c r="I619" s="1" t="s">
        <v>124</v>
      </c>
      <c r="J619" s="1" t="s">
        <v>125</v>
      </c>
    </row>
    <row r="620" spans="1:10" x14ac:dyDescent="0.25">
      <c r="A620" s="1" t="s">
        <v>189</v>
      </c>
      <c r="B620" s="1">
        <v>0</v>
      </c>
      <c r="C620" s="1" t="s">
        <v>130</v>
      </c>
      <c r="D620" s="1" t="s">
        <v>120</v>
      </c>
      <c r="E620" s="1" t="s">
        <v>121</v>
      </c>
      <c r="F620" s="1" t="s">
        <v>120</v>
      </c>
      <c r="G620" s="1" t="s">
        <v>122</v>
      </c>
      <c r="H620" s="1" t="s">
        <v>123</v>
      </c>
      <c r="I620" s="1" t="s">
        <v>124</v>
      </c>
      <c r="J620" s="1" t="s">
        <v>125</v>
      </c>
    </row>
    <row r="621" spans="1:10" x14ac:dyDescent="0.25">
      <c r="A621" s="1" t="s">
        <v>189</v>
      </c>
      <c r="B621" s="1">
        <v>0</v>
      </c>
      <c r="C621" s="1" t="s">
        <v>119</v>
      </c>
      <c r="D621" s="1" t="s">
        <v>129</v>
      </c>
      <c r="E621" s="1" t="s">
        <v>121</v>
      </c>
      <c r="F621" s="1" t="s">
        <v>129</v>
      </c>
      <c r="G621" s="1" t="s">
        <v>122</v>
      </c>
      <c r="H621" s="1" t="s">
        <v>123</v>
      </c>
      <c r="I621" s="1" t="s">
        <v>124</v>
      </c>
      <c r="J621" s="1" t="s">
        <v>125</v>
      </c>
    </row>
    <row r="622" spans="1:10" x14ac:dyDescent="0.25">
      <c r="A622" s="1" t="s">
        <v>189</v>
      </c>
      <c r="B622" s="1">
        <v>0</v>
      </c>
      <c r="C622" s="1" t="s">
        <v>161</v>
      </c>
      <c r="D622" s="1" t="s">
        <v>120</v>
      </c>
      <c r="E622" s="1" t="s">
        <v>121</v>
      </c>
      <c r="F622" s="1" t="s">
        <v>120</v>
      </c>
      <c r="G622" s="1" t="s">
        <v>122</v>
      </c>
      <c r="H622" s="1" t="s">
        <v>123</v>
      </c>
      <c r="I622" s="1" t="s">
        <v>124</v>
      </c>
      <c r="J622" s="1" t="s">
        <v>125</v>
      </c>
    </row>
    <row r="623" spans="1:10" x14ac:dyDescent="0.25">
      <c r="A623" s="1" t="s">
        <v>189</v>
      </c>
      <c r="B623" s="1">
        <v>0</v>
      </c>
      <c r="C623" s="1" t="s">
        <v>165</v>
      </c>
      <c r="D623" s="1" t="s">
        <v>120</v>
      </c>
      <c r="E623" s="1" t="s">
        <v>121</v>
      </c>
      <c r="F623" s="1" t="s">
        <v>120</v>
      </c>
      <c r="G623" s="1" t="s">
        <v>122</v>
      </c>
      <c r="H623" s="1" t="s">
        <v>123</v>
      </c>
      <c r="I623" s="1" t="s">
        <v>124</v>
      </c>
      <c r="J623" s="1" t="s">
        <v>125</v>
      </c>
    </row>
    <row r="624" spans="1:10" x14ac:dyDescent="0.25">
      <c r="A624" s="1" t="s">
        <v>189</v>
      </c>
      <c r="B624" s="1">
        <v>0</v>
      </c>
      <c r="C624" s="1" t="s">
        <v>177</v>
      </c>
      <c r="D624" s="1" t="s">
        <v>129</v>
      </c>
      <c r="E624" s="1" t="s">
        <v>121</v>
      </c>
      <c r="F624" s="1" t="s">
        <v>129</v>
      </c>
      <c r="G624" s="1" t="s">
        <v>122</v>
      </c>
      <c r="H624" s="1" t="s">
        <v>123</v>
      </c>
      <c r="I624" s="1" t="s">
        <v>124</v>
      </c>
      <c r="J624" s="1" t="s">
        <v>125</v>
      </c>
    </row>
    <row r="625" spans="1:10" x14ac:dyDescent="0.25">
      <c r="A625" s="1" t="s">
        <v>189</v>
      </c>
      <c r="B625" s="1">
        <v>0</v>
      </c>
      <c r="C625" s="1" t="s">
        <v>165</v>
      </c>
      <c r="D625" s="1" t="s">
        <v>150</v>
      </c>
      <c r="E625" s="1" t="s">
        <v>121</v>
      </c>
      <c r="F625" s="1" t="s">
        <v>150</v>
      </c>
      <c r="G625" s="1" t="s">
        <v>122</v>
      </c>
      <c r="H625" s="1" t="s">
        <v>123</v>
      </c>
      <c r="I625" s="1" t="s">
        <v>124</v>
      </c>
      <c r="J625" s="1" t="s">
        <v>125</v>
      </c>
    </row>
    <row r="626" spans="1:10" x14ac:dyDescent="0.25">
      <c r="A626" s="1" t="s">
        <v>189</v>
      </c>
      <c r="B626" s="1">
        <v>0</v>
      </c>
      <c r="C626" s="1" t="s">
        <v>173</v>
      </c>
      <c r="D626" s="1" t="s">
        <v>150</v>
      </c>
      <c r="E626" s="1" t="s">
        <v>121</v>
      </c>
      <c r="F626" s="1" t="s">
        <v>150</v>
      </c>
      <c r="G626" s="1" t="s">
        <v>122</v>
      </c>
      <c r="H626" s="1" t="s">
        <v>123</v>
      </c>
      <c r="I626" s="1" t="s">
        <v>124</v>
      </c>
      <c r="J626" s="1" t="s">
        <v>125</v>
      </c>
    </row>
    <row r="627" spans="1:10" x14ac:dyDescent="0.25">
      <c r="A627" s="1" t="s">
        <v>189</v>
      </c>
      <c r="B627" s="1">
        <v>0</v>
      </c>
      <c r="C627" s="1" t="s">
        <v>153</v>
      </c>
      <c r="D627" s="1" t="s">
        <v>129</v>
      </c>
      <c r="E627" s="1" t="s">
        <v>121</v>
      </c>
      <c r="F627" s="1" t="s">
        <v>129</v>
      </c>
      <c r="G627" s="1" t="s">
        <v>122</v>
      </c>
      <c r="H627" s="1" t="s">
        <v>123</v>
      </c>
      <c r="I627" s="1" t="s">
        <v>124</v>
      </c>
      <c r="J627" s="1" t="s">
        <v>125</v>
      </c>
    </row>
    <row r="628" spans="1:10" x14ac:dyDescent="0.25">
      <c r="A628" s="1" t="s">
        <v>189</v>
      </c>
      <c r="B628" s="1">
        <v>0</v>
      </c>
      <c r="C628" s="1" t="s">
        <v>126</v>
      </c>
      <c r="D628" s="1" t="s">
        <v>178</v>
      </c>
      <c r="E628" s="1" t="s">
        <v>121</v>
      </c>
      <c r="F628" s="1" t="s">
        <v>179</v>
      </c>
      <c r="G628" s="1" t="s">
        <v>122</v>
      </c>
      <c r="H628" s="1" t="s">
        <v>123</v>
      </c>
      <c r="I628" s="1" t="s">
        <v>124</v>
      </c>
      <c r="J628" s="1" t="s">
        <v>125</v>
      </c>
    </row>
    <row r="629" spans="1:10" x14ac:dyDescent="0.25">
      <c r="A629" s="1" t="s">
        <v>189</v>
      </c>
      <c r="B629" s="1">
        <v>0</v>
      </c>
      <c r="C629" s="1" t="s">
        <v>157</v>
      </c>
      <c r="D629" s="1" t="s">
        <v>120</v>
      </c>
      <c r="E629" s="1" t="s">
        <v>121</v>
      </c>
      <c r="F629" s="1" t="s">
        <v>120</v>
      </c>
      <c r="G629" s="1" t="s">
        <v>122</v>
      </c>
      <c r="H629" s="1" t="s">
        <v>123</v>
      </c>
      <c r="I629" s="1" t="s">
        <v>124</v>
      </c>
      <c r="J629" s="1" t="s">
        <v>125</v>
      </c>
    </row>
    <row r="630" spans="1:10" x14ac:dyDescent="0.25">
      <c r="A630" s="1" t="s">
        <v>189</v>
      </c>
      <c r="B630" s="1">
        <v>0</v>
      </c>
      <c r="C630" s="1" t="s">
        <v>154</v>
      </c>
      <c r="D630" s="1" t="s">
        <v>129</v>
      </c>
      <c r="E630" s="1" t="s">
        <v>121</v>
      </c>
      <c r="F630" s="1" t="s">
        <v>129</v>
      </c>
      <c r="G630" s="1" t="s">
        <v>122</v>
      </c>
      <c r="H630" s="1" t="s">
        <v>123</v>
      </c>
      <c r="I630" s="1" t="s">
        <v>124</v>
      </c>
      <c r="J630" s="1" t="s">
        <v>125</v>
      </c>
    </row>
    <row r="631" spans="1:10" x14ac:dyDescent="0.25">
      <c r="A631" s="1" t="s">
        <v>189</v>
      </c>
      <c r="B631" s="1">
        <v>0</v>
      </c>
      <c r="C631" s="1" t="s">
        <v>165</v>
      </c>
      <c r="D631" s="1" t="s">
        <v>163</v>
      </c>
      <c r="E631" s="1" t="s">
        <v>121</v>
      </c>
      <c r="F631" s="1" t="s">
        <v>163</v>
      </c>
      <c r="G631" s="1" t="s">
        <v>122</v>
      </c>
      <c r="H631" s="1" t="s">
        <v>123</v>
      </c>
      <c r="I631" s="1" t="s">
        <v>124</v>
      </c>
      <c r="J631" s="1" t="s">
        <v>125</v>
      </c>
    </row>
    <row r="632" spans="1:10" x14ac:dyDescent="0.25">
      <c r="A632" s="1" t="s">
        <v>189</v>
      </c>
      <c r="B632" s="1">
        <v>0</v>
      </c>
      <c r="C632" s="1" t="s">
        <v>140</v>
      </c>
      <c r="D632" s="1" t="s">
        <v>150</v>
      </c>
      <c r="E632" s="1" t="s">
        <v>121</v>
      </c>
      <c r="F632" s="1" t="s">
        <v>150</v>
      </c>
      <c r="G632" s="1" t="s">
        <v>122</v>
      </c>
      <c r="H632" s="1" t="s">
        <v>123</v>
      </c>
      <c r="I632" s="1" t="s">
        <v>124</v>
      </c>
      <c r="J632" s="1" t="s">
        <v>125</v>
      </c>
    </row>
    <row r="633" spans="1:10" x14ac:dyDescent="0.25">
      <c r="A633" s="1" t="s">
        <v>189</v>
      </c>
      <c r="B633" s="1">
        <v>0</v>
      </c>
      <c r="C633" s="1" t="s">
        <v>173</v>
      </c>
      <c r="D633" s="1" t="s">
        <v>129</v>
      </c>
      <c r="E633" s="1" t="s">
        <v>121</v>
      </c>
      <c r="F633" s="1" t="s">
        <v>129</v>
      </c>
      <c r="G633" s="1" t="s">
        <v>122</v>
      </c>
      <c r="H633" s="1" t="s">
        <v>123</v>
      </c>
      <c r="I633" s="1" t="s">
        <v>124</v>
      </c>
      <c r="J633" s="1" t="s">
        <v>125</v>
      </c>
    </row>
    <row r="634" spans="1:10" x14ac:dyDescent="0.25">
      <c r="A634" s="1" t="s">
        <v>189</v>
      </c>
      <c r="B634" s="1">
        <v>0</v>
      </c>
      <c r="C634" s="1" t="s">
        <v>180</v>
      </c>
      <c r="D634" s="1" t="s">
        <v>129</v>
      </c>
      <c r="E634" s="1" t="s">
        <v>121</v>
      </c>
      <c r="F634" s="1" t="s">
        <v>129</v>
      </c>
      <c r="G634" s="1" t="s">
        <v>122</v>
      </c>
      <c r="H634" s="1" t="s">
        <v>123</v>
      </c>
      <c r="I634" s="1" t="s">
        <v>124</v>
      </c>
      <c r="J634" s="1" t="s">
        <v>125</v>
      </c>
    </row>
    <row r="635" spans="1:10" x14ac:dyDescent="0.25">
      <c r="A635" s="1" t="s">
        <v>189</v>
      </c>
      <c r="B635" s="1">
        <v>0</v>
      </c>
      <c r="C635" s="1" t="s">
        <v>148</v>
      </c>
      <c r="D635" s="1" t="s">
        <v>129</v>
      </c>
      <c r="E635" s="1" t="s">
        <v>121</v>
      </c>
      <c r="F635" s="1" t="s">
        <v>129</v>
      </c>
      <c r="G635" s="1" t="s">
        <v>122</v>
      </c>
      <c r="H635" s="1" t="s">
        <v>123</v>
      </c>
      <c r="I635" s="1" t="s">
        <v>124</v>
      </c>
      <c r="J635" s="1" t="s">
        <v>125</v>
      </c>
    </row>
    <row r="636" spans="1:10" x14ac:dyDescent="0.25">
      <c r="A636" s="1" t="s">
        <v>189</v>
      </c>
      <c r="B636" s="1">
        <v>0</v>
      </c>
      <c r="C636" s="1" t="s">
        <v>172</v>
      </c>
      <c r="D636" s="1" t="s">
        <v>129</v>
      </c>
      <c r="E636" s="1" t="s">
        <v>121</v>
      </c>
      <c r="F636" s="1" t="s">
        <v>129</v>
      </c>
      <c r="G636" s="1" t="s">
        <v>122</v>
      </c>
      <c r="H636" s="1" t="s">
        <v>123</v>
      </c>
      <c r="I636" s="1" t="s">
        <v>124</v>
      </c>
      <c r="J636" s="1" t="s">
        <v>125</v>
      </c>
    </row>
    <row r="637" spans="1:10" x14ac:dyDescent="0.25">
      <c r="A637" s="1" t="s">
        <v>189</v>
      </c>
      <c r="B637" s="1">
        <v>0</v>
      </c>
      <c r="C637" s="1" t="s">
        <v>145</v>
      </c>
      <c r="D637" s="1" t="s">
        <v>150</v>
      </c>
      <c r="E637" s="1" t="s">
        <v>121</v>
      </c>
      <c r="F637" s="1" t="s">
        <v>150</v>
      </c>
      <c r="G637" s="1" t="s">
        <v>122</v>
      </c>
      <c r="H637" s="1" t="s">
        <v>123</v>
      </c>
      <c r="I637" s="1" t="s">
        <v>124</v>
      </c>
      <c r="J637" s="1" t="s">
        <v>125</v>
      </c>
    </row>
    <row r="638" spans="1:10" x14ac:dyDescent="0.25">
      <c r="A638" s="1" t="s">
        <v>189</v>
      </c>
      <c r="B638" s="1">
        <v>0</v>
      </c>
      <c r="C638" s="1" t="s">
        <v>164</v>
      </c>
      <c r="D638" s="1" t="s">
        <v>150</v>
      </c>
      <c r="E638" s="1" t="s">
        <v>121</v>
      </c>
      <c r="F638" s="1" t="s">
        <v>150</v>
      </c>
      <c r="G638" s="1" t="s">
        <v>122</v>
      </c>
      <c r="H638" s="1" t="s">
        <v>123</v>
      </c>
      <c r="I638" s="1" t="s">
        <v>124</v>
      </c>
      <c r="J638" s="1" t="s">
        <v>125</v>
      </c>
    </row>
    <row r="639" spans="1:10" x14ac:dyDescent="0.25">
      <c r="A639" s="1" t="s">
        <v>189</v>
      </c>
      <c r="B639" s="1">
        <v>0</v>
      </c>
      <c r="C639" s="1" t="s">
        <v>147</v>
      </c>
      <c r="D639" s="1" t="s">
        <v>129</v>
      </c>
      <c r="E639" s="1" t="s">
        <v>121</v>
      </c>
      <c r="F639" s="1" t="s">
        <v>129</v>
      </c>
      <c r="G639" s="1" t="s">
        <v>122</v>
      </c>
      <c r="H639" s="1" t="s">
        <v>123</v>
      </c>
      <c r="I639" s="1" t="s">
        <v>124</v>
      </c>
      <c r="J639" s="1" t="s">
        <v>125</v>
      </c>
    </row>
    <row r="640" spans="1:10" x14ac:dyDescent="0.25">
      <c r="A640" s="1" t="s">
        <v>189</v>
      </c>
      <c r="B640" s="1">
        <v>0</v>
      </c>
      <c r="C640" s="1" t="s">
        <v>147</v>
      </c>
      <c r="D640" s="1" t="s">
        <v>120</v>
      </c>
      <c r="E640" s="1" t="s">
        <v>121</v>
      </c>
      <c r="F640" s="1" t="s">
        <v>120</v>
      </c>
      <c r="G640" s="1" t="s">
        <v>122</v>
      </c>
      <c r="H640" s="1" t="s">
        <v>123</v>
      </c>
      <c r="I640" s="1" t="s">
        <v>124</v>
      </c>
      <c r="J640" s="1" t="s">
        <v>125</v>
      </c>
    </row>
    <row r="641" spans="1:10" x14ac:dyDescent="0.25">
      <c r="A641" s="1" t="s">
        <v>189</v>
      </c>
      <c r="B641" s="1">
        <v>0</v>
      </c>
      <c r="C641" s="1" t="s">
        <v>155</v>
      </c>
      <c r="D641" s="1" t="s">
        <v>120</v>
      </c>
      <c r="E641" s="1" t="s">
        <v>121</v>
      </c>
      <c r="F641" s="1" t="s">
        <v>120</v>
      </c>
      <c r="G641" s="1" t="s">
        <v>122</v>
      </c>
      <c r="H641" s="1" t="s">
        <v>123</v>
      </c>
      <c r="I641" s="1" t="s">
        <v>124</v>
      </c>
      <c r="J641" s="1" t="s">
        <v>125</v>
      </c>
    </row>
    <row r="642" spans="1:10" x14ac:dyDescent="0.25">
      <c r="A642" s="1" t="s">
        <v>190</v>
      </c>
      <c r="B642" s="1">
        <v>0</v>
      </c>
      <c r="C642" s="1" t="s">
        <v>119</v>
      </c>
      <c r="D642" s="1" t="s">
        <v>120</v>
      </c>
      <c r="E642" s="1" t="s">
        <v>121</v>
      </c>
      <c r="F642" s="1" t="s">
        <v>120</v>
      </c>
      <c r="G642" s="1" t="s">
        <v>122</v>
      </c>
      <c r="H642" s="1" t="s">
        <v>123</v>
      </c>
      <c r="I642" s="1" t="s">
        <v>124</v>
      </c>
      <c r="J642" s="1" t="s">
        <v>125</v>
      </c>
    </row>
    <row r="643" spans="1:10" x14ac:dyDescent="0.25">
      <c r="A643" s="1" t="s">
        <v>190</v>
      </c>
      <c r="B643" s="1">
        <v>0</v>
      </c>
      <c r="C643" s="1" t="s">
        <v>126</v>
      </c>
      <c r="D643" s="1" t="s">
        <v>127</v>
      </c>
      <c r="E643" s="1" t="s">
        <v>121</v>
      </c>
      <c r="F643" s="1" t="s">
        <v>127</v>
      </c>
      <c r="G643" s="1" t="s">
        <v>122</v>
      </c>
      <c r="H643" s="1" t="s">
        <v>123</v>
      </c>
      <c r="I643" s="1" t="s">
        <v>124</v>
      </c>
      <c r="J643" s="1" t="s">
        <v>125</v>
      </c>
    </row>
    <row r="644" spans="1:10" x14ac:dyDescent="0.25">
      <c r="A644" s="1" t="s">
        <v>190</v>
      </c>
      <c r="B644" s="1">
        <v>0</v>
      </c>
      <c r="C644" s="1" t="s">
        <v>128</v>
      </c>
      <c r="D644" s="1" t="s">
        <v>129</v>
      </c>
      <c r="E644" s="1" t="s">
        <v>121</v>
      </c>
      <c r="F644" s="1" t="s">
        <v>129</v>
      </c>
      <c r="G644" s="1" t="s">
        <v>122</v>
      </c>
      <c r="H644" s="1" t="s">
        <v>123</v>
      </c>
      <c r="I644" s="1" t="s">
        <v>124</v>
      </c>
      <c r="J644" s="1" t="s">
        <v>125</v>
      </c>
    </row>
    <row r="645" spans="1:10" x14ac:dyDescent="0.25">
      <c r="A645" s="1" t="s">
        <v>190</v>
      </c>
      <c r="B645" s="1">
        <v>0</v>
      </c>
      <c r="C645" s="1" t="s">
        <v>136</v>
      </c>
      <c r="D645" s="1" t="s">
        <v>129</v>
      </c>
      <c r="E645" s="1" t="s">
        <v>121</v>
      </c>
      <c r="F645" s="1" t="s">
        <v>129</v>
      </c>
      <c r="G645" s="1" t="s">
        <v>122</v>
      </c>
      <c r="H645" s="1" t="s">
        <v>123</v>
      </c>
      <c r="I645" s="1" t="s">
        <v>124</v>
      </c>
      <c r="J645" s="1" t="s">
        <v>125</v>
      </c>
    </row>
    <row r="646" spans="1:10" x14ac:dyDescent="0.25">
      <c r="A646" s="1" t="s">
        <v>190</v>
      </c>
      <c r="B646" s="1">
        <v>0</v>
      </c>
      <c r="C646" s="1" t="s">
        <v>139</v>
      </c>
      <c r="D646" s="1" t="s">
        <v>129</v>
      </c>
      <c r="E646" s="1" t="s">
        <v>121</v>
      </c>
      <c r="F646" s="1" t="s">
        <v>129</v>
      </c>
      <c r="G646" s="1" t="s">
        <v>122</v>
      </c>
      <c r="H646" s="1" t="s">
        <v>123</v>
      </c>
      <c r="I646" s="1" t="s">
        <v>124</v>
      </c>
      <c r="J646" s="1" t="s">
        <v>125</v>
      </c>
    </row>
    <row r="647" spans="1:10" x14ac:dyDescent="0.25">
      <c r="A647" s="1" t="s">
        <v>190</v>
      </c>
      <c r="B647" s="1">
        <v>0</v>
      </c>
      <c r="C647" s="1" t="s">
        <v>141</v>
      </c>
      <c r="D647" s="1" t="s">
        <v>129</v>
      </c>
      <c r="E647" s="1" t="s">
        <v>121</v>
      </c>
      <c r="F647" s="1" t="s">
        <v>129</v>
      </c>
      <c r="G647" s="1" t="s">
        <v>122</v>
      </c>
      <c r="H647" s="1" t="s">
        <v>123</v>
      </c>
      <c r="I647" s="1" t="s">
        <v>124</v>
      </c>
      <c r="J647" s="1" t="s">
        <v>125</v>
      </c>
    </row>
    <row r="648" spans="1:10" x14ac:dyDescent="0.25">
      <c r="A648" s="1" t="s">
        <v>190</v>
      </c>
      <c r="B648" s="1">
        <v>0</v>
      </c>
      <c r="C648" s="1" t="s">
        <v>144</v>
      </c>
      <c r="D648" s="1" t="s">
        <v>120</v>
      </c>
      <c r="E648" s="1" t="s">
        <v>121</v>
      </c>
      <c r="F648" s="1" t="s">
        <v>120</v>
      </c>
      <c r="G648" s="1" t="s">
        <v>122</v>
      </c>
      <c r="H648" s="1" t="s">
        <v>123</v>
      </c>
      <c r="I648" s="1" t="s">
        <v>124</v>
      </c>
      <c r="J648" s="1" t="s">
        <v>125</v>
      </c>
    </row>
    <row r="649" spans="1:10" x14ac:dyDescent="0.25">
      <c r="A649" s="1" t="s">
        <v>190</v>
      </c>
      <c r="B649" s="1">
        <v>0</v>
      </c>
      <c r="C649" s="1" t="s">
        <v>145</v>
      </c>
      <c r="D649" s="1" t="s">
        <v>120</v>
      </c>
      <c r="E649" s="1" t="s">
        <v>121</v>
      </c>
      <c r="F649" s="1" t="s">
        <v>120</v>
      </c>
      <c r="G649" s="1" t="s">
        <v>122</v>
      </c>
      <c r="H649" s="1" t="s">
        <v>123</v>
      </c>
      <c r="I649" s="1" t="s">
        <v>124</v>
      </c>
      <c r="J649" s="1" t="s">
        <v>125</v>
      </c>
    </row>
    <row r="650" spans="1:10" x14ac:dyDescent="0.25">
      <c r="A650" s="1" t="s">
        <v>190</v>
      </c>
      <c r="B650" s="1">
        <v>0</v>
      </c>
      <c r="C650" s="1" t="s">
        <v>146</v>
      </c>
      <c r="D650" s="1" t="s">
        <v>120</v>
      </c>
      <c r="E650" s="1" t="s">
        <v>121</v>
      </c>
      <c r="F650" s="1" t="s">
        <v>120</v>
      </c>
      <c r="G650" s="1" t="s">
        <v>122</v>
      </c>
      <c r="H650" s="1" t="s">
        <v>123</v>
      </c>
      <c r="I650" s="1" t="s">
        <v>124</v>
      </c>
      <c r="J650" s="1" t="s">
        <v>125</v>
      </c>
    </row>
    <row r="651" spans="1:10" x14ac:dyDescent="0.25">
      <c r="A651" s="1" t="s">
        <v>190</v>
      </c>
      <c r="B651" s="1">
        <v>0</v>
      </c>
      <c r="C651" s="1" t="s">
        <v>149</v>
      </c>
      <c r="D651" s="1" t="s">
        <v>129</v>
      </c>
      <c r="E651" s="1" t="s">
        <v>121</v>
      </c>
      <c r="F651" s="1" t="s">
        <v>129</v>
      </c>
      <c r="G651" s="1" t="s">
        <v>122</v>
      </c>
      <c r="H651" s="1" t="s">
        <v>123</v>
      </c>
      <c r="I651" s="1" t="s">
        <v>124</v>
      </c>
      <c r="J651" s="1" t="s">
        <v>125</v>
      </c>
    </row>
    <row r="652" spans="1:10" x14ac:dyDescent="0.25">
      <c r="A652" s="1" t="s">
        <v>190</v>
      </c>
      <c r="B652" s="1">
        <v>0</v>
      </c>
      <c r="C652" s="1" t="s">
        <v>143</v>
      </c>
      <c r="D652" s="1" t="s">
        <v>150</v>
      </c>
      <c r="E652" s="1" t="s">
        <v>121</v>
      </c>
      <c r="F652" s="1" t="s">
        <v>150</v>
      </c>
      <c r="G652" s="1" t="s">
        <v>122</v>
      </c>
      <c r="H652" s="1" t="s">
        <v>123</v>
      </c>
      <c r="I652" s="1" t="s">
        <v>124</v>
      </c>
      <c r="J652" s="1" t="s">
        <v>125</v>
      </c>
    </row>
    <row r="653" spans="1:10" x14ac:dyDescent="0.25">
      <c r="A653" s="1" t="s">
        <v>190</v>
      </c>
      <c r="B653" s="1">
        <v>0</v>
      </c>
      <c r="C653" s="1" t="s">
        <v>156</v>
      </c>
      <c r="D653" s="1" t="s">
        <v>120</v>
      </c>
      <c r="E653" s="1" t="s">
        <v>121</v>
      </c>
      <c r="F653" s="1" t="s">
        <v>120</v>
      </c>
      <c r="G653" s="1" t="s">
        <v>122</v>
      </c>
      <c r="H653" s="1" t="s">
        <v>123</v>
      </c>
      <c r="I653" s="1" t="s">
        <v>124</v>
      </c>
      <c r="J653" s="1" t="s">
        <v>125</v>
      </c>
    </row>
    <row r="654" spans="1:10" x14ac:dyDescent="0.25">
      <c r="A654" s="1" t="s">
        <v>190</v>
      </c>
      <c r="B654" s="1">
        <v>0</v>
      </c>
      <c r="C654" s="1" t="s">
        <v>126</v>
      </c>
      <c r="D654" s="1" t="s">
        <v>159</v>
      </c>
      <c r="E654" s="1" t="s">
        <v>121</v>
      </c>
      <c r="F654" s="1" t="s">
        <v>160</v>
      </c>
      <c r="G654" s="1" t="s">
        <v>122</v>
      </c>
      <c r="H654" s="1" t="s">
        <v>123</v>
      </c>
      <c r="I654" s="1" t="s">
        <v>124</v>
      </c>
      <c r="J654" s="1" t="s">
        <v>125</v>
      </c>
    </row>
    <row r="655" spans="1:10" x14ac:dyDescent="0.25">
      <c r="A655" s="1" t="s">
        <v>190</v>
      </c>
      <c r="B655" s="1">
        <v>0</v>
      </c>
      <c r="C655" s="1" t="s">
        <v>155</v>
      </c>
      <c r="D655" s="1" t="s">
        <v>150</v>
      </c>
      <c r="E655" s="1" t="s">
        <v>121</v>
      </c>
      <c r="F655" s="1" t="s">
        <v>150</v>
      </c>
      <c r="G655" s="1" t="s">
        <v>122</v>
      </c>
      <c r="H655" s="1" t="s">
        <v>123</v>
      </c>
      <c r="I655" s="1" t="s">
        <v>124</v>
      </c>
      <c r="J655" s="1" t="s">
        <v>125</v>
      </c>
    </row>
    <row r="656" spans="1:10" x14ac:dyDescent="0.25">
      <c r="A656" s="1" t="s">
        <v>190</v>
      </c>
      <c r="B656" s="1">
        <v>0</v>
      </c>
      <c r="C656" s="1" t="s">
        <v>145</v>
      </c>
      <c r="D656" s="1" t="s">
        <v>163</v>
      </c>
      <c r="E656" s="1" t="s">
        <v>121</v>
      </c>
      <c r="F656" s="1" t="s">
        <v>163</v>
      </c>
      <c r="G656" s="1" t="s">
        <v>122</v>
      </c>
      <c r="H656" s="1" t="s">
        <v>123</v>
      </c>
      <c r="I656" s="1" t="s">
        <v>124</v>
      </c>
      <c r="J656" s="1" t="s">
        <v>125</v>
      </c>
    </row>
    <row r="657" spans="1:10" x14ac:dyDescent="0.25">
      <c r="A657" s="1" t="s">
        <v>190</v>
      </c>
      <c r="B657" s="1">
        <v>0</v>
      </c>
      <c r="C657" s="1" t="s">
        <v>126</v>
      </c>
      <c r="D657" s="1" t="s">
        <v>166</v>
      </c>
      <c r="E657" s="1" t="s">
        <v>121</v>
      </c>
      <c r="F657" s="1" t="s">
        <v>167</v>
      </c>
      <c r="G657" s="1" t="s">
        <v>122</v>
      </c>
      <c r="H657" s="1" t="s">
        <v>123</v>
      </c>
      <c r="I657" s="1" t="s">
        <v>124</v>
      </c>
      <c r="J657" s="1" t="s">
        <v>125</v>
      </c>
    </row>
    <row r="658" spans="1:10" x14ac:dyDescent="0.25">
      <c r="A658" s="1" t="s">
        <v>190</v>
      </c>
      <c r="B658" s="1">
        <v>0</v>
      </c>
      <c r="C658" s="1" t="s">
        <v>168</v>
      </c>
      <c r="D658" s="1" t="s">
        <v>129</v>
      </c>
      <c r="E658" s="1" t="s">
        <v>121</v>
      </c>
      <c r="F658" s="1" t="s">
        <v>129</v>
      </c>
      <c r="G658" s="1" t="s">
        <v>122</v>
      </c>
      <c r="H658" s="1" t="s">
        <v>123</v>
      </c>
      <c r="I658" s="1" t="s">
        <v>124</v>
      </c>
      <c r="J658" s="1" t="s">
        <v>125</v>
      </c>
    </row>
    <row r="659" spans="1:10" x14ac:dyDescent="0.25">
      <c r="A659" s="1" t="s">
        <v>190</v>
      </c>
      <c r="B659" s="1">
        <v>0</v>
      </c>
      <c r="C659" s="1" t="s">
        <v>169</v>
      </c>
      <c r="D659" s="1" t="s">
        <v>129</v>
      </c>
      <c r="E659" s="1" t="s">
        <v>121</v>
      </c>
      <c r="F659" s="1" t="s">
        <v>129</v>
      </c>
      <c r="G659" s="1" t="s">
        <v>122</v>
      </c>
      <c r="H659" s="1" t="s">
        <v>123</v>
      </c>
      <c r="I659" s="1" t="s">
        <v>124</v>
      </c>
      <c r="J659" s="1" t="s">
        <v>125</v>
      </c>
    </row>
    <row r="660" spans="1:10" x14ac:dyDescent="0.25">
      <c r="A660" s="1" t="s">
        <v>190</v>
      </c>
      <c r="B660" s="1">
        <v>0</v>
      </c>
      <c r="C660" s="1" t="s">
        <v>155</v>
      </c>
      <c r="D660" s="1" t="s">
        <v>163</v>
      </c>
      <c r="E660" s="1" t="s">
        <v>121</v>
      </c>
      <c r="F660" s="1" t="s">
        <v>163</v>
      </c>
      <c r="G660" s="1" t="s">
        <v>122</v>
      </c>
      <c r="H660" s="1" t="s">
        <v>123</v>
      </c>
      <c r="I660" s="1" t="s">
        <v>124</v>
      </c>
      <c r="J660" s="1" t="s">
        <v>125</v>
      </c>
    </row>
    <row r="661" spans="1:10" x14ac:dyDescent="0.25">
      <c r="A661" s="1" t="s">
        <v>190</v>
      </c>
      <c r="B661" s="1">
        <v>0</v>
      </c>
      <c r="C661" s="1" t="s">
        <v>158</v>
      </c>
      <c r="D661" s="1" t="s">
        <v>129</v>
      </c>
      <c r="E661" s="1" t="s">
        <v>121</v>
      </c>
      <c r="F661" s="1" t="s">
        <v>129</v>
      </c>
      <c r="G661" s="1" t="s">
        <v>122</v>
      </c>
      <c r="H661" s="1" t="s">
        <v>123</v>
      </c>
      <c r="I661" s="1" t="s">
        <v>124</v>
      </c>
      <c r="J661" s="1" t="s">
        <v>125</v>
      </c>
    </row>
    <row r="662" spans="1:10" x14ac:dyDescent="0.25">
      <c r="A662" s="1" t="s">
        <v>190</v>
      </c>
      <c r="B662" s="1">
        <v>0</v>
      </c>
      <c r="C662" s="1" t="s">
        <v>146</v>
      </c>
      <c r="D662" s="1" t="s">
        <v>163</v>
      </c>
      <c r="E662" s="1" t="s">
        <v>121</v>
      </c>
      <c r="F662" s="1" t="s">
        <v>163</v>
      </c>
      <c r="G662" s="1" t="s">
        <v>122</v>
      </c>
      <c r="H662" s="1" t="s">
        <v>123</v>
      </c>
      <c r="I662" s="1" t="s">
        <v>124</v>
      </c>
      <c r="J662" s="1" t="s">
        <v>125</v>
      </c>
    </row>
    <row r="663" spans="1:10" x14ac:dyDescent="0.25">
      <c r="A663" s="1" t="s">
        <v>190</v>
      </c>
      <c r="B663" s="1">
        <v>0</v>
      </c>
      <c r="C663" s="1" t="s">
        <v>140</v>
      </c>
      <c r="D663" s="1" t="s">
        <v>120</v>
      </c>
      <c r="E663" s="1" t="s">
        <v>121</v>
      </c>
      <c r="F663" s="1" t="s">
        <v>120</v>
      </c>
      <c r="G663" s="1" t="s">
        <v>122</v>
      </c>
      <c r="H663" s="1" t="s">
        <v>123</v>
      </c>
      <c r="I663" s="1" t="s">
        <v>124</v>
      </c>
      <c r="J663" s="1" t="s">
        <v>125</v>
      </c>
    </row>
    <row r="664" spans="1:10" x14ac:dyDescent="0.25">
      <c r="A664" s="1" t="s">
        <v>190</v>
      </c>
      <c r="B664" s="1">
        <v>0</v>
      </c>
      <c r="C664" s="1" t="s">
        <v>157</v>
      </c>
      <c r="D664" s="1" t="s">
        <v>150</v>
      </c>
      <c r="E664" s="1" t="s">
        <v>121</v>
      </c>
      <c r="F664" s="1" t="s">
        <v>150</v>
      </c>
      <c r="G664" s="1" t="s">
        <v>122</v>
      </c>
      <c r="H664" s="1" t="s">
        <v>123</v>
      </c>
      <c r="I664" s="1" t="s">
        <v>124</v>
      </c>
      <c r="J664" s="1" t="s">
        <v>125</v>
      </c>
    </row>
    <row r="665" spans="1:10" x14ac:dyDescent="0.25">
      <c r="A665" s="1" t="s">
        <v>190</v>
      </c>
      <c r="B665" s="1">
        <v>0</v>
      </c>
      <c r="C665" s="1" t="s">
        <v>139</v>
      </c>
      <c r="D665" s="1" t="s">
        <v>120</v>
      </c>
      <c r="E665" s="1" t="s">
        <v>121</v>
      </c>
      <c r="F665" s="1" t="s">
        <v>120</v>
      </c>
      <c r="G665" s="1" t="s">
        <v>122</v>
      </c>
      <c r="H665" s="1" t="s">
        <v>123</v>
      </c>
      <c r="I665" s="1" t="s">
        <v>124</v>
      </c>
      <c r="J665" s="1" t="s">
        <v>125</v>
      </c>
    </row>
    <row r="666" spans="1:10" x14ac:dyDescent="0.25">
      <c r="A666" s="1" t="s">
        <v>190</v>
      </c>
      <c r="B666" s="1">
        <v>0</v>
      </c>
      <c r="C666" s="1" t="s">
        <v>137</v>
      </c>
      <c r="D666" s="1" t="s">
        <v>150</v>
      </c>
      <c r="E666" s="1" t="s">
        <v>121</v>
      </c>
      <c r="F666" s="1" t="s">
        <v>150</v>
      </c>
      <c r="G666" s="1" t="s">
        <v>122</v>
      </c>
      <c r="H666" s="1" t="s">
        <v>123</v>
      </c>
      <c r="I666" s="1" t="s">
        <v>124</v>
      </c>
      <c r="J666" s="1" t="s">
        <v>125</v>
      </c>
    </row>
    <row r="667" spans="1:10" x14ac:dyDescent="0.25">
      <c r="A667" s="1" t="s">
        <v>190</v>
      </c>
      <c r="B667" s="1">
        <v>0</v>
      </c>
      <c r="C667" s="1" t="s">
        <v>136</v>
      </c>
      <c r="D667" s="1" t="s">
        <v>150</v>
      </c>
      <c r="E667" s="1" t="s">
        <v>121</v>
      </c>
      <c r="F667" s="1" t="s">
        <v>150</v>
      </c>
      <c r="G667" s="1" t="s">
        <v>122</v>
      </c>
      <c r="H667" s="1" t="s">
        <v>123</v>
      </c>
      <c r="I667" s="1" t="s">
        <v>124</v>
      </c>
      <c r="J667" s="1" t="s">
        <v>125</v>
      </c>
    </row>
    <row r="668" spans="1:10" x14ac:dyDescent="0.25">
      <c r="A668" s="1" t="s">
        <v>190</v>
      </c>
      <c r="B668" s="1">
        <v>0</v>
      </c>
      <c r="C668" s="1" t="s">
        <v>171</v>
      </c>
      <c r="D668" s="1" t="s">
        <v>150</v>
      </c>
      <c r="E668" s="1" t="s">
        <v>121</v>
      </c>
      <c r="F668" s="1" t="s">
        <v>150</v>
      </c>
      <c r="G668" s="1" t="s">
        <v>122</v>
      </c>
      <c r="H668" s="1" t="s">
        <v>123</v>
      </c>
      <c r="I668" s="1" t="s">
        <v>124</v>
      </c>
      <c r="J668" s="1" t="s">
        <v>125</v>
      </c>
    </row>
    <row r="669" spans="1:10" x14ac:dyDescent="0.25">
      <c r="A669" s="1" t="s">
        <v>190</v>
      </c>
      <c r="B669" s="1">
        <v>0</v>
      </c>
      <c r="C669" s="1" t="s">
        <v>146</v>
      </c>
      <c r="D669" s="1" t="s">
        <v>150</v>
      </c>
      <c r="E669" s="1" t="s">
        <v>121</v>
      </c>
      <c r="F669" s="1" t="s">
        <v>150</v>
      </c>
      <c r="G669" s="1" t="s">
        <v>122</v>
      </c>
      <c r="H669" s="1" t="s">
        <v>123</v>
      </c>
      <c r="I669" s="1" t="s">
        <v>124</v>
      </c>
      <c r="J669" s="1" t="s">
        <v>125</v>
      </c>
    </row>
    <row r="670" spans="1:10" x14ac:dyDescent="0.25">
      <c r="A670" s="1" t="s">
        <v>190</v>
      </c>
      <c r="B670" s="1">
        <v>0</v>
      </c>
      <c r="C670" s="1" t="s">
        <v>156</v>
      </c>
      <c r="D670" s="1" t="s">
        <v>150</v>
      </c>
      <c r="E670" s="1" t="s">
        <v>121</v>
      </c>
      <c r="F670" s="1" t="s">
        <v>150</v>
      </c>
      <c r="G670" s="1" t="s">
        <v>122</v>
      </c>
      <c r="H670" s="1" t="s">
        <v>123</v>
      </c>
      <c r="I670" s="1" t="s">
        <v>124</v>
      </c>
      <c r="J670" s="1" t="s">
        <v>125</v>
      </c>
    </row>
    <row r="671" spans="1:10" x14ac:dyDescent="0.25">
      <c r="A671" s="1" t="s">
        <v>190</v>
      </c>
      <c r="B671" s="1">
        <v>0</v>
      </c>
      <c r="C671" s="1" t="s">
        <v>164</v>
      </c>
      <c r="D671" s="1" t="s">
        <v>120</v>
      </c>
      <c r="E671" s="1" t="s">
        <v>121</v>
      </c>
      <c r="F671" s="1" t="s">
        <v>120</v>
      </c>
      <c r="G671" s="1" t="s">
        <v>122</v>
      </c>
      <c r="H671" s="1" t="s">
        <v>123</v>
      </c>
      <c r="I671" s="1" t="s">
        <v>124</v>
      </c>
      <c r="J671" s="1" t="s">
        <v>125</v>
      </c>
    </row>
    <row r="672" spans="1:10" x14ac:dyDescent="0.25">
      <c r="A672" s="1" t="s">
        <v>190</v>
      </c>
      <c r="B672" s="1">
        <v>0</v>
      </c>
      <c r="C672" s="1" t="s">
        <v>144</v>
      </c>
      <c r="D672" s="1" t="s">
        <v>150</v>
      </c>
      <c r="E672" s="1" t="s">
        <v>121</v>
      </c>
      <c r="F672" s="1" t="s">
        <v>150</v>
      </c>
      <c r="G672" s="1" t="s">
        <v>122</v>
      </c>
      <c r="H672" s="1" t="s">
        <v>123</v>
      </c>
      <c r="I672" s="1" t="s">
        <v>124</v>
      </c>
      <c r="J672" s="1" t="s">
        <v>125</v>
      </c>
    </row>
    <row r="673" spans="1:10" x14ac:dyDescent="0.25">
      <c r="A673" s="1" t="s">
        <v>190</v>
      </c>
      <c r="B673" s="1">
        <v>0</v>
      </c>
      <c r="C673" s="1" t="s">
        <v>157</v>
      </c>
      <c r="D673" s="1" t="s">
        <v>129</v>
      </c>
      <c r="E673" s="1" t="s">
        <v>121</v>
      </c>
      <c r="F673" s="1" t="s">
        <v>129</v>
      </c>
      <c r="G673" s="1" t="s">
        <v>122</v>
      </c>
      <c r="H673" s="1" t="s">
        <v>123</v>
      </c>
      <c r="I673" s="1" t="s">
        <v>124</v>
      </c>
      <c r="J673" s="1" t="s">
        <v>125</v>
      </c>
    </row>
    <row r="674" spans="1:10" x14ac:dyDescent="0.25">
      <c r="A674" s="1" t="s">
        <v>190</v>
      </c>
      <c r="B674" s="1">
        <v>0</v>
      </c>
      <c r="C674" s="1" t="s">
        <v>130</v>
      </c>
      <c r="D674" s="1" t="s">
        <v>163</v>
      </c>
      <c r="E674" s="1" t="s">
        <v>121</v>
      </c>
      <c r="F674" s="1" t="s">
        <v>163</v>
      </c>
      <c r="G674" s="1" t="s">
        <v>122</v>
      </c>
      <c r="H674" s="1" t="s">
        <v>123</v>
      </c>
      <c r="I674" s="1" t="s">
        <v>124</v>
      </c>
      <c r="J674" s="1" t="s">
        <v>125</v>
      </c>
    </row>
    <row r="675" spans="1:10" x14ac:dyDescent="0.25">
      <c r="A675" s="1" t="s">
        <v>190</v>
      </c>
      <c r="B675" s="1">
        <v>0</v>
      </c>
      <c r="C675" s="1" t="s">
        <v>155</v>
      </c>
      <c r="D675" s="1" t="s">
        <v>129</v>
      </c>
      <c r="E675" s="1" t="s">
        <v>121</v>
      </c>
      <c r="F675" s="1" t="s">
        <v>129</v>
      </c>
      <c r="G675" s="1" t="s">
        <v>122</v>
      </c>
      <c r="H675" s="1" t="s">
        <v>123</v>
      </c>
      <c r="I675" s="1" t="s">
        <v>124</v>
      </c>
      <c r="J675" s="1" t="s">
        <v>125</v>
      </c>
    </row>
    <row r="676" spans="1:10" x14ac:dyDescent="0.25">
      <c r="A676" s="1" t="s">
        <v>190</v>
      </c>
      <c r="B676" s="1">
        <v>0</v>
      </c>
      <c r="C676" s="1" t="s">
        <v>144</v>
      </c>
      <c r="D676" s="1" t="s">
        <v>129</v>
      </c>
      <c r="E676" s="1" t="s">
        <v>121</v>
      </c>
      <c r="F676" s="1" t="s">
        <v>129</v>
      </c>
      <c r="G676" s="1" t="s">
        <v>122</v>
      </c>
      <c r="H676" s="1" t="s">
        <v>123</v>
      </c>
      <c r="I676" s="1" t="s">
        <v>124</v>
      </c>
      <c r="J676" s="1" t="s">
        <v>125</v>
      </c>
    </row>
    <row r="677" spans="1:10" x14ac:dyDescent="0.25">
      <c r="A677" s="1" t="s">
        <v>190</v>
      </c>
      <c r="B677" s="1">
        <v>0</v>
      </c>
      <c r="C677" s="1" t="s">
        <v>126</v>
      </c>
      <c r="D677" s="1" t="s">
        <v>174</v>
      </c>
      <c r="E677" s="1" t="s">
        <v>121</v>
      </c>
      <c r="F677" s="1" t="s">
        <v>175</v>
      </c>
      <c r="G677" s="1" t="s">
        <v>122</v>
      </c>
      <c r="H677" s="1" t="s">
        <v>123</v>
      </c>
      <c r="I677" s="1" t="s">
        <v>124</v>
      </c>
      <c r="J677" s="1" t="s">
        <v>125</v>
      </c>
    </row>
    <row r="678" spans="1:10" x14ac:dyDescent="0.25">
      <c r="A678" s="1" t="s">
        <v>190</v>
      </c>
      <c r="B678" s="1">
        <v>0</v>
      </c>
      <c r="C678" s="1" t="s">
        <v>176</v>
      </c>
      <c r="D678" s="1" t="s">
        <v>129</v>
      </c>
      <c r="E678" s="1" t="s">
        <v>121</v>
      </c>
      <c r="F678" s="1" t="s">
        <v>129</v>
      </c>
      <c r="G678" s="1" t="s">
        <v>122</v>
      </c>
      <c r="H678" s="1" t="s">
        <v>123</v>
      </c>
      <c r="I678" s="1" t="s">
        <v>124</v>
      </c>
      <c r="J678" s="1" t="s">
        <v>125</v>
      </c>
    </row>
    <row r="679" spans="1:10" x14ac:dyDescent="0.25">
      <c r="A679" s="1" t="s">
        <v>190</v>
      </c>
      <c r="B679" s="1">
        <v>0</v>
      </c>
      <c r="C679" s="1" t="s">
        <v>158</v>
      </c>
      <c r="D679" s="1" t="s">
        <v>150</v>
      </c>
      <c r="E679" s="1" t="s">
        <v>121</v>
      </c>
      <c r="F679" s="1" t="s">
        <v>150</v>
      </c>
      <c r="G679" s="1" t="s">
        <v>122</v>
      </c>
      <c r="H679" s="1" t="s">
        <v>123</v>
      </c>
      <c r="I679" s="1" t="s">
        <v>124</v>
      </c>
      <c r="J679" s="1" t="s">
        <v>125</v>
      </c>
    </row>
    <row r="680" spans="1:10" x14ac:dyDescent="0.25">
      <c r="A680" s="1" t="s">
        <v>190</v>
      </c>
      <c r="B680" s="1">
        <v>0</v>
      </c>
      <c r="C680" s="1" t="s">
        <v>161</v>
      </c>
      <c r="D680" s="1" t="s">
        <v>150</v>
      </c>
      <c r="E680" s="1" t="s">
        <v>121</v>
      </c>
      <c r="F680" s="1" t="s">
        <v>150</v>
      </c>
      <c r="G680" s="1" t="s">
        <v>122</v>
      </c>
      <c r="H680" s="1" t="s">
        <v>123</v>
      </c>
      <c r="I680" s="1" t="s">
        <v>124</v>
      </c>
      <c r="J680" s="1" t="s">
        <v>125</v>
      </c>
    </row>
    <row r="681" spans="1:10" x14ac:dyDescent="0.25">
      <c r="A681" s="1" t="s">
        <v>190</v>
      </c>
      <c r="B681" s="1">
        <v>0</v>
      </c>
      <c r="C681" s="1" t="s">
        <v>147</v>
      </c>
      <c r="D681" s="1" t="s">
        <v>150</v>
      </c>
      <c r="E681" s="1" t="s">
        <v>121</v>
      </c>
      <c r="F681" s="1" t="s">
        <v>150</v>
      </c>
      <c r="G681" s="1" t="s">
        <v>122</v>
      </c>
      <c r="H681" s="1" t="s">
        <v>123</v>
      </c>
      <c r="I681" s="1" t="s">
        <v>124</v>
      </c>
      <c r="J681" s="1" t="s">
        <v>125</v>
      </c>
    </row>
    <row r="682" spans="1:10" x14ac:dyDescent="0.25">
      <c r="A682" s="1" t="s">
        <v>190</v>
      </c>
      <c r="B682" s="1">
        <v>0</v>
      </c>
      <c r="C682" s="1" t="s">
        <v>130</v>
      </c>
      <c r="D682" s="1" t="s">
        <v>150</v>
      </c>
      <c r="E682" s="1" t="s">
        <v>121</v>
      </c>
      <c r="F682" s="1" t="s">
        <v>150</v>
      </c>
      <c r="G682" s="1" t="s">
        <v>122</v>
      </c>
      <c r="H682" s="1" t="s">
        <v>123</v>
      </c>
      <c r="I682" s="1" t="s">
        <v>124</v>
      </c>
      <c r="J682" s="1" t="s">
        <v>125</v>
      </c>
    </row>
    <row r="683" spans="1:10" x14ac:dyDescent="0.25">
      <c r="A683" s="1" t="s">
        <v>190</v>
      </c>
      <c r="B683" s="1">
        <v>0</v>
      </c>
      <c r="C683" s="1" t="s">
        <v>136</v>
      </c>
      <c r="D683" s="1" t="s">
        <v>120</v>
      </c>
      <c r="E683" s="1" t="s">
        <v>121</v>
      </c>
      <c r="F683" s="1" t="s">
        <v>120</v>
      </c>
      <c r="G683" s="1" t="s">
        <v>122</v>
      </c>
      <c r="H683" s="1" t="s">
        <v>123</v>
      </c>
      <c r="I683" s="1" t="s">
        <v>124</v>
      </c>
      <c r="J683" s="1" t="s">
        <v>125</v>
      </c>
    </row>
    <row r="684" spans="1:10" x14ac:dyDescent="0.25">
      <c r="A684" s="1" t="s">
        <v>190</v>
      </c>
      <c r="B684" s="1">
        <v>0</v>
      </c>
      <c r="C684" s="1" t="s">
        <v>130</v>
      </c>
      <c r="D684" s="1" t="s">
        <v>120</v>
      </c>
      <c r="E684" s="1" t="s">
        <v>121</v>
      </c>
      <c r="F684" s="1" t="s">
        <v>120</v>
      </c>
      <c r="G684" s="1" t="s">
        <v>122</v>
      </c>
      <c r="H684" s="1" t="s">
        <v>123</v>
      </c>
      <c r="I684" s="1" t="s">
        <v>124</v>
      </c>
      <c r="J684" s="1" t="s">
        <v>125</v>
      </c>
    </row>
    <row r="685" spans="1:10" x14ac:dyDescent="0.25">
      <c r="A685" s="1" t="s">
        <v>190</v>
      </c>
      <c r="B685" s="1">
        <v>0</v>
      </c>
      <c r="C685" s="1" t="s">
        <v>119</v>
      </c>
      <c r="D685" s="1" t="s">
        <v>129</v>
      </c>
      <c r="E685" s="1" t="s">
        <v>121</v>
      </c>
      <c r="F685" s="1" t="s">
        <v>129</v>
      </c>
      <c r="G685" s="1" t="s">
        <v>122</v>
      </c>
      <c r="H685" s="1" t="s">
        <v>123</v>
      </c>
      <c r="I685" s="1" t="s">
        <v>124</v>
      </c>
      <c r="J685" s="1" t="s">
        <v>125</v>
      </c>
    </row>
    <row r="686" spans="1:10" x14ac:dyDescent="0.25">
      <c r="A686" s="1" t="s">
        <v>190</v>
      </c>
      <c r="B686" s="1">
        <v>0</v>
      </c>
      <c r="C686" s="1" t="s">
        <v>161</v>
      </c>
      <c r="D686" s="1" t="s">
        <v>120</v>
      </c>
      <c r="E686" s="1" t="s">
        <v>121</v>
      </c>
      <c r="F686" s="1" t="s">
        <v>120</v>
      </c>
      <c r="G686" s="1" t="s">
        <v>122</v>
      </c>
      <c r="H686" s="1" t="s">
        <v>123</v>
      </c>
      <c r="I686" s="1" t="s">
        <v>124</v>
      </c>
      <c r="J686" s="1" t="s">
        <v>125</v>
      </c>
    </row>
    <row r="687" spans="1:10" x14ac:dyDescent="0.25">
      <c r="A687" s="1" t="s">
        <v>190</v>
      </c>
      <c r="B687" s="1">
        <v>0</v>
      </c>
      <c r="C687" s="1" t="s">
        <v>165</v>
      </c>
      <c r="D687" s="1" t="s">
        <v>120</v>
      </c>
      <c r="E687" s="1" t="s">
        <v>121</v>
      </c>
      <c r="F687" s="1" t="s">
        <v>120</v>
      </c>
      <c r="G687" s="1" t="s">
        <v>122</v>
      </c>
      <c r="H687" s="1" t="s">
        <v>123</v>
      </c>
      <c r="I687" s="1" t="s">
        <v>124</v>
      </c>
      <c r="J687" s="1" t="s">
        <v>125</v>
      </c>
    </row>
    <row r="688" spans="1:10" x14ac:dyDescent="0.25">
      <c r="A688" s="1" t="s">
        <v>190</v>
      </c>
      <c r="B688" s="1">
        <v>0</v>
      </c>
      <c r="C688" s="1" t="s">
        <v>177</v>
      </c>
      <c r="D688" s="1" t="s">
        <v>129</v>
      </c>
      <c r="E688" s="1" t="s">
        <v>121</v>
      </c>
      <c r="F688" s="1" t="s">
        <v>129</v>
      </c>
      <c r="G688" s="1" t="s">
        <v>122</v>
      </c>
      <c r="H688" s="1" t="s">
        <v>123</v>
      </c>
      <c r="I688" s="1" t="s">
        <v>124</v>
      </c>
      <c r="J688" s="1" t="s">
        <v>125</v>
      </c>
    </row>
    <row r="689" spans="1:10" x14ac:dyDescent="0.25">
      <c r="A689" s="1" t="s">
        <v>190</v>
      </c>
      <c r="B689" s="1">
        <v>0</v>
      </c>
      <c r="C689" s="1" t="s">
        <v>165</v>
      </c>
      <c r="D689" s="1" t="s">
        <v>150</v>
      </c>
      <c r="E689" s="1" t="s">
        <v>121</v>
      </c>
      <c r="F689" s="1" t="s">
        <v>150</v>
      </c>
      <c r="G689" s="1" t="s">
        <v>122</v>
      </c>
      <c r="H689" s="1" t="s">
        <v>123</v>
      </c>
      <c r="I689" s="1" t="s">
        <v>124</v>
      </c>
      <c r="J689" s="1" t="s">
        <v>125</v>
      </c>
    </row>
    <row r="690" spans="1:10" x14ac:dyDescent="0.25">
      <c r="A690" s="1" t="s">
        <v>190</v>
      </c>
      <c r="B690" s="1">
        <v>0</v>
      </c>
      <c r="C690" s="1" t="s">
        <v>173</v>
      </c>
      <c r="D690" s="1" t="s">
        <v>150</v>
      </c>
      <c r="E690" s="1" t="s">
        <v>121</v>
      </c>
      <c r="F690" s="1" t="s">
        <v>150</v>
      </c>
      <c r="G690" s="1" t="s">
        <v>122</v>
      </c>
      <c r="H690" s="1" t="s">
        <v>123</v>
      </c>
      <c r="I690" s="1" t="s">
        <v>124</v>
      </c>
      <c r="J690" s="1" t="s">
        <v>125</v>
      </c>
    </row>
    <row r="691" spans="1:10" x14ac:dyDescent="0.25">
      <c r="A691" s="1" t="s">
        <v>190</v>
      </c>
      <c r="B691" s="1">
        <v>0</v>
      </c>
      <c r="C691" s="1" t="s">
        <v>153</v>
      </c>
      <c r="D691" s="1" t="s">
        <v>129</v>
      </c>
      <c r="E691" s="1" t="s">
        <v>121</v>
      </c>
      <c r="F691" s="1" t="s">
        <v>129</v>
      </c>
      <c r="G691" s="1" t="s">
        <v>122</v>
      </c>
      <c r="H691" s="1" t="s">
        <v>123</v>
      </c>
      <c r="I691" s="1" t="s">
        <v>124</v>
      </c>
      <c r="J691" s="1" t="s">
        <v>125</v>
      </c>
    </row>
    <row r="692" spans="1:10" x14ac:dyDescent="0.25">
      <c r="A692" s="1" t="s">
        <v>190</v>
      </c>
      <c r="B692" s="1">
        <v>0</v>
      </c>
      <c r="C692" s="1" t="s">
        <v>126</v>
      </c>
      <c r="D692" s="1" t="s">
        <v>178</v>
      </c>
      <c r="E692" s="1" t="s">
        <v>121</v>
      </c>
      <c r="F692" s="1" t="s">
        <v>179</v>
      </c>
      <c r="G692" s="1" t="s">
        <v>122</v>
      </c>
      <c r="H692" s="1" t="s">
        <v>123</v>
      </c>
      <c r="I692" s="1" t="s">
        <v>124</v>
      </c>
      <c r="J692" s="1" t="s">
        <v>125</v>
      </c>
    </row>
    <row r="693" spans="1:10" x14ac:dyDescent="0.25">
      <c r="A693" s="1" t="s">
        <v>190</v>
      </c>
      <c r="B693" s="1">
        <v>0</v>
      </c>
      <c r="C693" s="1" t="s">
        <v>157</v>
      </c>
      <c r="D693" s="1" t="s">
        <v>120</v>
      </c>
      <c r="E693" s="1" t="s">
        <v>121</v>
      </c>
      <c r="F693" s="1" t="s">
        <v>120</v>
      </c>
      <c r="G693" s="1" t="s">
        <v>122</v>
      </c>
      <c r="H693" s="1" t="s">
        <v>123</v>
      </c>
      <c r="I693" s="1" t="s">
        <v>124</v>
      </c>
      <c r="J693" s="1" t="s">
        <v>125</v>
      </c>
    </row>
    <row r="694" spans="1:10" x14ac:dyDescent="0.25">
      <c r="A694" s="1" t="s">
        <v>190</v>
      </c>
      <c r="B694" s="1">
        <v>0</v>
      </c>
      <c r="C694" s="1" t="s">
        <v>154</v>
      </c>
      <c r="D694" s="1" t="s">
        <v>129</v>
      </c>
      <c r="E694" s="1" t="s">
        <v>121</v>
      </c>
      <c r="F694" s="1" t="s">
        <v>129</v>
      </c>
      <c r="G694" s="1" t="s">
        <v>122</v>
      </c>
      <c r="H694" s="1" t="s">
        <v>123</v>
      </c>
      <c r="I694" s="1" t="s">
        <v>124</v>
      </c>
      <c r="J694" s="1" t="s">
        <v>125</v>
      </c>
    </row>
    <row r="695" spans="1:10" x14ac:dyDescent="0.25">
      <c r="A695" s="1" t="s">
        <v>190</v>
      </c>
      <c r="B695" s="1">
        <v>0</v>
      </c>
      <c r="C695" s="1" t="s">
        <v>165</v>
      </c>
      <c r="D695" s="1" t="s">
        <v>163</v>
      </c>
      <c r="E695" s="1" t="s">
        <v>121</v>
      </c>
      <c r="F695" s="1" t="s">
        <v>163</v>
      </c>
      <c r="G695" s="1" t="s">
        <v>122</v>
      </c>
      <c r="H695" s="1" t="s">
        <v>123</v>
      </c>
      <c r="I695" s="1" t="s">
        <v>124</v>
      </c>
      <c r="J695" s="1" t="s">
        <v>125</v>
      </c>
    </row>
    <row r="696" spans="1:10" x14ac:dyDescent="0.25">
      <c r="A696" s="1" t="s">
        <v>190</v>
      </c>
      <c r="B696" s="1">
        <v>0</v>
      </c>
      <c r="C696" s="1" t="s">
        <v>140</v>
      </c>
      <c r="D696" s="1" t="s">
        <v>150</v>
      </c>
      <c r="E696" s="1" t="s">
        <v>121</v>
      </c>
      <c r="F696" s="1" t="s">
        <v>150</v>
      </c>
      <c r="G696" s="1" t="s">
        <v>122</v>
      </c>
      <c r="H696" s="1" t="s">
        <v>123</v>
      </c>
      <c r="I696" s="1" t="s">
        <v>124</v>
      </c>
      <c r="J696" s="1" t="s">
        <v>125</v>
      </c>
    </row>
    <row r="697" spans="1:10" x14ac:dyDescent="0.25">
      <c r="A697" s="1" t="s">
        <v>190</v>
      </c>
      <c r="B697" s="1">
        <v>0</v>
      </c>
      <c r="C697" s="1" t="s">
        <v>173</v>
      </c>
      <c r="D697" s="1" t="s">
        <v>129</v>
      </c>
      <c r="E697" s="1" t="s">
        <v>121</v>
      </c>
      <c r="F697" s="1" t="s">
        <v>129</v>
      </c>
      <c r="G697" s="1" t="s">
        <v>122</v>
      </c>
      <c r="H697" s="1" t="s">
        <v>123</v>
      </c>
      <c r="I697" s="1" t="s">
        <v>124</v>
      </c>
      <c r="J697" s="1" t="s">
        <v>125</v>
      </c>
    </row>
    <row r="698" spans="1:10" x14ac:dyDescent="0.25">
      <c r="A698" s="1" t="s">
        <v>190</v>
      </c>
      <c r="B698" s="1">
        <v>0</v>
      </c>
      <c r="C698" s="1" t="s">
        <v>180</v>
      </c>
      <c r="D698" s="1" t="s">
        <v>129</v>
      </c>
      <c r="E698" s="1" t="s">
        <v>121</v>
      </c>
      <c r="F698" s="1" t="s">
        <v>129</v>
      </c>
      <c r="G698" s="1" t="s">
        <v>122</v>
      </c>
      <c r="H698" s="1" t="s">
        <v>123</v>
      </c>
      <c r="I698" s="1" t="s">
        <v>124</v>
      </c>
      <c r="J698" s="1" t="s">
        <v>125</v>
      </c>
    </row>
    <row r="699" spans="1:10" x14ac:dyDescent="0.25">
      <c r="A699" s="1" t="s">
        <v>190</v>
      </c>
      <c r="B699" s="1">
        <v>0</v>
      </c>
      <c r="C699" s="1" t="s">
        <v>148</v>
      </c>
      <c r="D699" s="1" t="s">
        <v>129</v>
      </c>
      <c r="E699" s="1" t="s">
        <v>121</v>
      </c>
      <c r="F699" s="1" t="s">
        <v>129</v>
      </c>
      <c r="G699" s="1" t="s">
        <v>122</v>
      </c>
      <c r="H699" s="1" t="s">
        <v>123</v>
      </c>
      <c r="I699" s="1" t="s">
        <v>124</v>
      </c>
      <c r="J699" s="1" t="s">
        <v>125</v>
      </c>
    </row>
    <row r="700" spans="1:10" x14ac:dyDescent="0.25">
      <c r="A700" s="1" t="s">
        <v>190</v>
      </c>
      <c r="B700" s="1">
        <v>0</v>
      </c>
      <c r="C700" s="1" t="s">
        <v>172</v>
      </c>
      <c r="D700" s="1" t="s">
        <v>129</v>
      </c>
      <c r="E700" s="1" t="s">
        <v>121</v>
      </c>
      <c r="F700" s="1" t="s">
        <v>129</v>
      </c>
      <c r="G700" s="1" t="s">
        <v>122</v>
      </c>
      <c r="H700" s="1" t="s">
        <v>123</v>
      </c>
      <c r="I700" s="1" t="s">
        <v>124</v>
      </c>
      <c r="J700" s="1" t="s">
        <v>125</v>
      </c>
    </row>
    <row r="701" spans="1:10" x14ac:dyDescent="0.25">
      <c r="A701" s="1" t="s">
        <v>190</v>
      </c>
      <c r="B701" s="1">
        <v>0</v>
      </c>
      <c r="C701" s="1" t="s">
        <v>145</v>
      </c>
      <c r="D701" s="1" t="s">
        <v>150</v>
      </c>
      <c r="E701" s="1" t="s">
        <v>121</v>
      </c>
      <c r="F701" s="1" t="s">
        <v>150</v>
      </c>
      <c r="G701" s="1" t="s">
        <v>122</v>
      </c>
      <c r="H701" s="1" t="s">
        <v>123</v>
      </c>
      <c r="I701" s="1" t="s">
        <v>124</v>
      </c>
      <c r="J701" s="1" t="s">
        <v>125</v>
      </c>
    </row>
    <row r="702" spans="1:10" x14ac:dyDescent="0.25">
      <c r="A702" s="1" t="s">
        <v>190</v>
      </c>
      <c r="B702" s="1">
        <v>0</v>
      </c>
      <c r="C702" s="1" t="s">
        <v>164</v>
      </c>
      <c r="D702" s="1" t="s">
        <v>150</v>
      </c>
      <c r="E702" s="1" t="s">
        <v>121</v>
      </c>
      <c r="F702" s="1" t="s">
        <v>150</v>
      </c>
      <c r="G702" s="1" t="s">
        <v>122</v>
      </c>
      <c r="H702" s="1" t="s">
        <v>123</v>
      </c>
      <c r="I702" s="1" t="s">
        <v>124</v>
      </c>
      <c r="J702" s="1" t="s">
        <v>125</v>
      </c>
    </row>
    <row r="703" spans="1:10" x14ac:dyDescent="0.25">
      <c r="A703" s="1" t="s">
        <v>190</v>
      </c>
      <c r="B703" s="1">
        <v>0</v>
      </c>
      <c r="C703" s="1" t="s">
        <v>147</v>
      </c>
      <c r="D703" s="1" t="s">
        <v>129</v>
      </c>
      <c r="E703" s="1" t="s">
        <v>121</v>
      </c>
      <c r="F703" s="1" t="s">
        <v>129</v>
      </c>
      <c r="G703" s="1" t="s">
        <v>122</v>
      </c>
      <c r="H703" s="1" t="s">
        <v>123</v>
      </c>
      <c r="I703" s="1" t="s">
        <v>124</v>
      </c>
      <c r="J703" s="1" t="s">
        <v>125</v>
      </c>
    </row>
    <row r="704" spans="1:10" x14ac:dyDescent="0.25">
      <c r="A704" s="1" t="s">
        <v>190</v>
      </c>
      <c r="B704" s="1">
        <v>0</v>
      </c>
      <c r="C704" s="1" t="s">
        <v>147</v>
      </c>
      <c r="D704" s="1" t="s">
        <v>120</v>
      </c>
      <c r="E704" s="1" t="s">
        <v>121</v>
      </c>
      <c r="F704" s="1" t="s">
        <v>120</v>
      </c>
      <c r="G704" s="1" t="s">
        <v>122</v>
      </c>
      <c r="H704" s="1" t="s">
        <v>123</v>
      </c>
      <c r="I704" s="1" t="s">
        <v>124</v>
      </c>
      <c r="J704" s="1" t="s">
        <v>125</v>
      </c>
    </row>
    <row r="705" spans="1:10" x14ac:dyDescent="0.25">
      <c r="A705" s="1" t="s">
        <v>190</v>
      </c>
      <c r="B705" s="1">
        <v>0</v>
      </c>
      <c r="C705" s="1" t="s">
        <v>155</v>
      </c>
      <c r="D705" s="1" t="s">
        <v>120</v>
      </c>
      <c r="E705" s="1" t="s">
        <v>121</v>
      </c>
      <c r="F705" s="1" t="s">
        <v>120</v>
      </c>
      <c r="G705" s="1" t="s">
        <v>122</v>
      </c>
      <c r="H705" s="1" t="s">
        <v>123</v>
      </c>
      <c r="I705" s="1" t="s">
        <v>124</v>
      </c>
      <c r="J705" s="1" t="s">
        <v>125</v>
      </c>
    </row>
    <row r="706" spans="1:10" x14ac:dyDescent="0.25">
      <c r="A706" s="1" t="s">
        <v>191</v>
      </c>
      <c r="B706" s="1">
        <v>0</v>
      </c>
      <c r="C706" s="1" t="s">
        <v>119</v>
      </c>
      <c r="D706" s="1" t="s">
        <v>120</v>
      </c>
      <c r="E706" s="1" t="s">
        <v>121</v>
      </c>
      <c r="F706" s="1" t="s">
        <v>120</v>
      </c>
      <c r="G706" s="1" t="s">
        <v>122</v>
      </c>
      <c r="H706" s="1" t="s">
        <v>123</v>
      </c>
      <c r="I706" s="1" t="s">
        <v>124</v>
      </c>
      <c r="J706" s="1" t="s">
        <v>125</v>
      </c>
    </row>
    <row r="707" spans="1:10" x14ac:dyDescent="0.25">
      <c r="A707" s="1" t="s">
        <v>191</v>
      </c>
      <c r="B707" s="1">
        <v>0</v>
      </c>
      <c r="C707" s="1" t="s">
        <v>126</v>
      </c>
      <c r="D707" s="1" t="s">
        <v>127</v>
      </c>
      <c r="E707" s="1" t="s">
        <v>121</v>
      </c>
      <c r="F707" s="1" t="s">
        <v>127</v>
      </c>
      <c r="G707" s="1" t="s">
        <v>122</v>
      </c>
      <c r="H707" s="1" t="s">
        <v>123</v>
      </c>
      <c r="I707" s="1" t="s">
        <v>124</v>
      </c>
      <c r="J707" s="1" t="s">
        <v>125</v>
      </c>
    </row>
    <row r="708" spans="1:10" x14ac:dyDescent="0.25">
      <c r="A708" s="1" t="s">
        <v>191</v>
      </c>
      <c r="B708" s="1">
        <v>0</v>
      </c>
      <c r="C708" s="1" t="s">
        <v>128</v>
      </c>
      <c r="D708" s="1" t="s">
        <v>129</v>
      </c>
      <c r="E708" s="1" t="s">
        <v>121</v>
      </c>
      <c r="F708" s="1" t="s">
        <v>129</v>
      </c>
      <c r="G708" s="1" t="s">
        <v>122</v>
      </c>
      <c r="H708" s="1" t="s">
        <v>123</v>
      </c>
      <c r="I708" s="1" t="s">
        <v>124</v>
      </c>
      <c r="J708" s="1" t="s">
        <v>125</v>
      </c>
    </row>
    <row r="709" spans="1:10" x14ac:dyDescent="0.25">
      <c r="A709" s="1" t="s">
        <v>191</v>
      </c>
      <c r="B709" s="1">
        <v>0</v>
      </c>
      <c r="C709" s="1" t="s">
        <v>136</v>
      </c>
      <c r="D709" s="1" t="s">
        <v>129</v>
      </c>
      <c r="E709" s="1" t="s">
        <v>121</v>
      </c>
      <c r="F709" s="1" t="s">
        <v>129</v>
      </c>
      <c r="G709" s="1" t="s">
        <v>122</v>
      </c>
      <c r="H709" s="1" t="s">
        <v>123</v>
      </c>
      <c r="I709" s="1" t="s">
        <v>124</v>
      </c>
      <c r="J709" s="1" t="s">
        <v>125</v>
      </c>
    </row>
    <row r="710" spans="1:10" x14ac:dyDescent="0.25">
      <c r="A710" s="1" t="s">
        <v>191</v>
      </c>
      <c r="B710" s="1">
        <v>0</v>
      </c>
      <c r="C710" s="1" t="s">
        <v>139</v>
      </c>
      <c r="D710" s="1" t="s">
        <v>129</v>
      </c>
      <c r="E710" s="1" t="s">
        <v>121</v>
      </c>
      <c r="F710" s="1" t="s">
        <v>129</v>
      </c>
      <c r="G710" s="1" t="s">
        <v>122</v>
      </c>
      <c r="H710" s="1" t="s">
        <v>123</v>
      </c>
      <c r="I710" s="1" t="s">
        <v>124</v>
      </c>
      <c r="J710" s="1" t="s">
        <v>125</v>
      </c>
    </row>
    <row r="711" spans="1:10" x14ac:dyDescent="0.25">
      <c r="A711" s="1" t="s">
        <v>191</v>
      </c>
      <c r="B711" s="1">
        <v>0</v>
      </c>
      <c r="C711" s="1" t="s">
        <v>141</v>
      </c>
      <c r="D711" s="1" t="s">
        <v>129</v>
      </c>
      <c r="E711" s="1" t="s">
        <v>121</v>
      </c>
      <c r="F711" s="1" t="s">
        <v>129</v>
      </c>
      <c r="G711" s="1" t="s">
        <v>122</v>
      </c>
      <c r="H711" s="1" t="s">
        <v>123</v>
      </c>
      <c r="I711" s="1" t="s">
        <v>124</v>
      </c>
      <c r="J711" s="1" t="s">
        <v>125</v>
      </c>
    </row>
    <row r="712" spans="1:10" x14ac:dyDescent="0.25">
      <c r="A712" s="1" t="s">
        <v>191</v>
      </c>
      <c r="B712" s="1">
        <v>0</v>
      </c>
      <c r="C712" s="1" t="s">
        <v>144</v>
      </c>
      <c r="D712" s="1" t="s">
        <v>120</v>
      </c>
      <c r="E712" s="1" t="s">
        <v>121</v>
      </c>
      <c r="F712" s="1" t="s">
        <v>120</v>
      </c>
      <c r="G712" s="1" t="s">
        <v>122</v>
      </c>
      <c r="H712" s="1" t="s">
        <v>123</v>
      </c>
      <c r="I712" s="1" t="s">
        <v>124</v>
      </c>
      <c r="J712" s="1" t="s">
        <v>125</v>
      </c>
    </row>
    <row r="713" spans="1:10" x14ac:dyDescent="0.25">
      <c r="A713" s="1" t="s">
        <v>191</v>
      </c>
      <c r="B713" s="1">
        <v>0</v>
      </c>
      <c r="C713" s="1" t="s">
        <v>145</v>
      </c>
      <c r="D713" s="1" t="s">
        <v>120</v>
      </c>
      <c r="E713" s="1" t="s">
        <v>121</v>
      </c>
      <c r="F713" s="1" t="s">
        <v>120</v>
      </c>
      <c r="G713" s="1" t="s">
        <v>122</v>
      </c>
      <c r="H713" s="1" t="s">
        <v>123</v>
      </c>
      <c r="I713" s="1" t="s">
        <v>124</v>
      </c>
      <c r="J713" s="1" t="s">
        <v>125</v>
      </c>
    </row>
    <row r="714" spans="1:10" x14ac:dyDescent="0.25">
      <c r="A714" s="1" t="s">
        <v>191</v>
      </c>
      <c r="B714" s="1">
        <v>0</v>
      </c>
      <c r="C714" s="1" t="s">
        <v>146</v>
      </c>
      <c r="D714" s="1" t="s">
        <v>120</v>
      </c>
      <c r="E714" s="1" t="s">
        <v>121</v>
      </c>
      <c r="F714" s="1" t="s">
        <v>120</v>
      </c>
      <c r="G714" s="1" t="s">
        <v>122</v>
      </c>
      <c r="H714" s="1" t="s">
        <v>123</v>
      </c>
      <c r="I714" s="1" t="s">
        <v>124</v>
      </c>
      <c r="J714" s="1" t="s">
        <v>125</v>
      </c>
    </row>
    <row r="715" spans="1:10" x14ac:dyDescent="0.25">
      <c r="A715" s="1" t="s">
        <v>191</v>
      </c>
      <c r="B715" s="1">
        <v>0</v>
      </c>
      <c r="C715" s="1" t="s">
        <v>149</v>
      </c>
      <c r="D715" s="1" t="s">
        <v>129</v>
      </c>
      <c r="E715" s="1" t="s">
        <v>121</v>
      </c>
      <c r="F715" s="1" t="s">
        <v>129</v>
      </c>
      <c r="G715" s="1" t="s">
        <v>122</v>
      </c>
      <c r="H715" s="1" t="s">
        <v>123</v>
      </c>
      <c r="I715" s="1" t="s">
        <v>124</v>
      </c>
      <c r="J715" s="1" t="s">
        <v>125</v>
      </c>
    </row>
    <row r="716" spans="1:10" x14ac:dyDescent="0.25">
      <c r="A716" s="1" t="s">
        <v>191</v>
      </c>
      <c r="B716" s="1">
        <v>0</v>
      </c>
      <c r="C716" s="1" t="s">
        <v>143</v>
      </c>
      <c r="D716" s="1" t="s">
        <v>150</v>
      </c>
      <c r="E716" s="1" t="s">
        <v>121</v>
      </c>
      <c r="F716" s="1" t="s">
        <v>150</v>
      </c>
      <c r="G716" s="1" t="s">
        <v>122</v>
      </c>
      <c r="H716" s="1" t="s">
        <v>123</v>
      </c>
      <c r="I716" s="1" t="s">
        <v>124</v>
      </c>
      <c r="J716" s="1" t="s">
        <v>125</v>
      </c>
    </row>
    <row r="717" spans="1:10" x14ac:dyDescent="0.25">
      <c r="A717" s="1" t="s">
        <v>191</v>
      </c>
      <c r="B717" s="1">
        <v>0</v>
      </c>
      <c r="C717" s="1" t="s">
        <v>156</v>
      </c>
      <c r="D717" s="1" t="s">
        <v>120</v>
      </c>
      <c r="E717" s="1" t="s">
        <v>121</v>
      </c>
      <c r="F717" s="1" t="s">
        <v>120</v>
      </c>
      <c r="G717" s="1" t="s">
        <v>122</v>
      </c>
      <c r="H717" s="1" t="s">
        <v>123</v>
      </c>
      <c r="I717" s="1" t="s">
        <v>124</v>
      </c>
      <c r="J717" s="1" t="s">
        <v>125</v>
      </c>
    </row>
    <row r="718" spans="1:10" x14ac:dyDescent="0.25">
      <c r="A718" s="1" t="s">
        <v>191</v>
      </c>
      <c r="B718" s="1">
        <v>0</v>
      </c>
      <c r="C718" s="1" t="s">
        <v>126</v>
      </c>
      <c r="D718" s="1" t="s">
        <v>159</v>
      </c>
      <c r="E718" s="1" t="s">
        <v>121</v>
      </c>
      <c r="F718" s="1" t="s">
        <v>160</v>
      </c>
      <c r="G718" s="1" t="s">
        <v>122</v>
      </c>
      <c r="H718" s="1" t="s">
        <v>123</v>
      </c>
      <c r="I718" s="1" t="s">
        <v>124</v>
      </c>
      <c r="J718" s="1" t="s">
        <v>125</v>
      </c>
    </row>
    <row r="719" spans="1:10" x14ac:dyDescent="0.25">
      <c r="A719" s="1" t="s">
        <v>191</v>
      </c>
      <c r="B719" s="1">
        <v>0</v>
      </c>
      <c r="C719" s="1" t="s">
        <v>155</v>
      </c>
      <c r="D719" s="1" t="s">
        <v>150</v>
      </c>
      <c r="E719" s="1" t="s">
        <v>121</v>
      </c>
      <c r="F719" s="1" t="s">
        <v>150</v>
      </c>
      <c r="G719" s="1" t="s">
        <v>122</v>
      </c>
      <c r="H719" s="1" t="s">
        <v>123</v>
      </c>
      <c r="I719" s="1" t="s">
        <v>124</v>
      </c>
      <c r="J719" s="1" t="s">
        <v>125</v>
      </c>
    </row>
    <row r="720" spans="1:10" x14ac:dyDescent="0.25">
      <c r="A720" s="1" t="s">
        <v>191</v>
      </c>
      <c r="B720" s="1">
        <v>0</v>
      </c>
      <c r="C720" s="1" t="s">
        <v>145</v>
      </c>
      <c r="D720" s="1" t="s">
        <v>163</v>
      </c>
      <c r="E720" s="1" t="s">
        <v>121</v>
      </c>
      <c r="F720" s="1" t="s">
        <v>163</v>
      </c>
      <c r="G720" s="1" t="s">
        <v>122</v>
      </c>
      <c r="H720" s="1" t="s">
        <v>123</v>
      </c>
      <c r="I720" s="1" t="s">
        <v>124</v>
      </c>
      <c r="J720" s="1" t="s">
        <v>125</v>
      </c>
    </row>
    <row r="721" spans="1:10" x14ac:dyDescent="0.25">
      <c r="A721" s="1" t="s">
        <v>191</v>
      </c>
      <c r="B721" s="1">
        <v>0</v>
      </c>
      <c r="C721" s="1" t="s">
        <v>126</v>
      </c>
      <c r="D721" s="1" t="s">
        <v>166</v>
      </c>
      <c r="E721" s="1" t="s">
        <v>121</v>
      </c>
      <c r="F721" s="1" t="s">
        <v>167</v>
      </c>
      <c r="G721" s="1" t="s">
        <v>122</v>
      </c>
      <c r="H721" s="1" t="s">
        <v>123</v>
      </c>
      <c r="I721" s="1" t="s">
        <v>124</v>
      </c>
      <c r="J721" s="1" t="s">
        <v>125</v>
      </c>
    </row>
    <row r="722" spans="1:10" x14ac:dyDescent="0.25">
      <c r="A722" s="1" t="s">
        <v>191</v>
      </c>
      <c r="B722" s="1">
        <v>0</v>
      </c>
      <c r="C722" s="1" t="s">
        <v>168</v>
      </c>
      <c r="D722" s="1" t="s">
        <v>129</v>
      </c>
      <c r="E722" s="1" t="s">
        <v>121</v>
      </c>
      <c r="F722" s="1" t="s">
        <v>129</v>
      </c>
      <c r="G722" s="1" t="s">
        <v>122</v>
      </c>
      <c r="H722" s="1" t="s">
        <v>123</v>
      </c>
      <c r="I722" s="1" t="s">
        <v>124</v>
      </c>
      <c r="J722" s="1" t="s">
        <v>125</v>
      </c>
    </row>
    <row r="723" spans="1:10" x14ac:dyDescent="0.25">
      <c r="A723" s="1" t="s">
        <v>191</v>
      </c>
      <c r="B723" s="1">
        <v>0</v>
      </c>
      <c r="C723" s="1" t="s">
        <v>169</v>
      </c>
      <c r="D723" s="1" t="s">
        <v>129</v>
      </c>
      <c r="E723" s="1" t="s">
        <v>121</v>
      </c>
      <c r="F723" s="1" t="s">
        <v>129</v>
      </c>
      <c r="G723" s="1" t="s">
        <v>122</v>
      </c>
      <c r="H723" s="1" t="s">
        <v>123</v>
      </c>
      <c r="I723" s="1" t="s">
        <v>124</v>
      </c>
      <c r="J723" s="1" t="s">
        <v>125</v>
      </c>
    </row>
    <row r="724" spans="1:10" x14ac:dyDescent="0.25">
      <c r="A724" s="1" t="s">
        <v>191</v>
      </c>
      <c r="B724" s="1">
        <v>0</v>
      </c>
      <c r="C724" s="1" t="s">
        <v>155</v>
      </c>
      <c r="D724" s="1" t="s">
        <v>163</v>
      </c>
      <c r="E724" s="1" t="s">
        <v>121</v>
      </c>
      <c r="F724" s="1" t="s">
        <v>163</v>
      </c>
      <c r="G724" s="1" t="s">
        <v>122</v>
      </c>
      <c r="H724" s="1" t="s">
        <v>123</v>
      </c>
      <c r="I724" s="1" t="s">
        <v>124</v>
      </c>
      <c r="J724" s="1" t="s">
        <v>125</v>
      </c>
    </row>
    <row r="725" spans="1:10" x14ac:dyDescent="0.25">
      <c r="A725" s="1" t="s">
        <v>191</v>
      </c>
      <c r="B725" s="1">
        <v>0</v>
      </c>
      <c r="C725" s="1" t="s">
        <v>158</v>
      </c>
      <c r="D725" s="1" t="s">
        <v>129</v>
      </c>
      <c r="E725" s="1" t="s">
        <v>121</v>
      </c>
      <c r="F725" s="1" t="s">
        <v>129</v>
      </c>
      <c r="G725" s="1" t="s">
        <v>122</v>
      </c>
      <c r="H725" s="1" t="s">
        <v>123</v>
      </c>
      <c r="I725" s="1" t="s">
        <v>124</v>
      </c>
      <c r="J725" s="1" t="s">
        <v>125</v>
      </c>
    </row>
    <row r="726" spans="1:10" x14ac:dyDescent="0.25">
      <c r="A726" s="1" t="s">
        <v>191</v>
      </c>
      <c r="B726" s="1">
        <v>0</v>
      </c>
      <c r="C726" s="1" t="s">
        <v>146</v>
      </c>
      <c r="D726" s="1" t="s">
        <v>163</v>
      </c>
      <c r="E726" s="1" t="s">
        <v>121</v>
      </c>
      <c r="F726" s="1" t="s">
        <v>163</v>
      </c>
      <c r="G726" s="1" t="s">
        <v>122</v>
      </c>
      <c r="H726" s="1" t="s">
        <v>123</v>
      </c>
      <c r="I726" s="1" t="s">
        <v>124</v>
      </c>
      <c r="J726" s="1" t="s">
        <v>125</v>
      </c>
    </row>
    <row r="727" spans="1:10" x14ac:dyDescent="0.25">
      <c r="A727" s="1" t="s">
        <v>191</v>
      </c>
      <c r="B727" s="1">
        <v>0</v>
      </c>
      <c r="C727" s="1" t="s">
        <v>140</v>
      </c>
      <c r="D727" s="1" t="s">
        <v>120</v>
      </c>
      <c r="E727" s="1" t="s">
        <v>121</v>
      </c>
      <c r="F727" s="1" t="s">
        <v>120</v>
      </c>
      <c r="G727" s="1" t="s">
        <v>122</v>
      </c>
      <c r="H727" s="1" t="s">
        <v>123</v>
      </c>
      <c r="I727" s="1" t="s">
        <v>124</v>
      </c>
      <c r="J727" s="1" t="s">
        <v>125</v>
      </c>
    </row>
    <row r="728" spans="1:10" x14ac:dyDescent="0.25">
      <c r="A728" s="1" t="s">
        <v>191</v>
      </c>
      <c r="B728" s="1">
        <v>0</v>
      </c>
      <c r="C728" s="1" t="s">
        <v>157</v>
      </c>
      <c r="D728" s="1" t="s">
        <v>150</v>
      </c>
      <c r="E728" s="1" t="s">
        <v>121</v>
      </c>
      <c r="F728" s="1" t="s">
        <v>150</v>
      </c>
      <c r="G728" s="1" t="s">
        <v>122</v>
      </c>
      <c r="H728" s="1" t="s">
        <v>123</v>
      </c>
      <c r="I728" s="1" t="s">
        <v>124</v>
      </c>
      <c r="J728" s="1" t="s">
        <v>125</v>
      </c>
    </row>
    <row r="729" spans="1:10" x14ac:dyDescent="0.25">
      <c r="A729" s="1" t="s">
        <v>191</v>
      </c>
      <c r="B729" s="1">
        <v>0</v>
      </c>
      <c r="C729" s="1" t="s">
        <v>139</v>
      </c>
      <c r="D729" s="1" t="s">
        <v>120</v>
      </c>
      <c r="E729" s="1" t="s">
        <v>121</v>
      </c>
      <c r="F729" s="1" t="s">
        <v>120</v>
      </c>
      <c r="G729" s="1" t="s">
        <v>122</v>
      </c>
      <c r="H729" s="1" t="s">
        <v>123</v>
      </c>
      <c r="I729" s="1" t="s">
        <v>124</v>
      </c>
      <c r="J729" s="1" t="s">
        <v>125</v>
      </c>
    </row>
    <row r="730" spans="1:10" x14ac:dyDescent="0.25">
      <c r="A730" s="1" t="s">
        <v>191</v>
      </c>
      <c r="B730" s="1">
        <v>0</v>
      </c>
      <c r="C730" s="1" t="s">
        <v>137</v>
      </c>
      <c r="D730" s="1" t="s">
        <v>150</v>
      </c>
      <c r="E730" s="1" t="s">
        <v>121</v>
      </c>
      <c r="F730" s="1" t="s">
        <v>150</v>
      </c>
      <c r="G730" s="1" t="s">
        <v>122</v>
      </c>
      <c r="H730" s="1" t="s">
        <v>123</v>
      </c>
      <c r="I730" s="1" t="s">
        <v>124</v>
      </c>
      <c r="J730" s="1" t="s">
        <v>125</v>
      </c>
    </row>
    <row r="731" spans="1:10" x14ac:dyDescent="0.25">
      <c r="A731" s="1" t="s">
        <v>191</v>
      </c>
      <c r="B731" s="1">
        <v>0</v>
      </c>
      <c r="C731" s="1" t="s">
        <v>136</v>
      </c>
      <c r="D731" s="1" t="s">
        <v>150</v>
      </c>
      <c r="E731" s="1" t="s">
        <v>121</v>
      </c>
      <c r="F731" s="1" t="s">
        <v>150</v>
      </c>
      <c r="G731" s="1" t="s">
        <v>122</v>
      </c>
      <c r="H731" s="1" t="s">
        <v>123</v>
      </c>
      <c r="I731" s="1" t="s">
        <v>124</v>
      </c>
      <c r="J731" s="1" t="s">
        <v>125</v>
      </c>
    </row>
    <row r="732" spans="1:10" x14ac:dyDescent="0.25">
      <c r="A732" s="1" t="s">
        <v>191</v>
      </c>
      <c r="B732" s="1">
        <v>0</v>
      </c>
      <c r="C732" s="1" t="s">
        <v>171</v>
      </c>
      <c r="D732" s="1" t="s">
        <v>150</v>
      </c>
      <c r="E732" s="1" t="s">
        <v>121</v>
      </c>
      <c r="F732" s="1" t="s">
        <v>150</v>
      </c>
      <c r="G732" s="1" t="s">
        <v>122</v>
      </c>
      <c r="H732" s="1" t="s">
        <v>123</v>
      </c>
      <c r="I732" s="1" t="s">
        <v>124</v>
      </c>
      <c r="J732" s="1" t="s">
        <v>125</v>
      </c>
    </row>
    <row r="733" spans="1:10" x14ac:dyDescent="0.25">
      <c r="A733" s="1" t="s">
        <v>191</v>
      </c>
      <c r="B733" s="1">
        <v>0</v>
      </c>
      <c r="C733" s="1" t="s">
        <v>146</v>
      </c>
      <c r="D733" s="1" t="s">
        <v>150</v>
      </c>
      <c r="E733" s="1" t="s">
        <v>121</v>
      </c>
      <c r="F733" s="1" t="s">
        <v>150</v>
      </c>
      <c r="G733" s="1" t="s">
        <v>122</v>
      </c>
      <c r="H733" s="1" t="s">
        <v>123</v>
      </c>
      <c r="I733" s="1" t="s">
        <v>124</v>
      </c>
      <c r="J733" s="1" t="s">
        <v>125</v>
      </c>
    </row>
    <row r="734" spans="1:10" x14ac:dyDescent="0.25">
      <c r="A734" s="1" t="s">
        <v>191</v>
      </c>
      <c r="B734" s="1">
        <v>0</v>
      </c>
      <c r="C734" s="1" t="s">
        <v>156</v>
      </c>
      <c r="D734" s="1" t="s">
        <v>150</v>
      </c>
      <c r="E734" s="1" t="s">
        <v>121</v>
      </c>
      <c r="F734" s="1" t="s">
        <v>150</v>
      </c>
      <c r="G734" s="1" t="s">
        <v>122</v>
      </c>
      <c r="H734" s="1" t="s">
        <v>123</v>
      </c>
      <c r="I734" s="1" t="s">
        <v>124</v>
      </c>
      <c r="J734" s="1" t="s">
        <v>125</v>
      </c>
    </row>
    <row r="735" spans="1:10" x14ac:dyDescent="0.25">
      <c r="A735" s="1" t="s">
        <v>191</v>
      </c>
      <c r="B735" s="1">
        <v>0</v>
      </c>
      <c r="C735" s="1" t="s">
        <v>164</v>
      </c>
      <c r="D735" s="1" t="s">
        <v>120</v>
      </c>
      <c r="E735" s="1" t="s">
        <v>121</v>
      </c>
      <c r="F735" s="1" t="s">
        <v>120</v>
      </c>
      <c r="G735" s="1" t="s">
        <v>122</v>
      </c>
      <c r="H735" s="1" t="s">
        <v>123</v>
      </c>
      <c r="I735" s="1" t="s">
        <v>124</v>
      </c>
      <c r="J735" s="1" t="s">
        <v>125</v>
      </c>
    </row>
    <row r="736" spans="1:10" x14ac:dyDescent="0.25">
      <c r="A736" s="1" t="s">
        <v>191</v>
      </c>
      <c r="B736" s="1">
        <v>0</v>
      </c>
      <c r="C736" s="1" t="s">
        <v>144</v>
      </c>
      <c r="D736" s="1" t="s">
        <v>150</v>
      </c>
      <c r="E736" s="1" t="s">
        <v>121</v>
      </c>
      <c r="F736" s="1" t="s">
        <v>150</v>
      </c>
      <c r="G736" s="1" t="s">
        <v>122</v>
      </c>
      <c r="H736" s="1" t="s">
        <v>123</v>
      </c>
      <c r="I736" s="1" t="s">
        <v>124</v>
      </c>
      <c r="J736" s="1" t="s">
        <v>125</v>
      </c>
    </row>
    <row r="737" spans="1:10" x14ac:dyDescent="0.25">
      <c r="A737" s="1" t="s">
        <v>191</v>
      </c>
      <c r="B737" s="1">
        <v>0</v>
      </c>
      <c r="C737" s="1" t="s">
        <v>157</v>
      </c>
      <c r="D737" s="1" t="s">
        <v>129</v>
      </c>
      <c r="E737" s="1" t="s">
        <v>121</v>
      </c>
      <c r="F737" s="1" t="s">
        <v>129</v>
      </c>
      <c r="G737" s="1" t="s">
        <v>122</v>
      </c>
      <c r="H737" s="1" t="s">
        <v>123</v>
      </c>
      <c r="I737" s="1" t="s">
        <v>124</v>
      </c>
      <c r="J737" s="1" t="s">
        <v>125</v>
      </c>
    </row>
    <row r="738" spans="1:10" x14ac:dyDescent="0.25">
      <c r="A738" s="1" t="s">
        <v>191</v>
      </c>
      <c r="B738" s="1">
        <v>0</v>
      </c>
      <c r="C738" s="1" t="s">
        <v>130</v>
      </c>
      <c r="D738" s="1" t="s">
        <v>163</v>
      </c>
      <c r="E738" s="1" t="s">
        <v>121</v>
      </c>
      <c r="F738" s="1" t="s">
        <v>163</v>
      </c>
      <c r="G738" s="1" t="s">
        <v>122</v>
      </c>
      <c r="H738" s="1" t="s">
        <v>123</v>
      </c>
      <c r="I738" s="1" t="s">
        <v>124</v>
      </c>
      <c r="J738" s="1" t="s">
        <v>125</v>
      </c>
    </row>
    <row r="739" spans="1:10" x14ac:dyDescent="0.25">
      <c r="A739" s="1" t="s">
        <v>191</v>
      </c>
      <c r="B739" s="1">
        <v>0</v>
      </c>
      <c r="C739" s="1" t="s">
        <v>155</v>
      </c>
      <c r="D739" s="1" t="s">
        <v>129</v>
      </c>
      <c r="E739" s="1" t="s">
        <v>121</v>
      </c>
      <c r="F739" s="1" t="s">
        <v>129</v>
      </c>
      <c r="G739" s="1" t="s">
        <v>122</v>
      </c>
      <c r="H739" s="1" t="s">
        <v>123</v>
      </c>
      <c r="I739" s="1" t="s">
        <v>124</v>
      </c>
      <c r="J739" s="1" t="s">
        <v>125</v>
      </c>
    </row>
    <row r="740" spans="1:10" x14ac:dyDescent="0.25">
      <c r="A740" s="1" t="s">
        <v>191</v>
      </c>
      <c r="B740" s="1">
        <v>0</v>
      </c>
      <c r="C740" s="1" t="s">
        <v>144</v>
      </c>
      <c r="D740" s="1" t="s">
        <v>129</v>
      </c>
      <c r="E740" s="1" t="s">
        <v>121</v>
      </c>
      <c r="F740" s="1" t="s">
        <v>129</v>
      </c>
      <c r="G740" s="1" t="s">
        <v>122</v>
      </c>
      <c r="H740" s="1" t="s">
        <v>123</v>
      </c>
      <c r="I740" s="1" t="s">
        <v>124</v>
      </c>
      <c r="J740" s="1" t="s">
        <v>125</v>
      </c>
    </row>
    <row r="741" spans="1:10" x14ac:dyDescent="0.25">
      <c r="A741" s="1" t="s">
        <v>191</v>
      </c>
      <c r="B741" s="1">
        <v>0</v>
      </c>
      <c r="C741" s="1" t="s">
        <v>126</v>
      </c>
      <c r="D741" s="1" t="s">
        <v>174</v>
      </c>
      <c r="E741" s="1" t="s">
        <v>121</v>
      </c>
      <c r="F741" s="1" t="s">
        <v>175</v>
      </c>
      <c r="G741" s="1" t="s">
        <v>122</v>
      </c>
      <c r="H741" s="1" t="s">
        <v>123</v>
      </c>
      <c r="I741" s="1" t="s">
        <v>124</v>
      </c>
      <c r="J741" s="1" t="s">
        <v>125</v>
      </c>
    </row>
    <row r="742" spans="1:10" x14ac:dyDescent="0.25">
      <c r="A742" s="1" t="s">
        <v>191</v>
      </c>
      <c r="B742" s="1">
        <v>0</v>
      </c>
      <c r="C742" s="1" t="s">
        <v>176</v>
      </c>
      <c r="D742" s="1" t="s">
        <v>129</v>
      </c>
      <c r="E742" s="1" t="s">
        <v>121</v>
      </c>
      <c r="F742" s="1" t="s">
        <v>129</v>
      </c>
      <c r="G742" s="1" t="s">
        <v>122</v>
      </c>
      <c r="H742" s="1" t="s">
        <v>123</v>
      </c>
      <c r="I742" s="1" t="s">
        <v>124</v>
      </c>
      <c r="J742" s="1" t="s">
        <v>125</v>
      </c>
    </row>
    <row r="743" spans="1:10" x14ac:dyDescent="0.25">
      <c r="A743" s="1" t="s">
        <v>191</v>
      </c>
      <c r="B743" s="1">
        <v>0</v>
      </c>
      <c r="C743" s="1" t="s">
        <v>158</v>
      </c>
      <c r="D743" s="1" t="s">
        <v>150</v>
      </c>
      <c r="E743" s="1" t="s">
        <v>121</v>
      </c>
      <c r="F743" s="1" t="s">
        <v>150</v>
      </c>
      <c r="G743" s="1" t="s">
        <v>122</v>
      </c>
      <c r="H743" s="1" t="s">
        <v>123</v>
      </c>
      <c r="I743" s="1" t="s">
        <v>124</v>
      </c>
      <c r="J743" s="1" t="s">
        <v>125</v>
      </c>
    </row>
    <row r="744" spans="1:10" x14ac:dyDescent="0.25">
      <c r="A744" s="1" t="s">
        <v>191</v>
      </c>
      <c r="B744" s="1">
        <v>0</v>
      </c>
      <c r="C744" s="1" t="s">
        <v>161</v>
      </c>
      <c r="D744" s="1" t="s">
        <v>150</v>
      </c>
      <c r="E744" s="1" t="s">
        <v>121</v>
      </c>
      <c r="F744" s="1" t="s">
        <v>150</v>
      </c>
      <c r="G744" s="1" t="s">
        <v>122</v>
      </c>
      <c r="H744" s="1" t="s">
        <v>123</v>
      </c>
      <c r="I744" s="1" t="s">
        <v>124</v>
      </c>
      <c r="J744" s="1" t="s">
        <v>125</v>
      </c>
    </row>
    <row r="745" spans="1:10" x14ac:dyDescent="0.25">
      <c r="A745" s="1" t="s">
        <v>191</v>
      </c>
      <c r="B745" s="1">
        <v>0</v>
      </c>
      <c r="C745" s="1" t="s">
        <v>147</v>
      </c>
      <c r="D745" s="1" t="s">
        <v>150</v>
      </c>
      <c r="E745" s="1" t="s">
        <v>121</v>
      </c>
      <c r="F745" s="1" t="s">
        <v>150</v>
      </c>
      <c r="G745" s="1" t="s">
        <v>122</v>
      </c>
      <c r="H745" s="1" t="s">
        <v>123</v>
      </c>
      <c r="I745" s="1" t="s">
        <v>124</v>
      </c>
      <c r="J745" s="1" t="s">
        <v>125</v>
      </c>
    </row>
    <row r="746" spans="1:10" x14ac:dyDescent="0.25">
      <c r="A746" s="1" t="s">
        <v>191</v>
      </c>
      <c r="B746" s="1">
        <v>0</v>
      </c>
      <c r="C746" s="1" t="s">
        <v>130</v>
      </c>
      <c r="D746" s="1" t="s">
        <v>150</v>
      </c>
      <c r="E746" s="1" t="s">
        <v>121</v>
      </c>
      <c r="F746" s="1" t="s">
        <v>150</v>
      </c>
      <c r="G746" s="1" t="s">
        <v>122</v>
      </c>
      <c r="H746" s="1" t="s">
        <v>123</v>
      </c>
      <c r="I746" s="1" t="s">
        <v>124</v>
      </c>
      <c r="J746" s="1" t="s">
        <v>125</v>
      </c>
    </row>
    <row r="747" spans="1:10" x14ac:dyDescent="0.25">
      <c r="A747" s="1" t="s">
        <v>191</v>
      </c>
      <c r="B747" s="1">
        <v>0</v>
      </c>
      <c r="C747" s="1" t="s">
        <v>136</v>
      </c>
      <c r="D747" s="1" t="s">
        <v>120</v>
      </c>
      <c r="E747" s="1" t="s">
        <v>121</v>
      </c>
      <c r="F747" s="1" t="s">
        <v>120</v>
      </c>
      <c r="G747" s="1" t="s">
        <v>122</v>
      </c>
      <c r="H747" s="1" t="s">
        <v>123</v>
      </c>
      <c r="I747" s="1" t="s">
        <v>124</v>
      </c>
      <c r="J747" s="1" t="s">
        <v>125</v>
      </c>
    </row>
    <row r="748" spans="1:10" x14ac:dyDescent="0.25">
      <c r="A748" s="1" t="s">
        <v>191</v>
      </c>
      <c r="B748" s="1">
        <v>0</v>
      </c>
      <c r="C748" s="1" t="s">
        <v>130</v>
      </c>
      <c r="D748" s="1" t="s">
        <v>120</v>
      </c>
      <c r="E748" s="1" t="s">
        <v>121</v>
      </c>
      <c r="F748" s="1" t="s">
        <v>120</v>
      </c>
      <c r="G748" s="1" t="s">
        <v>122</v>
      </c>
      <c r="H748" s="1" t="s">
        <v>123</v>
      </c>
      <c r="I748" s="1" t="s">
        <v>124</v>
      </c>
      <c r="J748" s="1" t="s">
        <v>125</v>
      </c>
    </row>
    <row r="749" spans="1:10" x14ac:dyDescent="0.25">
      <c r="A749" s="1" t="s">
        <v>191</v>
      </c>
      <c r="B749" s="1">
        <v>0</v>
      </c>
      <c r="C749" s="1" t="s">
        <v>119</v>
      </c>
      <c r="D749" s="1" t="s">
        <v>129</v>
      </c>
      <c r="E749" s="1" t="s">
        <v>121</v>
      </c>
      <c r="F749" s="1" t="s">
        <v>129</v>
      </c>
      <c r="G749" s="1" t="s">
        <v>122</v>
      </c>
      <c r="H749" s="1" t="s">
        <v>123</v>
      </c>
      <c r="I749" s="1" t="s">
        <v>124</v>
      </c>
      <c r="J749" s="1" t="s">
        <v>125</v>
      </c>
    </row>
    <row r="750" spans="1:10" x14ac:dyDescent="0.25">
      <c r="A750" s="1" t="s">
        <v>191</v>
      </c>
      <c r="B750" s="1">
        <v>0</v>
      </c>
      <c r="C750" s="1" t="s">
        <v>161</v>
      </c>
      <c r="D750" s="1" t="s">
        <v>120</v>
      </c>
      <c r="E750" s="1" t="s">
        <v>121</v>
      </c>
      <c r="F750" s="1" t="s">
        <v>120</v>
      </c>
      <c r="G750" s="1" t="s">
        <v>122</v>
      </c>
      <c r="H750" s="1" t="s">
        <v>123</v>
      </c>
      <c r="I750" s="1" t="s">
        <v>124</v>
      </c>
      <c r="J750" s="1" t="s">
        <v>125</v>
      </c>
    </row>
    <row r="751" spans="1:10" x14ac:dyDescent="0.25">
      <c r="A751" s="1" t="s">
        <v>191</v>
      </c>
      <c r="B751" s="1">
        <v>0</v>
      </c>
      <c r="C751" s="1" t="s">
        <v>165</v>
      </c>
      <c r="D751" s="1" t="s">
        <v>120</v>
      </c>
      <c r="E751" s="1" t="s">
        <v>121</v>
      </c>
      <c r="F751" s="1" t="s">
        <v>120</v>
      </c>
      <c r="G751" s="1" t="s">
        <v>122</v>
      </c>
      <c r="H751" s="1" t="s">
        <v>123</v>
      </c>
      <c r="I751" s="1" t="s">
        <v>124</v>
      </c>
      <c r="J751" s="1" t="s">
        <v>125</v>
      </c>
    </row>
    <row r="752" spans="1:10" x14ac:dyDescent="0.25">
      <c r="A752" s="1" t="s">
        <v>191</v>
      </c>
      <c r="B752" s="1">
        <v>0</v>
      </c>
      <c r="C752" s="1" t="s">
        <v>177</v>
      </c>
      <c r="D752" s="1" t="s">
        <v>129</v>
      </c>
      <c r="E752" s="1" t="s">
        <v>121</v>
      </c>
      <c r="F752" s="1" t="s">
        <v>129</v>
      </c>
      <c r="G752" s="1" t="s">
        <v>122</v>
      </c>
      <c r="H752" s="1" t="s">
        <v>123</v>
      </c>
      <c r="I752" s="1" t="s">
        <v>124</v>
      </c>
      <c r="J752" s="1" t="s">
        <v>125</v>
      </c>
    </row>
    <row r="753" spans="1:10" x14ac:dyDescent="0.25">
      <c r="A753" s="1" t="s">
        <v>191</v>
      </c>
      <c r="B753" s="1">
        <v>0</v>
      </c>
      <c r="C753" s="1" t="s">
        <v>165</v>
      </c>
      <c r="D753" s="1" t="s">
        <v>150</v>
      </c>
      <c r="E753" s="1" t="s">
        <v>121</v>
      </c>
      <c r="F753" s="1" t="s">
        <v>150</v>
      </c>
      <c r="G753" s="1" t="s">
        <v>122</v>
      </c>
      <c r="H753" s="1" t="s">
        <v>123</v>
      </c>
      <c r="I753" s="1" t="s">
        <v>124</v>
      </c>
      <c r="J753" s="1" t="s">
        <v>125</v>
      </c>
    </row>
    <row r="754" spans="1:10" x14ac:dyDescent="0.25">
      <c r="A754" s="1" t="s">
        <v>191</v>
      </c>
      <c r="B754" s="1">
        <v>0</v>
      </c>
      <c r="C754" s="1" t="s">
        <v>173</v>
      </c>
      <c r="D754" s="1" t="s">
        <v>150</v>
      </c>
      <c r="E754" s="1" t="s">
        <v>121</v>
      </c>
      <c r="F754" s="1" t="s">
        <v>150</v>
      </c>
      <c r="G754" s="1" t="s">
        <v>122</v>
      </c>
      <c r="H754" s="1" t="s">
        <v>123</v>
      </c>
      <c r="I754" s="1" t="s">
        <v>124</v>
      </c>
      <c r="J754" s="1" t="s">
        <v>125</v>
      </c>
    </row>
    <row r="755" spans="1:10" x14ac:dyDescent="0.25">
      <c r="A755" s="1" t="s">
        <v>191</v>
      </c>
      <c r="B755" s="1">
        <v>0</v>
      </c>
      <c r="C755" s="1" t="s">
        <v>153</v>
      </c>
      <c r="D755" s="1" t="s">
        <v>129</v>
      </c>
      <c r="E755" s="1" t="s">
        <v>121</v>
      </c>
      <c r="F755" s="1" t="s">
        <v>129</v>
      </c>
      <c r="G755" s="1" t="s">
        <v>122</v>
      </c>
      <c r="H755" s="1" t="s">
        <v>123</v>
      </c>
      <c r="I755" s="1" t="s">
        <v>124</v>
      </c>
      <c r="J755" s="1" t="s">
        <v>125</v>
      </c>
    </row>
    <row r="756" spans="1:10" x14ac:dyDescent="0.25">
      <c r="A756" s="1" t="s">
        <v>191</v>
      </c>
      <c r="B756" s="1">
        <v>0</v>
      </c>
      <c r="C756" s="1" t="s">
        <v>126</v>
      </c>
      <c r="D756" s="1" t="s">
        <v>178</v>
      </c>
      <c r="E756" s="1" t="s">
        <v>121</v>
      </c>
      <c r="F756" s="1" t="s">
        <v>179</v>
      </c>
      <c r="G756" s="1" t="s">
        <v>122</v>
      </c>
      <c r="H756" s="1" t="s">
        <v>123</v>
      </c>
      <c r="I756" s="1" t="s">
        <v>124</v>
      </c>
      <c r="J756" s="1" t="s">
        <v>125</v>
      </c>
    </row>
    <row r="757" spans="1:10" x14ac:dyDescent="0.25">
      <c r="A757" s="1" t="s">
        <v>191</v>
      </c>
      <c r="B757" s="1">
        <v>0</v>
      </c>
      <c r="C757" s="1" t="s">
        <v>157</v>
      </c>
      <c r="D757" s="1" t="s">
        <v>120</v>
      </c>
      <c r="E757" s="1" t="s">
        <v>121</v>
      </c>
      <c r="F757" s="1" t="s">
        <v>120</v>
      </c>
      <c r="G757" s="1" t="s">
        <v>122</v>
      </c>
      <c r="H757" s="1" t="s">
        <v>123</v>
      </c>
      <c r="I757" s="1" t="s">
        <v>124</v>
      </c>
      <c r="J757" s="1" t="s">
        <v>125</v>
      </c>
    </row>
    <row r="758" spans="1:10" x14ac:dyDescent="0.25">
      <c r="A758" s="1" t="s">
        <v>191</v>
      </c>
      <c r="B758" s="1">
        <v>0</v>
      </c>
      <c r="C758" s="1" t="s">
        <v>154</v>
      </c>
      <c r="D758" s="1" t="s">
        <v>129</v>
      </c>
      <c r="E758" s="1" t="s">
        <v>121</v>
      </c>
      <c r="F758" s="1" t="s">
        <v>129</v>
      </c>
      <c r="G758" s="1" t="s">
        <v>122</v>
      </c>
      <c r="H758" s="1" t="s">
        <v>123</v>
      </c>
      <c r="I758" s="1" t="s">
        <v>124</v>
      </c>
      <c r="J758" s="1" t="s">
        <v>125</v>
      </c>
    </row>
    <row r="759" spans="1:10" x14ac:dyDescent="0.25">
      <c r="A759" s="1" t="s">
        <v>191</v>
      </c>
      <c r="B759" s="1">
        <v>0</v>
      </c>
      <c r="C759" s="1" t="s">
        <v>165</v>
      </c>
      <c r="D759" s="1" t="s">
        <v>163</v>
      </c>
      <c r="E759" s="1" t="s">
        <v>121</v>
      </c>
      <c r="F759" s="1" t="s">
        <v>163</v>
      </c>
      <c r="G759" s="1" t="s">
        <v>122</v>
      </c>
      <c r="H759" s="1" t="s">
        <v>123</v>
      </c>
      <c r="I759" s="1" t="s">
        <v>124</v>
      </c>
      <c r="J759" s="1" t="s">
        <v>125</v>
      </c>
    </row>
    <row r="760" spans="1:10" x14ac:dyDescent="0.25">
      <c r="A760" s="1" t="s">
        <v>191</v>
      </c>
      <c r="B760" s="1">
        <v>0</v>
      </c>
      <c r="C760" s="1" t="s">
        <v>140</v>
      </c>
      <c r="D760" s="1" t="s">
        <v>150</v>
      </c>
      <c r="E760" s="1" t="s">
        <v>121</v>
      </c>
      <c r="F760" s="1" t="s">
        <v>150</v>
      </c>
      <c r="G760" s="1" t="s">
        <v>122</v>
      </c>
      <c r="H760" s="1" t="s">
        <v>123</v>
      </c>
      <c r="I760" s="1" t="s">
        <v>124</v>
      </c>
      <c r="J760" s="1" t="s">
        <v>125</v>
      </c>
    </row>
    <row r="761" spans="1:10" x14ac:dyDescent="0.25">
      <c r="A761" s="1" t="s">
        <v>191</v>
      </c>
      <c r="B761" s="1">
        <v>0</v>
      </c>
      <c r="C761" s="1" t="s">
        <v>173</v>
      </c>
      <c r="D761" s="1" t="s">
        <v>129</v>
      </c>
      <c r="E761" s="1" t="s">
        <v>121</v>
      </c>
      <c r="F761" s="1" t="s">
        <v>129</v>
      </c>
      <c r="G761" s="1" t="s">
        <v>122</v>
      </c>
      <c r="H761" s="1" t="s">
        <v>123</v>
      </c>
      <c r="I761" s="1" t="s">
        <v>124</v>
      </c>
      <c r="J761" s="1" t="s">
        <v>125</v>
      </c>
    </row>
    <row r="762" spans="1:10" x14ac:dyDescent="0.25">
      <c r="A762" s="1" t="s">
        <v>191</v>
      </c>
      <c r="B762" s="1">
        <v>0</v>
      </c>
      <c r="C762" s="1" t="s">
        <v>180</v>
      </c>
      <c r="D762" s="1" t="s">
        <v>129</v>
      </c>
      <c r="E762" s="1" t="s">
        <v>121</v>
      </c>
      <c r="F762" s="1" t="s">
        <v>129</v>
      </c>
      <c r="G762" s="1" t="s">
        <v>122</v>
      </c>
      <c r="H762" s="1" t="s">
        <v>123</v>
      </c>
      <c r="I762" s="1" t="s">
        <v>124</v>
      </c>
      <c r="J762" s="1" t="s">
        <v>125</v>
      </c>
    </row>
    <row r="763" spans="1:10" x14ac:dyDescent="0.25">
      <c r="A763" s="1" t="s">
        <v>191</v>
      </c>
      <c r="B763" s="1">
        <v>0</v>
      </c>
      <c r="C763" s="1" t="s">
        <v>148</v>
      </c>
      <c r="D763" s="1" t="s">
        <v>129</v>
      </c>
      <c r="E763" s="1" t="s">
        <v>121</v>
      </c>
      <c r="F763" s="1" t="s">
        <v>129</v>
      </c>
      <c r="G763" s="1" t="s">
        <v>122</v>
      </c>
      <c r="H763" s="1" t="s">
        <v>123</v>
      </c>
      <c r="I763" s="1" t="s">
        <v>124</v>
      </c>
      <c r="J763" s="1" t="s">
        <v>125</v>
      </c>
    </row>
    <row r="764" spans="1:10" x14ac:dyDescent="0.25">
      <c r="A764" s="1" t="s">
        <v>191</v>
      </c>
      <c r="B764" s="1">
        <v>0</v>
      </c>
      <c r="C764" s="1" t="s">
        <v>172</v>
      </c>
      <c r="D764" s="1" t="s">
        <v>129</v>
      </c>
      <c r="E764" s="1" t="s">
        <v>121</v>
      </c>
      <c r="F764" s="1" t="s">
        <v>129</v>
      </c>
      <c r="G764" s="1" t="s">
        <v>122</v>
      </c>
      <c r="H764" s="1" t="s">
        <v>123</v>
      </c>
      <c r="I764" s="1" t="s">
        <v>124</v>
      </c>
      <c r="J764" s="1" t="s">
        <v>125</v>
      </c>
    </row>
    <row r="765" spans="1:10" x14ac:dyDescent="0.25">
      <c r="A765" s="1" t="s">
        <v>191</v>
      </c>
      <c r="B765" s="1">
        <v>0</v>
      </c>
      <c r="C765" s="1" t="s">
        <v>145</v>
      </c>
      <c r="D765" s="1" t="s">
        <v>150</v>
      </c>
      <c r="E765" s="1" t="s">
        <v>121</v>
      </c>
      <c r="F765" s="1" t="s">
        <v>150</v>
      </c>
      <c r="G765" s="1" t="s">
        <v>122</v>
      </c>
      <c r="H765" s="1" t="s">
        <v>123</v>
      </c>
      <c r="I765" s="1" t="s">
        <v>124</v>
      </c>
      <c r="J765" s="1" t="s">
        <v>125</v>
      </c>
    </row>
    <row r="766" spans="1:10" x14ac:dyDescent="0.25">
      <c r="A766" s="1" t="s">
        <v>191</v>
      </c>
      <c r="B766" s="1">
        <v>0</v>
      </c>
      <c r="C766" s="1" t="s">
        <v>164</v>
      </c>
      <c r="D766" s="1" t="s">
        <v>150</v>
      </c>
      <c r="E766" s="1" t="s">
        <v>121</v>
      </c>
      <c r="F766" s="1" t="s">
        <v>150</v>
      </c>
      <c r="G766" s="1" t="s">
        <v>122</v>
      </c>
      <c r="H766" s="1" t="s">
        <v>123</v>
      </c>
      <c r="I766" s="1" t="s">
        <v>124</v>
      </c>
      <c r="J766" s="1" t="s">
        <v>125</v>
      </c>
    </row>
    <row r="767" spans="1:10" x14ac:dyDescent="0.25">
      <c r="A767" s="1" t="s">
        <v>191</v>
      </c>
      <c r="B767" s="1">
        <v>0</v>
      </c>
      <c r="C767" s="1" t="s">
        <v>147</v>
      </c>
      <c r="D767" s="1" t="s">
        <v>129</v>
      </c>
      <c r="E767" s="1" t="s">
        <v>121</v>
      </c>
      <c r="F767" s="1" t="s">
        <v>129</v>
      </c>
      <c r="G767" s="1" t="s">
        <v>122</v>
      </c>
      <c r="H767" s="1" t="s">
        <v>123</v>
      </c>
      <c r="I767" s="1" t="s">
        <v>124</v>
      </c>
      <c r="J767" s="1" t="s">
        <v>125</v>
      </c>
    </row>
    <row r="768" spans="1:10" x14ac:dyDescent="0.25">
      <c r="A768" s="1" t="s">
        <v>191</v>
      </c>
      <c r="B768" s="1">
        <v>0</v>
      </c>
      <c r="C768" s="1" t="s">
        <v>147</v>
      </c>
      <c r="D768" s="1" t="s">
        <v>120</v>
      </c>
      <c r="E768" s="1" t="s">
        <v>121</v>
      </c>
      <c r="F768" s="1" t="s">
        <v>120</v>
      </c>
      <c r="G768" s="1" t="s">
        <v>122</v>
      </c>
      <c r="H768" s="1" t="s">
        <v>123</v>
      </c>
      <c r="I768" s="1" t="s">
        <v>124</v>
      </c>
      <c r="J768" s="1" t="s">
        <v>125</v>
      </c>
    </row>
    <row r="769" spans="1:10" x14ac:dyDescent="0.25">
      <c r="A769" s="1" t="s">
        <v>191</v>
      </c>
      <c r="B769" s="1">
        <v>0</v>
      </c>
      <c r="C769" s="1" t="s">
        <v>155</v>
      </c>
      <c r="D769" s="1" t="s">
        <v>120</v>
      </c>
      <c r="E769" s="1" t="s">
        <v>121</v>
      </c>
      <c r="F769" s="1" t="s">
        <v>120</v>
      </c>
      <c r="G769" s="1" t="s">
        <v>122</v>
      </c>
      <c r="H769" s="1" t="s">
        <v>123</v>
      </c>
      <c r="I769" s="1" t="s">
        <v>124</v>
      </c>
      <c r="J769" s="1" t="s">
        <v>125</v>
      </c>
    </row>
    <row r="770" spans="1:10" x14ac:dyDescent="0.25">
      <c r="A770" s="1" t="s">
        <v>192</v>
      </c>
      <c r="B770" s="1">
        <v>0</v>
      </c>
      <c r="C770" s="1" t="s">
        <v>119</v>
      </c>
      <c r="D770" s="1" t="s">
        <v>120</v>
      </c>
      <c r="E770" s="1" t="s">
        <v>121</v>
      </c>
      <c r="F770" s="1" t="s">
        <v>120</v>
      </c>
      <c r="G770" s="1" t="s">
        <v>122</v>
      </c>
      <c r="H770" s="1" t="s">
        <v>123</v>
      </c>
      <c r="I770" s="1" t="s">
        <v>124</v>
      </c>
      <c r="J770" s="1" t="s">
        <v>125</v>
      </c>
    </row>
    <row r="771" spans="1:10" x14ac:dyDescent="0.25">
      <c r="A771" s="1" t="s">
        <v>192</v>
      </c>
      <c r="B771" s="1">
        <v>0</v>
      </c>
      <c r="C771" s="1" t="s">
        <v>126</v>
      </c>
      <c r="D771" s="1" t="s">
        <v>127</v>
      </c>
      <c r="E771" s="1" t="s">
        <v>121</v>
      </c>
      <c r="F771" s="1" t="s">
        <v>127</v>
      </c>
      <c r="G771" s="1" t="s">
        <v>122</v>
      </c>
      <c r="H771" s="1" t="s">
        <v>123</v>
      </c>
      <c r="I771" s="1" t="s">
        <v>124</v>
      </c>
      <c r="J771" s="1" t="s">
        <v>125</v>
      </c>
    </row>
    <row r="772" spans="1:10" x14ac:dyDescent="0.25">
      <c r="A772" s="1" t="s">
        <v>192</v>
      </c>
      <c r="B772" s="1">
        <v>0</v>
      </c>
      <c r="C772" s="1" t="s">
        <v>128</v>
      </c>
      <c r="D772" s="1" t="s">
        <v>129</v>
      </c>
      <c r="E772" s="1" t="s">
        <v>121</v>
      </c>
      <c r="F772" s="1" t="s">
        <v>129</v>
      </c>
      <c r="G772" s="1" t="s">
        <v>122</v>
      </c>
      <c r="H772" s="1" t="s">
        <v>123</v>
      </c>
      <c r="I772" s="1" t="s">
        <v>124</v>
      </c>
      <c r="J772" s="1" t="s">
        <v>125</v>
      </c>
    </row>
    <row r="773" spans="1:10" x14ac:dyDescent="0.25">
      <c r="A773" s="1" t="s">
        <v>192</v>
      </c>
      <c r="B773" s="1">
        <v>0</v>
      </c>
      <c r="C773" s="1" t="s">
        <v>136</v>
      </c>
      <c r="D773" s="1" t="s">
        <v>129</v>
      </c>
      <c r="E773" s="1" t="s">
        <v>121</v>
      </c>
      <c r="F773" s="1" t="s">
        <v>129</v>
      </c>
      <c r="G773" s="1" t="s">
        <v>122</v>
      </c>
      <c r="H773" s="1" t="s">
        <v>123</v>
      </c>
      <c r="I773" s="1" t="s">
        <v>124</v>
      </c>
      <c r="J773" s="1" t="s">
        <v>125</v>
      </c>
    </row>
    <row r="774" spans="1:10" x14ac:dyDescent="0.25">
      <c r="A774" s="1" t="s">
        <v>192</v>
      </c>
      <c r="B774" s="1">
        <v>0</v>
      </c>
      <c r="C774" s="1" t="s">
        <v>139</v>
      </c>
      <c r="D774" s="1" t="s">
        <v>129</v>
      </c>
      <c r="E774" s="1" t="s">
        <v>121</v>
      </c>
      <c r="F774" s="1" t="s">
        <v>129</v>
      </c>
      <c r="G774" s="1" t="s">
        <v>122</v>
      </c>
      <c r="H774" s="1" t="s">
        <v>123</v>
      </c>
      <c r="I774" s="1" t="s">
        <v>124</v>
      </c>
      <c r="J774" s="1" t="s">
        <v>125</v>
      </c>
    </row>
    <row r="775" spans="1:10" x14ac:dyDescent="0.25">
      <c r="A775" s="1" t="s">
        <v>192</v>
      </c>
      <c r="B775" s="1">
        <v>0</v>
      </c>
      <c r="C775" s="1" t="s">
        <v>141</v>
      </c>
      <c r="D775" s="1" t="s">
        <v>129</v>
      </c>
      <c r="E775" s="1" t="s">
        <v>121</v>
      </c>
      <c r="F775" s="1" t="s">
        <v>129</v>
      </c>
      <c r="G775" s="1" t="s">
        <v>122</v>
      </c>
      <c r="H775" s="1" t="s">
        <v>123</v>
      </c>
      <c r="I775" s="1" t="s">
        <v>124</v>
      </c>
      <c r="J775" s="1" t="s">
        <v>125</v>
      </c>
    </row>
    <row r="776" spans="1:10" x14ac:dyDescent="0.25">
      <c r="A776" s="1" t="s">
        <v>192</v>
      </c>
      <c r="B776" s="1">
        <v>0</v>
      </c>
      <c r="C776" s="1" t="s">
        <v>144</v>
      </c>
      <c r="D776" s="1" t="s">
        <v>120</v>
      </c>
      <c r="E776" s="1" t="s">
        <v>121</v>
      </c>
      <c r="F776" s="1" t="s">
        <v>120</v>
      </c>
      <c r="G776" s="1" t="s">
        <v>122</v>
      </c>
      <c r="H776" s="1" t="s">
        <v>123</v>
      </c>
      <c r="I776" s="1" t="s">
        <v>124</v>
      </c>
      <c r="J776" s="1" t="s">
        <v>125</v>
      </c>
    </row>
    <row r="777" spans="1:10" x14ac:dyDescent="0.25">
      <c r="A777" s="1" t="s">
        <v>192</v>
      </c>
      <c r="B777" s="1">
        <v>0</v>
      </c>
      <c r="C777" s="1" t="s">
        <v>145</v>
      </c>
      <c r="D777" s="1" t="s">
        <v>120</v>
      </c>
      <c r="E777" s="1" t="s">
        <v>121</v>
      </c>
      <c r="F777" s="1" t="s">
        <v>120</v>
      </c>
      <c r="G777" s="1" t="s">
        <v>122</v>
      </c>
      <c r="H777" s="1" t="s">
        <v>123</v>
      </c>
      <c r="I777" s="1" t="s">
        <v>124</v>
      </c>
      <c r="J777" s="1" t="s">
        <v>125</v>
      </c>
    </row>
    <row r="778" spans="1:10" x14ac:dyDescent="0.25">
      <c r="A778" s="1" t="s">
        <v>192</v>
      </c>
      <c r="B778" s="1">
        <v>0</v>
      </c>
      <c r="C778" s="1" t="s">
        <v>146</v>
      </c>
      <c r="D778" s="1" t="s">
        <v>120</v>
      </c>
      <c r="E778" s="1" t="s">
        <v>121</v>
      </c>
      <c r="F778" s="1" t="s">
        <v>120</v>
      </c>
      <c r="G778" s="1" t="s">
        <v>122</v>
      </c>
      <c r="H778" s="1" t="s">
        <v>123</v>
      </c>
      <c r="I778" s="1" t="s">
        <v>124</v>
      </c>
      <c r="J778" s="1" t="s">
        <v>125</v>
      </c>
    </row>
    <row r="779" spans="1:10" x14ac:dyDescent="0.25">
      <c r="A779" s="1" t="s">
        <v>192</v>
      </c>
      <c r="B779" s="1">
        <v>0</v>
      </c>
      <c r="C779" s="1" t="s">
        <v>149</v>
      </c>
      <c r="D779" s="1" t="s">
        <v>129</v>
      </c>
      <c r="E779" s="1" t="s">
        <v>121</v>
      </c>
      <c r="F779" s="1" t="s">
        <v>129</v>
      </c>
      <c r="G779" s="1" t="s">
        <v>122</v>
      </c>
      <c r="H779" s="1" t="s">
        <v>123</v>
      </c>
      <c r="I779" s="1" t="s">
        <v>124</v>
      </c>
      <c r="J779" s="1" t="s">
        <v>125</v>
      </c>
    </row>
    <row r="780" spans="1:10" x14ac:dyDescent="0.25">
      <c r="A780" s="1" t="s">
        <v>192</v>
      </c>
      <c r="B780" s="1">
        <v>0</v>
      </c>
      <c r="C780" s="1" t="s">
        <v>143</v>
      </c>
      <c r="D780" s="1" t="s">
        <v>150</v>
      </c>
      <c r="E780" s="1" t="s">
        <v>121</v>
      </c>
      <c r="F780" s="1" t="s">
        <v>150</v>
      </c>
      <c r="G780" s="1" t="s">
        <v>122</v>
      </c>
      <c r="H780" s="1" t="s">
        <v>123</v>
      </c>
      <c r="I780" s="1" t="s">
        <v>124</v>
      </c>
      <c r="J780" s="1" t="s">
        <v>125</v>
      </c>
    </row>
    <row r="781" spans="1:10" x14ac:dyDescent="0.25">
      <c r="A781" s="1" t="s">
        <v>192</v>
      </c>
      <c r="B781" s="1">
        <v>0</v>
      </c>
      <c r="C781" s="1" t="s">
        <v>156</v>
      </c>
      <c r="D781" s="1" t="s">
        <v>120</v>
      </c>
      <c r="E781" s="1" t="s">
        <v>121</v>
      </c>
      <c r="F781" s="1" t="s">
        <v>120</v>
      </c>
      <c r="G781" s="1" t="s">
        <v>122</v>
      </c>
      <c r="H781" s="1" t="s">
        <v>123</v>
      </c>
      <c r="I781" s="1" t="s">
        <v>124</v>
      </c>
      <c r="J781" s="1" t="s">
        <v>125</v>
      </c>
    </row>
    <row r="782" spans="1:10" x14ac:dyDescent="0.25">
      <c r="A782" s="1" t="s">
        <v>192</v>
      </c>
      <c r="B782" s="1">
        <v>0</v>
      </c>
      <c r="C782" s="1" t="s">
        <v>126</v>
      </c>
      <c r="D782" s="1" t="s">
        <v>159</v>
      </c>
      <c r="E782" s="1" t="s">
        <v>121</v>
      </c>
      <c r="F782" s="1" t="s">
        <v>160</v>
      </c>
      <c r="G782" s="1" t="s">
        <v>122</v>
      </c>
      <c r="H782" s="1" t="s">
        <v>123</v>
      </c>
      <c r="I782" s="1" t="s">
        <v>124</v>
      </c>
      <c r="J782" s="1" t="s">
        <v>125</v>
      </c>
    </row>
    <row r="783" spans="1:10" x14ac:dyDescent="0.25">
      <c r="A783" s="1" t="s">
        <v>192</v>
      </c>
      <c r="B783" s="1">
        <v>0</v>
      </c>
      <c r="C783" s="1" t="s">
        <v>155</v>
      </c>
      <c r="D783" s="1" t="s">
        <v>150</v>
      </c>
      <c r="E783" s="1" t="s">
        <v>121</v>
      </c>
      <c r="F783" s="1" t="s">
        <v>150</v>
      </c>
      <c r="G783" s="1" t="s">
        <v>122</v>
      </c>
      <c r="H783" s="1" t="s">
        <v>123</v>
      </c>
      <c r="I783" s="1" t="s">
        <v>124</v>
      </c>
      <c r="J783" s="1" t="s">
        <v>125</v>
      </c>
    </row>
    <row r="784" spans="1:10" x14ac:dyDescent="0.25">
      <c r="A784" s="1" t="s">
        <v>192</v>
      </c>
      <c r="B784" s="1">
        <v>0</v>
      </c>
      <c r="C784" s="1" t="s">
        <v>145</v>
      </c>
      <c r="D784" s="1" t="s">
        <v>163</v>
      </c>
      <c r="E784" s="1" t="s">
        <v>121</v>
      </c>
      <c r="F784" s="1" t="s">
        <v>163</v>
      </c>
      <c r="G784" s="1" t="s">
        <v>122</v>
      </c>
      <c r="H784" s="1" t="s">
        <v>123</v>
      </c>
      <c r="I784" s="1" t="s">
        <v>124</v>
      </c>
      <c r="J784" s="1" t="s">
        <v>125</v>
      </c>
    </row>
    <row r="785" spans="1:10" x14ac:dyDescent="0.25">
      <c r="A785" s="1" t="s">
        <v>192</v>
      </c>
      <c r="B785" s="1">
        <v>0</v>
      </c>
      <c r="C785" s="1" t="s">
        <v>126</v>
      </c>
      <c r="D785" s="1" t="s">
        <v>166</v>
      </c>
      <c r="E785" s="1" t="s">
        <v>121</v>
      </c>
      <c r="F785" s="1" t="s">
        <v>167</v>
      </c>
      <c r="G785" s="1" t="s">
        <v>122</v>
      </c>
      <c r="H785" s="1" t="s">
        <v>123</v>
      </c>
      <c r="I785" s="1" t="s">
        <v>124</v>
      </c>
      <c r="J785" s="1" t="s">
        <v>125</v>
      </c>
    </row>
    <row r="786" spans="1:10" x14ac:dyDescent="0.25">
      <c r="A786" s="1" t="s">
        <v>192</v>
      </c>
      <c r="B786" s="1">
        <v>0</v>
      </c>
      <c r="C786" s="1" t="s">
        <v>168</v>
      </c>
      <c r="D786" s="1" t="s">
        <v>129</v>
      </c>
      <c r="E786" s="1" t="s">
        <v>121</v>
      </c>
      <c r="F786" s="1" t="s">
        <v>129</v>
      </c>
      <c r="G786" s="1" t="s">
        <v>122</v>
      </c>
      <c r="H786" s="1" t="s">
        <v>123</v>
      </c>
      <c r="I786" s="1" t="s">
        <v>124</v>
      </c>
      <c r="J786" s="1" t="s">
        <v>125</v>
      </c>
    </row>
    <row r="787" spans="1:10" x14ac:dyDescent="0.25">
      <c r="A787" s="1" t="s">
        <v>192</v>
      </c>
      <c r="B787" s="1">
        <v>0</v>
      </c>
      <c r="C787" s="1" t="s">
        <v>169</v>
      </c>
      <c r="D787" s="1" t="s">
        <v>129</v>
      </c>
      <c r="E787" s="1" t="s">
        <v>121</v>
      </c>
      <c r="F787" s="1" t="s">
        <v>129</v>
      </c>
      <c r="G787" s="1" t="s">
        <v>122</v>
      </c>
      <c r="H787" s="1" t="s">
        <v>123</v>
      </c>
      <c r="I787" s="1" t="s">
        <v>124</v>
      </c>
      <c r="J787" s="1" t="s">
        <v>125</v>
      </c>
    </row>
    <row r="788" spans="1:10" x14ac:dyDescent="0.25">
      <c r="A788" s="1" t="s">
        <v>192</v>
      </c>
      <c r="B788" s="1">
        <v>0</v>
      </c>
      <c r="C788" s="1" t="s">
        <v>155</v>
      </c>
      <c r="D788" s="1" t="s">
        <v>163</v>
      </c>
      <c r="E788" s="1" t="s">
        <v>121</v>
      </c>
      <c r="F788" s="1" t="s">
        <v>163</v>
      </c>
      <c r="G788" s="1" t="s">
        <v>122</v>
      </c>
      <c r="H788" s="1" t="s">
        <v>123</v>
      </c>
      <c r="I788" s="1" t="s">
        <v>124</v>
      </c>
      <c r="J788" s="1" t="s">
        <v>125</v>
      </c>
    </row>
    <row r="789" spans="1:10" x14ac:dyDescent="0.25">
      <c r="A789" s="1" t="s">
        <v>192</v>
      </c>
      <c r="B789" s="1">
        <v>0</v>
      </c>
      <c r="C789" s="1" t="s">
        <v>158</v>
      </c>
      <c r="D789" s="1" t="s">
        <v>129</v>
      </c>
      <c r="E789" s="1" t="s">
        <v>121</v>
      </c>
      <c r="F789" s="1" t="s">
        <v>129</v>
      </c>
      <c r="G789" s="1" t="s">
        <v>122</v>
      </c>
      <c r="H789" s="1" t="s">
        <v>123</v>
      </c>
      <c r="I789" s="1" t="s">
        <v>124</v>
      </c>
      <c r="J789" s="1" t="s">
        <v>125</v>
      </c>
    </row>
    <row r="790" spans="1:10" x14ac:dyDescent="0.25">
      <c r="A790" s="1" t="s">
        <v>192</v>
      </c>
      <c r="B790" s="1">
        <v>0</v>
      </c>
      <c r="C790" s="1" t="s">
        <v>146</v>
      </c>
      <c r="D790" s="1" t="s">
        <v>163</v>
      </c>
      <c r="E790" s="1" t="s">
        <v>121</v>
      </c>
      <c r="F790" s="1" t="s">
        <v>163</v>
      </c>
      <c r="G790" s="1" t="s">
        <v>122</v>
      </c>
      <c r="H790" s="1" t="s">
        <v>123</v>
      </c>
      <c r="I790" s="1" t="s">
        <v>124</v>
      </c>
      <c r="J790" s="1" t="s">
        <v>125</v>
      </c>
    </row>
    <row r="791" spans="1:10" x14ac:dyDescent="0.25">
      <c r="A791" s="1" t="s">
        <v>192</v>
      </c>
      <c r="B791" s="1">
        <v>0</v>
      </c>
      <c r="C791" s="1" t="s">
        <v>140</v>
      </c>
      <c r="D791" s="1" t="s">
        <v>120</v>
      </c>
      <c r="E791" s="1" t="s">
        <v>121</v>
      </c>
      <c r="F791" s="1" t="s">
        <v>120</v>
      </c>
      <c r="G791" s="1" t="s">
        <v>122</v>
      </c>
      <c r="H791" s="1" t="s">
        <v>123</v>
      </c>
      <c r="I791" s="1" t="s">
        <v>124</v>
      </c>
      <c r="J791" s="1" t="s">
        <v>125</v>
      </c>
    </row>
    <row r="792" spans="1:10" x14ac:dyDescent="0.25">
      <c r="A792" s="1" t="s">
        <v>192</v>
      </c>
      <c r="B792" s="1">
        <v>0</v>
      </c>
      <c r="C792" s="1" t="s">
        <v>157</v>
      </c>
      <c r="D792" s="1" t="s">
        <v>150</v>
      </c>
      <c r="E792" s="1" t="s">
        <v>121</v>
      </c>
      <c r="F792" s="1" t="s">
        <v>150</v>
      </c>
      <c r="G792" s="1" t="s">
        <v>122</v>
      </c>
      <c r="H792" s="1" t="s">
        <v>123</v>
      </c>
      <c r="I792" s="1" t="s">
        <v>124</v>
      </c>
      <c r="J792" s="1" t="s">
        <v>125</v>
      </c>
    </row>
    <row r="793" spans="1:10" x14ac:dyDescent="0.25">
      <c r="A793" s="1" t="s">
        <v>192</v>
      </c>
      <c r="B793" s="1">
        <v>0</v>
      </c>
      <c r="C793" s="1" t="s">
        <v>139</v>
      </c>
      <c r="D793" s="1" t="s">
        <v>120</v>
      </c>
      <c r="E793" s="1" t="s">
        <v>121</v>
      </c>
      <c r="F793" s="1" t="s">
        <v>120</v>
      </c>
      <c r="G793" s="1" t="s">
        <v>122</v>
      </c>
      <c r="H793" s="1" t="s">
        <v>123</v>
      </c>
      <c r="I793" s="1" t="s">
        <v>124</v>
      </c>
      <c r="J793" s="1" t="s">
        <v>125</v>
      </c>
    </row>
    <row r="794" spans="1:10" x14ac:dyDescent="0.25">
      <c r="A794" s="1" t="s">
        <v>192</v>
      </c>
      <c r="B794" s="1">
        <v>0</v>
      </c>
      <c r="C794" s="1" t="s">
        <v>137</v>
      </c>
      <c r="D794" s="1" t="s">
        <v>150</v>
      </c>
      <c r="E794" s="1" t="s">
        <v>121</v>
      </c>
      <c r="F794" s="1" t="s">
        <v>150</v>
      </c>
      <c r="G794" s="1" t="s">
        <v>122</v>
      </c>
      <c r="H794" s="1" t="s">
        <v>123</v>
      </c>
      <c r="I794" s="1" t="s">
        <v>124</v>
      </c>
      <c r="J794" s="1" t="s">
        <v>125</v>
      </c>
    </row>
    <row r="795" spans="1:10" x14ac:dyDescent="0.25">
      <c r="A795" s="1" t="s">
        <v>192</v>
      </c>
      <c r="B795" s="1">
        <v>0</v>
      </c>
      <c r="C795" s="1" t="s">
        <v>136</v>
      </c>
      <c r="D795" s="1" t="s">
        <v>150</v>
      </c>
      <c r="E795" s="1" t="s">
        <v>121</v>
      </c>
      <c r="F795" s="1" t="s">
        <v>150</v>
      </c>
      <c r="G795" s="1" t="s">
        <v>122</v>
      </c>
      <c r="H795" s="1" t="s">
        <v>123</v>
      </c>
      <c r="I795" s="1" t="s">
        <v>124</v>
      </c>
      <c r="J795" s="1" t="s">
        <v>125</v>
      </c>
    </row>
    <row r="796" spans="1:10" x14ac:dyDescent="0.25">
      <c r="A796" s="1" t="s">
        <v>192</v>
      </c>
      <c r="B796" s="1">
        <v>0</v>
      </c>
      <c r="C796" s="1" t="s">
        <v>171</v>
      </c>
      <c r="D796" s="1" t="s">
        <v>150</v>
      </c>
      <c r="E796" s="1" t="s">
        <v>121</v>
      </c>
      <c r="F796" s="1" t="s">
        <v>150</v>
      </c>
      <c r="G796" s="1" t="s">
        <v>122</v>
      </c>
      <c r="H796" s="1" t="s">
        <v>123</v>
      </c>
      <c r="I796" s="1" t="s">
        <v>124</v>
      </c>
      <c r="J796" s="1" t="s">
        <v>125</v>
      </c>
    </row>
    <row r="797" spans="1:10" x14ac:dyDescent="0.25">
      <c r="A797" s="1" t="s">
        <v>192</v>
      </c>
      <c r="B797" s="1">
        <v>0</v>
      </c>
      <c r="C797" s="1" t="s">
        <v>146</v>
      </c>
      <c r="D797" s="1" t="s">
        <v>150</v>
      </c>
      <c r="E797" s="1" t="s">
        <v>121</v>
      </c>
      <c r="F797" s="1" t="s">
        <v>150</v>
      </c>
      <c r="G797" s="1" t="s">
        <v>122</v>
      </c>
      <c r="H797" s="1" t="s">
        <v>123</v>
      </c>
      <c r="I797" s="1" t="s">
        <v>124</v>
      </c>
      <c r="J797" s="1" t="s">
        <v>125</v>
      </c>
    </row>
    <row r="798" spans="1:10" x14ac:dyDescent="0.25">
      <c r="A798" s="1" t="s">
        <v>192</v>
      </c>
      <c r="B798" s="1">
        <v>0</v>
      </c>
      <c r="C798" s="1" t="s">
        <v>156</v>
      </c>
      <c r="D798" s="1" t="s">
        <v>150</v>
      </c>
      <c r="E798" s="1" t="s">
        <v>121</v>
      </c>
      <c r="F798" s="1" t="s">
        <v>150</v>
      </c>
      <c r="G798" s="1" t="s">
        <v>122</v>
      </c>
      <c r="H798" s="1" t="s">
        <v>123</v>
      </c>
      <c r="I798" s="1" t="s">
        <v>124</v>
      </c>
      <c r="J798" s="1" t="s">
        <v>125</v>
      </c>
    </row>
    <row r="799" spans="1:10" x14ac:dyDescent="0.25">
      <c r="A799" s="1" t="s">
        <v>192</v>
      </c>
      <c r="B799" s="1">
        <v>0</v>
      </c>
      <c r="C799" s="1" t="s">
        <v>164</v>
      </c>
      <c r="D799" s="1" t="s">
        <v>120</v>
      </c>
      <c r="E799" s="1" t="s">
        <v>121</v>
      </c>
      <c r="F799" s="1" t="s">
        <v>120</v>
      </c>
      <c r="G799" s="1" t="s">
        <v>122</v>
      </c>
      <c r="H799" s="1" t="s">
        <v>123</v>
      </c>
      <c r="I799" s="1" t="s">
        <v>124</v>
      </c>
      <c r="J799" s="1" t="s">
        <v>125</v>
      </c>
    </row>
    <row r="800" spans="1:10" x14ac:dyDescent="0.25">
      <c r="A800" s="1" t="s">
        <v>192</v>
      </c>
      <c r="B800" s="1">
        <v>0</v>
      </c>
      <c r="C800" s="1" t="s">
        <v>144</v>
      </c>
      <c r="D800" s="1" t="s">
        <v>150</v>
      </c>
      <c r="E800" s="1" t="s">
        <v>121</v>
      </c>
      <c r="F800" s="1" t="s">
        <v>150</v>
      </c>
      <c r="G800" s="1" t="s">
        <v>122</v>
      </c>
      <c r="H800" s="1" t="s">
        <v>123</v>
      </c>
      <c r="I800" s="1" t="s">
        <v>124</v>
      </c>
      <c r="J800" s="1" t="s">
        <v>125</v>
      </c>
    </row>
    <row r="801" spans="1:10" x14ac:dyDescent="0.25">
      <c r="A801" s="1" t="s">
        <v>192</v>
      </c>
      <c r="B801" s="1">
        <v>0</v>
      </c>
      <c r="C801" s="1" t="s">
        <v>157</v>
      </c>
      <c r="D801" s="1" t="s">
        <v>129</v>
      </c>
      <c r="E801" s="1" t="s">
        <v>121</v>
      </c>
      <c r="F801" s="1" t="s">
        <v>129</v>
      </c>
      <c r="G801" s="1" t="s">
        <v>122</v>
      </c>
      <c r="H801" s="1" t="s">
        <v>123</v>
      </c>
      <c r="I801" s="1" t="s">
        <v>124</v>
      </c>
      <c r="J801" s="1" t="s">
        <v>125</v>
      </c>
    </row>
    <row r="802" spans="1:10" x14ac:dyDescent="0.25">
      <c r="A802" s="1" t="s">
        <v>192</v>
      </c>
      <c r="B802" s="1">
        <v>0</v>
      </c>
      <c r="C802" s="1" t="s">
        <v>130</v>
      </c>
      <c r="D802" s="1" t="s">
        <v>163</v>
      </c>
      <c r="E802" s="1" t="s">
        <v>121</v>
      </c>
      <c r="F802" s="1" t="s">
        <v>163</v>
      </c>
      <c r="G802" s="1" t="s">
        <v>122</v>
      </c>
      <c r="H802" s="1" t="s">
        <v>123</v>
      </c>
      <c r="I802" s="1" t="s">
        <v>124</v>
      </c>
      <c r="J802" s="1" t="s">
        <v>125</v>
      </c>
    </row>
    <row r="803" spans="1:10" x14ac:dyDescent="0.25">
      <c r="A803" s="1" t="s">
        <v>192</v>
      </c>
      <c r="B803" s="1">
        <v>0</v>
      </c>
      <c r="C803" s="1" t="s">
        <v>155</v>
      </c>
      <c r="D803" s="1" t="s">
        <v>129</v>
      </c>
      <c r="E803" s="1" t="s">
        <v>121</v>
      </c>
      <c r="F803" s="1" t="s">
        <v>129</v>
      </c>
      <c r="G803" s="1" t="s">
        <v>122</v>
      </c>
      <c r="H803" s="1" t="s">
        <v>123</v>
      </c>
      <c r="I803" s="1" t="s">
        <v>124</v>
      </c>
      <c r="J803" s="1" t="s">
        <v>125</v>
      </c>
    </row>
    <row r="804" spans="1:10" x14ac:dyDescent="0.25">
      <c r="A804" s="1" t="s">
        <v>192</v>
      </c>
      <c r="B804" s="1">
        <v>0</v>
      </c>
      <c r="C804" s="1" t="s">
        <v>144</v>
      </c>
      <c r="D804" s="1" t="s">
        <v>129</v>
      </c>
      <c r="E804" s="1" t="s">
        <v>121</v>
      </c>
      <c r="F804" s="1" t="s">
        <v>129</v>
      </c>
      <c r="G804" s="1" t="s">
        <v>122</v>
      </c>
      <c r="H804" s="1" t="s">
        <v>123</v>
      </c>
      <c r="I804" s="1" t="s">
        <v>124</v>
      </c>
      <c r="J804" s="1" t="s">
        <v>125</v>
      </c>
    </row>
    <row r="805" spans="1:10" x14ac:dyDescent="0.25">
      <c r="A805" s="1" t="s">
        <v>192</v>
      </c>
      <c r="B805" s="1">
        <v>0</v>
      </c>
      <c r="C805" s="1" t="s">
        <v>126</v>
      </c>
      <c r="D805" s="1" t="s">
        <v>174</v>
      </c>
      <c r="E805" s="1" t="s">
        <v>121</v>
      </c>
      <c r="F805" s="1" t="s">
        <v>175</v>
      </c>
      <c r="G805" s="1" t="s">
        <v>122</v>
      </c>
      <c r="H805" s="1" t="s">
        <v>123</v>
      </c>
      <c r="I805" s="1" t="s">
        <v>124</v>
      </c>
      <c r="J805" s="1" t="s">
        <v>125</v>
      </c>
    </row>
    <row r="806" spans="1:10" x14ac:dyDescent="0.25">
      <c r="A806" s="1" t="s">
        <v>192</v>
      </c>
      <c r="B806" s="1">
        <v>0</v>
      </c>
      <c r="C806" s="1" t="s">
        <v>176</v>
      </c>
      <c r="D806" s="1" t="s">
        <v>129</v>
      </c>
      <c r="E806" s="1" t="s">
        <v>121</v>
      </c>
      <c r="F806" s="1" t="s">
        <v>129</v>
      </c>
      <c r="G806" s="1" t="s">
        <v>122</v>
      </c>
      <c r="H806" s="1" t="s">
        <v>123</v>
      </c>
      <c r="I806" s="1" t="s">
        <v>124</v>
      </c>
      <c r="J806" s="1" t="s">
        <v>125</v>
      </c>
    </row>
    <row r="807" spans="1:10" x14ac:dyDescent="0.25">
      <c r="A807" s="1" t="s">
        <v>192</v>
      </c>
      <c r="B807" s="1">
        <v>0</v>
      </c>
      <c r="C807" s="1" t="s">
        <v>158</v>
      </c>
      <c r="D807" s="1" t="s">
        <v>150</v>
      </c>
      <c r="E807" s="1" t="s">
        <v>121</v>
      </c>
      <c r="F807" s="1" t="s">
        <v>150</v>
      </c>
      <c r="G807" s="1" t="s">
        <v>122</v>
      </c>
      <c r="H807" s="1" t="s">
        <v>123</v>
      </c>
      <c r="I807" s="1" t="s">
        <v>124</v>
      </c>
      <c r="J807" s="1" t="s">
        <v>125</v>
      </c>
    </row>
    <row r="808" spans="1:10" x14ac:dyDescent="0.25">
      <c r="A808" s="1" t="s">
        <v>192</v>
      </c>
      <c r="B808" s="1">
        <v>0</v>
      </c>
      <c r="C808" s="1" t="s">
        <v>161</v>
      </c>
      <c r="D808" s="1" t="s">
        <v>150</v>
      </c>
      <c r="E808" s="1" t="s">
        <v>121</v>
      </c>
      <c r="F808" s="1" t="s">
        <v>150</v>
      </c>
      <c r="G808" s="1" t="s">
        <v>122</v>
      </c>
      <c r="H808" s="1" t="s">
        <v>123</v>
      </c>
      <c r="I808" s="1" t="s">
        <v>124</v>
      </c>
      <c r="J808" s="1" t="s">
        <v>125</v>
      </c>
    </row>
    <row r="809" spans="1:10" x14ac:dyDescent="0.25">
      <c r="A809" s="1" t="s">
        <v>192</v>
      </c>
      <c r="B809" s="1">
        <v>0</v>
      </c>
      <c r="C809" s="1" t="s">
        <v>147</v>
      </c>
      <c r="D809" s="1" t="s">
        <v>150</v>
      </c>
      <c r="E809" s="1" t="s">
        <v>121</v>
      </c>
      <c r="F809" s="1" t="s">
        <v>150</v>
      </c>
      <c r="G809" s="1" t="s">
        <v>122</v>
      </c>
      <c r="H809" s="1" t="s">
        <v>123</v>
      </c>
      <c r="I809" s="1" t="s">
        <v>124</v>
      </c>
      <c r="J809" s="1" t="s">
        <v>125</v>
      </c>
    </row>
    <row r="810" spans="1:10" x14ac:dyDescent="0.25">
      <c r="A810" s="1" t="s">
        <v>192</v>
      </c>
      <c r="B810" s="1">
        <v>0</v>
      </c>
      <c r="C810" s="1" t="s">
        <v>130</v>
      </c>
      <c r="D810" s="1" t="s">
        <v>150</v>
      </c>
      <c r="E810" s="1" t="s">
        <v>121</v>
      </c>
      <c r="F810" s="1" t="s">
        <v>150</v>
      </c>
      <c r="G810" s="1" t="s">
        <v>122</v>
      </c>
      <c r="H810" s="1" t="s">
        <v>123</v>
      </c>
      <c r="I810" s="1" t="s">
        <v>124</v>
      </c>
      <c r="J810" s="1" t="s">
        <v>125</v>
      </c>
    </row>
    <row r="811" spans="1:10" x14ac:dyDescent="0.25">
      <c r="A811" s="1" t="s">
        <v>192</v>
      </c>
      <c r="B811" s="1">
        <v>0</v>
      </c>
      <c r="C811" s="1" t="s">
        <v>136</v>
      </c>
      <c r="D811" s="1" t="s">
        <v>120</v>
      </c>
      <c r="E811" s="1" t="s">
        <v>121</v>
      </c>
      <c r="F811" s="1" t="s">
        <v>120</v>
      </c>
      <c r="G811" s="1" t="s">
        <v>122</v>
      </c>
      <c r="H811" s="1" t="s">
        <v>123</v>
      </c>
      <c r="I811" s="1" t="s">
        <v>124</v>
      </c>
      <c r="J811" s="1" t="s">
        <v>125</v>
      </c>
    </row>
    <row r="812" spans="1:10" x14ac:dyDescent="0.25">
      <c r="A812" s="1" t="s">
        <v>192</v>
      </c>
      <c r="B812" s="1">
        <v>0</v>
      </c>
      <c r="C812" s="1" t="s">
        <v>130</v>
      </c>
      <c r="D812" s="1" t="s">
        <v>120</v>
      </c>
      <c r="E812" s="1" t="s">
        <v>121</v>
      </c>
      <c r="F812" s="1" t="s">
        <v>120</v>
      </c>
      <c r="G812" s="1" t="s">
        <v>122</v>
      </c>
      <c r="H812" s="1" t="s">
        <v>123</v>
      </c>
      <c r="I812" s="1" t="s">
        <v>124</v>
      </c>
      <c r="J812" s="1" t="s">
        <v>125</v>
      </c>
    </row>
    <row r="813" spans="1:10" x14ac:dyDescent="0.25">
      <c r="A813" s="1" t="s">
        <v>192</v>
      </c>
      <c r="B813" s="1">
        <v>0</v>
      </c>
      <c r="C813" s="1" t="s">
        <v>119</v>
      </c>
      <c r="D813" s="1" t="s">
        <v>129</v>
      </c>
      <c r="E813" s="1" t="s">
        <v>121</v>
      </c>
      <c r="F813" s="1" t="s">
        <v>129</v>
      </c>
      <c r="G813" s="1" t="s">
        <v>122</v>
      </c>
      <c r="H813" s="1" t="s">
        <v>123</v>
      </c>
      <c r="I813" s="1" t="s">
        <v>124</v>
      </c>
      <c r="J813" s="1" t="s">
        <v>125</v>
      </c>
    </row>
    <row r="814" spans="1:10" x14ac:dyDescent="0.25">
      <c r="A814" s="1" t="s">
        <v>192</v>
      </c>
      <c r="B814" s="1">
        <v>0</v>
      </c>
      <c r="C814" s="1" t="s">
        <v>161</v>
      </c>
      <c r="D814" s="1" t="s">
        <v>120</v>
      </c>
      <c r="E814" s="1" t="s">
        <v>121</v>
      </c>
      <c r="F814" s="1" t="s">
        <v>120</v>
      </c>
      <c r="G814" s="1" t="s">
        <v>122</v>
      </c>
      <c r="H814" s="1" t="s">
        <v>123</v>
      </c>
      <c r="I814" s="1" t="s">
        <v>124</v>
      </c>
      <c r="J814" s="1" t="s">
        <v>125</v>
      </c>
    </row>
    <row r="815" spans="1:10" x14ac:dyDescent="0.25">
      <c r="A815" s="1" t="s">
        <v>192</v>
      </c>
      <c r="B815" s="1">
        <v>0</v>
      </c>
      <c r="C815" s="1" t="s">
        <v>165</v>
      </c>
      <c r="D815" s="1" t="s">
        <v>120</v>
      </c>
      <c r="E815" s="1" t="s">
        <v>121</v>
      </c>
      <c r="F815" s="1" t="s">
        <v>120</v>
      </c>
      <c r="G815" s="1" t="s">
        <v>122</v>
      </c>
      <c r="H815" s="1" t="s">
        <v>123</v>
      </c>
      <c r="I815" s="1" t="s">
        <v>124</v>
      </c>
      <c r="J815" s="1" t="s">
        <v>125</v>
      </c>
    </row>
    <row r="816" spans="1:10" x14ac:dyDescent="0.25">
      <c r="A816" s="1" t="s">
        <v>192</v>
      </c>
      <c r="B816" s="1">
        <v>0</v>
      </c>
      <c r="C816" s="1" t="s">
        <v>177</v>
      </c>
      <c r="D816" s="1" t="s">
        <v>129</v>
      </c>
      <c r="E816" s="1" t="s">
        <v>121</v>
      </c>
      <c r="F816" s="1" t="s">
        <v>129</v>
      </c>
      <c r="G816" s="1" t="s">
        <v>122</v>
      </c>
      <c r="H816" s="1" t="s">
        <v>123</v>
      </c>
      <c r="I816" s="1" t="s">
        <v>124</v>
      </c>
      <c r="J816" s="1" t="s">
        <v>125</v>
      </c>
    </row>
    <row r="817" spans="1:10" x14ac:dyDescent="0.25">
      <c r="A817" s="1" t="s">
        <v>192</v>
      </c>
      <c r="B817" s="1">
        <v>0</v>
      </c>
      <c r="C817" s="1" t="s">
        <v>165</v>
      </c>
      <c r="D817" s="1" t="s">
        <v>150</v>
      </c>
      <c r="E817" s="1" t="s">
        <v>121</v>
      </c>
      <c r="F817" s="1" t="s">
        <v>150</v>
      </c>
      <c r="G817" s="1" t="s">
        <v>122</v>
      </c>
      <c r="H817" s="1" t="s">
        <v>123</v>
      </c>
      <c r="I817" s="1" t="s">
        <v>124</v>
      </c>
      <c r="J817" s="1" t="s">
        <v>125</v>
      </c>
    </row>
    <row r="818" spans="1:10" x14ac:dyDescent="0.25">
      <c r="A818" s="1" t="s">
        <v>192</v>
      </c>
      <c r="B818" s="1">
        <v>0</v>
      </c>
      <c r="C818" s="1" t="s">
        <v>173</v>
      </c>
      <c r="D818" s="1" t="s">
        <v>150</v>
      </c>
      <c r="E818" s="1" t="s">
        <v>121</v>
      </c>
      <c r="F818" s="1" t="s">
        <v>150</v>
      </c>
      <c r="G818" s="1" t="s">
        <v>122</v>
      </c>
      <c r="H818" s="1" t="s">
        <v>123</v>
      </c>
      <c r="I818" s="1" t="s">
        <v>124</v>
      </c>
      <c r="J818" s="1" t="s">
        <v>125</v>
      </c>
    </row>
    <row r="819" spans="1:10" x14ac:dyDescent="0.25">
      <c r="A819" s="1" t="s">
        <v>192</v>
      </c>
      <c r="B819" s="1">
        <v>0</v>
      </c>
      <c r="C819" s="1" t="s">
        <v>153</v>
      </c>
      <c r="D819" s="1" t="s">
        <v>129</v>
      </c>
      <c r="E819" s="1" t="s">
        <v>121</v>
      </c>
      <c r="F819" s="1" t="s">
        <v>129</v>
      </c>
      <c r="G819" s="1" t="s">
        <v>122</v>
      </c>
      <c r="H819" s="1" t="s">
        <v>123</v>
      </c>
      <c r="I819" s="1" t="s">
        <v>124</v>
      </c>
      <c r="J819" s="1" t="s">
        <v>125</v>
      </c>
    </row>
    <row r="820" spans="1:10" x14ac:dyDescent="0.25">
      <c r="A820" s="1" t="s">
        <v>192</v>
      </c>
      <c r="B820" s="1">
        <v>0</v>
      </c>
      <c r="C820" s="1" t="s">
        <v>126</v>
      </c>
      <c r="D820" s="1" t="s">
        <v>178</v>
      </c>
      <c r="E820" s="1" t="s">
        <v>121</v>
      </c>
      <c r="F820" s="1" t="s">
        <v>179</v>
      </c>
      <c r="G820" s="1" t="s">
        <v>122</v>
      </c>
      <c r="H820" s="1" t="s">
        <v>123</v>
      </c>
      <c r="I820" s="1" t="s">
        <v>124</v>
      </c>
      <c r="J820" s="1" t="s">
        <v>125</v>
      </c>
    </row>
    <row r="821" spans="1:10" x14ac:dyDescent="0.25">
      <c r="A821" s="1" t="s">
        <v>192</v>
      </c>
      <c r="B821" s="1">
        <v>0</v>
      </c>
      <c r="C821" s="1" t="s">
        <v>157</v>
      </c>
      <c r="D821" s="1" t="s">
        <v>120</v>
      </c>
      <c r="E821" s="1" t="s">
        <v>121</v>
      </c>
      <c r="F821" s="1" t="s">
        <v>120</v>
      </c>
      <c r="G821" s="1" t="s">
        <v>122</v>
      </c>
      <c r="H821" s="1" t="s">
        <v>123</v>
      </c>
      <c r="I821" s="1" t="s">
        <v>124</v>
      </c>
      <c r="J821" s="1" t="s">
        <v>125</v>
      </c>
    </row>
    <row r="822" spans="1:10" x14ac:dyDescent="0.25">
      <c r="A822" s="1" t="s">
        <v>192</v>
      </c>
      <c r="B822" s="1">
        <v>0</v>
      </c>
      <c r="C822" s="1" t="s">
        <v>154</v>
      </c>
      <c r="D822" s="1" t="s">
        <v>129</v>
      </c>
      <c r="E822" s="1" t="s">
        <v>121</v>
      </c>
      <c r="F822" s="1" t="s">
        <v>129</v>
      </c>
      <c r="G822" s="1" t="s">
        <v>122</v>
      </c>
      <c r="H822" s="1" t="s">
        <v>123</v>
      </c>
      <c r="I822" s="1" t="s">
        <v>124</v>
      </c>
      <c r="J822" s="1" t="s">
        <v>125</v>
      </c>
    </row>
    <row r="823" spans="1:10" x14ac:dyDescent="0.25">
      <c r="A823" s="1" t="s">
        <v>192</v>
      </c>
      <c r="B823" s="1">
        <v>0</v>
      </c>
      <c r="C823" s="1" t="s">
        <v>165</v>
      </c>
      <c r="D823" s="1" t="s">
        <v>163</v>
      </c>
      <c r="E823" s="1" t="s">
        <v>121</v>
      </c>
      <c r="F823" s="1" t="s">
        <v>163</v>
      </c>
      <c r="G823" s="1" t="s">
        <v>122</v>
      </c>
      <c r="H823" s="1" t="s">
        <v>123</v>
      </c>
      <c r="I823" s="1" t="s">
        <v>124</v>
      </c>
      <c r="J823" s="1" t="s">
        <v>125</v>
      </c>
    </row>
    <row r="824" spans="1:10" x14ac:dyDescent="0.25">
      <c r="A824" s="1" t="s">
        <v>192</v>
      </c>
      <c r="B824" s="1">
        <v>0</v>
      </c>
      <c r="C824" s="1" t="s">
        <v>140</v>
      </c>
      <c r="D824" s="1" t="s">
        <v>150</v>
      </c>
      <c r="E824" s="1" t="s">
        <v>121</v>
      </c>
      <c r="F824" s="1" t="s">
        <v>150</v>
      </c>
      <c r="G824" s="1" t="s">
        <v>122</v>
      </c>
      <c r="H824" s="1" t="s">
        <v>123</v>
      </c>
      <c r="I824" s="1" t="s">
        <v>124</v>
      </c>
      <c r="J824" s="1" t="s">
        <v>125</v>
      </c>
    </row>
    <row r="825" spans="1:10" x14ac:dyDescent="0.25">
      <c r="A825" s="1" t="s">
        <v>192</v>
      </c>
      <c r="B825" s="1">
        <v>0</v>
      </c>
      <c r="C825" s="1" t="s">
        <v>173</v>
      </c>
      <c r="D825" s="1" t="s">
        <v>129</v>
      </c>
      <c r="E825" s="1" t="s">
        <v>121</v>
      </c>
      <c r="F825" s="1" t="s">
        <v>129</v>
      </c>
      <c r="G825" s="1" t="s">
        <v>122</v>
      </c>
      <c r="H825" s="1" t="s">
        <v>123</v>
      </c>
      <c r="I825" s="1" t="s">
        <v>124</v>
      </c>
      <c r="J825" s="1" t="s">
        <v>125</v>
      </c>
    </row>
    <row r="826" spans="1:10" x14ac:dyDescent="0.25">
      <c r="A826" s="1" t="s">
        <v>192</v>
      </c>
      <c r="B826" s="1">
        <v>0</v>
      </c>
      <c r="C826" s="1" t="s">
        <v>180</v>
      </c>
      <c r="D826" s="1" t="s">
        <v>129</v>
      </c>
      <c r="E826" s="1" t="s">
        <v>121</v>
      </c>
      <c r="F826" s="1" t="s">
        <v>129</v>
      </c>
      <c r="G826" s="1" t="s">
        <v>122</v>
      </c>
      <c r="H826" s="1" t="s">
        <v>123</v>
      </c>
      <c r="I826" s="1" t="s">
        <v>124</v>
      </c>
      <c r="J826" s="1" t="s">
        <v>125</v>
      </c>
    </row>
    <row r="827" spans="1:10" x14ac:dyDescent="0.25">
      <c r="A827" s="1" t="s">
        <v>192</v>
      </c>
      <c r="B827" s="1">
        <v>0</v>
      </c>
      <c r="C827" s="1" t="s">
        <v>148</v>
      </c>
      <c r="D827" s="1" t="s">
        <v>129</v>
      </c>
      <c r="E827" s="1" t="s">
        <v>121</v>
      </c>
      <c r="F827" s="1" t="s">
        <v>129</v>
      </c>
      <c r="G827" s="1" t="s">
        <v>122</v>
      </c>
      <c r="H827" s="1" t="s">
        <v>123</v>
      </c>
      <c r="I827" s="1" t="s">
        <v>124</v>
      </c>
      <c r="J827" s="1" t="s">
        <v>125</v>
      </c>
    </row>
    <row r="828" spans="1:10" x14ac:dyDescent="0.25">
      <c r="A828" s="1" t="s">
        <v>192</v>
      </c>
      <c r="B828" s="1">
        <v>0</v>
      </c>
      <c r="C828" s="1" t="s">
        <v>172</v>
      </c>
      <c r="D828" s="1" t="s">
        <v>129</v>
      </c>
      <c r="E828" s="1" t="s">
        <v>121</v>
      </c>
      <c r="F828" s="1" t="s">
        <v>129</v>
      </c>
      <c r="G828" s="1" t="s">
        <v>122</v>
      </c>
      <c r="H828" s="1" t="s">
        <v>123</v>
      </c>
      <c r="I828" s="1" t="s">
        <v>124</v>
      </c>
      <c r="J828" s="1" t="s">
        <v>125</v>
      </c>
    </row>
    <row r="829" spans="1:10" x14ac:dyDescent="0.25">
      <c r="A829" s="1" t="s">
        <v>192</v>
      </c>
      <c r="B829" s="1">
        <v>0</v>
      </c>
      <c r="C829" s="1" t="s">
        <v>145</v>
      </c>
      <c r="D829" s="1" t="s">
        <v>150</v>
      </c>
      <c r="E829" s="1" t="s">
        <v>121</v>
      </c>
      <c r="F829" s="1" t="s">
        <v>150</v>
      </c>
      <c r="G829" s="1" t="s">
        <v>122</v>
      </c>
      <c r="H829" s="1" t="s">
        <v>123</v>
      </c>
      <c r="I829" s="1" t="s">
        <v>124</v>
      </c>
      <c r="J829" s="1" t="s">
        <v>125</v>
      </c>
    </row>
    <row r="830" spans="1:10" x14ac:dyDescent="0.25">
      <c r="A830" s="1" t="s">
        <v>192</v>
      </c>
      <c r="B830" s="1">
        <v>0</v>
      </c>
      <c r="C830" s="1" t="s">
        <v>164</v>
      </c>
      <c r="D830" s="1" t="s">
        <v>150</v>
      </c>
      <c r="E830" s="1" t="s">
        <v>121</v>
      </c>
      <c r="F830" s="1" t="s">
        <v>150</v>
      </c>
      <c r="G830" s="1" t="s">
        <v>122</v>
      </c>
      <c r="H830" s="1" t="s">
        <v>123</v>
      </c>
      <c r="I830" s="1" t="s">
        <v>124</v>
      </c>
      <c r="J830" s="1" t="s">
        <v>125</v>
      </c>
    </row>
    <row r="831" spans="1:10" x14ac:dyDescent="0.25">
      <c r="A831" s="1" t="s">
        <v>192</v>
      </c>
      <c r="B831" s="1">
        <v>0</v>
      </c>
      <c r="C831" s="1" t="s">
        <v>147</v>
      </c>
      <c r="D831" s="1" t="s">
        <v>129</v>
      </c>
      <c r="E831" s="1" t="s">
        <v>121</v>
      </c>
      <c r="F831" s="1" t="s">
        <v>129</v>
      </c>
      <c r="G831" s="1" t="s">
        <v>122</v>
      </c>
      <c r="H831" s="1" t="s">
        <v>123</v>
      </c>
      <c r="I831" s="1" t="s">
        <v>124</v>
      </c>
      <c r="J831" s="1" t="s">
        <v>125</v>
      </c>
    </row>
    <row r="832" spans="1:10" x14ac:dyDescent="0.25">
      <c r="A832" s="1" t="s">
        <v>192</v>
      </c>
      <c r="B832" s="1">
        <v>0</v>
      </c>
      <c r="C832" s="1" t="s">
        <v>147</v>
      </c>
      <c r="D832" s="1" t="s">
        <v>120</v>
      </c>
      <c r="E832" s="1" t="s">
        <v>121</v>
      </c>
      <c r="F832" s="1" t="s">
        <v>120</v>
      </c>
      <c r="G832" s="1" t="s">
        <v>122</v>
      </c>
      <c r="H832" s="1" t="s">
        <v>123</v>
      </c>
      <c r="I832" s="1" t="s">
        <v>124</v>
      </c>
      <c r="J832" s="1" t="s">
        <v>125</v>
      </c>
    </row>
    <row r="833" spans="1:10" x14ac:dyDescent="0.25">
      <c r="A833" s="1" t="s">
        <v>192</v>
      </c>
      <c r="B833" s="1">
        <v>0</v>
      </c>
      <c r="C833" s="1" t="s">
        <v>155</v>
      </c>
      <c r="D833" s="1" t="s">
        <v>120</v>
      </c>
      <c r="E833" s="1" t="s">
        <v>121</v>
      </c>
      <c r="F833" s="1" t="s">
        <v>120</v>
      </c>
      <c r="G833" s="1" t="s">
        <v>122</v>
      </c>
      <c r="H833" s="1" t="s">
        <v>123</v>
      </c>
      <c r="I833" s="1" t="s">
        <v>124</v>
      </c>
      <c r="J833" s="1" t="s">
        <v>125</v>
      </c>
    </row>
    <row r="834" spans="1:10" x14ac:dyDescent="0.25">
      <c r="A834" s="1" t="s">
        <v>193</v>
      </c>
      <c r="B834" s="1">
        <v>0</v>
      </c>
      <c r="C834" s="1" t="s">
        <v>119</v>
      </c>
      <c r="D834" s="1" t="s">
        <v>120</v>
      </c>
      <c r="E834" s="1" t="s">
        <v>121</v>
      </c>
      <c r="F834" s="1" t="s">
        <v>120</v>
      </c>
      <c r="G834" s="1" t="s">
        <v>122</v>
      </c>
      <c r="H834" s="1" t="s">
        <v>123</v>
      </c>
      <c r="I834" s="1" t="s">
        <v>124</v>
      </c>
      <c r="J834" s="1" t="s">
        <v>125</v>
      </c>
    </row>
    <row r="835" spans="1:10" x14ac:dyDescent="0.25">
      <c r="A835" s="1" t="s">
        <v>193</v>
      </c>
      <c r="B835" s="1">
        <v>0</v>
      </c>
      <c r="C835" s="1" t="s">
        <v>126</v>
      </c>
      <c r="D835" s="1" t="s">
        <v>127</v>
      </c>
      <c r="E835" s="1" t="s">
        <v>121</v>
      </c>
      <c r="F835" s="1" t="s">
        <v>127</v>
      </c>
      <c r="G835" s="1" t="s">
        <v>122</v>
      </c>
      <c r="H835" s="1" t="s">
        <v>123</v>
      </c>
      <c r="I835" s="1" t="s">
        <v>124</v>
      </c>
      <c r="J835" s="1" t="s">
        <v>125</v>
      </c>
    </row>
    <row r="836" spans="1:10" x14ac:dyDescent="0.25">
      <c r="A836" s="1" t="s">
        <v>193</v>
      </c>
      <c r="B836" s="1">
        <v>0</v>
      </c>
      <c r="C836" s="1" t="s">
        <v>128</v>
      </c>
      <c r="D836" s="1" t="s">
        <v>129</v>
      </c>
      <c r="E836" s="1" t="s">
        <v>121</v>
      </c>
      <c r="F836" s="1" t="s">
        <v>129</v>
      </c>
      <c r="G836" s="1" t="s">
        <v>122</v>
      </c>
      <c r="H836" s="1" t="s">
        <v>123</v>
      </c>
      <c r="I836" s="1" t="s">
        <v>124</v>
      </c>
      <c r="J836" s="1" t="s">
        <v>125</v>
      </c>
    </row>
    <row r="837" spans="1:10" x14ac:dyDescent="0.25">
      <c r="A837" s="1" t="s">
        <v>193</v>
      </c>
      <c r="B837" s="1">
        <v>0</v>
      </c>
      <c r="C837" s="1" t="s">
        <v>136</v>
      </c>
      <c r="D837" s="1" t="s">
        <v>129</v>
      </c>
      <c r="E837" s="1" t="s">
        <v>121</v>
      </c>
      <c r="F837" s="1" t="s">
        <v>129</v>
      </c>
      <c r="G837" s="1" t="s">
        <v>122</v>
      </c>
      <c r="H837" s="1" t="s">
        <v>123</v>
      </c>
      <c r="I837" s="1" t="s">
        <v>124</v>
      </c>
      <c r="J837" s="1" t="s">
        <v>125</v>
      </c>
    </row>
    <row r="838" spans="1:10" x14ac:dyDescent="0.25">
      <c r="A838" s="1" t="s">
        <v>193</v>
      </c>
      <c r="B838" s="1">
        <v>0</v>
      </c>
      <c r="C838" s="1" t="s">
        <v>139</v>
      </c>
      <c r="D838" s="1" t="s">
        <v>129</v>
      </c>
      <c r="E838" s="1" t="s">
        <v>121</v>
      </c>
      <c r="F838" s="1" t="s">
        <v>129</v>
      </c>
      <c r="G838" s="1" t="s">
        <v>122</v>
      </c>
      <c r="H838" s="1" t="s">
        <v>123</v>
      </c>
      <c r="I838" s="1" t="s">
        <v>124</v>
      </c>
      <c r="J838" s="1" t="s">
        <v>125</v>
      </c>
    </row>
    <row r="839" spans="1:10" x14ac:dyDescent="0.25">
      <c r="A839" s="1" t="s">
        <v>193</v>
      </c>
      <c r="B839" s="1">
        <v>0</v>
      </c>
      <c r="C839" s="1" t="s">
        <v>141</v>
      </c>
      <c r="D839" s="1" t="s">
        <v>129</v>
      </c>
      <c r="E839" s="1" t="s">
        <v>121</v>
      </c>
      <c r="F839" s="1" t="s">
        <v>129</v>
      </c>
      <c r="G839" s="1" t="s">
        <v>122</v>
      </c>
      <c r="H839" s="1" t="s">
        <v>123</v>
      </c>
      <c r="I839" s="1" t="s">
        <v>124</v>
      </c>
      <c r="J839" s="1" t="s">
        <v>125</v>
      </c>
    </row>
    <row r="840" spans="1:10" x14ac:dyDescent="0.25">
      <c r="A840" s="1" t="s">
        <v>193</v>
      </c>
      <c r="B840" s="1">
        <v>0</v>
      </c>
      <c r="C840" s="1" t="s">
        <v>144</v>
      </c>
      <c r="D840" s="1" t="s">
        <v>120</v>
      </c>
      <c r="E840" s="1" t="s">
        <v>121</v>
      </c>
      <c r="F840" s="1" t="s">
        <v>120</v>
      </c>
      <c r="G840" s="1" t="s">
        <v>122</v>
      </c>
      <c r="H840" s="1" t="s">
        <v>123</v>
      </c>
      <c r="I840" s="1" t="s">
        <v>124</v>
      </c>
      <c r="J840" s="1" t="s">
        <v>125</v>
      </c>
    </row>
    <row r="841" spans="1:10" x14ac:dyDescent="0.25">
      <c r="A841" s="1" t="s">
        <v>193</v>
      </c>
      <c r="B841" s="1">
        <v>0</v>
      </c>
      <c r="C841" s="1" t="s">
        <v>145</v>
      </c>
      <c r="D841" s="1" t="s">
        <v>120</v>
      </c>
      <c r="E841" s="1" t="s">
        <v>121</v>
      </c>
      <c r="F841" s="1" t="s">
        <v>120</v>
      </c>
      <c r="G841" s="1" t="s">
        <v>122</v>
      </c>
      <c r="H841" s="1" t="s">
        <v>123</v>
      </c>
      <c r="I841" s="1" t="s">
        <v>124</v>
      </c>
      <c r="J841" s="1" t="s">
        <v>125</v>
      </c>
    </row>
    <row r="842" spans="1:10" x14ac:dyDescent="0.25">
      <c r="A842" s="1" t="s">
        <v>193</v>
      </c>
      <c r="B842" s="1">
        <v>0</v>
      </c>
      <c r="C842" s="1" t="s">
        <v>146</v>
      </c>
      <c r="D842" s="1" t="s">
        <v>120</v>
      </c>
      <c r="E842" s="1" t="s">
        <v>121</v>
      </c>
      <c r="F842" s="1" t="s">
        <v>120</v>
      </c>
      <c r="G842" s="1" t="s">
        <v>122</v>
      </c>
      <c r="H842" s="1" t="s">
        <v>123</v>
      </c>
      <c r="I842" s="1" t="s">
        <v>124</v>
      </c>
      <c r="J842" s="1" t="s">
        <v>125</v>
      </c>
    </row>
    <row r="843" spans="1:10" x14ac:dyDescent="0.25">
      <c r="A843" s="1" t="s">
        <v>193</v>
      </c>
      <c r="B843" s="1">
        <v>0</v>
      </c>
      <c r="C843" s="1" t="s">
        <v>149</v>
      </c>
      <c r="D843" s="1" t="s">
        <v>129</v>
      </c>
      <c r="E843" s="1" t="s">
        <v>121</v>
      </c>
      <c r="F843" s="1" t="s">
        <v>129</v>
      </c>
      <c r="G843" s="1" t="s">
        <v>122</v>
      </c>
      <c r="H843" s="1" t="s">
        <v>123</v>
      </c>
      <c r="I843" s="1" t="s">
        <v>124</v>
      </c>
      <c r="J843" s="1" t="s">
        <v>125</v>
      </c>
    </row>
    <row r="844" spans="1:10" x14ac:dyDescent="0.25">
      <c r="A844" s="1" t="s">
        <v>193</v>
      </c>
      <c r="B844" s="1">
        <v>0</v>
      </c>
      <c r="C844" s="1" t="s">
        <v>143</v>
      </c>
      <c r="D844" s="1" t="s">
        <v>150</v>
      </c>
      <c r="E844" s="1" t="s">
        <v>121</v>
      </c>
      <c r="F844" s="1" t="s">
        <v>150</v>
      </c>
      <c r="G844" s="1" t="s">
        <v>122</v>
      </c>
      <c r="H844" s="1" t="s">
        <v>123</v>
      </c>
      <c r="I844" s="1" t="s">
        <v>124</v>
      </c>
      <c r="J844" s="1" t="s">
        <v>125</v>
      </c>
    </row>
    <row r="845" spans="1:10" x14ac:dyDescent="0.25">
      <c r="A845" s="1" t="s">
        <v>193</v>
      </c>
      <c r="B845" s="1">
        <v>0</v>
      </c>
      <c r="C845" s="1" t="s">
        <v>156</v>
      </c>
      <c r="D845" s="1" t="s">
        <v>120</v>
      </c>
      <c r="E845" s="1" t="s">
        <v>121</v>
      </c>
      <c r="F845" s="1" t="s">
        <v>120</v>
      </c>
      <c r="G845" s="1" t="s">
        <v>122</v>
      </c>
      <c r="H845" s="1" t="s">
        <v>123</v>
      </c>
      <c r="I845" s="1" t="s">
        <v>124</v>
      </c>
      <c r="J845" s="1" t="s">
        <v>125</v>
      </c>
    </row>
    <row r="846" spans="1:10" x14ac:dyDescent="0.25">
      <c r="A846" s="1" t="s">
        <v>193</v>
      </c>
      <c r="B846" s="1">
        <v>0</v>
      </c>
      <c r="C846" s="1" t="s">
        <v>126</v>
      </c>
      <c r="D846" s="1" t="s">
        <v>159</v>
      </c>
      <c r="E846" s="1" t="s">
        <v>121</v>
      </c>
      <c r="F846" s="1" t="s">
        <v>160</v>
      </c>
      <c r="G846" s="1" t="s">
        <v>122</v>
      </c>
      <c r="H846" s="1" t="s">
        <v>123</v>
      </c>
      <c r="I846" s="1" t="s">
        <v>124</v>
      </c>
      <c r="J846" s="1" t="s">
        <v>125</v>
      </c>
    </row>
    <row r="847" spans="1:10" x14ac:dyDescent="0.25">
      <c r="A847" s="1" t="s">
        <v>193</v>
      </c>
      <c r="B847" s="1">
        <v>0</v>
      </c>
      <c r="C847" s="1" t="s">
        <v>155</v>
      </c>
      <c r="D847" s="1" t="s">
        <v>150</v>
      </c>
      <c r="E847" s="1" t="s">
        <v>121</v>
      </c>
      <c r="F847" s="1" t="s">
        <v>150</v>
      </c>
      <c r="G847" s="1" t="s">
        <v>122</v>
      </c>
      <c r="H847" s="1" t="s">
        <v>123</v>
      </c>
      <c r="I847" s="1" t="s">
        <v>124</v>
      </c>
      <c r="J847" s="1" t="s">
        <v>125</v>
      </c>
    </row>
    <row r="848" spans="1:10" x14ac:dyDescent="0.25">
      <c r="A848" s="1" t="s">
        <v>193</v>
      </c>
      <c r="B848" s="1">
        <v>0</v>
      </c>
      <c r="C848" s="1" t="s">
        <v>145</v>
      </c>
      <c r="D848" s="1" t="s">
        <v>163</v>
      </c>
      <c r="E848" s="1" t="s">
        <v>121</v>
      </c>
      <c r="F848" s="1" t="s">
        <v>163</v>
      </c>
      <c r="G848" s="1" t="s">
        <v>122</v>
      </c>
      <c r="H848" s="1" t="s">
        <v>123</v>
      </c>
      <c r="I848" s="1" t="s">
        <v>124</v>
      </c>
      <c r="J848" s="1" t="s">
        <v>125</v>
      </c>
    </row>
    <row r="849" spans="1:10" x14ac:dyDescent="0.25">
      <c r="A849" s="1" t="s">
        <v>193</v>
      </c>
      <c r="B849" s="1">
        <v>0</v>
      </c>
      <c r="C849" s="1" t="s">
        <v>126</v>
      </c>
      <c r="D849" s="1" t="s">
        <v>166</v>
      </c>
      <c r="E849" s="1" t="s">
        <v>121</v>
      </c>
      <c r="F849" s="1" t="s">
        <v>167</v>
      </c>
      <c r="G849" s="1" t="s">
        <v>122</v>
      </c>
      <c r="H849" s="1" t="s">
        <v>123</v>
      </c>
      <c r="I849" s="1" t="s">
        <v>124</v>
      </c>
      <c r="J849" s="1" t="s">
        <v>125</v>
      </c>
    </row>
    <row r="850" spans="1:10" x14ac:dyDescent="0.25">
      <c r="A850" s="1" t="s">
        <v>193</v>
      </c>
      <c r="B850" s="1">
        <v>0</v>
      </c>
      <c r="C850" s="1" t="s">
        <v>168</v>
      </c>
      <c r="D850" s="1" t="s">
        <v>129</v>
      </c>
      <c r="E850" s="1" t="s">
        <v>121</v>
      </c>
      <c r="F850" s="1" t="s">
        <v>129</v>
      </c>
      <c r="G850" s="1" t="s">
        <v>122</v>
      </c>
      <c r="H850" s="1" t="s">
        <v>123</v>
      </c>
      <c r="I850" s="1" t="s">
        <v>124</v>
      </c>
      <c r="J850" s="1" t="s">
        <v>125</v>
      </c>
    </row>
    <row r="851" spans="1:10" x14ac:dyDescent="0.25">
      <c r="A851" s="1" t="s">
        <v>193</v>
      </c>
      <c r="B851" s="1">
        <v>0</v>
      </c>
      <c r="C851" s="1" t="s">
        <v>169</v>
      </c>
      <c r="D851" s="1" t="s">
        <v>129</v>
      </c>
      <c r="E851" s="1" t="s">
        <v>121</v>
      </c>
      <c r="F851" s="1" t="s">
        <v>129</v>
      </c>
      <c r="G851" s="1" t="s">
        <v>122</v>
      </c>
      <c r="H851" s="1" t="s">
        <v>123</v>
      </c>
      <c r="I851" s="1" t="s">
        <v>124</v>
      </c>
      <c r="J851" s="1" t="s">
        <v>125</v>
      </c>
    </row>
    <row r="852" spans="1:10" x14ac:dyDescent="0.25">
      <c r="A852" s="1" t="s">
        <v>193</v>
      </c>
      <c r="B852" s="1">
        <v>0</v>
      </c>
      <c r="C852" s="1" t="s">
        <v>155</v>
      </c>
      <c r="D852" s="1" t="s">
        <v>163</v>
      </c>
      <c r="E852" s="1" t="s">
        <v>121</v>
      </c>
      <c r="F852" s="1" t="s">
        <v>163</v>
      </c>
      <c r="G852" s="1" t="s">
        <v>122</v>
      </c>
      <c r="H852" s="1" t="s">
        <v>123</v>
      </c>
      <c r="I852" s="1" t="s">
        <v>124</v>
      </c>
      <c r="J852" s="1" t="s">
        <v>125</v>
      </c>
    </row>
    <row r="853" spans="1:10" x14ac:dyDescent="0.25">
      <c r="A853" s="1" t="s">
        <v>193</v>
      </c>
      <c r="B853" s="1">
        <v>0</v>
      </c>
      <c r="C853" s="1" t="s">
        <v>158</v>
      </c>
      <c r="D853" s="1" t="s">
        <v>129</v>
      </c>
      <c r="E853" s="1" t="s">
        <v>121</v>
      </c>
      <c r="F853" s="1" t="s">
        <v>129</v>
      </c>
      <c r="G853" s="1" t="s">
        <v>122</v>
      </c>
      <c r="H853" s="1" t="s">
        <v>123</v>
      </c>
      <c r="I853" s="1" t="s">
        <v>124</v>
      </c>
      <c r="J853" s="1" t="s">
        <v>125</v>
      </c>
    </row>
    <row r="854" spans="1:10" x14ac:dyDescent="0.25">
      <c r="A854" s="1" t="s">
        <v>193</v>
      </c>
      <c r="B854" s="1">
        <v>0</v>
      </c>
      <c r="C854" s="1" t="s">
        <v>146</v>
      </c>
      <c r="D854" s="1" t="s">
        <v>163</v>
      </c>
      <c r="E854" s="1" t="s">
        <v>121</v>
      </c>
      <c r="F854" s="1" t="s">
        <v>163</v>
      </c>
      <c r="G854" s="1" t="s">
        <v>122</v>
      </c>
      <c r="H854" s="1" t="s">
        <v>123</v>
      </c>
      <c r="I854" s="1" t="s">
        <v>124</v>
      </c>
      <c r="J854" s="1" t="s">
        <v>125</v>
      </c>
    </row>
    <row r="855" spans="1:10" x14ac:dyDescent="0.25">
      <c r="A855" s="1" t="s">
        <v>193</v>
      </c>
      <c r="B855" s="1">
        <v>0</v>
      </c>
      <c r="C855" s="1" t="s">
        <v>140</v>
      </c>
      <c r="D855" s="1" t="s">
        <v>120</v>
      </c>
      <c r="E855" s="1" t="s">
        <v>121</v>
      </c>
      <c r="F855" s="1" t="s">
        <v>120</v>
      </c>
      <c r="G855" s="1" t="s">
        <v>122</v>
      </c>
      <c r="H855" s="1" t="s">
        <v>123</v>
      </c>
      <c r="I855" s="1" t="s">
        <v>124</v>
      </c>
      <c r="J855" s="1" t="s">
        <v>125</v>
      </c>
    </row>
    <row r="856" spans="1:10" x14ac:dyDescent="0.25">
      <c r="A856" s="1" t="s">
        <v>193</v>
      </c>
      <c r="B856" s="1">
        <v>0</v>
      </c>
      <c r="C856" s="1" t="s">
        <v>157</v>
      </c>
      <c r="D856" s="1" t="s">
        <v>150</v>
      </c>
      <c r="E856" s="1" t="s">
        <v>121</v>
      </c>
      <c r="F856" s="1" t="s">
        <v>150</v>
      </c>
      <c r="G856" s="1" t="s">
        <v>122</v>
      </c>
      <c r="H856" s="1" t="s">
        <v>123</v>
      </c>
      <c r="I856" s="1" t="s">
        <v>124</v>
      </c>
      <c r="J856" s="1" t="s">
        <v>125</v>
      </c>
    </row>
    <row r="857" spans="1:10" x14ac:dyDescent="0.25">
      <c r="A857" s="1" t="s">
        <v>193</v>
      </c>
      <c r="B857" s="1">
        <v>0</v>
      </c>
      <c r="C857" s="1" t="s">
        <v>139</v>
      </c>
      <c r="D857" s="1" t="s">
        <v>120</v>
      </c>
      <c r="E857" s="1" t="s">
        <v>121</v>
      </c>
      <c r="F857" s="1" t="s">
        <v>120</v>
      </c>
      <c r="G857" s="1" t="s">
        <v>122</v>
      </c>
      <c r="H857" s="1" t="s">
        <v>123</v>
      </c>
      <c r="I857" s="1" t="s">
        <v>124</v>
      </c>
      <c r="J857" s="1" t="s">
        <v>125</v>
      </c>
    </row>
    <row r="858" spans="1:10" x14ac:dyDescent="0.25">
      <c r="A858" s="1" t="s">
        <v>193</v>
      </c>
      <c r="B858" s="1">
        <v>0</v>
      </c>
      <c r="C858" s="1" t="s">
        <v>137</v>
      </c>
      <c r="D858" s="1" t="s">
        <v>150</v>
      </c>
      <c r="E858" s="1" t="s">
        <v>121</v>
      </c>
      <c r="F858" s="1" t="s">
        <v>150</v>
      </c>
      <c r="G858" s="1" t="s">
        <v>122</v>
      </c>
      <c r="H858" s="1" t="s">
        <v>123</v>
      </c>
      <c r="I858" s="1" t="s">
        <v>124</v>
      </c>
      <c r="J858" s="1" t="s">
        <v>125</v>
      </c>
    </row>
    <row r="859" spans="1:10" x14ac:dyDescent="0.25">
      <c r="A859" s="1" t="s">
        <v>193</v>
      </c>
      <c r="B859" s="1">
        <v>0</v>
      </c>
      <c r="C859" s="1" t="s">
        <v>136</v>
      </c>
      <c r="D859" s="1" t="s">
        <v>150</v>
      </c>
      <c r="E859" s="1" t="s">
        <v>121</v>
      </c>
      <c r="F859" s="1" t="s">
        <v>150</v>
      </c>
      <c r="G859" s="1" t="s">
        <v>122</v>
      </c>
      <c r="H859" s="1" t="s">
        <v>123</v>
      </c>
      <c r="I859" s="1" t="s">
        <v>124</v>
      </c>
      <c r="J859" s="1" t="s">
        <v>125</v>
      </c>
    </row>
    <row r="860" spans="1:10" x14ac:dyDescent="0.25">
      <c r="A860" s="1" t="s">
        <v>193</v>
      </c>
      <c r="B860" s="1">
        <v>0</v>
      </c>
      <c r="C860" s="1" t="s">
        <v>171</v>
      </c>
      <c r="D860" s="1" t="s">
        <v>150</v>
      </c>
      <c r="E860" s="1" t="s">
        <v>121</v>
      </c>
      <c r="F860" s="1" t="s">
        <v>150</v>
      </c>
      <c r="G860" s="1" t="s">
        <v>122</v>
      </c>
      <c r="H860" s="1" t="s">
        <v>123</v>
      </c>
      <c r="I860" s="1" t="s">
        <v>124</v>
      </c>
      <c r="J860" s="1" t="s">
        <v>125</v>
      </c>
    </row>
    <row r="861" spans="1:10" x14ac:dyDescent="0.25">
      <c r="A861" s="1" t="s">
        <v>193</v>
      </c>
      <c r="B861" s="1">
        <v>0</v>
      </c>
      <c r="C861" s="1" t="s">
        <v>146</v>
      </c>
      <c r="D861" s="1" t="s">
        <v>150</v>
      </c>
      <c r="E861" s="1" t="s">
        <v>121</v>
      </c>
      <c r="F861" s="1" t="s">
        <v>150</v>
      </c>
      <c r="G861" s="1" t="s">
        <v>122</v>
      </c>
      <c r="H861" s="1" t="s">
        <v>123</v>
      </c>
      <c r="I861" s="1" t="s">
        <v>124</v>
      </c>
      <c r="J861" s="1" t="s">
        <v>125</v>
      </c>
    </row>
    <row r="862" spans="1:10" x14ac:dyDescent="0.25">
      <c r="A862" s="1" t="s">
        <v>193</v>
      </c>
      <c r="B862" s="1">
        <v>0</v>
      </c>
      <c r="C862" s="1" t="s">
        <v>156</v>
      </c>
      <c r="D862" s="1" t="s">
        <v>150</v>
      </c>
      <c r="E862" s="1" t="s">
        <v>121</v>
      </c>
      <c r="F862" s="1" t="s">
        <v>150</v>
      </c>
      <c r="G862" s="1" t="s">
        <v>122</v>
      </c>
      <c r="H862" s="1" t="s">
        <v>123</v>
      </c>
      <c r="I862" s="1" t="s">
        <v>124</v>
      </c>
      <c r="J862" s="1" t="s">
        <v>125</v>
      </c>
    </row>
    <row r="863" spans="1:10" x14ac:dyDescent="0.25">
      <c r="A863" s="1" t="s">
        <v>193</v>
      </c>
      <c r="B863" s="1">
        <v>0</v>
      </c>
      <c r="C863" s="1" t="s">
        <v>164</v>
      </c>
      <c r="D863" s="1" t="s">
        <v>120</v>
      </c>
      <c r="E863" s="1" t="s">
        <v>121</v>
      </c>
      <c r="F863" s="1" t="s">
        <v>120</v>
      </c>
      <c r="G863" s="1" t="s">
        <v>122</v>
      </c>
      <c r="H863" s="1" t="s">
        <v>123</v>
      </c>
      <c r="I863" s="1" t="s">
        <v>124</v>
      </c>
      <c r="J863" s="1" t="s">
        <v>125</v>
      </c>
    </row>
    <row r="864" spans="1:10" x14ac:dyDescent="0.25">
      <c r="A864" s="1" t="s">
        <v>193</v>
      </c>
      <c r="B864" s="1">
        <v>0</v>
      </c>
      <c r="C864" s="1" t="s">
        <v>144</v>
      </c>
      <c r="D864" s="1" t="s">
        <v>150</v>
      </c>
      <c r="E864" s="1" t="s">
        <v>121</v>
      </c>
      <c r="F864" s="1" t="s">
        <v>150</v>
      </c>
      <c r="G864" s="1" t="s">
        <v>122</v>
      </c>
      <c r="H864" s="1" t="s">
        <v>123</v>
      </c>
      <c r="I864" s="1" t="s">
        <v>124</v>
      </c>
      <c r="J864" s="1" t="s">
        <v>125</v>
      </c>
    </row>
    <row r="865" spans="1:10" x14ac:dyDescent="0.25">
      <c r="A865" s="1" t="s">
        <v>193</v>
      </c>
      <c r="B865" s="1">
        <v>0</v>
      </c>
      <c r="C865" s="1" t="s">
        <v>157</v>
      </c>
      <c r="D865" s="1" t="s">
        <v>129</v>
      </c>
      <c r="E865" s="1" t="s">
        <v>121</v>
      </c>
      <c r="F865" s="1" t="s">
        <v>129</v>
      </c>
      <c r="G865" s="1" t="s">
        <v>122</v>
      </c>
      <c r="H865" s="1" t="s">
        <v>123</v>
      </c>
      <c r="I865" s="1" t="s">
        <v>124</v>
      </c>
      <c r="J865" s="1" t="s">
        <v>125</v>
      </c>
    </row>
    <row r="866" spans="1:10" x14ac:dyDescent="0.25">
      <c r="A866" s="1" t="s">
        <v>193</v>
      </c>
      <c r="B866" s="1">
        <v>0</v>
      </c>
      <c r="C866" s="1" t="s">
        <v>130</v>
      </c>
      <c r="D866" s="1" t="s">
        <v>163</v>
      </c>
      <c r="E866" s="1" t="s">
        <v>121</v>
      </c>
      <c r="F866" s="1" t="s">
        <v>163</v>
      </c>
      <c r="G866" s="1" t="s">
        <v>122</v>
      </c>
      <c r="H866" s="1" t="s">
        <v>123</v>
      </c>
      <c r="I866" s="1" t="s">
        <v>124</v>
      </c>
      <c r="J866" s="1" t="s">
        <v>125</v>
      </c>
    </row>
    <row r="867" spans="1:10" x14ac:dyDescent="0.25">
      <c r="A867" s="1" t="s">
        <v>193</v>
      </c>
      <c r="B867" s="1">
        <v>0</v>
      </c>
      <c r="C867" s="1" t="s">
        <v>155</v>
      </c>
      <c r="D867" s="1" t="s">
        <v>129</v>
      </c>
      <c r="E867" s="1" t="s">
        <v>121</v>
      </c>
      <c r="F867" s="1" t="s">
        <v>129</v>
      </c>
      <c r="G867" s="1" t="s">
        <v>122</v>
      </c>
      <c r="H867" s="1" t="s">
        <v>123</v>
      </c>
      <c r="I867" s="1" t="s">
        <v>124</v>
      </c>
      <c r="J867" s="1" t="s">
        <v>125</v>
      </c>
    </row>
    <row r="868" spans="1:10" x14ac:dyDescent="0.25">
      <c r="A868" s="1" t="s">
        <v>193</v>
      </c>
      <c r="B868" s="1">
        <v>0</v>
      </c>
      <c r="C868" s="1" t="s">
        <v>144</v>
      </c>
      <c r="D868" s="1" t="s">
        <v>129</v>
      </c>
      <c r="E868" s="1" t="s">
        <v>121</v>
      </c>
      <c r="F868" s="1" t="s">
        <v>129</v>
      </c>
      <c r="G868" s="1" t="s">
        <v>122</v>
      </c>
      <c r="H868" s="1" t="s">
        <v>123</v>
      </c>
      <c r="I868" s="1" t="s">
        <v>124</v>
      </c>
      <c r="J868" s="1" t="s">
        <v>125</v>
      </c>
    </row>
    <row r="869" spans="1:10" x14ac:dyDescent="0.25">
      <c r="A869" s="1" t="s">
        <v>193</v>
      </c>
      <c r="B869" s="1">
        <v>0</v>
      </c>
      <c r="C869" s="1" t="s">
        <v>126</v>
      </c>
      <c r="D869" s="1" t="s">
        <v>174</v>
      </c>
      <c r="E869" s="1" t="s">
        <v>121</v>
      </c>
      <c r="F869" s="1" t="s">
        <v>175</v>
      </c>
      <c r="G869" s="1" t="s">
        <v>122</v>
      </c>
      <c r="H869" s="1" t="s">
        <v>123</v>
      </c>
      <c r="I869" s="1" t="s">
        <v>124</v>
      </c>
      <c r="J869" s="1" t="s">
        <v>125</v>
      </c>
    </row>
    <row r="870" spans="1:10" x14ac:dyDescent="0.25">
      <c r="A870" s="1" t="s">
        <v>193</v>
      </c>
      <c r="B870" s="1">
        <v>0</v>
      </c>
      <c r="C870" s="1" t="s">
        <v>176</v>
      </c>
      <c r="D870" s="1" t="s">
        <v>129</v>
      </c>
      <c r="E870" s="1" t="s">
        <v>121</v>
      </c>
      <c r="F870" s="1" t="s">
        <v>129</v>
      </c>
      <c r="G870" s="1" t="s">
        <v>122</v>
      </c>
      <c r="H870" s="1" t="s">
        <v>123</v>
      </c>
      <c r="I870" s="1" t="s">
        <v>124</v>
      </c>
      <c r="J870" s="1" t="s">
        <v>125</v>
      </c>
    </row>
    <row r="871" spans="1:10" x14ac:dyDescent="0.25">
      <c r="A871" s="1" t="s">
        <v>193</v>
      </c>
      <c r="B871" s="1">
        <v>0</v>
      </c>
      <c r="C871" s="1" t="s">
        <v>158</v>
      </c>
      <c r="D871" s="1" t="s">
        <v>150</v>
      </c>
      <c r="E871" s="1" t="s">
        <v>121</v>
      </c>
      <c r="F871" s="1" t="s">
        <v>150</v>
      </c>
      <c r="G871" s="1" t="s">
        <v>122</v>
      </c>
      <c r="H871" s="1" t="s">
        <v>123</v>
      </c>
      <c r="I871" s="1" t="s">
        <v>124</v>
      </c>
      <c r="J871" s="1" t="s">
        <v>125</v>
      </c>
    </row>
    <row r="872" spans="1:10" x14ac:dyDescent="0.25">
      <c r="A872" s="1" t="s">
        <v>193</v>
      </c>
      <c r="B872" s="1">
        <v>0</v>
      </c>
      <c r="C872" s="1" t="s">
        <v>161</v>
      </c>
      <c r="D872" s="1" t="s">
        <v>150</v>
      </c>
      <c r="E872" s="1" t="s">
        <v>121</v>
      </c>
      <c r="F872" s="1" t="s">
        <v>150</v>
      </c>
      <c r="G872" s="1" t="s">
        <v>122</v>
      </c>
      <c r="H872" s="1" t="s">
        <v>123</v>
      </c>
      <c r="I872" s="1" t="s">
        <v>124</v>
      </c>
      <c r="J872" s="1" t="s">
        <v>125</v>
      </c>
    </row>
    <row r="873" spans="1:10" x14ac:dyDescent="0.25">
      <c r="A873" s="1" t="s">
        <v>193</v>
      </c>
      <c r="B873" s="1">
        <v>0</v>
      </c>
      <c r="C873" s="1" t="s">
        <v>147</v>
      </c>
      <c r="D873" s="1" t="s">
        <v>150</v>
      </c>
      <c r="E873" s="1" t="s">
        <v>121</v>
      </c>
      <c r="F873" s="1" t="s">
        <v>150</v>
      </c>
      <c r="G873" s="1" t="s">
        <v>122</v>
      </c>
      <c r="H873" s="1" t="s">
        <v>123</v>
      </c>
      <c r="I873" s="1" t="s">
        <v>124</v>
      </c>
      <c r="J873" s="1" t="s">
        <v>125</v>
      </c>
    </row>
    <row r="874" spans="1:10" x14ac:dyDescent="0.25">
      <c r="A874" s="1" t="s">
        <v>193</v>
      </c>
      <c r="B874" s="1">
        <v>0</v>
      </c>
      <c r="C874" s="1" t="s">
        <v>130</v>
      </c>
      <c r="D874" s="1" t="s">
        <v>150</v>
      </c>
      <c r="E874" s="1" t="s">
        <v>121</v>
      </c>
      <c r="F874" s="1" t="s">
        <v>150</v>
      </c>
      <c r="G874" s="1" t="s">
        <v>122</v>
      </c>
      <c r="H874" s="1" t="s">
        <v>123</v>
      </c>
      <c r="I874" s="1" t="s">
        <v>124</v>
      </c>
      <c r="J874" s="1" t="s">
        <v>125</v>
      </c>
    </row>
    <row r="875" spans="1:10" x14ac:dyDescent="0.25">
      <c r="A875" s="1" t="s">
        <v>193</v>
      </c>
      <c r="B875" s="1">
        <v>0</v>
      </c>
      <c r="C875" s="1" t="s">
        <v>136</v>
      </c>
      <c r="D875" s="1" t="s">
        <v>120</v>
      </c>
      <c r="E875" s="1" t="s">
        <v>121</v>
      </c>
      <c r="F875" s="1" t="s">
        <v>120</v>
      </c>
      <c r="G875" s="1" t="s">
        <v>122</v>
      </c>
      <c r="H875" s="1" t="s">
        <v>123</v>
      </c>
      <c r="I875" s="1" t="s">
        <v>124</v>
      </c>
      <c r="J875" s="1" t="s">
        <v>125</v>
      </c>
    </row>
    <row r="876" spans="1:10" x14ac:dyDescent="0.25">
      <c r="A876" s="1" t="s">
        <v>193</v>
      </c>
      <c r="B876" s="1">
        <v>0</v>
      </c>
      <c r="C876" s="1" t="s">
        <v>130</v>
      </c>
      <c r="D876" s="1" t="s">
        <v>120</v>
      </c>
      <c r="E876" s="1" t="s">
        <v>121</v>
      </c>
      <c r="F876" s="1" t="s">
        <v>120</v>
      </c>
      <c r="G876" s="1" t="s">
        <v>122</v>
      </c>
      <c r="H876" s="1" t="s">
        <v>123</v>
      </c>
      <c r="I876" s="1" t="s">
        <v>124</v>
      </c>
      <c r="J876" s="1" t="s">
        <v>125</v>
      </c>
    </row>
    <row r="877" spans="1:10" x14ac:dyDescent="0.25">
      <c r="A877" s="1" t="s">
        <v>193</v>
      </c>
      <c r="B877" s="1">
        <v>0</v>
      </c>
      <c r="C877" s="1" t="s">
        <v>119</v>
      </c>
      <c r="D877" s="1" t="s">
        <v>129</v>
      </c>
      <c r="E877" s="1" t="s">
        <v>121</v>
      </c>
      <c r="F877" s="1" t="s">
        <v>129</v>
      </c>
      <c r="G877" s="1" t="s">
        <v>122</v>
      </c>
      <c r="H877" s="1" t="s">
        <v>123</v>
      </c>
      <c r="I877" s="1" t="s">
        <v>124</v>
      </c>
      <c r="J877" s="1" t="s">
        <v>125</v>
      </c>
    </row>
    <row r="878" spans="1:10" x14ac:dyDescent="0.25">
      <c r="A878" s="1" t="s">
        <v>193</v>
      </c>
      <c r="B878" s="1">
        <v>0</v>
      </c>
      <c r="C878" s="1" t="s">
        <v>161</v>
      </c>
      <c r="D878" s="1" t="s">
        <v>120</v>
      </c>
      <c r="E878" s="1" t="s">
        <v>121</v>
      </c>
      <c r="F878" s="1" t="s">
        <v>120</v>
      </c>
      <c r="G878" s="1" t="s">
        <v>122</v>
      </c>
      <c r="H878" s="1" t="s">
        <v>123</v>
      </c>
      <c r="I878" s="1" t="s">
        <v>124</v>
      </c>
      <c r="J878" s="1" t="s">
        <v>125</v>
      </c>
    </row>
    <row r="879" spans="1:10" x14ac:dyDescent="0.25">
      <c r="A879" s="1" t="s">
        <v>193</v>
      </c>
      <c r="B879" s="1">
        <v>0</v>
      </c>
      <c r="C879" s="1" t="s">
        <v>165</v>
      </c>
      <c r="D879" s="1" t="s">
        <v>120</v>
      </c>
      <c r="E879" s="1" t="s">
        <v>121</v>
      </c>
      <c r="F879" s="1" t="s">
        <v>120</v>
      </c>
      <c r="G879" s="1" t="s">
        <v>122</v>
      </c>
      <c r="H879" s="1" t="s">
        <v>123</v>
      </c>
      <c r="I879" s="1" t="s">
        <v>124</v>
      </c>
      <c r="J879" s="1" t="s">
        <v>125</v>
      </c>
    </row>
    <row r="880" spans="1:10" x14ac:dyDescent="0.25">
      <c r="A880" s="1" t="s">
        <v>193</v>
      </c>
      <c r="B880" s="1">
        <v>0</v>
      </c>
      <c r="C880" s="1" t="s">
        <v>177</v>
      </c>
      <c r="D880" s="1" t="s">
        <v>129</v>
      </c>
      <c r="E880" s="1" t="s">
        <v>121</v>
      </c>
      <c r="F880" s="1" t="s">
        <v>129</v>
      </c>
      <c r="G880" s="1" t="s">
        <v>122</v>
      </c>
      <c r="H880" s="1" t="s">
        <v>123</v>
      </c>
      <c r="I880" s="1" t="s">
        <v>124</v>
      </c>
      <c r="J880" s="1" t="s">
        <v>125</v>
      </c>
    </row>
    <row r="881" spans="1:10" x14ac:dyDescent="0.25">
      <c r="A881" s="1" t="s">
        <v>193</v>
      </c>
      <c r="B881" s="1">
        <v>0</v>
      </c>
      <c r="C881" s="1" t="s">
        <v>165</v>
      </c>
      <c r="D881" s="1" t="s">
        <v>150</v>
      </c>
      <c r="E881" s="1" t="s">
        <v>121</v>
      </c>
      <c r="F881" s="1" t="s">
        <v>150</v>
      </c>
      <c r="G881" s="1" t="s">
        <v>122</v>
      </c>
      <c r="H881" s="1" t="s">
        <v>123</v>
      </c>
      <c r="I881" s="1" t="s">
        <v>124</v>
      </c>
      <c r="J881" s="1" t="s">
        <v>125</v>
      </c>
    </row>
    <row r="882" spans="1:10" x14ac:dyDescent="0.25">
      <c r="A882" s="1" t="s">
        <v>193</v>
      </c>
      <c r="B882" s="1">
        <v>0</v>
      </c>
      <c r="C882" s="1" t="s">
        <v>173</v>
      </c>
      <c r="D882" s="1" t="s">
        <v>150</v>
      </c>
      <c r="E882" s="1" t="s">
        <v>121</v>
      </c>
      <c r="F882" s="1" t="s">
        <v>150</v>
      </c>
      <c r="G882" s="1" t="s">
        <v>122</v>
      </c>
      <c r="H882" s="1" t="s">
        <v>123</v>
      </c>
      <c r="I882" s="1" t="s">
        <v>124</v>
      </c>
      <c r="J882" s="1" t="s">
        <v>125</v>
      </c>
    </row>
    <row r="883" spans="1:10" x14ac:dyDescent="0.25">
      <c r="A883" s="1" t="s">
        <v>193</v>
      </c>
      <c r="B883" s="1">
        <v>0</v>
      </c>
      <c r="C883" s="1" t="s">
        <v>153</v>
      </c>
      <c r="D883" s="1" t="s">
        <v>129</v>
      </c>
      <c r="E883" s="1" t="s">
        <v>121</v>
      </c>
      <c r="F883" s="1" t="s">
        <v>129</v>
      </c>
      <c r="G883" s="1" t="s">
        <v>122</v>
      </c>
      <c r="H883" s="1" t="s">
        <v>123</v>
      </c>
      <c r="I883" s="1" t="s">
        <v>124</v>
      </c>
      <c r="J883" s="1" t="s">
        <v>125</v>
      </c>
    </row>
    <row r="884" spans="1:10" x14ac:dyDescent="0.25">
      <c r="A884" s="1" t="s">
        <v>193</v>
      </c>
      <c r="B884" s="1">
        <v>0</v>
      </c>
      <c r="C884" s="1" t="s">
        <v>126</v>
      </c>
      <c r="D884" s="1" t="s">
        <v>178</v>
      </c>
      <c r="E884" s="1" t="s">
        <v>121</v>
      </c>
      <c r="F884" s="1" t="s">
        <v>179</v>
      </c>
      <c r="G884" s="1" t="s">
        <v>122</v>
      </c>
      <c r="H884" s="1" t="s">
        <v>123</v>
      </c>
      <c r="I884" s="1" t="s">
        <v>124</v>
      </c>
      <c r="J884" s="1" t="s">
        <v>125</v>
      </c>
    </row>
    <row r="885" spans="1:10" x14ac:dyDescent="0.25">
      <c r="A885" s="1" t="s">
        <v>193</v>
      </c>
      <c r="B885" s="1">
        <v>0</v>
      </c>
      <c r="C885" s="1" t="s">
        <v>157</v>
      </c>
      <c r="D885" s="1" t="s">
        <v>120</v>
      </c>
      <c r="E885" s="1" t="s">
        <v>121</v>
      </c>
      <c r="F885" s="1" t="s">
        <v>120</v>
      </c>
      <c r="G885" s="1" t="s">
        <v>122</v>
      </c>
      <c r="H885" s="1" t="s">
        <v>123</v>
      </c>
      <c r="I885" s="1" t="s">
        <v>124</v>
      </c>
      <c r="J885" s="1" t="s">
        <v>125</v>
      </c>
    </row>
    <row r="886" spans="1:10" x14ac:dyDescent="0.25">
      <c r="A886" s="1" t="s">
        <v>193</v>
      </c>
      <c r="B886" s="1">
        <v>0</v>
      </c>
      <c r="C886" s="1" t="s">
        <v>154</v>
      </c>
      <c r="D886" s="1" t="s">
        <v>129</v>
      </c>
      <c r="E886" s="1" t="s">
        <v>121</v>
      </c>
      <c r="F886" s="1" t="s">
        <v>129</v>
      </c>
      <c r="G886" s="1" t="s">
        <v>122</v>
      </c>
      <c r="H886" s="1" t="s">
        <v>123</v>
      </c>
      <c r="I886" s="1" t="s">
        <v>124</v>
      </c>
      <c r="J886" s="1" t="s">
        <v>125</v>
      </c>
    </row>
    <row r="887" spans="1:10" x14ac:dyDescent="0.25">
      <c r="A887" s="1" t="s">
        <v>193</v>
      </c>
      <c r="B887" s="1">
        <v>0</v>
      </c>
      <c r="C887" s="1" t="s">
        <v>165</v>
      </c>
      <c r="D887" s="1" t="s">
        <v>163</v>
      </c>
      <c r="E887" s="1" t="s">
        <v>121</v>
      </c>
      <c r="F887" s="1" t="s">
        <v>163</v>
      </c>
      <c r="G887" s="1" t="s">
        <v>122</v>
      </c>
      <c r="H887" s="1" t="s">
        <v>123</v>
      </c>
      <c r="I887" s="1" t="s">
        <v>124</v>
      </c>
      <c r="J887" s="1" t="s">
        <v>125</v>
      </c>
    </row>
    <row r="888" spans="1:10" x14ac:dyDescent="0.25">
      <c r="A888" s="1" t="s">
        <v>193</v>
      </c>
      <c r="B888" s="1">
        <v>0</v>
      </c>
      <c r="C888" s="1" t="s">
        <v>140</v>
      </c>
      <c r="D888" s="1" t="s">
        <v>150</v>
      </c>
      <c r="E888" s="1" t="s">
        <v>121</v>
      </c>
      <c r="F888" s="1" t="s">
        <v>150</v>
      </c>
      <c r="G888" s="1" t="s">
        <v>122</v>
      </c>
      <c r="H888" s="1" t="s">
        <v>123</v>
      </c>
      <c r="I888" s="1" t="s">
        <v>124</v>
      </c>
      <c r="J888" s="1" t="s">
        <v>125</v>
      </c>
    </row>
    <row r="889" spans="1:10" x14ac:dyDescent="0.25">
      <c r="A889" s="1" t="s">
        <v>193</v>
      </c>
      <c r="B889" s="1">
        <v>0</v>
      </c>
      <c r="C889" s="1" t="s">
        <v>173</v>
      </c>
      <c r="D889" s="1" t="s">
        <v>129</v>
      </c>
      <c r="E889" s="1" t="s">
        <v>121</v>
      </c>
      <c r="F889" s="1" t="s">
        <v>129</v>
      </c>
      <c r="G889" s="1" t="s">
        <v>122</v>
      </c>
      <c r="H889" s="1" t="s">
        <v>123</v>
      </c>
      <c r="I889" s="1" t="s">
        <v>124</v>
      </c>
      <c r="J889" s="1" t="s">
        <v>125</v>
      </c>
    </row>
    <row r="890" spans="1:10" x14ac:dyDescent="0.25">
      <c r="A890" s="1" t="s">
        <v>193</v>
      </c>
      <c r="B890" s="1">
        <v>0</v>
      </c>
      <c r="C890" s="1" t="s">
        <v>180</v>
      </c>
      <c r="D890" s="1" t="s">
        <v>129</v>
      </c>
      <c r="E890" s="1" t="s">
        <v>121</v>
      </c>
      <c r="F890" s="1" t="s">
        <v>129</v>
      </c>
      <c r="G890" s="1" t="s">
        <v>122</v>
      </c>
      <c r="H890" s="1" t="s">
        <v>123</v>
      </c>
      <c r="I890" s="1" t="s">
        <v>124</v>
      </c>
      <c r="J890" s="1" t="s">
        <v>125</v>
      </c>
    </row>
    <row r="891" spans="1:10" x14ac:dyDescent="0.25">
      <c r="A891" s="1" t="s">
        <v>193</v>
      </c>
      <c r="B891" s="1">
        <v>0</v>
      </c>
      <c r="C891" s="1" t="s">
        <v>148</v>
      </c>
      <c r="D891" s="1" t="s">
        <v>129</v>
      </c>
      <c r="E891" s="1" t="s">
        <v>121</v>
      </c>
      <c r="F891" s="1" t="s">
        <v>129</v>
      </c>
      <c r="G891" s="1" t="s">
        <v>122</v>
      </c>
      <c r="H891" s="1" t="s">
        <v>123</v>
      </c>
      <c r="I891" s="1" t="s">
        <v>124</v>
      </c>
      <c r="J891" s="1" t="s">
        <v>125</v>
      </c>
    </row>
    <row r="892" spans="1:10" x14ac:dyDescent="0.25">
      <c r="A892" s="1" t="s">
        <v>193</v>
      </c>
      <c r="B892" s="1">
        <v>0</v>
      </c>
      <c r="C892" s="1" t="s">
        <v>172</v>
      </c>
      <c r="D892" s="1" t="s">
        <v>129</v>
      </c>
      <c r="E892" s="1" t="s">
        <v>121</v>
      </c>
      <c r="F892" s="1" t="s">
        <v>129</v>
      </c>
      <c r="G892" s="1" t="s">
        <v>122</v>
      </c>
      <c r="H892" s="1" t="s">
        <v>123</v>
      </c>
      <c r="I892" s="1" t="s">
        <v>124</v>
      </c>
      <c r="J892" s="1" t="s">
        <v>125</v>
      </c>
    </row>
    <row r="893" spans="1:10" x14ac:dyDescent="0.25">
      <c r="A893" s="1" t="s">
        <v>193</v>
      </c>
      <c r="B893" s="1">
        <v>0</v>
      </c>
      <c r="C893" s="1" t="s">
        <v>145</v>
      </c>
      <c r="D893" s="1" t="s">
        <v>150</v>
      </c>
      <c r="E893" s="1" t="s">
        <v>121</v>
      </c>
      <c r="F893" s="1" t="s">
        <v>150</v>
      </c>
      <c r="G893" s="1" t="s">
        <v>122</v>
      </c>
      <c r="H893" s="1" t="s">
        <v>123</v>
      </c>
      <c r="I893" s="1" t="s">
        <v>124</v>
      </c>
      <c r="J893" s="1" t="s">
        <v>125</v>
      </c>
    </row>
    <row r="894" spans="1:10" x14ac:dyDescent="0.25">
      <c r="A894" s="1" t="s">
        <v>193</v>
      </c>
      <c r="B894" s="1">
        <v>0</v>
      </c>
      <c r="C894" s="1" t="s">
        <v>164</v>
      </c>
      <c r="D894" s="1" t="s">
        <v>150</v>
      </c>
      <c r="E894" s="1" t="s">
        <v>121</v>
      </c>
      <c r="F894" s="1" t="s">
        <v>150</v>
      </c>
      <c r="G894" s="1" t="s">
        <v>122</v>
      </c>
      <c r="H894" s="1" t="s">
        <v>123</v>
      </c>
      <c r="I894" s="1" t="s">
        <v>124</v>
      </c>
      <c r="J894" s="1" t="s">
        <v>125</v>
      </c>
    </row>
    <row r="895" spans="1:10" x14ac:dyDescent="0.25">
      <c r="A895" s="1" t="s">
        <v>193</v>
      </c>
      <c r="B895" s="1">
        <v>0</v>
      </c>
      <c r="C895" s="1" t="s">
        <v>147</v>
      </c>
      <c r="D895" s="1" t="s">
        <v>129</v>
      </c>
      <c r="E895" s="1" t="s">
        <v>121</v>
      </c>
      <c r="F895" s="1" t="s">
        <v>129</v>
      </c>
      <c r="G895" s="1" t="s">
        <v>122</v>
      </c>
      <c r="H895" s="1" t="s">
        <v>123</v>
      </c>
      <c r="I895" s="1" t="s">
        <v>124</v>
      </c>
      <c r="J895" s="1" t="s">
        <v>125</v>
      </c>
    </row>
    <row r="896" spans="1:10" x14ac:dyDescent="0.25">
      <c r="A896" s="1" t="s">
        <v>193</v>
      </c>
      <c r="B896" s="1">
        <v>0</v>
      </c>
      <c r="C896" s="1" t="s">
        <v>147</v>
      </c>
      <c r="D896" s="1" t="s">
        <v>120</v>
      </c>
      <c r="E896" s="1" t="s">
        <v>121</v>
      </c>
      <c r="F896" s="1" t="s">
        <v>120</v>
      </c>
      <c r="G896" s="1" t="s">
        <v>122</v>
      </c>
      <c r="H896" s="1" t="s">
        <v>123</v>
      </c>
      <c r="I896" s="1" t="s">
        <v>124</v>
      </c>
      <c r="J896" s="1" t="s">
        <v>125</v>
      </c>
    </row>
    <row r="897" spans="1:10" x14ac:dyDescent="0.25">
      <c r="A897" s="1" t="s">
        <v>193</v>
      </c>
      <c r="B897" s="1">
        <v>0</v>
      </c>
      <c r="C897" s="1" t="s">
        <v>155</v>
      </c>
      <c r="D897" s="1" t="s">
        <v>120</v>
      </c>
      <c r="E897" s="1" t="s">
        <v>121</v>
      </c>
      <c r="F897" s="1" t="s">
        <v>120</v>
      </c>
      <c r="G897" s="1" t="s">
        <v>122</v>
      </c>
      <c r="H897" s="1" t="s">
        <v>123</v>
      </c>
      <c r="I897" s="1" t="s">
        <v>124</v>
      </c>
      <c r="J897" s="1" t="s">
        <v>125</v>
      </c>
    </row>
    <row r="898" spans="1:10" x14ac:dyDescent="0.25">
      <c r="A898" s="1" t="s">
        <v>194</v>
      </c>
      <c r="B898" s="1">
        <v>0</v>
      </c>
      <c r="C898" s="1" t="s">
        <v>119</v>
      </c>
      <c r="D898" s="1" t="s">
        <v>120</v>
      </c>
      <c r="E898" s="1" t="s">
        <v>121</v>
      </c>
      <c r="F898" s="1" t="s">
        <v>120</v>
      </c>
      <c r="G898" s="1" t="s">
        <v>122</v>
      </c>
      <c r="H898" s="1" t="s">
        <v>123</v>
      </c>
      <c r="I898" s="1" t="s">
        <v>124</v>
      </c>
      <c r="J898" s="1" t="s">
        <v>125</v>
      </c>
    </row>
    <row r="899" spans="1:10" x14ac:dyDescent="0.25">
      <c r="A899" s="1" t="s">
        <v>194</v>
      </c>
      <c r="B899" s="1">
        <v>0</v>
      </c>
      <c r="C899" s="1" t="s">
        <v>126</v>
      </c>
      <c r="D899" s="1" t="s">
        <v>127</v>
      </c>
      <c r="E899" s="1" t="s">
        <v>121</v>
      </c>
      <c r="F899" s="1" t="s">
        <v>127</v>
      </c>
      <c r="G899" s="1" t="s">
        <v>122</v>
      </c>
      <c r="H899" s="1" t="s">
        <v>123</v>
      </c>
      <c r="I899" s="1" t="s">
        <v>124</v>
      </c>
      <c r="J899" s="1" t="s">
        <v>125</v>
      </c>
    </row>
    <row r="900" spans="1:10" x14ac:dyDescent="0.25">
      <c r="A900" s="1" t="s">
        <v>194</v>
      </c>
      <c r="B900" s="1">
        <v>0</v>
      </c>
      <c r="C900" s="1" t="s">
        <v>128</v>
      </c>
      <c r="D900" s="1" t="s">
        <v>129</v>
      </c>
      <c r="E900" s="1" t="s">
        <v>121</v>
      </c>
      <c r="F900" s="1" t="s">
        <v>129</v>
      </c>
      <c r="G900" s="1" t="s">
        <v>122</v>
      </c>
      <c r="H900" s="1" t="s">
        <v>123</v>
      </c>
      <c r="I900" s="1" t="s">
        <v>124</v>
      </c>
      <c r="J900" s="1" t="s">
        <v>125</v>
      </c>
    </row>
    <row r="901" spans="1:10" x14ac:dyDescent="0.25">
      <c r="A901" s="1" t="s">
        <v>194</v>
      </c>
      <c r="B901" s="1">
        <v>0</v>
      </c>
      <c r="C901" s="1" t="s">
        <v>136</v>
      </c>
      <c r="D901" s="1" t="s">
        <v>129</v>
      </c>
      <c r="E901" s="1" t="s">
        <v>121</v>
      </c>
      <c r="F901" s="1" t="s">
        <v>129</v>
      </c>
      <c r="G901" s="1" t="s">
        <v>122</v>
      </c>
      <c r="H901" s="1" t="s">
        <v>123</v>
      </c>
      <c r="I901" s="1" t="s">
        <v>124</v>
      </c>
      <c r="J901" s="1" t="s">
        <v>125</v>
      </c>
    </row>
    <row r="902" spans="1:10" x14ac:dyDescent="0.25">
      <c r="A902" s="1" t="s">
        <v>194</v>
      </c>
      <c r="B902" s="1">
        <v>0</v>
      </c>
      <c r="C902" s="1" t="s">
        <v>139</v>
      </c>
      <c r="D902" s="1" t="s">
        <v>129</v>
      </c>
      <c r="E902" s="1" t="s">
        <v>121</v>
      </c>
      <c r="F902" s="1" t="s">
        <v>129</v>
      </c>
      <c r="G902" s="1" t="s">
        <v>122</v>
      </c>
      <c r="H902" s="1" t="s">
        <v>123</v>
      </c>
      <c r="I902" s="1" t="s">
        <v>124</v>
      </c>
      <c r="J902" s="1" t="s">
        <v>125</v>
      </c>
    </row>
    <row r="903" spans="1:10" x14ac:dyDescent="0.25">
      <c r="A903" s="1" t="s">
        <v>194</v>
      </c>
      <c r="B903" s="1">
        <v>0</v>
      </c>
      <c r="C903" s="1" t="s">
        <v>141</v>
      </c>
      <c r="D903" s="1" t="s">
        <v>129</v>
      </c>
      <c r="E903" s="1" t="s">
        <v>121</v>
      </c>
      <c r="F903" s="1" t="s">
        <v>129</v>
      </c>
      <c r="G903" s="1" t="s">
        <v>122</v>
      </c>
      <c r="H903" s="1" t="s">
        <v>123</v>
      </c>
      <c r="I903" s="1" t="s">
        <v>124</v>
      </c>
      <c r="J903" s="1" t="s">
        <v>125</v>
      </c>
    </row>
    <row r="904" spans="1:10" x14ac:dyDescent="0.25">
      <c r="A904" s="1" t="s">
        <v>194</v>
      </c>
      <c r="B904" s="1">
        <v>0</v>
      </c>
      <c r="C904" s="1" t="s">
        <v>144</v>
      </c>
      <c r="D904" s="1" t="s">
        <v>120</v>
      </c>
      <c r="E904" s="1" t="s">
        <v>121</v>
      </c>
      <c r="F904" s="1" t="s">
        <v>120</v>
      </c>
      <c r="G904" s="1" t="s">
        <v>122</v>
      </c>
      <c r="H904" s="1" t="s">
        <v>123</v>
      </c>
      <c r="I904" s="1" t="s">
        <v>124</v>
      </c>
      <c r="J904" s="1" t="s">
        <v>125</v>
      </c>
    </row>
    <row r="905" spans="1:10" x14ac:dyDescent="0.25">
      <c r="A905" s="1" t="s">
        <v>194</v>
      </c>
      <c r="B905" s="1">
        <v>0</v>
      </c>
      <c r="C905" s="1" t="s">
        <v>145</v>
      </c>
      <c r="D905" s="1" t="s">
        <v>120</v>
      </c>
      <c r="E905" s="1" t="s">
        <v>121</v>
      </c>
      <c r="F905" s="1" t="s">
        <v>120</v>
      </c>
      <c r="G905" s="1" t="s">
        <v>122</v>
      </c>
      <c r="H905" s="1" t="s">
        <v>123</v>
      </c>
      <c r="I905" s="1" t="s">
        <v>124</v>
      </c>
      <c r="J905" s="1" t="s">
        <v>125</v>
      </c>
    </row>
    <row r="906" spans="1:10" x14ac:dyDescent="0.25">
      <c r="A906" s="1" t="s">
        <v>194</v>
      </c>
      <c r="B906" s="1">
        <v>0</v>
      </c>
      <c r="C906" s="1" t="s">
        <v>146</v>
      </c>
      <c r="D906" s="1" t="s">
        <v>120</v>
      </c>
      <c r="E906" s="1" t="s">
        <v>121</v>
      </c>
      <c r="F906" s="1" t="s">
        <v>120</v>
      </c>
      <c r="G906" s="1" t="s">
        <v>122</v>
      </c>
      <c r="H906" s="1" t="s">
        <v>123</v>
      </c>
      <c r="I906" s="1" t="s">
        <v>124</v>
      </c>
      <c r="J906" s="1" t="s">
        <v>125</v>
      </c>
    </row>
    <row r="907" spans="1:10" x14ac:dyDescent="0.25">
      <c r="A907" s="1" t="s">
        <v>194</v>
      </c>
      <c r="B907" s="1">
        <v>0</v>
      </c>
      <c r="C907" s="1" t="s">
        <v>149</v>
      </c>
      <c r="D907" s="1" t="s">
        <v>129</v>
      </c>
      <c r="E907" s="1" t="s">
        <v>121</v>
      </c>
      <c r="F907" s="1" t="s">
        <v>129</v>
      </c>
      <c r="G907" s="1" t="s">
        <v>122</v>
      </c>
      <c r="H907" s="1" t="s">
        <v>123</v>
      </c>
      <c r="I907" s="1" t="s">
        <v>124</v>
      </c>
      <c r="J907" s="1" t="s">
        <v>125</v>
      </c>
    </row>
    <row r="908" spans="1:10" x14ac:dyDescent="0.25">
      <c r="A908" s="1" t="s">
        <v>194</v>
      </c>
      <c r="B908" s="1">
        <v>0</v>
      </c>
      <c r="C908" s="1" t="s">
        <v>143</v>
      </c>
      <c r="D908" s="1" t="s">
        <v>150</v>
      </c>
      <c r="E908" s="1" t="s">
        <v>121</v>
      </c>
      <c r="F908" s="1" t="s">
        <v>150</v>
      </c>
      <c r="G908" s="1" t="s">
        <v>122</v>
      </c>
      <c r="H908" s="1" t="s">
        <v>123</v>
      </c>
      <c r="I908" s="1" t="s">
        <v>124</v>
      </c>
      <c r="J908" s="1" t="s">
        <v>125</v>
      </c>
    </row>
    <row r="909" spans="1:10" x14ac:dyDescent="0.25">
      <c r="A909" s="1" t="s">
        <v>194</v>
      </c>
      <c r="B909" s="1">
        <v>0</v>
      </c>
      <c r="C909" s="1" t="s">
        <v>156</v>
      </c>
      <c r="D909" s="1" t="s">
        <v>120</v>
      </c>
      <c r="E909" s="1" t="s">
        <v>121</v>
      </c>
      <c r="F909" s="1" t="s">
        <v>120</v>
      </c>
      <c r="G909" s="1" t="s">
        <v>122</v>
      </c>
      <c r="H909" s="1" t="s">
        <v>123</v>
      </c>
      <c r="I909" s="1" t="s">
        <v>124</v>
      </c>
      <c r="J909" s="1" t="s">
        <v>125</v>
      </c>
    </row>
    <row r="910" spans="1:10" x14ac:dyDescent="0.25">
      <c r="A910" s="1" t="s">
        <v>194</v>
      </c>
      <c r="B910" s="1">
        <v>0</v>
      </c>
      <c r="C910" s="1" t="s">
        <v>126</v>
      </c>
      <c r="D910" s="1" t="s">
        <v>159</v>
      </c>
      <c r="E910" s="1" t="s">
        <v>121</v>
      </c>
      <c r="F910" s="1" t="s">
        <v>160</v>
      </c>
      <c r="G910" s="1" t="s">
        <v>122</v>
      </c>
      <c r="H910" s="1" t="s">
        <v>123</v>
      </c>
      <c r="I910" s="1" t="s">
        <v>124</v>
      </c>
      <c r="J910" s="1" t="s">
        <v>125</v>
      </c>
    </row>
    <row r="911" spans="1:10" x14ac:dyDescent="0.25">
      <c r="A911" s="1" t="s">
        <v>194</v>
      </c>
      <c r="B911" s="1">
        <v>0</v>
      </c>
      <c r="C911" s="1" t="s">
        <v>155</v>
      </c>
      <c r="D911" s="1" t="s">
        <v>150</v>
      </c>
      <c r="E911" s="1" t="s">
        <v>121</v>
      </c>
      <c r="F911" s="1" t="s">
        <v>150</v>
      </c>
      <c r="G911" s="1" t="s">
        <v>122</v>
      </c>
      <c r="H911" s="1" t="s">
        <v>123</v>
      </c>
      <c r="I911" s="1" t="s">
        <v>124</v>
      </c>
      <c r="J911" s="1" t="s">
        <v>125</v>
      </c>
    </row>
    <row r="912" spans="1:10" x14ac:dyDescent="0.25">
      <c r="A912" s="1" t="s">
        <v>194</v>
      </c>
      <c r="B912" s="1">
        <v>0</v>
      </c>
      <c r="C912" s="1" t="s">
        <v>145</v>
      </c>
      <c r="D912" s="1" t="s">
        <v>163</v>
      </c>
      <c r="E912" s="1" t="s">
        <v>121</v>
      </c>
      <c r="F912" s="1" t="s">
        <v>163</v>
      </c>
      <c r="G912" s="1" t="s">
        <v>122</v>
      </c>
      <c r="H912" s="1" t="s">
        <v>123</v>
      </c>
      <c r="I912" s="1" t="s">
        <v>124</v>
      </c>
      <c r="J912" s="1" t="s">
        <v>125</v>
      </c>
    </row>
    <row r="913" spans="1:10" x14ac:dyDescent="0.25">
      <c r="A913" s="1" t="s">
        <v>194</v>
      </c>
      <c r="B913" s="1">
        <v>0</v>
      </c>
      <c r="C913" s="1" t="s">
        <v>126</v>
      </c>
      <c r="D913" s="1" t="s">
        <v>166</v>
      </c>
      <c r="E913" s="1" t="s">
        <v>121</v>
      </c>
      <c r="F913" s="1" t="s">
        <v>167</v>
      </c>
      <c r="G913" s="1" t="s">
        <v>122</v>
      </c>
      <c r="H913" s="1" t="s">
        <v>123</v>
      </c>
      <c r="I913" s="1" t="s">
        <v>124</v>
      </c>
      <c r="J913" s="1" t="s">
        <v>125</v>
      </c>
    </row>
    <row r="914" spans="1:10" x14ac:dyDescent="0.25">
      <c r="A914" s="1" t="s">
        <v>194</v>
      </c>
      <c r="B914" s="1">
        <v>0</v>
      </c>
      <c r="C914" s="1" t="s">
        <v>168</v>
      </c>
      <c r="D914" s="1" t="s">
        <v>129</v>
      </c>
      <c r="E914" s="1" t="s">
        <v>121</v>
      </c>
      <c r="F914" s="1" t="s">
        <v>129</v>
      </c>
      <c r="G914" s="1" t="s">
        <v>122</v>
      </c>
      <c r="H914" s="1" t="s">
        <v>123</v>
      </c>
      <c r="I914" s="1" t="s">
        <v>124</v>
      </c>
      <c r="J914" s="1" t="s">
        <v>125</v>
      </c>
    </row>
    <row r="915" spans="1:10" x14ac:dyDescent="0.25">
      <c r="A915" s="1" t="s">
        <v>194</v>
      </c>
      <c r="B915" s="1">
        <v>0</v>
      </c>
      <c r="C915" s="1" t="s">
        <v>169</v>
      </c>
      <c r="D915" s="1" t="s">
        <v>129</v>
      </c>
      <c r="E915" s="1" t="s">
        <v>121</v>
      </c>
      <c r="F915" s="1" t="s">
        <v>129</v>
      </c>
      <c r="G915" s="1" t="s">
        <v>122</v>
      </c>
      <c r="H915" s="1" t="s">
        <v>123</v>
      </c>
      <c r="I915" s="1" t="s">
        <v>124</v>
      </c>
      <c r="J915" s="1" t="s">
        <v>125</v>
      </c>
    </row>
    <row r="916" spans="1:10" x14ac:dyDescent="0.25">
      <c r="A916" s="1" t="s">
        <v>194</v>
      </c>
      <c r="B916" s="1">
        <v>0</v>
      </c>
      <c r="C916" s="1" t="s">
        <v>155</v>
      </c>
      <c r="D916" s="1" t="s">
        <v>163</v>
      </c>
      <c r="E916" s="1" t="s">
        <v>121</v>
      </c>
      <c r="F916" s="1" t="s">
        <v>163</v>
      </c>
      <c r="G916" s="1" t="s">
        <v>122</v>
      </c>
      <c r="H916" s="1" t="s">
        <v>123</v>
      </c>
      <c r="I916" s="1" t="s">
        <v>124</v>
      </c>
      <c r="J916" s="1" t="s">
        <v>125</v>
      </c>
    </row>
    <row r="917" spans="1:10" x14ac:dyDescent="0.25">
      <c r="A917" s="1" t="s">
        <v>194</v>
      </c>
      <c r="B917" s="1">
        <v>0</v>
      </c>
      <c r="C917" s="1" t="s">
        <v>158</v>
      </c>
      <c r="D917" s="1" t="s">
        <v>129</v>
      </c>
      <c r="E917" s="1" t="s">
        <v>121</v>
      </c>
      <c r="F917" s="1" t="s">
        <v>129</v>
      </c>
      <c r="G917" s="1" t="s">
        <v>122</v>
      </c>
      <c r="H917" s="1" t="s">
        <v>123</v>
      </c>
      <c r="I917" s="1" t="s">
        <v>124</v>
      </c>
      <c r="J917" s="1" t="s">
        <v>125</v>
      </c>
    </row>
    <row r="918" spans="1:10" x14ac:dyDescent="0.25">
      <c r="A918" s="1" t="s">
        <v>194</v>
      </c>
      <c r="B918" s="1">
        <v>0</v>
      </c>
      <c r="C918" s="1" t="s">
        <v>146</v>
      </c>
      <c r="D918" s="1" t="s">
        <v>163</v>
      </c>
      <c r="E918" s="1" t="s">
        <v>121</v>
      </c>
      <c r="F918" s="1" t="s">
        <v>163</v>
      </c>
      <c r="G918" s="1" t="s">
        <v>122</v>
      </c>
      <c r="H918" s="1" t="s">
        <v>123</v>
      </c>
      <c r="I918" s="1" t="s">
        <v>124</v>
      </c>
      <c r="J918" s="1" t="s">
        <v>125</v>
      </c>
    </row>
    <row r="919" spans="1:10" x14ac:dyDescent="0.25">
      <c r="A919" s="1" t="s">
        <v>194</v>
      </c>
      <c r="B919" s="1">
        <v>0</v>
      </c>
      <c r="C919" s="1" t="s">
        <v>140</v>
      </c>
      <c r="D919" s="1" t="s">
        <v>120</v>
      </c>
      <c r="E919" s="1" t="s">
        <v>121</v>
      </c>
      <c r="F919" s="1" t="s">
        <v>120</v>
      </c>
      <c r="G919" s="1" t="s">
        <v>122</v>
      </c>
      <c r="H919" s="1" t="s">
        <v>123</v>
      </c>
      <c r="I919" s="1" t="s">
        <v>124</v>
      </c>
      <c r="J919" s="1" t="s">
        <v>125</v>
      </c>
    </row>
    <row r="920" spans="1:10" x14ac:dyDescent="0.25">
      <c r="A920" s="1" t="s">
        <v>194</v>
      </c>
      <c r="B920" s="1">
        <v>0</v>
      </c>
      <c r="C920" s="1" t="s">
        <v>157</v>
      </c>
      <c r="D920" s="1" t="s">
        <v>150</v>
      </c>
      <c r="E920" s="1" t="s">
        <v>121</v>
      </c>
      <c r="F920" s="1" t="s">
        <v>150</v>
      </c>
      <c r="G920" s="1" t="s">
        <v>122</v>
      </c>
      <c r="H920" s="1" t="s">
        <v>123</v>
      </c>
      <c r="I920" s="1" t="s">
        <v>124</v>
      </c>
      <c r="J920" s="1" t="s">
        <v>125</v>
      </c>
    </row>
    <row r="921" spans="1:10" x14ac:dyDescent="0.25">
      <c r="A921" s="1" t="s">
        <v>194</v>
      </c>
      <c r="B921" s="1">
        <v>0</v>
      </c>
      <c r="C921" s="1" t="s">
        <v>139</v>
      </c>
      <c r="D921" s="1" t="s">
        <v>120</v>
      </c>
      <c r="E921" s="1" t="s">
        <v>121</v>
      </c>
      <c r="F921" s="1" t="s">
        <v>120</v>
      </c>
      <c r="G921" s="1" t="s">
        <v>122</v>
      </c>
      <c r="H921" s="1" t="s">
        <v>123</v>
      </c>
      <c r="I921" s="1" t="s">
        <v>124</v>
      </c>
      <c r="J921" s="1" t="s">
        <v>125</v>
      </c>
    </row>
    <row r="922" spans="1:10" x14ac:dyDescent="0.25">
      <c r="A922" s="1" t="s">
        <v>194</v>
      </c>
      <c r="B922" s="1">
        <v>0</v>
      </c>
      <c r="C922" s="1" t="s">
        <v>137</v>
      </c>
      <c r="D922" s="1" t="s">
        <v>150</v>
      </c>
      <c r="E922" s="1" t="s">
        <v>121</v>
      </c>
      <c r="F922" s="1" t="s">
        <v>150</v>
      </c>
      <c r="G922" s="1" t="s">
        <v>122</v>
      </c>
      <c r="H922" s="1" t="s">
        <v>123</v>
      </c>
      <c r="I922" s="1" t="s">
        <v>124</v>
      </c>
      <c r="J922" s="1" t="s">
        <v>125</v>
      </c>
    </row>
    <row r="923" spans="1:10" x14ac:dyDescent="0.25">
      <c r="A923" s="1" t="s">
        <v>194</v>
      </c>
      <c r="B923" s="1">
        <v>0</v>
      </c>
      <c r="C923" s="1" t="s">
        <v>136</v>
      </c>
      <c r="D923" s="1" t="s">
        <v>150</v>
      </c>
      <c r="E923" s="1" t="s">
        <v>121</v>
      </c>
      <c r="F923" s="1" t="s">
        <v>150</v>
      </c>
      <c r="G923" s="1" t="s">
        <v>122</v>
      </c>
      <c r="H923" s="1" t="s">
        <v>123</v>
      </c>
      <c r="I923" s="1" t="s">
        <v>124</v>
      </c>
      <c r="J923" s="1" t="s">
        <v>125</v>
      </c>
    </row>
    <row r="924" spans="1:10" x14ac:dyDescent="0.25">
      <c r="A924" s="1" t="s">
        <v>194</v>
      </c>
      <c r="B924" s="1">
        <v>0</v>
      </c>
      <c r="C924" s="1" t="s">
        <v>171</v>
      </c>
      <c r="D924" s="1" t="s">
        <v>150</v>
      </c>
      <c r="E924" s="1" t="s">
        <v>121</v>
      </c>
      <c r="F924" s="1" t="s">
        <v>150</v>
      </c>
      <c r="G924" s="1" t="s">
        <v>122</v>
      </c>
      <c r="H924" s="1" t="s">
        <v>123</v>
      </c>
      <c r="I924" s="1" t="s">
        <v>124</v>
      </c>
      <c r="J924" s="1" t="s">
        <v>125</v>
      </c>
    </row>
    <row r="925" spans="1:10" x14ac:dyDescent="0.25">
      <c r="A925" s="1" t="s">
        <v>194</v>
      </c>
      <c r="B925" s="1">
        <v>0</v>
      </c>
      <c r="C925" s="1" t="s">
        <v>146</v>
      </c>
      <c r="D925" s="1" t="s">
        <v>150</v>
      </c>
      <c r="E925" s="1" t="s">
        <v>121</v>
      </c>
      <c r="F925" s="1" t="s">
        <v>150</v>
      </c>
      <c r="G925" s="1" t="s">
        <v>122</v>
      </c>
      <c r="H925" s="1" t="s">
        <v>123</v>
      </c>
      <c r="I925" s="1" t="s">
        <v>124</v>
      </c>
      <c r="J925" s="1" t="s">
        <v>125</v>
      </c>
    </row>
    <row r="926" spans="1:10" x14ac:dyDescent="0.25">
      <c r="A926" s="1" t="s">
        <v>194</v>
      </c>
      <c r="B926" s="1">
        <v>0</v>
      </c>
      <c r="C926" s="1" t="s">
        <v>156</v>
      </c>
      <c r="D926" s="1" t="s">
        <v>150</v>
      </c>
      <c r="E926" s="1" t="s">
        <v>121</v>
      </c>
      <c r="F926" s="1" t="s">
        <v>150</v>
      </c>
      <c r="G926" s="1" t="s">
        <v>122</v>
      </c>
      <c r="H926" s="1" t="s">
        <v>123</v>
      </c>
      <c r="I926" s="1" t="s">
        <v>124</v>
      </c>
      <c r="J926" s="1" t="s">
        <v>125</v>
      </c>
    </row>
    <row r="927" spans="1:10" x14ac:dyDescent="0.25">
      <c r="A927" s="1" t="s">
        <v>194</v>
      </c>
      <c r="B927" s="1">
        <v>0</v>
      </c>
      <c r="C927" s="1" t="s">
        <v>164</v>
      </c>
      <c r="D927" s="1" t="s">
        <v>120</v>
      </c>
      <c r="E927" s="1" t="s">
        <v>121</v>
      </c>
      <c r="F927" s="1" t="s">
        <v>120</v>
      </c>
      <c r="G927" s="1" t="s">
        <v>122</v>
      </c>
      <c r="H927" s="1" t="s">
        <v>123</v>
      </c>
      <c r="I927" s="1" t="s">
        <v>124</v>
      </c>
      <c r="J927" s="1" t="s">
        <v>125</v>
      </c>
    </row>
    <row r="928" spans="1:10" x14ac:dyDescent="0.25">
      <c r="A928" s="1" t="s">
        <v>194</v>
      </c>
      <c r="B928" s="1">
        <v>0</v>
      </c>
      <c r="C928" s="1" t="s">
        <v>144</v>
      </c>
      <c r="D928" s="1" t="s">
        <v>150</v>
      </c>
      <c r="E928" s="1" t="s">
        <v>121</v>
      </c>
      <c r="F928" s="1" t="s">
        <v>150</v>
      </c>
      <c r="G928" s="1" t="s">
        <v>122</v>
      </c>
      <c r="H928" s="1" t="s">
        <v>123</v>
      </c>
      <c r="I928" s="1" t="s">
        <v>124</v>
      </c>
      <c r="J928" s="1" t="s">
        <v>125</v>
      </c>
    </row>
    <row r="929" spans="1:10" x14ac:dyDescent="0.25">
      <c r="A929" s="1" t="s">
        <v>194</v>
      </c>
      <c r="B929" s="1">
        <v>0</v>
      </c>
      <c r="C929" s="1" t="s">
        <v>157</v>
      </c>
      <c r="D929" s="1" t="s">
        <v>129</v>
      </c>
      <c r="E929" s="1" t="s">
        <v>121</v>
      </c>
      <c r="F929" s="1" t="s">
        <v>129</v>
      </c>
      <c r="G929" s="1" t="s">
        <v>122</v>
      </c>
      <c r="H929" s="1" t="s">
        <v>123</v>
      </c>
      <c r="I929" s="1" t="s">
        <v>124</v>
      </c>
      <c r="J929" s="1" t="s">
        <v>125</v>
      </c>
    </row>
    <row r="930" spans="1:10" x14ac:dyDescent="0.25">
      <c r="A930" s="1" t="s">
        <v>194</v>
      </c>
      <c r="B930" s="1">
        <v>0</v>
      </c>
      <c r="C930" s="1" t="s">
        <v>130</v>
      </c>
      <c r="D930" s="1" t="s">
        <v>163</v>
      </c>
      <c r="E930" s="1" t="s">
        <v>121</v>
      </c>
      <c r="F930" s="1" t="s">
        <v>163</v>
      </c>
      <c r="G930" s="1" t="s">
        <v>122</v>
      </c>
      <c r="H930" s="1" t="s">
        <v>123</v>
      </c>
      <c r="I930" s="1" t="s">
        <v>124</v>
      </c>
      <c r="J930" s="1" t="s">
        <v>125</v>
      </c>
    </row>
    <row r="931" spans="1:10" x14ac:dyDescent="0.25">
      <c r="A931" s="1" t="s">
        <v>194</v>
      </c>
      <c r="B931" s="1">
        <v>0</v>
      </c>
      <c r="C931" s="1" t="s">
        <v>155</v>
      </c>
      <c r="D931" s="1" t="s">
        <v>129</v>
      </c>
      <c r="E931" s="1" t="s">
        <v>121</v>
      </c>
      <c r="F931" s="1" t="s">
        <v>129</v>
      </c>
      <c r="G931" s="1" t="s">
        <v>122</v>
      </c>
      <c r="H931" s="1" t="s">
        <v>123</v>
      </c>
      <c r="I931" s="1" t="s">
        <v>124</v>
      </c>
      <c r="J931" s="1" t="s">
        <v>125</v>
      </c>
    </row>
    <row r="932" spans="1:10" x14ac:dyDescent="0.25">
      <c r="A932" s="1" t="s">
        <v>194</v>
      </c>
      <c r="B932" s="1">
        <v>0</v>
      </c>
      <c r="C932" s="1" t="s">
        <v>144</v>
      </c>
      <c r="D932" s="1" t="s">
        <v>129</v>
      </c>
      <c r="E932" s="1" t="s">
        <v>121</v>
      </c>
      <c r="F932" s="1" t="s">
        <v>129</v>
      </c>
      <c r="G932" s="1" t="s">
        <v>122</v>
      </c>
      <c r="H932" s="1" t="s">
        <v>123</v>
      </c>
      <c r="I932" s="1" t="s">
        <v>124</v>
      </c>
      <c r="J932" s="1" t="s">
        <v>125</v>
      </c>
    </row>
    <row r="933" spans="1:10" x14ac:dyDescent="0.25">
      <c r="A933" s="1" t="s">
        <v>194</v>
      </c>
      <c r="B933" s="1">
        <v>0</v>
      </c>
      <c r="C933" s="1" t="s">
        <v>126</v>
      </c>
      <c r="D933" s="1" t="s">
        <v>174</v>
      </c>
      <c r="E933" s="1" t="s">
        <v>121</v>
      </c>
      <c r="F933" s="1" t="s">
        <v>175</v>
      </c>
      <c r="G933" s="1" t="s">
        <v>122</v>
      </c>
      <c r="H933" s="1" t="s">
        <v>123</v>
      </c>
      <c r="I933" s="1" t="s">
        <v>124</v>
      </c>
      <c r="J933" s="1" t="s">
        <v>125</v>
      </c>
    </row>
    <row r="934" spans="1:10" x14ac:dyDescent="0.25">
      <c r="A934" s="1" t="s">
        <v>194</v>
      </c>
      <c r="B934" s="1">
        <v>0</v>
      </c>
      <c r="C934" s="1" t="s">
        <v>176</v>
      </c>
      <c r="D934" s="1" t="s">
        <v>129</v>
      </c>
      <c r="E934" s="1" t="s">
        <v>121</v>
      </c>
      <c r="F934" s="1" t="s">
        <v>129</v>
      </c>
      <c r="G934" s="1" t="s">
        <v>122</v>
      </c>
      <c r="H934" s="1" t="s">
        <v>123</v>
      </c>
      <c r="I934" s="1" t="s">
        <v>124</v>
      </c>
      <c r="J934" s="1" t="s">
        <v>125</v>
      </c>
    </row>
    <row r="935" spans="1:10" x14ac:dyDescent="0.25">
      <c r="A935" s="1" t="s">
        <v>194</v>
      </c>
      <c r="B935" s="1">
        <v>0</v>
      </c>
      <c r="C935" s="1" t="s">
        <v>158</v>
      </c>
      <c r="D935" s="1" t="s">
        <v>150</v>
      </c>
      <c r="E935" s="1" t="s">
        <v>121</v>
      </c>
      <c r="F935" s="1" t="s">
        <v>150</v>
      </c>
      <c r="G935" s="1" t="s">
        <v>122</v>
      </c>
      <c r="H935" s="1" t="s">
        <v>123</v>
      </c>
      <c r="I935" s="1" t="s">
        <v>124</v>
      </c>
      <c r="J935" s="1" t="s">
        <v>125</v>
      </c>
    </row>
    <row r="936" spans="1:10" x14ac:dyDescent="0.25">
      <c r="A936" s="1" t="s">
        <v>194</v>
      </c>
      <c r="B936" s="1">
        <v>0</v>
      </c>
      <c r="C936" s="1" t="s">
        <v>161</v>
      </c>
      <c r="D936" s="1" t="s">
        <v>150</v>
      </c>
      <c r="E936" s="1" t="s">
        <v>121</v>
      </c>
      <c r="F936" s="1" t="s">
        <v>150</v>
      </c>
      <c r="G936" s="1" t="s">
        <v>122</v>
      </c>
      <c r="H936" s="1" t="s">
        <v>123</v>
      </c>
      <c r="I936" s="1" t="s">
        <v>124</v>
      </c>
      <c r="J936" s="1" t="s">
        <v>125</v>
      </c>
    </row>
    <row r="937" spans="1:10" x14ac:dyDescent="0.25">
      <c r="A937" s="1" t="s">
        <v>194</v>
      </c>
      <c r="B937" s="1">
        <v>0</v>
      </c>
      <c r="C937" s="1" t="s">
        <v>147</v>
      </c>
      <c r="D937" s="1" t="s">
        <v>150</v>
      </c>
      <c r="E937" s="1" t="s">
        <v>121</v>
      </c>
      <c r="F937" s="1" t="s">
        <v>150</v>
      </c>
      <c r="G937" s="1" t="s">
        <v>122</v>
      </c>
      <c r="H937" s="1" t="s">
        <v>123</v>
      </c>
      <c r="I937" s="1" t="s">
        <v>124</v>
      </c>
      <c r="J937" s="1" t="s">
        <v>125</v>
      </c>
    </row>
    <row r="938" spans="1:10" x14ac:dyDescent="0.25">
      <c r="A938" s="1" t="s">
        <v>194</v>
      </c>
      <c r="B938" s="1">
        <v>0</v>
      </c>
      <c r="C938" s="1" t="s">
        <v>130</v>
      </c>
      <c r="D938" s="1" t="s">
        <v>150</v>
      </c>
      <c r="E938" s="1" t="s">
        <v>121</v>
      </c>
      <c r="F938" s="1" t="s">
        <v>150</v>
      </c>
      <c r="G938" s="1" t="s">
        <v>122</v>
      </c>
      <c r="H938" s="1" t="s">
        <v>123</v>
      </c>
      <c r="I938" s="1" t="s">
        <v>124</v>
      </c>
      <c r="J938" s="1" t="s">
        <v>125</v>
      </c>
    </row>
    <row r="939" spans="1:10" x14ac:dyDescent="0.25">
      <c r="A939" s="1" t="s">
        <v>194</v>
      </c>
      <c r="B939" s="1">
        <v>0</v>
      </c>
      <c r="C939" s="1" t="s">
        <v>136</v>
      </c>
      <c r="D939" s="1" t="s">
        <v>120</v>
      </c>
      <c r="E939" s="1" t="s">
        <v>121</v>
      </c>
      <c r="F939" s="1" t="s">
        <v>120</v>
      </c>
      <c r="G939" s="1" t="s">
        <v>122</v>
      </c>
      <c r="H939" s="1" t="s">
        <v>123</v>
      </c>
      <c r="I939" s="1" t="s">
        <v>124</v>
      </c>
      <c r="J939" s="1" t="s">
        <v>125</v>
      </c>
    </row>
    <row r="940" spans="1:10" x14ac:dyDescent="0.25">
      <c r="A940" s="1" t="s">
        <v>194</v>
      </c>
      <c r="B940" s="1">
        <v>0</v>
      </c>
      <c r="C940" s="1" t="s">
        <v>130</v>
      </c>
      <c r="D940" s="1" t="s">
        <v>120</v>
      </c>
      <c r="E940" s="1" t="s">
        <v>121</v>
      </c>
      <c r="F940" s="1" t="s">
        <v>120</v>
      </c>
      <c r="G940" s="1" t="s">
        <v>122</v>
      </c>
      <c r="H940" s="1" t="s">
        <v>123</v>
      </c>
      <c r="I940" s="1" t="s">
        <v>124</v>
      </c>
      <c r="J940" s="1" t="s">
        <v>125</v>
      </c>
    </row>
    <row r="941" spans="1:10" x14ac:dyDescent="0.25">
      <c r="A941" s="1" t="s">
        <v>194</v>
      </c>
      <c r="B941" s="1">
        <v>0</v>
      </c>
      <c r="C941" s="1" t="s">
        <v>119</v>
      </c>
      <c r="D941" s="1" t="s">
        <v>129</v>
      </c>
      <c r="E941" s="1" t="s">
        <v>121</v>
      </c>
      <c r="F941" s="1" t="s">
        <v>129</v>
      </c>
      <c r="G941" s="1" t="s">
        <v>122</v>
      </c>
      <c r="H941" s="1" t="s">
        <v>123</v>
      </c>
      <c r="I941" s="1" t="s">
        <v>124</v>
      </c>
      <c r="J941" s="1" t="s">
        <v>125</v>
      </c>
    </row>
    <row r="942" spans="1:10" x14ac:dyDescent="0.25">
      <c r="A942" s="1" t="s">
        <v>194</v>
      </c>
      <c r="B942" s="1">
        <v>0</v>
      </c>
      <c r="C942" s="1" t="s">
        <v>161</v>
      </c>
      <c r="D942" s="1" t="s">
        <v>120</v>
      </c>
      <c r="E942" s="1" t="s">
        <v>121</v>
      </c>
      <c r="F942" s="1" t="s">
        <v>120</v>
      </c>
      <c r="G942" s="1" t="s">
        <v>122</v>
      </c>
      <c r="H942" s="1" t="s">
        <v>123</v>
      </c>
      <c r="I942" s="1" t="s">
        <v>124</v>
      </c>
      <c r="J942" s="1" t="s">
        <v>125</v>
      </c>
    </row>
    <row r="943" spans="1:10" x14ac:dyDescent="0.25">
      <c r="A943" s="1" t="s">
        <v>194</v>
      </c>
      <c r="B943" s="1">
        <v>0</v>
      </c>
      <c r="C943" s="1" t="s">
        <v>165</v>
      </c>
      <c r="D943" s="1" t="s">
        <v>120</v>
      </c>
      <c r="E943" s="1" t="s">
        <v>121</v>
      </c>
      <c r="F943" s="1" t="s">
        <v>120</v>
      </c>
      <c r="G943" s="1" t="s">
        <v>122</v>
      </c>
      <c r="H943" s="1" t="s">
        <v>123</v>
      </c>
      <c r="I943" s="1" t="s">
        <v>124</v>
      </c>
      <c r="J943" s="1" t="s">
        <v>125</v>
      </c>
    </row>
    <row r="944" spans="1:10" x14ac:dyDescent="0.25">
      <c r="A944" s="1" t="s">
        <v>194</v>
      </c>
      <c r="B944" s="1">
        <v>0</v>
      </c>
      <c r="C944" s="1" t="s">
        <v>177</v>
      </c>
      <c r="D944" s="1" t="s">
        <v>129</v>
      </c>
      <c r="E944" s="1" t="s">
        <v>121</v>
      </c>
      <c r="F944" s="1" t="s">
        <v>129</v>
      </c>
      <c r="G944" s="1" t="s">
        <v>122</v>
      </c>
      <c r="H944" s="1" t="s">
        <v>123</v>
      </c>
      <c r="I944" s="1" t="s">
        <v>124</v>
      </c>
      <c r="J944" s="1" t="s">
        <v>125</v>
      </c>
    </row>
    <row r="945" spans="1:10" x14ac:dyDescent="0.25">
      <c r="A945" s="1" t="s">
        <v>194</v>
      </c>
      <c r="B945" s="1">
        <v>0</v>
      </c>
      <c r="C945" s="1" t="s">
        <v>165</v>
      </c>
      <c r="D945" s="1" t="s">
        <v>150</v>
      </c>
      <c r="E945" s="1" t="s">
        <v>121</v>
      </c>
      <c r="F945" s="1" t="s">
        <v>150</v>
      </c>
      <c r="G945" s="1" t="s">
        <v>122</v>
      </c>
      <c r="H945" s="1" t="s">
        <v>123</v>
      </c>
      <c r="I945" s="1" t="s">
        <v>124</v>
      </c>
      <c r="J945" s="1" t="s">
        <v>125</v>
      </c>
    </row>
    <row r="946" spans="1:10" x14ac:dyDescent="0.25">
      <c r="A946" s="1" t="s">
        <v>194</v>
      </c>
      <c r="B946" s="1">
        <v>0</v>
      </c>
      <c r="C946" s="1" t="s">
        <v>173</v>
      </c>
      <c r="D946" s="1" t="s">
        <v>150</v>
      </c>
      <c r="E946" s="1" t="s">
        <v>121</v>
      </c>
      <c r="F946" s="1" t="s">
        <v>150</v>
      </c>
      <c r="G946" s="1" t="s">
        <v>122</v>
      </c>
      <c r="H946" s="1" t="s">
        <v>123</v>
      </c>
      <c r="I946" s="1" t="s">
        <v>124</v>
      </c>
      <c r="J946" s="1" t="s">
        <v>125</v>
      </c>
    </row>
    <row r="947" spans="1:10" x14ac:dyDescent="0.25">
      <c r="A947" s="1" t="s">
        <v>194</v>
      </c>
      <c r="B947" s="1">
        <v>0</v>
      </c>
      <c r="C947" s="1" t="s">
        <v>153</v>
      </c>
      <c r="D947" s="1" t="s">
        <v>129</v>
      </c>
      <c r="E947" s="1" t="s">
        <v>121</v>
      </c>
      <c r="F947" s="1" t="s">
        <v>129</v>
      </c>
      <c r="G947" s="1" t="s">
        <v>122</v>
      </c>
      <c r="H947" s="1" t="s">
        <v>123</v>
      </c>
      <c r="I947" s="1" t="s">
        <v>124</v>
      </c>
      <c r="J947" s="1" t="s">
        <v>125</v>
      </c>
    </row>
    <row r="948" spans="1:10" x14ac:dyDescent="0.25">
      <c r="A948" s="1" t="s">
        <v>194</v>
      </c>
      <c r="B948" s="1">
        <v>0</v>
      </c>
      <c r="C948" s="1" t="s">
        <v>126</v>
      </c>
      <c r="D948" s="1" t="s">
        <v>178</v>
      </c>
      <c r="E948" s="1" t="s">
        <v>121</v>
      </c>
      <c r="F948" s="1" t="s">
        <v>179</v>
      </c>
      <c r="G948" s="1" t="s">
        <v>122</v>
      </c>
      <c r="H948" s="1" t="s">
        <v>123</v>
      </c>
      <c r="I948" s="1" t="s">
        <v>124</v>
      </c>
      <c r="J948" s="1" t="s">
        <v>125</v>
      </c>
    </row>
    <row r="949" spans="1:10" x14ac:dyDescent="0.25">
      <c r="A949" s="1" t="s">
        <v>194</v>
      </c>
      <c r="B949" s="1">
        <v>0</v>
      </c>
      <c r="C949" s="1" t="s">
        <v>157</v>
      </c>
      <c r="D949" s="1" t="s">
        <v>120</v>
      </c>
      <c r="E949" s="1" t="s">
        <v>121</v>
      </c>
      <c r="F949" s="1" t="s">
        <v>120</v>
      </c>
      <c r="G949" s="1" t="s">
        <v>122</v>
      </c>
      <c r="H949" s="1" t="s">
        <v>123</v>
      </c>
      <c r="I949" s="1" t="s">
        <v>124</v>
      </c>
      <c r="J949" s="1" t="s">
        <v>125</v>
      </c>
    </row>
    <row r="950" spans="1:10" x14ac:dyDescent="0.25">
      <c r="A950" s="1" t="s">
        <v>194</v>
      </c>
      <c r="B950" s="1">
        <v>0</v>
      </c>
      <c r="C950" s="1" t="s">
        <v>154</v>
      </c>
      <c r="D950" s="1" t="s">
        <v>129</v>
      </c>
      <c r="E950" s="1" t="s">
        <v>121</v>
      </c>
      <c r="F950" s="1" t="s">
        <v>129</v>
      </c>
      <c r="G950" s="1" t="s">
        <v>122</v>
      </c>
      <c r="H950" s="1" t="s">
        <v>123</v>
      </c>
      <c r="I950" s="1" t="s">
        <v>124</v>
      </c>
      <c r="J950" s="1" t="s">
        <v>125</v>
      </c>
    </row>
    <row r="951" spans="1:10" x14ac:dyDescent="0.25">
      <c r="A951" s="1" t="s">
        <v>194</v>
      </c>
      <c r="B951" s="1">
        <v>0</v>
      </c>
      <c r="C951" s="1" t="s">
        <v>165</v>
      </c>
      <c r="D951" s="1" t="s">
        <v>163</v>
      </c>
      <c r="E951" s="1" t="s">
        <v>121</v>
      </c>
      <c r="F951" s="1" t="s">
        <v>163</v>
      </c>
      <c r="G951" s="1" t="s">
        <v>122</v>
      </c>
      <c r="H951" s="1" t="s">
        <v>123</v>
      </c>
      <c r="I951" s="1" t="s">
        <v>124</v>
      </c>
      <c r="J951" s="1" t="s">
        <v>125</v>
      </c>
    </row>
    <row r="952" spans="1:10" x14ac:dyDescent="0.25">
      <c r="A952" s="1" t="s">
        <v>194</v>
      </c>
      <c r="B952" s="1">
        <v>0</v>
      </c>
      <c r="C952" s="1" t="s">
        <v>140</v>
      </c>
      <c r="D952" s="1" t="s">
        <v>150</v>
      </c>
      <c r="E952" s="1" t="s">
        <v>121</v>
      </c>
      <c r="F952" s="1" t="s">
        <v>150</v>
      </c>
      <c r="G952" s="1" t="s">
        <v>122</v>
      </c>
      <c r="H952" s="1" t="s">
        <v>123</v>
      </c>
      <c r="I952" s="1" t="s">
        <v>124</v>
      </c>
      <c r="J952" s="1" t="s">
        <v>125</v>
      </c>
    </row>
    <row r="953" spans="1:10" x14ac:dyDescent="0.25">
      <c r="A953" s="1" t="s">
        <v>194</v>
      </c>
      <c r="B953" s="1">
        <v>0</v>
      </c>
      <c r="C953" s="1" t="s">
        <v>173</v>
      </c>
      <c r="D953" s="1" t="s">
        <v>129</v>
      </c>
      <c r="E953" s="1" t="s">
        <v>121</v>
      </c>
      <c r="F953" s="1" t="s">
        <v>129</v>
      </c>
      <c r="G953" s="1" t="s">
        <v>122</v>
      </c>
      <c r="H953" s="1" t="s">
        <v>123</v>
      </c>
      <c r="I953" s="1" t="s">
        <v>124</v>
      </c>
      <c r="J953" s="1" t="s">
        <v>125</v>
      </c>
    </row>
    <row r="954" spans="1:10" x14ac:dyDescent="0.25">
      <c r="A954" s="1" t="s">
        <v>194</v>
      </c>
      <c r="B954" s="1">
        <v>0</v>
      </c>
      <c r="C954" s="1" t="s">
        <v>180</v>
      </c>
      <c r="D954" s="1" t="s">
        <v>129</v>
      </c>
      <c r="E954" s="1" t="s">
        <v>121</v>
      </c>
      <c r="F954" s="1" t="s">
        <v>129</v>
      </c>
      <c r="G954" s="1" t="s">
        <v>122</v>
      </c>
      <c r="H954" s="1" t="s">
        <v>123</v>
      </c>
      <c r="I954" s="1" t="s">
        <v>124</v>
      </c>
      <c r="J954" s="1" t="s">
        <v>125</v>
      </c>
    </row>
    <row r="955" spans="1:10" x14ac:dyDescent="0.25">
      <c r="A955" s="1" t="s">
        <v>194</v>
      </c>
      <c r="B955" s="1">
        <v>0</v>
      </c>
      <c r="C955" s="1" t="s">
        <v>148</v>
      </c>
      <c r="D955" s="1" t="s">
        <v>129</v>
      </c>
      <c r="E955" s="1" t="s">
        <v>121</v>
      </c>
      <c r="F955" s="1" t="s">
        <v>129</v>
      </c>
      <c r="G955" s="1" t="s">
        <v>122</v>
      </c>
      <c r="H955" s="1" t="s">
        <v>123</v>
      </c>
      <c r="I955" s="1" t="s">
        <v>124</v>
      </c>
      <c r="J955" s="1" t="s">
        <v>125</v>
      </c>
    </row>
    <row r="956" spans="1:10" x14ac:dyDescent="0.25">
      <c r="A956" s="1" t="s">
        <v>194</v>
      </c>
      <c r="B956" s="1">
        <v>0</v>
      </c>
      <c r="C956" s="1" t="s">
        <v>172</v>
      </c>
      <c r="D956" s="1" t="s">
        <v>129</v>
      </c>
      <c r="E956" s="1" t="s">
        <v>121</v>
      </c>
      <c r="F956" s="1" t="s">
        <v>129</v>
      </c>
      <c r="G956" s="1" t="s">
        <v>122</v>
      </c>
      <c r="H956" s="1" t="s">
        <v>123</v>
      </c>
      <c r="I956" s="1" t="s">
        <v>124</v>
      </c>
      <c r="J956" s="1" t="s">
        <v>125</v>
      </c>
    </row>
    <row r="957" spans="1:10" x14ac:dyDescent="0.25">
      <c r="A957" s="1" t="s">
        <v>194</v>
      </c>
      <c r="B957" s="1">
        <v>0</v>
      </c>
      <c r="C957" s="1" t="s">
        <v>145</v>
      </c>
      <c r="D957" s="1" t="s">
        <v>150</v>
      </c>
      <c r="E957" s="1" t="s">
        <v>121</v>
      </c>
      <c r="F957" s="1" t="s">
        <v>150</v>
      </c>
      <c r="G957" s="1" t="s">
        <v>122</v>
      </c>
      <c r="H957" s="1" t="s">
        <v>123</v>
      </c>
      <c r="I957" s="1" t="s">
        <v>124</v>
      </c>
      <c r="J957" s="1" t="s">
        <v>125</v>
      </c>
    </row>
    <row r="958" spans="1:10" x14ac:dyDescent="0.25">
      <c r="A958" s="1" t="s">
        <v>194</v>
      </c>
      <c r="B958" s="1">
        <v>0</v>
      </c>
      <c r="C958" s="1" t="s">
        <v>164</v>
      </c>
      <c r="D958" s="1" t="s">
        <v>150</v>
      </c>
      <c r="E958" s="1" t="s">
        <v>121</v>
      </c>
      <c r="F958" s="1" t="s">
        <v>150</v>
      </c>
      <c r="G958" s="1" t="s">
        <v>122</v>
      </c>
      <c r="H958" s="1" t="s">
        <v>123</v>
      </c>
      <c r="I958" s="1" t="s">
        <v>124</v>
      </c>
      <c r="J958" s="1" t="s">
        <v>125</v>
      </c>
    </row>
    <row r="959" spans="1:10" x14ac:dyDescent="0.25">
      <c r="A959" s="1" t="s">
        <v>194</v>
      </c>
      <c r="B959" s="1">
        <v>0</v>
      </c>
      <c r="C959" s="1" t="s">
        <v>147</v>
      </c>
      <c r="D959" s="1" t="s">
        <v>129</v>
      </c>
      <c r="E959" s="1" t="s">
        <v>121</v>
      </c>
      <c r="F959" s="1" t="s">
        <v>129</v>
      </c>
      <c r="G959" s="1" t="s">
        <v>122</v>
      </c>
      <c r="H959" s="1" t="s">
        <v>123</v>
      </c>
      <c r="I959" s="1" t="s">
        <v>124</v>
      </c>
      <c r="J959" s="1" t="s">
        <v>125</v>
      </c>
    </row>
    <row r="960" spans="1:10" x14ac:dyDescent="0.25">
      <c r="A960" s="1" t="s">
        <v>194</v>
      </c>
      <c r="B960" s="1">
        <v>0</v>
      </c>
      <c r="C960" s="1" t="s">
        <v>147</v>
      </c>
      <c r="D960" s="1" t="s">
        <v>120</v>
      </c>
      <c r="E960" s="1" t="s">
        <v>121</v>
      </c>
      <c r="F960" s="1" t="s">
        <v>120</v>
      </c>
      <c r="G960" s="1" t="s">
        <v>122</v>
      </c>
      <c r="H960" s="1" t="s">
        <v>123</v>
      </c>
      <c r="I960" s="1" t="s">
        <v>124</v>
      </c>
      <c r="J960" s="1" t="s">
        <v>125</v>
      </c>
    </row>
    <row r="961" spans="1:10" x14ac:dyDescent="0.25">
      <c r="A961" s="1" t="s">
        <v>194</v>
      </c>
      <c r="B961" s="1">
        <v>0</v>
      </c>
      <c r="C961" s="1" t="s">
        <v>155</v>
      </c>
      <c r="D961" s="1" t="s">
        <v>120</v>
      </c>
      <c r="E961" s="1" t="s">
        <v>121</v>
      </c>
      <c r="F961" s="1" t="s">
        <v>120</v>
      </c>
      <c r="G961" s="1" t="s">
        <v>122</v>
      </c>
      <c r="H961" s="1" t="s">
        <v>123</v>
      </c>
      <c r="I961" s="1" t="s">
        <v>124</v>
      </c>
      <c r="J961" s="1" t="s">
        <v>125</v>
      </c>
    </row>
    <row r="962" spans="1:10" x14ac:dyDescent="0.25">
      <c r="A962" s="1" t="s">
        <v>195</v>
      </c>
      <c r="B962" s="1">
        <v>0</v>
      </c>
      <c r="C962" s="1" t="s">
        <v>119</v>
      </c>
      <c r="D962" s="1" t="s">
        <v>120</v>
      </c>
      <c r="E962" s="1" t="s">
        <v>121</v>
      </c>
      <c r="F962" s="1" t="s">
        <v>120</v>
      </c>
      <c r="G962" s="1" t="s">
        <v>122</v>
      </c>
      <c r="H962" s="1" t="s">
        <v>123</v>
      </c>
      <c r="I962" s="1" t="s">
        <v>124</v>
      </c>
      <c r="J962" s="1" t="s">
        <v>125</v>
      </c>
    </row>
    <row r="963" spans="1:10" x14ac:dyDescent="0.25">
      <c r="A963" s="1" t="s">
        <v>195</v>
      </c>
      <c r="B963" s="1">
        <v>0</v>
      </c>
      <c r="C963" s="1" t="s">
        <v>126</v>
      </c>
      <c r="D963" s="1" t="s">
        <v>127</v>
      </c>
      <c r="E963" s="1" t="s">
        <v>121</v>
      </c>
      <c r="F963" s="1" t="s">
        <v>127</v>
      </c>
      <c r="G963" s="1" t="s">
        <v>122</v>
      </c>
      <c r="H963" s="1" t="s">
        <v>123</v>
      </c>
      <c r="I963" s="1" t="s">
        <v>124</v>
      </c>
      <c r="J963" s="1" t="s">
        <v>125</v>
      </c>
    </row>
    <row r="964" spans="1:10" x14ac:dyDescent="0.25">
      <c r="A964" s="1" t="s">
        <v>195</v>
      </c>
      <c r="B964" s="1">
        <v>0</v>
      </c>
      <c r="C964" s="1" t="s">
        <v>128</v>
      </c>
      <c r="D964" s="1" t="s">
        <v>129</v>
      </c>
      <c r="E964" s="1" t="s">
        <v>121</v>
      </c>
      <c r="F964" s="1" t="s">
        <v>129</v>
      </c>
      <c r="G964" s="1" t="s">
        <v>122</v>
      </c>
      <c r="H964" s="1" t="s">
        <v>123</v>
      </c>
      <c r="I964" s="1" t="s">
        <v>124</v>
      </c>
      <c r="J964" s="1" t="s">
        <v>125</v>
      </c>
    </row>
    <row r="965" spans="1:10" x14ac:dyDescent="0.25">
      <c r="A965" s="1" t="s">
        <v>195</v>
      </c>
      <c r="B965" s="1">
        <v>0</v>
      </c>
      <c r="C965" s="1" t="s">
        <v>136</v>
      </c>
      <c r="D965" s="1" t="s">
        <v>129</v>
      </c>
      <c r="E965" s="1" t="s">
        <v>121</v>
      </c>
      <c r="F965" s="1" t="s">
        <v>129</v>
      </c>
      <c r="G965" s="1" t="s">
        <v>122</v>
      </c>
      <c r="H965" s="1" t="s">
        <v>123</v>
      </c>
      <c r="I965" s="1" t="s">
        <v>124</v>
      </c>
      <c r="J965" s="1" t="s">
        <v>125</v>
      </c>
    </row>
    <row r="966" spans="1:10" x14ac:dyDescent="0.25">
      <c r="A966" s="1" t="s">
        <v>195</v>
      </c>
      <c r="B966" s="1">
        <v>0</v>
      </c>
      <c r="C966" s="1" t="s">
        <v>139</v>
      </c>
      <c r="D966" s="1" t="s">
        <v>129</v>
      </c>
      <c r="E966" s="1" t="s">
        <v>121</v>
      </c>
      <c r="F966" s="1" t="s">
        <v>129</v>
      </c>
      <c r="G966" s="1" t="s">
        <v>122</v>
      </c>
      <c r="H966" s="1" t="s">
        <v>123</v>
      </c>
      <c r="I966" s="1" t="s">
        <v>124</v>
      </c>
      <c r="J966" s="1" t="s">
        <v>125</v>
      </c>
    </row>
    <row r="967" spans="1:10" x14ac:dyDescent="0.25">
      <c r="A967" s="1" t="s">
        <v>195</v>
      </c>
      <c r="B967" s="1">
        <v>0</v>
      </c>
      <c r="C967" s="1" t="s">
        <v>141</v>
      </c>
      <c r="D967" s="1" t="s">
        <v>129</v>
      </c>
      <c r="E967" s="1" t="s">
        <v>121</v>
      </c>
      <c r="F967" s="1" t="s">
        <v>129</v>
      </c>
      <c r="G967" s="1" t="s">
        <v>122</v>
      </c>
      <c r="H967" s="1" t="s">
        <v>123</v>
      </c>
      <c r="I967" s="1" t="s">
        <v>124</v>
      </c>
      <c r="J967" s="1" t="s">
        <v>125</v>
      </c>
    </row>
    <row r="968" spans="1:10" x14ac:dyDescent="0.25">
      <c r="A968" s="1" t="s">
        <v>195</v>
      </c>
      <c r="B968" s="1">
        <v>0</v>
      </c>
      <c r="C968" s="1" t="s">
        <v>144</v>
      </c>
      <c r="D968" s="1" t="s">
        <v>120</v>
      </c>
      <c r="E968" s="1" t="s">
        <v>121</v>
      </c>
      <c r="F968" s="1" t="s">
        <v>120</v>
      </c>
      <c r="G968" s="1" t="s">
        <v>122</v>
      </c>
      <c r="H968" s="1" t="s">
        <v>123</v>
      </c>
      <c r="I968" s="1" t="s">
        <v>124</v>
      </c>
      <c r="J968" s="1" t="s">
        <v>125</v>
      </c>
    </row>
    <row r="969" spans="1:10" x14ac:dyDescent="0.25">
      <c r="A969" s="1" t="s">
        <v>195</v>
      </c>
      <c r="B969" s="1">
        <v>0</v>
      </c>
      <c r="C969" s="1" t="s">
        <v>145</v>
      </c>
      <c r="D969" s="1" t="s">
        <v>120</v>
      </c>
      <c r="E969" s="1" t="s">
        <v>121</v>
      </c>
      <c r="F969" s="1" t="s">
        <v>120</v>
      </c>
      <c r="G969" s="1" t="s">
        <v>122</v>
      </c>
      <c r="H969" s="1" t="s">
        <v>123</v>
      </c>
      <c r="I969" s="1" t="s">
        <v>124</v>
      </c>
      <c r="J969" s="1" t="s">
        <v>125</v>
      </c>
    </row>
    <row r="970" spans="1:10" x14ac:dyDescent="0.25">
      <c r="A970" s="1" t="s">
        <v>195</v>
      </c>
      <c r="B970" s="1">
        <v>0</v>
      </c>
      <c r="C970" s="1" t="s">
        <v>146</v>
      </c>
      <c r="D970" s="1" t="s">
        <v>120</v>
      </c>
      <c r="E970" s="1" t="s">
        <v>121</v>
      </c>
      <c r="F970" s="1" t="s">
        <v>120</v>
      </c>
      <c r="G970" s="1" t="s">
        <v>122</v>
      </c>
      <c r="H970" s="1" t="s">
        <v>123</v>
      </c>
      <c r="I970" s="1" t="s">
        <v>124</v>
      </c>
      <c r="J970" s="1" t="s">
        <v>125</v>
      </c>
    </row>
    <row r="971" spans="1:10" x14ac:dyDescent="0.25">
      <c r="A971" s="1" t="s">
        <v>195</v>
      </c>
      <c r="B971" s="1">
        <v>0</v>
      </c>
      <c r="C971" s="1" t="s">
        <v>149</v>
      </c>
      <c r="D971" s="1" t="s">
        <v>129</v>
      </c>
      <c r="E971" s="1" t="s">
        <v>121</v>
      </c>
      <c r="F971" s="1" t="s">
        <v>129</v>
      </c>
      <c r="G971" s="1" t="s">
        <v>122</v>
      </c>
      <c r="H971" s="1" t="s">
        <v>123</v>
      </c>
      <c r="I971" s="1" t="s">
        <v>124</v>
      </c>
      <c r="J971" s="1" t="s">
        <v>125</v>
      </c>
    </row>
    <row r="972" spans="1:10" x14ac:dyDescent="0.25">
      <c r="A972" s="1" t="s">
        <v>195</v>
      </c>
      <c r="B972" s="1">
        <v>0</v>
      </c>
      <c r="C972" s="1" t="s">
        <v>143</v>
      </c>
      <c r="D972" s="1" t="s">
        <v>150</v>
      </c>
      <c r="E972" s="1" t="s">
        <v>121</v>
      </c>
      <c r="F972" s="1" t="s">
        <v>150</v>
      </c>
      <c r="G972" s="1" t="s">
        <v>122</v>
      </c>
      <c r="H972" s="1" t="s">
        <v>123</v>
      </c>
      <c r="I972" s="1" t="s">
        <v>124</v>
      </c>
      <c r="J972" s="1" t="s">
        <v>125</v>
      </c>
    </row>
    <row r="973" spans="1:10" x14ac:dyDescent="0.25">
      <c r="A973" s="1" t="s">
        <v>195</v>
      </c>
      <c r="B973" s="1">
        <v>0</v>
      </c>
      <c r="C973" s="1" t="s">
        <v>156</v>
      </c>
      <c r="D973" s="1" t="s">
        <v>120</v>
      </c>
      <c r="E973" s="1" t="s">
        <v>121</v>
      </c>
      <c r="F973" s="1" t="s">
        <v>120</v>
      </c>
      <c r="G973" s="1" t="s">
        <v>122</v>
      </c>
      <c r="H973" s="1" t="s">
        <v>123</v>
      </c>
      <c r="I973" s="1" t="s">
        <v>124</v>
      </c>
      <c r="J973" s="1" t="s">
        <v>125</v>
      </c>
    </row>
    <row r="974" spans="1:10" x14ac:dyDescent="0.25">
      <c r="A974" s="1" t="s">
        <v>195</v>
      </c>
      <c r="B974" s="1">
        <v>0</v>
      </c>
      <c r="C974" s="1" t="s">
        <v>126</v>
      </c>
      <c r="D974" s="1" t="s">
        <v>159</v>
      </c>
      <c r="E974" s="1" t="s">
        <v>121</v>
      </c>
      <c r="F974" s="1" t="s">
        <v>160</v>
      </c>
      <c r="G974" s="1" t="s">
        <v>122</v>
      </c>
      <c r="H974" s="1" t="s">
        <v>123</v>
      </c>
      <c r="I974" s="1" t="s">
        <v>124</v>
      </c>
      <c r="J974" s="1" t="s">
        <v>125</v>
      </c>
    </row>
    <row r="975" spans="1:10" x14ac:dyDescent="0.25">
      <c r="A975" s="1" t="s">
        <v>195</v>
      </c>
      <c r="B975" s="1">
        <v>0</v>
      </c>
      <c r="C975" s="1" t="s">
        <v>155</v>
      </c>
      <c r="D975" s="1" t="s">
        <v>150</v>
      </c>
      <c r="E975" s="1" t="s">
        <v>121</v>
      </c>
      <c r="F975" s="1" t="s">
        <v>150</v>
      </c>
      <c r="G975" s="1" t="s">
        <v>122</v>
      </c>
      <c r="H975" s="1" t="s">
        <v>123</v>
      </c>
      <c r="I975" s="1" t="s">
        <v>124</v>
      </c>
      <c r="J975" s="1" t="s">
        <v>125</v>
      </c>
    </row>
    <row r="976" spans="1:10" x14ac:dyDescent="0.25">
      <c r="A976" s="1" t="s">
        <v>195</v>
      </c>
      <c r="B976" s="1">
        <v>0</v>
      </c>
      <c r="C976" s="1" t="s">
        <v>145</v>
      </c>
      <c r="D976" s="1" t="s">
        <v>163</v>
      </c>
      <c r="E976" s="1" t="s">
        <v>121</v>
      </c>
      <c r="F976" s="1" t="s">
        <v>163</v>
      </c>
      <c r="G976" s="1" t="s">
        <v>122</v>
      </c>
      <c r="H976" s="1" t="s">
        <v>123</v>
      </c>
      <c r="I976" s="1" t="s">
        <v>124</v>
      </c>
      <c r="J976" s="1" t="s">
        <v>125</v>
      </c>
    </row>
    <row r="977" spans="1:10" x14ac:dyDescent="0.25">
      <c r="A977" s="1" t="s">
        <v>195</v>
      </c>
      <c r="B977" s="1">
        <v>0</v>
      </c>
      <c r="C977" s="1" t="s">
        <v>126</v>
      </c>
      <c r="D977" s="1" t="s">
        <v>166</v>
      </c>
      <c r="E977" s="1" t="s">
        <v>121</v>
      </c>
      <c r="F977" s="1" t="s">
        <v>167</v>
      </c>
      <c r="G977" s="1" t="s">
        <v>122</v>
      </c>
      <c r="H977" s="1" t="s">
        <v>123</v>
      </c>
      <c r="I977" s="1" t="s">
        <v>124</v>
      </c>
      <c r="J977" s="1" t="s">
        <v>125</v>
      </c>
    </row>
    <row r="978" spans="1:10" x14ac:dyDescent="0.25">
      <c r="A978" s="1" t="s">
        <v>195</v>
      </c>
      <c r="B978" s="1">
        <v>0</v>
      </c>
      <c r="C978" s="1" t="s">
        <v>168</v>
      </c>
      <c r="D978" s="1" t="s">
        <v>129</v>
      </c>
      <c r="E978" s="1" t="s">
        <v>121</v>
      </c>
      <c r="F978" s="1" t="s">
        <v>129</v>
      </c>
      <c r="G978" s="1" t="s">
        <v>122</v>
      </c>
      <c r="H978" s="1" t="s">
        <v>123</v>
      </c>
      <c r="I978" s="1" t="s">
        <v>124</v>
      </c>
      <c r="J978" s="1" t="s">
        <v>125</v>
      </c>
    </row>
    <row r="979" spans="1:10" x14ac:dyDescent="0.25">
      <c r="A979" s="1" t="s">
        <v>195</v>
      </c>
      <c r="B979" s="1">
        <v>0</v>
      </c>
      <c r="C979" s="1" t="s">
        <v>169</v>
      </c>
      <c r="D979" s="1" t="s">
        <v>129</v>
      </c>
      <c r="E979" s="1" t="s">
        <v>121</v>
      </c>
      <c r="F979" s="1" t="s">
        <v>129</v>
      </c>
      <c r="G979" s="1" t="s">
        <v>122</v>
      </c>
      <c r="H979" s="1" t="s">
        <v>123</v>
      </c>
      <c r="I979" s="1" t="s">
        <v>124</v>
      </c>
      <c r="J979" s="1" t="s">
        <v>125</v>
      </c>
    </row>
    <row r="980" spans="1:10" x14ac:dyDescent="0.25">
      <c r="A980" s="1" t="s">
        <v>195</v>
      </c>
      <c r="B980" s="1">
        <v>0</v>
      </c>
      <c r="C980" s="1" t="s">
        <v>155</v>
      </c>
      <c r="D980" s="1" t="s">
        <v>163</v>
      </c>
      <c r="E980" s="1" t="s">
        <v>121</v>
      </c>
      <c r="F980" s="1" t="s">
        <v>163</v>
      </c>
      <c r="G980" s="1" t="s">
        <v>122</v>
      </c>
      <c r="H980" s="1" t="s">
        <v>123</v>
      </c>
      <c r="I980" s="1" t="s">
        <v>124</v>
      </c>
      <c r="J980" s="1" t="s">
        <v>125</v>
      </c>
    </row>
    <row r="981" spans="1:10" x14ac:dyDescent="0.25">
      <c r="A981" s="1" t="s">
        <v>195</v>
      </c>
      <c r="B981" s="1">
        <v>0</v>
      </c>
      <c r="C981" s="1" t="s">
        <v>158</v>
      </c>
      <c r="D981" s="1" t="s">
        <v>129</v>
      </c>
      <c r="E981" s="1" t="s">
        <v>121</v>
      </c>
      <c r="F981" s="1" t="s">
        <v>129</v>
      </c>
      <c r="G981" s="1" t="s">
        <v>122</v>
      </c>
      <c r="H981" s="1" t="s">
        <v>123</v>
      </c>
      <c r="I981" s="1" t="s">
        <v>124</v>
      </c>
      <c r="J981" s="1" t="s">
        <v>125</v>
      </c>
    </row>
    <row r="982" spans="1:10" x14ac:dyDescent="0.25">
      <c r="A982" s="1" t="s">
        <v>195</v>
      </c>
      <c r="B982" s="1">
        <v>0</v>
      </c>
      <c r="C982" s="1" t="s">
        <v>146</v>
      </c>
      <c r="D982" s="1" t="s">
        <v>163</v>
      </c>
      <c r="E982" s="1" t="s">
        <v>121</v>
      </c>
      <c r="F982" s="1" t="s">
        <v>163</v>
      </c>
      <c r="G982" s="1" t="s">
        <v>122</v>
      </c>
      <c r="H982" s="1" t="s">
        <v>123</v>
      </c>
      <c r="I982" s="1" t="s">
        <v>124</v>
      </c>
      <c r="J982" s="1" t="s">
        <v>125</v>
      </c>
    </row>
    <row r="983" spans="1:10" x14ac:dyDescent="0.25">
      <c r="A983" s="1" t="s">
        <v>195</v>
      </c>
      <c r="B983" s="1">
        <v>0</v>
      </c>
      <c r="C983" s="1" t="s">
        <v>140</v>
      </c>
      <c r="D983" s="1" t="s">
        <v>120</v>
      </c>
      <c r="E983" s="1" t="s">
        <v>121</v>
      </c>
      <c r="F983" s="1" t="s">
        <v>120</v>
      </c>
      <c r="G983" s="1" t="s">
        <v>122</v>
      </c>
      <c r="H983" s="1" t="s">
        <v>123</v>
      </c>
      <c r="I983" s="1" t="s">
        <v>124</v>
      </c>
      <c r="J983" s="1" t="s">
        <v>125</v>
      </c>
    </row>
    <row r="984" spans="1:10" x14ac:dyDescent="0.25">
      <c r="A984" s="1" t="s">
        <v>195</v>
      </c>
      <c r="B984" s="1">
        <v>0</v>
      </c>
      <c r="C984" s="1" t="s">
        <v>157</v>
      </c>
      <c r="D984" s="1" t="s">
        <v>150</v>
      </c>
      <c r="E984" s="1" t="s">
        <v>121</v>
      </c>
      <c r="F984" s="1" t="s">
        <v>150</v>
      </c>
      <c r="G984" s="1" t="s">
        <v>122</v>
      </c>
      <c r="H984" s="1" t="s">
        <v>123</v>
      </c>
      <c r="I984" s="1" t="s">
        <v>124</v>
      </c>
      <c r="J984" s="1" t="s">
        <v>125</v>
      </c>
    </row>
    <row r="985" spans="1:10" x14ac:dyDescent="0.25">
      <c r="A985" s="1" t="s">
        <v>195</v>
      </c>
      <c r="B985" s="1">
        <v>0</v>
      </c>
      <c r="C985" s="1" t="s">
        <v>139</v>
      </c>
      <c r="D985" s="1" t="s">
        <v>120</v>
      </c>
      <c r="E985" s="1" t="s">
        <v>121</v>
      </c>
      <c r="F985" s="1" t="s">
        <v>120</v>
      </c>
      <c r="G985" s="1" t="s">
        <v>122</v>
      </c>
      <c r="H985" s="1" t="s">
        <v>123</v>
      </c>
      <c r="I985" s="1" t="s">
        <v>124</v>
      </c>
      <c r="J985" s="1" t="s">
        <v>125</v>
      </c>
    </row>
    <row r="986" spans="1:10" x14ac:dyDescent="0.25">
      <c r="A986" s="1" t="s">
        <v>195</v>
      </c>
      <c r="B986" s="1">
        <v>0</v>
      </c>
      <c r="C986" s="1" t="s">
        <v>137</v>
      </c>
      <c r="D986" s="1" t="s">
        <v>150</v>
      </c>
      <c r="E986" s="1" t="s">
        <v>121</v>
      </c>
      <c r="F986" s="1" t="s">
        <v>150</v>
      </c>
      <c r="G986" s="1" t="s">
        <v>122</v>
      </c>
      <c r="H986" s="1" t="s">
        <v>123</v>
      </c>
      <c r="I986" s="1" t="s">
        <v>124</v>
      </c>
      <c r="J986" s="1" t="s">
        <v>125</v>
      </c>
    </row>
    <row r="987" spans="1:10" x14ac:dyDescent="0.25">
      <c r="A987" s="1" t="s">
        <v>195</v>
      </c>
      <c r="B987" s="1">
        <v>0</v>
      </c>
      <c r="C987" s="1" t="s">
        <v>136</v>
      </c>
      <c r="D987" s="1" t="s">
        <v>150</v>
      </c>
      <c r="E987" s="1" t="s">
        <v>121</v>
      </c>
      <c r="F987" s="1" t="s">
        <v>150</v>
      </c>
      <c r="G987" s="1" t="s">
        <v>122</v>
      </c>
      <c r="H987" s="1" t="s">
        <v>123</v>
      </c>
      <c r="I987" s="1" t="s">
        <v>124</v>
      </c>
      <c r="J987" s="1" t="s">
        <v>125</v>
      </c>
    </row>
    <row r="988" spans="1:10" x14ac:dyDescent="0.25">
      <c r="A988" s="1" t="s">
        <v>195</v>
      </c>
      <c r="B988" s="1">
        <v>0</v>
      </c>
      <c r="C988" s="1" t="s">
        <v>171</v>
      </c>
      <c r="D988" s="1" t="s">
        <v>150</v>
      </c>
      <c r="E988" s="1" t="s">
        <v>121</v>
      </c>
      <c r="F988" s="1" t="s">
        <v>150</v>
      </c>
      <c r="G988" s="1" t="s">
        <v>122</v>
      </c>
      <c r="H988" s="1" t="s">
        <v>123</v>
      </c>
      <c r="I988" s="1" t="s">
        <v>124</v>
      </c>
      <c r="J988" s="1" t="s">
        <v>125</v>
      </c>
    </row>
    <row r="989" spans="1:10" x14ac:dyDescent="0.25">
      <c r="A989" s="1" t="s">
        <v>195</v>
      </c>
      <c r="B989" s="1">
        <v>0</v>
      </c>
      <c r="C989" s="1" t="s">
        <v>146</v>
      </c>
      <c r="D989" s="1" t="s">
        <v>150</v>
      </c>
      <c r="E989" s="1" t="s">
        <v>121</v>
      </c>
      <c r="F989" s="1" t="s">
        <v>150</v>
      </c>
      <c r="G989" s="1" t="s">
        <v>122</v>
      </c>
      <c r="H989" s="1" t="s">
        <v>123</v>
      </c>
      <c r="I989" s="1" t="s">
        <v>124</v>
      </c>
      <c r="J989" s="1" t="s">
        <v>125</v>
      </c>
    </row>
    <row r="990" spans="1:10" x14ac:dyDescent="0.25">
      <c r="A990" s="1" t="s">
        <v>195</v>
      </c>
      <c r="B990" s="1">
        <v>0</v>
      </c>
      <c r="C990" s="1" t="s">
        <v>156</v>
      </c>
      <c r="D990" s="1" t="s">
        <v>150</v>
      </c>
      <c r="E990" s="1" t="s">
        <v>121</v>
      </c>
      <c r="F990" s="1" t="s">
        <v>150</v>
      </c>
      <c r="G990" s="1" t="s">
        <v>122</v>
      </c>
      <c r="H990" s="1" t="s">
        <v>123</v>
      </c>
      <c r="I990" s="1" t="s">
        <v>124</v>
      </c>
      <c r="J990" s="1" t="s">
        <v>125</v>
      </c>
    </row>
    <row r="991" spans="1:10" x14ac:dyDescent="0.25">
      <c r="A991" s="1" t="s">
        <v>195</v>
      </c>
      <c r="B991" s="1">
        <v>0</v>
      </c>
      <c r="C991" s="1" t="s">
        <v>164</v>
      </c>
      <c r="D991" s="1" t="s">
        <v>120</v>
      </c>
      <c r="E991" s="1" t="s">
        <v>121</v>
      </c>
      <c r="F991" s="1" t="s">
        <v>120</v>
      </c>
      <c r="G991" s="1" t="s">
        <v>122</v>
      </c>
      <c r="H991" s="1" t="s">
        <v>123</v>
      </c>
      <c r="I991" s="1" t="s">
        <v>124</v>
      </c>
      <c r="J991" s="1" t="s">
        <v>125</v>
      </c>
    </row>
    <row r="992" spans="1:10" x14ac:dyDescent="0.25">
      <c r="A992" s="1" t="s">
        <v>195</v>
      </c>
      <c r="B992" s="1">
        <v>0</v>
      </c>
      <c r="C992" s="1" t="s">
        <v>144</v>
      </c>
      <c r="D992" s="1" t="s">
        <v>150</v>
      </c>
      <c r="E992" s="1" t="s">
        <v>121</v>
      </c>
      <c r="F992" s="1" t="s">
        <v>150</v>
      </c>
      <c r="G992" s="1" t="s">
        <v>122</v>
      </c>
      <c r="H992" s="1" t="s">
        <v>123</v>
      </c>
      <c r="I992" s="1" t="s">
        <v>124</v>
      </c>
      <c r="J992" s="1" t="s">
        <v>125</v>
      </c>
    </row>
    <row r="993" spans="1:10" x14ac:dyDescent="0.25">
      <c r="A993" s="1" t="s">
        <v>195</v>
      </c>
      <c r="B993" s="1">
        <v>0</v>
      </c>
      <c r="C993" s="1" t="s">
        <v>157</v>
      </c>
      <c r="D993" s="1" t="s">
        <v>129</v>
      </c>
      <c r="E993" s="1" t="s">
        <v>121</v>
      </c>
      <c r="F993" s="1" t="s">
        <v>129</v>
      </c>
      <c r="G993" s="1" t="s">
        <v>122</v>
      </c>
      <c r="H993" s="1" t="s">
        <v>123</v>
      </c>
      <c r="I993" s="1" t="s">
        <v>124</v>
      </c>
      <c r="J993" s="1" t="s">
        <v>125</v>
      </c>
    </row>
    <row r="994" spans="1:10" x14ac:dyDescent="0.25">
      <c r="A994" s="1" t="s">
        <v>195</v>
      </c>
      <c r="B994" s="1">
        <v>0</v>
      </c>
      <c r="C994" s="1" t="s">
        <v>130</v>
      </c>
      <c r="D994" s="1" t="s">
        <v>163</v>
      </c>
      <c r="E994" s="1" t="s">
        <v>121</v>
      </c>
      <c r="F994" s="1" t="s">
        <v>163</v>
      </c>
      <c r="G994" s="1" t="s">
        <v>122</v>
      </c>
      <c r="H994" s="1" t="s">
        <v>123</v>
      </c>
      <c r="I994" s="1" t="s">
        <v>124</v>
      </c>
      <c r="J994" s="1" t="s">
        <v>125</v>
      </c>
    </row>
    <row r="995" spans="1:10" x14ac:dyDescent="0.25">
      <c r="A995" s="1" t="s">
        <v>195</v>
      </c>
      <c r="B995" s="1">
        <v>0</v>
      </c>
      <c r="C995" s="1" t="s">
        <v>155</v>
      </c>
      <c r="D995" s="1" t="s">
        <v>129</v>
      </c>
      <c r="E995" s="1" t="s">
        <v>121</v>
      </c>
      <c r="F995" s="1" t="s">
        <v>129</v>
      </c>
      <c r="G995" s="1" t="s">
        <v>122</v>
      </c>
      <c r="H995" s="1" t="s">
        <v>123</v>
      </c>
      <c r="I995" s="1" t="s">
        <v>124</v>
      </c>
      <c r="J995" s="1" t="s">
        <v>125</v>
      </c>
    </row>
    <row r="996" spans="1:10" x14ac:dyDescent="0.25">
      <c r="A996" s="1" t="s">
        <v>195</v>
      </c>
      <c r="B996" s="1">
        <v>0</v>
      </c>
      <c r="C996" s="1" t="s">
        <v>144</v>
      </c>
      <c r="D996" s="1" t="s">
        <v>129</v>
      </c>
      <c r="E996" s="1" t="s">
        <v>121</v>
      </c>
      <c r="F996" s="1" t="s">
        <v>129</v>
      </c>
      <c r="G996" s="1" t="s">
        <v>122</v>
      </c>
      <c r="H996" s="1" t="s">
        <v>123</v>
      </c>
      <c r="I996" s="1" t="s">
        <v>124</v>
      </c>
      <c r="J996" s="1" t="s">
        <v>125</v>
      </c>
    </row>
    <row r="997" spans="1:10" x14ac:dyDescent="0.25">
      <c r="A997" s="1" t="s">
        <v>195</v>
      </c>
      <c r="B997" s="1">
        <v>0</v>
      </c>
      <c r="C997" s="1" t="s">
        <v>126</v>
      </c>
      <c r="D997" s="1" t="s">
        <v>174</v>
      </c>
      <c r="E997" s="1" t="s">
        <v>121</v>
      </c>
      <c r="F997" s="1" t="s">
        <v>175</v>
      </c>
      <c r="G997" s="1" t="s">
        <v>122</v>
      </c>
      <c r="H997" s="1" t="s">
        <v>123</v>
      </c>
      <c r="I997" s="1" t="s">
        <v>124</v>
      </c>
      <c r="J997" s="1" t="s">
        <v>125</v>
      </c>
    </row>
    <row r="998" spans="1:10" x14ac:dyDescent="0.25">
      <c r="A998" s="1" t="s">
        <v>195</v>
      </c>
      <c r="B998" s="1">
        <v>0</v>
      </c>
      <c r="C998" s="1" t="s">
        <v>176</v>
      </c>
      <c r="D998" s="1" t="s">
        <v>129</v>
      </c>
      <c r="E998" s="1" t="s">
        <v>121</v>
      </c>
      <c r="F998" s="1" t="s">
        <v>129</v>
      </c>
      <c r="G998" s="1" t="s">
        <v>122</v>
      </c>
      <c r="H998" s="1" t="s">
        <v>123</v>
      </c>
      <c r="I998" s="1" t="s">
        <v>124</v>
      </c>
      <c r="J998" s="1" t="s">
        <v>125</v>
      </c>
    </row>
    <row r="999" spans="1:10" x14ac:dyDescent="0.25">
      <c r="A999" s="1" t="s">
        <v>195</v>
      </c>
      <c r="B999" s="1">
        <v>0</v>
      </c>
      <c r="C999" s="1" t="s">
        <v>158</v>
      </c>
      <c r="D999" s="1" t="s">
        <v>150</v>
      </c>
      <c r="E999" s="1" t="s">
        <v>121</v>
      </c>
      <c r="F999" s="1" t="s">
        <v>150</v>
      </c>
      <c r="G999" s="1" t="s">
        <v>122</v>
      </c>
      <c r="H999" s="1" t="s">
        <v>123</v>
      </c>
      <c r="I999" s="1" t="s">
        <v>124</v>
      </c>
      <c r="J999" s="1" t="s">
        <v>125</v>
      </c>
    </row>
    <row r="1000" spans="1:10" x14ac:dyDescent="0.25">
      <c r="A1000" s="1" t="s">
        <v>195</v>
      </c>
      <c r="B1000" s="1">
        <v>0</v>
      </c>
      <c r="C1000" s="1" t="s">
        <v>161</v>
      </c>
      <c r="D1000" s="1" t="s">
        <v>150</v>
      </c>
      <c r="E1000" s="1" t="s">
        <v>121</v>
      </c>
      <c r="F1000" s="1" t="s">
        <v>150</v>
      </c>
      <c r="G1000" s="1" t="s">
        <v>122</v>
      </c>
      <c r="H1000" s="1" t="s">
        <v>123</v>
      </c>
      <c r="I1000" s="1" t="s">
        <v>124</v>
      </c>
      <c r="J1000" s="1" t="s">
        <v>125</v>
      </c>
    </row>
    <row r="1001" spans="1:10" x14ac:dyDescent="0.25">
      <c r="A1001" s="1" t="s">
        <v>195</v>
      </c>
      <c r="B1001" s="1">
        <v>0</v>
      </c>
      <c r="C1001" s="1" t="s">
        <v>147</v>
      </c>
      <c r="D1001" s="1" t="s">
        <v>150</v>
      </c>
      <c r="E1001" s="1" t="s">
        <v>121</v>
      </c>
      <c r="F1001" s="1" t="s">
        <v>150</v>
      </c>
      <c r="G1001" s="1" t="s">
        <v>122</v>
      </c>
      <c r="H1001" s="1" t="s">
        <v>123</v>
      </c>
      <c r="I1001" s="1" t="s">
        <v>124</v>
      </c>
      <c r="J1001" s="1" t="s">
        <v>125</v>
      </c>
    </row>
    <row r="1002" spans="1:10" x14ac:dyDescent="0.25">
      <c r="A1002" s="1" t="s">
        <v>195</v>
      </c>
      <c r="B1002" s="1">
        <v>0</v>
      </c>
      <c r="C1002" s="1" t="s">
        <v>130</v>
      </c>
      <c r="D1002" s="1" t="s">
        <v>150</v>
      </c>
      <c r="E1002" s="1" t="s">
        <v>121</v>
      </c>
      <c r="F1002" s="1" t="s">
        <v>150</v>
      </c>
      <c r="G1002" s="1" t="s">
        <v>122</v>
      </c>
      <c r="H1002" s="1" t="s">
        <v>123</v>
      </c>
      <c r="I1002" s="1" t="s">
        <v>124</v>
      </c>
      <c r="J1002" s="1" t="s">
        <v>125</v>
      </c>
    </row>
    <row r="1003" spans="1:10" x14ac:dyDescent="0.25">
      <c r="A1003" s="1" t="s">
        <v>195</v>
      </c>
      <c r="B1003" s="1">
        <v>0</v>
      </c>
      <c r="C1003" s="1" t="s">
        <v>136</v>
      </c>
      <c r="D1003" s="1" t="s">
        <v>120</v>
      </c>
      <c r="E1003" s="1" t="s">
        <v>121</v>
      </c>
      <c r="F1003" s="1" t="s">
        <v>120</v>
      </c>
      <c r="G1003" s="1" t="s">
        <v>122</v>
      </c>
      <c r="H1003" s="1" t="s">
        <v>123</v>
      </c>
      <c r="I1003" s="1" t="s">
        <v>124</v>
      </c>
      <c r="J1003" s="1" t="s">
        <v>125</v>
      </c>
    </row>
    <row r="1004" spans="1:10" x14ac:dyDescent="0.25">
      <c r="A1004" s="1" t="s">
        <v>195</v>
      </c>
      <c r="B1004" s="1">
        <v>0</v>
      </c>
      <c r="C1004" s="1" t="s">
        <v>130</v>
      </c>
      <c r="D1004" s="1" t="s">
        <v>120</v>
      </c>
      <c r="E1004" s="1" t="s">
        <v>121</v>
      </c>
      <c r="F1004" s="1" t="s">
        <v>120</v>
      </c>
      <c r="G1004" s="1" t="s">
        <v>122</v>
      </c>
      <c r="H1004" s="1" t="s">
        <v>123</v>
      </c>
      <c r="I1004" s="1" t="s">
        <v>124</v>
      </c>
      <c r="J1004" s="1" t="s">
        <v>125</v>
      </c>
    </row>
    <row r="1005" spans="1:10" x14ac:dyDescent="0.25">
      <c r="A1005" s="1" t="s">
        <v>195</v>
      </c>
      <c r="B1005" s="1">
        <v>0</v>
      </c>
      <c r="C1005" s="1" t="s">
        <v>119</v>
      </c>
      <c r="D1005" s="1" t="s">
        <v>129</v>
      </c>
      <c r="E1005" s="1" t="s">
        <v>121</v>
      </c>
      <c r="F1005" s="1" t="s">
        <v>129</v>
      </c>
      <c r="G1005" s="1" t="s">
        <v>122</v>
      </c>
      <c r="H1005" s="1" t="s">
        <v>123</v>
      </c>
      <c r="I1005" s="1" t="s">
        <v>124</v>
      </c>
      <c r="J1005" s="1" t="s">
        <v>125</v>
      </c>
    </row>
    <row r="1006" spans="1:10" x14ac:dyDescent="0.25">
      <c r="A1006" s="1" t="s">
        <v>195</v>
      </c>
      <c r="B1006" s="1">
        <v>0</v>
      </c>
      <c r="C1006" s="1" t="s">
        <v>161</v>
      </c>
      <c r="D1006" s="1" t="s">
        <v>120</v>
      </c>
      <c r="E1006" s="1" t="s">
        <v>121</v>
      </c>
      <c r="F1006" s="1" t="s">
        <v>120</v>
      </c>
      <c r="G1006" s="1" t="s">
        <v>122</v>
      </c>
      <c r="H1006" s="1" t="s">
        <v>123</v>
      </c>
      <c r="I1006" s="1" t="s">
        <v>124</v>
      </c>
      <c r="J1006" s="1" t="s">
        <v>125</v>
      </c>
    </row>
    <row r="1007" spans="1:10" x14ac:dyDescent="0.25">
      <c r="A1007" s="1" t="s">
        <v>195</v>
      </c>
      <c r="B1007" s="1">
        <v>0</v>
      </c>
      <c r="C1007" s="1" t="s">
        <v>165</v>
      </c>
      <c r="D1007" s="1" t="s">
        <v>120</v>
      </c>
      <c r="E1007" s="1" t="s">
        <v>121</v>
      </c>
      <c r="F1007" s="1" t="s">
        <v>120</v>
      </c>
      <c r="G1007" s="1" t="s">
        <v>122</v>
      </c>
      <c r="H1007" s="1" t="s">
        <v>123</v>
      </c>
      <c r="I1007" s="1" t="s">
        <v>124</v>
      </c>
      <c r="J1007" s="1" t="s">
        <v>125</v>
      </c>
    </row>
    <row r="1008" spans="1:10" x14ac:dyDescent="0.25">
      <c r="A1008" s="1" t="s">
        <v>195</v>
      </c>
      <c r="B1008" s="1">
        <v>0</v>
      </c>
      <c r="C1008" s="1" t="s">
        <v>177</v>
      </c>
      <c r="D1008" s="1" t="s">
        <v>129</v>
      </c>
      <c r="E1008" s="1" t="s">
        <v>121</v>
      </c>
      <c r="F1008" s="1" t="s">
        <v>129</v>
      </c>
      <c r="G1008" s="1" t="s">
        <v>122</v>
      </c>
      <c r="H1008" s="1" t="s">
        <v>123</v>
      </c>
      <c r="I1008" s="1" t="s">
        <v>124</v>
      </c>
      <c r="J1008" s="1" t="s">
        <v>125</v>
      </c>
    </row>
    <row r="1009" spans="1:10" x14ac:dyDescent="0.25">
      <c r="A1009" s="1" t="s">
        <v>195</v>
      </c>
      <c r="B1009" s="1">
        <v>0</v>
      </c>
      <c r="C1009" s="1" t="s">
        <v>165</v>
      </c>
      <c r="D1009" s="1" t="s">
        <v>150</v>
      </c>
      <c r="E1009" s="1" t="s">
        <v>121</v>
      </c>
      <c r="F1009" s="1" t="s">
        <v>150</v>
      </c>
      <c r="G1009" s="1" t="s">
        <v>122</v>
      </c>
      <c r="H1009" s="1" t="s">
        <v>123</v>
      </c>
      <c r="I1009" s="1" t="s">
        <v>124</v>
      </c>
      <c r="J1009" s="1" t="s">
        <v>125</v>
      </c>
    </row>
    <row r="1010" spans="1:10" x14ac:dyDescent="0.25">
      <c r="A1010" s="1" t="s">
        <v>195</v>
      </c>
      <c r="B1010" s="1">
        <v>0</v>
      </c>
      <c r="C1010" s="1" t="s">
        <v>173</v>
      </c>
      <c r="D1010" s="1" t="s">
        <v>150</v>
      </c>
      <c r="E1010" s="1" t="s">
        <v>121</v>
      </c>
      <c r="F1010" s="1" t="s">
        <v>150</v>
      </c>
      <c r="G1010" s="1" t="s">
        <v>122</v>
      </c>
      <c r="H1010" s="1" t="s">
        <v>123</v>
      </c>
      <c r="I1010" s="1" t="s">
        <v>124</v>
      </c>
      <c r="J1010" s="1" t="s">
        <v>125</v>
      </c>
    </row>
    <row r="1011" spans="1:10" x14ac:dyDescent="0.25">
      <c r="A1011" s="1" t="s">
        <v>195</v>
      </c>
      <c r="B1011" s="1">
        <v>0</v>
      </c>
      <c r="C1011" s="1" t="s">
        <v>153</v>
      </c>
      <c r="D1011" s="1" t="s">
        <v>129</v>
      </c>
      <c r="E1011" s="1" t="s">
        <v>121</v>
      </c>
      <c r="F1011" s="1" t="s">
        <v>129</v>
      </c>
      <c r="G1011" s="1" t="s">
        <v>122</v>
      </c>
      <c r="H1011" s="1" t="s">
        <v>123</v>
      </c>
      <c r="I1011" s="1" t="s">
        <v>124</v>
      </c>
      <c r="J1011" s="1" t="s">
        <v>125</v>
      </c>
    </row>
    <row r="1012" spans="1:10" x14ac:dyDescent="0.25">
      <c r="A1012" s="1" t="s">
        <v>195</v>
      </c>
      <c r="B1012" s="1">
        <v>0</v>
      </c>
      <c r="C1012" s="1" t="s">
        <v>126</v>
      </c>
      <c r="D1012" s="1" t="s">
        <v>178</v>
      </c>
      <c r="E1012" s="1" t="s">
        <v>121</v>
      </c>
      <c r="F1012" s="1" t="s">
        <v>179</v>
      </c>
      <c r="G1012" s="1" t="s">
        <v>122</v>
      </c>
      <c r="H1012" s="1" t="s">
        <v>123</v>
      </c>
      <c r="I1012" s="1" t="s">
        <v>124</v>
      </c>
      <c r="J1012" s="1" t="s">
        <v>125</v>
      </c>
    </row>
    <row r="1013" spans="1:10" x14ac:dyDescent="0.25">
      <c r="A1013" s="1" t="s">
        <v>195</v>
      </c>
      <c r="B1013" s="1">
        <v>0</v>
      </c>
      <c r="C1013" s="1" t="s">
        <v>157</v>
      </c>
      <c r="D1013" s="1" t="s">
        <v>120</v>
      </c>
      <c r="E1013" s="1" t="s">
        <v>121</v>
      </c>
      <c r="F1013" s="1" t="s">
        <v>120</v>
      </c>
      <c r="G1013" s="1" t="s">
        <v>122</v>
      </c>
      <c r="H1013" s="1" t="s">
        <v>123</v>
      </c>
      <c r="I1013" s="1" t="s">
        <v>124</v>
      </c>
      <c r="J1013" s="1" t="s">
        <v>125</v>
      </c>
    </row>
    <row r="1014" spans="1:10" x14ac:dyDescent="0.25">
      <c r="A1014" s="1" t="s">
        <v>195</v>
      </c>
      <c r="B1014" s="1">
        <v>0</v>
      </c>
      <c r="C1014" s="1" t="s">
        <v>154</v>
      </c>
      <c r="D1014" s="1" t="s">
        <v>129</v>
      </c>
      <c r="E1014" s="1" t="s">
        <v>121</v>
      </c>
      <c r="F1014" s="1" t="s">
        <v>129</v>
      </c>
      <c r="G1014" s="1" t="s">
        <v>122</v>
      </c>
      <c r="H1014" s="1" t="s">
        <v>123</v>
      </c>
      <c r="I1014" s="1" t="s">
        <v>124</v>
      </c>
      <c r="J1014" s="1" t="s">
        <v>125</v>
      </c>
    </row>
    <row r="1015" spans="1:10" x14ac:dyDescent="0.25">
      <c r="A1015" s="1" t="s">
        <v>195</v>
      </c>
      <c r="B1015" s="1">
        <v>0</v>
      </c>
      <c r="C1015" s="1" t="s">
        <v>165</v>
      </c>
      <c r="D1015" s="1" t="s">
        <v>163</v>
      </c>
      <c r="E1015" s="1" t="s">
        <v>121</v>
      </c>
      <c r="F1015" s="1" t="s">
        <v>163</v>
      </c>
      <c r="G1015" s="1" t="s">
        <v>122</v>
      </c>
      <c r="H1015" s="1" t="s">
        <v>123</v>
      </c>
      <c r="I1015" s="1" t="s">
        <v>124</v>
      </c>
      <c r="J1015" s="1" t="s">
        <v>125</v>
      </c>
    </row>
    <row r="1016" spans="1:10" x14ac:dyDescent="0.25">
      <c r="A1016" s="1" t="s">
        <v>195</v>
      </c>
      <c r="B1016" s="1">
        <v>0</v>
      </c>
      <c r="C1016" s="1" t="s">
        <v>140</v>
      </c>
      <c r="D1016" s="1" t="s">
        <v>150</v>
      </c>
      <c r="E1016" s="1" t="s">
        <v>121</v>
      </c>
      <c r="F1016" s="1" t="s">
        <v>150</v>
      </c>
      <c r="G1016" s="1" t="s">
        <v>122</v>
      </c>
      <c r="H1016" s="1" t="s">
        <v>123</v>
      </c>
      <c r="I1016" s="1" t="s">
        <v>124</v>
      </c>
      <c r="J1016" s="1" t="s">
        <v>125</v>
      </c>
    </row>
    <row r="1017" spans="1:10" x14ac:dyDescent="0.25">
      <c r="A1017" s="1" t="s">
        <v>195</v>
      </c>
      <c r="B1017" s="1">
        <v>0</v>
      </c>
      <c r="C1017" s="1" t="s">
        <v>173</v>
      </c>
      <c r="D1017" s="1" t="s">
        <v>129</v>
      </c>
      <c r="E1017" s="1" t="s">
        <v>121</v>
      </c>
      <c r="F1017" s="1" t="s">
        <v>129</v>
      </c>
      <c r="G1017" s="1" t="s">
        <v>122</v>
      </c>
      <c r="H1017" s="1" t="s">
        <v>123</v>
      </c>
      <c r="I1017" s="1" t="s">
        <v>124</v>
      </c>
      <c r="J1017" s="1" t="s">
        <v>125</v>
      </c>
    </row>
    <row r="1018" spans="1:10" x14ac:dyDescent="0.25">
      <c r="A1018" s="1" t="s">
        <v>195</v>
      </c>
      <c r="B1018" s="1">
        <v>0</v>
      </c>
      <c r="C1018" s="1" t="s">
        <v>180</v>
      </c>
      <c r="D1018" s="1" t="s">
        <v>129</v>
      </c>
      <c r="E1018" s="1" t="s">
        <v>121</v>
      </c>
      <c r="F1018" s="1" t="s">
        <v>129</v>
      </c>
      <c r="G1018" s="1" t="s">
        <v>122</v>
      </c>
      <c r="H1018" s="1" t="s">
        <v>123</v>
      </c>
      <c r="I1018" s="1" t="s">
        <v>124</v>
      </c>
      <c r="J1018" s="1" t="s">
        <v>125</v>
      </c>
    </row>
    <row r="1019" spans="1:10" x14ac:dyDescent="0.25">
      <c r="A1019" s="1" t="s">
        <v>195</v>
      </c>
      <c r="B1019" s="1">
        <v>0</v>
      </c>
      <c r="C1019" s="1" t="s">
        <v>148</v>
      </c>
      <c r="D1019" s="1" t="s">
        <v>129</v>
      </c>
      <c r="E1019" s="1" t="s">
        <v>121</v>
      </c>
      <c r="F1019" s="1" t="s">
        <v>129</v>
      </c>
      <c r="G1019" s="1" t="s">
        <v>122</v>
      </c>
      <c r="H1019" s="1" t="s">
        <v>123</v>
      </c>
      <c r="I1019" s="1" t="s">
        <v>124</v>
      </c>
      <c r="J1019" s="1" t="s">
        <v>125</v>
      </c>
    </row>
    <row r="1020" spans="1:10" x14ac:dyDescent="0.25">
      <c r="A1020" s="1" t="s">
        <v>195</v>
      </c>
      <c r="B1020" s="1">
        <v>0</v>
      </c>
      <c r="C1020" s="1" t="s">
        <v>172</v>
      </c>
      <c r="D1020" s="1" t="s">
        <v>129</v>
      </c>
      <c r="E1020" s="1" t="s">
        <v>121</v>
      </c>
      <c r="F1020" s="1" t="s">
        <v>129</v>
      </c>
      <c r="G1020" s="1" t="s">
        <v>122</v>
      </c>
      <c r="H1020" s="1" t="s">
        <v>123</v>
      </c>
      <c r="I1020" s="1" t="s">
        <v>124</v>
      </c>
      <c r="J1020" s="1" t="s">
        <v>125</v>
      </c>
    </row>
    <row r="1021" spans="1:10" x14ac:dyDescent="0.25">
      <c r="A1021" s="1" t="s">
        <v>195</v>
      </c>
      <c r="B1021" s="1">
        <v>0</v>
      </c>
      <c r="C1021" s="1" t="s">
        <v>145</v>
      </c>
      <c r="D1021" s="1" t="s">
        <v>150</v>
      </c>
      <c r="E1021" s="1" t="s">
        <v>121</v>
      </c>
      <c r="F1021" s="1" t="s">
        <v>150</v>
      </c>
      <c r="G1021" s="1" t="s">
        <v>122</v>
      </c>
      <c r="H1021" s="1" t="s">
        <v>123</v>
      </c>
      <c r="I1021" s="1" t="s">
        <v>124</v>
      </c>
      <c r="J1021" s="1" t="s">
        <v>125</v>
      </c>
    </row>
    <row r="1022" spans="1:10" x14ac:dyDescent="0.25">
      <c r="A1022" s="1" t="s">
        <v>195</v>
      </c>
      <c r="B1022" s="1">
        <v>0</v>
      </c>
      <c r="C1022" s="1" t="s">
        <v>164</v>
      </c>
      <c r="D1022" s="1" t="s">
        <v>150</v>
      </c>
      <c r="E1022" s="1" t="s">
        <v>121</v>
      </c>
      <c r="F1022" s="1" t="s">
        <v>150</v>
      </c>
      <c r="G1022" s="1" t="s">
        <v>122</v>
      </c>
      <c r="H1022" s="1" t="s">
        <v>123</v>
      </c>
      <c r="I1022" s="1" t="s">
        <v>124</v>
      </c>
      <c r="J1022" s="1" t="s">
        <v>125</v>
      </c>
    </row>
    <row r="1023" spans="1:10" x14ac:dyDescent="0.25">
      <c r="A1023" s="1" t="s">
        <v>195</v>
      </c>
      <c r="B1023" s="1">
        <v>0</v>
      </c>
      <c r="C1023" s="1" t="s">
        <v>147</v>
      </c>
      <c r="D1023" s="1" t="s">
        <v>129</v>
      </c>
      <c r="E1023" s="1" t="s">
        <v>121</v>
      </c>
      <c r="F1023" s="1" t="s">
        <v>129</v>
      </c>
      <c r="G1023" s="1" t="s">
        <v>122</v>
      </c>
      <c r="H1023" s="1" t="s">
        <v>123</v>
      </c>
      <c r="I1023" s="1" t="s">
        <v>124</v>
      </c>
      <c r="J1023" s="1" t="s">
        <v>125</v>
      </c>
    </row>
    <row r="1024" spans="1:10" x14ac:dyDescent="0.25">
      <c r="A1024" s="1" t="s">
        <v>195</v>
      </c>
      <c r="B1024" s="1">
        <v>0</v>
      </c>
      <c r="C1024" s="1" t="s">
        <v>147</v>
      </c>
      <c r="D1024" s="1" t="s">
        <v>120</v>
      </c>
      <c r="E1024" s="1" t="s">
        <v>121</v>
      </c>
      <c r="F1024" s="1" t="s">
        <v>120</v>
      </c>
      <c r="G1024" s="1" t="s">
        <v>122</v>
      </c>
      <c r="H1024" s="1" t="s">
        <v>123</v>
      </c>
      <c r="I1024" s="1" t="s">
        <v>124</v>
      </c>
      <c r="J1024" s="1" t="s">
        <v>125</v>
      </c>
    </row>
    <row r="1025" spans="1:10" x14ac:dyDescent="0.25">
      <c r="A1025" s="1" t="s">
        <v>195</v>
      </c>
      <c r="B1025" s="1">
        <v>0</v>
      </c>
      <c r="C1025" s="1" t="s">
        <v>155</v>
      </c>
      <c r="D1025" s="1" t="s">
        <v>120</v>
      </c>
      <c r="E1025" s="1" t="s">
        <v>121</v>
      </c>
      <c r="F1025" s="1" t="s">
        <v>120</v>
      </c>
      <c r="G1025" s="1" t="s">
        <v>122</v>
      </c>
      <c r="H1025" s="1" t="s">
        <v>123</v>
      </c>
      <c r="I1025" s="1" t="s">
        <v>124</v>
      </c>
      <c r="J1025" s="1" t="s">
        <v>125</v>
      </c>
    </row>
    <row r="1026" spans="1:10" x14ac:dyDescent="0.25">
      <c r="A1026" s="1" t="s">
        <v>188</v>
      </c>
      <c r="B1026" s="1">
        <v>2.8E-3</v>
      </c>
      <c r="C1026" s="1" t="s">
        <v>126</v>
      </c>
      <c r="D1026" s="1" t="s">
        <v>151</v>
      </c>
      <c r="E1026" s="1" t="s">
        <v>121</v>
      </c>
      <c r="F1026" s="1" t="s">
        <v>152</v>
      </c>
      <c r="G1026" s="1" t="s">
        <v>122</v>
      </c>
      <c r="H1026" s="1" t="s">
        <v>123</v>
      </c>
      <c r="I1026" s="1" t="s">
        <v>124</v>
      </c>
      <c r="J1026" s="1" t="s">
        <v>125</v>
      </c>
    </row>
    <row r="1027" spans="1:10" x14ac:dyDescent="0.25">
      <c r="A1027" s="1" t="s">
        <v>184</v>
      </c>
      <c r="B1027" s="1">
        <v>3.2000000000000002E-3</v>
      </c>
      <c r="C1027" s="1" t="s">
        <v>126</v>
      </c>
      <c r="D1027" s="1" t="s">
        <v>151</v>
      </c>
      <c r="E1027" s="1" t="s">
        <v>121</v>
      </c>
      <c r="F1027" s="1" t="s">
        <v>152</v>
      </c>
      <c r="G1027" s="1" t="s">
        <v>122</v>
      </c>
      <c r="H1027" s="1" t="s">
        <v>123</v>
      </c>
      <c r="I1027" s="1" t="s">
        <v>124</v>
      </c>
      <c r="J1027" s="1" t="s">
        <v>125</v>
      </c>
    </row>
    <row r="1028" spans="1:10" x14ac:dyDescent="0.25">
      <c r="A1028" s="1" t="s">
        <v>187</v>
      </c>
      <c r="B1028" s="1">
        <v>3.3E-3</v>
      </c>
      <c r="C1028" s="1" t="s">
        <v>126</v>
      </c>
      <c r="D1028" s="1" t="s">
        <v>151</v>
      </c>
      <c r="E1028" s="1" t="s">
        <v>121</v>
      </c>
      <c r="F1028" s="1" t="s">
        <v>152</v>
      </c>
      <c r="G1028" s="1" t="s">
        <v>122</v>
      </c>
      <c r="H1028" s="1" t="s">
        <v>123</v>
      </c>
      <c r="I1028" s="1" t="s">
        <v>124</v>
      </c>
      <c r="J1028" s="1" t="s">
        <v>125</v>
      </c>
    </row>
    <row r="1029" spans="1:10" x14ac:dyDescent="0.25">
      <c r="A1029" s="1" t="s">
        <v>118</v>
      </c>
      <c r="B1029" s="1">
        <v>3.5999999999999999E-3</v>
      </c>
      <c r="C1029" s="1" t="s">
        <v>126</v>
      </c>
      <c r="D1029" s="1" t="s">
        <v>151</v>
      </c>
      <c r="E1029" s="1" t="s">
        <v>121</v>
      </c>
      <c r="F1029" s="1" t="s">
        <v>152</v>
      </c>
      <c r="G1029" s="1" t="s">
        <v>122</v>
      </c>
      <c r="H1029" s="1" t="s">
        <v>123</v>
      </c>
      <c r="I1029" s="1" t="s">
        <v>124</v>
      </c>
      <c r="J1029" s="1" t="s">
        <v>125</v>
      </c>
    </row>
    <row r="1030" spans="1:10" x14ac:dyDescent="0.25">
      <c r="A1030" s="1" t="s">
        <v>183</v>
      </c>
      <c r="B1030" s="1">
        <v>4.8999999999999998E-3</v>
      </c>
      <c r="C1030" s="1" t="s">
        <v>126</v>
      </c>
      <c r="D1030" s="1" t="s">
        <v>151</v>
      </c>
      <c r="E1030" s="1" t="s">
        <v>121</v>
      </c>
      <c r="F1030" s="1" t="s">
        <v>152</v>
      </c>
      <c r="G1030" s="1" t="s">
        <v>122</v>
      </c>
      <c r="H1030" s="1" t="s">
        <v>123</v>
      </c>
      <c r="I1030" s="1" t="s">
        <v>124</v>
      </c>
      <c r="J1030" s="1" t="s">
        <v>125</v>
      </c>
    </row>
    <row r="1031" spans="1:10" x14ac:dyDescent="0.25">
      <c r="A1031" s="1" t="s">
        <v>181</v>
      </c>
      <c r="B1031" s="1">
        <v>5.4000000000000003E-3</v>
      </c>
      <c r="C1031" s="1" t="s">
        <v>126</v>
      </c>
      <c r="D1031" s="1" t="s">
        <v>151</v>
      </c>
      <c r="E1031" s="1" t="s">
        <v>121</v>
      </c>
      <c r="F1031" s="1" t="s">
        <v>152</v>
      </c>
      <c r="G1031" s="1" t="s">
        <v>122</v>
      </c>
      <c r="H1031" s="1" t="s">
        <v>123</v>
      </c>
      <c r="I1031" s="1" t="s">
        <v>124</v>
      </c>
      <c r="J1031" s="1" t="s">
        <v>125</v>
      </c>
    </row>
    <row r="1032" spans="1:10" x14ac:dyDescent="0.25">
      <c r="A1032" s="1" t="s">
        <v>193</v>
      </c>
      <c r="B1032" s="1">
        <v>5.8999999999999999E-3</v>
      </c>
      <c r="C1032" s="1" t="s">
        <v>126</v>
      </c>
      <c r="D1032" s="1" t="s">
        <v>151</v>
      </c>
      <c r="E1032" s="1" t="s">
        <v>121</v>
      </c>
      <c r="F1032" s="1" t="s">
        <v>152</v>
      </c>
      <c r="G1032" s="1" t="s">
        <v>122</v>
      </c>
      <c r="H1032" s="1" t="s">
        <v>123</v>
      </c>
      <c r="I1032" s="1" t="s">
        <v>124</v>
      </c>
      <c r="J1032" s="1" t="s">
        <v>125</v>
      </c>
    </row>
    <row r="1033" spans="1:10" x14ac:dyDescent="0.25">
      <c r="A1033" s="1" t="s">
        <v>182</v>
      </c>
      <c r="B1033" s="1">
        <v>1.7500000000000002E-2</v>
      </c>
      <c r="C1033" s="1" t="s">
        <v>126</v>
      </c>
      <c r="D1033" s="1" t="s">
        <v>151</v>
      </c>
      <c r="E1033" s="1" t="s">
        <v>121</v>
      </c>
      <c r="F1033" s="1" t="s">
        <v>152</v>
      </c>
      <c r="G1033" s="1" t="s">
        <v>122</v>
      </c>
      <c r="H1033" s="1" t="s">
        <v>123</v>
      </c>
      <c r="I1033" s="1" t="s">
        <v>124</v>
      </c>
      <c r="J1033" s="1" t="s">
        <v>125</v>
      </c>
    </row>
    <row r="1034" spans="1:10" x14ac:dyDescent="0.25">
      <c r="A1034" s="1" t="s">
        <v>186</v>
      </c>
      <c r="B1034" s="1">
        <v>2.4400000000000002E-2</v>
      </c>
      <c r="C1034" s="1" t="s">
        <v>126</v>
      </c>
      <c r="D1034" s="1" t="s">
        <v>151</v>
      </c>
      <c r="E1034" s="1" t="s">
        <v>121</v>
      </c>
      <c r="F1034" s="1" t="s">
        <v>152</v>
      </c>
      <c r="G1034" s="1" t="s">
        <v>122</v>
      </c>
      <c r="H1034" s="1" t="s">
        <v>123</v>
      </c>
      <c r="I1034" s="1" t="s">
        <v>124</v>
      </c>
      <c r="J1034" s="1" t="s">
        <v>125</v>
      </c>
    </row>
    <row r="1035" spans="1:10" x14ac:dyDescent="0.25">
      <c r="A1035" s="1" t="s">
        <v>185</v>
      </c>
      <c r="B1035" s="1">
        <v>2.5700000000000001E-2</v>
      </c>
      <c r="C1035" s="1" t="s">
        <v>126</v>
      </c>
      <c r="D1035" s="1" t="s">
        <v>151</v>
      </c>
      <c r="E1035" s="1" t="s">
        <v>121</v>
      </c>
      <c r="F1035" s="1" t="s">
        <v>152</v>
      </c>
      <c r="G1035" s="1" t="s">
        <v>122</v>
      </c>
      <c r="H1035" s="1" t="s">
        <v>123</v>
      </c>
      <c r="I1035" s="1" t="s">
        <v>124</v>
      </c>
      <c r="J1035" s="1" t="s">
        <v>125</v>
      </c>
    </row>
    <row r="1036" spans="1:10" x14ac:dyDescent="0.25">
      <c r="A1036" s="1" t="s">
        <v>188</v>
      </c>
      <c r="B1036" s="1">
        <v>2.9600000000000001E-2</v>
      </c>
      <c r="C1036" s="1" t="s">
        <v>126</v>
      </c>
      <c r="D1036" s="1" t="s">
        <v>170</v>
      </c>
      <c r="E1036" s="1" t="s">
        <v>121</v>
      </c>
      <c r="F1036" s="1" t="s">
        <v>170</v>
      </c>
      <c r="G1036" s="1" t="s">
        <v>122</v>
      </c>
      <c r="H1036" s="1" t="s">
        <v>123</v>
      </c>
      <c r="I1036" s="1" t="s">
        <v>124</v>
      </c>
      <c r="J1036" s="1" t="s">
        <v>125</v>
      </c>
    </row>
    <row r="1037" spans="1:10" x14ac:dyDescent="0.25">
      <c r="A1037" s="1" t="s">
        <v>184</v>
      </c>
      <c r="B1037" s="1">
        <v>3.2899999999999999E-2</v>
      </c>
      <c r="C1037" s="1" t="s">
        <v>126</v>
      </c>
      <c r="D1037" s="1" t="s">
        <v>170</v>
      </c>
      <c r="E1037" s="1" t="s">
        <v>121</v>
      </c>
      <c r="F1037" s="1" t="s">
        <v>170</v>
      </c>
      <c r="G1037" s="1" t="s">
        <v>122</v>
      </c>
      <c r="H1037" s="1" t="s">
        <v>123</v>
      </c>
      <c r="I1037" s="1" t="s">
        <v>124</v>
      </c>
      <c r="J1037" s="1" t="s">
        <v>125</v>
      </c>
    </row>
    <row r="1038" spans="1:10" x14ac:dyDescent="0.25">
      <c r="A1038" s="1" t="s">
        <v>187</v>
      </c>
      <c r="B1038" s="1">
        <v>3.4099999999999998E-2</v>
      </c>
      <c r="C1038" s="1" t="s">
        <v>126</v>
      </c>
      <c r="D1038" s="1" t="s">
        <v>170</v>
      </c>
      <c r="E1038" s="1" t="s">
        <v>121</v>
      </c>
      <c r="F1038" s="1" t="s">
        <v>170</v>
      </c>
      <c r="G1038" s="1" t="s">
        <v>122</v>
      </c>
      <c r="H1038" s="1" t="s">
        <v>123</v>
      </c>
      <c r="I1038" s="1" t="s">
        <v>124</v>
      </c>
      <c r="J1038" s="1" t="s">
        <v>125</v>
      </c>
    </row>
    <row r="1039" spans="1:10" x14ac:dyDescent="0.25">
      <c r="A1039" s="1" t="s">
        <v>195</v>
      </c>
      <c r="B1039" s="1">
        <v>3.7400000000000003E-2</v>
      </c>
      <c r="C1039" s="1" t="s">
        <v>126</v>
      </c>
      <c r="D1039" s="1" t="s">
        <v>151</v>
      </c>
      <c r="E1039" s="1" t="s">
        <v>121</v>
      </c>
      <c r="F1039" s="1" t="s">
        <v>152</v>
      </c>
      <c r="G1039" s="1" t="s">
        <v>122</v>
      </c>
      <c r="H1039" s="1" t="s">
        <v>123</v>
      </c>
      <c r="I1039" s="1" t="s">
        <v>124</v>
      </c>
      <c r="J1039" s="1" t="s">
        <v>125</v>
      </c>
    </row>
    <row r="1040" spans="1:10" x14ac:dyDescent="0.25">
      <c r="A1040" s="1" t="s">
        <v>118</v>
      </c>
      <c r="B1040" s="1">
        <v>3.7499999999999999E-2</v>
      </c>
      <c r="C1040" s="1" t="s">
        <v>126</v>
      </c>
      <c r="D1040" s="1" t="s">
        <v>170</v>
      </c>
      <c r="E1040" s="1" t="s">
        <v>121</v>
      </c>
      <c r="F1040" s="1" t="s">
        <v>170</v>
      </c>
      <c r="G1040" s="1" t="s">
        <v>122</v>
      </c>
      <c r="H1040" s="1" t="s">
        <v>123</v>
      </c>
      <c r="I1040" s="1" t="s">
        <v>124</v>
      </c>
      <c r="J1040" s="1" t="s">
        <v>125</v>
      </c>
    </row>
    <row r="1041" spans="1:10" x14ac:dyDescent="0.25">
      <c r="A1041" s="1" t="s">
        <v>192</v>
      </c>
      <c r="B1041" s="1">
        <v>3.8300000000000001E-2</v>
      </c>
      <c r="C1041" s="1" t="s">
        <v>126</v>
      </c>
      <c r="D1041" s="1" t="s">
        <v>151</v>
      </c>
      <c r="E1041" s="1" t="s">
        <v>121</v>
      </c>
      <c r="F1041" s="1" t="s">
        <v>152</v>
      </c>
      <c r="G1041" s="1" t="s">
        <v>122</v>
      </c>
      <c r="H1041" s="1" t="s">
        <v>123</v>
      </c>
      <c r="I1041" s="1" t="s">
        <v>124</v>
      </c>
      <c r="J1041" s="1" t="s">
        <v>125</v>
      </c>
    </row>
    <row r="1042" spans="1:10" x14ac:dyDescent="0.25">
      <c r="A1042" s="1" t="s">
        <v>183</v>
      </c>
      <c r="B1042" s="1">
        <v>5.0900000000000001E-2</v>
      </c>
      <c r="C1042" s="1" t="s">
        <v>126</v>
      </c>
      <c r="D1042" s="1" t="s">
        <v>170</v>
      </c>
      <c r="E1042" s="1" t="s">
        <v>121</v>
      </c>
      <c r="F1042" s="1" t="s">
        <v>170</v>
      </c>
      <c r="G1042" s="1" t="s">
        <v>122</v>
      </c>
      <c r="H1042" s="1" t="s">
        <v>123</v>
      </c>
      <c r="I1042" s="1" t="s">
        <v>124</v>
      </c>
      <c r="J1042" s="1" t="s">
        <v>125</v>
      </c>
    </row>
    <row r="1043" spans="1:10" x14ac:dyDescent="0.25">
      <c r="A1043" s="1" t="s">
        <v>181</v>
      </c>
      <c r="B1043" s="1">
        <v>5.6500000000000002E-2</v>
      </c>
      <c r="C1043" s="1" t="s">
        <v>126</v>
      </c>
      <c r="D1043" s="1" t="s">
        <v>170</v>
      </c>
      <c r="E1043" s="1" t="s">
        <v>121</v>
      </c>
      <c r="F1043" s="1" t="s">
        <v>170</v>
      </c>
      <c r="G1043" s="1" t="s">
        <v>122</v>
      </c>
      <c r="H1043" s="1" t="s">
        <v>123</v>
      </c>
      <c r="I1043" s="1" t="s">
        <v>124</v>
      </c>
      <c r="J1043" s="1" t="s">
        <v>125</v>
      </c>
    </row>
    <row r="1044" spans="1:10" x14ac:dyDescent="0.25">
      <c r="A1044" s="1" t="s">
        <v>193</v>
      </c>
      <c r="B1044" s="1">
        <v>6.1100000000000002E-2</v>
      </c>
      <c r="C1044" s="1" t="s">
        <v>126</v>
      </c>
      <c r="D1044" s="1" t="s">
        <v>170</v>
      </c>
      <c r="E1044" s="1" t="s">
        <v>121</v>
      </c>
      <c r="F1044" s="1" t="s">
        <v>170</v>
      </c>
      <c r="G1044" s="1" t="s">
        <v>122</v>
      </c>
      <c r="H1044" s="1" t="s">
        <v>123</v>
      </c>
      <c r="I1044" s="1" t="s">
        <v>124</v>
      </c>
      <c r="J1044" s="1" t="s">
        <v>125</v>
      </c>
    </row>
    <row r="1045" spans="1:10" x14ac:dyDescent="0.25">
      <c r="A1045" s="1" t="s">
        <v>182</v>
      </c>
      <c r="B1045" s="1">
        <v>0.1825</v>
      </c>
      <c r="C1045" s="1" t="s">
        <v>126</v>
      </c>
      <c r="D1045" s="1" t="s">
        <v>170</v>
      </c>
      <c r="E1045" s="1" t="s">
        <v>121</v>
      </c>
      <c r="F1045" s="1" t="s">
        <v>170</v>
      </c>
      <c r="G1045" s="1" t="s">
        <v>122</v>
      </c>
      <c r="H1045" s="1" t="s">
        <v>123</v>
      </c>
      <c r="I1045" s="1" t="s">
        <v>124</v>
      </c>
      <c r="J1045" s="1" t="s">
        <v>125</v>
      </c>
    </row>
    <row r="1046" spans="1:10" x14ac:dyDescent="0.25">
      <c r="A1046" s="1" t="s">
        <v>186</v>
      </c>
      <c r="B1046" s="1">
        <v>0.25459999999999999</v>
      </c>
      <c r="C1046" s="1" t="s">
        <v>126</v>
      </c>
      <c r="D1046" s="1" t="s">
        <v>170</v>
      </c>
      <c r="E1046" s="1" t="s">
        <v>121</v>
      </c>
      <c r="F1046" s="1" t="s">
        <v>170</v>
      </c>
      <c r="G1046" s="1" t="s">
        <v>122</v>
      </c>
      <c r="H1046" s="1" t="s">
        <v>123</v>
      </c>
      <c r="I1046" s="1" t="s">
        <v>124</v>
      </c>
      <c r="J1046" s="1" t="s">
        <v>125</v>
      </c>
    </row>
    <row r="1047" spans="1:10" x14ac:dyDescent="0.25">
      <c r="A1047" s="1" t="s">
        <v>185</v>
      </c>
      <c r="B1047" s="1">
        <v>0.26819999999999999</v>
      </c>
      <c r="C1047" s="1" t="s">
        <v>126</v>
      </c>
      <c r="D1047" s="1" t="s">
        <v>170</v>
      </c>
      <c r="E1047" s="1" t="s">
        <v>121</v>
      </c>
      <c r="F1047" s="1" t="s">
        <v>170</v>
      </c>
      <c r="G1047" s="1" t="s">
        <v>122</v>
      </c>
      <c r="H1047" s="1" t="s">
        <v>123</v>
      </c>
      <c r="I1047" s="1" t="s">
        <v>124</v>
      </c>
      <c r="J1047" s="1" t="s">
        <v>125</v>
      </c>
    </row>
    <row r="1048" spans="1:10" x14ac:dyDescent="0.25">
      <c r="A1048" s="1" t="s">
        <v>189</v>
      </c>
      <c r="B1048" s="1">
        <v>0.3</v>
      </c>
      <c r="C1048" s="1" t="s">
        <v>126</v>
      </c>
      <c r="D1048" s="1" t="s">
        <v>151</v>
      </c>
      <c r="E1048" s="1" t="s">
        <v>121</v>
      </c>
      <c r="F1048" s="1" t="s">
        <v>152</v>
      </c>
      <c r="G1048" s="1" t="s">
        <v>122</v>
      </c>
      <c r="H1048" s="1" t="s">
        <v>123</v>
      </c>
      <c r="I1048" s="1" t="s">
        <v>124</v>
      </c>
      <c r="J1048" s="1" t="s">
        <v>125</v>
      </c>
    </row>
    <row r="1049" spans="1:10" x14ac:dyDescent="0.25">
      <c r="A1049" s="1" t="s">
        <v>194</v>
      </c>
      <c r="B1049" s="1">
        <v>0.32219999999999999</v>
      </c>
      <c r="C1049" s="1" t="s">
        <v>126</v>
      </c>
      <c r="D1049" s="1" t="s">
        <v>151</v>
      </c>
      <c r="E1049" s="1" t="s">
        <v>121</v>
      </c>
      <c r="F1049" s="1" t="s">
        <v>152</v>
      </c>
      <c r="G1049" s="1" t="s">
        <v>122</v>
      </c>
      <c r="H1049" s="1" t="s">
        <v>123</v>
      </c>
      <c r="I1049" s="1" t="s">
        <v>124</v>
      </c>
      <c r="J1049" s="1" t="s">
        <v>125</v>
      </c>
    </row>
    <row r="1050" spans="1:10" x14ac:dyDescent="0.25">
      <c r="A1050" s="1" t="s">
        <v>195</v>
      </c>
      <c r="B1050" s="1">
        <v>0.38919999999999999</v>
      </c>
      <c r="C1050" s="1" t="s">
        <v>126</v>
      </c>
      <c r="D1050" s="1" t="s">
        <v>170</v>
      </c>
      <c r="E1050" s="1" t="s">
        <v>121</v>
      </c>
      <c r="F1050" s="1" t="s">
        <v>170</v>
      </c>
      <c r="G1050" s="1" t="s">
        <v>122</v>
      </c>
      <c r="H1050" s="1" t="s">
        <v>123</v>
      </c>
      <c r="I1050" s="1" t="s">
        <v>124</v>
      </c>
      <c r="J1050" s="1" t="s">
        <v>125</v>
      </c>
    </row>
    <row r="1051" spans="1:10" x14ac:dyDescent="0.25">
      <c r="A1051" s="1" t="s">
        <v>192</v>
      </c>
      <c r="B1051" s="1">
        <v>0.39929999999999999</v>
      </c>
      <c r="C1051" s="1" t="s">
        <v>126</v>
      </c>
      <c r="D1051" s="1" t="s">
        <v>170</v>
      </c>
      <c r="E1051" s="1" t="s">
        <v>121</v>
      </c>
      <c r="F1051" s="1" t="s">
        <v>170</v>
      </c>
      <c r="G1051" s="1" t="s">
        <v>122</v>
      </c>
      <c r="H1051" s="1" t="s">
        <v>123</v>
      </c>
      <c r="I1051" s="1" t="s">
        <v>124</v>
      </c>
      <c r="J1051" s="1" t="s">
        <v>125</v>
      </c>
    </row>
    <row r="1052" spans="1:10" x14ac:dyDescent="0.25">
      <c r="A1052" s="1" t="s">
        <v>190</v>
      </c>
      <c r="B1052" s="1">
        <v>0.53239999999999998</v>
      </c>
      <c r="C1052" s="1" t="s">
        <v>126</v>
      </c>
      <c r="D1052" s="1" t="s">
        <v>151</v>
      </c>
      <c r="E1052" s="1" t="s">
        <v>121</v>
      </c>
      <c r="F1052" s="1" t="s">
        <v>152</v>
      </c>
      <c r="G1052" s="1" t="s">
        <v>122</v>
      </c>
      <c r="H1052" s="1" t="s">
        <v>123</v>
      </c>
      <c r="I1052" s="1" t="s">
        <v>124</v>
      </c>
      <c r="J1052" s="1" t="s">
        <v>125</v>
      </c>
    </row>
    <row r="1053" spans="1:10" x14ac:dyDescent="0.25">
      <c r="A1053" s="1" t="s">
        <v>189</v>
      </c>
      <c r="B1053" s="1">
        <v>3.1254</v>
      </c>
      <c r="C1053" s="1" t="s">
        <v>126</v>
      </c>
      <c r="D1053" s="1" t="s">
        <v>170</v>
      </c>
      <c r="E1053" s="1" t="s">
        <v>121</v>
      </c>
      <c r="F1053" s="1" t="s">
        <v>170</v>
      </c>
      <c r="G1053" s="1" t="s">
        <v>122</v>
      </c>
      <c r="H1053" s="1" t="s">
        <v>123</v>
      </c>
      <c r="I1053" s="1" t="s">
        <v>124</v>
      </c>
      <c r="J1053" s="1" t="s">
        <v>125</v>
      </c>
    </row>
    <row r="1054" spans="1:10" x14ac:dyDescent="0.25">
      <c r="A1054" s="1" t="s">
        <v>194</v>
      </c>
      <c r="B1054" s="1">
        <v>3.3561999999999999</v>
      </c>
      <c r="C1054" s="1" t="s">
        <v>126</v>
      </c>
      <c r="D1054" s="1" t="s">
        <v>170</v>
      </c>
      <c r="E1054" s="1" t="s">
        <v>121</v>
      </c>
      <c r="F1054" s="1" t="s">
        <v>170</v>
      </c>
      <c r="G1054" s="1" t="s">
        <v>122</v>
      </c>
      <c r="H1054" s="1" t="s">
        <v>123</v>
      </c>
      <c r="I1054" s="1" t="s">
        <v>124</v>
      </c>
      <c r="J1054" s="1" t="s">
        <v>125</v>
      </c>
    </row>
    <row r="1055" spans="1:10" x14ac:dyDescent="0.25">
      <c r="A1055" s="1" t="s">
        <v>191</v>
      </c>
      <c r="B1055" s="1">
        <v>4.6573000000000002</v>
      </c>
      <c r="C1055" s="1" t="s">
        <v>126</v>
      </c>
      <c r="D1055" s="1" t="s">
        <v>151</v>
      </c>
      <c r="E1055" s="1" t="s">
        <v>121</v>
      </c>
      <c r="F1055" s="1" t="s">
        <v>152</v>
      </c>
      <c r="G1055" s="1" t="s">
        <v>122</v>
      </c>
      <c r="H1055" s="1" t="s">
        <v>123</v>
      </c>
      <c r="I1055" s="1" t="s">
        <v>124</v>
      </c>
      <c r="J1055" s="1" t="s">
        <v>125</v>
      </c>
    </row>
    <row r="1056" spans="1:10" x14ac:dyDescent="0.25">
      <c r="A1056" s="1" t="s">
        <v>190</v>
      </c>
      <c r="B1056" s="1">
        <v>5.5454999999999997</v>
      </c>
      <c r="C1056" s="1" t="s">
        <v>126</v>
      </c>
      <c r="D1056" s="1" t="s">
        <v>170</v>
      </c>
      <c r="E1056" s="1" t="s">
        <v>121</v>
      </c>
      <c r="F1056" s="1" t="s">
        <v>170</v>
      </c>
      <c r="G1056" s="1" t="s">
        <v>122</v>
      </c>
      <c r="H1056" s="1" t="s">
        <v>123</v>
      </c>
      <c r="I1056" s="1" t="s">
        <v>124</v>
      </c>
      <c r="J1056" s="1" t="s">
        <v>125</v>
      </c>
    </row>
    <row r="1057" spans="1:10" x14ac:dyDescent="0.25">
      <c r="A1057" s="1" t="s">
        <v>188</v>
      </c>
      <c r="B1057" s="1">
        <v>6.5918000000000001</v>
      </c>
      <c r="C1057" s="1" t="s">
        <v>144</v>
      </c>
      <c r="D1057" s="1" t="s">
        <v>142</v>
      </c>
      <c r="E1057" s="1" t="s">
        <v>121</v>
      </c>
      <c r="F1057" s="1" t="s">
        <v>45</v>
      </c>
      <c r="G1057" s="1" t="s">
        <v>122</v>
      </c>
      <c r="H1057" s="1" t="s">
        <v>123</v>
      </c>
      <c r="I1057" s="1" t="s">
        <v>124</v>
      </c>
      <c r="J1057" s="1" t="s">
        <v>125</v>
      </c>
    </row>
    <row r="1058" spans="1:10" x14ac:dyDescent="0.25">
      <c r="A1058" s="1" t="s">
        <v>188</v>
      </c>
      <c r="B1058" s="1">
        <v>6.8914</v>
      </c>
      <c r="C1058" s="1" t="s">
        <v>149</v>
      </c>
      <c r="D1058" s="1" t="s">
        <v>142</v>
      </c>
      <c r="E1058" s="1" t="s">
        <v>121</v>
      </c>
      <c r="F1058" s="1" t="s">
        <v>45</v>
      </c>
      <c r="G1058" s="1" t="s">
        <v>122</v>
      </c>
      <c r="H1058" s="1" t="s">
        <v>123</v>
      </c>
      <c r="I1058" s="1" t="s">
        <v>124</v>
      </c>
      <c r="J1058" s="1" t="s">
        <v>125</v>
      </c>
    </row>
    <row r="1059" spans="1:10" x14ac:dyDescent="0.25">
      <c r="A1059" s="1" t="s">
        <v>188</v>
      </c>
      <c r="B1059" s="1">
        <v>7.2541000000000002</v>
      </c>
      <c r="C1059" s="1" t="s">
        <v>143</v>
      </c>
      <c r="D1059" s="1" t="s">
        <v>138</v>
      </c>
      <c r="E1059" s="1" t="s">
        <v>121</v>
      </c>
      <c r="F1059" s="1" t="s">
        <v>87</v>
      </c>
      <c r="G1059" s="1" t="s">
        <v>122</v>
      </c>
      <c r="H1059" s="1" t="s">
        <v>123</v>
      </c>
      <c r="I1059" s="1" t="s">
        <v>124</v>
      </c>
      <c r="J1059" s="1" t="s">
        <v>125</v>
      </c>
    </row>
    <row r="1060" spans="1:10" x14ac:dyDescent="0.25">
      <c r="A1060" s="1" t="s">
        <v>188</v>
      </c>
      <c r="B1060" s="1">
        <v>7.2541000000000002</v>
      </c>
      <c r="C1060" s="1" t="s">
        <v>156</v>
      </c>
      <c r="D1060" s="1" t="s">
        <v>138</v>
      </c>
      <c r="E1060" s="1" t="s">
        <v>121</v>
      </c>
      <c r="F1060" s="1" t="s">
        <v>87</v>
      </c>
      <c r="G1060" s="1" t="s">
        <v>122</v>
      </c>
      <c r="H1060" s="1" t="s">
        <v>123</v>
      </c>
      <c r="I1060" s="1" t="s">
        <v>124</v>
      </c>
      <c r="J1060" s="1" t="s">
        <v>125</v>
      </c>
    </row>
    <row r="1061" spans="1:10" x14ac:dyDescent="0.25">
      <c r="A1061" s="1" t="s">
        <v>188</v>
      </c>
      <c r="B1061" s="1">
        <v>7.2541000000000002</v>
      </c>
      <c r="C1061" s="1" t="s">
        <v>145</v>
      </c>
      <c r="D1061" s="1" t="s">
        <v>138</v>
      </c>
      <c r="E1061" s="1" t="s">
        <v>121</v>
      </c>
      <c r="F1061" s="1" t="s">
        <v>87</v>
      </c>
      <c r="G1061" s="1" t="s">
        <v>122</v>
      </c>
      <c r="H1061" s="1" t="s">
        <v>123</v>
      </c>
      <c r="I1061" s="1" t="s">
        <v>124</v>
      </c>
      <c r="J1061" s="1" t="s">
        <v>125</v>
      </c>
    </row>
    <row r="1062" spans="1:10" x14ac:dyDescent="0.25">
      <c r="A1062" s="1" t="s">
        <v>188</v>
      </c>
      <c r="B1062" s="1">
        <v>7.2541000000000002</v>
      </c>
      <c r="C1062" s="1" t="s">
        <v>144</v>
      </c>
      <c r="D1062" s="1" t="s">
        <v>138</v>
      </c>
      <c r="E1062" s="1" t="s">
        <v>121</v>
      </c>
      <c r="F1062" s="1" t="s">
        <v>87</v>
      </c>
      <c r="G1062" s="1" t="s">
        <v>122</v>
      </c>
      <c r="H1062" s="1" t="s">
        <v>123</v>
      </c>
      <c r="I1062" s="1" t="s">
        <v>124</v>
      </c>
      <c r="J1062" s="1" t="s">
        <v>125</v>
      </c>
    </row>
    <row r="1063" spans="1:10" x14ac:dyDescent="0.25">
      <c r="A1063" s="1" t="s">
        <v>188</v>
      </c>
      <c r="B1063" s="1">
        <v>7.2541000000000002</v>
      </c>
      <c r="C1063" s="1" t="s">
        <v>140</v>
      </c>
      <c r="D1063" s="1" t="s">
        <v>138</v>
      </c>
      <c r="E1063" s="1" t="s">
        <v>121</v>
      </c>
      <c r="F1063" s="1" t="s">
        <v>87</v>
      </c>
      <c r="G1063" s="1" t="s">
        <v>122</v>
      </c>
      <c r="H1063" s="1" t="s">
        <v>123</v>
      </c>
      <c r="I1063" s="1" t="s">
        <v>124</v>
      </c>
      <c r="J1063" s="1" t="s">
        <v>125</v>
      </c>
    </row>
    <row r="1064" spans="1:10" x14ac:dyDescent="0.25">
      <c r="A1064" s="1" t="s">
        <v>188</v>
      </c>
      <c r="B1064" s="1">
        <v>7.2637999999999998</v>
      </c>
      <c r="C1064" s="1" t="s">
        <v>176</v>
      </c>
      <c r="D1064" s="1" t="s">
        <v>142</v>
      </c>
      <c r="E1064" s="1" t="s">
        <v>121</v>
      </c>
      <c r="F1064" s="1" t="s">
        <v>45</v>
      </c>
      <c r="G1064" s="1" t="s">
        <v>122</v>
      </c>
      <c r="H1064" s="1" t="s">
        <v>123</v>
      </c>
      <c r="I1064" s="1" t="s">
        <v>124</v>
      </c>
      <c r="J1064" s="1" t="s">
        <v>125</v>
      </c>
    </row>
    <row r="1065" spans="1:10" x14ac:dyDescent="0.25">
      <c r="A1065" s="1" t="s">
        <v>188</v>
      </c>
      <c r="B1065" s="1">
        <v>7.2698999999999998</v>
      </c>
      <c r="C1065" s="1" t="s">
        <v>158</v>
      </c>
      <c r="D1065" s="1" t="s">
        <v>142</v>
      </c>
      <c r="E1065" s="1" t="s">
        <v>121</v>
      </c>
      <c r="F1065" s="1" t="s">
        <v>45</v>
      </c>
      <c r="G1065" s="1" t="s">
        <v>122</v>
      </c>
      <c r="H1065" s="1" t="s">
        <v>123</v>
      </c>
      <c r="I1065" s="1" t="s">
        <v>124</v>
      </c>
      <c r="J1065" s="1" t="s">
        <v>125</v>
      </c>
    </row>
    <row r="1066" spans="1:10" x14ac:dyDescent="0.25">
      <c r="A1066" s="1" t="s">
        <v>188</v>
      </c>
      <c r="B1066" s="1">
        <v>7.2698999999999998</v>
      </c>
      <c r="C1066" s="1" t="s">
        <v>119</v>
      </c>
      <c r="D1066" s="1" t="s">
        <v>142</v>
      </c>
      <c r="E1066" s="1" t="s">
        <v>121</v>
      </c>
      <c r="F1066" s="1" t="s">
        <v>45</v>
      </c>
      <c r="G1066" s="1" t="s">
        <v>122</v>
      </c>
      <c r="H1066" s="1" t="s">
        <v>123</v>
      </c>
      <c r="I1066" s="1" t="s">
        <v>124</v>
      </c>
      <c r="J1066" s="1" t="s">
        <v>125</v>
      </c>
    </row>
    <row r="1067" spans="1:10" x14ac:dyDescent="0.25">
      <c r="A1067" s="1" t="s">
        <v>184</v>
      </c>
      <c r="B1067" s="1">
        <v>7.343</v>
      </c>
      <c r="C1067" s="1" t="s">
        <v>144</v>
      </c>
      <c r="D1067" s="1" t="s">
        <v>142</v>
      </c>
      <c r="E1067" s="1" t="s">
        <v>121</v>
      </c>
      <c r="F1067" s="1" t="s">
        <v>45</v>
      </c>
      <c r="G1067" s="1" t="s">
        <v>122</v>
      </c>
      <c r="H1067" s="1" t="s">
        <v>123</v>
      </c>
      <c r="I1067" s="1" t="s">
        <v>124</v>
      </c>
      <c r="J1067" s="1" t="s">
        <v>125</v>
      </c>
    </row>
    <row r="1068" spans="1:10" x14ac:dyDescent="0.25">
      <c r="A1068" s="1" t="s">
        <v>188</v>
      </c>
      <c r="B1068" s="1">
        <v>7.4448999999999996</v>
      </c>
      <c r="C1068" s="1" t="s">
        <v>157</v>
      </c>
      <c r="D1068" s="1" t="s">
        <v>142</v>
      </c>
      <c r="E1068" s="1" t="s">
        <v>121</v>
      </c>
      <c r="F1068" s="1" t="s">
        <v>45</v>
      </c>
      <c r="G1068" s="1" t="s">
        <v>122</v>
      </c>
      <c r="H1068" s="1" t="s">
        <v>123</v>
      </c>
      <c r="I1068" s="1" t="s">
        <v>124</v>
      </c>
      <c r="J1068" s="1" t="s">
        <v>125</v>
      </c>
    </row>
    <row r="1069" spans="1:10" x14ac:dyDescent="0.25">
      <c r="A1069" s="1" t="s">
        <v>188</v>
      </c>
      <c r="B1069" s="1">
        <v>7.5837000000000003</v>
      </c>
      <c r="C1069" s="1" t="s">
        <v>155</v>
      </c>
      <c r="D1069" s="1" t="s">
        <v>142</v>
      </c>
      <c r="E1069" s="1" t="s">
        <v>121</v>
      </c>
      <c r="F1069" s="1" t="s">
        <v>45</v>
      </c>
      <c r="G1069" s="1" t="s">
        <v>122</v>
      </c>
      <c r="H1069" s="1" t="s">
        <v>123</v>
      </c>
      <c r="I1069" s="1" t="s">
        <v>124</v>
      </c>
      <c r="J1069" s="1" t="s">
        <v>125</v>
      </c>
    </row>
    <row r="1070" spans="1:10" x14ac:dyDescent="0.25">
      <c r="A1070" s="1" t="s">
        <v>187</v>
      </c>
      <c r="B1070" s="1">
        <v>7.6131000000000002</v>
      </c>
      <c r="C1070" s="1" t="s">
        <v>144</v>
      </c>
      <c r="D1070" s="1" t="s">
        <v>142</v>
      </c>
      <c r="E1070" s="1" t="s">
        <v>121</v>
      </c>
      <c r="F1070" s="1" t="s">
        <v>45</v>
      </c>
      <c r="G1070" s="1" t="s">
        <v>122</v>
      </c>
      <c r="H1070" s="1" t="s">
        <v>123</v>
      </c>
      <c r="I1070" s="1" t="s">
        <v>124</v>
      </c>
      <c r="J1070" s="1" t="s">
        <v>125</v>
      </c>
    </row>
    <row r="1071" spans="1:10" x14ac:dyDescent="0.25">
      <c r="A1071" s="1" t="s">
        <v>188</v>
      </c>
      <c r="B1071" s="1">
        <v>7.6482999999999999</v>
      </c>
      <c r="C1071" s="1" t="s">
        <v>172</v>
      </c>
      <c r="D1071" s="1" t="s">
        <v>142</v>
      </c>
      <c r="E1071" s="1" t="s">
        <v>121</v>
      </c>
      <c r="F1071" s="1" t="s">
        <v>45</v>
      </c>
      <c r="G1071" s="1" t="s">
        <v>122</v>
      </c>
      <c r="H1071" s="1" t="s">
        <v>123</v>
      </c>
      <c r="I1071" s="1" t="s">
        <v>124</v>
      </c>
      <c r="J1071" s="1" t="s">
        <v>125</v>
      </c>
    </row>
    <row r="1072" spans="1:10" x14ac:dyDescent="0.25">
      <c r="A1072" s="1" t="s">
        <v>184</v>
      </c>
      <c r="B1072" s="1">
        <v>7.6768000000000001</v>
      </c>
      <c r="C1072" s="1" t="s">
        <v>149</v>
      </c>
      <c r="D1072" s="1" t="s">
        <v>142</v>
      </c>
      <c r="E1072" s="1" t="s">
        <v>121</v>
      </c>
      <c r="F1072" s="1" t="s">
        <v>45</v>
      </c>
      <c r="G1072" s="1" t="s">
        <v>122</v>
      </c>
      <c r="H1072" s="1" t="s">
        <v>123</v>
      </c>
      <c r="I1072" s="1" t="s">
        <v>124</v>
      </c>
      <c r="J1072" s="1" t="s">
        <v>125</v>
      </c>
    </row>
    <row r="1073" spans="1:10" x14ac:dyDescent="0.25">
      <c r="A1073" s="1" t="s">
        <v>188</v>
      </c>
      <c r="B1073" s="1">
        <v>7.7351000000000001</v>
      </c>
      <c r="C1073" s="1" t="s">
        <v>154</v>
      </c>
      <c r="D1073" s="1" t="s">
        <v>142</v>
      </c>
      <c r="E1073" s="1" t="s">
        <v>121</v>
      </c>
      <c r="F1073" s="1" t="s">
        <v>45</v>
      </c>
      <c r="G1073" s="1" t="s">
        <v>122</v>
      </c>
      <c r="H1073" s="1" t="s">
        <v>123</v>
      </c>
      <c r="I1073" s="1" t="s">
        <v>124</v>
      </c>
      <c r="J1073" s="1" t="s">
        <v>125</v>
      </c>
    </row>
    <row r="1074" spans="1:10" x14ac:dyDescent="0.25">
      <c r="A1074" s="1" t="s">
        <v>188</v>
      </c>
      <c r="B1074" s="1">
        <v>7.7351000000000001</v>
      </c>
      <c r="C1074" s="1" t="s">
        <v>169</v>
      </c>
      <c r="D1074" s="1" t="s">
        <v>142</v>
      </c>
      <c r="E1074" s="1" t="s">
        <v>121</v>
      </c>
      <c r="F1074" s="1" t="s">
        <v>45</v>
      </c>
      <c r="G1074" s="1" t="s">
        <v>122</v>
      </c>
      <c r="H1074" s="1" t="s">
        <v>123</v>
      </c>
      <c r="I1074" s="1" t="s">
        <v>124</v>
      </c>
      <c r="J1074" s="1" t="s">
        <v>125</v>
      </c>
    </row>
    <row r="1075" spans="1:10" x14ac:dyDescent="0.25">
      <c r="A1075" s="1" t="s">
        <v>188</v>
      </c>
      <c r="B1075" s="1">
        <v>7.9006999999999996</v>
      </c>
      <c r="C1075" s="1" t="s">
        <v>180</v>
      </c>
      <c r="D1075" s="1" t="s">
        <v>142</v>
      </c>
      <c r="E1075" s="1" t="s">
        <v>121</v>
      </c>
      <c r="F1075" s="1" t="s">
        <v>45</v>
      </c>
      <c r="G1075" s="1" t="s">
        <v>122</v>
      </c>
      <c r="H1075" s="1" t="s">
        <v>123</v>
      </c>
      <c r="I1075" s="1" t="s">
        <v>124</v>
      </c>
      <c r="J1075" s="1" t="s">
        <v>125</v>
      </c>
    </row>
    <row r="1076" spans="1:10" x14ac:dyDescent="0.25">
      <c r="A1076" s="1" t="s">
        <v>188</v>
      </c>
      <c r="B1076" s="1">
        <v>7.9006999999999996</v>
      </c>
      <c r="C1076" s="1" t="s">
        <v>136</v>
      </c>
      <c r="D1076" s="1" t="s">
        <v>142</v>
      </c>
      <c r="E1076" s="1" t="s">
        <v>121</v>
      </c>
      <c r="F1076" s="1" t="s">
        <v>45</v>
      </c>
      <c r="G1076" s="1" t="s">
        <v>122</v>
      </c>
      <c r="H1076" s="1" t="s">
        <v>123</v>
      </c>
      <c r="I1076" s="1" t="s">
        <v>124</v>
      </c>
      <c r="J1076" s="1" t="s">
        <v>125</v>
      </c>
    </row>
    <row r="1077" spans="1:10" x14ac:dyDescent="0.25">
      <c r="A1077" s="1" t="s">
        <v>188</v>
      </c>
      <c r="B1077" s="1">
        <v>7.9058999999999999</v>
      </c>
      <c r="C1077" s="1" t="s">
        <v>165</v>
      </c>
      <c r="D1077" s="1" t="s">
        <v>142</v>
      </c>
      <c r="E1077" s="1" t="s">
        <v>121</v>
      </c>
      <c r="F1077" s="1" t="s">
        <v>45</v>
      </c>
      <c r="G1077" s="1" t="s">
        <v>122</v>
      </c>
      <c r="H1077" s="1" t="s">
        <v>123</v>
      </c>
      <c r="I1077" s="1" t="s">
        <v>124</v>
      </c>
      <c r="J1077" s="1" t="s">
        <v>125</v>
      </c>
    </row>
    <row r="1078" spans="1:10" x14ac:dyDescent="0.25">
      <c r="A1078" s="1" t="s">
        <v>187</v>
      </c>
      <c r="B1078" s="1">
        <v>7.9592000000000001</v>
      </c>
      <c r="C1078" s="1" t="s">
        <v>149</v>
      </c>
      <c r="D1078" s="1" t="s">
        <v>142</v>
      </c>
      <c r="E1078" s="1" t="s">
        <v>121</v>
      </c>
      <c r="F1078" s="1" t="s">
        <v>45</v>
      </c>
      <c r="G1078" s="1" t="s">
        <v>122</v>
      </c>
      <c r="H1078" s="1" t="s">
        <v>123</v>
      </c>
      <c r="I1078" s="1" t="s">
        <v>124</v>
      </c>
      <c r="J1078" s="1" t="s">
        <v>125</v>
      </c>
    </row>
    <row r="1079" spans="1:10" x14ac:dyDescent="0.25">
      <c r="A1079" s="1" t="s">
        <v>188</v>
      </c>
      <c r="B1079" s="1">
        <v>7.9717000000000002</v>
      </c>
      <c r="C1079" s="1" t="s">
        <v>153</v>
      </c>
      <c r="D1079" s="1" t="s">
        <v>142</v>
      </c>
      <c r="E1079" s="1" t="s">
        <v>121</v>
      </c>
      <c r="F1079" s="1" t="s">
        <v>45</v>
      </c>
      <c r="G1079" s="1" t="s">
        <v>122</v>
      </c>
      <c r="H1079" s="1" t="s">
        <v>123</v>
      </c>
      <c r="I1079" s="1" t="s">
        <v>124</v>
      </c>
      <c r="J1079" s="1" t="s">
        <v>125</v>
      </c>
    </row>
    <row r="1080" spans="1:10" x14ac:dyDescent="0.25">
      <c r="A1080" s="1" t="s">
        <v>188</v>
      </c>
      <c r="B1080" s="1">
        <v>7.9953000000000003</v>
      </c>
      <c r="C1080" s="1" t="s">
        <v>171</v>
      </c>
      <c r="D1080" s="1" t="s">
        <v>138</v>
      </c>
      <c r="E1080" s="1" t="s">
        <v>121</v>
      </c>
      <c r="F1080" s="1" t="s">
        <v>87</v>
      </c>
      <c r="G1080" s="1" t="s">
        <v>122</v>
      </c>
      <c r="H1080" s="1" t="s">
        <v>123</v>
      </c>
      <c r="I1080" s="1" t="s">
        <v>124</v>
      </c>
      <c r="J1080" s="1" t="s">
        <v>125</v>
      </c>
    </row>
    <row r="1081" spans="1:10" x14ac:dyDescent="0.25">
      <c r="A1081" s="1" t="s">
        <v>188</v>
      </c>
      <c r="B1081" s="1">
        <v>7.9953000000000003</v>
      </c>
      <c r="C1081" s="1" t="s">
        <v>158</v>
      </c>
      <c r="D1081" s="1" t="s">
        <v>138</v>
      </c>
      <c r="E1081" s="1" t="s">
        <v>121</v>
      </c>
      <c r="F1081" s="1" t="s">
        <v>87</v>
      </c>
      <c r="G1081" s="1" t="s">
        <v>122</v>
      </c>
      <c r="H1081" s="1" t="s">
        <v>123</v>
      </c>
      <c r="I1081" s="1" t="s">
        <v>124</v>
      </c>
      <c r="J1081" s="1" t="s">
        <v>125</v>
      </c>
    </row>
    <row r="1082" spans="1:10" x14ac:dyDescent="0.25">
      <c r="A1082" s="1" t="s">
        <v>184</v>
      </c>
      <c r="B1082" s="1">
        <v>8.0808</v>
      </c>
      <c r="C1082" s="1" t="s">
        <v>143</v>
      </c>
      <c r="D1082" s="1" t="s">
        <v>138</v>
      </c>
      <c r="E1082" s="1" t="s">
        <v>121</v>
      </c>
      <c r="F1082" s="1" t="s">
        <v>87</v>
      </c>
      <c r="G1082" s="1" t="s">
        <v>122</v>
      </c>
      <c r="H1082" s="1" t="s">
        <v>123</v>
      </c>
      <c r="I1082" s="1" t="s">
        <v>124</v>
      </c>
      <c r="J1082" s="1" t="s">
        <v>125</v>
      </c>
    </row>
    <row r="1083" spans="1:10" x14ac:dyDescent="0.25">
      <c r="A1083" s="1" t="s">
        <v>184</v>
      </c>
      <c r="B1083" s="1">
        <v>8.0808</v>
      </c>
      <c r="C1083" s="1" t="s">
        <v>156</v>
      </c>
      <c r="D1083" s="1" t="s">
        <v>138</v>
      </c>
      <c r="E1083" s="1" t="s">
        <v>121</v>
      </c>
      <c r="F1083" s="1" t="s">
        <v>87</v>
      </c>
      <c r="G1083" s="1" t="s">
        <v>122</v>
      </c>
      <c r="H1083" s="1" t="s">
        <v>123</v>
      </c>
      <c r="I1083" s="1" t="s">
        <v>124</v>
      </c>
      <c r="J1083" s="1" t="s">
        <v>125</v>
      </c>
    </row>
    <row r="1084" spans="1:10" x14ac:dyDescent="0.25">
      <c r="A1084" s="1" t="s">
        <v>184</v>
      </c>
      <c r="B1084" s="1">
        <v>8.0808</v>
      </c>
      <c r="C1084" s="1" t="s">
        <v>145</v>
      </c>
      <c r="D1084" s="1" t="s">
        <v>138</v>
      </c>
      <c r="E1084" s="1" t="s">
        <v>121</v>
      </c>
      <c r="F1084" s="1" t="s">
        <v>87</v>
      </c>
      <c r="G1084" s="1" t="s">
        <v>122</v>
      </c>
      <c r="H1084" s="1" t="s">
        <v>123</v>
      </c>
      <c r="I1084" s="1" t="s">
        <v>124</v>
      </c>
      <c r="J1084" s="1" t="s">
        <v>125</v>
      </c>
    </row>
    <row r="1085" spans="1:10" x14ac:dyDescent="0.25">
      <c r="A1085" s="1" t="s">
        <v>184</v>
      </c>
      <c r="B1085" s="1">
        <v>8.0808</v>
      </c>
      <c r="C1085" s="1" t="s">
        <v>144</v>
      </c>
      <c r="D1085" s="1" t="s">
        <v>138</v>
      </c>
      <c r="E1085" s="1" t="s">
        <v>121</v>
      </c>
      <c r="F1085" s="1" t="s">
        <v>87</v>
      </c>
      <c r="G1085" s="1" t="s">
        <v>122</v>
      </c>
      <c r="H1085" s="1" t="s">
        <v>123</v>
      </c>
      <c r="I1085" s="1" t="s">
        <v>124</v>
      </c>
      <c r="J1085" s="1" t="s">
        <v>125</v>
      </c>
    </row>
    <row r="1086" spans="1:10" x14ac:dyDescent="0.25">
      <c r="A1086" s="1" t="s">
        <v>184</v>
      </c>
      <c r="B1086" s="1">
        <v>8.0808</v>
      </c>
      <c r="C1086" s="1" t="s">
        <v>140</v>
      </c>
      <c r="D1086" s="1" t="s">
        <v>138</v>
      </c>
      <c r="E1086" s="1" t="s">
        <v>121</v>
      </c>
      <c r="F1086" s="1" t="s">
        <v>87</v>
      </c>
      <c r="G1086" s="1" t="s">
        <v>122</v>
      </c>
      <c r="H1086" s="1" t="s">
        <v>123</v>
      </c>
      <c r="I1086" s="1" t="s">
        <v>124</v>
      </c>
      <c r="J1086" s="1" t="s">
        <v>125</v>
      </c>
    </row>
    <row r="1087" spans="1:10" x14ac:dyDescent="0.25">
      <c r="A1087" s="1" t="s">
        <v>184</v>
      </c>
      <c r="B1087" s="1">
        <v>8.0915999999999997</v>
      </c>
      <c r="C1087" s="1" t="s">
        <v>176</v>
      </c>
      <c r="D1087" s="1" t="s">
        <v>142</v>
      </c>
      <c r="E1087" s="1" t="s">
        <v>121</v>
      </c>
      <c r="F1087" s="1" t="s">
        <v>45</v>
      </c>
      <c r="G1087" s="1" t="s">
        <v>122</v>
      </c>
      <c r="H1087" s="1" t="s">
        <v>123</v>
      </c>
      <c r="I1087" s="1" t="s">
        <v>124</v>
      </c>
      <c r="J1087" s="1" t="s">
        <v>125</v>
      </c>
    </row>
    <row r="1088" spans="1:10" x14ac:dyDescent="0.25">
      <c r="A1088" s="1" t="s">
        <v>184</v>
      </c>
      <c r="B1088" s="1">
        <v>8.0983999999999998</v>
      </c>
      <c r="C1088" s="1" t="s">
        <v>158</v>
      </c>
      <c r="D1088" s="1" t="s">
        <v>142</v>
      </c>
      <c r="E1088" s="1" t="s">
        <v>121</v>
      </c>
      <c r="F1088" s="1" t="s">
        <v>45</v>
      </c>
      <c r="G1088" s="1" t="s">
        <v>122</v>
      </c>
      <c r="H1088" s="1" t="s">
        <v>123</v>
      </c>
      <c r="I1088" s="1" t="s">
        <v>124</v>
      </c>
      <c r="J1088" s="1" t="s">
        <v>125</v>
      </c>
    </row>
    <row r="1089" spans="1:10" x14ac:dyDescent="0.25">
      <c r="A1089" s="1" t="s">
        <v>184</v>
      </c>
      <c r="B1089" s="1">
        <v>8.0983999999999998</v>
      </c>
      <c r="C1089" s="1" t="s">
        <v>119</v>
      </c>
      <c r="D1089" s="1" t="s">
        <v>142</v>
      </c>
      <c r="E1089" s="1" t="s">
        <v>121</v>
      </c>
      <c r="F1089" s="1" t="s">
        <v>45</v>
      </c>
      <c r="G1089" s="1" t="s">
        <v>122</v>
      </c>
      <c r="H1089" s="1" t="s">
        <v>123</v>
      </c>
      <c r="I1089" s="1" t="s">
        <v>124</v>
      </c>
      <c r="J1089" s="1" t="s">
        <v>125</v>
      </c>
    </row>
    <row r="1090" spans="1:10" x14ac:dyDescent="0.25">
      <c r="A1090" s="1" t="s">
        <v>188</v>
      </c>
      <c r="B1090" s="1">
        <v>8.1971000000000007</v>
      </c>
      <c r="C1090" s="1" t="s">
        <v>157</v>
      </c>
      <c r="D1090" s="1" t="s">
        <v>138</v>
      </c>
      <c r="E1090" s="1" t="s">
        <v>121</v>
      </c>
      <c r="F1090" s="1" t="s">
        <v>87</v>
      </c>
      <c r="G1090" s="1" t="s">
        <v>122</v>
      </c>
      <c r="H1090" s="1" t="s">
        <v>123</v>
      </c>
      <c r="I1090" s="1" t="s">
        <v>124</v>
      </c>
      <c r="J1090" s="1" t="s">
        <v>125</v>
      </c>
    </row>
    <row r="1091" spans="1:10" x14ac:dyDescent="0.25">
      <c r="A1091" s="1" t="s">
        <v>188</v>
      </c>
      <c r="B1091" s="1">
        <v>8.2396999999999991</v>
      </c>
      <c r="C1091" s="1" t="s">
        <v>177</v>
      </c>
      <c r="D1091" s="1" t="s">
        <v>142</v>
      </c>
      <c r="E1091" s="1" t="s">
        <v>121</v>
      </c>
      <c r="F1091" s="1" t="s">
        <v>45</v>
      </c>
      <c r="G1091" s="1" t="s">
        <v>122</v>
      </c>
      <c r="H1091" s="1" t="s">
        <v>123</v>
      </c>
      <c r="I1091" s="1" t="s">
        <v>124</v>
      </c>
      <c r="J1091" s="1" t="s">
        <v>125</v>
      </c>
    </row>
    <row r="1092" spans="1:10" x14ac:dyDescent="0.25">
      <c r="A1092" s="1" t="s">
        <v>184</v>
      </c>
      <c r="B1092" s="1">
        <v>8.2934000000000001</v>
      </c>
      <c r="C1092" s="1" t="s">
        <v>157</v>
      </c>
      <c r="D1092" s="1" t="s">
        <v>142</v>
      </c>
      <c r="E1092" s="1" t="s">
        <v>121</v>
      </c>
      <c r="F1092" s="1" t="s">
        <v>45</v>
      </c>
      <c r="G1092" s="1" t="s">
        <v>122</v>
      </c>
      <c r="H1092" s="1" t="s">
        <v>123</v>
      </c>
      <c r="I1092" s="1" t="s">
        <v>124</v>
      </c>
      <c r="J1092" s="1" t="s">
        <v>125</v>
      </c>
    </row>
    <row r="1093" spans="1:10" x14ac:dyDescent="0.25">
      <c r="A1093" s="1" t="s">
        <v>118</v>
      </c>
      <c r="B1093" s="1">
        <v>8.36</v>
      </c>
      <c r="C1093" s="1" t="s">
        <v>144</v>
      </c>
      <c r="D1093" s="1" t="s">
        <v>142</v>
      </c>
      <c r="E1093" s="1" t="s">
        <v>121</v>
      </c>
      <c r="F1093" s="1" t="s">
        <v>45</v>
      </c>
      <c r="G1093" s="1" t="s">
        <v>122</v>
      </c>
      <c r="H1093" s="1" t="s">
        <v>123</v>
      </c>
      <c r="I1093" s="1" t="s">
        <v>124</v>
      </c>
      <c r="J1093" s="1" t="s">
        <v>125</v>
      </c>
    </row>
    <row r="1094" spans="1:10" x14ac:dyDescent="0.25">
      <c r="A1094" s="1" t="s">
        <v>187</v>
      </c>
      <c r="B1094" s="1">
        <v>8.3780999999999999</v>
      </c>
      <c r="C1094" s="1" t="s">
        <v>143</v>
      </c>
      <c r="D1094" s="1" t="s">
        <v>138</v>
      </c>
      <c r="E1094" s="1" t="s">
        <v>121</v>
      </c>
      <c r="F1094" s="1" t="s">
        <v>87</v>
      </c>
      <c r="G1094" s="1" t="s">
        <v>122</v>
      </c>
      <c r="H1094" s="1" t="s">
        <v>123</v>
      </c>
      <c r="I1094" s="1" t="s">
        <v>124</v>
      </c>
      <c r="J1094" s="1" t="s">
        <v>125</v>
      </c>
    </row>
    <row r="1095" spans="1:10" x14ac:dyDescent="0.25">
      <c r="A1095" s="1" t="s">
        <v>187</v>
      </c>
      <c r="B1095" s="1">
        <v>8.3780999999999999</v>
      </c>
      <c r="C1095" s="1" t="s">
        <v>156</v>
      </c>
      <c r="D1095" s="1" t="s">
        <v>138</v>
      </c>
      <c r="E1095" s="1" t="s">
        <v>121</v>
      </c>
      <c r="F1095" s="1" t="s">
        <v>87</v>
      </c>
      <c r="G1095" s="1" t="s">
        <v>122</v>
      </c>
      <c r="H1095" s="1" t="s">
        <v>123</v>
      </c>
      <c r="I1095" s="1" t="s">
        <v>124</v>
      </c>
      <c r="J1095" s="1" t="s">
        <v>125</v>
      </c>
    </row>
    <row r="1096" spans="1:10" x14ac:dyDescent="0.25">
      <c r="A1096" s="1" t="s">
        <v>187</v>
      </c>
      <c r="B1096" s="1">
        <v>8.3780999999999999</v>
      </c>
      <c r="C1096" s="1" t="s">
        <v>145</v>
      </c>
      <c r="D1096" s="1" t="s">
        <v>138</v>
      </c>
      <c r="E1096" s="1" t="s">
        <v>121</v>
      </c>
      <c r="F1096" s="1" t="s">
        <v>87</v>
      </c>
      <c r="G1096" s="1" t="s">
        <v>122</v>
      </c>
      <c r="H1096" s="1" t="s">
        <v>123</v>
      </c>
      <c r="I1096" s="1" t="s">
        <v>124</v>
      </c>
      <c r="J1096" s="1" t="s">
        <v>125</v>
      </c>
    </row>
    <row r="1097" spans="1:10" x14ac:dyDescent="0.25">
      <c r="A1097" s="1" t="s">
        <v>187</v>
      </c>
      <c r="B1097" s="1">
        <v>8.3780999999999999</v>
      </c>
      <c r="C1097" s="1" t="s">
        <v>144</v>
      </c>
      <c r="D1097" s="1" t="s">
        <v>138</v>
      </c>
      <c r="E1097" s="1" t="s">
        <v>121</v>
      </c>
      <c r="F1097" s="1" t="s">
        <v>87</v>
      </c>
      <c r="G1097" s="1" t="s">
        <v>122</v>
      </c>
      <c r="H1097" s="1" t="s">
        <v>123</v>
      </c>
      <c r="I1097" s="1" t="s">
        <v>124</v>
      </c>
      <c r="J1097" s="1" t="s">
        <v>125</v>
      </c>
    </row>
    <row r="1098" spans="1:10" x14ac:dyDescent="0.25">
      <c r="A1098" s="1" t="s">
        <v>187</v>
      </c>
      <c r="B1098" s="1">
        <v>8.3780999999999999</v>
      </c>
      <c r="C1098" s="1" t="s">
        <v>140</v>
      </c>
      <c r="D1098" s="1" t="s">
        <v>138</v>
      </c>
      <c r="E1098" s="1" t="s">
        <v>121</v>
      </c>
      <c r="F1098" s="1" t="s">
        <v>87</v>
      </c>
      <c r="G1098" s="1" t="s">
        <v>122</v>
      </c>
      <c r="H1098" s="1" t="s">
        <v>123</v>
      </c>
      <c r="I1098" s="1" t="s">
        <v>124</v>
      </c>
      <c r="J1098" s="1" t="s">
        <v>125</v>
      </c>
    </row>
    <row r="1099" spans="1:10" x14ac:dyDescent="0.25">
      <c r="A1099" s="1" t="s">
        <v>187</v>
      </c>
      <c r="B1099" s="1">
        <v>8.3893000000000004</v>
      </c>
      <c r="C1099" s="1" t="s">
        <v>176</v>
      </c>
      <c r="D1099" s="1" t="s">
        <v>142</v>
      </c>
      <c r="E1099" s="1" t="s">
        <v>121</v>
      </c>
      <c r="F1099" s="1" t="s">
        <v>45</v>
      </c>
      <c r="G1099" s="1" t="s">
        <v>122</v>
      </c>
      <c r="H1099" s="1" t="s">
        <v>123</v>
      </c>
      <c r="I1099" s="1" t="s">
        <v>124</v>
      </c>
      <c r="J1099" s="1" t="s">
        <v>125</v>
      </c>
    </row>
    <row r="1100" spans="1:10" x14ac:dyDescent="0.25">
      <c r="A1100" s="1" t="s">
        <v>187</v>
      </c>
      <c r="B1100" s="1">
        <v>8.3963000000000001</v>
      </c>
      <c r="C1100" s="1" t="s">
        <v>158</v>
      </c>
      <c r="D1100" s="1" t="s">
        <v>142</v>
      </c>
      <c r="E1100" s="1" t="s">
        <v>121</v>
      </c>
      <c r="F1100" s="1" t="s">
        <v>45</v>
      </c>
      <c r="G1100" s="1" t="s">
        <v>122</v>
      </c>
      <c r="H1100" s="1" t="s">
        <v>123</v>
      </c>
      <c r="I1100" s="1" t="s">
        <v>124</v>
      </c>
      <c r="J1100" s="1" t="s">
        <v>125</v>
      </c>
    </row>
    <row r="1101" spans="1:10" x14ac:dyDescent="0.25">
      <c r="A1101" s="1" t="s">
        <v>187</v>
      </c>
      <c r="B1101" s="1">
        <v>8.3963000000000001</v>
      </c>
      <c r="C1101" s="1" t="s">
        <v>119</v>
      </c>
      <c r="D1101" s="1" t="s">
        <v>142</v>
      </c>
      <c r="E1101" s="1" t="s">
        <v>121</v>
      </c>
      <c r="F1101" s="1" t="s">
        <v>45</v>
      </c>
      <c r="G1101" s="1" t="s">
        <v>122</v>
      </c>
      <c r="H1101" s="1" t="s">
        <v>123</v>
      </c>
      <c r="I1101" s="1" t="s">
        <v>124</v>
      </c>
      <c r="J1101" s="1" t="s">
        <v>125</v>
      </c>
    </row>
    <row r="1102" spans="1:10" x14ac:dyDescent="0.25">
      <c r="A1102" s="1" t="s">
        <v>188</v>
      </c>
      <c r="B1102" s="1">
        <v>8.4131999999999998</v>
      </c>
      <c r="C1102" s="1" t="s">
        <v>146</v>
      </c>
      <c r="D1102" s="1" t="s">
        <v>138</v>
      </c>
      <c r="E1102" s="1" t="s">
        <v>121</v>
      </c>
      <c r="F1102" s="1" t="s">
        <v>87</v>
      </c>
      <c r="G1102" s="1" t="s">
        <v>122</v>
      </c>
      <c r="H1102" s="1" t="s">
        <v>123</v>
      </c>
      <c r="I1102" s="1" t="s">
        <v>124</v>
      </c>
      <c r="J1102" s="1" t="s">
        <v>125</v>
      </c>
    </row>
    <row r="1103" spans="1:10" x14ac:dyDescent="0.25">
      <c r="A1103" s="1" t="s">
        <v>188</v>
      </c>
      <c r="B1103" s="1">
        <v>8.4210999999999991</v>
      </c>
      <c r="C1103" s="1" t="s">
        <v>155</v>
      </c>
      <c r="D1103" s="1" t="s">
        <v>138</v>
      </c>
      <c r="E1103" s="1" t="s">
        <v>121</v>
      </c>
      <c r="F1103" s="1" t="s">
        <v>87</v>
      </c>
      <c r="G1103" s="1" t="s">
        <v>122</v>
      </c>
      <c r="H1103" s="1" t="s">
        <v>123</v>
      </c>
      <c r="I1103" s="1" t="s">
        <v>124</v>
      </c>
      <c r="J1103" s="1" t="s">
        <v>125</v>
      </c>
    </row>
    <row r="1104" spans="1:10" x14ac:dyDescent="0.25">
      <c r="A1104" s="1" t="s">
        <v>184</v>
      </c>
      <c r="B1104" s="1">
        <v>8.4480000000000004</v>
      </c>
      <c r="C1104" s="1" t="s">
        <v>155</v>
      </c>
      <c r="D1104" s="1" t="s">
        <v>142</v>
      </c>
      <c r="E1104" s="1" t="s">
        <v>121</v>
      </c>
      <c r="F1104" s="1" t="s">
        <v>45</v>
      </c>
      <c r="G1104" s="1" t="s">
        <v>122</v>
      </c>
      <c r="H1104" s="1" t="s">
        <v>123</v>
      </c>
      <c r="I1104" s="1" t="s">
        <v>124</v>
      </c>
      <c r="J1104" s="1" t="s">
        <v>125</v>
      </c>
    </row>
    <row r="1105" spans="1:10" x14ac:dyDescent="0.25">
      <c r="A1105" s="1" t="s">
        <v>184</v>
      </c>
      <c r="B1105" s="1">
        <v>8.52</v>
      </c>
      <c r="C1105" s="1" t="s">
        <v>172</v>
      </c>
      <c r="D1105" s="1" t="s">
        <v>142</v>
      </c>
      <c r="E1105" s="1" t="s">
        <v>121</v>
      </c>
      <c r="F1105" s="1" t="s">
        <v>45</v>
      </c>
      <c r="G1105" s="1" t="s">
        <v>122</v>
      </c>
      <c r="H1105" s="1" t="s">
        <v>123</v>
      </c>
      <c r="I1105" s="1" t="s">
        <v>124</v>
      </c>
      <c r="J1105" s="1" t="s">
        <v>125</v>
      </c>
    </row>
    <row r="1106" spans="1:10" x14ac:dyDescent="0.25">
      <c r="A1106" s="1" t="s">
        <v>188</v>
      </c>
      <c r="B1106" s="1">
        <v>8.5641999999999996</v>
      </c>
      <c r="C1106" s="1" t="s">
        <v>168</v>
      </c>
      <c r="D1106" s="1" t="s">
        <v>142</v>
      </c>
      <c r="E1106" s="1" t="s">
        <v>121</v>
      </c>
      <c r="F1106" s="1" t="s">
        <v>45</v>
      </c>
      <c r="G1106" s="1" t="s">
        <v>122</v>
      </c>
      <c r="H1106" s="1" t="s">
        <v>123</v>
      </c>
      <c r="I1106" s="1" t="s">
        <v>124</v>
      </c>
      <c r="J1106" s="1" t="s">
        <v>125</v>
      </c>
    </row>
    <row r="1107" spans="1:10" x14ac:dyDescent="0.25">
      <c r="A1107" s="1" t="s">
        <v>187</v>
      </c>
      <c r="B1107" s="1">
        <v>8.5984999999999996</v>
      </c>
      <c r="C1107" s="1" t="s">
        <v>157</v>
      </c>
      <c r="D1107" s="1" t="s">
        <v>142</v>
      </c>
      <c r="E1107" s="1" t="s">
        <v>121</v>
      </c>
      <c r="F1107" s="1" t="s">
        <v>45</v>
      </c>
      <c r="G1107" s="1" t="s">
        <v>122</v>
      </c>
      <c r="H1107" s="1" t="s">
        <v>123</v>
      </c>
      <c r="I1107" s="1" t="s">
        <v>124</v>
      </c>
      <c r="J1107" s="1" t="s">
        <v>125</v>
      </c>
    </row>
    <row r="1108" spans="1:10" x14ac:dyDescent="0.25">
      <c r="A1108" s="1" t="s">
        <v>184</v>
      </c>
      <c r="B1108" s="1">
        <v>8.6166</v>
      </c>
      <c r="C1108" s="1" t="s">
        <v>154</v>
      </c>
      <c r="D1108" s="1" t="s">
        <v>142</v>
      </c>
      <c r="E1108" s="1" t="s">
        <v>121</v>
      </c>
      <c r="F1108" s="1" t="s">
        <v>45</v>
      </c>
      <c r="G1108" s="1" t="s">
        <v>122</v>
      </c>
      <c r="H1108" s="1" t="s">
        <v>123</v>
      </c>
      <c r="I1108" s="1" t="s">
        <v>124</v>
      </c>
      <c r="J1108" s="1" t="s">
        <v>125</v>
      </c>
    </row>
    <row r="1109" spans="1:10" x14ac:dyDescent="0.25">
      <c r="A1109" s="1" t="s">
        <v>184</v>
      </c>
      <c r="B1109" s="1">
        <v>8.6166</v>
      </c>
      <c r="C1109" s="1" t="s">
        <v>169</v>
      </c>
      <c r="D1109" s="1" t="s">
        <v>142</v>
      </c>
      <c r="E1109" s="1" t="s">
        <v>121</v>
      </c>
      <c r="F1109" s="1" t="s">
        <v>45</v>
      </c>
      <c r="G1109" s="1" t="s">
        <v>122</v>
      </c>
      <c r="H1109" s="1" t="s">
        <v>123</v>
      </c>
      <c r="I1109" s="1" t="s">
        <v>124</v>
      </c>
      <c r="J1109" s="1" t="s">
        <v>125</v>
      </c>
    </row>
    <row r="1110" spans="1:10" x14ac:dyDescent="0.25">
      <c r="A1110" s="1" t="s">
        <v>188</v>
      </c>
      <c r="B1110" s="1">
        <v>8.6339000000000006</v>
      </c>
      <c r="C1110" s="1" t="s">
        <v>128</v>
      </c>
      <c r="D1110" s="1" t="s">
        <v>142</v>
      </c>
      <c r="E1110" s="1" t="s">
        <v>121</v>
      </c>
      <c r="F1110" s="1" t="s">
        <v>45</v>
      </c>
      <c r="G1110" s="1" t="s">
        <v>122</v>
      </c>
      <c r="H1110" s="1" t="s">
        <v>123</v>
      </c>
      <c r="I1110" s="1" t="s">
        <v>124</v>
      </c>
      <c r="J1110" s="1" t="s">
        <v>125</v>
      </c>
    </row>
    <row r="1111" spans="1:10" x14ac:dyDescent="0.25">
      <c r="A1111" s="1" t="s">
        <v>188</v>
      </c>
      <c r="B1111" s="1">
        <v>8.6417999999999999</v>
      </c>
      <c r="C1111" s="1" t="s">
        <v>164</v>
      </c>
      <c r="D1111" s="1" t="s">
        <v>138</v>
      </c>
      <c r="E1111" s="1" t="s">
        <v>121</v>
      </c>
      <c r="F1111" s="1" t="s">
        <v>87</v>
      </c>
      <c r="G1111" s="1" t="s">
        <v>122</v>
      </c>
      <c r="H1111" s="1" t="s">
        <v>123</v>
      </c>
      <c r="I1111" s="1" t="s">
        <v>124</v>
      </c>
      <c r="J1111" s="1" t="s">
        <v>125</v>
      </c>
    </row>
    <row r="1112" spans="1:10" x14ac:dyDescent="0.25">
      <c r="A1112" s="1" t="s">
        <v>188</v>
      </c>
      <c r="B1112" s="1">
        <v>8.6417999999999999</v>
      </c>
      <c r="C1112" s="1" t="s">
        <v>130</v>
      </c>
      <c r="D1112" s="1" t="s">
        <v>138</v>
      </c>
      <c r="E1112" s="1" t="s">
        <v>121</v>
      </c>
      <c r="F1112" s="1" t="s">
        <v>87</v>
      </c>
      <c r="G1112" s="1" t="s">
        <v>122</v>
      </c>
      <c r="H1112" s="1" t="s">
        <v>123</v>
      </c>
      <c r="I1112" s="1" t="s">
        <v>124</v>
      </c>
      <c r="J1112" s="1" t="s">
        <v>125</v>
      </c>
    </row>
    <row r="1113" spans="1:10" x14ac:dyDescent="0.25">
      <c r="A1113" s="1" t="s">
        <v>188</v>
      </c>
      <c r="B1113" s="1">
        <v>8.6890999999999998</v>
      </c>
      <c r="C1113" s="1" t="s">
        <v>136</v>
      </c>
      <c r="D1113" s="1" t="s">
        <v>138</v>
      </c>
      <c r="E1113" s="1" t="s">
        <v>121</v>
      </c>
      <c r="F1113" s="1" t="s">
        <v>87</v>
      </c>
      <c r="G1113" s="1" t="s">
        <v>122</v>
      </c>
      <c r="H1113" s="1" t="s">
        <v>123</v>
      </c>
      <c r="I1113" s="1" t="s">
        <v>124</v>
      </c>
      <c r="J1113" s="1" t="s">
        <v>125</v>
      </c>
    </row>
    <row r="1114" spans="1:10" x14ac:dyDescent="0.25">
      <c r="A1114" s="1" t="s">
        <v>188</v>
      </c>
      <c r="B1114" s="1">
        <v>8.7049000000000003</v>
      </c>
      <c r="C1114" s="1" t="s">
        <v>141</v>
      </c>
      <c r="D1114" s="1" t="s">
        <v>142</v>
      </c>
      <c r="E1114" s="1" t="s">
        <v>121</v>
      </c>
      <c r="F1114" s="1" t="s">
        <v>45</v>
      </c>
      <c r="G1114" s="1" t="s">
        <v>122</v>
      </c>
      <c r="H1114" s="1" t="s">
        <v>123</v>
      </c>
      <c r="I1114" s="1" t="s">
        <v>124</v>
      </c>
      <c r="J1114" s="1" t="s">
        <v>125</v>
      </c>
    </row>
    <row r="1115" spans="1:10" x14ac:dyDescent="0.25">
      <c r="A1115" s="1" t="s">
        <v>188</v>
      </c>
      <c r="B1115" s="1">
        <v>8.7049000000000003</v>
      </c>
      <c r="C1115" s="1" t="s">
        <v>165</v>
      </c>
      <c r="D1115" s="1" t="s">
        <v>138</v>
      </c>
      <c r="E1115" s="1" t="s">
        <v>121</v>
      </c>
      <c r="F1115" s="1" t="s">
        <v>87</v>
      </c>
      <c r="G1115" s="1" t="s">
        <v>122</v>
      </c>
      <c r="H1115" s="1" t="s">
        <v>123</v>
      </c>
      <c r="I1115" s="1" t="s">
        <v>124</v>
      </c>
      <c r="J1115" s="1" t="s">
        <v>125</v>
      </c>
    </row>
    <row r="1116" spans="1:10" x14ac:dyDescent="0.25">
      <c r="A1116" s="1" t="s">
        <v>118</v>
      </c>
      <c r="B1116" s="1">
        <v>8.74</v>
      </c>
      <c r="C1116" s="1" t="s">
        <v>149</v>
      </c>
      <c r="D1116" s="1" t="s">
        <v>142</v>
      </c>
      <c r="E1116" s="1" t="s">
        <v>121</v>
      </c>
      <c r="F1116" s="1" t="s">
        <v>45</v>
      </c>
      <c r="G1116" s="1" t="s">
        <v>122</v>
      </c>
      <c r="H1116" s="1" t="s">
        <v>123</v>
      </c>
      <c r="I1116" s="1" t="s">
        <v>124</v>
      </c>
      <c r="J1116" s="1" t="s">
        <v>125</v>
      </c>
    </row>
    <row r="1117" spans="1:10" x14ac:dyDescent="0.25">
      <c r="A1117" s="1" t="s">
        <v>187</v>
      </c>
      <c r="B1117" s="1">
        <v>8.7588000000000008</v>
      </c>
      <c r="C1117" s="1" t="s">
        <v>155</v>
      </c>
      <c r="D1117" s="1" t="s">
        <v>142</v>
      </c>
      <c r="E1117" s="1" t="s">
        <v>121</v>
      </c>
      <c r="F1117" s="1" t="s">
        <v>45</v>
      </c>
      <c r="G1117" s="1" t="s">
        <v>122</v>
      </c>
      <c r="H1117" s="1" t="s">
        <v>123</v>
      </c>
      <c r="I1117" s="1" t="s">
        <v>124</v>
      </c>
      <c r="J1117" s="1" t="s">
        <v>125</v>
      </c>
    </row>
    <row r="1118" spans="1:10" x14ac:dyDescent="0.25">
      <c r="A1118" s="1" t="s">
        <v>188</v>
      </c>
      <c r="B1118" s="1">
        <v>8.7837999999999994</v>
      </c>
      <c r="C1118" s="1" t="s">
        <v>161</v>
      </c>
      <c r="D1118" s="1" t="s">
        <v>138</v>
      </c>
      <c r="E1118" s="1" t="s">
        <v>121</v>
      </c>
      <c r="F1118" s="1" t="s">
        <v>87</v>
      </c>
      <c r="G1118" s="1" t="s">
        <v>122</v>
      </c>
      <c r="H1118" s="1" t="s">
        <v>123</v>
      </c>
      <c r="I1118" s="1" t="s">
        <v>124</v>
      </c>
      <c r="J1118" s="1" t="s">
        <v>125</v>
      </c>
    </row>
    <row r="1119" spans="1:10" x14ac:dyDescent="0.25">
      <c r="A1119" s="1" t="s">
        <v>184</v>
      </c>
      <c r="B1119" s="1">
        <v>8.8010999999999999</v>
      </c>
      <c r="C1119" s="1" t="s">
        <v>180</v>
      </c>
      <c r="D1119" s="1" t="s">
        <v>142</v>
      </c>
      <c r="E1119" s="1" t="s">
        <v>121</v>
      </c>
      <c r="F1119" s="1" t="s">
        <v>45</v>
      </c>
      <c r="G1119" s="1" t="s">
        <v>122</v>
      </c>
      <c r="H1119" s="1" t="s">
        <v>123</v>
      </c>
      <c r="I1119" s="1" t="s">
        <v>124</v>
      </c>
      <c r="J1119" s="1" t="s">
        <v>125</v>
      </c>
    </row>
    <row r="1120" spans="1:10" x14ac:dyDescent="0.25">
      <c r="A1120" s="1" t="s">
        <v>184</v>
      </c>
      <c r="B1120" s="1">
        <v>8.8010999999999999</v>
      </c>
      <c r="C1120" s="1" t="s">
        <v>136</v>
      </c>
      <c r="D1120" s="1" t="s">
        <v>142</v>
      </c>
      <c r="E1120" s="1" t="s">
        <v>121</v>
      </c>
      <c r="F1120" s="1" t="s">
        <v>45</v>
      </c>
      <c r="G1120" s="1" t="s">
        <v>122</v>
      </c>
      <c r="H1120" s="1" t="s">
        <v>123</v>
      </c>
      <c r="I1120" s="1" t="s">
        <v>124</v>
      </c>
      <c r="J1120" s="1" t="s">
        <v>125</v>
      </c>
    </row>
    <row r="1121" spans="1:10" x14ac:dyDescent="0.25">
      <c r="A1121" s="1" t="s">
        <v>184</v>
      </c>
      <c r="B1121" s="1">
        <v>8.8069000000000006</v>
      </c>
      <c r="C1121" s="1" t="s">
        <v>165</v>
      </c>
      <c r="D1121" s="1" t="s">
        <v>142</v>
      </c>
      <c r="E1121" s="1" t="s">
        <v>121</v>
      </c>
      <c r="F1121" s="1" t="s">
        <v>45</v>
      </c>
      <c r="G1121" s="1" t="s">
        <v>122</v>
      </c>
      <c r="H1121" s="1" t="s">
        <v>123</v>
      </c>
      <c r="I1121" s="1" t="s">
        <v>124</v>
      </c>
      <c r="J1121" s="1" t="s">
        <v>125</v>
      </c>
    </row>
    <row r="1122" spans="1:10" x14ac:dyDescent="0.25">
      <c r="A1122" s="1" t="s">
        <v>187</v>
      </c>
      <c r="B1122" s="1">
        <v>8.8333999999999993</v>
      </c>
      <c r="C1122" s="1" t="s">
        <v>172</v>
      </c>
      <c r="D1122" s="1" t="s">
        <v>142</v>
      </c>
      <c r="E1122" s="1" t="s">
        <v>121</v>
      </c>
      <c r="F1122" s="1" t="s">
        <v>45</v>
      </c>
      <c r="G1122" s="1" t="s">
        <v>122</v>
      </c>
      <c r="H1122" s="1" t="s">
        <v>123</v>
      </c>
      <c r="I1122" s="1" t="s">
        <v>124</v>
      </c>
      <c r="J1122" s="1" t="s">
        <v>125</v>
      </c>
    </row>
    <row r="1123" spans="1:10" x14ac:dyDescent="0.25">
      <c r="A1123" s="1" t="s">
        <v>184</v>
      </c>
      <c r="B1123" s="1">
        <v>8.8802000000000003</v>
      </c>
      <c r="C1123" s="1" t="s">
        <v>153</v>
      </c>
      <c r="D1123" s="1" t="s">
        <v>142</v>
      </c>
      <c r="E1123" s="1" t="s">
        <v>121</v>
      </c>
      <c r="F1123" s="1" t="s">
        <v>45</v>
      </c>
      <c r="G1123" s="1" t="s">
        <v>122</v>
      </c>
      <c r="H1123" s="1" t="s">
        <v>123</v>
      </c>
      <c r="I1123" s="1" t="s">
        <v>124</v>
      </c>
      <c r="J1123" s="1" t="s">
        <v>125</v>
      </c>
    </row>
    <row r="1124" spans="1:10" x14ac:dyDescent="0.25">
      <c r="A1124" s="1" t="s">
        <v>184</v>
      </c>
      <c r="B1124" s="1">
        <v>8.9064999999999994</v>
      </c>
      <c r="C1124" s="1" t="s">
        <v>171</v>
      </c>
      <c r="D1124" s="1" t="s">
        <v>138</v>
      </c>
      <c r="E1124" s="1" t="s">
        <v>121</v>
      </c>
      <c r="F1124" s="1" t="s">
        <v>87</v>
      </c>
      <c r="G1124" s="1" t="s">
        <v>122</v>
      </c>
      <c r="H1124" s="1" t="s">
        <v>123</v>
      </c>
      <c r="I1124" s="1" t="s">
        <v>124</v>
      </c>
      <c r="J1124" s="1" t="s">
        <v>125</v>
      </c>
    </row>
    <row r="1125" spans="1:10" x14ac:dyDescent="0.25">
      <c r="A1125" s="1" t="s">
        <v>184</v>
      </c>
      <c r="B1125" s="1">
        <v>8.9064999999999994</v>
      </c>
      <c r="C1125" s="1" t="s">
        <v>158</v>
      </c>
      <c r="D1125" s="1" t="s">
        <v>138</v>
      </c>
      <c r="E1125" s="1" t="s">
        <v>121</v>
      </c>
      <c r="F1125" s="1" t="s">
        <v>87</v>
      </c>
      <c r="G1125" s="1" t="s">
        <v>122</v>
      </c>
      <c r="H1125" s="1" t="s">
        <v>123</v>
      </c>
      <c r="I1125" s="1" t="s">
        <v>124</v>
      </c>
      <c r="J1125" s="1" t="s">
        <v>125</v>
      </c>
    </row>
    <row r="1126" spans="1:10" x14ac:dyDescent="0.25">
      <c r="A1126" s="1" t="s">
        <v>187</v>
      </c>
      <c r="B1126" s="1">
        <v>8.9336000000000002</v>
      </c>
      <c r="C1126" s="1" t="s">
        <v>154</v>
      </c>
      <c r="D1126" s="1" t="s">
        <v>142</v>
      </c>
      <c r="E1126" s="1" t="s">
        <v>121</v>
      </c>
      <c r="F1126" s="1" t="s">
        <v>45</v>
      </c>
      <c r="G1126" s="1" t="s">
        <v>122</v>
      </c>
      <c r="H1126" s="1" t="s">
        <v>123</v>
      </c>
      <c r="I1126" s="1" t="s">
        <v>124</v>
      </c>
      <c r="J1126" s="1" t="s">
        <v>125</v>
      </c>
    </row>
    <row r="1127" spans="1:10" x14ac:dyDescent="0.25">
      <c r="A1127" s="1" t="s">
        <v>187</v>
      </c>
      <c r="B1127" s="1">
        <v>8.9336000000000002</v>
      </c>
      <c r="C1127" s="1" t="s">
        <v>169</v>
      </c>
      <c r="D1127" s="1" t="s">
        <v>142</v>
      </c>
      <c r="E1127" s="1" t="s">
        <v>121</v>
      </c>
      <c r="F1127" s="1" t="s">
        <v>45</v>
      </c>
      <c r="G1127" s="1" t="s">
        <v>122</v>
      </c>
      <c r="H1127" s="1" t="s">
        <v>123</v>
      </c>
      <c r="I1127" s="1" t="s">
        <v>124</v>
      </c>
      <c r="J1127" s="1" t="s">
        <v>125</v>
      </c>
    </row>
    <row r="1128" spans="1:10" x14ac:dyDescent="0.25">
      <c r="A1128" s="1" t="s">
        <v>188</v>
      </c>
      <c r="B1128" s="1">
        <v>9.0676000000000005</v>
      </c>
      <c r="C1128" s="1" t="s">
        <v>173</v>
      </c>
      <c r="D1128" s="1" t="s">
        <v>138</v>
      </c>
      <c r="E1128" s="1" t="s">
        <v>121</v>
      </c>
      <c r="F1128" s="1" t="s">
        <v>87</v>
      </c>
      <c r="G1128" s="1" t="s">
        <v>122</v>
      </c>
      <c r="H1128" s="1" t="s">
        <v>123</v>
      </c>
      <c r="I1128" s="1" t="s">
        <v>124</v>
      </c>
      <c r="J1128" s="1" t="s">
        <v>125</v>
      </c>
    </row>
    <row r="1129" spans="1:10" x14ac:dyDescent="0.25">
      <c r="A1129" s="1" t="s">
        <v>187</v>
      </c>
      <c r="B1129" s="1">
        <v>9.1249000000000002</v>
      </c>
      <c r="C1129" s="1" t="s">
        <v>180</v>
      </c>
      <c r="D1129" s="1" t="s">
        <v>142</v>
      </c>
      <c r="E1129" s="1" t="s">
        <v>121</v>
      </c>
      <c r="F1129" s="1" t="s">
        <v>45</v>
      </c>
      <c r="G1129" s="1" t="s">
        <v>122</v>
      </c>
      <c r="H1129" s="1" t="s">
        <v>123</v>
      </c>
      <c r="I1129" s="1" t="s">
        <v>124</v>
      </c>
      <c r="J1129" s="1" t="s">
        <v>125</v>
      </c>
    </row>
    <row r="1130" spans="1:10" x14ac:dyDescent="0.25">
      <c r="A1130" s="1" t="s">
        <v>187</v>
      </c>
      <c r="B1130" s="1">
        <v>9.1249000000000002</v>
      </c>
      <c r="C1130" s="1" t="s">
        <v>136</v>
      </c>
      <c r="D1130" s="1" t="s">
        <v>142</v>
      </c>
      <c r="E1130" s="1" t="s">
        <v>121</v>
      </c>
      <c r="F1130" s="1" t="s">
        <v>45</v>
      </c>
      <c r="G1130" s="1" t="s">
        <v>122</v>
      </c>
      <c r="H1130" s="1" t="s">
        <v>123</v>
      </c>
      <c r="I1130" s="1" t="s">
        <v>124</v>
      </c>
      <c r="J1130" s="1" t="s">
        <v>125</v>
      </c>
    </row>
    <row r="1131" spans="1:10" x14ac:dyDescent="0.25">
      <c r="A1131" s="1" t="s">
        <v>187</v>
      </c>
      <c r="B1131" s="1">
        <v>9.1309000000000005</v>
      </c>
      <c r="C1131" s="1" t="s">
        <v>165</v>
      </c>
      <c r="D1131" s="1" t="s">
        <v>142</v>
      </c>
      <c r="E1131" s="1" t="s">
        <v>121</v>
      </c>
      <c r="F1131" s="1" t="s">
        <v>45</v>
      </c>
      <c r="G1131" s="1" t="s">
        <v>122</v>
      </c>
      <c r="H1131" s="1" t="s">
        <v>123</v>
      </c>
      <c r="I1131" s="1" t="s">
        <v>124</v>
      </c>
      <c r="J1131" s="1" t="s">
        <v>125</v>
      </c>
    </row>
    <row r="1132" spans="1:10" x14ac:dyDescent="0.25">
      <c r="A1132" s="1" t="s">
        <v>184</v>
      </c>
      <c r="B1132" s="1">
        <v>9.1312999999999995</v>
      </c>
      <c r="C1132" s="1" t="s">
        <v>157</v>
      </c>
      <c r="D1132" s="1" t="s">
        <v>138</v>
      </c>
      <c r="E1132" s="1" t="s">
        <v>121</v>
      </c>
      <c r="F1132" s="1" t="s">
        <v>87</v>
      </c>
      <c r="G1132" s="1" t="s">
        <v>122</v>
      </c>
      <c r="H1132" s="1" t="s">
        <v>123</v>
      </c>
      <c r="I1132" s="1" t="s">
        <v>124</v>
      </c>
      <c r="J1132" s="1" t="s">
        <v>125</v>
      </c>
    </row>
    <row r="1133" spans="1:10" x14ac:dyDescent="0.25">
      <c r="A1133" s="1" t="s">
        <v>184</v>
      </c>
      <c r="B1133" s="1">
        <v>9.1788000000000007</v>
      </c>
      <c r="C1133" s="1" t="s">
        <v>177</v>
      </c>
      <c r="D1133" s="1" t="s">
        <v>142</v>
      </c>
      <c r="E1133" s="1" t="s">
        <v>121</v>
      </c>
      <c r="F1133" s="1" t="s">
        <v>45</v>
      </c>
      <c r="G1133" s="1" t="s">
        <v>122</v>
      </c>
      <c r="H1133" s="1" t="s">
        <v>123</v>
      </c>
      <c r="I1133" s="1" t="s">
        <v>124</v>
      </c>
      <c r="J1133" s="1" t="s">
        <v>125</v>
      </c>
    </row>
    <row r="1134" spans="1:10" x14ac:dyDescent="0.25">
      <c r="A1134" s="1" t="s">
        <v>118</v>
      </c>
      <c r="B1134" s="1">
        <v>9.1999999999999993</v>
      </c>
      <c r="C1134" s="1" t="s">
        <v>143</v>
      </c>
      <c r="D1134" s="1" t="s">
        <v>138</v>
      </c>
      <c r="E1134" s="1" t="s">
        <v>121</v>
      </c>
      <c r="F1134" s="1" t="s">
        <v>87</v>
      </c>
      <c r="G1134" s="1" t="s">
        <v>122</v>
      </c>
      <c r="H1134" s="1" t="s">
        <v>123</v>
      </c>
      <c r="I1134" s="1" t="s">
        <v>124</v>
      </c>
      <c r="J1134" s="1" t="s">
        <v>125</v>
      </c>
    </row>
    <row r="1135" spans="1:10" x14ac:dyDescent="0.25">
      <c r="A1135" s="1" t="s">
        <v>118</v>
      </c>
      <c r="B1135" s="1">
        <v>9.1999999999999993</v>
      </c>
      <c r="C1135" s="1" t="s">
        <v>156</v>
      </c>
      <c r="D1135" s="1" t="s">
        <v>138</v>
      </c>
      <c r="E1135" s="1" t="s">
        <v>121</v>
      </c>
      <c r="F1135" s="1" t="s">
        <v>87</v>
      </c>
      <c r="G1135" s="1" t="s">
        <v>122</v>
      </c>
      <c r="H1135" s="1" t="s">
        <v>123</v>
      </c>
      <c r="I1135" s="1" t="s">
        <v>124</v>
      </c>
      <c r="J1135" s="1" t="s">
        <v>125</v>
      </c>
    </row>
    <row r="1136" spans="1:10" x14ac:dyDescent="0.25">
      <c r="A1136" s="1" t="s">
        <v>118</v>
      </c>
      <c r="B1136" s="1">
        <v>9.1999999999999993</v>
      </c>
      <c r="C1136" s="1" t="s">
        <v>145</v>
      </c>
      <c r="D1136" s="1" t="s">
        <v>138</v>
      </c>
      <c r="E1136" s="1" t="s">
        <v>121</v>
      </c>
      <c r="F1136" s="1" t="s">
        <v>87</v>
      </c>
      <c r="G1136" s="1" t="s">
        <v>122</v>
      </c>
      <c r="H1136" s="1" t="s">
        <v>123</v>
      </c>
      <c r="I1136" s="1" t="s">
        <v>124</v>
      </c>
      <c r="J1136" s="1" t="s">
        <v>125</v>
      </c>
    </row>
    <row r="1137" spans="1:10" x14ac:dyDescent="0.25">
      <c r="A1137" s="1" t="s">
        <v>118</v>
      </c>
      <c r="B1137" s="1">
        <v>9.1999999999999993</v>
      </c>
      <c r="C1137" s="1" t="s">
        <v>144</v>
      </c>
      <c r="D1137" s="1" t="s">
        <v>138</v>
      </c>
      <c r="E1137" s="1" t="s">
        <v>121</v>
      </c>
      <c r="F1137" s="1" t="s">
        <v>87</v>
      </c>
      <c r="G1137" s="1" t="s">
        <v>122</v>
      </c>
      <c r="H1137" s="1" t="s">
        <v>123</v>
      </c>
      <c r="I1137" s="1" t="s">
        <v>124</v>
      </c>
      <c r="J1137" s="1" t="s">
        <v>125</v>
      </c>
    </row>
    <row r="1138" spans="1:10" x14ac:dyDescent="0.25">
      <c r="A1138" s="1" t="s">
        <v>118</v>
      </c>
      <c r="B1138" s="1">
        <v>9.1999999999999993</v>
      </c>
      <c r="C1138" s="1" t="s">
        <v>140</v>
      </c>
      <c r="D1138" s="1" t="s">
        <v>138</v>
      </c>
      <c r="E1138" s="1" t="s">
        <v>121</v>
      </c>
      <c r="F1138" s="1" t="s">
        <v>87</v>
      </c>
      <c r="G1138" s="1" t="s">
        <v>122</v>
      </c>
      <c r="H1138" s="1" t="s">
        <v>123</v>
      </c>
      <c r="I1138" s="1" t="s">
        <v>124</v>
      </c>
      <c r="J1138" s="1" t="s">
        <v>125</v>
      </c>
    </row>
    <row r="1139" spans="1:10" x14ac:dyDescent="0.25">
      <c r="A1139" s="1" t="s">
        <v>187</v>
      </c>
      <c r="B1139" s="1">
        <v>9.2068999999999992</v>
      </c>
      <c r="C1139" s="1" t="s">
        <v>153</v>
      </c>
      <c r="D1139" s="1" t="s">
        <v>142</v>
      </c>
      <c r="E1139" s="1" t="s">
        <v>121</v>
      </c>
      <c r="F1139" s="1" t="s">
        <v>45</v>
      </c>
      <c r="G1139" s="1" t="s">
        <v>122</v>
      </c>
      <c r="H1139" s="1" t="s">
        <v>123</v>
      </c>
      <c r="I1139" s="1" t="s">
        <v>124</v>
      </c>
      <c r="J1139" s="1" t="s">
        <v>125</v>
      </c>
    </row>
    <row r="1140" spans="1:10" x14ac:dyDescent="0.25">
      <c r="A1140" s="1" t="s">
        <v>118</v>
      </c>
      <c r="B1140" s="1">
        <v>9.2123000000000008</v>
      </c>
      <c r="C1140" s="1" t="s">
        <v>176</v>
      </c>
      <c r="D1140" s="1" t="s">
        <v>142</v>
      </c>
      <c r="E1140" s="1" t="s">
        <v>121</v>
      </c>
      <c r="F1140" s="1" t="s">
        <v>45</v>
      </c>
      <c r="G1140" s="1" t="s">
        <v>122</v>
      </c>
      <c r="H1140" s="1" t="s">
        <v>123</v>
      </c>
      <c r="I1140" s="1" t="s">
        <v>124</v>
      </c>
      <c r="J1140" s="1" t="s">
        <v>125</v>
      </c>
    </row>
    <row r="1141" spans="1:10" x14ac:dyDescent="0.25">
      <c r="A1141" s="1" t="s">
        <v>118</v>
      </c>
      <c r="B1141" s="1">
        <v>9.2200000000000006</v>
      </c>
      <c r="C1141" s="1" t="s">
        <v>158</v>
      </c>
      <c r="D1141" s="1" t="s">
        <v>142</v>
      </c>
      <c r="E1141" s="1" t="s">
        <v>121</v>
      </c>
      <c r="F1141" s="1" t="s">
        <v>45</v>
      </c>
      <c r="G1141" s="1" t="s">
        <v>122</v>
      </c>
      <c r="H1141" s="1" t="s">
        <v>123</v>
      </c>
      <c r="I1141" s="1" t="s">
        <v>124</v>
      </c>
      <c r="J1141" s="1" t="s">
        <v>125</v>
      </c>
    </row>
    <row r="1142" spans="1:10" x14ac:dyDescent="0.25">
      <c r="A1142" s="1" t="s">
        <v>118</v>
      </c>
      <c r="B1142" s="1">
        <v>9.2200000000000006</v>
      </c>
      <c r="C1142" s="1" t="s">
        <v>119</v>
      </c>
      <c r="D1142" s="1" t="s">
        <v>142</v>
      </c>
      <c r="E1142" s="1" t="s">
        <v>121</v>
      </c>
      <c r="F1142" s="1" t="s">
        <v>45</v>
      </c>
      <c r="G1142" s="1" t="s">
        <v>122</v>
      </c>
      <c r="H1142" s="1" t="s">
        <v>123</v>
      </c>
      <c r="I1142" s="1" t="s">
        <v>124</v>
      </c>
      <c r="J1142" s="1" t="s">
        <v>125</v>
      </c>
    </row>
    <row r="1143" spans="1:10" x14ac:dyDescent="0.25">
      <c r="A1143" s="1" t="s">
        <v>187</v>
      </c>
      <c r="B1143" s="1">
        <v>9.2340999999999998</v>
      </c>
      <c r="C1143" s="1" t="s">
        <v>171</v>
      </c>
      <c r="D1143" s="1" t="s">
        <v>138</v>
      </c>
      <c r="E1143" s="1" t="s">
        <v>121</v>
      </c>
      <c r="F1143" s="1" t="s">
        <v>87</v>
      </c>
      <c r="G1143" s="1" t="s">
        <v>122</v>
      </c>
      <c r="H1143" s="1" t="s">
        <v>123</v>
      </c>
      <c r="I1143" s="1" t="s">
        <v>124</v>
      </c>
      <c r="J1143" s="1" t="s">
        <v>125</v>
      </c>
    </row>
    <row r="1144" spans="1:10" x14ac:dyDescent="0.25">
      <c r="A1144" s="1" t="s">
        <v>187</v>
      </c>
      <c r="B1144" s="1">
        <v>9.2340999999999998</v>
      </c>
      <c r="C1144" s="1" t="s">
        <v>158</v>
      </c>
      <c r="D1144" s="1" t="s">
        <v>138</v>
      </c>
      <c r="E1144" s="1" t="s">
        <v>121</v>
      </c>
      <c r="F1144" s="1" t="s">
        <v>87</v>
      </c>
      <c r="G1144" s="1" t="s">
        <v>122</v>
      </c>
      <c r="H1144" s="1" t="s">
        <v>123</v>
      </c>
      <c r="I1144" s="1" t="s">
        <v>124</v>
      </c>
      <c r="J1144" s="1" t="s">
        <v>125</v>
      </c>
    </row>
    <row r="1145" spans="1:10" x14ac:dyDescent="0.25">
      <c r="A1145" s="1" t="s">
        <v>184</v>
      </c>
      <c r="B1145" s="1">
        <v>9.3719999999999999</v>
      </c>
      <c r="C1145" s="1" t="s">
        <v>146</v>
      </c>
      <c r="D1145" s="1" t="s">
        <v>138</v>
      </c>
      <c r="E1145" s="1" t="s">
        <v>121</v>
      </c>
      <c r="F1145" s="1" t="s">
        <v>87</v>
      </c>
      <c r="G1145" s="1" t="s">
        <v>122</v>
      </c>
      <c r="H1145" s="1" t="s">
        <v>123</v>
      </c>
      <c r="I1145" s="1" t="s">
        <v>124</v>
      </c>
      <c r="J1145" s="1" t="s">
        <v>125</v>
      </c>
    </row>
    <row r="1146" spans="1:10" x14ac:dyDescent="0.25">
      <c r="A1146" s="1" t="s">
        <v>184</v>
      </c>
      <c r="B1146" s="1">
        <v>9.3808000000000007</v>
      </c>
      <c r="C1146" s="1" t="s">
        <v>155</v>
      </c>
      <c r="D1146" s="1" t="s">
        <v>138</v>
      </c>
      <c r="E1146" s="1" t="s">
        <v>121</v>
      </c>
      <c r="F1146" s="1" t="s">
        <v>87</v>
      </c>
      <c r="G1146" s="1" t="s">
        <v>122</v>
      </c>
      <c r="H1146" s="1" t="s">
        <v>123</v>
      </c>
      <c r="I1146" s="1" t="s">
        <v>124</v>
      </c>
      <c r="J1146" s="1" t="s">
        <v>125</v>
      </c>
    </row>
    <row r="1147" spans="1:10" x14ac:dyDescent="0.25">
      <c r="A1147" s="1" t="s">
        <v>188</v>
      </c>
      <c r="B1147" s="1">
        <v>9.4223999999999997</v>
      </c>
      <c r="C1147" s="1" t="s">
        <v>139</v>
      </c>
      <c r="D1147" s="1" t="s">
        <v>142</v>
      </c>
      <c r="E1147" s="1" t="s">
        <v>121</v>
      </c>
      <c r="F1147" s="1" t="s">
        <v>45</v>
      </c>
      <c r="G1147" s="1" t="s">
        <v>122</v>
      </c>
      <c r="H1147" s="1" t="s">
        <v>123</v>
      </c>
      <c r="I1147" s="1" t="s">
        <v>124</v>
      </c>
      <c r="J1147" s="1" t="s">
        <v>125</v>
      </c>
    </row>
    <row r="1148" spans="1:10" x14ac:dyDescent="0.25">
      <c r="A1148" s="1" t="s">
        <v>118</v>
      </c>
      <c r="B1148" s="1">
        <v>9.4420000000000002</v>
      </c>
      <c r="C1148" s="1" t="s">
        <v>157</v>
      </c>
      <c r="D1148" s="1" t="s">
        <v>142</v>
      </c>
      <c r="E1148" s="1" t="s">
        <v>121</v>
      </c>
      <c r="F1148" s="1" t="s">
        <v>45</v>
      </c>
      <c r="G1148" s="1" t="s">
        <v>122</v>
      </c>
      <c r="H1148" s="1" t="s">
        <v>123</v>
      </c>
      <c r="I1148" s="1" t="s">
        <v>124</v>
      </c>
      <c r="J1148" s="1" t="s">
        <v>125</v>
      </c>
    </row>
    <row r="1149" spans="1:10" x14ac:dyDescent="0.25">
      <c r="A1149" s="1" t="s">
        <v>187</v>
      </c>
      <c r="B1149" s="1">
        <v>9.4672999999999998</v>
      </c>
      <c r="C1149" s="1" t="s">
        <v>157</v>
      </c>
      <c r="D1149" s="1" t="s">
        <v>138</v>
      </c>
      <c r="E1149" s="1" t="s">
        <v>121</v>
      </c>
      <c r="F1149" s="1" t="s">
        <v>87</v>
      </c>
      <c r="G1149" s="1" t="s">
        <v>122</v>
      </c>
      <c r="H1149" s="1" t="s">
        <v>123</v>
      </c>
      <c r="I1149" s="1" t="s">
        <v>124</v>
      </c>
      <c r="J1149" s="1" t="s">
        <v>125</v>
      </c>
    </row>
    <row r="1150" spans="1:10" x14ac:dyDescent="0.25">
      <c r="A1150" s="1" t="s">
        <v>188</v>
      </c>
      <c r="B1150" s="1">
        <v>9.5121000000000002</v>
      </c>
      <c r="C1150" s="1" t="s">
        <v>137</v>
      </c>
      <c r="D1150" s="1" t="s">
        <v>138</v>
      </c>
      <c r="E1150" s="1" t="s">
        <v>121</v>
      </c>
      <c r="F1150" s="1" t="s">
        <v>87</v>
      </c>
      <c r="G1150" s="1" t="s">
        <v>122</v>
      </c>
      <c r="H1150" s="1" t="s">
        <v>123</v>
      </c>
      <c r="I1150" s="1" t="s">
        <v>124</v>
      </c>
      <c r="J1150" s="1" t="s">
        <v>125</v>
      </c>
    </row>
    <row r="1151" spans="1:10" x14ac:dyDescent="0.25">
      <c r="A1151" s="1" t="s">
        <v>187</v>
      </c>
      <c r="B1151" s="1">
        <v>9.5164000000000009</v>
      </c>
      <c r="C1151" s="1" t="s">
        <v>177</v>
      </c>
      <c r="D1151" s="1" t="s">
        <v>142</v>
      </c>
      <c r="E1151" s="1" t="s">
        <v>121</v>
      </c>
      <c r="F1151" s="1" t="s">
        <v>45</v>
      </c>
      <c r="G1151" s="1" t="s">
        <v>122</v>
      </c>
      <c r="H1151" s="1" t="s">
        <v>123</v>
      </c>
      <c r="I1151" s="1" t="s">
        <v>124</v>
      </c>
      <c r="J1151" s="1" t="s">
        <v>125</v>
      </c>
    </row>
    <row r="1152" spans="1:10" x14ac:dyDescent="0.25">
      <c r="A1152" s="1" t="s">
        <v>184</v>
      </c>
      <c r="B1152" s="1">
        <v>9.5403000000000002</v>
      </c>
      <c r="C1152" s="1" t="s">
        <v>168</v>
      </c>
      <c r="D1152" s="1" t="s">
        <v>142</v>
      </c>
      <c r="E1152" s="1" t="s">
        <v>121</v>
      </c>
      <c r="F1152" s="1" t="s">
        <v>45</v>
      </c>
      <c r="G1152" s="1" t="s">
        <v>122</v>
      </c>
      <c r="H1152" s="1" t="s">
        <v>123</v>
      </c>
      <c r="I1152" s="1" t="s">
        <v>124</v>
      </c>
      <c r="J1152" s="1" t="s">
        <v>125</v>
      </c>
    </row>
    <row r="1153" spans="1:10" x14ac:dyDescent="0.25">
      <c r="A1153" s="1" t="s">
        <v>184</v>
      </c>
      <c r="B1153" s="1">
        <v>9.6179000000000006</v>
      </c>
      <c r="C1153" s="1" t="s">
        <v>128</v>
      </c>
      <c r="D1153" s="1" t="s">
        <v>142</v>
      </c>
      <c r="E1153" s="1" t="s">
        <v>121</v>
      </c>
      <c r="F1153" s="1" t="s">
        <v>45</v>
      </c>
      <c r="G1153" s="1" t="s">
        <v>122</v>
      </c>
      <c r="H1153" s="1" t="s">
        <v>123</v>
      </c>
      <c r="I1153" s="1" t="s">
        <v>124</v>
      </c>
      <c r="J1153" s="1" t="s">
        <v>125</v>
      </c>
    </row>
    <row r="1154" spans="1:10" x14ac:dyDescent="0.25">
      <c r="A1154" s="1" t="s">
        <v>118</v>
      </c>
      <c r="B1154" s="1">
        <v>9.6180000000000003</v>
      </c>
      <c r="C1154" s="1" t="s">
        <v>155</v>
      </c>
      <c r="D1154" s="1" t="s">
        <v>142</v>
      </c>
      <c r="E1154" s="1" t="s">
        <v>121</v>
      </c>
      <c r="F1154" s="1" t="s">
        <v>45</v>
      </c>
      <c r="G1154" s="1" t="s">
        <v>122</v>
      </c>
      <c r="H1154" s="1" t="s">
        <v>123</v>
      </c>
      <c r="I1154" s="1" t="s">
        <v>124</v>
      </c>
      <c r="J1154" s="1" t="s">
        <v>125</v>
      </c>
    </row>
    <row r="1155" spans="1:10" x14ac:dyDescent="0.25">
      <c r="A1155" s="1" t="s">
        <v>184</v>
      </c>
      <c r="B1155" s="1">
        <v>9.6266999999999996</v>
      </c>
      <c r="C1155" s="1" t="s">
        <v>164</v>
      </c>
      <c r="D1155" s="1" t="s">
        <v>138</v>
      </c>
      <c r="E1155" s="1" t="s">
        <v>121</v>
      </c>
      <c r="F1155" s="1" t="s">
        <v>87</v>
      </c>
      <c r="G1155" s="1" t="s">
        <v>122</v>
      </c>
      <c r="H1155" s="1" t="s">
        <v>123</v>
      </c>
      <c r="I1155" s="1" t="s">
        <v>124</v>
      </c>
      <c r="J1155" s="1" t="s">
        <v>125</v>
      </c>
    </row>
    <row r="1156" spans="1:10" x14ac:dyDescent="0.25">
      <c r="A1156" s="1" t="s">
        <v>184</v>
      </c>
      <c r="B1156" s="1">
        <v>9.6266999999999996</v>
      </c>
      <c r="C1156" s="1" t="s">
        <v>130</v>
      </c>
      <c r="D1156" s="1" t="s">
        <v>138</v>
      </c>
      <c r="E1156" s="1" t="s">
        <v>121</v>
      </c>
      <c r="F1156" s="1" t="s">
        <v>87</v>
      </c>
      <c r="G1156" s="1" t="s">
        <v>122</v>
      </c>
      <c r="H1156" s="1" t="s">
        <v>123</v>
      </c>
      <c r="I1156" s="1" t="s">
        <v>124</v>
      </c>
      <c r="J1156" s="1" t="s">
        <v>125</v>
      </c>
    </row>
    <row r="1157" spans="1:10" x14ac:dyDescent="0.25">
      <c r="A1157" s="1" t="s">
        <v>184</v>
      </c>
      <c r="B1157" s="1">
        <v>9.6793999999999993</v>
      </c>
      <c r="C1157" s="1" t="s">
        <v>136</v>
      </c>
      <c r="D1157" s="1" t="s">
        <v>138</v>
      </c>
      <c r="E1157" s="1" t="s">
        <v>121</v>
      </c>
      <c r="F1157" s="1" t="s">
        <v>87</v>
      </c>
      <c r="G1157" s="1" t="s">
        <v>122</v>
      </c>
      <c r="H1157" s="1" t="s">
        <v>123</v>
      </c>
      <c r="I1157" s="1" t="s">
        <v>124</v>
      </c>
      <c r="J1157" s="1" t="s">
        <v>125</v>
      </c>
    </row>
    <row r="1158" spans="1:10" x14ac:dyDescent="0.25">
      <c r="A1158" s="1" t="s">
        <v>184</v>
      </c>
      <c r="B1158" s="1">
        <v>9.6969999999999992</v>
      </c>
      <c r="C1158" s="1" t="s">
        <v>141</v>
      </c>
      <c r="D1158" s="1" t="s">
        <v>142</v>
      </c>
      <c r="E1158" s="1" t="s">
        <v>121</v>
      </c>
      <c r="F1158" s="1" t="s">
        <v>45</v>
      </c>
      <c r="G1158" s="1" t="s">
        <v>122</v>
      </c>
      <c r="H1158" s="1" t="s">
        <v>123</v>
      </c>
      <c r="I1158" s="1" t="s">
        <v>124</v>
      </c>
      <c r="J1158" s="1" t="s">
        <v>125</v>
      </c>
    </row>
    <row r="1159" spans="1:10" x14ac:dyDescent="0.25">
      <c r="A1159" s="1" t="s">
        <v>184</v>
      </c>
      <c r="B1159" s="1">
        <v>9.6969999999999992</v>
      </c>
      <c r="C1159" s="1" t="s">
        <v>165</v>
      </c>
      <c r="D1159" s="1" t="s">
        <v>138</v>
      </c>
      <c r="E1159" s="1" t="s">
        <v>121</v>
      </c>
      <c r="F1159" s="1" t="s">
        <v>87</v>
      </c>
      <c r="G1159" s="1" t="s">
        <v>122</v>
      </c>
      <c r="H1159" s="1" t="s">
        <v>123</v>
      </c>
      <c r="I1159" s="1" t="s">
        <v>124</v>
      </c>
      <c r="J1159" s="1" t="s">
        <v>125</v>
      </c>
    </row>
    <row r="1160" spans="1:10" x14ac:dyDescent="0.25">
      <c r="A1160" s="1" t="s">
        <v>118</v>
      </c>
      <c r="B1160" s="1">
        <v>9.6999999999999993</v>
      </c>
      <c r="C1160" s="1" t="s">
        <v>172</v>
      </c>
      <c r="D1160" s="1" t="s">
        <v>142</v>
      </c>
      <c r="E1160" s="1" t="s">
        <v>121</v>
      </c>
      <c r="F1160" s="1" t="s">
        <v>45</v>
      </c>
      <c r="G1160" s="1" t="s">
        <v>122</v>
      </c>
      <c r="H1160" s="1" t="s">
        <v>123</v>
      </c>
      <c r="I1160" s="1" t="s">
        <v>124</v>
      </c>
      <c r="J1160" s="1" t="s">
        <v>125</v>
      </c>
    </row>
    <row r="1161" spans="1:10" x14ac:dyDescent="0.25">
      <c r="A1161" s="1" t="s">
        <v>187</v>
      </c>
      <c r="B1161" s="1">
        <v>9.7167999999999992</v>
      </c>
      <c r="C1161" s="1" t="s">
        <v>146</v>
      </c>
      <c r="D1161" s="1" t="s">
        <v>138</v>
      </c>
      <c r="E1161" s="1" t="s">
        <v>121</v>
      </c>
      <c r="F1161" s="1" t="s">
        <v>87</v>
      </c>
      <c r="G1161" s="1" t="s">
        <v>122</v>
      </c>
      <c r="H1161" s="1" t="s">
        <v>123</v>
      </c>
      <c r="I1161" s="1" t="s">
        <v>124</v>
      </c>
      <c r="J1161" s="1" t="s">
        <v>125</v>
      </c>
    </row>
    <row r="1162" spans="1:10" x14ac:dyDescent="0.25">
      <c r="A1162" s="1" t="s">
        <v>187</v>
      </c>
      <c r="B1162" s="1">
        <v>9.7258999999999993</v>
      </c>
      <c r="C1162" s="1" t="s">
        <v>155</v>
      </c>
      <c r="D1162" s="1" t="s">
        <v>138</v>
      </c>
      <c r="E1162" s="1" t="s">
        <v>121</v>
      </c>
      <c r="F1162" s="1" t="s">
        <v>87</v>
      </c>
      <c r="G1162" s="1" t="s">
        <v>122</v>
      </c>
      <c r="H1162" s="1" t="s">
        <v>123</v>
      </c>
      <c r="I1162" s="1" t="s">
        <v>124</v>
      </c>
      <c r="J1162" s="1" t="s">
        <v>125</v>
      </c>
    </row>
    <row r="1163" spans="1:10" x14ac:dyDescent="0.25">
      <c r="A1163" s="1" t="s">
        <v>184</v>
      </c>
      <c r="B1163" s="1">
        <v>9.7848000000000006</v>
      </c>
      <c r="C1163" s="1" t="s">
        <v>161</v>
      </c>
      <c r="D1163" s="1" t="s">
        <v>138</v>
      </c>
      <c r="E1163" s="1" t="s">
        <v>121</v>
      </c>
      <c r="F1163" s="1" t="s">
        <v>87</v>
      </c>
      <c r="G1163" s="1" t="s">
        <v>122</v>
      </c>
      <c r="H1163" s="1" t="s">
        <v>123</v>
      </c>
      <c r="I1163" s="1" t="s">
        <v>124</v>
      </c>
      <c r="J1163" s="1" t="s">
        <v>125</v>
      </c>
    </row>
    <row r="1164" spans="1:10" x14ac:dyDescent="0.25">
      <c r="A1164" s="1" t="s">
        <v>118</v>
      </c>
      <c r="B1164" s="1">
        <v>9.81</v>
      </c>
      <c r="C1164" s="1" t="s">
        <v>154</v>
      </c>
      <c r="D1164" s="1" t="s">
        <v>142</v>
      </c>
      <c r="E1164" s="1" t="s">
        <v>121</v>
      </c>
      <c r="F1164" s="1" t="s">
        <v>45</v>
      </c>
      <c r="G1164" s="1" t="s">
        <v>122</v>
      </c>
      <c r="H1164" s="1" t="s">
        <v>123</v>
      </c>
      <c r="I1164" s="1" t="s">
        <v>124</v>
      </c>
      <c r="J1164" s="1" t="s">
        <v>125</v>
      </c>
    </row>
    <row r="1165" spans="1:10" x14ac:dyDescent="0.25">
      <c r="A1165" s="1" t="s">
        <v>118</v>
      </c>
      <c r="B1165" s="1">
        <v>9.81</v>
      </c>
      <c r="C1165" s="1" t="s">
        <v>169</v>
      </c>
      <c r="D1165" s="1" t="s">
        <v>142</v>
      </c>
      <c r="E1165" s="1" t="s">
        <v>121</v>
      </c>
      <c r="F1165" s="1" t="s">
        <v>45</v>
      </c>
      <c r="G1165" s="1" t="s">
        <v>122</v>
      </c>
      <c r="H1165" s="1" t="s">
        <v>123</v>
      </c>
      <c r="I1165" s="1" t="s">
        <v>124</v>
      </c>
      <c r="J1165" s="1" t="s">
        <v>125</v>
      </c>
    </row>
    <row r="1166" spans="1:10" x14ac:dyDescent="0.25">
      <c r="A1166" s="1" t="s">
        <v>187</v>
      </c>
      <c r="B1166" s="1">
        <v>9.8912999999999993</v>
      </c>
      <c r="C1166" s="1" t="s">
        <v>168</v>
      </c>
      <c r="D1166" s="1" t="s">
        <v>142</v>
      </c>
      <c r="E1166" s="1" t="s">
        <v>121</v>
      </c>
      <c r="F1166" s="1" t="s">
        <v>45</v>
      </c>
      <c r="G1166" s="1" t="s">
        <v>122</v>
      </c>
      <c r="H1166" s="1" t="s">
        <v>123</v>
      </c>
      <c r="I1166" s="1" t="s">
        <v>124</v>
      </c>
      <c r="J1166" s="1" t="s">
        <v>125</v>
      </c>
    </row>
    <row r="1167" spans="1:10" x14ac:dyDescent="0.25">
      <c r="A1167" s="1" t="s">
        <v>187</v>
      </c>
      <c r="B1167" s="1">
        <v>9.9718</v>
      </c>
      <c r="C1167" s="1" t="s">
        <v>128</v>
      </c>
      <c r="D1167" s="1" t="s">
        <v>142</v>
      </c>
      <c r="E1167" s="1" t="s">
        <v>121</v>
      </c>
      <c r="F1167" s="1" t="s">
        <v>45</v>
      </c>
      <c r="G1167" s="1" t="s">
        <v>122</v>
      </c>
      <c r="H1167" s="1" t="s">
        <v>123</v>
      </c>
      <c r="I1167" s="1" t="s">
        <v>124</v>
      </c>
      <c r="J1167" s="1" t="s">
        <v>125</v>
      </c>
    </row>
    <row r="1168" spans="1:10" x14ac:dyDescent="0.25">
      <c r="A1168" s="1" t="s">
        <v>187</v>
      </c>
      <c r="B1168" s="1">
        <v>9.9809000000000001</v>
      </c>
      <c r="C1168" s="1" t="s">
        <v>164</v>
      </c>
      <c r="D1168" s="1" t="s">
        <v>138</v>
      </c>
      <c r="E1168" s="1" t="s">
        <v>121</v>
      </c>
      <c r="F1168" s="1" t="s">
        <v>87</v>
      </c>
      <c r="G1168" s="1" t="s">
        <v>122</v>
      </c>
      <c r="H1168" s="1" t="s">
        <v>123</v>
      </c>
      <c r="I1168" s="1" t="s">
        <v>124</v>
      </c>
      <c r="J1168" s="1" t="s">
        <v>125</v>
      </c>
    </row>
    <row r="1169" spans="1:10" x14ac:dyDescent="0.25">
      <c r="A1169" s="1" t="s">
        <v>187</v>
      </c>
      <c r="B1169" s="1">
        <v>9.9809000000000001</v>
      </c>
      <c r="C1169" s="1" t="s">
        <v>130</v>
      </c>
      <c r="D1169" s="1" t="s">
        <v>138</v>
      </c>
      <c r="E1169" s="1" t="s">
        <v>121</v>
      </c>
      <c r="F1169" s="1" t="s">
        <v>87</v>
      </c>
      <c r="G1169" s="1" t="s">
        <v>122</v>
      </c>
      <c r="H1169" s="1" t="s">
        <v>123</v>
      </c>
      <c r="I1169" s="1" t="s">
        <v>124</v>
      </c>
      <c r="J1169" s="1" t="s">
        <v>125</v>
      </c>
    </row>
    <row r="1170" spans="1:10" x14ac:dyDescent="0.25">
      <c r="A1170" s="1" t="s">
        <v>118</v>
      </c>
      <c r="B1170" s="1">
        <v>10.02</v>
      </c>
      <c r="C1170" s="1" t="s">
        <v>180</v>
      </c>
      <c r="D1170" s="1" t="s">
        <v>142</v>
      </c>
      <c r="E1170" s="1" t="s">
        <v>121</v>
      </c>
      <c r="F1170" s="1" t="s">
        <v>45</v>
      </c>
      <c r="G1170" s="1" t="s">
        <v>122</v>
      </c>
      <c r="H1170" s="1" t="s">
        <v>123</v>
      </c>
      <c r="I1170" s="1" t="s">
        <v>124</v>
      </c>
      <c r="J1170" s="1" t="s">
        <v>125</v>
      </c>
    </row>
    <row r="1171" spans="1:10" x14ac:dyDescent="0.25">
      <c r="A1171" s="1" t="s">
        <v>118</v>
      </c>
      <c r="B1171" s="1">
        <v>10.02</v>
      </c>
      <c r="C1171" s="1" t="s">
        <v>136</v>
      </c>
      <c r="D1171" s="1" t="s">
        <v>142</v>
      </c>
      <c r="E1171" s="1" t="s">
        <v>121</v>
      </c>
      <c r="F1171" s="1" t="s">
        <v>45</v>
      </c>
      <c r="G1171" s="1" t="s">
        <v>122</v>
      </c>
      <c r="H1171" s="1" t="s">
        <v>123</v>
      </c>
      <c r="I1171" s="1" t="s">
        <v>124</v>
      </c>
      <c r="J1171" s="1" t="s">
        <v>125</v>
      </c>
    </row>
    <row r="1172" spans="1:10" x14ac:dyDescent="0.25">
      <c r="A1172" s="1" t="s">
        <v>118</v>
      </c>
      <c r="B1172" s="1">
        <v>10.0266</v>
      </c>
      <c r="C1172" s="1" t="s">
        <v>165</v>
      </c>
      <c r="D1172" s="1" t="s">
        <v>142</v>
      </c>
      <c r="E1172" s="1" t="s">
        <v>121</v>
      </c>
      <c r="F1172" s="1" t="s">
        <v>45</v>
      </c>
      <c r="G1172" s="1" t="s">
        <v>122</v>
      </c>
      <c r="H1172" s="1" t="s">
        <v>123</v>
      </c>
      <c r="I1172" s="1" t="s">
        <v>124</v>
      </c>
      <c r="J1172" s="1" t="s">
        <v>125</v>
      </c>
    </row>
    <row r="1173" spans="1:10" x14ac:dyDescent="0.25">
      <c r="A1173" s="1" t="s">
        <v>187</v>
      </c>
      <c r="B1173" s="1">
        <v>10.035500000000001</v>
      </c>
      <c r="C1173" s="1" t="s">
        <v>136</v>
      </c>
      <c r="D1173" s="1" t="s">
        <v>138</v>
      </c>
      <c r="E1173" s="1" t="s">
        <v>121</v>
      </c>
      <c r="F1173" s="1" t="s">
        <v>87</v>
      </c>
      <c r="G1173" s="1" t="s">
        <v>122</v>
      </c>
      <c r="H1173" s="1" t="s">
        <v>123</v>
      </c>
      <c r="I1173" s="1" t="s">
        <v>124</v>
      </c>
      <c r="J1173" s="1" t="s">
        <v>125</v>
      </c>
    </row>
    <row r="1174" spans="1:10" x14ac:dyDescent="0.25">
      <c r="A1174" s="1" t="s">
        <v>187</v>
      </c>
      <c r="B1174" s="1">
        <v>10.053699999999999</v>
      </c>
      <c r="C1174" s="1" t="s">
        <v>141</v>
      </c>
      <c r="D1174" s="1" t="s">
        <v>142</v>
      </c>
      <c r="E1174" s="1" t="s">
        <v>121</v>
      </c>
      <c r="F1174" s="1" t="s">
        <v>45</v>
      </c>
      <c r="G1174" s="1" t="s">
        <v>122</v>
      </c>
      <c r="H1174" s="1" t="s">
        <v>123</v>
      </c>
      <c r="I1174" s="1" t="s">
        <v>124</v>
      </c>
      <c r="J1174" s="1" t="s">
        <v>125</v>
      </c>
    </row>
    <row r="1175" spans="1:10" x14ac:dyDescent="0.25">
      <c r="A1175" s="1" t="s">
        <v>187</v>
      </c>
      <c r="B1175" s="1">
        <v>10.053699999999999</v>
      </c>
      <c r="C1175" s="1" t="s">
        <v>165</v>
      </c>
      <c r="D1175" s="1" t="s">
        <v>138</v>
      </c>
      <c r="E1175" s="1" t="s">
        <v>121</v>
      </c>
      <c r="F1175" s="1" t="s">
        <v>87</v>
      </c>
      <c r="G1175" s="1" t="s">
        <v>122</v>
      </c>
      <c r="H1175" s="1" t="s">
        <v>123</v>
      </c>
      <c r="I1175" s="1" t="s">
        <v>124</v>
      </c>
      <c r="J1175" s="1" t="s">
        <v>125</v>
      </c>
    </row>
    <row r="1176" spans="1:10" x14ac:dyDescent="0.25">
      <c r="A1176" s="1" t="s">
        <v>184</v>
      </c>
      <c r="B1176" s="1">
        <v>10.101000000000001</v>
      </c>
      <c r="C1176" s="1" t="s">
        <v>173</v>
      </c>
      <c r="D1176" s="1" t="s">
        <v>138</v>
      </c>
      <c r="E1176" s="1" t="s">
        <v>121</v>
      </c>
      <c r="F1176" s="1" t="s">
        <v>87</v>
      </c>
      <c r="G1176" s="1" t="s">
        <v>122</v>
      </c>
      <c r="H1176" s="1" t="s">
        <v>123</v>
      </c>
      <c r="I1176" s="1" t="s">
        <v>124</v>
      </c>
      <c r="J1176" s="1" t="s">
        <v>125</v>
      </c>
    </row>
    <row r="1177" spans="1:10" x14ac:dyDescent="0.25">
      <c r="A1177" s="1" t="s">
        <v>118</v>
      </c>
      <c r="B1177" s="1">
        <v>10.110099999999999</v>
      </c>
      <c r="C1177" s="1" t="s">
        <v>153</v>
      </c>
      <c r="D1177" s="1" t="s">
        <v>142</v>
      </c>
      <c r="E1177" s="1" t="s">
        <v>121</v>
      </c>
      <c r="F1177" s="1" t="s">
        <v>45</v>
      </c>
      <c r="G1177" s="1" t="s">
        <v>122</v>
      </c>
      <c r="H1177" s="1" t="s">
        <v>123</v>
      </c>
      <c r="I1177" s="1" t="s">
        <v>124</v>
      </c>
      <c r="J1177" s="1" t="s">
        <v>125</v>
      </c>
    </row>
    <row r="1178" spans="1:10" x14ac:dyDescent="0.25">
      <c r="A1178" s="1" t="s">
        <v>118</v>
      </c>
      <c r="B1178" s="1">
        <v>10.14</v>
      </c>
      <c r="C1178" s="1" t="s">
        <v>171</v>
      </c>
      <c r="D1178" s="1" t="s">
        <v>138</v>
      </c>
      <c r="E1178" s="1" t="s">
        <v>121</v>
      </c>
      <c r="F1178" s="1" t="s">
        <v>87</v>
      </c>
      <c r="G1178" s="1" t="s">
        <v>122</v>
      </c>
      <c r="H1178" s="1" t="s">
        <v>123</v>
      </c>
      <c r="I1178" s="1" t="s">
        <v>124</v>
      </c>
      <c r="J1178" s="1" t="s">
        <v>125</v>
      </c>
    </row>
    <row r="1179" spans="1:10" x14ac:dyDescent="0.25">
      <c r="A1179" s="1" t="s">
        <v>118</v>
      </c>
      <c r="B1179" s="1">
        <v>10.14</v>
      </c>
      <c r="C1179" s="1" t="s">
        <v>158</v>
      </c>
      <c r="D1179" s="1" t="s">
        <v>138</v>
      </c>
      <c r="E1179" s="1" t="s">
        <v>121</v>
      </c>
      <c r="F1179" s="1" t="s">
        <v>87</v>
      </c>
      <c r="G1179" s="1" t="s">
        <v>122</v>
      </c>
      <c r="H1179" s="1" t="s">
        <v>123</v>
      </c>
      <c r="I1179" s="1" t="s">
        <v>124</v>
      </c>
      <c r="J1179" s="1" t="s">
        <v>125</v>
      </c>
    </row>
    <row r="1180" spans="1:10" x14ac:dyDescent="0.25">
      <c r="A1180" s="1" t="s">
        <v>187</v>
      </c>
      <c r="B1180" s="1">
        <v>10.1448</v>
      </c>
      <c r="C1180" s="1" t="s">
        <v>161</v>
      </c>
      <c r="D1180" s="1" t="s">
        <v>138</v>
      </c>
      <c r="E1180" s="1" t="s">
        <v>121</v>
      </c>
      <c r="F1180" s="1" t="s">
        <v>87</v>
      </c>
      <c r="G1180" s="1" t="s">
        <v>122</v>
      </c>
      <c r="H1180" s="1" t="s">
        <v>123</v>
      </c>
      <c r="I1180" s="1" t="s">
        <v>124</v>
      </c>
      <c r="J1180" s="1" t="s">
        <v>125</v>
      </c>
    </row>
    <row r="1181" spans="1:10" x14ac:dyDescent="0.25">
      <c r="A1181" s="1" t="s">
        <v>118</v>
      </c>
      <c r="B1181" s="1">
        <v>10.396000000000001</v>
      </c>
      <c r="C1181" s="1" t="s">
        <v>157</v>
      </c>
      <c r="D1181" s="1" t="s">
        <v>138</v>
      </c>
      <c r="E1181" s="1" t="s">
        <v>121</v>
      </c>
      <c r="F1181" s="1" t="s">
        <v>87</v>
      </c>
      <c r="G1181" s="1" t="s">
        <v>122</v>
      </c>
      <c r="H1181" s="1" t="s">
        <v>123</v>
      </c>
      <c r="I1181" s="1" t="s">
        <v>124</v>
      </c>
      <c r="J1181" s="1" t="s">
        <v>125</v>
      </c>
    </row>
    <row r="1182" spans="1:10" x14ac:dyDescent="0.25">
      <c r="A1182" s="1" t="s">
        <v>188</v>
      </c>
      <c r="B1182" s="1">
        <v>10.4238</v>
      </c>
      <c r="C1182" s="1" t="s">
        <v>140</v>
      </c>
      <c r="D1182" s="1" t="s">
        <v>131</v>
      </c>
      <c r="E1182" s="1" t="s">
        <v>121</v>
      </c>
      <c r="F1182" s="1" t="s">
        <v>52</v>
      </c>
      <c r="G1182" s="1" t="s">
        <v>122</v>
      </c>
      <c r="H1182" s="1" t="s">
        <v>123</v>
      </c>
      <c r="I1182" s="1" t="s">
        <v>124</v>
      </c>
      <c r="J1182" s="1" t="s">
        <v>125</v>
      </c>
    </row>
    <row r="1183" spans="1:10" x14ac:dyDescent="0.25">
      <c r="A1183" s="1" t="s">
        <v>188</v>
      </c>
      <c r="B1183" s="1">
        <v>10.4238</v>
      </c>
      <c r="C1183" s="1" t="s">
        <v>144</v>
      </c>
      <c r="D1183" s="1" t="s">
        <v>131</v>
      </c>
      <c r="E1183" s="1" t="s">
        <v>121</v>
      </c>
      <c r="F1183" s="1" t="s">
        <v>52</v>
      </c>
      <c r="G1183" s="1" t="s">
        <v>122</v>
      </c>
      <c r="H1183" s="1" t="s">
        <v>123</v>
      </c>
      <c r="I1183" s="1" t="s">
        <v>124</v>
      </c>
      <c r="J1183" s="1" t="s">
        <v>125</v>
      </c>
    </row>
    <row r="1184" spans="1:10" x14ac:dyDescent="0.25">
      <c r="A1184" s="1" t="s">
        <v>188</v>
      </c>
      <c r="B1184" s="1">
        <v>10.4238</v>
      </c>
      <c r="C1184" s="1" t="s">
        <v>145</v>
      </c>
      <c r="D1184" s="1" t="s">
        <v>131</v>
      </c>
      <c r="E1184" s="1" t="s">
        <v>121</v>
      </c>
      <c r="F1184" s="1" t="s">
        <v>52</v>
      </c>
      <c r="G1184" s="1" t="s">
        <v>122</v>
      </c>
      <c r="H1184" s="1" t="s">
        <v>123</v>
      </c>
      <c r="I1184" s="1" t="s">
        <v>124</v>
      </c>
      <c r="J1184" s="1" t="s">
        <v>125</v>
      </c>
    </row>
    <row r="1185" spans="1:10" x14ac:dyDescent="0.25">
      <c r="A1185" s="1" t="s">
        <v>188</v>
      </c>
      <c r="B1185" s="1">
        <v>10.4238</v>
      </c>
      <c r="C1185" s="1" t="s">
        <v>156</v>
      </c>
      <c r="D1185" s="1" t="s">
        <v>131</v>
      </c>
      <c r="E1185" s="1" t="s">
        <v>121</v>
      </c>
      <c r="F1185" s="1" t="s">
        <v>52</v>
      </c>
      <c r="G1185" s="1" t="s">
        <v>122</v>
      </c>
      <c r="H1185" s="1" t="s">
        <v>123</v>
      </c>
      <c r="I1185" s="1" t="s">
        <v>124</v>
      </c>
      <c r="J1185" s="1" t="s">
        <v>125</v>
      </c>
    </row>
    <row r="1186" spans="1:10" x14ac:dyDescent="0.25">
      <c r="A1186" s="1" t="s">
        <v>118</v>
      </c>
      <c r="B1186" s="1">
        <v>10.45</v>
      </c>
      <c r="C1186" s="1" t="s">
        <v>177</v>
      </c>
      <c r="D1186" s="1" t="s">
        <v>142</v>
      </c>
      <c r="E1186" s="1" t="s">
        <v>121</v>
      </c>
      <c r="F1186" s="1" t="s">
        <v>45</v>
      </c>
      <c r="G1186" s="1" t="s">
        <v>122</v>
      </c>
      <c r="H1186" s="1" t="s">
        <v>123</v>
      </c>
      <c r="I1186" s="1" t="s">
        <v>124</v>
      </c>
      <c r="J1186" s="1" t="s">
        <v>125</v>
      </c>
    </row>
    <row r="1187" spans="1:10" x14ac:dyDescent="0.25">
      <c r="A1187" s="1" t="s">
        <v>187</v>
      </c>
      <c r="B1187" s="1">
        <v>10.4726</v>
      </c>
      <c r="C1187" s="1" t="s">
        <v>173</v>
      </c>
      <c r="D1187" s="1" t="s">
        <v>138</v>
      </c>
      <c r="E1187" s="1" t="s">
        <v>121</v>
      </c>
      <c r="F1187" s="1" t="s">
        <v>87</v>
      </c>
      <c r="G1187" s="1" t="s">
        <v>122</v>
      </c>
      <c r="H1187" s="1" t="s">
        <v>123</v>
      </c>
      <c r="I1187" s="1" t="s">
        <v>124</v>
      </c>
      <c r="J1187" s="1" t="s">
        <v>125</v>
      </c>
    </row>
    <row r="1188" spans="1:10" x14ac:dyDescent="0.25">
      <c r="A1188" s="1" t="s">
        <v>184</v>
      </c>
      <c r="B1188" s="1">
        <v>10.4963</v>
      </c>
      <c r="C1188" s="1" t="s">
        <v>139</v>
      </c>
      <c r="D1188" s="1" t="s">
        <v>142</v>
      </c>
      <c r="E1188" s="1" t="s">
        <v>121</v>
      </c>
      <c r="F1188" s="1" t="s">
        <v>45</v>
      </c>
      <c r="G1188" s="1" t="s">
        <v>122</v>
      </c>
      <c r="H1188" s="1" t="s">
        <v>123</v>
      </c>
      <c r="I1188" s="1" t="s">
        <v>124</v>
      </c>
      <c r="J1188" s="1" t="s">
        <v>125</v>
      </c>
    </row>
    <row r="1189" spans="1:10" x14ac:dyDescent="0.25">
      <c r="A1189" s="1" t="s">
        <v>188</v>
      </c>
      <c r="B1189" s="1">
        <v>10.526300000000001</v>
      </c>
      <c r="C1189" s="1" t="s">
        <v>148</v>
      </c>
      <c r="D1189" s="1" t="s">
        <v>142</v>
      </c>
      <c r="E1189" s="1" t="s">
        <v>121</v>
      </c>
      <c r="F1189" s="1" t="s">
        <v>45</v>
      </c>
      <c r="G1189" s="1" t="s">
        <v>122</v>
      </c>
      <c r="H1189" s="1" t="s">
        <v>123</v>
      </c>
      <c r="I1189" s="1" t="s">
        <v>124</v>
      </c>
      <c r="J1189" s="1" t="s">
        <v>125</v>
      </c>
    </row>
    <row r="1190" spans="1:10" x14ac:dyDescent="0.25">
      <c r="A1190" s="1" t="s">
        <v>184</v>
      </c>
      <c r="B1190" s="1">
        <v>10.5962</v>
      </c>
      <c r="C1190" s="1" t="s">
        <v>137</v>
      </c>
      <c r="D1190" s="1" t="s">
        <v>138</v>
      </c>
      <c r="E1190" s="1" t="s">
        <v>121</v>
      </c>
      <c r="F1190" s="1" t="s">
        <v>87</v>
      </c>
      <c r="G1190" s="1" t="s">
        <v>122</v>
      </c>
      <c r="H1190" s="1" t="s">
        <v>123</v>
      </c>
      <c r="I1190" s="1" t="s">
        <v>124</v>
      </c>
      <c r="J1190" s="1" t="s">
        <v>125</v>
      </c>
    </row>
    <row r="1191" spans="1:10" x14ac:dyDescent="0.25">
      <c r="A1191" s="1" t="s">
        <v>118</v>
      </c>
      <c r="B1191" s="1">
        <v>10.67</v>
      </c>
      <c r="C1191" s="1" t="s">
        <v>146</v>
      </c>
      <c r="D1191" s="1" t="s">
        <v>138</v>
      </c>
      <c r="E1191" s="1" t="s">
        <v>121</v>
      </c>
      <c r="F1191" s="1" t="s">
        <v>87</v>
      </c>
      <c r="G1191" s="1" t="s">
        <v>122</v>
      </c>
      <c r="H1191" s="1" t="s">
        <v>123</v>
      </c>
      <c r="I1191" s="1" t="s">
        <v>124</v>
      </c>
      <c r="J1191" s="1" t="s">
        <v>125</v>
      </c>
    </row>
    <row r="1192" spans="1:10" x14ac:dyDescent="0.25">
      <c r="A1192" s="1" t="s">
        <v>118</v>
      </c>
      <c r="B1192" s="1">
        <v>10.68</v>
      </c>
      <c r="C1192" s="1" t="s">
        <v>155</v>
      </c>
      <c r="D1192" s="1" t="s">
        <v>138</v>
      </c>
      <c r="E1192" s="1" t="s">
        <v>121</v>
      </c>
      <c r="F1192" s="1" t="s">
        <v>87</v>
      </c>
      <c r="G1192" s="1" t="s">
        <v>122</v>
      </c>
      <c r="H1192" s="1" t="s">
        <v>123</v>
      </c>
      <c r="I1192" s="1" t="s">
        <v>124</v>
      </c>
      <c r="J1192" s="1" t="s">
        <v>125</v>
      </c>
    </row>
    <row r="1193" spans="1:10" x14ac:dyDescent="0.25">
      <c r="A1193" s="1" t="s">
        <v>118</v>
      </c>
      <c r="B1193" s="1">
        <v>10.861599999999999</v>
      </c>
      <c r="C1193" s="1" t="s">
        <v>168</v>
      </c>
      <c r="D1193" s="1" t="s">
        <v>142</v>
      </c>
      <c r="E1193" s="1" t="s">
        <v>121</v>
      </c>
      <c r="F1193" s="1" t="s">
        <v>45</v>
      </c>
      <c r="G1193" s="1" t="s">
        <v>122</v>
      </c>
      <c r="H1193" s="1" t="s">
        <v>123</v>
      </c>
      <c r="I1193" s="1" t="s">
        <v>124</v>
      </c>
      <c r="J1193" s="1" t="s">
        <v>125</v>
      </c>
    </row>
    <row r="1194" spans="1:10" x14ac:dyDescent="0.25">
      <c r="A1194" s="1" t="s">
        <v>187</v>
      </c>
      <c r="B1194" s="1">
        <v>10.882400000000001</v>
      </c>
      <c r="C1194" s="1" t="s">
        <v>139</v>
      </c>
      <c r="D1194" s="1" t="s">
        <v>142</v>
      </c>
      <c r="E1194" s="1" t="s">
        <v>121</v>
      </c>
      <c r="F1194" s="1" t="s">
        <v>45</v>
      </c>
      <c r="G1194" s="1" t="s">
        <v>122</v>
      </c>
      <c r="H1194" s="1" t="s">
        <v>123</v>
      </c>
      <c r="I1194" s="1" t="s">
        <v>124</v>
      </c>
      <c r="J1194" s="1" t="s">
        <v>125</v>
      </c>
    </row>
    <row r="1195" spans="1:10" x14ac:dyDescent="0.25">
      <c r="A1195" s="1" t="s">
        <v>118</v>
      </c>
      <c r="B1195" s="1">
        <v>10.95</v>
      </c>
      <c r="C1195" s="1" t="s">
        <v>128</v>
      </c>
      <c r="D1195" s="1" t="s">
        <v>142</v>
      </c>
      <c r="E1195" s="1" t="s">
        <v>121</v>
      </c>
      <c r="F1195" s="1" t="s">
        <v>45</v>
      </c>
      <c r="G1195" s="1" t="s">
        <v>122</v>
      </c>
      <c r="H1195" s="1" t="s">
        <v>123</v>
      </c>
      <c r="I1195" s="1" t="s">
        <v>124</v>
      </c>
      <c r="J1195" s="1" t="s">
        <v>125</v>
      </c>
    </row>
    <row r="1196" spans="1:10" x14ac:dyDescent="0.25">
      <c r="A1196" s="1" t="s">
        <v>118</v>
      </c>
      <c r="B1196" s="1">
        <v>10.96</v>
      </c>
      <c r="C1196" s="1" t="s">
        <v>164</v>
      </c>
      <c r="D1196" s="1" t="s">
        <v>138</v>
      </c>
      <c r="E1196" s="1" t="s">
        <v>121</v>
      </c>
      <c r="F1196" s="1" t="s">
        <v>87</v>
      </c>
      <c r="G1196" s="1" t="s">
        <v>122</v>
      </c>
      <c r="H1196" s="1" t="s">
        <v>123</v>
      </c>
      <c r="I1196" s="1" t="s">
        <v>124</v>
      </c>
      <c r="J1196" s="1" t="s">
        <v>125</v>
      </c>
    </row>
    <row r="1197" spans="1:10" x14ac:dyDescent="0.25">
      <c r="A1197" s="1" t="s">
        <v>118</v>
      </c>
      <c r="B1197" s="1">
        <v>10.96</v>
      </c>
      <c r="C1197" s="1" t="s">
        <v>130</v>
      </c>
      <c r="D1197" s="1" t="s">
        <v>138</v>
      </c>
      <c r="E1197" s="1" t="s">
        <v>121</v>
      </c>
      <c r="F1197" s="1" t="s">
        <v>87</v>
      </c>
      <c r="G1197" s="1" t="s">
        <v>122</v>
      </c>
      <c r="H1197" s="1" t="s">
        <v>123</v>
      </c>
      <c r="I1197" s="1" t="s">
        <v>124</v>
      </c>
      <c r="J1197" s="1" t="s">
        <v>125</v>
      </c>
    </row>
    <row r="1198" spans="1:10" x14ac:dyDescent="0.25">
      <c r="A1198" s="1" t="s">
        <v>187</v>
      </c>
      <c r="B1198" s="1">
        <v>10.986000000000001</v>
      </c>
      <c r="C1198" s="1" t="s">
        <v>137</v>
      </c>
      <c r="D1198" s="1" t="s">
        <v>138</v>
      </c>
      <c r="E1198" s="1" t="s">
        <v>121</v>
      </c>
      <c r="F1198" s="1" t="s">
        <v>87</v>
      </c>
      <c r="G1198" s="1" t="s">
        <v>122</v>
      </c>
      <c r="H1198" s="1" t="s">
        <v>123</v>
      </c>
      <c r="I1198" s="1" t="s">
        <v>124</v>
      </c>
      <c r="J1198" s="1" t="s">
        <v>125</v>
      </c>
    </row>
    <row r="1199" spans="1:10" x14ac:dyDescent="0.25">
      <c r="A1199" s="1" t="s">
        <v>118</v>
      </c>
      <c r="B1199" s="1">
        <v>11.02</v>
      </c>
      <c r="C1199" s="1" t="s">
        <v>136</v>
      </c>
      <c r="D1199" s="1" t="s">
        <v>138</v>
      </c>
      <c r="E1199" s="1" t="s">
        <v>121</v>
      </c>
      <c r="F1199" s="1" t="s">
        <v>87</v>
      </c>
      <c r="G1199" s="1" t="s">
        <v>122</v>
      </c>
      <c r="H1199" s="1" t="s">
        <v>123</v>
      </c>
      <c r="I1199" s="1" t="s">
        <v>124</v>
      </c>
      <c r="J1199" s="1" t="s">
        <v>125</v>
      </c>
    </row>
    <row r="1200" spans="1:10" x14ac:dyDescent="0.25">
      <c r="A1200" s="1" t="s">
        <v>118</v>
      </c>
      <c r="B1200" s="1">
        <v>11.04</v>
      </c>
      <c r="C1200" s="1" t="s">
        <v>141</v>
      </c>
      <c r="D1200" s="1" t="s">
        <v>142</v>
      </c>
      <c r="E1200" s="1" t="s">
        <v>121</v>
      </c>
      <c r="F1200" s="1" t="s">
        <v>45</v>
      </c>
      <c r="G1200" s="1" t="s">
        <v>122</v>
      </c>
      <c r="H1200" s="1" t="s">
        <v>123</v>
      </c>
      <c r="I1200" s="1" t="s">
        <v>124</v>
      </c>
      <c r="J1200" s="1" t="s">
        <v>125</v>
      </c>
    </row>
    <row r="1201" spans="1:10" x14ac:dyDescent="0.25">
      <c r="A1201" s="1" t="s">
        <v>118</v>
      </c>
      <c r="B1201" s="1">
        <v>11.04</v>
      </c>
      <c r="C1201" s="1" t="s">
        <v>165</v>
      </c>
      <c r="D1201" s="1" t="s">
        <v>138</v>
      </c>
      <c r="E1201" s="1" t="s">
        <v>121</v>
      </c>
      <c r="F1201" s="1" t="s">
        <v>87</v>
      </c>
      <c r="G1201" s="1" t="s">
        <v>122</v>
      </c>
      <c r="H1201" s="1" t="s">
        <v>123</v>
      </c>
      <c r="I1201" s="1" t="s">
        <v>124</v>
      </c>
      <c r="J1201" s="1" t="s">
        <v>125</v>
      </c>
    </row>
    <row r="1202" spans="1:10" x14ac:dyDescent="0.25">
      <c r="A1202" s="1" t="s">
        <v>118</v>
      </c>
      <c r="B1202" s="1">
        <v>11.14</v>
      </c>
      <c r="C1202" s="1" t="s">
        <v>161</v>
      </c>
      <c r="D1202" s="1" t="s">
        <v>138</v>
      </c>
      <c r="E1202" s="1" t="s">
        <v>121</v>
      </c>
      <c r="F1202" s="1" t="s">
        <v>87</v>
      </c>
      <c r="G1202" s="1" t="s">
        <v>122</v>
      </c>
      <c r="H1202" s="1" t="s">
        <v>123</v>
      </c>
      <c r="I1202" s="1" t="s">
        <v>124</v>
      </c>
      <c r="J1202" s="1" t="s">
        <v>125</v>
      </c>
    </row>
    <row r="1203" spans="1:10" x14ac:dyDescent="0.25">
      <c r="A1203" s="1" t="s">
        <v>183</v>
      </c>
      <c r="B1203" s="1">
        <v>11.3566</v>
      </c>
      <c r="C1203" s="1" t="s">
        <v>144</v>
      </c>
      <c r="D1203" s="1" t="s">
        <v>142</v>
      </c>
      <c r="E1203" s="1" t="s">
        <v>121</v>
      </c>
      <c r="F1203" s="1" t="s">
        <v>45</v>
      </c>
      <c r="G1203" s="1" t="s">
        <v>122</v>
      </c>
      <c r="H1203" s="1" t="s">
        <v>123</v>
      </c>
      <c r="I1203" s="1" t="s">
        <v>124</v>
      </c>
      <c r="J1203" s="1" t="s">
        <v>125</v>
      </c>
    </row>
    <row r="1204" spans="1:10" x14ac:dyDescent="0.25">
      <c r="A1204" s="1" t="s">
        <v>188</v>
      </c>
      <c r="B1204" s="1">
        <v>11.4962</v>
      </c>
      <c r="C1204" s="1" t="s">
        <v>119</v>
      </c>
      <c r="D1204" s="1" t="s">
        <v>131</v>
      </c>
      <c r="E1204" s="1" t="s">
        <v>121</v>
      </c>
      <c r="F1204" s="1" t="s">
        <v>52</v>
      </c>
      <c r="G1204" s="1" t="s">
        <v>122</v>
      </c>
      <c r="H1204" s="1" t="s">
        <v>123</v>
      </c>
      <c r="I1204" s="1" t="s">
        <v>124</v>
      </c>
      <c r="J1204" s="1" t="s">
        <v>125</v>
      </c>
    </row>
    <row r="1205" spans="1:10" x14ac:dyDescent="0.25">
      <c r="A1205" s="1" t="s">
        <v>118</v>
      </c>
      <c r="B1205" s="1">
        <v>11.5</v>
      </c>
      <c r="C1205" s="1" t="s">
        <v>173</v>
      </c>
      <c r="D1205" s="1" t="s">
        <v>138</v>
      </c>
      <c r="E1205" s="1" t="s">
        <v>121</v>
      </c>
      <c r="F1205" s="1" t="s">
        <v>87</v>
      </c>
      <c r="G1205" s="1" t="s">
        <v>122</v>
      </c>
      <c r="H1205" s="1" t="s">
        <v>123</v>
      </c>
      <c r="I1205" s="1" t="s">
        <v>124</v>
      </c>
      <c r="J1205" s="1" t="s">
        <v>125</v>
      </c>
    </row>
    <row r="1206" spans="1:10" x14ac:dyDescent="0.25">
      <c r="A1206" s="1" t="s">
        <v>184</v>
      </c>
      <c r="B1206" s="1">
        <v>11.611800000000001</v>
      </c>
      <c r="C1206" s="1" t="s">
        <v>140</v>
      </c>
      <c r="D1206" s="1" t="s">
        <v>131</v>
      </c>
      <c r="E1206" s="1" t="s">
        <v>121</v>
      </c>
      <c r="F1206" s="1" t="s">
        <v>52</v>
      </c>
      <c r="G1206" s="1" t="s">
        <v>122</v>
      </c>
      <c r="H1206" s="1" t="s">
        <v>123</v>
      </c>
      <c r="I1206" s="1" t="s">
        <v>124</v>
      </c>
      <c r="J1206" s="1" t="s">
        <v>125</v>
      </c>
    </row>
    <row r="1207" spans="1:10" x14ac:dyDescent="0.25">
      <c r="A1207" s="1" t="s">
        <v>184</v>
      </c>
      <c r="B1207" s="1">
        <v>11.611800000000001</v>
      </c>
      <c r="C1207" s="1" t="s">
        <v>144</v>
      </c>
      <c r="D1207" s="1" t="s">
        <v>131</v>
      </c>
      <c r="E1207" s="1" t="s">
        <v>121</v>
      </c>
      <c r="F1207" s="1" t="s">
        <v>52</v>
      </c>
      <c r="G1207" s="1" t="s">
        <v>122</v>
      </c>
      <c r="H1207" s="1" t="s">
        <v>123</v>
      </c>
      <c r="I1207" s="1" t="s">
        <v>124</v>
      </c>
      <c r="J1207" s="1" t="s">
        <v>125</v>
      </c>
    </row>
    <row r="1208" spans="1:10" x14ac:dyDescent="0.25">
      <c r="A1208" s="1" t="s">
        <v>184</v>
      </c>
      <c r="B1208" s="1">
        <v>11.611800000000001</v>
      </c>
      <c r="C1208" s="1" t="s">
        <v>145</v>
      </c>
      <c r="D1208" s="1" t="s">
        <v>131</v>
      </c>
      <c r="E1208" s="1" t="s">
        <v>121</v>
      </c>
      <c r="F1208" s="1" t="s">
        <v>52</v>
      </c>
      <c r="G1208" s="1" t="s">
        <v>122</v>
      </c>
      <c r="H1208" s="1" t="s">
        <v>123</v>
      </c>
      <c r="I1208" s="1" t="s">
        <v>124</v>
      </c>
      <c r="J1208" s="1" t="s">
        <v>125</v>
      </c>
    </row>
    <row r="1209" spans="1:10" x14ac:dyDescent="0.25">
      <c r="A1209" s="1" t="s">
        <v>184</v>
      </c>
      <c r="B1209" s="1">
        <v>11.611800000000001</v>
      </c>
      <c r="C1209" s="1" t="s">
        <v>156</v>
      </c>
      <c r="D1209" s="1" t="s">
        <v>131</v>
      </c>
      <c r="E1209" s="1" t="s">
        <v>121</v>
      </c>
      <c r="F1209" s="1" t="s">
        <v>52</v>
      </c>
      <c r="G1209" s="1" t="s">
        <v>122</v>
      </c>
      <c r="H1209" s="1" t="s">
        <v>123</v>
      </c>
      <c r="I1209" s="1" t="s">
        <v>124</v>
      </c>
      <c r="J1209" s="1" t="s">
        <v>125</v>
      </c>
    </row>
    <row r="1210" spans="1:10" x14ac:dyDescent="0.25">
      <c r="A1210" s="1" t="s">
        <v>184</v>
      </c>
      <c r="B1210" s="1">
        <v>11.726000000000001</v>
      </c>
      <c r="C1210" s="1" t="s">
        <v>148</v>
      </c>
      <c r="D1210" s="1" t="s">
        <v>142</v>
      </c>
      <c r="E1210" s="1" t="s">
        <v>121</v>
      </c>
      <c r="F1210" s="1" t="s">
        <v>45</v>
      </c>
      <c r="G1210" s="1" t="s">
        <v>122</v>
      </c>
      <c r="H1210" s="1" t="s">
        <v>123</v>
      </c>
      <c r="I1210" s="1" t="s">
        <v>124</v>
      </c>
      <c r="J1210" s="1" t="s">
        <v>125</v>
      </c>
    </row>
    <row r="1211" spans="1:10" x14ac:dyDescent="0.25">
      <c r="A1211" s="1" t="s">
        <v>188</v>
      </c>
      <c r="B1211" s="1">
        <v>11.78</v>
      </c>
      <c r="C1211" s="1" t="s">
        <v>157</v>
      </c>
      <c r="D1211" s="1" t="s">
        <v>131</v>
      </c>
      <c r="E1211" s="1" t="s">
        <v>121</v>
      </c>
      <c r="F1211" s="1" t="s">
        <v>52</v>
      </c>
      <c r="G1211" s="1" t="s">
        <v>122</v>
      </c>
      <c r="H1211" s="1" t="s">
        <v>123</v>
      </c>
      <c r="I1211" s="1" t="s">
        <v>124</v>
      </c>
      <c r="J1211" s="1" t="s">
        <v>125</v>
      </c>
    </row>
    <row r="1212" spans="1:10" x14ac:dyDescent="0.25">
      <c r="A1212" s="1" t="s">
        <v>183</v>
      </c>
      <c r="B1212" s="1">
        <v>11.8729</v>
      </c>
      <c r="C1212" s="1" t="s">
        <v>149</v>
      </c>
      <c r="D1212" s="1" t="s">
        <v>142</v>
      </c>
      <c r="E1212" s="1" t="s">
        <v>121</v>
      </c>
      <c r="F1212" s="1" t="s">
        <v>45</v>
      </c>
      <c r="G1212" s="1" t="s">
        <v>122</v>
      </c>
      <c r="H1212" s="1" t="s">
        <v>123</v>
      </c>
      <c r="I1212" s="1" t="s">
        <v>124</v>
      </c>
      <c r="J1212" s="1" t="s">
        <v>125</v>
      </c>
    </row>
    <row r="1213" spans="1:10" x14ac:dyDescent="0.25">
      <c r="A1213" s="1" t="s">
        <v>118</v>
      </c>
      <c r="B1213" s="1">
        <v>11.95</v>
      </c>
      <c r="C1213" s="1" t="s">
        <v>139</v>
      </c>
      <c r="D1213" s="1" t="s">
        <v>142</v>
      </c>
      <c r="E1213" s="1" t="s">
        <v>121</v>
      </c>
      <c r="F1213" s="1" t="s">
        <v>45</v>
      </c>
      <c r="G1213" s="1" t="s">
        <v>122</v>
      </c>
      <c r="H1213" s="1" t="s">
        <v>123</v>
      </c>
      <c r="I1213" s="1" t="s">
        <v>124</v>
      </c>
      <c r="J1213" s="1" t="s">
        <v>125</v>
      </c>
    </row>
    <row r="1214" spans="1:10" x14ac:dyDescent="0.25">
      <c r="A1214" s="1" t="s">
        <v>187</v>
      </c>
      <c r="B1214" s="1">
        <v>12.039</v>
      </c>
      <c r="C1214" s="1" t="s">
        <v>140</v>
      </c>
      <c r="D1214" s="1" t="s">
        <v>131</v>
      </c>
      <c r="E1214" s="1" t="s">
        <v>121</v>
      </c>
      <c r="F1214" s="1" t="s">
        <v>52</v>
      </c>
      <c r="G1214" s="1" t="s">
        <v>122</v>
      </c>
      <c r="H1214" s="1" t="s">
        <v>123</v>
      </c>
      <c r="I1214" s="1" t="s">
        <v>124</v>
      </c>
      <c r="J1214" s="1" t="s">
        <v>125</v>
      </c>
    </row>
    <row r="1215" spans="1:10" x14ac:dyDescent="0.25">
      <c r="A1215" s="1" t="s">
        <v>187</v>
      </c>
      <c r="B1215" s="1">
        <v>12.039</v>
      </c>
      <c r="C1215" s="1" t="s">
        <v>144</v>
      </c>
      <c r="D1215" s="1" t="s">
        <v>131</v>
      </c>
      <c r="E1215" s="1" t="s">
        <v>121</v>
      </c>
      <c r="F1215" s="1" t="s">
        <v>52</v>
      </c>
      <c r="G1215" s="1" t="s">
        <v>122</v>
      </c>
      <c r="H1215" s="1" t="s">
        <v>123</v>
      </c>
      <c r="I1215" s="1" t="s">
        <v>124</v>
      </c>
      <c r="J1215" s="1" t="s">
        <v>125</v>
      </c>
    </row>
    <row r="1216" spans="1:10" x14ac:dyDescent="0.25">
      <c r="A1216" s="1" t="s">
        <v>187</v>
      </c>
      <c r="B1216" s="1">
        <v>12.039</v>
      </c>
      <c r="C1216" s="1" t="s">
        <v>145</v>
      </c>
      <c r="D1216" s="1" t="s">
        <v>131</v>
      </c>
      <c r="E1216" s="1" t="s">
        <v>121</v>
      </c>
      <c r="F1216" s="1" t="s">
        <v>52</v>
      </c>
      <c r="G1216" s="1" t="s">
        <v>122</v>
      </c>
      <c r="H1216" s="1" t="s">
        <v>123</v>
      </c>
      <c r="I1216" s="1" t="s">
        <v>124</v>
      </c>
      <c r="J1216" s="1" t="s">
        <v>125</v>
      </c>
    </row>
    <row r="1217" spans="1:10" x14ac:dyDescent="0.25">
      <c r="A1217" s="1" t="s">
        <v>187</v>
      </c>
      <c r="B1217" s="1">
        <v>12.039</v>
      </c>
      <c r="C1217" s="1" t="s">
        <v>156</v>
      </c>
      <c r="D1217" s="1" t="s">
        <v>131</v>
      </c>
      <c r="E1217" s="1" t="s">
        <v>121</v>
      </c>
      <c r="F1217" s="1" t="s">
        <v>52</v>
      </c>
      <c r="G1217" s="1" t="s">
        <v>122</v>
      </c>
      <c r="H1217" s="1" t="s">
        <v>123</v>
      </c>
      <c r="I1217" s="1" t="s">
        <v>124</v>
      </c>
      <c r="J1217" s="1" t="s">
        <v>125</v>
      </c>
    </row>
    <row r="1218" spans="1:10" x14ac:dyDescent="0.25">
      <c r="A1218" s="1" t="s">
        <v>118</v>
      </c>
      <c r="B1218" s="1">
        <v>12.063700000000001</v>
      </c>
      <c r="C1218" s="1" t="s">
        <v>137</v>
      </c>
      <c r="D1218" s="1" t="s">
        <v>138</v>
      </c>
      <c r="E1218" s="1" t="s">
        <v>121</v>
      </c>
      <c r="F1218" s="1" t="s">
        <v>87</v>
      </c>
      <c r="G1218" s="1" t="s">
        <v>122</v>
      </c>
      <c r="H1218" s="1" t="s">
        <v>123</v>
      </c>
      <c r="I1218" s="1" t="s">
        <v>124</v>
      </c>
      <c r="J1218" s="1" t="s">
        <v>125</v>
      </c>
    </row>
    <row r="1219" spans="1:10" x14ac:dyDescent="0.25">
      <c r="A1219" s="1" t="s">
        <v>188</v>
      </c>
      <c r="B1219" s="1">
        <v>12.0954</v>
      </c>
      <c r="C1219" s="1" t="s">
        <v>155</v>
      </c>
      <c r="D1219" s="1" t="s">
        <v>131</v>
      </c>
      <c r="E1219" s="1" t="s">
        <v>121</v>
      </c>
      <c r="F1219" s="1" t="s">
        <v>52</v>
      </c>
      <c r="G1219" s="1" t="s">
        <v>122</v>
      </c>
      <c r="H1219" s="1" t="s">
        <v>123</v>
      </c>
      <c r="I1219" s="1" t="s">
        <v>124</v>
      </c>
      <c r="J1219" s="1" t="s">
        <v>125</v>
      </c>
    </row>
    <row r="1220" spans="1:10" x14ac:dyDescent="0.25">
      <c r="A1220" s="1" t="s">
        <v>188</v>
      </c>
      <c r="B1220" s="1">
        <v>12.0954</v>
      </c>
      <c r="C1220" s="1" t="s">
        <v>146</v>
      </c>
      <c r="D1220" s="1" t="s">
        <v>131</v>
      </c>
      <c r="E1220" s="1" t="s">
        <v>121</v>
      </c>
      <c r="F1220" s="1" t="s">
        <v>52</v>
      </c>
      <c r="G1220" s="1" t="s">
        <v>122</v>
      </c>
      <c r="H1220" s="1" t="s">
        <v>123</v>
      </c>
      <c r="I1220" s="1" t="s">
        <v>124</v>
      </c>
      <c r="J1220" s="1" t="s">
        <v>125</v>
      </c>
    </row>
    <row r="1221" spans="1:10" x14ac:dyDescent="0.25">
      <c r="A1221" s="1" t="s">
        <v>187</v>
      </c>
      <c r="B1221" s="1">
        <v>12.157400000000001</v>
      </c>
      <c r="C1221" s="1" t="s">
        <v>148</v>
      </c>
      <c r="D1221" s="1" t="s">
        <v>142</v>
      </c>
      <c r="E1221" s="1" t="s">
        <v>121</v>
      </c>
      <c r="F1221" s="1" t="s">
        <v>45</v>
      </c>
      <c r="G1221" s="1" t="s">
        <v>122</v>
      </c>
      <c r="H1221" s="1" t="s">
        <v>123</v>
      </c>
      <c r="I1221" s="1" t="s">
        <v>124</v>
      </c>
      <c r="J1221" s="1" t="s">
        <v>125</v>
      </c>
    </row>
    <row r="1222" spans="1:10" x14ac:dyDescent="0.25">
      <c r="A1222" s="1" t="s">
        <v>188</v>
      </c>
      <c r="B1222" s="1">
        <v>12.2531</v>
      </c>
      <c r="C1222" s="1" t="s">
        <v>147</v>
      </c>
      <c r="D1222" s="1" t="s">
        <v>142</v>
      </c>
      <c r="E1222" s="1" t="s">
        <v>121</v>
      </c>
      <c r="F1222" s="1" t="s">
        <v>45</v>
      </c>
      <c r="G1222" s="1" t="s">
        <v>122</v>
      </c>
      <c r="H1222" s="1" t="s">
        <v>123</v>
      </c>
      <c r="I1222" s="1" t="s">
        <v>124</v>
      </c>
      <c r="J1222" s="1" t="s">
        <v>125</v>
      </c>
    </row>
    <row r="1223" spans="1:10" x14ac:dyDescent="0.25">
      <c r="A1223" s="1" t="s">
        <v>188</v>
      </c>
      <c r="B1223" s="1">
        <v>12.426600000000001</v>
      </c>
      <c r="C1223" s="1" t="s">
        <v>130</v>
      </c>
      <c r="D1223" s="1" t="s">
        <v>131</v>
      </c>
      <c r="E1223" s="1" t="s">
        <v>121</v>
      </c>
      <c r="F1223" s="1" t="s">
        <v>52</v>
      </c>
      <c r="G1223" s="1" t="s">
        <v>122</v>
      </c>
      <c r="H1223" s="1" t="s">
        <v>123</v>
      </c>
      <c r="I1223" s="1" t="s">
        <v>124</v>
      </c>
      <c r="J1223" s="1" t="s">
        <v>125</v>
      </c>
    </row>
    <row r="1224" spans="1:10" x14ac:dyDescent="0.25">
      <c r="A1224" s="1" t="s">
        <v>188</v>
      </c>
      <c r="B1224" s="1">
        <v>12.426600000000001</v>
      </c>
      <c r="C1224" s="1" t="s">
        <v>164</v>
      </c>
      <c r="D1224" s="1" t="s">
        <v>131</v>
      </c>
      <c r="E1224" s="1" t="s">
        <v>121</v>
      </c>
      <c r="F1224" s="1" t="s">
        <v>52</v>
      </c>
      <c r="G1224" s="1" t="s">
        <v>122</v>
      </c>
      <c r="H1224" s="1" t="s">
        <v>123</v>
      </c>
      <c r="I1224" s="1" t="s">
        <v>124</v>
      </c>
      <c r="J1224" s="1" t="s">
        <v>125</v>
      </c>
    </row>
    <row r="1225" spans="1:10" x14ac:dyDescent="0.25">
      <c r="A1225" s="1" t="s">
        <v>183</v>
      </c>
      <c r="B1225" s="1">
        <v>12.4977</v>
      </c>
      <c r="C1225" s="1" t="s">
        <v>143</v>
      </c>
      <c r="D1225" s="1" t="s">
        <v>138</v>
      </c>
      <c r="E1225" s="1" t="s">
        <v>121</v>
      </c>
      <c r="F1225" s="1" t="s">
        <v>87</v>
      </c>
      <c r="G1225" s="1" t="s">
        <v>122</v>
      </c>
      <c r="H1225" s="1" t="s">
        <v>123</v>
      </c>
      <c r="I1225" s="1" t="s">
        <v>124</v>
      </c>
      <c r="J1225" s="1" t="s">
        <v>125</v>
      </c>
    </row>
    <row r="1226" spans="1:10" x14ac:dyDescent="0.25">
      <c r="A1226" s="1" t="s">
        <v>183</v>
      </c>
      <c r="B1226" s="1">
        <v>12.4977</v>
      </c>
      <c r="C1226" s="1" t="s">
        <v>156</v>
      </c>
      <c r="D1226" s="1" t="s">
        <v>138</v>
      </c>
      <c r="E1226" s="1" t="s">
        <v>121</v>
      </c>
      <c r="F1226" s="1" t="s">
        <v>87</v>
      </c>
      <c r="G1226" s="1" t="s">
        <v>122</v>
      </c>
      <c r="H1226" s="1" t="s">
        <v>123</v>
      </c>
      <c r="I1226" s="1" t="s">
        <v>124</v>
      </c>
      <c r="J1226" s="1" t="s">
        <v>125</v>
      </c>
    </row>
    <row r="1227" spans="1:10" x14ac:dyDescent="0.25">
      <c r="A1227" s="1" t="s">
        <v>183</v>
      </c>
      <c r="B1227" s="1">
        <v>12.4977</v>
      </c>
      <c r="C1227" s="1" t="s">
        <v>145</v>
      </c>
      <c r="D1227" s="1" t="s">
        <v>138</v>
      </c>
      <c r="E1227" s="1" t="s">
        <v>121</v>
      </c>
      <c r="F1227" s="1" t="s">
        <v>87</v>
      </c>
      <c r="G1227" s="1" t="s">
        <v>122</v>
      </c>
      <c r="H1227" s="1" t="s">
        <v>123</v>
      </c>
      <c r="I1227" s="1" t="s">
        <v>124</v>
      </c>
      <c r="J1227" s="1" t="s">
        <v>125</v>
      </c>
    </row>
    <row r="1228" spans="1:10" x14ac:dyDescent="0.25">
      <c r="A1228" s="1" t="s">
        <v>183</v>
      </c>
      <c r="B1228" s="1">
        <v>12.4977</v>
      </c>
      <c r="C1228" s="1" t="s">
        <v>144</v>
      </c>
      <c r="D1228" s="1" t="s">
        <v>138</v>
      </c>
      <c r="E1228" s="1" t="s">
        <v>121</v>
      </c>
      <c r="F1228" s="1" t="s">
        <v>87</v>
      </c>
      <c r="G1228" s="1" t="s">
        <v>122</v>
      </c>
      <c r="H1228" s="1" t="s">
        <v>123</v>
      </c>
      <c r="I1228" s="1" t="s">
        <v>124</v>
      </c>
      <c r="J1228" s="1" t="s">
        <v>125</v>
      </c>
    </row>
    <row r="1229" spans="1:10" x14ac:dyDescent="0.25">
      <c r="A1229" s="1" t="s">
        <v>183</v>
      </c>
      <c r="B1229" s="1">
        <v>12.4977</v>
      </c>
      <c r="C1229" s="1" t="s">
        <v>140</v>
      </c>
      <c r="D1229" s="1" t="s">
        <v>138</v>
      </c>
      <c r="E1229" s="1" t="s">
        <v>121</v>
      </c>
      <c r="F1229" s="1" t="s">
        <v>87</v>
      </c>
      <c r="G1229" s="1" t="s">
        <v>122</v>
      </c>
      <c r="H1229" s="1" t="s">
        <v>123</v>
      </c>
      <c r="I1229" s="1" t="s">
        <v>124</v>
      </c>
      <c r="J1229" s="1" t="s">
        <v>125</v>
      </c>
    </row>
    <row r="1230" spans="1:10" x14ac:dyDescent="0.25">
      <c r="A1230" s="1" t="s">
        <v>188</v>
      </c>
      <c r="B1230" s="1">
        <v>12.5054</v>
      </c>
      <c r="C1230" s="1" t="s">
        <v>136</v>
      </c>
      <c r="D1230" s="1" t="s">
        <v>131</v>
      </c>
      <c r="E1230" s="1" t="s">
        <v>121</v>
      </c>
      <c r="F1230" s="1" t="s">
        <v>52</v>
      </c>
      <c r="G1230" s="1" t="s">
        <v>122</v>
      </c>
      <c r="H1230" s="1" t="s">
        <v>123</v>
      </c>
      <c r="I1230" s="1" t="s">
        <v>124</v>
      </c>
      <c r="J1230" s="1" t="s">
        <v>125</v>
      </c>
    </row>
    <row r="1231" spans="1:10" x14ac:dyDescent="0.25">
      <c r="A1231" s="1" t="s">
        <v>188</v>
      </c>
      <c r="B1231" s="1">
        <v>12.5054</v>
      </c>
      <c r="C1231" s="1" t="s">
        <v>165</v>
      </c>
      <c r="D1231" s="1" t="s">
        <v>131</v>
      </c>
      <c r="E1231" s="1" t="s">
        <v>121</v>
      </c>
      <c r="F1231" s="1" t="s">
        <v>52</v>
      </c>
      <c r="G1231" s="1" t="s">
        <v>122</v>
      </c>
      <c r="H1231" s="1" t="s">
        <v>123</v>
      </c>
      <c r="I1231" s="1" t="s">
        <v>124</v>
      </c>
      <c r="J1231" s="1" t="s">
        <v>125</v>
      </c>
    </row>
    <row r="1232" spans="1:10" x14ac:dyDescent="0.25">
      <c r="A1232" s="1" t="s">
        <v>183</v>
      </c>
      <c r="B1232" s="1">
        <v>12.5144</v>
      </c>
      <c r="C1232" s="1" t="s">
        <v>176</v>
      </c>
      <c r="D1232" s="1" t="s">
        <v>142</v>
      </c>
      <c r="E1232" s="1" t="s">
        <v>121</v>
      </c>
      <c r="F1232" s="1" t="s">
        <v>45</v>
      </c>
      <c r="G1232" s="1" t="s">
        <v>122</v>
      </c>
      <c r="H1232" s="1" t="s">
        <v>123</v>
      </c>
      <c r="I1232" s="1" t="s">
        <v>124</v>
      </c>
      <c r="J1232" s="1" t="s">
        <v>125</v>
      </c>
    </row>
    <row r="1233" spans="1:10" x14ac:dyDescent="0.25">
      <c r="A1233" s="1" t="s">
        <v>183</v>
      </c>
      <c r="B1233" s="1">
        <v>12.524900000000001</v>
      </c>
      <c r="C1233" s="1" t="s">
        <v>158</v>
      </c>
      <c r="D1233" s="1" t="s">
        <v>142</v>
      </c>
      <c r="E1233" s="1" t="s">
        <v>121</v>
      </c>
      <c r="F1233" s="1" t="s">
        <v>45</v>
      </c>
      <c r="G1233" s="1" t="s">
        <v>122</v>
      </c>
      <c r="H1233" s="1" t="s">
        <v>123</v>
      </c>
      <c r="I1233" s="1" t="s">
        <v>124</v>
      </c>
      <c r="J1233" s="1" t="s">
        <v>125</v>
      </c>
    </row>
    <row r="1234" spans="1:10" x14ac:dyDescent="0.25">
      <c r="A1234" s="1" t="s">
        <v>183</v>
      </c>
      <c r="B1234" s="1">
        <v>12.524900000000001</v>
      </c>
      <c r="C1234" s="1" t="s">
        <v>119</v>
      </c>
      <c r="D1234" s="1" t="s">
        <v>142</v>
      </c>
      <c r="E1234" s="1" t="s">
        <v>121</v>
      </c>
      <c r="F1234" s="1" t="s">
        <v>45</v>
      </c>
      <c r="G1234" s="1" t="s">
        <v>122</v>
      </c>
      <c r="H1234" s="1" t="s">
        <v>123</v>
      </c>
      <c r="I1234" s="1" t="s">
        <v>124</v>
      </c>
      <c r="J1234" s="1" t="s">
        <v>125</v>
      </c>
    </row>
    <row r="1235" spans="1:10" x14ac:dyDescent="0.25">
      <c r="A1235" s="1" t="s">
        <v>181</v>
      </c>
      <c r="B1235" s="1">
        <v>12.5875</v>
      </c>
      <c r="C1235" s="1" t="s">
        <v>144</v>
      </c>
      <c r="D1235" s="1" t="s">
        <v>142</v>
      </c>
      <c r="E1235" s="1" t="s">
        <v>121</v>
      </c>
      <c r="F1235" s="1" t="s">
        <v>45</v>
      </c>
      <c r="G1235" s="1" t="s">
        <v>122</v>
      </c>
      <c r="H1235" s="1" t="s">
        <v>123</v>
      </c>
      <c r="I1235" s="1" t="s">
        <v>124</v>
      </c>
      <c r="J1235" s="1" t="s">
        <v>125</v>
      </c>
    </row>
    <row r="1236" spans="1:10" x14ac:dyDescent="0.25">
      <c r="A1236" s="1" t="s">
        <v>188</v>
      </c>
      <c r="B1236" s="1">
        <v>12.623699999999999</v>
      </c>
      <c r="C1236" s="1" t="s">
        <v>161</v>
      </c>
      <c r="D1236" s="1" t="s">
        <v>131</v>
      </c>
      <c r="E1236" s="1" t="s">
        <v>121</v>
      </c>
      <c r="F1236" s="1" t="s">
        <v>52</v>
      </c>
      <c r="G1236" s="1" t="s">
        <v>122</v>
      </c>
      <c r="H1236" s="1" t="s">
        <v>123</v>
      </c>
      <c r="I1236" s="1" t="s">
        <v>124</v>
      </c>
      <c r="J1236" s="1" t="s">
        <v>125</v>
      </c>
    </row>
    <row r="1237" spans="1:10" x14ac:dyDescent="0.25">
      <c r="A1237" s="1" t="s">
        <v>184</v>
      </c>
      <c r="B1237" s="1">
        <v>12.8063</v>
      </c>
      <c r="C1237" s="1" t="s">
        <v>119</v>
      </c>
      <c r="D1237" s="1" t="s">
        <v>131</v>
      </c>
      <c r="E1237" s="1" t="s">
        <v>121</v>
      </c>
      <c r="F1237" s="1" t="s">
        <v>52</v>
      </c>
      <c r="G1237" s="1" t="s">
        <v>122</v>
      </c>
      <c r="H1237" s="1" t="s">
        <v>123</v>
      </c>
      <c r="I1237" s="1" t="s">
        <v>124</v>
      </c>
      <c r="J1237" s="1" t="s">
        <v>125</v>
      </c>
    </row>
    <row r="1238" spans="1:10" x14ac:dyDescent="0.25">
      <c r="A1238" s="1" t="s">
        <v>183</v>
      </c>
      <c r="B1238" s="1">
        <v>12.826499999999999</v>
      </c>
      <c r="C1238" s="1" t="s">
        <v>157</v>
      </c>
      <c r="D1238" s="1" t="s">
        <v>142</v>
      </c>
      <c r="E1238" s="1" t="s">
        <v>121</v>
      </c>
      <c r="F1238" s="1" t="s">
        <v>45</v>
      </c>
      <c r="G1238" s="1" t="s">
        <v>122</v>
      </c>
      <c r="H1238" s="1" t="s">
        <v>123</v>
      </c>
      <c r="I1238" s="1" t="s">
        <v>124</v>
      </c>
      <c r="J1238" s="1" t="s">
        <v>125</v>
      </c>
    </row>
    <row r="1239" spans="1:10" x14ac:dyDescent="0.25">
      <c r="A1239" s="1" t="s">
        <v>183</v>
      </c>
      <c r="B1239" s="1">
        <v>13.0656</v>
      </c>
      <c r="C1239" s="1" t="s">
        <v>155</v>
      </c>
      <c r="D1239" s="1" t="s">
        <v>142</v>
      </c>
      <c r="E1239" s="1" t="s">
        <v>121</v>
      </c>
      <c r="F1239" s="1" t="s">
        <v>45</v>
      </c>
      <c r="G1239" s="1" t="s">
        <v>122</v>
      </c>
      <c r="H1239" s="1" t="s">
        <v>123</v>
      </c>
      <c r="I1239" s="1" t="s">
        <v>124</v>
      </c>
      <c r="J1239" s="1" t="s">
        <v>125</v>
      </c>
    </row>
    <row r="1240" spans="1:10" x14ac:dyDescent="0.25">
      <c r="A1240" s="1" t="s">
        <v>184</v>
      </c>
      <c r="B1240" s="1">
        <v>13.1225</v>
      </c>
      <c r="C1240" s="1" t="s">
        <v>157</v>
      </c>
      <c r="D1240" s="1" t="s">
        <v>131</v>
      </c>
      <c r="E1240" s="1" t="s">
        <v>121</v>
      </c>
      <c r="F1240" s="1" t="s">
        <v>52</v>
      </c>
      <c r="G1240" s="1" t="s">
        <v>122</v>
      </c>
      <c r="H1240" s="1" t="s">
        <v>123</v>
      </c>
      <c r="I1240" s="1" t="s">
        <v>124</v>
      </c>
      <c r="J1240" s="1" t="s">
        <v>125</v>
      </c>
    </row>
    <row r="1241" spans="1:10" x14ac:dyDescent="0.25">
      <c r="A1241" s="1" t="s">
        <v>181</v>
      </c>
      <c r="B1241" s="1">
        <v>13.159700000000001</v>
      </c>
      <c r="C1241" s="1" t="s">
        <v>149</v>
      </c>
      <c r="D1241" s="1" t="s">
        <v>142</v>
      </c>
      <c r="E1241" s="1" t="s">
        <v>121</v>
      </c>
      <c r="F1241" s="1" t="s">
        <v>45</v>
      </c>
      <c r="G1241" s="1" t="s">
        <v>122</v>
      </c>
      <c r="H1241" s="1" t="s">
        <v>123</v>
      </c>
      <c r="I1241" s="1" t="s">
        <v>124</v>
      </c>
      <c r="J1241" s="1" t="s">
        <v>125</v>
      </c>
    </row>
    <row r="1242" spans="1:10" x14ac:dyDescent="0.25">
      <c r="A1242" s="1" t="s">
        <v>183</v>
      </c>
      <c r="B1242" s="1">
        <v>13.177</v>
      </c>
      <c r="C1242" s="1" t="s">
        <v>172</v>
      </c>
      <c r="D1242" s="1" t="s">
        <v>142</v>
      </c>
      <c r="E1242" s="1" t="s">
        <v>121</v>
      </c>
      <c r="F1242" s="1" t="s">
        <v>45</v>
      </c>
      <c r="G1242" s="1" t="s">
        <v>122</v>
      </c>
      <c r="H1242" s="1" t="s">
        <v>123</v>
      </c>
      <c r="I1242" s="1" t="s">
        <v>124</v>
      </c>
      <c r="J1242" s="1" t="s">
        <v>125</v>
      </c>
    </row>
    <row r="1243" spans="1:10" x14ac:dyDescent="0.25">
      <c r="A1243" s="1" t="s">
        <v>118</v>
      </c>
      <c r="B1243" s="1">
        <v>13.22</v>
      </c>
      <c r="C1243" s="1" t="s">
        <v>140</v>
      </c>
      <c r="D1243" s="1" t="s">
        <v>131</v>
      </c>
      <c r="E1243" s="1" t="s">
        <v>121</v>
      </c>
      <c r="F1243" s="1" t="s">
        <v>52</v>
      </c>
      <c r="G1243" s="1" t="s">
        <v>122</v>
      </c>
      <c r="H1243" s="1" t="s">
        <v>123</v>
      </c>
      <c r="I1243" s="1" t="s">
        <v>124</v>
      </c>
      <c r="J1243" s="1" t="s">
        <v>125</v>
      </c>
    </row>
    <row r="1244" spans="1:10" x14ac:dyDescent="0.25">
      <c r="A1244" s="1" t="s">
        <v>118</v>
      </c>
      <c r="B1244" s="1">
        <v>13.22</v>
      </c>
      <c r="C1244" s="1" t="s">
        <v>144</v>
      </c>
      <c r="D1244" s="1" t="s">
        <v>131</v>
      </c>
      <c r="E1244" s="1" t="s">
        <v>121</v>
      </c>
      <c r="F1244" s="1" t="s">
        <v>52</v>
      </c>
      <c r="G1244" s="1" t="s">
        <v>122</v>
      </c>
      <c r="H1244" s="1" t="s">
        <v>123</v>
      </c>
      <c r="I1244" s="1" t="s">
        <v>124</v>
      </c>
      <c r="J1244" s="1" t="s">
        <v>125</v>
      </c>
    </row>
    <row r="1245" spans="1:10" x14ac:dyDescent="0.25">
      <c r="A1245" s="1" t="s">
        <v>118</v>
      </c>
      <c r="B1245" s="1">
        <v>13.22</v>
      </c>
      <c r="C1245" s="1" t="s">
        <v>145</v>
      </c>
      <c r="D1245" s="1" t="s">
        <v>131</v>
      </c>
      <c r="E1245" s="1" t="s">
        <v>121</v>
      </c>
      <c r="F1245" s="1" t="s">
        <v>52</v>
      </c>
      <c r="G1245" s="1" t="s">
        <v>122</v>
      </c>
      <c r="H1245" s="1" t="s">
        <v>123</v>
      </c>
      <c r="I1245" s="1" t="s">
        <v>124</v>
      </c>
      <c r="J1245" s="1" t="s">
        <v>125</v>
      </c>
    </row>
    <row r="1246" spans="1:10" x14ac:dyDescent="0.25">
      <c r="A1246" s="1" t="s">
        <v>118</v>
      </c>
      <c r="B1246" s="1">
        <v>13.22</v>
      </c>
      <c r="C1246" s="1" t="s">
        <v>156</v>
      </c>
      <c r="D1246" s="1" t="s">
        <v>131</v>
      </c>
      <c r="E1246" s="1" t="s">
        <v>121</v>
      </c>
      <c r="F1246" s="1" t="s">
        <v>52</v>
      </c>
      <c r="G1246" s="1" t="s">
        <v>122</v>
      </c>
      <c r="H1246" s="1" t="s">
        <v>123</v>
      </c>
      <c r="I1246" s="1" t="s">
        <v>124</v>
      </c>
      <c r="J1246" s="1" t="s">
        <v>125</v>
      </c>
    </row>
    <row r="1247" spans="1:10" x14ac:dyDescent="0.25">
      <c r="A1247" s="1" t="s">
        <v>187</v>
      </c>
      <c r="B1247" s="1">
        <v>13.2775</v>
      </c>
      <c r="C1247" s="1" t="s">
        <v>119</v>
      </c>
      <c r="D1247" s="1" t="s">
        <v>131</v>
      </c>
      <c r="E1247" s="1" t="s">
        <v>121</v>
      </c>
      <c r="F1247" s="1" t="s">
        <v>52</v>
      </c>
      <c r="G1247" s="1" t="s">
        <v>122</v>
      </c>
      <c r="H1247" s="1" t="s">
        <v>123</v>
      </c>
      <c r="I1247" s="1" t="s">
        <v>124</v>
      </c>
      <c r="J1247" s="1" t="s">
        <v>125</v>
      </c>
    </row>
    <row r="1248" spans="1:10" x14ac:dyDescent="0.25">
      <c r="A1248" s="1" t="s">
        <v>183</v>
      </c>
      <c r="B1248" s="1">
        <v>13.3264</v>
      </c>
      <c r="C1248" s="1" t="s">
        <v>154</v>
      </c>
      <c r="D1248" s="1" t="s">
        <v>142</v>
      </c>
      <c r="E1248" s="1" t="s">
        <v>121</v>
      </c>
      <c r="F1248" s="1" t="s">
        <v>45</v>
      </c>
      <c r="G1248" s="1" t="s">
        <v>122</v>
      </c>
      <c r="H1248" s="1" t="s">
        <v>123</v>
      </c>
      <c r="I1248" s="1" t="s">
        <v>124</v>
      </c>
      <c r="J1248" s="1" t="s">
        <v>125</v>
      </c>
    </row>
    <row r="1249" spans="1:10" x14ac:dyDescent="0.25">
      <c r="A1249" s="1" t="s">
        <v>183</v>
      </c>
      <c r="B1249" s="1">
        <v>13.3264</v>
      </c>
      <c r="C1249" s="1" t="s">
        <v>169</v>
      </c>
      <c r="D1249" s="1" t="s">
        <v>142</v>
      </c>
      <c r="E1249" s="1" t="s">
        <v>121</v>
      </c>
      <c r="F1249" s="1" t="s">
        <v>45</v>
      </c>
      <c r="G1249" s="1" t="s">
        <v>122</v>
      </c>
      <c r="H1249" s="1" t="s">
        <v>123</v>
      </c>
      <c r="I1249" s="1" t="s">
        <v>124</v>
      </c>
      <c r="J1249" s="1" t="s">
        <v>125</v>
      </c>
    </row>
    <row r="1250" spans="1:10" x14ac:dyDescent="0.25">
      <c r="A1250" s="1" t="s">
        <v>118</v>
      </c>
      <c r="B1250" s="1">
        <v>13.35</v>
      </c>
      <c r="C1250" s="1" t="s">
        <v>148</v>
      </c>
      <c r="D1250" s="1" t="s">
        <v>142</v>
      </c>
      <c r="E1250" s="1" t="s">
        <v>121</v>
      </c>
      <c r="F1250" s="1" t="s">
        <v>45</v>
      </c>
      <c r="G1250" s="1" t="s">
        <v>122</v>
      </c>
      <c r="H1250" s="1" t="s">
        <v>123</v>
      </c>
      <c r="I1250" s="1" t="s">
        <v>124</v>
      </c>
      <c r="J1250" s="1" t="s">
        <v>125</v>
      </c>
    </row>
    <row r="1251" spans="1:10" x14ac:dyDescent="0.25">
      <c r="A1251" s="1" t="s">
        <v>184</v>
      </c>
      <c r="B1251" s="1">
        <v>13.4739</v>
      </c>
      <c r="C1251" s="1" t="s">
        <v>155</v>
      </c>
      <c r="D1251" s="1" t="s">
        <v>131</v>
      </c>
      <c r="E1251" s="1" t="s">
        <v>121</v>
      </c>
      <c r="F1251" s="1" t="s">
        <v>52</v>
      </c>
      <c r="G1251" s="1" t="s">
        <v>122</v>
      </c>
      <c r="H1251" s="1" t="s">
        <v>123</v>
      </c>
      <c r="I1251" s="1" t="s">
        <v>124</v>
      </c>
      <c r="J1251" s="1" t="s">
        <v>125</v>
      </c>
    </row>
    <row r="1252" spans="1:10" x14ac:dyDescent="0.25">
      <c r="A1252" s="1" t="s">
        <v>184</v>
      </c>
      <c r="B1252" s="1">
        <v>13.4739</v>
      </c>
      <c r="C1252" s="1" t="s">
        <v>146</v>
      </c>
      <c r="D1252" s="1" t="s">
        <v>131</v>
      </c>
      <c r="E1252" s="1" t="s">
        <v>121</v>
      </c>
      <c r="F1252" s="1" t="s">
        <v>52</v>
      </c>
      <c r="G1252" s="1" t="s">
        <v>122</v>
      </c>
      <c r="H1252" s="1" t="s">
        <v>123</v>
      </c>
      <c r="I1252" s="1" t="s">
        <v>124</v>
      </c>
      <c r="J1252" s="1" t="s">
        <v>125</v>
      </c>
    </row>
    <row r="1253" spans="1:10" x14ac:dyDescent="0.25">
      <c r="A1253" s="1" t="s">
        <v>188</v>
      </c>
      <c r="B1253" s="1">
        <v>13.4831</v>
      </c>
      <c r="C1253" s="1" t="s">
        <v>147</v>
      </c>
      <c r="D1253" s="1" t="s">
        <v>138</v>
      </c>
      <c r="E1253" s="1" t="s">
        <v>121</v>
      </c>
      <c r="F1253" s="1" t="s">
        <v>87</v>
      </c>
      <c r="G1253" s="1" t="s">
        <v>122</v>
      </c>
      <c r="H1253" s="1" t="s">
        <v>123</v>
      </c>
      <c r="I1253" s="1" t="s">
        <v>124</v>
      </c>
      <c r="J1253" s="1" t="s">
        <v>125</v>
      </c>
    </row>
    <row r="1254" spans="1:10" x14ac:dyDescent="0.25">
      <c r="A1254" s="1" t="s">
        <v>187</v>
      </c>
      <c r="B1254" s="1">
        <v>13.6053</v>
      </c>
      <c r="C1254" s="1" t="s">
        <v>157</v>
      </c>
      <c r="D1254" s="1" t="s">
        <v>131</v>
      </c>
      <c r="E1254" s="1" t="s">
        <v>121</v>
      </c>
      <c r="F1254" s="1" t="s">
        <v>52</v>
      </c>
      <c r="G1254" s="1" t="s">
        <v>122</v>
      </c>
      <c r="H1254" s="1" t="s">
        <v>123</v>
      </c>
      <c r="I1254" s="1" t="s">
        <v>124</v>
      </c>
      <c r="J1254" s="1" t="s">
        <v>125</v>
      </c>
    </row>
    <row r="1255" spans="1:10" x14ac:dyDescent="0.25">
      <c r="A1255" s="1" t="s">
        <v>183</v>
      </c>
      <c r="B1255" s="1">
        <v>13.611700000000001</v>
      </c>
      <c r="C1255" s="1" t="s">
        <v>180</v>
      </c>
      <c r="D1255" s="1" t="s">
        <v>142</v>
      </c>
      <c r="E1255" s="1" t="s">
        <v>121</v>
      </c>
      <c r="F1255" s="1" t="s">
        <v>45</v>
      </c>
      <c r="G1255" s="1" t="s">
        <v>122</v>
      </c>
      <c r="H1255" s="1" t="s">
        <v>123</v>
      </c>
      <c r="I1255" s="1" t="s">
        <v>124</v>
      </c>
      <c r="J1255" s="1" t="s">
        <v>125</v>
      </c>
    </row>
    <row r="1256" spans="1:10" x14ac:dyDescent="0.25">
      <c r="A1256" s="1" t="s">
        <v>183</v>
      </c>
      <c r="B1256" s="1">
        <v>13.611700000000001</v>
      </c>
      <c r="C1256" s="1" t="s">
        <v>136</v>
      </c>
      <c r="D1256" s="1" t="s">
        <v>142</v>
      </c>
      <c r="E1256" s="1" t="s">
        <v>121</v>
      </c>
      <c r="F1256" s="1" t="s">
        <v>45</v>
      </c>
      <c r="G1256" s="1" t="s">
        <v>122</v>
      </c>
      <c r="H1256" s="1" t="s">
        <v>123</v>
      </c>
      <c r="I1256" s="1" t="s">
        <v>124</v>
      </c>
      <c r="J1256" s="1" t="s">
        <v>125</v>
      </c>
    </row>
    <row r="1257" spans="1:10" x14ac:dyDescent="0.25">
      <c r="A1257" s="1" t="s">
        <v>183</v>
      </c>
      <c r="B1257" s="1">
        <v>13.6206</v>
      </c>
      <c r="C1257" s="1" t="s">
        <v>165</v>
      </c>
      <c r="D1257" s="1" t="s">
        <v>142</v>
      </c>
      <c r="E1257" s="1" t="s">
        <v>121</v>
      </c>
      <c r="F1257" s="1" t="s">
        <v>45</v>
      </c>
      <c r="G1257" s="1" t="s">
        <v>122</v>
      </c>
      <c r="H1257" s="1" t="s">
        <v>123</v>
      </c>
      <c r="I1257" s="1" t="s">
        <v>124</v>
      </c>
      <c r="J1257" s="1" t="s">
        <v>125</v>
      </c>
    </row>
    <row r="1258" spans="1:10" x14ac:dyDescent="0.25">
      <c r="A1258" s="1" t="s">
        <v>193</v>
      </c>
      <c r="B1258" s="1">
        <v>13.630100000000001</v>
      </c>
      <c r="C1258" s="1" t="s">
        <v>144</v>
      </c>
      <c r="D1258" s="1" t="s">
        <v>142</v>
      </c>
      <c r="E1258" s="1" t="s">
        <v>121</v>
      </c>
      <c r="F1258" s="1" t="s">
        <v>45</v>
      </c>
      <c r="G1258" s="1" t="s">
        <v>122</v>
      </c>
      <c r="H1258" s="1" t="s">
        <v>123</v>
      </c>
      <c r="I1258" s="1" t="s">
        <v>124</v>
      </c>
      <c r="J1258" s="1" t="s">
        <v>125</v>
      </c>
    </row>
    <row r="1259" spans="1:10" x14ac:dyDescent="0.25">
      <c r="A1259" s="1" t="s">
        <v>184</v>
      </c>
      <c r="B1259" s="1">
        <v>13.6496</v>
      </c>
      <c r="C1259" s="1" t="s">
        <v>147</v>
      </c>
      <c r="D1259" s="1" t="s">
        <v>142</v>
      </c>
      <c r="E1259" s="1" t="s">
        <v>121</v>
      </c>
      <c r="F1259" s="1" t="s">
        <v>45</v>
      </c>
      <c r="G1259" s="1" t="s">
        <v>122</v>
      </c>
      <c r="H1259" s="1" t="s">
        <v>123</v>
      </c>
      <c r="I1259" s="1" t="s">
        <v>124</v>
      </c>
      <c r="J1259" s="1" t="s">
        <v>125</v>
      </c>
    </row>
    <row r="1260" spans="1:10" x14ac:dyDescent="0.25">
      <c r="A1260" s="1" t="s">
        <v>183</v>
      </c>
      <c r="B1260" s="1">
        <v>13.7341</v>
      </c>
      <c r="C1260" s="1" t="s">
        <v>153</v>
      </c>
      <c r="D1260" s="1" t="s">
        <v>142</v>
      </c>
      <c r="E1260" s="1" t="s">
        <v>121</v>
      </c>
      <c r="F1260" s="1" t="s">
        <v>45</v>
      </c>
      <c r="G1260" s="1" t="s">
        <v>122</v>
      </c>
      <c r="H1260" s="1" t="s">
        <v>123</v>
      </c>
      <c r="I1260" s="1" t="s">
        <v>124</v>
      </c>
      <c r="J1260" s="1" t="s">
        <v>125</v>
      </c>
    </row>
    <row r="1261" spans="1:10" x14ac:dyDescent="0.25">
      <c r="A1261" s="1" t="s">
        <v>183</v>
      </c>
      <c r="B1261" s="1">
        <v>13.774699999999999</v>
      </c>
      <c r="C1261" s="1" t="s">
        <v>171</v>
      </c>
      <c r="D1261" s="1" t="s">
        <v>138</v>
      </c>
      <c r="E1261" s="1" t="s">
        <v>121</v>
      </c>
      <c r="F1261" s="1" t="s">
        <v>87</v>
      </c>
      <c r="G1261" s="1" t="s">
        <v>122</v>
      </c>
      <c r="H1261" s="1" t="s">
        <v>123</v>
      </c>
      <c r="I1261" s="1" t="s">
        <v>124</v>
      </c>
      <c r="J1261" s="1" t="s">
        <v>125</v>
      </c>
    </row>
    <row r="1262" spans="1:10" x14ac:dyDescent="0.25">
      <c r="A1262" s="1" t="s">
        <v>183</v>
      </c>
      <c r="B1262" s="1">
        <v>13.774699999999999</v>
      </c>
      <c r="C1262" s="1" t="s">
        <v>158</v>
      </c>
      <c r="D1262" s="1" t="s">
        <v>138</v>
      </c>
      <c r="E1262" s="1" t="s">
        <v>121</v>
      </c>
      <c r="F1262" s="1" t="s">
        <v>87</v>
      </c>
      <c r="G1262" s="1" t="s">
        <v>122</v>
      </c>
      <c r="H1262" s="1" t="s">
        <v>123</v>
      </c>
      <c r="I1262" s="1" t="s">
        <v>124</v>
      </c>
      <c r="J1262" s="1" t="s">
        <v>125</v>
      </c>
    </row>
    <row r="1263" spans="1:10" x14ac:dyDescent="0.25">
      <c r="A1263" s="1" t="s">
        <v>184</v>
      </c>
      <c r="B1263" s="1">
        <v>13.8428</v>
      </c>
      <c r="C1263" s="1" t="s">
        <v>130</v>
      </c>
      <c r="D1263" s="1" t="s">
        <v>131</v>
      </c>
      <c r="E1263" s="1" t="s">
        <v>121</v>
      </c>
      <c r="F1263" s="1" t="s">
        <v>52</v>
      </c>
      <c r="G1263" s="1" t="s">
        <v>122</v>
      </c>
      <c r="H1263" s="1" t="s">
        <v>123</v>
      </c>
      <c r="I1263" s="1" t="s">
        <v>124</v>
      </c>
      <c r="J1263" s="1" t="s">
        <v>125</v>
      </c>
    </row>
    <row r="1264" spans="1:10" x14ac:dyDescent="0.25">
      <c r="A1264" s="1" t="s">
        <v>184</v>
      </c>
      <c r="B1264" s="1">
        <v>13.8428</v>
      </c>
      <c r="C1264" s="1" t="s">
        <v>164</v>
      </c>
      <c r="D1264" s="1" t="s">
        <v>131</v>
      </c>
      <c r="E1264" s="1" t="s">
        <v>121</v>
      </c>
      <c r="F1264" s="1" t="s">
        <v>52</v>
      </c>
      <c r="G1264" s="1" t="s">
        <v>122</v>
      </c>
      <c r="H1264" s="1" t="s">
        <v>123</v>
      </c>
      <c r="I1264" s="1" t="s">
        <v>124</v>
      </c>
      <c r="J1264" s="1" t="s">
        <v>125</v>
      </c>
    </row>
    <row r="1265" spans="1:10" x14ac:dyDescent="0.25">
      <c r="A1265" s="1" t="s">
        <v>181</v>
      </c>
      <c r="B1265" s="1">
        <v>13.8523</v>
      </c>
      <c r="C1265" s="1" t="s">
        <v>143</v>
      </c>
      <c r="D1265" s="1" t="s">
        <v>138</v>
      </c>
      <c r="E1265" s="1" t="s">
        <v>121</v>
      </c>
      <c r="F1265" s="1" t="s">
        <v>87</v>
      </c>
      <c r="G1265" s="1" t="s">
        <v>122</v>
      </c>
      <c r="H1265" s="1" t="s">
        <v>123</v>
      </c>
      <c r="I1265" s="1" t="s">
        <v>124</v>
      </c>
      <c r="J1265" s="1" t="s">
        <v>125</v>
      </c>
    </row>
    <row r="1266" spans="1:10" x14ac:dyDescent="0.25">
      <c r="A1266" s="1" t="s">
        <v>181</v>
      </c>
      <c r="B1266" s="1">
        <v>13.8523</v>
      </c>
      <c r="C1266" s="1" t="s">
        <v>156</v>
      </c>
      <c r="D1266" s="1" t="s">
        <v>138</v>
      </c>
      <c r="E1266" s="1" t="s">
        <v>121</v>
      </c>
      <c r="F1266" s="1" t="s">
        <v>87</v>
      </c>
      <c r="G1266" s="1" t="s">
        <v>122</v>
      </c>
      <c r="H1266" s="1" t="s">
        <v>123</v>
      </c>
      <c r="I1266" s="1" t="s">
        <v>124</v>
      </c>
      <c r="J1266" s="1" t="s">
        <v>125</v>
      </c>
    </row>
    <row r="1267" spans="1:10" x14ac:dyDescent="0.25">
      <c r="A1267" s="1" t="s">
        <v>181</v>
      </c>
      <c r="B1267" s="1">
        <v>13.8523</v>
      </c>
      <c r="C1267" s="1" t="s">
        <v>145</v>
      </c>
      <c r="D1267" s="1" t="s">
        <v>138</v>
      </c>
      <c r="E1267" s="1" t="s">
        <v>121</v>
      </c>
      <c r="F1267" s="1" t="s">
        <v>87</v>
      </c>
      <c r="G1267" s="1" t="s">
        <v>122</v>
      </c>
      <c r="H1267" s="1" t="s">
        <v>123</v>
      </c>
      <c r="I1267" s="1" t="s">
        <v>124</v>
      </c>
      <c r="J1267" s="1" t="s">
        <v>125</v>
      </c>
    </row>
    <row r="1268" spans="1:10" x14ac:dyDescent="0.25">
      <c r="A1268" s="1" t="s">
        <v>181</v>
      </c>
      <c r="B1268" s="1">
        <v>13.8523</v>
      </c>
      <c r="C1268" s="1" t="s">
        <v>144</v>
      </c>
      <c r="D1268" s="1" t="s">
        <v>138</v>
      </c>
      <c r="E1268" s="1" t="s">
        <v>121</v>
      </c>
      <c r="F1268" s="1" t="s">
        <v>87</v>
      </c>
      <c r="G1268" s="1" t="s">
        <v>122</v>
      </c>
      <c r="H1268" s="1" t="s">
        <v>123</v>
      </c>
      <c r="I1268" s="1" t="s">
        <v>124</v>
      </c>
      <c r="J1268" s="1" t="s">
        <v>125</v>
      </c>
    </row>
    <row r="1269" spans="1:10" x14ac:dyDescent="0.25">
      <c r="A1269" s="1" t="s">
        <v>181</v>
      </c>
      <c r="B1269" s="1">
        <v>13.8523</v>
      </c>
      <c r="C1269" s="1" t="s">
        <v>140</v>
      </c>
      <c r="D1269" s="1" t="s">
        <v>138</v>
      </c>
      <c r="E1269" s="1" t="s">
        <v>121</v>
      </c>
      <c r="F1269" s="1" t="s">
        <v>87</v>
      </c>
      <c r="G1269" s="1" t="s">
        <v>122</v>
      </c>
      <c r="H1269" s="1" t="s">
        <v>123</v>
      </c>
      <c r="I1269" s="1" t="s">
        <v>124</v>
      </c>
      <c r="J1269" s="1" t="s">
        <v>125</v>
      </c>
    </row>
    <row r="1270" spans="1:10" x14ac:dyDescent="0.25">
      <c r="A1270" s="1" t="s">
        <v>181</v>
      </c>
      <c r="B1270" s="1">
        <v>13.870799999999999</v>
      </c>
      <c r="C1270" s="1" t="s">
        <v>176</v>
      </c>
      <c r="D1270" s="1" t="s">
        <v>142</v>
      </c>
      <c r="E1270" s="1" t="s">
        <v>121</v>
      </c>
      <c r="F1270" s="1" t="s">
        <v>45</v>
      </c>
      <c r="G1270" s="1" t="s">
        <v>122</v>
      </c>
      <c r="H1270" s="1" t="s">
        <v>123</v>
      </c>
      <c r="I1270" s="1" t="s">
        <v>124</v>
      </c>
      <c r="J1270" s="1" t="s">
        <v>125</v>
      </c>
    </row>
    <row r="1271" spans="1:10" x14ac:dyDescent="0.25">
      <c r="A1271" s="1" t="s">
        <v>181</v>
      </c>
      <c r="B1271" s="1">
        <v>13.882400000000001</v>
      </c>
      <c r="C1271" s="1" t="s">
        <v>158</v>
      </c>
      <c r="D1271" s="1" t="s">
        <v>142</v>
      </c>
      <c r="E1271" s="1" t="s">
        <v>121</v>
      </c>
      <c r="F1271" s="1" t="s">
        <v>45</v>
      </c>
      <c r="G1271" s="1" t="s">
        <v>122</v>
      </c>
      <c r="H1271" s="1" t="s">
        <v>123</v>
      </c>
      <c r="I1271" s="1" t="s">
        <v>124</v>
      </c>
      <c r="J1271" s="1" t="s">
        <v>125</v>
      </c>
    </row>
    <row r="1272" spans="1:10" x14ac:dyDescent="0.25">
      <c r="A1272" s="1" t="s">
        <v>181</v>
      </c>
      <c r="B1272" s="1">
        <v>13.882400000000001</v>
      </c>
      <c r="C1272" s="1" t="s">
        <v>119</v>
      </c>
      <c r="D1272" s="1" t="s">
        <v>142</v>
      </c>
      <c r="E1272" s="1" t="s">
        <v>121</v>
      </c>
      <c r="F1272" s="1" t="s">
        <v>45</v>
      </c>
      <c r="G1272" s="1" t="s">
        <v>122</v>
      </c>
      <c r="H1272" s="1" t="s">
        <v>123</v>
      </c>
      <c r="I1272" s="1" t="s">
        <v>124</v>
      </c>
      <c r="J1272" s="1" t="s">
        <v>125</v>
      </c>
    </row>
    <row r="1273" spans="1:10" x14ac:dyDescent="0.25">
      <c r="A1273" s="1" t="s">
        <v>184</v>
      </c>
      <c r="B1273" s="1">
        <v>13.9306</v>
      </c>
      <c r="C1273" s="1" t="s">
        <v>136</v>
      </c>
      <c r="D1273" s="1" t="s">
        <v>131</v>
      </c>
      <c r="E1273" s="1" t="s">
        <v>121</v>
      </c>
      <c r="F1273" s="1" t="s">
        <v>52</v>
      </c>
      <c r="G1273" s="1" t="s">
        <v>122</v>
      </c>
      <c r="H1273" s="1" t="s">
        <v>123</v>
      </c>
      <c r="I1273" s="1" t="s">
        <v>124</v>
      </c>
      <c r="J1273" s="1" t="s">
        <v>125</v>
      </c>
    </row>
    <row r="1274" spans="1:10" x14ac:dyDescent="0.25">
      <c r="A1274" s="1" t="s">
        <v>184</v>
      </c>
      <c r="B1274" s="1">
        <v>13.9306</v>
      </c>
      <c r="C1274" s="1" t="s">
        <v>165</v>
      </c>
      <c r="D1274" s="1" t="s">
        <v>131</v>
      </c>
      <c r="E1274" s="1" t="s">
        <v>121</v>
      </c>
      <c r="F1274" s="1" t="s">
        <v>52</v>
      </c>
      <c r="G1274" s="1" t="s">
        <v>122</v>
      </c>
      <c r="H1274" s="1" t="s">
        <v>123</v>
      </c>
      <c r="I1274" s="1" t="s">
        <v>124</v>
      </c>
      <c r="J1274" s="1" t="s">
        <v>125</v>
      </c>
    </row>
    <row r="1275" spans="1:10" x14ac:dyDescent="0.25">
      <c r="A1275" s="1" t="s">
        <v>187</v>
      </c>
      <c r="B1275" s="1">
        <v>13.9696</v>
      </c>
      <c r="C1275" s="1" t="s">
        <v>155</v>
      </c>
      <c r="D1275" s="1" t="s">
        <v>131</v>
      </c>
      <c r="E1275" s="1" t="s">
        <v>121</v>
      </c>
      <c r="F1275" s="1" t="s">
        <v>52</v>
      </c>
      <c r="G1275" s="1" t="s">
        <v>122</v>
      </c>
      <c r="H1275" s="1" t="s">
        <v>123</v>
      </c>
      <c r="I1275" s="1" t="s">
        <v>124</v>
      </c>
      <c r="J1275" s="1" t="s">
        <v>125</v>
      </c>
    </row>
    <row r="1276" spans="1:10" x14ac:dyDescent="0.25">
      <c r="A1276" s="1" t="s">
        <v>187</v>
      </c>
      <c r="B1276" s="1">
        <v>13.9696</v>
      </c>
      <c r="C1276" s="1" t="s">
        <v>146</v>
      </c>
      <c r="D1276" s="1" t="s">
        <v>131</v>
      </c>
      <c r="E1276" s="1" t="s">
        <v>121</v>
      </c>
      <c r="F1276" s="1" t="s">
        <v>52</v>
      </c>
      <c r="G1276" s="1" t="s">
        <v>122</v>
      </c>
      <c r="H1276" s="1" t="s">
        <v>123</v>
      </c>
      <c r="I1276" s="1" t="s">
        <v>124</v>
      </c>
      <c r="J1276" s="1" t="s">
        <v>125</v>
      </c>
    </row>
    <row r="1277" spans="1:10" x14ac:dyDescent="0.25">
      <c r="A1277" s="1" t="s">
        <v>184</v>
      </c>
      <c r="B1277" s="1">
        <v>14.0624</v>
      </c>
      <c r="C1277" s="1" t="s">
        <v>161</v>
      </c>
      <c r="D1277" s="1" t="s">
        <v>131</v>
      </c>
      <c r="E1277" s="1" t="s">
        <v>121</v>
      </c>
      <c r="F1277" s="1" t="s">
        <v>52</v>
      </c>
      <c r="G1277" s="1" t="s">
        <v>122</v>
      </c>
      <c r="H1277" s="1" t="s">
        <v>123</v>
      </c>
      <c r="I1277" s="1" t="s">
        <v>124</v>
      </c>
      <c r="J1277" s="1" t="s">
        <v>125</v>
      </c>
    </row>
    <row r="1278" spans="1:10" x14ac:dyDescent="0.25">
      <c r="A1278" s="1" t="s">
        <v>183</v>
      </c>
      <c r="B1278" s="1">
        <v>14.122400000000001</v>
      </c>
      <c r="C1278" s="1" t="s">
        <v>157</v>
      </c>
      <c r="D1278" s="1" t="s">
        <v>138</v>
      </c>
      <c r="E1278" s="1" t="s">
        <v>121</v>
      </c>
      <c r="F1278" s="1" t="s">
        <v>87</v>
      </c>
      <c r="G1278" s="1" t="s">
        <v>122</v>
      </c>
      <c r="H1278" s="1" t="s">
        <v>123</v>
      </c>
      <c r="I1278" s="1" t="s">
        <v>124</v>
      </c>
      <c r="J1278" s="1" t="s">
        <v>125</v>
      </c>
    </row>
    <row r="1279" spans="1:10" x14ac:dyDescent="0.25">
      <c r="A1279" s="1" t="s">
        <v>187</v>
      </c>
      <c r="B1279" s="1">
        <v>14.1517</v>
      </c>
      <c r="C1279" s="1" t="s">
        <v>147</v>
      </c>
      <c r="D1279" s="1" t="s">
        <v>142</v>
      </c>
      <c r="E1279" s="1" t="s">
        <v>121</v>
      </c>
      <c r="F1279" s="1" t="s">
        <v>45</v>
      </c>
      <c r="G1279" s="1" t="s">
        <v>122</v>
      </c>
      <c r="H1279" s="1" t="s">
        <v>123</v>
      </c>
      <c r="I1279" s="1" t="s">
        <v>124</v>
      </c>
      <c r="J1279" s="1" t="s">
        <v>125</v>
      </c>
    </row>
    <row r="1280" spans="1:10" x14ac:dyDescent="0.25">
      <c r="A1280" s="1" t="s">
        <v>183</v>
      </c>
      <c r="B1280" s="1">
        <v>14.1958</v>
      </c>
      <c r="C1280" s="1" t="s">
        <v>177</v>
      </c>
      <c r="D1280" s="1" t="s">
        <v>142</v>
      </c>
      <c r="E1280" s="1" t="s">
        <v>121</v>
      </c>
      <c r="F1280" s="1" t="s">
        <v>45</v>
      </c>
      <c r="G1280" s="1" t="s">
        <v>122</v>
      </c>
      <c r="H1280" s="1" t="s">
        <v>123</v>
      </c>
      <c r="I1280" s="1" t="s">
        <v>124</v>
      </c>
      <c r="J1280" s="1" t="s">
        <v>125</v>
      </c>
    </row>
    <row r="1281" spans="1:10" x14ac:dyDescent="0.25">
      <c r="A1281" s="1" t="s">
        <v>181</v>
      </c>
      <c r="B1281" s="1">
        <v>14.216699999999999</v>
      </c>
      <c r="C1281" s="1" t="s">
        <v>157</v>
      </c>
      <c r="D1281" s="1" t="s">
        <v>142</v>
      </c>
      <c r="E1281" s="1" t="s">
        <v>121</v>
      </c>
      <c r="F1281" s="1" t="s">
        <v>45</v>
      </c>
      <c r="G1281" s="1" t="s">
        <v>122</v>
      </c>
      <c r="H1281" s="1" t="s">
        <v>123</v>
      </c>
      <c r="I1281" s="1" t="s">
        <v>124</v>
      </c>
      <c r="J1281" s="1" t="s">
        <v>125</v>
      </c>
    </row>
    <row r="1282" spans="1:10" x14ac:dyDescent="0.25">
      <c r="A1282" s="1" t="s">
        <v>193</v>
      </c>
      <c r="B1282" s="1">
        <v>14.249599999999999</v>
      </c>
      <c r="C1282" s="1" t="s">
        <v>149</v>
      </c>
      <c r="D1282" s="1" t="s">
        <v>142</v>
      </c>
      <c r="E1282" s="1" t="s">
        <v>121</v>
      </c>
      <c r="F1282" s="1" t="s">
        <v>45</v>
      </c>
      <c r="G1282" s="1" t="s">
        <v>122</v>
      </c>
      <c r="H1282" s="1" t="s">
        <v>123</v>
      </c>
      <c r="I1282" s="1" t="s">
        <v>124</v>
      </c>
      <c r="J1282" s="1" t="s">
        <v>125</v>
      </c>
    </row>
    <row r="1283" spans="1:10" x14ac:dyDescent="0.25">
      <c r="A1283" s="1" t="s">
        <v>188</v>
      </c>
      <c r="B1283" s="1">
        <v>14.3032</v>
      </c>
      <c r="C1283" s="1" t="s">
        <v>145</v>
      </c>
      <c r="D1283" s="1" t="s">
        <v>162</v>
      </c>
      <c r="E1283" s="1" t="s">
        <v>121</v>
      </c>
      <c r="F1283" s="1" t="s">
        <v>47</v>
      </c>
      <c r="G1283" s="1" t="s">
        <v>122</v>
      </c>
      <c r="H1283" s="1" t="s">
        <v>123</v>
      </c>
      <c r="I1283" s="1" t="s">
        <v>124</v>
      </c>
      <c r="J1283" s="1" t="s">
        <v>125</v>
      </c>
    </row>
    <row r="1284" spans="1:10" x14ac:dyDescent="0.25">
      <c r="A1284" s="1" t="s">
        <v>187</v>
      </c>
      <c r="B1284" s="1">
        <v>14.3521</v>
      </c>
      <c r="C1284" s="1" t="s">
        <v>130</v>
      </c>
      <c r="D1284" s="1" t="s">
        <v>131</v>
      </c>
      <c r="E1284" s="1" t="s">
        <v>121</v>
      </c>
      <c r="F1284" s="1" t="s">
        <v>52</v>
      </c>
      <c r="G1284" s="1" t="s">
        <v>122</v>
      </c>
      <c r="H1284" s="1" t="s">
        <v>123</v>
      </c>
      <c r="I1284" s="1" t="s">
        <v>124</v>
      </c>
      <c r="J1284" s="1" t="s">
        <v>125</v>
      </c>
    </row>
    <row r="1285" spans="1:10" x14ac:dyDescent="0.25">
      <c r="A1285" s="1" t="s">
        <v>187</v>
      </c>
      <c r="B1285" s="1">
        <v>14.3521</v>
      </c>
      <c r="C1285" s="1" t="s">
        <v>164</v>
      </c>
      <c r="D1285" s="1" t="s">
        <v>131</v>
      </c>
      <c r="E1285" s="1" t="s">
        <v>121</v>
      </c>
      <c r="F1285" s="1" t="s">
        <v>52</v>
      </c>
      <c r="G1285" s="1" t="s">
        <v>122</v>
      </c>
      <c r="H1285" s="1" t="s">
        <v>123</v>
      </c>
      <c r="I1285" s="1" t="s">
        <v>124</v>
      </c>
      <c r="J1285" s="1" t="s">
        <v>125</v>
      </c>
    </row>
    <row r="1286" spans="1:10" x14ac:dyDescent="0.25">
      <c r="A1286" s="1" t="s">
        <v>187</v>
      </c>
      <c r="B1286" s="1">
        <v>14.443099999999999</v>
      </c>
      <c r="C1286" s="1" t="s">
        <v>136</v>
      </c>
      <c r="D1286" s="1" t="s">
        <v>131</v>
      </c>
      <c r="E1286" s="1" t="s">
        <v>121</v>
      </c>
      <c r="F1286" s="1" t="s">
        <v>52</v>
      </c>
      <c r="G1286" s="1" t="s">
        <v>122</v>
      </c>
      <c r="H1286" s="1" t="s">
        <v>123</v>
      </c>
      <c r="I1286" s="1" t="s">
        <v>124</v>
      </c>
      <c r="J1286" s="1" t="s">
        <v>125</v>
      </c>
    </row>
    <row r="1287" spans="1:10" x14ac:dyDescent="0.25">
      <c r="A1287" s="1" t="s">
        <v>187</v>
      </c>
      <c r="B1287" s="1">
        <v>14.443099999999999</v>
      </c>
      <c r="C1287" s="1" t="s">
        <v>165</v>
      </c>
      <c r="D1287" s="1" t="s">
        <v>131</v>
      </c>
      <c r="E1287" s="1" t="s">
        <v>121</v>
      </c>
      <c r="F1287" s="1" t="s">
        <v>52</v>
      </c>
      <c r="G1287" s="1" t="s">
        <v>122</v>
      </c>
      <c r="H1287" s="1" t="s">
        <v>123</v>
      </c>
      <c r="I1287" s="1" t="s">
        <v>124</v>
      </c>
      <c r="J1287" s="1" t="s">
        <v>125</v>
      </c>
    </row>
    <row r="1288" spans="1:10" x14ac:dyDescent="0.25">
      <c r="A1288" s="1" t="s">
        <v>181</v>
      </c>
      <c r="B1288" s="1">
        <v>14.4817</v>
      </c>
      <c r="C1288" s="1" t="s">
        <v>155</v>
      </c>
      <c r="D1288" s="1" t="s">
        <v>142</v>
      </c>
      <c r="E1288" s="1" t="s">
        <v>121</v>
      </c>
      <c r="F1288" s="1" t="s">
        <v>45</v>
      </c>
      <c r="G1288" s="1" t="s">
        <v>122</v>
      </c>
      <c r="H1288" s="1" t="s">
        <v>123</v>
      </c>
      <c r="I1288" s="1" t="s">
        <v>124</v>
      </c>
      <c r="J1288" s="1" t="s">
        <v>125</v>
      </c>
    </row>
    <row r="1289" spans="1:10" x14ac:dyDescent="0.25">
      <c r="A1289" s="1" t="s">
        <v>183</v>
      </c>
      <c r="B1289" s="1">
        <v>14.4947</v>
      </c>
      <c r="C1289" s="1" t="s">
        <v>146</v>
      </c>
      <c r="D1289" s="1" t="s">
        <v>138</v>
      </c>
      <c r="E1289" s="1" t="s">
        <v>121</v>
      </c>
      <c r="F1289" s="1" t="s">
        <v>87</v>
      </c>
      <c r="G1289" s="1" t="s">
        <v>122</v>
      </c>
      <c r="H1289" s="1" t="s">
        <v>123</v>
      </c>
      <c r="I1289" s="1" t="s">
        <v>124</v>
      </c>
      <c r="J1289" s="1" t="s">
        <v>125</v>
      </c>
    </row>
    <row r="1290" spans="1:10" x14ac:dyDescent="0.25">
      <c r="A1290" s="1" t="s">
        <v>183</v>
      </c>
      <c r="B1290" s="1">
        <v>14.5082</v>
      </c>
      <c r="C1290" s="1" t="s">
        <v>155</v>
      </c>
      <c r="D1290" s="1" t="s">
        <v>138</v>
      </c>
      <c r="E1290" s="1" t="s">
        <v>121</v>
      </c>
      <c r="F1290" s="1" t="s">
        <v>87</v>
      </c>
      <c r="G1290" s="1" t="s">
        <v>122</v>
      </c>
      <c r="H1290" s="1" t="s">
        <v>123</v>
      </c>
      <c r="I1290" s="1" t="s">
        <v>124</v>
      </c>
      <c r="J1290" s="1" t="s">
        <v>125</v>
      </c>
    </row>
    <row r="1291" spans="1:10" x14ac:dyDescent="0.25">
      <c r="A1291" s="1" t="s">
        <v>187</v>
      </c>
      <c r="B1291" s="1">
        <v>14.579700000000001</v>
      </c>
      <c r="C1291" s="1" t="s">
        <v>161</v>
      </c>
      <c r="D1291" s="1" t="s">
        <v>131</v>
      </c>
      <c r="E1291" s="1" t="s">
        <v>121</v>
      </c>
      <c r="F1291" s="1" t="s">
        <v>52</v>
      </c>
      <c r="G1291" s="1" t="s">
        <v>122</v>
      </c>
      <c r="H1291" s="1" t="s">
        <v>123</v>
      </c>
      <c r="I1291" s="1" t="s">
        <v>124</v>
      </c>
      <c r="J1291" s="1" t="s">
        <v>125</v>
      </c>
    </row>
    <row r="1292" spans="1:10" x14ac:dyDescent="0.25">
      <c r="A1292" s="1" t="s">
        <v>118</v>
      </c>
      <c r="B1292" s="1">
        <v>14.58</v>
      </c>
      <c r="C1292" s="1" t="s">
        <v>119</v>
      </c>
      <c r="D1292" s="1" t="s">
        <v>131</v>
      </c>
      <c r="E1292" s="1" t="s">
        <v>121</v>
      </c>
      <c r="F1292" s="1" t="s">
        <v>52</v>
      </c>
      <c r="G1292" s="1" t="s">
        <v>122</v>
      </c>
      <c r="H1292" s="1" t="s">
        <v>123</v>
      </c>
      <c r="I1292" s="1" t="s">
        <v>124</v>
      </c>
      <c r="J1292" s="1" t="s">
        <v>125</v>
      </c>
    </row>
    <row r="1293" spans="1:10" x14ac:dyDescent="0.25">
      <c r="A1293" s="1" t="s">
        <v>181</v>
      </c>
      <c r="B1293" s="1">
        <v>14.6051</v>
      </c>
      <c r="C1293" s="1" t="s">
        <v>172</v>
      </c>
      <c r="D1293" s="1" t="s">
        <v>142</v>
      </c>
      <c r="E1293" s="1" t="s">
        <v>121</v>
      </c>
      <c r="F1293" s="1" t="s">
        <v>45</v>
      </c>
      <c r="G1293" s="1" t="s">
        <v>122</v>
      </c>
      <c r="H1293" s="1" t="s">
        <v>123</v>
      </c>
      <c r="I1293" s="1" t="s">
        <v>124</v>
      </c>
      <c r="J1293" s="1" t="s">
        <v>125</v>
      </c>
    </row>
    <row r="1294" spans="1:10" x14ac:dyDescent="0.25">
      <c r="A1294" s="1" t="s">
        <v>183</v>
      </c>
      <c r="B1294" s="1">
        <v>14.754899999999999</v>
      </c>
      <c r="C1294" s="1" t="s">
        <v>168</v>
      </c>
      <c r="D1294" s="1" t="s">
        <v>142</v>
      </c>
      <c r="E1294" s="1" t="s">
        <v>121</v>
      </c>
      <c r="F1294" s="1" t="s">
        <v>45</v>
      </c>
      <c r="G1294" s="1" t="s">
        <v>122</v>
      </c>
      <c r="H1294" s="1" t="s">
        <v>123</v>
      </c>
      <c r="I1294" s="1" t="s">
        <v>124</v>
      </c>
      <c r="J1294" s="1" t="s">
        <v>125</v>
      </c>
    </row>
    <row r="1295" spans="1:10" x14ac:dyDescent="0.25">
      <c r="A1295" s="1" t="s">
        <v>181</v>
      </c>
      <c r="B1295" s="1">
        <v>14.770799999999999</v>
      </c>
      <c r="C1295" s="1" t="s">
        <v>154</v>
      </c>
      <c r="D1295" s="1" t="s">
        <v>142</v>
      </c>
      <c r="E1295" s="1" t="s">
        <v>121</v>
      </c>
      <c r="F1295" s="1" t="s">
        <v>45</v>
      </c>
      <c r="G1295" s="1" t="s">
        <v>122</v>
      </c>
      <c r="H1295" s="1" t="s">
        <v>123</v>
      </c>
      <c r="I1295" s="1" t="s">
        <v>124</v>
      </c>
      <c r="J1295" s="1" t="s">
        <v>125</v>
      </c>
    </row>
    <row r="1296" spans="1:10" x14ac:dyDescent="0.25">
      <c r="A1296" s="1" t="s">
        <v>181</v>
      </c>
      <c r="B1296" s="1">
        <v>14.770799999999999</v>
      </c>
      <c r="C1296" s="1" t="s">
        <v>169</v>
      </c>
      <c r="D1296" s="1" t="s">
        <v>142</v>
      </c>
      <c r="E1296" s="1" t="s">
        <v>121</v>
      </c>
      <c r="F1296" s="1" t="s">
        <v>45</v>
      </c>
      <c r="G1296" s="1" t="s">
        <v>122</v>
      </c>
      <c r="H1296" s="1" t="s">
        <v>123</v>
      </c>
      <c r="I1296" s="1" t="s">
        <v>124</v>
      </c>
      <c r="J1296" s="1" t="s">
        <v>125</v>
      </c>
    </row>
    <row r="1297" spans="1:10" x14ac:dyDescent="0.25">
      <c r="A1297" s="1" t="s">
        <v>183</v>
      </c>
      <c r="B1297" s="1">
        <v>14.875</v>
      </c>
      <c r="C1297" s="1" t="s">
        <v>128</v>
      </c>
      <c r="D1297" s="1" t="s">
        <v>142</v>
      </c>
      <c r="E1297" s="1" t="s">
        <v>121</v>
      </c>
      <c r="F1297" s="1" t="s">
        <v>45</v>
      </c>
      <c r="G1297" s="1" t="s">
        <v>122</v>
      </c>
      <c r="H1297" s="1" t="s">
        <v>123</v>
      </c>
      <c r="I1297" s="1" t="s">
        <v>124</v>
      </c>
      <c r="J1297" s="1" t="s">
        <v>125</v>
      </c>
    </row>
    <row r="1298" spans="1:10" x14ac:dyDescent="0.25">
      <c r="A1298" s="1" t="s">
        <v>183</v>
      </c>
      <c r="B1298" s="1">
        <v>14.8886</v>
      </c>
      <c r="C1298" s="1" t="s">
        <v>164</v>
      </c>
      <c r="D1298" s="1" t="s">
        <v>138</v>
      </c>
      <c r="E1298" s="1" t="s">
        <v>121</v>
      </c>
      <c r="F1298" s="1" t="s">
        <v>87</v>
      </c>
      <c r="G1298" s="1" t="s">
        <v>122</v>
      </c>
      <c r="H1298" s="1" t="s">
        <v>123</v>
      </c>
      <c r="I1298" s="1" t="s">
        <v>124</v>
      </c>
      <c r="J1298" s="1" t="s">
        <v>125</v>
      </c>
    </row>
    <row r="1299" spans="1:10" x14ac:dyDescent="0.25">
      <c r="A1299" s="1" t="s">
        <v>183</v>
      </c>
      <c r="B1299" s="1">
        <v>14.8886</v>
      </c>
      <c r="C1299" s="1" t="s">
        <v>130</v>
      </c>
      <c r="D1299" s="1" t="s">
        <v>138</v>
      </c>
      <c r="E1299" s="1" t="s">
        <v>121</v>
      </c>
      <c r="F1299" s="1" t="s">
        <v>87</v>
      </c>
      <c r="G1299" s="1" t="s">
        <v>122</v>
      </c>
      <c r="H1299" s="1" t="s">
        <v>123</v>
      </c>
      <c r="I1299" s="1" t="s">
        <v>124</v>
      </c>
      <c r="J1299" s="1" t="s">
        <v>125</v>
      </c>
    </row>
    <row r="1300" spans="1:10" x14ac:dyDescent="0.25">
      <c r="A1300" s="1" t="s">
        <v>188</v>
      </c>
      <c r="B1300" s="1">
        <v>14.9024</v>
      </c>
      <c r="C1300" s="1" t="s">
        <v>139</v>
      </c>
      <c r="D1300" s="1" t="s">
        <v>131</v>
      </c>
      <c r="E1300" s="1" t="s">
        <v>121</v>
      </c>
      <c r="F1300" s="1" t="s">
        <v>52</v>
      </c>
      <c r="G1300" s="1" t="s">
        <v>122</v>
      </c>
      <c r="H1300" s="1" t="s">
        <v>123</v>
      </c>
      <c r="I1300" s="1" t="s">
        <v>124</v>
      </c>
      <c r="J1300" s="1" t="s">
        <v>125</v>
      </c>
    </row>
    <row r="1301" spans="1:10" x14ac:dyDescent="0.25">
      <c r="A1301" s="1" t="s">
        <v>118</v>
      </c>
      <c r="B1301" s="1">
        <v>14.94</v>
      </c>
      <c r="C1301" s="1" t="s">
        <v>157</v>
      </c>
      <c r="D1301" s="1" t="s">
        <v>131</v>
      </c>
      <c r="E1301" s="1" t="s">
        <v>121</v>
      </c>
      <c r="F1301" s="1" t="s">
        <v>52</v>
      </c>
      <c r="G1301" s="1" t="s">
        <v>122</v>
      </c>
      <c r="H1301" s="1" t="s">
        <v>123</v>
      </c>
      <c r="I1301" s="1" t="s">
        <v>124</v>
      </c>
      <c r="J1301" s="1" t="s">
        <v>125</v>
      </c>
    </row>
    <row r="1302" spans="1:10" x14ac:dyDescent="0.25">
      <c r="A1302" s="1" t="s">
        <v>183</v>
      </c>
      <c r="B1302" s="1">
        <v>14.9701</v>
      </c>
      <c r="C1302" s="1" t="s">
        <v>136</v>
      </c>
      <c r="D1302" s="1" t="s">
        <v>138</v>
      </c>
      <c r="E1302" s="1" t="s">
        <v>121</v>
      </c>
      <c r="F1302" s="1" t="s">
        <v>87</v>
      </c>
      <c r="G1302" s="1" t="s">
        <v>122</v>
      </c>
      <c r="H1302" s="1" t="s">
        <v>123</v>
      </c>
      <c r="I1302" s="1" t="s">
        <v>124</v>
      </c>
      <c r="J1302" s="1" t="s">
        <v>125</v>
      </c>
    </row>
    <row r="1303" spans="1:10" x14ac:dyDescent="0.25">
      <c r="A1303" s="1" t="s">
        <v>183</v>
      </c>
      <c r="B1303" s="1">
        <v>14.997299999999999</v>
      </c>
      <c r="C1303" s="1" t="s">
        <v>141</v>
      </c>
      <c r="D1303" s="1" t="s">
        <v>142</v>
      </c>
      <c r="E1303" s="1" t="s">
        <v>121</v>
      </c>
      <c r="F1303" s="1" t="s">
        <v>45</v>
      </c>
      <c r="G1303" s="1" t="s">
        <v>122</v>
      </c>
      <c r="H1303" s="1" t="s">
        <v>123</v>
      </c>
      <c r="I1303" s="1" t="s">
        <v>124</v>
      </c>
      <c r="J1303" s="1" t="s">
        <v>125</v>
      </c>
    </row>
    <row r="1304" spans="1:10" x14ac:dyDescent="0.25">
      <c r="A1304" s="1" t="s">
        <v>183</v>
      </c>
      <c r="B1304" s="1">
        <v>14.997299999999999</v>
      </c>
      <c r="C1304" s="1" t="s">
        <v>165</v>
      </c>
      <c r="D1304" s="1" t="s">
        <v>138</v>
      </c>
      <c r="E1304" s="1" t="s">
        <v>121</v>
      </c>
      <c r="F1304" s="1" t="s">
        <v>87</v>
      </c>
      <c r="G1304" s="1" t="s">
        <v>122</v>
      </c>
      <c r="H1304" s="1" t="s">
        <v>123</v>
      </c>
      <c r="I1304" s="1" t="s">
        <v>124</v>
      </c>
      <c r="J1304" s="1" t="s">
        <v>125</v>
      </c>
    </row>
    <row r="1305" spans="1:10" x14ac:dyDescent="0.25">
      <c r="A1305" s="1" t="s">
        <v>193</v>
      </c>
      <c r="B1305" s="1">
        <v>14.999599999999999</v>
      </c>
      <c r="C1305" s="1" t="s">
        <v>143</v>
      </c>
      <c r="D1305" s="1" t="s">
        <v>138</v>
      </c>
      <c r="E1305" s="1" t="s">
        <v>121</v>
      </c>
      <c r="F1305" s="1" t="s">
        <v>87</v>
      </c>
      <c r="G1305" s="1" t="s">
        <v>122</v>
      </c>
      <c r="H1305" s="1" t="s">
        <v>123</v>
      </c>
      <c r="I1305" s="1" t="s">
        <v>124</v>
      </c>
      <c r="J1305" s="1" t="s">
        <v>125</v>
      </c>
    </row>
    <row r="1306" spans="1:10" x14ac:dyDescent="0.25">
      <c r="A1306" s="1" t="s">
        <v>193</v>
      </c>
      <c r="B1306" s="1">
        <v>14.999599999999999</v>
      </c>
      <c r="C1306" s="1" t="s">
        <v>156</v>
      </c>
      <c r="D1306" s="1" t="s">
        <v>138</v>
      </c>
      <c r="E1306" s="1" t="s">
        <v>121</v>
      </c>
      <c r="F1306" s="1" t="s">
        <v>87</v>
      </c>
      <c r="G1306" s="1" t="s">
        <v>122</v>
      </c>
      <c r="H1306" s="1" t="s">
        <v>123</v>
      </c>
      <c r="I1306" s="1" t="s">
        <v>124</v>
      </c>
      <c r="J1306" s="1" t="s">
        <v>125</v>
      </c>
    </row>
    <row r="1307" spans="1:10" x14ac:dyDescent="0.25">
      <c r="A1307" s="1" t="s">
        <v>193</v>
      </c>
      <c r="B1307" s="1">
        <v>14.999599999999999</v>
      </c>
      <c r="C1307" s="1" t="s">
        <v>145</v>
      </c>
      <c r="D1307" s="1" t="s">
        <v>138</v>
      </c>
      <c r="E1307" s="1" t="s">
        <v>121</v>
      </c>
      <c r="F1307" s="1" t="s">
        <v>87</v>
      </c>
      <c r="G1307" s="1" t="s">
        <v>122</v>
      </c>
      <c r="H1307" s="1" t="s">
        <v>123</v>
      </c>
      <c r="I1307" s="1" t="s">
        <v>124</v>
      </c>
      <c r="J1307" s="1" t="s">
        <v>125</v>
      </c>
    </row>
    <row r="1308" spans="1:10" x14ac:dyDescent="0.25">
      <c r="A1308" s="1" t="s">
        <v>193</v>
      </c>
      <c r="B1308" s="1">
        <v>14.999599999999999</v>
      </c>
      <c r="C1308" s="1" t="s">
        <v>144</v>
      </c>
      <c r="D1308" s="1" t="s">
        <v>138</v>
      </c>
      <c r="E1308" s="1" t="s">
        <v>121</v>
      </c>
      <c r="F1308" s="1" t="s">
        <v>87</v>
      </c>
      <c r="G1308" s="1" t="s">
        <v>122</v>
      </c>
      <c r="H1308" s="1" t="s">
        <v>123</v>
      </c>
      <c r="I1308" s="1" t="s">
        <v>124</v>
      </c>
      <c r="J1308" s="1" t="s">
        <v>125</v>
      </c>
    </row>
    <row r="1309" spans="1:10" x14ac:dyDescent="0.25">
      <c r="A1309" s="1" t="s">
        <v>193</v>
      </c>
      <c r="B1309" s="1">
        <v>14.999599999999999</v>
      </c>
      <c r="C1309" s="1" t="s">
        <v>140</v>
      </c>
      <c r="D1309" s="1" t="s">
        <v>138</v>
      </c>
      <c r="E1309" s="1" t="s">
        <v>121</v>
      </c>
      <c r="F1309" s="1" t="s">
        <v>87</v>
      </c>
      <c r="G1309" s="1" t="s">
        <v>122</v>
      </c>
      <c r="H1309" s="1" t="s">
        <v>123</v>
      </c>
      <c r="I1309" s="1" t="s">
        <v>124</v>
      </c>
      <c r="J1309" s="1" t="s">
        <v>125</v>
      </c>
    </row>
    <row r="1310" spans="1:10" x14ac:dyDescent="0.25">
      <c r="A1310" s="1" t="s">
        <v>193</v>
      </c>
      <c r="B1310" s="1">
        <v>15.019600000000001</v>
      </c>
      <c r="C1310" s="1" t="s">
        <v>176</v>
      </c>
      <c r="D1310" s="1" t="s">
        <v>142</v>
      </c>
      <c r="E1310" s="1" t="s">
        <v>121</v>
      </c>
      <c r="F1310" s="1" t="s">
        <v>45</v>
      </c>
      <c r="G1310" s="1" t="s">
        <v>122</v>
      </c>
      <c r="H1310" s="1" t="s">
        <v>123</v>
      </c>
      <c r="I1310" s="1" t="s">
        <v>124</v>
      </c>
      <c r="J1310" s="1" t="s">
        <v>125</v>
      </c>
    </row>
    <row r="1311" spans="1:10" x14ac:dyDescent="0.25">
      <c r="A1311" s="1" t="s">
        <v>184</v>
      </c>
      <c r="B1311" s="1">
        <v>15.0198</v>
      </c>
      <c r="C1311" s="1" t="s">
        <v>147</v>
      </c>
      <c r="D1311" s="1" t="s">
        <v>138</v>
      </c>
      <c r="E1311" s="1" t="s">
        <v>121</v>
      </c>
      <c r="F1311" s="1" t="s">
        <v>87</v>
      </c>
      <c r="G1311" s="1" t="s">
        <v>122</v>
      </c>
      <c r="H1311" s="1" t="s">
        <v>123</v>
      </c>
      <c r="I1311" s="1" t="s">
        <v>124</v>
      </c>
      <c r="J1311" s="1" t="s">
        <v>125</v>
      </c>
    </row>
    <row r="1312" spans="1:10" x14ac:dyDescent="0.25">
      <c r="A1312" s="1" t="s">
        <v>193</v>
      </c>
      <c r="B1312" s="1">
        <v>15.0322</v>
      </c>
      <c r="C1312" s="1" t="s">
        <v>158</v>
      </c>
      <c r="D1312" s="1" t="s">
        <v>142</v>
      </c>
      <c r="E1312" s="1" t="s">
        <v>121</v>
      </c>
      <c r="F1312" s="1" t="s">
        <v>45</v>
      </c>
      <c r="G1312" s="1" t="s">
        <v>122</v>
      </c>
      <c r="H1312" s="1" t="s">
        <v>123</v>
      </c>
      <c r="I1312" s="1" t="s">
        <v>124</v>
      </c>
      <c r="J1312" s="1" t="s">
        <v>125</v>
      </c>
    </row>
    <row r="1313" spans="1:10" x14ac:dyDescent="0.25">
      <c r="A1313" s="1" t="s">
        <v>193</v>
      </c>
      <c r="B1313" s="1">
        <v>15.0322</v>
      </c>
      <c r="C1313" s="1" t="s">
        <v>119</v>
      </c>
      <c r="D1313" s="1" t="s">
        <v>142</v>
      </c>
      <c r="E1313" s="1" t="s">
        <v>121</v>
      </c>
      <c r="F1313" s="1" t="s">
        <v>45</v>
      </c>
      <c r="G1313" s="1" t="s">
        <v>122</v>
      </c>
      <c r="H1313" s="1" t="s">
        <v>123</v>
      </c>
      <c r="I1313" s="1" t="s">
        <v>124</v>
      </c>
      <c r="J1313" s="1" t="s">
        <v>125</v>
      </c>
    </row>
    <row r="1314" spans="1:10" x14ac:dyDescent="0.25">
      <c r="A1314" s="1" t="s">
        <v>181</v>
      </c>
      <c r="B1314" s="1">
        <v>15.087</v>
      </c>
      <c r="C1314" s="1" t="s">
        <v>180</v>
      </c>
      <c r="D1314" s="1" t="s">
        <v>142</v>
      </c>
      <c r="E1314" s="1" t="s">
        <v>121</v>
      </c>
      <c r="F1314" s="1" t="s">
        <v>45</v>
      </c>
      <c r="G1314" s="1" t="s">
        <v>122</v>
      </c>
      <c r="H1314" s="1" t="s">
        <v>123</v>
      </c>
      <c r="I1314" s="1" t="s">
        <v>124</v>
      </c>
      <c r="J1314" s="1" t="s">
        <v>125</v>
      </c>
    </row>
    <row r="1315" spans="1:10" x14ac:dyDescent="0.25">
      <c r="A1315" s="1" t="s">
        <v>181</v>
      </c>
      <c r="B1315" s="1">
        <v>15.087</v>
      </c>
      <c r="C1315" s="1" t="s">
        <v>136</v>
      </c>
      <c r="D1315" s="1" t="s">
        <v>142</v>
      </c>
      <c r="E1315" s="1" t="s">
        <v>121</v>
      </c>
      <c r="F1315" s="1" t="s">
        <v>45</v>
      </c>
      <c r="G1315" s="1" t="s">
        <v>122</v>
      </c>
      <c r="H1315" s="1" t="s">
        <v>123</v>
      </c>
      <c r="I1315" s="1" t="s">
        <v>124</v>
      </c>
      <c r="J1315" s="1" t="s">
        <v>125</v>
      </c>
    </row>
    <row r="1316" spans="1:10" x14ac:dyDescent="0.25">
      <c r="A1316" s="1" t="s">
        <v>181</v>
      </c>
      <c r="B1316" s="1">
        <v>15.0969</v>
      </c>
      <c r="C1316" s="1" t="s">
        <v>165</v>
      </c>
      <c r="D1316" s="1" t="s">
        <v>142</v>
      </c>
      <c r="E1316" s="1" t="s">
        <v>121</v>
      </c>
      <c r="F1316" s="1" t="s">
        <v>45</v>
      </c>
      <c r="G1316" s="1" t="s">
        <v>122</v>
      </c>
      <c r="H1316" s="1" t="s">
        <v>123</v>
      </c>
      <c r="I1316" s="1" t="s">
        <v>124</v>
      </c>
      <c r="J1316" s="1" t="s">
        <v>125</v>
      </c>
    </row>
    <row r="1317" spans="1:10" x14ac:dyDescent="0.25">
      <c r="A1317" s="1" t="s">
        <v>183</v>
      </c>
      <c r="B1317" s="1">
        <v>15.133100000000001</v>
      </c>
      <c r="C1317" s="1" t="s">
        <v>161</v>
      </c>
      <c r="D1317" s="1" t="s">
        <v>138</v>
      </c>
      <c r="E1317" s="1" t="s">
        <v>121</v>
      </c>
      <c r="F1317" s="1" t="s">
        <v>87</v>
      </c>
      <c r="G1317" s="1" t="s">
        <v>122</v>
      </c>
      <c r="H1317" s="1" t="s">
        <v>123</v>
      </c>
      <c r="I1317" s="1" t="s">
        <v>124</v>
      </c>
      <c r="J1317" s="1" t="s">
        <v>125</v>
      </c>
    </row>
    <row r="1318" spans="1:10" x14ac:dyDescent="0.25">
      <c r="A1318" s="1" t="s">
        <v>181</v>
      </c>
      <c r="B1318" s="1">
        <v>15.2226</v>
      </c>
      <c r="C1318" s="1" t="s">
        <v>153</v>
      </c>
      <c r="D1318" s="1" t="s">
        <v>142</v>
      </c>
      <c r="E1318" s="1" t="s">
        <v>121</v>
      </c>
      <c r="F1318" s="1" t="s">
        <v>45</v>
      </c>
      <c r="G1318" s="1" t="s">
        <v>122</v>
      </c>
      <c r="H1318" s="1" t="s">
        <v>123</v>
      </c>
      <c r="I1318" s="1" t="s">
        <v>124</v>
      </c>
      <c r="J1318" s="1" t="s">
        <v>125</v>
      </c>
    </row>
    <row r="1319" spans="1:10" x14ac:dyDescent="0.25">
      <c r="A1319" s="1" t="s">
        <v>181</v>
      </c>
      <c r="B1319" s="1">
        <v>15.2676</v>
      </c>
      <c r="C1319" s="1" t="s">
        <v>171</v>
      </c>
      <c r="D1319" s="1" t="s">
        <v>138</v>
      </c>
      <c r="E1319" s="1" t="s">
        <v>121</v>
      </c>
      <c r="F1319" s="1" t="s">
        <v>87</v>
      </c>
      <c r="G1319" s="1" t="s">
        <v>122</v>
      </c>
      <c r="H1319" s="1" t="s">
        <v>123</v>
      </c>
      <c r="I1319" s="1" t="s">
        <v>124</v>
      </c>
      <c r="J1319" s="1" t="s">
        <v>125</v>
      </c>
    </row>
    <row r="1320" spans="1:10" x14ac:dyDescent="0.25">
      <c r="A1320" s="1" t="s">
        <v>181</v>
      </c>
      <c r="B1320" s="1">
        <v>15.2676</v>
      </c>
      <c r="C1320" s="1" t="s">
        <v>158</v>
      </c>
      <c r="D1320" s="1" t="s">
        <v>138</v>
      </c>
      <c r="E1320" s="1" t="s">
        <v>121</v>
      </c>
      <c r="F1320" s="1" t="s">
        <v>87</v>
      </c>
      <c r="G1320" s="1" t="s">
        <v>122</v>
      </c>
      <c r="H1320" s="1" t="s">
        <v>123</v>
      </c>
      <c r="I1320" s="1" t="s">
        <v>124</v>
      </c>
      <c r="J1320" s="1" t="s">
        <v>125</v>
      </c>
    </row>
    <row r="1321" spans="1:10" x14ac:dyDescent="0.25">
      <c r="A1321" s="1" t="s">
        <v>118</v>
      </c>
      <c r="B1321" s="1">
        <v>15.34</v>
      </c>
      <c r="C1321" s="1" t="s">
        <v>155</v>
      </c>
      <c r="D1321" s="1" t="s">
        <v>131</v>
      </c>
      <c r="E1321" s="1" t="s">
        <v>121</v>
      </c>
      <c r="F1321" s="1" t="s">
        <v>52</v>
      </c>
      <c r="G1321" s="1" t="s">
        <v>122</v>
      </c>
      <c r="H1321" s="1" t="s">
        <v>123</v>
      </c>
      <c r="I1321" s="1" t="s">
        <v>124</v>
      </c>
      <c r="J1321" s="1" t="s">
        <v>125</v>
      </c>
    </row>
    <row r="1322" spans="1:10" x14ac:dyDescent="0.25">
      <c r="A1322" s="1" t="s">
        <v>118</v>
      </c>
      <c r="B1322" s="1">
        <v>15.34</v>
      </c>
      <c r="C1322" s="1" t="s">
        <v>146</v>
      </c>
      <c r="D1322" s="1" t="s">
        <v>131</v>
      </c>
      <c r="E1322" s="1" t="s">
        <v>121</v>
      </c>
      <c r="F1322" s="1" t="s">
        <v>52</v>
      </c>
      <c r="G1322" s="1" t="s">
        <v>122</v>
      </c>
      <c r="H1322" s="1" t="s">
        <v>123</v>
      </c>
      <c r="I1322" s="1" t="s">
        <v>124</v>
      </c>
      <c r="J1322" s="1" t="s">
        <v>125</v>
      </c>
    </row>
    <row r="1323" spans="1:10" x14ac:dyDescent="0.25">
      <c r="A1323" s="1" t="s">
        <v>193</v>
      </c>
      <c r="B1323" s="1">
        <v>15.3941</v>
      </c>
      <c r="C1323" s="1" t="s">
        <v>157</v>
      </c>
      <c r="D1323" s="1" t="s">
        <v>142</v>
      </c>
      <c r="E1323" s="1" t="s">
        <v>121</v>
      </c>
      <c r="F1323" s="1" t="s">
        <v>45</v>
      </c>
      <c r="G1323" s="1" t="s">
        <v>122</v>
      </c>
      <c r="H1323" s="1" t="s">
        <v>123</v>
      </c>
      <c r="I1323" s="1" t="s">
        <v>124</v>
      </c>
      <c r="J1323" s="1" t="s">
        <v>125</v>
      </c>
    </row>
    <row r="1324" spans="1:10" x14ac:dyDescent="0.25">
      <c r="A1324" s="1" t="s">
        <v>118</v>
      </c>
      <c r="B1324" s="1">
        <v>15.54</v>
      </c>
      <c r="C1324" s="1" t="s">
        <v>147</v>
      </c>
      <c r="D1324" s="1" t="s">
        <v>142</v>
      </c>
      <c r="E1324" s="1" t="s">
        <v>121</v>
      </c>
      <c r="F1324" s="1" t="s">
        <v>45</v>
      </c>
      <c r="G1324" s="1" t="s">
        <v>122</v>
      </c>
      <c r="H1324" s="1" t="s">
        <v>123</v>
      </c>
      <c r="I1324" s="1" t="s">
        <v>124</v>
      </c>
      <c r="J1324" s="1" t="s">
        <v>125</v>
      </c>
    </row>
    <row r="1325" spans="1:10" x14ac:dyDescent="0.25">
      <c r="A1325" s="1" t="s">
        <v>187</v>
      </c>
      <c r="B1325" s="1">
        <v>15.5724</v>
      </c>
      <c r="C1325" s="1" t="s">
        <v>147</v>
      </c>
      <c r="D1325" s="1" t="s">
        <v>138</v>
      </c>
      <c r="E1325" s="1" t="s">
        <v>121</v>
      </c>
      <c r="F1325" s="1" t="s">
        <v>87</v>
      </c>
      <c r="G1325" s="1" t="s">
        <v>122</v>
      </c>
      <c r="H1325" s="1" t="s">
        <v>123</v>
      </c>
      <c r="I1325" s="1" t="s">
        <v>124</v>
      </c>
      <c r="J1325" s="1" t="s">
        <v>125</v>
      </c>
    </row>
    <row r="1326" spans="1:10" x14ac:dyDescent="0.25">
      <c r="A1326" s="1" t="s">
        <v>183</v>
      </c>
      <c r="B1326" s="1">
        <v>15.622199999999999</v>
      </c>
      <c r="C1326" s="1" t="s">
        <v>173</v>
      </c>
      <c r="D1326" s="1" t="s">
        <v>138</v>
      </c>
      <c r="E1326" s="1" t="s">
        <v>121</v>
      </c>
      <c r="F1326" s="1" t="s">
        <v>87</v>
      </c>
      <c r="G1326" s="1" t="s">
        <v>122</v>
      </c>
      <c r="H1326" s="1" t="s">
        <v>123</v>
      </c>
      <c r="I1326" s="1" t="s">
        <v>124</v>
      </c>
      <c r="J1326" s="1" t="s">
        <v>125</v>
      </c>
    </row>
    <row r="1327" spans="1:10" x14ac:dyDescent="0.25">
      <c r="A1327" s="1" t="s">
        <v>181</v>
      </c>
      <c r="B1327" s="1">
        <v>15.6531</v>
      </c>
      <c r="C1327" s="1" t="s">
        <v>157</v>
      </c>
      <c r="D1327" s="1" t="s">
        <v>138</v>
      </c>
      <c r="E1327" s="1" t="s">
        <v>121</v>
      </c>
      <c r="F1327" s="1" t="s">
        <v>87</v>
      </c>
      <c r="G1327" s="1" t="s">
        <v>122</v>
      </c>
      <c r="H1327" s="1" t="s">
        <v>123</v>
      </c>
      <c r="I1327" s="1" t="s">
        <v>124</v>
      </c>
      <c r="J1327" s="1" t="s">
        <v>125</v>
      </c>
    </row>
    <row r="1328" spans="1:10" x14ac:dyDescent="0.25">
      <c r="A1328" s="1" t="s">
        <v>193</v>
      </c>
      <c r="B1328" s="1">
        <v>15.681100000000001</v>
      </c>
      <c r="C1328" s="1" t="s">
        <v>155</v>
      </c>
      <c r="D1328" s="1" t="s">
        <v>142</v>
      </c>
      <c r="E1328" s="1" t="s">
        <v>121</v>
      </c>
      <c r="F1328" s="1" t="s">
        <v>45</v>
      </c>
      <c r="G1328" s="1" t="s">
        <v>122</v>
      </c>
      <c r="H1328" s="1" t="s">
        <v>123</v>
      </c>
      <c r="I1328" s="1" t="s">
        <v>124</v>
      </c>
      <c r="J1328" s="1" t="s">
        <v>125</v>
      </c>
    </row>
    <row r="1329" spans="1:10" x14ac:dyDescent="0.25">
      <c r="A1329" s="1" t="s">
        <v>181</v>
      </c>
      <c r="B1329" s="1">
        <v>15.734400000000001</v>
      </c>
      <c r="C1329" s="1" t="s">
        <v>177</v>
      </c>
      <c r="D1329" s="1" t="s">
        <v>142</v>
      </c>
      <c r="E1329" s="1" t="s">
        <v>121</v>
      </c>
      <c r="F1329" s="1" t="s">
        <v>45</v>
      </c>
      <c r="G1329" s="1" t="s">
        <v>122</v>
      </c>
      <c r="H1329" s="1" t="s">
        <v>123</v>
      </c>
      <c r="I1329" s="1" t="s">
        <v>124</v>
      </c>
      <c r="J1329" s="1" t="s">
        <v>125</v>
      </c>
    </row>
    <row r="1330" spans="1:10" x14ac:dyDescent="0.25">
      <c r="A1330" s="1" t="s">
        <v>118</v>
      </c>
      <c r="B1330" s="1">
        <v>15.76</v>
      </c>
      <c r="C1330" s="1" t="s">
        <v>130</v>
      </c>
      <c r="D1330" s="1" t="s">
        <v>131</v>
      </c>
      <c r="E1330" s="1" t="s">
        <v>121</v>
      </c>
      <c r="F1330" s="1" t="s">
        <v>52</v>
      </c>
      <c r="G1330" s="1" t="s">
        <v>122</v>
      </c>
      <c r="H1330" s="1" t="s">
        <v>123</v>
      </c>
      <c r="I1330" s="1" t="s">
        <v>124</v>
      </c>
      <c r="J1330" s="1" t="s">
        <v>125</v>
      </c>
    </row>
    <row r="1331" spans="1:10" x14ac:dyDescent="0.25">
      <c r="A1331" s="1" t="s">
        <v>118</v>
      </c>
      <c r="B1331" s="1">
        <v>15.76</v>
      </c>
      <c r="C1331" s="1" t="s">
        <v>164</v>
      </c>
      <c r="D1331" s="1" t="s">
        <v>131</v>
      </c>
      <c r="E1331" s="1" t="s">
        <v>121</v>
      </c>
      <c r="F1331" s="1" t="s">
        <v>52</v>
      </c>
      <c r="G1331" s="1" t="s">
        <v>122</v>
      </c>
      <c r="H1331" s="1" t="s">
        <v>123</v>
      </c>
      <c r="I1331" s="1" t="s">
        <v>124</v>
      </c>
      <c r="J1331" s="1" t="s">
        <v>125</v>
      </c>
    </row>
    <row r="1332" spans="1:10" x14ac:dyDescent="0.25">
      <c r="A1332" s="1" t="s">
        <v>193</v>
      </c>
      <c r="B1332" s="1">
        <v>15.8148</v>
      </c>
      <c r="C1332" s="1" t="s">
        <v>172</v>
      </c>
      <c r="D1332" s="1" t="s">
        <v>142</v>
      </c>
      <c r="E1332" s="1" t="s">
        <v>121</v>
      </c>
      <c r="F1332" s="1" t="s">
        <v>45</v>
      </c>
      <c r="G1332" s="1" t="s">
        <v>122</v>
      </c>
      <c r="H1332" s="1" t="s">
        <v>123</v>
      </c>
      <c r="I1332" s="1" t="s">
        <v>124</v>
      </c>
      <c r="J1332" s="1" t="s">
        <v>125</v>
      </c>
    </row>
    <row r="1333" spans="1:10" x14ac:dyDescent="0.25">
      <c r="A1333" s="1" t="s">
        <v>118</v>
      </c>
      <c r="B1333" s="1">
        <v>15.86</v>
      </c>
      <c r="C1333" s="1" t="s">
        <v>136</v>
      </c>
      <c r="D1333" s="1" t="s">
        <v>131</v>
      </c>
      <c r="E1333" s="1" t="s">
        <v>121</v>
      </c>
      <c r="F1333" s="1" t="s">
        <v>52</v>
      </c>
      <c r="G1333" s="1" t="s">
        <v>122</v>
      </c>
      <c r="H1333" s="1" t="s">
        <v>123</v>
      </c>
      <c r="I1333" s="1" t="s">
        <v>124</v>
      </c>
      <c r="J1333" s="1" t="s">
        <v>125</v>
      </c>
    </row>
    <row r="1334" spans="1:10" x14ac:dyDescent="0.25">
      <c r="A1334" s="1" t="s">
        <v>118</v>
      </c>
      <c r="B1334" s="1">
        <v>15.86</v>
      </c>
      <c r="C1334" s="1" t="s">
        <v>165</v>
      </c>
      <c r="D1334" s="1" t="s">
        <v>131</v>
      </c>
      <c r="E1334" s="1" t="s">
        <v>121</v>
      </c>
      <c r="F1334" s="1" t="s">
        <v>52</v>
      </c>
      <c r="G1334" s="1" t="s">
        <v>122</v>
      </c>
      <c r="H1334" s="1" t="s">
        <v>123</v>
      </c>
      <c r="I1334" s="1" t="s">
        <v>124</v>
      </c>
      <c r="J1334" s="1" t="s">
        <v>125</v>
      </c>
    </row>
    <row r="1335" spans="1:10" x14ac:dyDescent="0.25">
      <c r="A1335" s="1" t="s">
        <v>184</v>
      </c>
      <c r="B1335" s="1">
        <v>15.933299999999999</v>
      </c>
      <c r="C1335" s="1" t="s">
        <v>145</v>
      </c>
      <c r="D1335" s="1" t="s">
        <v>162</v>
      </c>
      <c r="E1335" s="1" t="s">
        <v>121</v>
      </c>
      <c r="F1335" s="1" t="s">
        <v>47</v>
      </c>
      <c r="G1335" s="1" t="s">
        <v>122</v>
      </c>
      <c r="H1335" s="1" t="s">
        <v>123</v>
      </c>
      <c r="I1335" s="1" t="s">
        <v>124</v>
      </c>
      <c r="J1335" s="1" t="s">
        <v>125</v>
      </c>
    </row>
    <row r="1336" spans="1:10" x14ac:dyDescent="0.25">
      <c r="A1336" s="1" t="s">
        <v>193</v>
      </c>
      <c r="B1336" s="1">
        <v>15.9941</v>
      </c>
      <c r="C1336" s="1" t="s">
        <v>154</v>
      </c>
      <c r="D1336" s="1" t="s">
        <v>142</v>
      </c>
      <c r="E1336" s="1" t="s">
        <v>121</v>
      </c>
      <c r="F1336" s="1" t="s">
        <v>45</v>
      </c>
      <c r="G1336" s="1" t="s">
        <v>122</v>
      </c>
      <c r="H1336" s="1" t="s">
        <v>123</v>
      </c>
      <c r="I1336" s="1" t="s">
        <v>124</v>
      </c>
      <c r="J1336" s="1" t="s">
        <v>125</v>
      </c>
    </row>
    <row r="1337" spans="1:10" x14ac:dyDescent="0.25">
      <c r="A1337" s="1" t="s">
        <v>193</v>
      </c>
      <c r="B1337" s="1">
        <v>15.9941</v>
      </c>
      <c r="C1337" s="1" t="s">
        <v>169</v>
      </c>
      <c r="D1337" s="1" t="s">
        <v>142</v>
      </c>
      <c r="E1337" s="1" t="s">
        <v>121</v>
      </c>
      <c r="F1337" s="1" t="s">
        <v>45</v>
      </c>
      <c r="G1337" s="1" t="s">
        <v>122</v>
      </c>
      <c r="H1337" s="1" t="s">
        <v>123</v>
      </c>
      <c r="I1337" s="1" t="s">
        <v>124</v>
      </c>
      <c r="J1337" s="1" t="s">
        <v>125</v>
      </c>
    </row>
    <row r="1338" spans="1:10" x14ac:dyDescent="0.25">
      <c r="A1338" s="1" t="s">
        <v>118</v>
      </c>
      <c r="B1338" s="1">
        <v>16.010000000000002</v>
      </c>
      <c r="C1338" s="1" t="s">
        <v>161</v>
      </c>
      <c r="D1338" s="1" t="s">
        <v>131</v>
      </c>
      <c r="E1338" s="1" t="s">
        <v>121</v>
      </c>
      <c r="F1338" s="1" t="s">
        <v>52</v>
      </c>
      <c r="G1338" s="1" t="s">
        <v>122</v>
      </c>
      <c r="H1338" s="1" t="s">
        <v>123</v>
      </c>
      <c r="I1338" s="1" t="s">
        <v>124</v>
      </c>
      <c r="J1338" s="1" t="s">
        <v>125</v>
      </c>
    </row>
    <row r="1339" spans="1:10" x14ac:dyDescent="0.25">
      <c r="A1339" s="1" t="s">
        <v>181</v>
      </c>
      <c r="B1339" s="1">
        <v>16.0656</v>
      </c>
      <c r="C1339" s="1" t="s">
        <v>146</v>
      </c>
      <c r="D1339" s="1" t="s">
        <v>138</v>
      </c>
      <c r="E1339" s="1" t="s">
        <v>121</v>
      </c>
      <c r="F1339" s="1" t="s">
        <v>87</v>
      </c>
      <c r="G1339" s="1" t="s">
        <v>122</v>
      </c>
      <c r="H1339" s="1" t="s">
        <v>123</v>
      </c>
      <c r="I1339" s="1" t="s">
        <v>124</v>
      </c>
      <c r="J1339" s="1" t="s">
        <v>125</v>
      </c>
    </row>
    <row r="1340" spans="1:10" x14ac:dyDescent="0.25">
      <c r="A1340" s="1" t="s">
        <v>181</v>
      </c>
      <c r="B1340" s="1">
        <v>16.0807</v>
      </c>
      <c r="C1340" s="1" t="s">
        <v>155</v>
      </c>
      <c r="D1340" s="1" t="s">
        <v>138</v>
      </c>
      <c r="E1340" s="1" t="s">
        <v>121</v>
      </c>
      <c r="F1340" s="1" t="s">
        <v>87</v>
      </c>
      <c r="G1340" s="1" t="s">
        <v>122</v>
      </c>
      <c r="H1340" s="1" t="s">
        <v>123</v>
      </c>
      <c r="I1340" s="1" t="s">
        <v>124</v>
      </c>
      <c r="J1340" s="1" t="s">
        <v>125</v>
      </c>
    </row>
    <row r="1341" spans="1:10" x14ac:dyDescent="0.25">
      <c r="A1341" s="1" t="s">
        <v>183</v>
      </c>
      <c r="B1341" s="1">
        <v>16.233499999999999</v>
      </c>
      <c r="C1341" s="1" t="s">
        <v>139</v>
      </c>
      <c r="D1341" s="1" t="s">
        <v>142</v>
      </c>
      <c r="E1341" s="1" t="s">
        <v>121</v>
      </c>
      <c r="F1341" s="1" t="s">
        <v>45</v>
      </c>
      <c r="G1341" s="1" t="s">
        <v>122</v>
      </c>
      <c r="H1341" s="1" t="s">
        <v>123</v>
      </c>
      <c r="I1341" s="1" t="s">
        <v>124</v>
      </c>
      <c r="J1341" s="1" t="s">
        <v>125</v>
      </c>
    </row>
    <row r="1342" spans="1:10" x14ac:dyDescent="0.25">
      <c r="A1342" s="1" t="s">
        <v>193</v>
      </c>
      <c r="B1342" s="1">
        <v>16.336500000000001</v>
      </c>
      <c r="C1342" s="1" t="s">
        <v>180</v>
      </c>
      <c r="D1342" s="1" t="s">
        <v>142</v>
      </c>
      <c r="E1342" s="1" t="s">
        <v>121</v>
      </c>
      <c r="F1342" s="1" t="s">
        <v>45</v>
      </c>
      <c r="G1342" s="1" t="s">
        <v>122</v>
      </c>
      <c r="H1342" s="1" t="s">
        <v>123</v>
      </c>
      <c r="I1342" s="1" t="s">
        <v>124</v>
      </c>
      <c r="J1342" s="1" t="s">
        <v>125</v>
      </c>
    </row>
    <row r="1343" spans="1:10" x14ac:dyDescent="0.25">
      <c r="A1343" s="1" t="s">
        <v>193</v>
      </c>
      <c r="B1343" s="1">
        <v>16.336500000000001</v>
      </c>
      <c r="C1343" s="1" t="s">
        <v>136</v>
      </c>
      <c r="D1343" s="1" t="s">
        <v>142</v>
      </c>
      <c r="E1343" s="1" t="s">
        <v>121</v>
      </c>
      <c r="F1343" s="1" t="s">
        <v>45</v>
      </c>
      <c r="G1343" s="1" t="s">
        <v>122</v>
      </c>
      <c r="H1343" s="1" t="s">
        <v>123</v>
      </c>
      <c r="I1343" s="1" t="s">
        <v>124</v>
      </c>
      <c r="J1343" s="1" t="s">
        <v>125</v>
      </c>
    </row>
    <row r="1344" spans="1:10" x14ac:dyDescent="0.25">
      <c r="A1344" s="1" t="s">
        <v>193</v>
      </c>
      <c r="B1344" s="1">
        <v>16.347300000000001</v>
      </c>
      <c r="C1344" s="1" t="s">
        <v>165</v>
      </c>
      <c r="D1344" s="1" t="s">
        <v>142</v>
      </c>
      <c r="E1344" s="1" t="s">
        <v>121</v>
      </c>
      <c r="F1344" s="1" t="s">
        <v>45</v>
      </c>
      <c r="G1344" s="1" t="s">
        <v>122</v>
      </c>
      <c r="H1344" s="1" t="s">
        <v>123</v>
      </c>
      <c r="I1344" s="1" t="s">
        <v>124</v>
      </c>
      <c r="J1344" s="1" t="s">
        <v>125</v>
      </c>
    </row>
    <row r="1345" spans="1:10" x14ac:dyDescent="0.25">
      <c r="A1345" s="1" t="s">
        <v>181</v>
      </c>
      <c r="B1345" s="1">
        <v>16.354099999999999</v>
      </c>
      <c r="C1345" s="1" t="s">
        <v>168</v>
      </c>
      <c r="D1345" s="1" t="s">
        <v>142</v>
      </c>
      <c r="E1345" s="1" t="s">
        <v>121</v>
      </c>
      <c r="F1345" s="1" t="s">
        <v>45</v>
      </c>
      <c r="G1345" s="1" t="s">
        <v>122</v>
      </c>
      <c r="H1345" s="1" t="s">
        <v>123</v>
      </c>
      <c r="I1345" s="1" t="s">
        <v>124</v>
      </c>
      <c r="J1345" s="1" t="s">
        <v>125</v>
      </c>
    </row>
    <row r="1346" spans="1:10" x14ac:dyDescent="0.25">
      <c r="A1346" s="1" t="s">
        <v>183</v>
      </c>
      <c r="B1346" s="1">
        <v>16.387899999999998</v>
      </c>
      <c r="C1346" s="1" t="s">
        <v>137</v>
      </c>
      <c r="D1346" s="1" t="s">
        <v>138</v>
      </c>
      <c r="E1346" s="1" t="s">
        <v>121</v>
      </c>
      <c r="F1346" s="1" t="s">
        <v>87</v>
      </c>
      <c r="G1346" s="1" t="s">
        <v>122</v>
      </c>
      <c r="H1346" s="1" t="s">
        <v>123</v>
      </c>
      <c r="I1346" s="1" t="s">
        <v>124</v>
      </c>
      <c r="J1346" s="1" t="s">
        <v>125</v>
      </c>
    </row>
    <row r="1347" spans="1:10" x14ac:dyDescent="0.25">
      <c r="A1347" s="1" t="s">
        <v>193</v>
      </c>
      <c r="B1347" s="1">
        <v>16.4834</v>
      </c>
      <c r="C1347" s="1" t="s">
        <v>153</v>
      </c>
      <c r="D1347" s="1" t="s">
        <v>142</v>
      </c>
      <c r="E1347" s="1" t="s">
        <v>121</v>
      </c>
      <c r="F1347" s="1" t="s">
        <v>45</v>
      </c>
      <c r="G1347" s="1" t="s">
        <v>122</v>
      </c>
      <c r="H1347" s="1" t="s">
        <v>123</v>
      </c>
      <c r="I1347" s="1" t="s">
        <v>124</v>
      </c>
      <c r="J1347" s="1" t="s">
        <v>125</v>
      </c>
    </row>
    <row r="1348" spans="1:10" x14ac:dyDescent="0.25">
      <c r="A1348" s="1" t="s">
        <v>181</v>
      </c>
      <c r="B1348" s="1">
        <v>16.487200000000001</v>
      </c>
      <c r="C1348" s="1" t="s">
        <v>128</v>
      </c>
      <c r="D1348" s="1" t="s">
        <v>142</v>
      </c>
      <c r="E1348" s="1" t="s">
        <v>121</v>
      </c>
      <c r="F1348" s="1" t="s">
        <v>45</v>
      </c>
      <c r="G1348" s="1" t="s">
        <v>122</v>
      </c>
      <c r="H1348" s="1" t="s">
        <v>123</v>
      </c>
      <c r="I1348" s="1" t="s">
        <v>124</v>
      </c>
      <c r="J1348" s="1" t="s">
        <v>125</v>
      </c>
    </row>
    <row r="1349" spans="1:10" x14ac:dyDescent="0.25">
      <c r="A1349" s="1" t="s">
        <v>181</v>
      </c>
      <c r="B1349" s="1">
        <v>16.502300000000002</v>
      </c>
      <c r="C1349" s="1" t="s">
        <v>164</v>
      </c>
      <c r="D1349" s="1" t="s">
        <v>138</v>
      </c>
      <c r="E1349" s="1" t="s">
        <v>121</v>
      </c>
      <c r="F1349" s="1" t="s">
        <v>87</v>
      </c>
      <c r="G1349" s="1" t="s">
        <v>122</v>
      </c>
      <c r="H1349" s="1" t="s">
        <v>123</v>
      </c>
      <c r="I1349" s="1" t="s">
        <v>124</v>
      </c>
      <c r="J1349" s="1" t="s">
        <v>125</v>
      </c>
    </row>
    <row r="1350" spans="1:10" x14ac:dyDescent="0.25">
      <c r="A1350" s="1" t="s">
        <v>181</v>
      </c>
      <c r="B1350" s="1">
        <v>16.502300000000002</v>
      </c>
      <c r="C1350" s="1" t="s">
        <v>130</v>
      </c>
      <c r="D1350" s="1" t="s">
        <v>138</v>
      </c>
      <c r="E1350" s="1" t="s">
        <v>121</v>
      </c>
      <c r="F1350" s="1" t="s">
        <v>87</v>
      </c>
      <c r="G1350" s="1" t="s">
        <v>122</v>
      </c>
      <c r="H1350" s="1" t="s">
        <v>123</v>
      </c>
      <c r="I1350" s="1" t="s">
        <v>124</v>
      </c>
      <c r="J1350" s="1" t="s">
        <v>125</v>
      </c>
    </row>
    <row r="1351" spans="1:10" x14ac:dyDescent="0.25">
      <c r="A1351" s="1" t="s">
        <v>187</v>
      </c>
      <c r="B1351" s="1">
        <v>16.519400000000001</v>
      </c>
      <c r="C1351" s="1" t="s">
        <v>145</v>
      </c>
      <c r="D1351" s="1" t="s">
        <v>162</v>
      </c>
      <c r="E1351" s="1" t="s">
        <v>121</v>
      </c>
      <c r="F1351" s="1" t="s">
        <v>47</v>
      </c>
      <c r="G1351" s="1" t="s">
        <v>122</v>
      </c>
      <c r="H1351" s="1" t="s">
        <v>123</v>
      </c>
      <c r="I1351" s="1" t="s">
        <v>124</v>
      </c>
      <c r="J1351" s="1" t="s">
        <v>125</v>
      </c>
    </row>
    <row r="1352" spans="1:10" x14ac:dyDescent="0.25">
      <c r="A1352" s="1" t="s">
        <v>193</v>
      </c>
      <c r="B1352" s="1">
        <v>16.5322</v>
      </c>
      <c r="C1352" s="1" t="s">
        <v>171</v>
      </c>
      <c r="D1352" s="1" t="s">
        <v>138</v>
      </c>
      <c r="E1352" s="1" t="s">
        <v>121</v>
      </c>
      <c r="F1352" s="1" t="s">
        <v>87</v>
      </c>
      <c r="G1352" s="1" t="s">
        <v>122</v>
      </c>
      <c r="H1352" s="1" t="s">
        <v>123</v>
      </c>
      <c r="I1352" s="1" t="s">
        <v>124</v>
      </c>
      <c r="J1352" s="1" t="s">
        <v>125</v>
      </c>
    </row>
    <row r="1353" spans="1:10" x14ac:dyDescent="0.25">
      <c r="A1353" s="1" t="s">
        <v>193</v>
      </c>
      <c r="B1353" s="1">
        <v>16.5322</v>
      </c>
      <c r="C1353" s="1" t="s">
        <v>158</v>
      </c>
      <c r="D1353" s="1" t="s">
        <v>138</v>
      </c>
      <c r="E1353" s="1" t="s">
        <v>121</v>
      </c>
      <c r="F1353" s="1" t="s">
        <v>87</v>
      </c>
      <c r="G1353" s="1" t="s">
        <v>122</v>
      </c>
      <c r="H1353" s="1" t="s">
        <v>123</v>
      </c>
      <c r="I1353" s="1" t="s">
        <v>124</v>
      </c>
      <c r="J1353" s="1" t="s">
        <v>125</v>
      </c>
    </row>
    <row r="1354" spans="1:10" x14ac:dyDescent="0.25">
      <c r="A1354" s="1" t="s">
        <v>188</v>
      </c>
      <c r="B1354" s="1">
        <v>16.5914</v>
      </c>
      <c r="C1354" s="1" t="s">
        <v>146</v>
      </c>
      <c r="D1354" s="1" t="s">
        <v>162</v>
      </c>
      <c r="E1354" s="1" t="s">
        <v>121</v>
      </c>
      <c r="F1354" s="1" t="s">
        <v>47</v>
      </c>
      <c r="G1354" s="1" t="s">
        <v>122</v>
      </c>
      <c r="H1354" s="1" t="s">
        <v>123</v>
      </c>
      <c r="I1354" s="1" t="s">
        <v>124</v>
      </c>
      <c r="J1354" s="1" t="s">
        <v>125</v>
      </c>
    </row>
    <row r="1355" spans="1:10" x14ac:dyDescent="0.25">
      <c r="A1355" s="1" t="s">
        <v>181</v>
      </c>
      <c r="B1355" s="1">
        <v>16.592600000000001</v>
      </c>
      <c r="C1355" s="1" t="s">
        <v>136</v>
      </c>
      <c r="D1355" s="1" t="s">
        <v>138</v>
      </c>
      <c r="E1355" s="1" t="s">
        <v>121</v>
      </c>
      <c r="F1355" s="1" t="s">
        <v>87</v>
      </c>
      <c r="G1355" s="1" t="s">
        <v>122</v>
      </c>
      <c r="H1355" s="1" t="s">
        <v>123</v>
      </c>
      <c r="I1355" s="1" t="s">
        <v>124</v>
      </c>
      <c r="J1355" s="1" t="s">
        <v>125</v>
      </c>
    </row>
    <row r="1356" spans="1:10" x14ac:dyDescent="0.25">
      <c r="A1356" s="1" t="s">
        <v>184</v>
      </c>
      <c r="B1356" s="1">
        <v>16.6008</v>
      </c>
      <c r="C1356" s="1" t="s">
        <v>139</v>
      </c>
      <c r="D1356" s="1" t="s">
        <v>131</v>
      </c>
      <c r="E1356" s="1" t="s">
        <v>121</v>
      </c>
      <c r="F1356" s="1" t="s">
        <v>52</v>
      </c>
      <c r="G1356" s="1" t="s">
        <v>122</v>
      </c>
      <c r="H1356" s="1" t="s">
        <v>123</v>
      </c>
      <c r="I1356" s="1" t="s">
        <v>124</v>
      </c>
      <c r="J1356" s="1" t="s">
        <v>125</v>
      </c>
    </row>
    <row r="1357" spans="1:10" x14ac:dyDescent="0.25">
      <c r="A1357" s="1" t="s">
        <v>181</v>
      </c>
      <c r="B1357" s="1">
        <v>16.622800000000002</v>
      </c>
      <c r="C1357" s="1" t="s">
        <v>141</v>
      </c>
      <c r="D1357" s="1" t="s">
        <v>142</v>
      </c>
      <c r="E1357" s="1" t="s">
        <v>121</v>
      </c>
      <c r="F1357" s="1" t="s">
        <v>45</v>
      </c>
      <c r="G1357" s="1" t="s">
        <v>122</v>
      </c>
      <c r="H1357" s="1" t="s">
        <v>123</v>
      </c>
      <c r="I1357" s="1" t="s">
        <v>124</v>
      </c>
      <c r="J1357" s="1" t="s">
        <v>125</v>
      </c>
    </row>
    <row r="1358" spans="1:10" x14ac:dyDescent="0.25">
      <c r="A1358" s="1" t="s">
        <v>181</v>
      </c>
      <c r="B1358" s="1">
        <v>16.622800000000002</v>
      </c>
      <c r="C1358" s="1" t="s">
        <v>165</v>
      </c>
      <c r="D1358" s="1" t="s">
        <v>138</v>
      </c>
      <c r="E1358" s="1" t="s">
        <v>121</v>
      </c>
      <c r="F1358" s="1" t="s">
        <v>87</v>
      </c>
      <c r="G1358" s="1" t="s">
        <v>122</v>
      </c>
      <c r="H1358" s="1" t="s">
        <v>123</v>
      </c>
      <c r="I1358" s="1" t="s">
        <v>124</v>
      </c>
      <c r="J1358" s="1" t="s">
        <v>125</v>
      </c>
    </row>
    <row r="1359" spans="1:10" x14ac:dyDescent="0.25">
      <c r="A1359" s="1" t="s">
        <v>181</v>
      </c>
      <c r="B1359" s="1">
        <v>16.773299999999999</v>
      </c>
      <c r="C1359" s="1" t="s">
        <v>161</v>
      </c>
      <c r="D1359" s="1" t="s">
        <v>138</v>
      </c>
      <c r="E1359" s="1" t="s">
        <v>121</v>
      </c>
      <c r="F1359" s="1" t="s">
        <v>87</v>
      </c>
      <c r="G1359" s="1" t="s">
        <v>122</v>
      </c>
      <c r="H1359" s="1" t="s">
        <v>123</v>
      </c>
      <c r="I1359" s="1" t="s">
        <v>124</v>
      </c>
      <c r="J1359" s="1" t="s">
        <v>125</v>
      </c>
    </row>
    <row r="1360" spans="1:10" x14ac:dyDescent="0.25">
      <c r="A1360" s="1" t="s">
        <v>193</v>
      </c>
      <c r="B1360" s="1">
        <v>16.9495</v>
      </c>
      <c r="C1360" s="1" t="s">
        <v>157</v>
      </c>
      <c r="D1360" s="1" t="s">
        <v>138</v>
      </c>
      <c r="E1360" s="1" t="s">
        <v>121</v>
      </c>
      <c r="F1360" s="1" t="s">
        <v>87</v>
      </c>
      <c r="G1360" s="1" t="s">
        <v>122</v>
      </c>
      <c r="H1360" s="1" t="s">
        <v>123</v>
      </c>
      <c r="I1360" s="1" t="s">
        <v>124</v>
      </c>
      <c r="J1360" s="1" t="s">
        <v>125</v>
      </c>
    </row>
    <row r="1361" spans="1:10" x14ac:dyDescent="0.25">
      <c r="A1361" s="1" t="s">
        <v>193</v>
      </c>
      <c r="B1361" s="1">
        <v>17.037600000000001</v>
      </c>
      <c r="C1361" s="1" t="s">
        <v>177</v>
      </c>
      <c r="D1361" s="1" t="s">
        <v>142</v>
      </c>
      <c r="E1361" s="1" t="s">
        <v>121</v>
      </c>
      <c r="F1361" s="1" t="s">
        <v>45</v>
      </c>
      <c r="G1361" s="1" t="s">
        <v>122</v>
      </c>
      <c r="H1361" s="1" t="s">
        <v>123</v>
      </c>
      <c r="I1361" s="1" t="s">
        <v>124</v>
      </c>
      <c r="J1361" s="1" t="s">
        <v>125</v>
      </c>
    </row>
    <row r="1362" spans="1:10" x14ac:dyDescent="0.25">
      <c r="A1362" s="1" t="s">
        <v>188</v>
      </c>
      <c r="B1362" s="1">
        <v>17.087900000000001</v>
      </c>
      <c r="C1362" s="1" t="s">
        <v>130</v>
      </c>
      <c r="D1362" s="1" t="s">
        <v>162</v>
      </c>
      <c r="E1362" s="1" t="s">
        <v>121</v>
      </c>
      <c r="F1362" s="1" t="s">
        <v>47</v>
      </c>
      <c r="G1362" s="1" t="s">
        <v>122</v>
      </c>
      <c r="H1362" s="1" t="s">
        <v>123</v>
      </c>
      <c r="I1362" s="1" t="s">
        <v>124</v>
      </c>
      <c r="J1362" s="1" t="s">
        <v>125</v>
      </c>
    </row>
    <row r="1363" spans="1:10" x14ac:dyDescent="0.25">
      <c r="A1363" s="1" t="s">
        <v>188</v>
      </c>
      <c r="B1363" s="1">
        <v>17.087900000000001</v>
      </c>
      <c r="C1363" s="1" t="s">
        <v>155</v>
      </c>
      <c r="D1363" s="1" t="s">
        <v>162</v>
      </c>
      <c r="E1363" s="1" t="s">
        <v>121</v>
      </c>
      <c r="F1363" s="1" t="s">
        <v>47</v>
      </c>
      <c r="G1363" s="1" t="s">
        <v>122</v>
      </c>
      <c r="H1363" s="1" t="s">
        <v>123</v>
      </c>
      <c r="I1363" s="1" t="s">
        <v>124</v>
      </c>
      <c r="J1363" s="1" t="s">
        <v>125</v>
      </c>
    </row>
    <row r="1364" spans="1:10" x14ac:dyDescent="0.25">
      <c r="A1364" s="1" t="s">
        <v>118</v>
      </c>
      <c r="B1364" s="1">
        <v>17.100000000000001</v>
      </c>
      <c r="C1364" s="1" t="s">
        <v>147</v>
      </c>
      <c r="D1364" s="1" t="s">
        <v>138</v>
      </c>
      <c r="E1364" s="1" t="s">
        <v>121</v>
      </c>
      <c r="F1364" s="1" t="s">
        <v>87</v>
      </c>
      <c r="G1364" s="1" t="s">
        <v>122</v>
      </c>
      <c r="H1364" s="1" t="s">
        <v>123</v>
      </c>
      <c r="I1364" s="1" t="s">
        <v>124</v>
      </c>
      <c r="J1364" s="1" t="s">
        <v>125</v>
      </c>
    </row>
    <row r="1365" spans="1:10" x14ac:dyDescent="0.25">
      <c r="A1365" s="1" t="s">
        <v>188</v>
      </c>
      <c r="B1365" s="1">
        <v>17.165400000000002</v>
      </c>
      <c r="C1365" s="1" t="s">
        <v>165</v>
      </c>
      <c r="D1365" s="1" t="s">
        <v>162</v>
      </c>
      <c r="E1365" s="1" t="s">
        <v>121</v>
      </c>
      <c r="F1365" s="1" t="s">
        <v>47</v>
      </c>
      <c r="G1365" s="1" t="s">
        <v>122</v>
      </c>
      <c r="H1365" s="1" t="s">
        <v>123</v>
      </c>
      <c r="I1365" s="1" t="s">
        <v>124</v>
      </c>
      <c r="J1365" s="1" t="s">
        <v>125</v>
      </c>
    </row>
    <row r="1366" spans="1:10" x14ac:dyDescent="0.25">
      <c r="A1366" s="1" t="s">
        <v>187</v>
      </c>
      <c r="B1366" s="1">
        <v>17.211500000000001</v>
      </c>
      <c r="C1366" s="1" t="s">
        <v>139</v>
      </c>
      <c r="D1366" s="1" t="s">
        <v>131</v>
      </c>
      <c r="E1366" s="1" t="s">
        <v>121</v>
      </c>
      <c r="F1366" s="1" t="s">
        <v>52</v>
      </c>
      <c r="G1366" s="1" t="s">
        <v>122</v>
      </c>
      <c r="H1366" s="1" t="s">
        <v>123</v>
      </c>
      <c r="I1366" s="1" t="s">
        <v>124</v>
      </c>
      <c r="J1366" s="1" t="s">
        <v>125</v>
      </c>
    </row>
    <row r="1367" spans="1:10" x14ac:dyDescent="0.25">
      <c r="A1367" s="1" t="s">
        <v>181</v>
      </c>
      <c r="B1367" s="1">
        <v>17.3154</v>
      </c>
      <c r="C1367" s="1" t="s">
        <v>173</v>
      </c>
      <c r="D1367" s="1" t="s">
        <v>138</v>
      </c>
      <c r="E1367" s="1" t="s">
        <v>121</v>
      </c>
      <c r="F1367" s="1" t="s">
        <v>87</v>
      </c>
      <c r="G1367" s="1" t="s">
        <v>122</v>
      </c>
      <c r="H1367" s="1" t="s">
        <v>123</v>
      </c>
      <c r="I1367" s="1" t="s">
        <v>124</v>
      </c>
      <c r="J1367" s="1" t="s">
        <v>125</v>
      </c>
    </row>
    <row r="1368" spans="1:10" x14ac:dyDescent="0.25">
      <c r="A1368" s="1" t="s">
        <v>193</v>
      </c>
      <c r="B1368" s="1">
        <v>17.3963</v>
      </c>
      <c r="C1368" s="1" t="s">
        <v>146</v>
      </c>
      <c r="D1368" s="1" t="s">
        <v>138</v>
      </c>
      <c r="E1368" s="1" t="s">
        <v>121</v>
      </c>
      <c r="F1368" s="1" t="s">
        <v>87</v>
      </c>
      <c r="G1368" s="1" t="s">
        <v>122</v>
      </c>
      <c r="H1368" s="1" t="s">
        <v>123</v>
      </c>
      <c r="I1368" s="1" t="s">
        <v>124</v>
      </c>
      <c r="J1368" s="1" t="s">
        <v>125</v>
      </c>
    </row>
    <row r="1369" spans="1:10" x14ac:dyDescent="0.25">
      <c r="A1369" s="1" t="s">
        <v>193</v>
      </c>
      <c r="B1369" s="1">
        <v>17.412600000000001</v>
      </c>
      <c r="C1369" s="1" t="s">
        <v>155</v>
      </c>
      <c r="D1369" s="1" t="s">
        <v>138</v>
      </c>
      <c r="E1369" s="1" t="s">
        <v>121</v>
      </c>
      <c r="F1369" s="1" t="s">
        <v>87</v>
      </c>
      <c r="G1369" s="1" t="s">
        <v>122</v>
      </c>
      <c r="H1369" s="1" t="s">
        <v>123</v>
      </c>
      <c r="I1369" s="1" t="s">
        <v>124</v>
      </c>
      <c r="J1369" s="1" t="s">
        <v>125</v>
      </c>
    </row>
    <row r="1370" spans="1:10" x14ac:dyDescent="0.25">
      <c r="A1370" s="1" t="s">
        <v>193</v>
      </c>
      <c r="B1370" s="1">
        <v>17.708600000000001</v>
      </c>
      <c r="C1370" s="1" t="s">
        <v>168</v>
      </c>
      <c r="D1370" s="1" t="s">
        <v>142</v>
      </c>
      <c r="E1370" s="1" t="s">
        <v>121</v>
      </c>
      <c r="F1370" s="1" t="s">
        <v>45</v>
      </c>
      <c r="G1370" s="1" t="s">
        <v>122</v>
      </c>
      <c r="H1370" s="1" t="s">
        <v>123</v>
      </c>
      <c r="I1370" s="1" t="s">
        <v>124</v>
      </c>
      <c r="J1370" s="1" t="s">
        <v>125</v>
      </c>
    </row>
    <row r="1371" spans="1:10" x14ac:dyDescent="0.25">
      <c r="A1371" s="1" t="s">
        <v>193</v>
      </c>
      <c r="B1371" s="1">
        <v>17.852799999999998</v>
      </c>
      <c r="C1371" s="1" t="s">
        <v>128</v>
      </c>
      <c r="D1371" s="1" t="s">
        <v>142</v>
      </c>
      <c r="E1371" s="1" t="s">
        <v>121</v>
      </c>
      <c r="F1371" s="1" t="s">
        <v>45</v>
      </c>
      <c r="G1371" s="1" t="s">
        <v>122</v>
      </c>
      <c r="H1371" s="1" t="s">
        <v>123</v>
      </c>
      <c r="I1371" s="1" t="s">
        <v>124</v>
      </c>
      <c r="J1371" s="1" t="s">
        <v>125</v>
      </c>
    </row>
    <row r="1372" spans="1:10" x14ac:dyDescent="0.25">
      <c r="A1372" s="1" t="s">
        <v>193</v>
      </c>
      <c r="B1372" s="1">
        <v>17.8691</v>
      </c>
      <c r="C1372" s="1" t="s">
        <v>164</v>
      </c>
      <c r="D1372" s="1" t="s">
        <v>138</v>
      </c>
      <c r="E1372" s="1" t="s">
        <v>121</v>
      </c>
      <c r="F1372" s="1" t="s">
        <v>87</v>
      </c>
      <c r="G1372" s="1" t="s">
        <v>122</v>
      </c>
      <c r="H1372" s="1" t="s">
        <v>123</v>
      </c>
      <c r="I1372" s="1" t="s">
        <v>124</v>
      </c>
      <c r="J1372" s="1" t="s">
        <v>125</v>
      </c>
    </row>
    <row r="1373" spans="1:10" x14ac:dyDescent="0.25">
      <c r="A1373" s="1" t="s">
        <v>193</v>
      </c>
      <c r="B1373" s="1">
        <v>17.8691</v>
      </c>
      <c r="C1373" s="1" t="s">
        <v>130</v>
      </c>
      <c r="D1373" s="1" t="s">
        <v>138</v>
      </c>
      <c r="E1373" s="1" t="s">
        <v>121</v>
      </c>
      <c r="F1373" s="1" t="s">
        <v>87</v>
      </c>
      <c r="G1373" s="1" t="s">
        <v>122</v>
      </c>
      <c r="H1373" s="1" t="s">
        <v>123</v>
      </c>
      <c r="I1373" s="1" t="s">
        <v>124</v>
      </c>
      <c r="J1373" s="1" t="s">
        <v>125</v>
      </c>
    </row>
    <row r="1374" spans="1:10" x14ac:dyDescent="0.25">
      <c r="A1374" s="1" t="s">
        <v>183</v>
      </c>
      <c r="B1374" s="1">
        <v>17.9587</v>
      </c>
      <c r="C1374" s="1" t="s">
        <v>140</v>
      </c>
      <c r="D1374" s="1" t="s">
        <v>131</v>
      </c>
      <c r="E1374" s="1" t="s">
        <v>121</v>
      </c>
      <c r="F1374" s="1" t="s">
        <v>52</v>
      </c>
      <c r="G1374" s="1" t="s">
        <v>122</v>
      </c>
      <c r="H1374" s="1" t="s">
        <v>123</v>
      </c>
      <c r="I1374" s="1" t="s">
        <v>124</v>
      </c>
      <c r="J1374" s="1" t="s">
        <v>125</v>
      </c>
    </row>
    <row r="1375" spans="1:10" x14ac:dyDescent="0.25">
      <c r="A1375" s="1" t="s">
        <v>183</v>
      </c>
      <c r="B1375" s="1">
        <v>17.9587</v>
      </c>
      <c r="C1375" s="1" t="s">
        <v>144</v>
      </c>
      <c r="D1375" s="1" t="s">
        <v>131</v>
      </c>
      <c r="E1375" s="1" t="s">
        <v>121</v>
      </c>
      <c r="F1375" s="1" t="s">
        <v>52</v>
      </c>
      <c r="G1375" s="1" t="s">
        <v>122</v>
      </c>
      <c r="H1375" s="1" t="s">
        <v>123</v>
      </c>
      <c r="I1375" s="1" t="s">
        <v>124</v>
      </c>
      <c r="J1375" s="1" t="s">
        <v>125</v>
      </c>
    </row>
    <row r="1376" spans="1:10" x14ac:dyDescent="0.25">
      <c r="A1376" s="1" t="s">
        <v>183</v>
      </c>
      <c r="B1376" s="1">
        <v>17.9587</v>
      </c>
      <c r="C1376" s="1" t="s">
        <v>145</v>
      </c>
      <c r="D1376" s="1" t="s">
        <v>131</v>
      </c>
      <c r="E1376" s="1" t="s">
        <v>121</v>
      </c>
      <c r="F1376" s="1" t="s">
        <v>52</v>
      </c>
      <c r="G1376" s="1" t="s">
        <v>122</v>
      </c>
      <c r="H1376" s="1" t="s">
        <v>123</v>
      </c>
      <c r="I1376" s="1" t="s">
        <v>124</v>
      </c>
      <c r="J1376" s="1" t="s">
        <v>125</v>
      </c>
    </row>
    <row r="1377" spans="1:10" x14ac:dyDescent="0.25">
      <c r="A1377" s="1" t="s">
        <v>183</v>
      </c>
      <c r="B1377" s="1">
        <v>17.9587</v>
      </c>
      <c r="C1377" s="1" t="s">
        <v>156</v>
      </c>
      <c r="D1377" s="1" t="s">
        <v>131</v>
      </c>
      <c r="E1377" s="1" t="s">
        <v>121</v>
      </c>
      <c r="F1377" s="1" t="s">
        <v>52</v>
      </c>
      <c r="G1377" s="1" t="s">
        <v>122</v>
      </c>
      <c r="H1377" s="1" t="s">
        <v>123</v>
      </c>
      <c r="I1377" s="1" t="s">
        <v>124</v>
      </c>
      <c r="J1377" s="1" t="s">
        <v>125</v>
      </c>
    </row>
    <row r="1378" spans="1:10" x14ac:dyDescent="0.25">
      <c r="A1378" s="1" t="s">
        <v>193</v>
      </c>
      <c r="B1378" s="1">
        <v>17.966899999999999</v>
      </c>
      <c r="C1378" s="1" t="s">
        <v>136</v>
      </c>
      <c r="D1378" s="1" t="s">
        <v>138</v>
      </c>
      <c r="E1378" s="1" t="s">
        <v>121</v>
      </c>
      <c r="F1378" s="1" t="s">
        <v>87</v>
      </c>
      <c r="G1378" s="1" t="s">
        <v>122</v>
      </c>
      <c r="H1378" s="1" t="s">
        <v>123</v>
      </c>
      <c r="I1378" s="1" t="s">
        <v>124</v>
      </c>
      <c r="J1378" s="1" t="s">
        <v>125</v>
      </c>
    </row>
    <row r="1379" spans="1:10" x14ac:dyDescent="0.25">
      <c r="A1379" s="1" t="s">
        <v>181</v>
      </c>
      <c r="B1379" s="1">
        <v>17.992899999999999</v>
      </c>
      <c r="C1379" s="1" t="s">
        <v>139</v>
      </c>
      <c r="D1379" s="1" t="s">
        <v>142</v>
      </c>
      <c r="E1379" s="1" t="s">
        <v>121</v>
      </c>
      <c r="F1379" s="1" t="s">
        <v>45</v>
      </c>
      <c r="G1379" s="1" t="s">
        <v>122</v>
      </c>
      <c r="H1379" s="1" t="s">
        <v>123</v>
      </c>
      <c r="I1379" s="1" t="s">
        <v>124</v>
      </c>
      <c r="J1379" s="1" t="s">
        <v>125</v>
      </c>
    </row>
    <row r="1380" spans="1:10" x14ac:dyDescent="0.25">
      <c r="A1380" s="1" t="s">
        <v>193</v>
      </c>
      <c r="B1380" s="1">
        <v>17.999500000000001</v>
      </c>
      <c r="C1380" s="1" t="s">
        <v>141</v>
      </c>
      <c r="D1380" s="1" t="s">
        <v>142</v>
      </c>
      <c r="E1380" s="1" t="s">
        <v>121</v>
      </c>
      <c r="F1380" s="1" t="s">
        <v>45</v>
      </c>
      <c r="G1380" s="1" t="s">
        <v>122</v>
      </c>
      <c r="H1380" s="1" t="s">
        <v>123</v>
      </c>
      <c r="I1380" s="1" t="s">
        <v>124</v>
      </c>
      <c r="J1380" s="1" t="s">
        <v>125</v>
      </c>
    </row>
    <row r="1381" spans="1:10" x14ac:dyDescent="0.25">
      <c r="A1381" s="1" t="s">
        <v>193</v>
      </c>
      <c r="B1381" s="1">
        <v>17.999500000000001</v>
      </c>
      <c r="C1381" s="1" t="s">
        <v>165</v>
      </c>
      <c r="D1381" s="1" t="s">
        <v>138</v>
      </c>
      <c r="E1381" s="1" t="s">
        <v>121</v>
      </c>
      <c r="F1381" s="1" t="s">
        <v>87</v>
      </c>
      <c r="G1381" s="1" t="s">
        <v>122</v>
      </c>
      <c r="H1381" s="1" t="s">
        <v>123</v>
      </c>
      <c r="I1381" s="1" t="s">
        <v>124</v>
      </c>
      <c r="J1381" s="1" t="s">
        <v>125</v>
      </c>
    </row>
    <row r="1382" spans="1:10" x14ac:dyDescent="0.25">
      <c r="A1382" s="1" t="s">
        <v>183</v>
      </c>
      <c r="B1382" s="1">
        <v>18.135300000000001</v>
      </c>
      <c r="C1382" s="1" t="s">
        <v>148</v>
      </c>
      <c r="D1382" s="1" t="s">
        <v>142</v>
      </c>
      <c r="E1382" s="1" t="s">
        <v>121</v>
      </c>
      <c r="F1382" s="1" t="s">
        <v>45</v>
      </c>
      <c r="G1382" s="1" t="s">
        <v>122</v>
      </c>
      <c r="H1382" s="1" t="s">
        <v>123</v>
      </c>
      <c r="I1382" s="1" t="s">
        <v>124</v>
      </c>
      <c r="J1382" s="1" t="s">
        <v>125</v>
      </c>
    </row>
    <row r="1383" spans="1:10" x14ac:dyDescent="0.25">
      <c r="A1383" s="1" t="s">
        <v>118</v>
      </c>
      <c r="B1383" s="1">
        <v>18.14</v>
      </c>
      <c r="C1383" s="1" t="s">
        <v>145</v>
      </c>
      <c r="D1383" s="1" t="s">
        <v>162</v>
      </c>
      <c r="E1383" s="1" t="s">
        <v>121</v>
      </c>
      <c r="F1383" s="1" t="s">
        <v>47</v>
      </c>
      <c r="G1383" s="1" t="s">
        <v>122</v>
      </c>
      <c r="H1383" s="1" t="s">
        <v>123</v>
      </c>
      <c r="I1383" s="1" t="s">
        <v>124</v>
      </c>
      <c r="J1383" s="1" t="s">
        <v>125</v>
      </c>
    </row>
    <row r="1384" spans="1:10" x14ac:dyDescent="0.25">
      <c r="A1384" s="1" t="s">
        <v>193</v>
      </c>
      <c r="B1384" s="1">
        <v>18.162500000000001</v>
      </c>
      <c r="C1384" s="1" t="s">
        <v>161</v>
      </c>
      <c r="D1384" s="1" t="s">
        <v>138</v>
      </c>
      <c r="E1384" s="1" t="s">
        <v>121</v>
      </c>
      <c r="F1384" s="1" t="s">
        <v>87</v>
      </c>
      <c r="G1384" s="1" t="s">
        <v>122</v>
      </c>
      <c r="H1384" s="1" t="s">
        <v>123</v>
      </c>
      <c r="I1384" s="1" t="s">
        <v>124</v>
      </c>
      <c r="J1384" s="1" t="s">
        <v>125</v>
      </c>
    </row>
    <row r="1385" spans="1:10" x14ac:dyDescent="0.25">
      <c r="A1385" s="1" t="s">
        <v>181</v>
      </c>
      <c r="B1385" s="1">
        <v>18.164100000000001</v>
      </c>
      <c r="C1385" s="1" t="s">
        <v>137</v>
      </c>
      <c r="D1385" s="1" t="s">
        <v>138</v>
      </c>
      <c r="E1385" s="1" t="s">
        <v>121</v>
      </c>
      <c r="F1385" s="1" t="s">
        <v>87</v>
      </c>
      <c r="G1385" s="1" t="s">
        <v>122</v>
      </c>
      <c r="H1385" s="1" t="s">
        <v>123</v>
      </c>
      <c r="I1385" s="1" t="s">
        <v>124</v>
      </c>
      <c r="J1385" s="1" t="s">
        <v>125</v>
      </c>
    </row>
    <row r="1386" spans="1:10" x14ac:dyDescent="0.25">
      <c r="A1386" s="1" t="s">
        <v>184</v>
      </c>
      <c r="B1386" s="1">
        <v>18.482199999999999</v>
      </c>
      <c r="C1386" s="1" t="s">
        <v>146</v>
      </c>
      <c r="D1386" s="1" t="s">
        <v>162</v>
      </c>
      <c r="E1386" s="1" t="s">
        <v>121</v>
      </c>
      <c r="F1386" s="1" t="s">
        <v>47</v>
      </c>
      <c r="G1386" s="1" t="s">
        <v>122</v>
      </c>
      <c r="H1386" s="1" t="s">
        <v>123</v>
      </c>
      <c r="I1386" s="1" t="s">
        <v>124</v>
      </c>
      <c r="J1386" s="1" t="s">
        <v>125</v>
      </c>
    </row>
    <row r="1387" spans="1:10" x14ac:dyDescent="0.25">
      <c r="A1387" s="1" t="s">
        <v>193</v>
      </c>
      <c r="B1387" s="1">
        <v>18.749500000000001</v>
      </c>
      <c r="C1387" s="1" t="s">
        <v>173</v>
      </c>
      <c r="D1387" s="1" t="s">
        <v>138</v>
      </c>
      <c r="E1387" s="1" t="s">
        <v>121</v>
      </c>
      <c r="F1387" s="1" t="s">
        <v>87</v>
      </c>
      <c r="G1387" s="1" t="s">
        <v>122</v>
      </c>
      <c r="H1387" s="1" t="s">
        <v>123</v>
      </c>
      <c r="I1387" s="1" t="s">
        <v>124</v>
      </c>
      <c r="J1387" s="1" t="s">
        <v>125</v>
      </c>
    </row>
    <row r="1388" spans="1:10" x14ac:dyDescent="0.25">
      <c r="A1388" s="1" t="s">
        <v>118</v>
      </c>
      <c r="B1388" s="1">
        <v>18.899999999999999</v>
      </c>
      <c r="C1388" s="1" t="s">
        <v>139</v>
      </c>
      <c r="D1388" s="1" t="s">
        <v>131</v>
      </c>
      <c r="E1388" s="1" t="s">
        <v>121</v>
      </c>
      <c r="F1388" s="1" t="s">
        <v>52</v>
      </c>
      <c r="G1388" s="1" t="s">
        <v>122</v>
      </c>
      <c r="H1388" s="1" t="s">
        <v>123</v>
      </c>
      <c r="I1388" s="1" t="s">
        <v>124</v>
      </c>
      <c r="J1388" s="1" t="s">
        <v>125</v>
      </c>
    </row>
    <row r="1389" spans="1:10" x14ac:dyDescent="0.25">
      <c r="A1389" s="1" t="s">
        <v>184</v>
      </c>
      <c r="B1389" s="1">
        <v>19.035299999999999</v>
      </c>
      <c r="C1389" s="1" t="s">
        <v>130</v>
      </c>
      <c r="D1389" s="1" t="s">
        <v>162</v>
      </c>
      <c r="E1389" s="1" t="s">
        <v>121</v>
      </c>
      <c r="F1389" s="1" t="s">
        <v>47</v>
      </c>
      <c r="G1389" s="1" t="s">
        <v>122</v>
      </c>
      <c r="H1389" s="1" t="s">
        <v>123</v>
      </c>
      <c r="I1389" s="1" t="s">
        <v>124</v>
      </c>
      <c r="J1389" s="1" t="s">
        <v>125</v>
      </c>
    </row>
    <row r="1390" spans="1:10" x14ac:dyDescent="0.25">
      <c r="A1390" s="1" t="s">
        <v>184</v>
      </c>
      <c r="B1390" s="1">
        <v>19.035299999999999</v>
      </c>
      <c r="C1390" s="1" t="s">
        <v>155</v>
      </c>
      <c r="D1390" s="1" t="s">
        <v>162</v>
      </c>
      <c r="E1390" s="1" t="s">
        <v>121</v>
      </c>
      <c r="F1390" s="1" t="s">
        <v>47</v>
      </c>
      <c r="G1390" s="1" t="s">
        <v>122</v>
      </c>
      <c r="H1390" s="1" t="s">
        <v>123</v>
      </c>
      <c r="I1390" s="1" t="s">
        <v>124</v>
      </c>
      <c r="J1390" s="1" t="s">
        <v>125</v>
      </c>
    </row>
    <row r="1391" spans="1:10" x14ac:dyDescent="0.25">
      <c r="A1391" s="1" t="s">
        <v>184</v>
      </c>
      <c r="B1391" s="1">
        <v>19.121700000000001</v>
      </c>
      <c r="C1391" s="1" t="s">
        <v>165</v>
      </c>
      <c r="D1391" s="1" t="s">
        <v>162</v>
      </c>
      <c r="E1391" s="1" t="s">
        <v>121</v>
      </c>
      <c r="F1391" s="1" t="s">
        <v>47</v>
      </c>
      <c r="G1391" s="1" t="s">
        <v>122</v>
      </c>
      <c r="H1391" s="1" t="s">
        <v>123</v>
      </c>
      <c r="I1391" s="1" t="s">
        <v>124</v>
      </c>
      <c r="J1391" s="1" t="s">
        <v>125</v>
      </c>
    </row>
    <row r="1392" spans="1:10" x14ac:dyDescent="0.25">
      <c r="A1392" s="1" t="s">
        <v>187</v>
      </c>
      <c r="B1392" s="1">
        <v>19.162199999999999</v>
      </c>
      <c r="C1392" s="1" t="s">
        <v>146</v>
      </c>
      <c r="D1392" s="1" t="s">
        <v>162</v>
      </c>
      <c r="E1392" s="1" t="s">
        <v>121</v>
      </c>
      <c r="F1392" s="1" t="s">
        <v>47</v>
      </c>
      <c r="G1392" s="1" t="s">
        <v>122</v>
      </c>
      <c r="H1392" s="1" t="s">
        <v>123</v>
      </c>
      <c r="I1392" s="1" t="s">
        <v>124</v>
      </c>
      <c r="J1392" s="1" t="s">
        <v>125</v>
      </c>
    </row>
    <row r="1393" spans="1:10" x14ac:dyDescent="0.25">
      <c r="A1393" s="1" t="s">
        <v>188</v>
      </c>
      <c r="B1393" s="1">
        <v>19.381</v>
      </c>
      <c r="C1393" s="1" t="s">
        <v>147</v>
      </c>
      <c r="D1393" s="1" t="s">
        <v>131</v>
      </c>
      <c r="E1393" s="1" t="s">
        <v>121</v>
      </c>
      <c r="F1393" s="1" t="s">
        <v>52</v>
      </c>
      <c r="G1393" s="1" t="s">
        <v>122</v>
      </c>
      <c r="H1393" s="1" t="s">
        <v>123</v>
      </c>
      <c r="I1393" s="1" t="s">
        <v>124</v>
      </c>
      <c r="J1393" s="1" t="s">
        <v>125</v>
      </c>
    </row>
    <row r="1394" spans="1:10" x14ac:dyDescent="0.25">
      <c r="A1394" s="1" t="s">
        <v>193</v>
      </c>
      <c r="B1394" s="1">
        <v>19.4832</v>
      </c>
      <c r="C1394" s="1" t="s">
        <v>139</v>
      </c>
      <c r="D1394" s="1" t="s">
        <v>142</v>
      </c>
      <c r="E1394" s="1" t="s">
        <v>121</v>
      </c>
      <c r="F1394" s="1" t="s">
        <v>45</v>
      </c>
      <c r="G1394" s="1" t="s">
        <v>122</v>
      </c>
      <c r="H1394" s="1" t="s">
        <v>123</v>
      </c>
      <c r="I1394" s="1" t="s">
        <v>124</v>
      </c>
      <c r="J1394" s="1" t="s">
        <v>125</v>
      </c>
    </row>
    <row r="1395" spans="1:10" x14ac:dyDescent="0.25">
      <c r="A1395" s="1" t="s">
        <v>193</v>
      </c>
      <c r="B1395" s="1">
        <v>19.668500000000002</v>
      </c>
      <c r="C1395" s="1" t="s">
        <v>137</v>
      </c>
      <c r="D1395" s="1" t="s">
        <v>138</v>
      </c>
      <c r="E1395" s="1" t="s">
        <v>121</v>
      </c>
      <c r="F1395" s="1" t="s">
        <v>87</v>
      </c>
      <c r="G1395" s="1" t="s">
        <v>122</v>
      </c>
      <c r="H1395" s="1" t="s">
        <v>123</v>
      </c>
      <c r="I1395" s="1" t="s">
        <v>124</v>
      </c>
      <c r="J1395" s="1" t="s">
        <v>125</v>
      </c>
    </row>
    <row r="1396" spans="1:10" x14ac:dyDescent="0.25">
      <c r="A1396" s="1" t="s">
        <v>187</v>
      </c>
      <c r="B1396" s="1">
        <v>19.735600000000002</v>
      </c>
      <c r="C1396" s="1" t="s">
        <v>130</v>
      </c>
      <c r="D1396" s="1" t="s">
        <v>162</v>
      </c>
      <c r="E1396" s="1" t="s">
        <v>121</v>
      </c>
      <c r="F1396" s="1" t="s">
        <v>47</v>
      </c>
      <c r="G1396" s="1" t="s">
        <v>122</v>
      </c>
      <c r="H1396" s="1" t="s">
        <v>123</v>
      </c>
      <c r="I1396" s="1" t="s">
        <v>124</v>
      </c>
      <c r="J1396" s="1" t="s">
        <v>125</v>
      </c>
    </row>
    <row r="1397" spans="1:10" x14ac:dyDescent="0.25">
      <c r="A1397" s="1" t="s">
        <v>187</v>
      </c>
      <c r="B1397" s="1">
        <v>19.735600000000002</v>
      </c>
      <c r="C1397" s="1" t="s">
        <v>155</v>
      </c>
      <c r="D1397" s="1" t="s">
        <v>162</v>
      </c>
      <c r="E1397" s="1" t="s">
        <v>121</v>
      </c>
      <c r="F1397" s="1" t="s">
        <v>47</v>
      </c>
      <c r="G1397" s="1" t="s">
        <v>122</v>
      </c>
      <c r="H1397" s="1" t="s">
        <v>123</v>
      </c>
      <c r="I1397" s="1" t="s">
        <v>124</v>
      </c>
      <c r="J1397" s="1" t="s">
        <v>125</v>
      </c>
    </row>
    <row r="1398" spans="1:10" x14ac:dyDescent="0.25">
      <c r="A1398" s="1" t="s">
        <v>183</v>
      </c>
      <c r="B1398" s="1">
        <v>19.8062</v>
      </c>
      <c r="C1398" s="1" t="s">
        <v>119</v>
      </c>
      <c r="D1398" s="1" t="s">
        <v>131</v>
      </c>
      <c r="E1398" s="1" t="s">
        <v>121</v>
      </c>
      <c r="F1398" s="1" t="s">
        <v>52</v>
      </c>
      <c r="G1398" s="1" t="s">
        <v>122</v>
      </c>
      <c r="H1398" s="1" t="s">
        <v>123</v>
      </c>
      <c r="I1398" s="1" t="s">
        <v>124</v>
      </c>
      <c r="J1398" s="1" t="s">
        <v>125</v>
      </c>
    </row>
    <row r="1399" spans="1:10" x14ac:dyDescent="0.25">
      <c r="A1399" s="1" t="s">
        <v>187</v>
      </c>
      <c r="B1399" s="1">
        <v>19.825199999999999</v>
      </c>
      <c r="C1399" s="1" t="s">
        <v>165</v>
      </c>
      <c r="D1399" s="1" t="s">
        <v>162</v>
      </c>
      <c r="E1399" s="1" t="s">
        <v>121</v>
      </c>
      <c r="F1399" s="1" t="s">
        <v>47</v>
      </c>
      <c r="G1399" s="1" t="s">
        <v>122</v>
      </c>
      <c r="H1399" s="1" t="s">
        <v>123</v>
      </c>
      <c r="I1399" s="1" t="s">
        <v>124</v>
      </c>
      <c r="J1399" s="1" t="s">
        <v>125</v>
      </c>
    </row>
    <row r="1400" spans="1:10" x14ac:dyDescent="0.25">
      <c r="A1400" s="1" t="s">
        <v>181</v>
      </c>
      <c r="B1400" s="1">
        <v>19.905100000000001</v>
      </c>
      <c r="C1400" s="1" t="s">
        <v>140</v>
      </c>
      <c r="D1400" s="1" t="s">
        <v>131</v>
      </c>
      <c r="E1400" s="1" t="s">
        <v>121</v>
      </c>
      <c r="F1400" s="1" t="s">
        <v>52</v>
      </c>
      <c r="G1400" s="1" t="s">
        <v>122</v>
      </c>
      <c r="H1400" s="1" t="s">
        <v>123</v>
      </c>
      <c r="I1400" s="1" t="s">
        <v>124</v>
      </c>
      <c r="J1400" s="1" t="s">
        <v>125</v>
      </c>
    </row>
    <row r="1401" spans="1:10" x14ac:dyDescent="0.25">
      <c r="A1401" s="1" t="s">
        <v>181</v>
      </c>
      <c r="B1401" s="1">
        <v>19.905100000000001</v>
      </c>
      <c r="C1401" s="1" t="s">
        <v>144</v>
      </c>
      <c r="D1401" s="1" t="s">
        <v>131</v>
      </c>
      <c r="E1401" s="1" t="s">
        <v>121</v>
      </c>
      <c r="F1401" s="1" t="s">
        <v>52</v>
      </c>
      <c r="G1401" s="1" t="s">
        <v>122</v>
      </c>
      <c r="H1401" s="1" t="s">
        <v>123</v>
      </c>
      <c r="I1401" s="1" t="s">
        <v>124</v>
      </c>
      <c r="J1401" s="1" t="s">
        <v>125</v>
      </c>
    </row>
    <row r="1402" spans="1:10" x14ac:dyDescent="0.25">
      <c r="A1402" s="1" t="s">
        <v>181</v>
      </c>
      <c r="B1402" s="1">
        <v>19.905100000000001</v>
      </c>
      <c r="C1402" s="1" t="s">
        <v>145</v>
      </c>
      <c r="D1402" s="1" t="s">
        <v>131</v>
      </c>
      <c r="E1402" s="1" t="s">
        <v>121</v>
      </c>
      <c r="F1402" s="1" t="s">
        <v>52</v>
      </c>
      <c r="G1402" s="1" t="s">
        <v>122</v>
      </c>
      <c r="H1402" s="1" t="s">
        <v>123</v>
      </c>
      <c r="I1402" s="1" t="s">
        <v>124</v>
      </c>
      <c r="J1402" s="1" t="s">
        <v>125</v>
      </c>
    </row>
    <row r="1403" spans="1:10" x14ac:dyDescent="0.25">
      <c r="A1403" s="1" t="s">
        <v>181</v>
      </c>
      <c r="B1403" s="1">
        <v>19.905100000000001</v>
      </c>
      <c r="C1403" s="1" t="s">
        <v>156</v>
      </c>
      <c r="D1403" s="1" t="s">
        <v>131</v>
      </c>
      <c r="E1403" s="1" t="s">
        <v>121</v>
      </c>
      <c r="F1403" s="1" t="s">
        <v>52</v>
      </c>
      <c r="G1403" s="1" t="s">
        <v>122</v>
      </c>
      <c r="H1403" s="1" t="s">
        <v>123</v>
      </c>
      <c r="I1403" s="1" t="s">
        <v>124</v>
      </c>
      <c r="J1403" s="1" t="s">
        <v>125</v>
      </c>
    </row>
    <row r="1404" spans="1:10" x14ac:dyDescent="0.25">
      <c r="A1404" s="1" t="s">
        <v>181</v>
      </c>
      <c r="B1404" s="1">
        <v>20.100899999999999</v>
      </c>
      <c r="C1404" s="1" t="s">
        <v>148</v>
      </c>
      <c r="D1404" s="1" t="s">
        <v>142</v>
      </c>
      <c r="E1404" s="1" t="s">
        <v>121</v>
      </c>
      <c r="F1404" s="1" t="s">
        <v>45</v>
      </c>
      <c r="G1404" s="1" t="s">
        <v>122</v>
      </c>
      <c r="H1404" s="1" t="s">
        <v>123</v>
      </c>
      <c r="I1404" s="1" t="s">
        <v>124</v>
      </c>
      <c r="J1404" s="1" t="s">
        <v>125</v>
      </c>
    </row>
    <row r="1405" spans="1:10" x14ac:dyDescent="0.25">
      <c r="A1405" s="1" t="s">
        <v>183</v>
      </c>
      <c r="B1405" s="1">
        <v>20.295200000000001</v>
      </c>
      <c r="C1405" s="1" t="s">
        <v>157</v>
      </c>
      <c r="D1405" s="1" t="s">
        <v>131</v>
      </c>
      <c r="E1405" s="1" t="s">
        <v>121</v>
      </c>
      <c r="F1405" s="1" t="s">
        <v>52</v>
      </c>
      <c r="G1405" s="1" t="s">
        <v>122</v>
      </c>
      <c r="H1405" s="1" t="s">
        <v>123</v>
      </c>
      <c r="I1405" s="1" t="s">
        <v>124</v>
      </c>
      <c r="J1405" s="1" t="s">
        <v>125</v>
      </c>
    </row>
    <row r="1406" spans="1:10" x14ac:dyDescent="0.25">
      <c r="A1406" s="1" t="s">
        <v>183</v>
      </c>
      <c r="B1406" s="1">
        <v>20.8386</v>
      </c>
      <c r="C1406" s="1" t="s">
        <v>155</v>
      </c>
      <c r="D1406" s="1" t="s">
        <v>131</v>
      </c>
      <c r="E1406" s="1" t="s">
        <v>121</v>
      </c>
      <c r="F1406" s="1" t="s">
        <v>52</v>
      </c>
      <c r="G1406" s="1" t="s">
        <v>122</v>
      </c>
      <c r="H1406" s="1" t="s">
        <v>123</v>
      </c>
      <c r="I1406" s="1" t="s">
        <v>124</v>
      </c>
      <c r="J1406" s="1" t="s">
        <v>125</v>
      </c>
    </row>
    <row r="1407" spans="1:10" x14ac:dyDescent="0.25">
      <c r="A1407" s="1" t="s">
        <v>183</v>
      </c>
      <c r="B1407" s="1">
        <v>20.8386</v>
      </c>
      <c r="C1407" s="1" t="s">
        <v>146</v>
      </c>
      <c r="D1407" s="1" t="s">
        <v>131</v>
      </c>
      <c r="E1407" s="1" t="s">
        <v>121</v>
      </c>
      <c r="F1407" s="1" t="s">
        <v>52</v>
      </c>
      <c r="G1407" s="1" t="s">
        <v>122</v>
      </c>
      <c r="H1407" s="1" t="s">
        <v>123</v>
      </c>
      <c r="I1407" s="1" t="s">
        <v>124</v>
      </c>
      <c r="J1407" s="1" t="s">
        <v>125</v>
      </c>
    </row>
    <row r="1408" spans="1:10" x14ac:dyDescent="0.25">
      <c r="A1408" s="1" t="s">
        <v>118</v>
      </c>
      <c r="B1408" s="1">
        <v>21.042000000000002</v>
      </c>
      <c r="C1408" s="1" t="s">
        <v>146</v>
      </c>
      <c r="D1408" s="1" t="s">
        <v>162</v>
      </c>
      <c r="E1408" s="1" t="s">
        <v>121</v>
      </c>
      <c r="F1408" s="1" t="s">
        <v>47</v>
      </c>
      <c r="G1408" s="1" t="s">
        <v>122</v>
      </c>
      <c r="H1408" s="1" t="s">
        <v>123</v>
      </c>
      <c r="I1408" s="1" t="s">
        <v>124</v>
      </c>
      <c r="J1408" s="1" t="s">
        <v>125</v>
      </c>
    </row>
    <row r="1409" spans="1:10" x14ac:dyDescent="0.25">
      <c r="A1409" s="1" t="s">
        <v>183</v>
      </c>
      <c r="B1409" s="1">
        <v>21.110299999999999</v>
      </c>
      <c r="C1409" s="1" t="s">
        <v>147</v>
      </c>
      <c r="D1409" s="1" t="s">
        <v>142</v>
      </c>
      <c r="E1409" s="1" t="s">
        <v>121</v>
      </c>
      <c r="F1409" s="1" t="s">
        <v>45</v>
      </c>
      <c r="G1409" s="1" t="s">
        <v>122</v>
      </c>
      <c r="H1409" s="1" t="s">
        <v>123</v>
      </c>
      <c r="I1409" s="1" t="s">
        <v>124</v>
      </c>
      <c r="J1409" s="1" t="s">
        <v>125</v>
      </c>
    </row>
    <row r="1410" spans="1:10" x14ac:dyDescent="0.25">
      <c r="A1410" s="1" t="s">
        <v>183</v>
      </c>
      <c r="B1410" s="1">
        <v>21.409199999999998</v>
      </c>
      <c r="C1410" s="1" t="s">
        <v>130</v>
      </c>
      <c r="D1410" s="1" t="s">
        <v>131</v>
      </c>
      <c r="E1410" s="1" t="s">
        <v>121</v>
      </c>
      <c r="F1410" s="1" t="s">
        <v>52</v>
      </c>
      <c r="G1410" s="1" t="s">
        <v>122</v>
      </c>
      <c r="H1410" s="1" t="s">
        <v>123</v>
      </c>
      <c r="I1410" s="1" t="s">
        <v>124</v>
      </c>
      <c r="J1410" s="1" t="s">
        <v>125</v>
      </c>
    </row>
    <row r="1411" spans="1:10" x14ac:dyDescent="0.25">
      <c r="A1411" s="1" t="s">
        <v>183</v>
      </c>
      <c r="B1411" s="1">
        <v>21.409199999999998</v>
      </c>
      <c r="C1411" s="1" t="s">
        <v>164</v>
      </c>
      <c r="D1411" s="1" t="s">
        <v>131</v>
      </c>
      <c r="E1411" s="1" t="s">
        <v>121</v>
      </c>
      <c r="F1411" s="1" t="s">
        <v>52</v>
      </c>
      <c r="G1411" s="1" t="s">
        <v>122</v>
      </c>
      <c r="H1411" s="1" t="s">
        <v>123</v>
      </c>
      <c r="I1411" s="1" t="s">
        <v>124</v>
      </c>
      <c r="J1411" s="1" t="s">
        <v>125</v>
      </c>
    </row>
    <row r="1412" spans="1:10" x14ac:dyDescent="0.25">
      <c r="A1412" s="1" t="s">
        <v>183</v>
      </c>
      <c r="B1412" s="1">
        <v>21.545000000000002</v>
      </c>
      <c r="C1412" s="1" t="s">
        <v>136</v>
      </c>
      <c r="D1412" s="1" t="s">
        <v>131</v>
      </c>
      <c r="E1412" s="1" t="s">
        <v>121</v>
      </c>
      <c r="F1412" s="1" t="s">
        <v>52</v>
      </c>
      <c r="G1412" s="1" t="s">
        <v>122</v>
      </c>
      <c r="H1412" s="1" t="s">
        <v>123</v>
      </c>
      <c r="I1412" s="1" t="s">
        <v>124</v>
      </c>
      <c r="J1412" s="1" t="s">
        <v>125</v>
      </c>
    </row>
    <row r="1413" spans="1:10" x14ac:dyDescent="0.25">
      <c r="A1413" s="1" t="s">
        <v>183</v>
      </c>
      <c r="B1413" s="1">
        <v>21.545000000000002</v>
      </c>
      <c r="C1413" s="1" t="s">
        <v>165</v>
      </c>
      <c r="D1413" s="1" t="s">
        <v>131</v>
      </c>
      <c r="E1413" s="1" t="s">
        <v>121</v>
      </c>
      <c r="F1413" s="1" t="s">
        <v>52</v>
      </c>
      <c r="G1413" s="1" t="s">
        <v>122</v>
      </c>
      <c r="H1413" s="1" t="s">
        <v>123</v>
      </c>
      <c r="I1413" s="1" t="s">
        <v>124</v>
      </c>
      <c r="J1413" s="1" t="s">
        <v>125</v>
      </c>
    </row>
    <row r="1414" spans="1:10" x14ac:dyDescent="0.25">
      <c r="A1414" s="1" t="s">
        <v>193</v>
      </c>
      <c r="B1414" s="1">
        <v>21.553799999999999</v>
      </c>
      <c r="C1414" s="1" t="s">
        <v>140</v>
      </c>
      <c r="D1414" s="1" t="s">
        <v>131</v>
      </c>
      <c r="E1414" s="1" t="s">
        <v>121</v>
      </c>
      <c r="F1414" s="1" t="s">
        <v>52</v>
      </c>
      <c r="G1414" s="1" t="s">
        <v>122</v>
      </c>
      <c r="H1414" s="1" t="s">
        <v>123</v>
      </c>
      <c r="I1414" s="1" t="s">
        <v>124</v>
      </c>
      <c r="J1414" s="1" t="s">
        <v>125</v>
      </c>
    </row>
    <row r="1415" spans="1:10" x14ac:dyDescent="0.25">
      <c r="A1415" s="1" t="s">
        <v>193</v>
      </c>
      <c r="B1415" s="1">
        <v>21.553799999999999</v>
      </c>
      <c r="C1415" s="1" t="s">
        <v>144</v>
      </c>
      <c r="D1415" s="1" t="s">
        <v>131</v>
      </c>
      <c r="E1415" s="1" t="s">
        <v>121</v>
      </c>
      <c r="F1415" s="1" t="s">
        <v>52</v>
      </c>
      <c r="G1415" s="1" t="s">
        <v>122</v>
      </c>
      <c r="H1415" s="1" t="s">
        <v>123</v>
      </c>
      <c r="I1415" s="1" t="s">
        <v>124</v>
      </c>
      <c r="J1415" s="1" t="s">
        <v>125</v>
      </c>
    </row>
    <row r="1416" spans="1:10" x14ac:dyDescent="0.25">
      <c r="A1416" s="1" t="s">
        <v>193</v>
      </c>
      <c r="B1416" s="1">
        <v>21.553799999999999</v>
      </c>
      <c r="C1416" s="1" t="s">
        <v>145</v>
      </c>
      <c r="D1416" s="1" t="s">
        <v>131</v>
      </c>
      <c r="E1416" s="1" t="s">
        <v>121</v>
      </c>
      <c r="F1416" s="1" t="s">
        <v>52</v>
      </c>
      <c r="G1416" s="1" t="s">
        <v>122</v>
      </c>
      <c r="H1416" s="1" t="s">
        <v>123</v>
      </c>
      <c r="I1416" s="1" t="s">
        <v>124</v>
      </c>
      <c r="J1416" s="1" t="s">
        <v>125</v>
      </c>
    </row>
    <row r="1417" spans="1:10" x14ac:dyDescent="0.25">
      <c r="A1417" s="1" t="s">
        <v>193</v>
      </c>
      <c r="B1417" s="1">
        <v>21.553799999999999</v>
      </c>
      <c r="C1417" s="1" t="s">
        <v>156</v>
      </c>
      <c r="D1417" s="1" t="s">
        <v>131</v>
      </c>
      <c r="E1417" s="1" t="s">
        <v>121</v>
      </c>
      <c r="F1417" s="1" t="s">
        <v>52</v>
      </c>
      <c r="G1417" s="1" t="s">
        <v>122</v>
      </c>
      <c r="H1417" s="1" t="s">
        <v>123</v>
      </c>
      <c r="I1417" s="1" t="s">
        <v>124</v>
      </c>
      <c r="J1417" s="1" t="s">
        <v>125</v>
      </c>
    </row>
    <row r="1418" spans="1:10" x14ac:dyDescent="0.25">
      <c r="A1418" s="1" t="s">
        <v>184</v>
      </c>
      <c r="B1418" s="1">
        <v>21.5898</v>
      </c>
      <c r="C1418" s="1" t="s">
        <v>147</v>
      </c>
      <c r="D1418" s="1" t="s">
        <v>131</v>
      </c>
      <c r="E1418" s="1" t="s">
        <v>121</v>
      </c>
      <c r="F1418" s="1" t="s">
        <v>52</v>
      </c>
      <c r="G1418" s="1" t="s">
        <v>122</v>
      </c>
      <c r="H1418" s="1" t="s">
        <v>123</v>
      </c>
      <c r="I1418" s="1" t="s">
        <v>124</v>
      </c>
      <c r="J1418" s="1" t="s">
        <v>125</v>
      </c>
    </row>
    <row r="1419" spans="1:10" x14ac:dyDescent="0.25">
      <c r="A1419" s="1" t="s">
        <v>118</v>
      </c>
      <c r="B1419" s="1">
        <v>21.671669999999999</v>
      </c>
      <c r="C1419" s="1" t="s">
        <v>130</v>
      </c>
      <c r="D1419" s="1" t="s">
        <v>162</v>
      </c>
      <c r="E1419" s="1" t="s">
        <v>121</v>
      </c>
      <c r="F1419" s="1" t="s">
        <v>47</v>
      </c>
      <c r="G1419" s="1" t="s">
        <v>122</v>
      </c>
      <c r="H1419" s="1" t="s">
        <v>123</v>
      </c>
      <c r="I1419" s="1" t="s">
        <v>124</v>
      </c>
      <c r="J1419" s="1" t="s">
        <v>125</v>
      </c>
    </row>
    <row r="1420" spans="1:10" x14ac:dyDescent="0.25">
      <c r="A1420" s="1" t="s">
        <v>118</v>
      </c>
      <c r="B1420" s="1">
        <v>21.671669999999999</v>
      </c>
      <c r="C1420" s="1" t="s">
        <v>155</v>
      </c>
      <c r="D1420" s="1" t="s">
        <v>162</v>
      </c>
      <c r="E1420" s="1" t="s">
        <v>121</v>
      </c>
      <c r="F1420" s="1" t="s">
        <v>47</v>
      </c>
      <c r="G1420" s="1" t="s">
        <v>122</v>
      </c>
      <c r="H1420" s="1" t="s">
        <v>123</v>
      </c>
      <c r="I1420" s="1" t="s">
        <v>124</v>
      </c>
      <c r="J1420" s="1" t="s">
        <v>125</v>
      </c>
    </row>
    <row r="1421" spans="1:10" x14ac:dyDescent="0.25">
      <c r="A1421" s="1" t="s">
        <v>183</v>
      </c>
      <c r="B1421" s="1">
        <v>21.748799999999999</v>
      </c>
      <c r="C1421" s="1" t="s">
        <v>161</v>
      </c>
      <c r="D1421" s="1" t="s">
        <v>131</v>
      </c>
      <c r="E1421" s="1" t="s">
        <v>121</v>
      </c>
      <c r="F1421" s="1" t="s">
        <v>52</v>
      </c>
      <c r="G1421" s="1" t="s">
        <v>122</v>
      </c>
      <c r="H1421" s="1" t="s">
        <v>123</v>
      </c>
      <c r="I1421" s="1" t="s">
        <v>124</v>
      </c>
      <c r="J1421" s="1" t="s">
        <v>125</v>
      </c>
    </row>
    <row r="1422" spans="1:10" x14ac:dyDescent="0.25">
      <c r="A1422" s="1" t="s">
        <v>193</v>
      </c>
      <c r="B1422" s="1">
        <v>21.765699999999999</v>
      </c>
      <c r="C1422" s="1" t="s">
        <v>148</v>
      </c>
      <c r="D1422" s="1" t="s">
        <v>142</v>
      </c>
      <c r="E1422" s="1" t="s">
        <v>121</v>
      </c>
      <c r="F1422" s="1" t="s">
        <v>45</v>
      </c>
      <c r="G1422" s="1" t="s">
        <v>122</v>
      </c>
      <c r="H1422" s="1" t="s">
        <v>123</v>
      </c>
      <c r="I1422" s="1" t="s">
        <v>124</v>
      </c>
      <c r="J1422" s="1" t="s">
        <v>125</v>
      </c>
    </row>
    <row r="1423" spans="1:10" x14ac:dyDescent="0.25">
      <c r="A1423" s="1" t="s">
        <v>118</v>
      </c>
      <c r="B1423" s="1">
        <v>21.77</v>
      </c>
      <c r="C1423" s="1" t="s">
        <v>165</v>
      </c>
      <c r="D1423" s="1" t="s">
        <v>162</v>
      </c>
      <c r="E1423" s="1" t="s">
        <v>121</v>
      </c>
      <c r="F1423" s="1" t="s">
        <v>47</v>
      </c>
      <c r="G1423" s="1" t="s">
        <v>122</v>
      </c>
      <c r="H1423" s="1" t="s">
        <v>123</v>
      </c>
      <c r="I1423" s="1" t="s">
        <v>124</v>
      </c>
      <c r="J1423" s="1" t="s">
        <v>125</v>
      </c>
    </row>
    <row r="1424" spans="1:10" x14ac:dyDescent="0.25">
      <c r="A1424" s="1" t="s">
        <v>181</v>
      </c>
      <c r="B1424" s="1">
        <v>21.9529</v>
      </c>
      <c r="C1424" s="1" t="s">
        <v>119</v>
      </c>
      <c r="D1424" s="1" t="s">
        <v>131</v>
      </c>
      <c r="E1424" s="1" t="s">
        <v>121</v>
      </c>
      <c r="F1424" s="1" t="s">
        <v>52</v>
      </c>
      <c r="G1424" s="1" t="s">
        <v>122</v>
      </c>
      <c r="H1424" s="1" t="s">
        <v>123</v>
      </c>
      <c r="I1424" s="1" t="s">
        <v>124</v>
      </c>
      <c r="J1424" s="1" t="s">
        <v>125</v>
      </c>
    </row>
    <row r="1425" spans="1:10" x14ac:dyDescent="0.25">
      <c r="A1425" s="1" t="s">
        <v>187</v>
      </c>
      <c r="B1425" s="1">
        <v>22.3841</v>
      </c>
      <c r="C1425" s="1" t="s">
        <v>147</v>
      </c>
      <c r="D1425" s="1" t="s">
        <v>131</v>
      </c>
      <c r="E1425" s="1" t="s">
        <v>121</v>
      </c>
      <c r="F1425" s="1" t="s">
        <v>52</v>
      </c>
      <c r="G1425" s="1" t="s">
        <v>122</v>
      </c>
      <c r="H1425" s="1" t="s">
        <v>123</v>
      </c>
      <c r="I1425" s="1" t="s">
        <v>124</v>
      </c>
      <c r="J1425" s="1" t="s">
        <v>125</v>
      </c>
    </row>
    <row r="1426" spans="1:10" x14ac:dyDescent="0.25">
      <c r="A1426" s="1" t="s">
        <v>181</v>
      </c>
      <c r="B1426" s="1">
        <v>22.494900000000001</v>
      </c>
      <c r="C1426" s="1" t="s">
        <v>157</v>
      </c>
      <c r="D1426" s="1" t="s">
        <v>131</v>
      </c>
      <c r="E1426" s="1" t="s">
        <v>121</v>
      </c>
      <c r="F1426" s="1" t="s">
        <v>52</v>
      </c>
      <c r="G1426" s="1" t="s">
        <v>122</v>
      </c>
      <c r="H1426" s="1" t="s">
        <v>123</v>
      </c>
      <c r="I1426" s="1" t="s">
        <v>124</v>
      </c>
      <c r="J1426" s="1" t="s">
        <v>125</v>
      </c>
    </row>
    <row r="1427" spans="1:10" x14ac:dyDescent="0.25">
      <c r="A1427" s="1" t="s">
        <v>181</v>
      </c>
      <c r="B1427" s="1">
        <v>23.097200000000001</v>
      </c>
      <c r="C1427" s="1" t="s">
        <v>155</v>
      </c>
      <c r="D1427" s="1" t="s">
        <v>131</v>
      </c>
      <c r="E1427" s="1" t="s">
        <v>121</v>
      </c>
      <c r="F1427" s="1" t="s">
        <v>52</v>
      </c>
      <c r="G1427" s="1" t="s">
        <v>122</v>
      </c>
      <c r="H1427" s="1" t="s">
        <v>123</v>
      </c>
      <c r="I1427" s="1" t="s">
        <v>124</v>
      </c>
      <c r="J1427" s="1" t="s">
        <v>125</v>
      </c>
    </row>
    <row r="1428" spans="1:10" x14ac:dyDescent="0.25">
      <c r="A1428" s="1" t="s">
        <v>181</v>
      </c>
      <c r="B1428" s="1">
        <v>23.097200000000001</v>
      </c>
      <c r="C1428" s="1" t="s">
        <v>146</v>
      </c>
      <c r="D1428" s="1" t="s">
        <v>131</v>
      </c>
      <c r="E1428" s="1" t="s">
        <v>121</v>
      </c>
      <c r="F1428" s="1" t="s">
        <v>52</v>
      </c>
      <c r="G1428" s="1" t="s">
        <v>122</v>
      </c>
      <c r="H1428" s="1" t="s">
        <v>123</v>
      </c>
      <c r="I1428" s="1" t="s">
        <v>124</v>
      </c>
      <c r="J1428" s="1" t="s">
        <v>125</v>
      </c>
    </row>
    <row r="1429" spans="1:10" x14ac:dyDescent="0.25">
      <c r="A1429" s="1" t="s">
        <v>183</v>
      </c>
      <c r="B1429" s="1">
        <v>23.229500000000002</v>
      </c>
      <c r="C1429" s="1" t="s">
        <v>147</v>
      </c>
      <c r="D1429" s="1" t="s">
        <v>138</v>
      </c>
      <c r="E1429" s="1" t="s">
        <v>121</v>
      </c>
      <c r="F1429" s="1" t="s">
        <v>87</v>
      </c>
      <c r="G1429" s="1" t="s">
        <v>122</v>
      </c>
      <c r="H1429" s="1" t="s">
        <v>123</v>
      </c>
      <c r="I1429" s="1" t="s">
        <v>124</v>
      </c>
      <c r="J1429" s="1" t="s">
        <v>125</v>
      </c>
    </row>
    <row r="1430" spans="1:10" x14ac:dyDescent="0.25">
      <c r="A1430" s="1" t="s">
        <v>181</v>
      </c>
      <c r="B1430" s="1">
        <v>23.398299999999999</v>
      </c>
      <c r="C1430" s="1" t="s">
        <v>147</v>
      </c>
      <c r="D1430" s="1" t="s">
        <v>142</v>
      </c>
      <c r="E1430" s="1" t="s">
        <v>121</v>
      </c>
      <c r="F1430" s="1" t="s">
        <v>45</v>
      </c>
      <c r="G1430" s="1" t="s">
        <v>122</v>
      </c>
      <c r="H1430" s="1" t="s">
        <v>123</v>
      </c>
      <c r="I1430" s="1" t="s">
        <v>124</v>
      </c>
      <c r="J1430" s="1" t="s">
        <v>125</v>
      </c>
    </row>
    <row r="1431" spans="1:10" x14ac:dyDescent="0.25">
      <c r="A1431" s="1" t="s">
        <v>181</v>
      </c>
      <c r="B1431" s="1">
        <v>23.729600000000001</v>
      </c>
      <c r="C1431" s="1" t="s">
        <v>130</v>
      </c>
      <c r="D1431" s="1" t="s">
        <v>131</v>
      </c>
      <c r="E1431" s="1" t="s">
        <v>121</v>
      </c>
      <c r="F1431" s="1" t="s">
        <v>52</v>
      </c>
      <c r="G1431" s="1" t="s">
        <v>122</v>
      </c>
      <c r="H1431" s="1" t="s">
        <v>123</v>
      </c>
      <c r="I1431" s="1" t="s">
        <v>124</v>
      </c>
      <c r="J1431" s="1" t="s">
        <v>125</v>
      </c>
    </row>
    <row r="1432" spans="1:10" x14ac:dyDescent="0.25">
      <c r="A1432" s="1" t="s">
        <v>181</v>
      </c>
      <c r="B1432" s="1">
        <v>23.729600000000001</v>
      </c>
      <c r="C1432" s="1" t="s">
        <v>164</v>
      </c>
      <c r="D1432" s="1" t="s">
        <v>131</v>
      </c>
      <c r="E1432" s="1" t="s">
        <v>121</v>
      </c>
      <c r="F1432" s="1" t="s">
        <v>52</v>
      </c>
      <c r="G1432" s="1" t="s">
        <v>122</v>
      </c>
      <c r="H1432" s="1" t="s">
        <v>123</v>
      </c>
      <c r="I1432" s="1" t="s">
        <v>124</v>
      </c>
      <c r="J1432" s="1" t="s">
        <v>125</v>
      </c>
    </row>
    <row r="1433" spans="1:10" x14ac:dyDescent="0.25">
      <c r="A1433" s="1" t="s">
        <v>193</v>
      </c>
      <c r="B1433" s="1">
        <v>23.771100000000001</v>
      </c>
      <c r="C1433" s="1" t="s">
        <v>119</v>
      </c>
      <c r="D1433" s="1" t="s">
        <v>131</v>
      </c>
      <c r="E1433" s="1" t="s">
        <v>121</v>
      </c>
      <c r="F1433" s="1" t="s">
        <v>52</v>
      </c>
      <c r="G1433" s="1" t="s">
        <v>122</v>
      </c>
      <c r="H1433" s="1" t="s">
        <v>123</v>
      </c>
      <c r="I1433" s="1" t="s">
        <v>124</v>
      </c>
      <c r="J1433" s="1" t="s">
        <v>125</v>
      </c>
    </row>
    <row r="1434" spans="1:10" x14ac:dyDescent="0.25">
      <c r="A1434" s="1" t="s">
        <v>181</v>
      </c>
      <c r="B1434" s="1">
        <v>23.880099999999999</v>
      </c>
      <c r="C1434" s="1" t="s">
        <v>136</v>
      </c>
      <c r="D1434" s="1" t="s">
        <v>131</v>
      </c>
      <c r="E1434" s="1" t="s">
        <v>121</v>
      </c>
      <c r="F1434" s="1" t="s">
        <v>52</v>
      </c>
      <c r="G1434" s="1" t="s">
        <v>122</v>
      </c>
      <c r="H1434" s="1" t="s">
        <v>123</v>
      </c>
      <c r="I1434" s="1" t="s">
        <v>124</v>
      </c>
      <c r="J1434" s="1" t="s">
        <v>125</v>
      </c>
    </row>
    <row r="1435" spans="1:10" x14ac:dyDescent="0.25">
      <c r="A1435" s="1" t="s">
        <v>181</v>
      </c>
      <c r="B1435" s="1">
        <v>23.880099999999999</v>
      </c>
      <c r="C1435" s="1" t="s">
        <v>165</v>
      </c>
      <c r="D1435" s="1" t="s">
        <v>131</v>
      </c>
      <c r="E1435" s="1" t="s">
        <v>121</v>
      </c>
      <c r="F1435" s="1" t="s">
        <v>52</v>
      </c>
      <c r="G1435" s="1" t="s">
        <v>122</v>
      </c>
      <c r="H1435" s="1" t="s">
        <v>123</v>
      </c>
      <c r="I1435" s="1" t="s">
        <v>124</v>
      </c>
      <c r="J1435" s="1" t="s">
        <v>125</v>
      </c>
    </row>
    <row r="1436" spans="1:10" x14ac:dyDescent="0.25">
      <c r="A1436" s="1" t="s">
        <v>181</v>
      </c>
      <c r="B1436" s="1">
        <v>24.106000000000002</v>
      </c>
      <c r="C1436" s="1" t="s">
        <v>161</v>
      </c>
      <c r="D1436" s="1" t="s">
        <v>131</v>
      </c>
      <c r="E1436" s="1" t="s">
        <v>121</v>
      </c>
      <c r="F1436" s="1" t="s">
        <v>52</v>
      </c>
      <c r="G1436" s="1" t="s">
        <v>122</v>
      </c>
      <c r="H1436" s="1" t="s">
        <v>123</v>
      </c>
      <c r="I1436" s="1" t="s">
        <v>124</v>
      </c>
      <c r="J1436" s="1" t="s">
        <v>125</v>
      </c>
    </row>
    <row r="1437" spans="1:10" x14ac:dyDescent="0.25">
      <c r="A1437" s="1" t="s">
        <v>193</v>
      </c>
      <c r="B1437" s="1">
        <v>24.358000000000001</v>
      </c>
      <c r="C1437" s="1" t="s">
        <v>157</v>
      </c>
      <c r="D1437" s="1" t="s">
        <v>131</v>
      </c>
      <c r="E1437" s="1" t="s">
        <v>121</v>
      </c>
      <c r="F1437" s="1" t="s">
        <v>52</v>
      </c>
      <c r="G1437" s="1" t="s">
        <v>122</v>
      </c>
      <c r="H1437" s="1" t="s">
        <v>123</v>
      </c>
      <c r="I1437" s="1" t="s">
        <v>124</v>
      </c>
      <c r="J1437" s="1" t="s">
        <v>125</v>
      </c>
    </row>
    <row r="1438" spans="1:10" x14ac:dyDescent="0.25">
      <c r="A1438" s="1" t="s">
        <v>118</v>
      </c>
      <c r="B1438" s="1">
        <v>24.58</v>
      </c>
      <c r="C1438" s="1" t="s">
        <v>147</v>
      </c>
      <c r="D1438" s="1" t="s">
        <v>131</v>
      </c>
      <c r="E1438" s="1" t="s">
        <v>121</v>
      </c>
      <c r="F1438" s="1" t="s">
        <v>52</v>
      </c>
      <c r="G1438" s="1" t="s">
        <v>122</v>
      </c>
      <c r="H1438" s="1" t="s">
        <v>123</v>
      </c>
      <c r="I1438" s="1" t="s">
        <v>124</v>
      </c>
      <c r="J1438" s="1" t="s">
        <v>125</v>
      </c>
    </row>
    <row r="1439" spans="1:10" x14ac:dyDescent="0.25">
      <c r="A1439" s="1" t="s">
        <v>183</v>
      </c>
      <c r="B1439" s="1">
        <v>24.642299999999999</v>
      </c>
      <c r="C1439" s="1" t="s">
        <v>145</v>
      </c>
      <c r="D1439" s="1" t="s">
        <v>162</v>
      </c>
      <c r="E1439" s="1" t="s">
        <v>121</v>
      </c>
      <c r="F1439" s="1" t="s">
        <v>47</v>
      </c>
      <c r="G1439" s="1" t="s">
        <v>122</v>
      </c>
      <c r="H1439" s="1" t="s">
        <v>123</v>
      </c>
      <c r="I1439" s="1" t="s">
        <v>124</v>
      </c>
      <c r="J1439" s="1" t="s">
        <v>125</v>
      </c>
    </row>
    <row r="1440" spans="1:10" x14ac:dyDescent="0.25">
      <c r="A1440" s="1" t="s">
        <v>193</v>
      </c>
      <c r="B1440" s="1">
        <v>25.010200000000001</v>
      </c>
      <c r="C1440" s="1" t="s">
        <v>155</v>
      </c>
      <c r="D1440" s="1" t="s">
        <v>131</v>
      </c>
      <c r="E1440" s="1" t="s">
        <v>121</v>
      </c>
      <c r="F1440" s="1" t="s">
        <v>52</v>
      </c>
      <c r="G1440" s="1" t="s">
        <v>122</v>
      </c>
      <c r="H1440" s="1" t="s">
        <v>123</v>
      </c>
      <c r="I1440" s="1" t="s">
        <v>124</v>
      </c>
      <c r="J1440" s="1" t="s">
        <v>125</v>
      </c>
    </row>
    <row r="1441" spans="1:10" x14ac:dyDescent="0.25">
      <c r="A1441" s="1" t="s">
        <v>193</v>
      </c>
      <c r="B1441" s="1">
        <v>25.010200000000001</v>
      </c>
      <c r="C1441" s="1" t="s">
        <v>146</v>
      </c>
      <c r="D1441" s="1" t="s">
        <v>131</v>
      </c>
      <c r="E1441" s="1" t="s">
        <v>121</v>
      </c>
      <c r="F1441" s="1" t="s">
        <v>52</v>
      </c>
      <c r="G1441" s="1" t="s">
        <v>122</v>
      </c>
      <c r="H1441" s="1" t="s">
        <v>123</v>
      </c>
      <c r="I1441" s="1" t="s">
        <v>124</v>
      </c>
      <c r="J1441" s="1" t="s">
        <v>125</v>
      </c>
    </row>
    <row r="1442" spans="1:10" x14ac:dyDescent="0.25">
      <c r="A1442" s="1" t="s">
        <v>193</v>
      </c>
      <c r="B1442" s="1">
        <v>25.336300000000001</v>
      </c>
      <c r="C1442" s="1" t="s">
        <v>147</v>
      </c>
      <c r="D1442" s="1" t="s">
        <v>142</v>
      </c>
      <c r="E1442" s="1" t="s">
        <v>121</v>
      </c>
      <c r="F1442" s="1" t="s">
        <v>45</v>
      </c>
      <c r="G1442" s="1" t="s">
        <v>122</v>
      </c>
      <c r="H1442" s="1" t="s">
        <v>123</v>
      </c>
      <c r="I1442" s="1" t="s">
        <v>124</v>
      </c>
      <c r="J1442" s="1" t="s">
        <v>125</v>
      </c>
    </row>
    <row r="1443" spans="1:10" x14ac:dyDescent="0.25">
      <c r="A1443" s="1" t="s">
        <v>183</v>
      </c>
      <c r="B1443" s="1">
        <v>25.674700000000001</v>
      </c>
      <c r="C1443" s="1" t="s">
        <v>139</v>
      </c>
      <c r="D1443" s="1" t="s">
        <v>131</v>
      </c>
      <c r="E1443" s="1" t="s">
        <v>121</v>
      </c>
      <c r="F1443" s="1" t="s">
        <v>52</v>
      </c>
      <c r="G1443" s="1" t="s">
        <v>122</v>
      </c>
      <c r="H1443" s="1" t="s">
        <v>123</v>
      </c>
      <c r="I1443" s="1" t="s">
        <v>124</v>
      </c>
      <c r="J1443" s="1" t="s">
        <v>125</v>
      </c>
    </row>
    <row r="1444" spans="1:10" x14ac:dyDescent="0.25">
      <c r="A1444" s="1" t="s">
        <v>193</v>
      </c>
      <c r="B1444" s="1">
        <v>25.695</v>
      </c>
      <c r="C1444" s="1" t="s">
        <v>130</v>
      </c>
      <c r="D1444" s="1" t="s">
        <v>131</v>
      </c>
      <c r="E1444" s="1" t="s">
        <v>121</v>
      </c>
      <c r="F1444" s="1" t="s">
        <v>52</v>
      </c>
      <c r="G1444" s="1" t="s">
        <v>122</v>
      </c>
      <c r="H1444" s="1" t="s">
        <v>123</v>
      </c>
      <c r="I1444" s="1" t="s">
        <v>124</v>
      </c>
      <c r="J1444" s="1" t="s">
        <v>125</v>
      </c>
    </row>
    <row r="1445" spans="1:10" x14ac:dyDescent="0.25">
      <c r="A1445" s="1" t="s">
        <v>193</v>
      </c>
      <c r="B1445" s="1">
        <v>25.695</v>
      </c>
      <c r="C1445" s="1" t="s">
        <v>164</v>
      </c>
      <c r="D1445" s="1" t="s">
        <v>131</v>
      </c>
      <c r="E1445" s="1" t="s">
        <v>121</v>
      </c>
      <c r="F1445" s="1" t="s">
        <v>52</v>
      </c>
      <c r="G1445" s="1" t="s">
        <v>122</v>
      </c>
      <c r="H1445" s="1" t="s">
        <v>123</v>
      </c>
      <c r="I1445" s="1" t="s">
        <v>124</v>
      </c>
      <c r="J1445" s="1" t="s">
        <v>125</v>
      </c>
    </row>
    <row r="1446" spans="1:10" x14ac:dyDescent="0.25">
      <c r="A1446" s="1" t="s">
        <v>181</v>
      </c>
      <c r="B1446" s="1">
        <v>25.747199999999999</v>
      </c>
      <c r="C1446" s="1" t="s">
        <v>147</v>
      </c>
      <c r="D1446" s="1" t="s">
        <v>138</v>
      </c>
      <c r="E1446" s="1" t="s">
        <v>121</v>
      </c>
      <c r="F1446" s="1" t="s">
        <v>87</v>
      </c>
      <c r="G1446" s="1" t="s">
        <v>122</v>
      </c>
      <c r="H1446" s="1" t="s">
        <v>123</v>
      </c>
      <c r="I1446" s="1" t="s">
        <v>124</v>
      </c>
      <c r="J1446" s="1" t="s">
        <v>125</v>
      </c>
    </row>
    <row r="1447" spans="1:10" x14ac:dyDescent="0.25">
      <c r="A1447" s="1" t="s">
        <v>193</v>
      </c>
      <c r="B1447" s="1">
        <v>25.858000000000001</v>
      </c>
      <c r="C1447" s="1" t="s">
        <v>136</v>
      </c>
      <c r="D1447" s="1" t="s">
        <v>131</v>
      </c>
      <c r="E1447" s="1" t="s">
        <v>121</v>
      </c>
      <c r="F1447" s="1" t="s">
        <v>52</v>
      </c>
      <c r="G1447" s="1" t="s">
        <v>122</v>
      </c>
      <c r="H1447" s="1" t="s">
        <v>123</v>
      </c>
      <c r="I1447" s="1" t="s">
        <v>124</v>
      </c>
      <c r="J1447" s="1" t="s">
        <v>125</v>
      </c>
    </row>
    <row r="1448" spans="1:10" x14ac:dyDescent="0.25">
      <c r="A1448" s="1" t="s">
        <v>193</v>
      </c>
      <c r="B1448" s="1">
        <v>25.858000000000001</v>
      </c>
      <c r="C1448" s="1" t="s">
        <v>165</v>
      </c>
      <c r="D1448" s="1" t="s">
        <v>131</v>
      </c>
      <c r="E1448" s="1" t="s">
        <v>121</v>
      </c>
      <c r="F1448" s="1" t="s">
        <v>52</v>
      </c>
      <c r="G1448" s="1" t="s">
        <v>122</v>
      </c>
      <c r="H1448" s="1" t="s">
        <v>123</v>
      </c>
      <c r="I1448" s="1" t="s">
        <v>124</v>
      </c>
      <c r="J1448" s="1" t="s">
        <v>125</v>
      </c>
    </row>
    <row r="1449" spans="1:10" x14ac:dyDescent="0.25">
      <c r="A1449" s="1" t="s">
        <v>193</v>
      </c>
      <c r="B1449" s="1">
        <v>26.102599999999999</v>
      </c>
      <c r="C1449" s="1" t="s">
        <v>161</v>
      </c>
      <c r="D1449" s="1" t="s">
        <v>131</v>
      </c>
      <c r="E1449" s="1" t="s">
        <v>121</v>
      </c>
      <c r="F1449" s="1" t="s">
        <v>52</v>
      </c>
      <c r="G1449" s="1" t="s">
        <v>122</v>
      </c>
      <c r="H1449" s="1" t="s">
        <v>123</v>
      </c>
      <c r="I1449" s="1" t="s">
        <v>124</v>
      </c>
      <c r="J1449" s="1" t="s">
        <v>125</v>
      </c>
    </row>
    <row r="1450" spans="1:10" x14ac:dyDescent="0.25">
      <c r="A1450" s="1" t="s">
        <v>181</v>
      </c>
      <c r="B1450" s="1">
        <v>27.313099999999999</v>
      </c>
      <c r="C1450" s="1" t="s">
        <v>145</v>
      </c>
      <c r="D1450" s="1" t="s">
        <v>162</v>
      </c>
      <c r="E1450" s="1" t="s">
        <v>121</v>
      </c>
      <c r="F1450" s="1" t="s">
        <v>47</v>
      </c>
      <c r="G1450" s="1" t="s">
        <v>122</v>
      </c>
      <c r="H1450" s="1" t="s">
        <v>123</v>
      </c>
      <c r="I1450" s="1" t="s">
        <v>124</v>
      </c>
      <c r="J1450" s="1" t="s">
        <v>125</v>
      </c>
    </row>
    <row r="1451" spans="1:10" x14ac:dyDescent="0.25">
      <c r="A1451" s="1" t="s">
        <v>193</v>
      </c>
      <c r="B1451" s="1">
        <v>27.8797</v>
      </c>
      <c r="C1451" s="1" t="s">
        <v>147</v>
      </c>
      <c r="D1451" s="1" t="s">
        <v>138</v>
      </c>
      <c r="E1451" s="1" t="s">
        <v>121</v>
      </c>
      <c r="F1451" s="1" t="s">
        <v>87</v>
      </c>
      <c r="G1451" s="1" t="s">
        <v>122</v>
      </c>
      <c r="H1451" s="1" t="s">
        <v>123</v>
      </c>
      <c r="I1451" s="1" t="s">
        <v>124</v>
      </c>
      <c r="J1451" s="1" t="s">
        <v>125</v>
      </c>
    </row>
    <row r="1452" spans="1:10" x14ac:dyDescent="0.25">
      <c r="A1452" s="1" t="s">
        <v>181</v>
      </c>
      <c r="B1452" s="1">
        <v>28.4574</v>
      </c>
      <c r="C1452" s="1" t="s">
        <v>139</v>
      </c>
      <c r="D1452" s="1" t="s">
        <v>131</v>
      </c>
      <c r="E1452" s="1" t="s">
        <v>121</v>
      </c>
      <c r="F1452" s="1" t="s">
        <v>52</v>
      </c>
      <c r="G1452" s="1" t="s">
        <v>122</v>
      </c>
      <c r="H1452" s="1" t="s">
        <v>123</v>
      </c>
      <c r="I1452" s="1" t="s">
        <v>124</v>
      </c>
      <c r="J1452" s="1" t="s">
        <v>125</v>
      </c>
    </row>
    <row r="1453" spans="1:10" x14ac:dyDescent="0.25">
      <c r="A1453" s="1" t="s">
        <v>183</v>
      </c>
      <c r="B1453" s="1">
        <v>28.584499999999998</v>
      </c>
      <c r="C1453" s="1" t="s">
        <v>146</v>
      </c>
      <c r="D1453" s="1" t="s">
        <v>162</v>
      </c>
      <c r="E1453" s="1" t="s">
        <v>121</v>
      </c>
      <c r="F1453" s="1" t="s">
        <v>47</v>
      </c>
      <c r="G1453" s="1" t="s">
        <v>122</v>
      </c>
      <c r="H1453" s="1" t="s">
        <v>123</v>
      </c>
      <c r="I1453" s="1" t="s">
        <v>124</v>
      </c>
      <c r="J1453" s="1" t="s">
        <v>125</v>
      </c>
    </row>
    <row r="1454" spans="1:10" x14ac:dyDescent="0.25">
      <c r="A1454" s="1" t="s">
        <v>183</v>
      </c>
      <c r="B1454" s="1">
        <v>29.439900000000002</v>
      </c>
      <c r="C1454" s="1" t="s">
        <v>130</v>
      </c>
      <c r="D1454" s="1" t="s">
        <v>162</v>
      </c>
      <c r="E1454" s="1" t="s">
        <v>121</v>
      </c>
      <c r="F1454" s="1" t="s">
        <v>47</v>
      </c>
      <c r="G1454" s="1" t="s">
        <v>122</v>
      </c>
      <c r="H1454" s="1" t="s">
        <v>123</v>
      </c>
      <c r="I1454" s="1" t="s">
        <v>124</v>
      </c>
      <c r="J1454" s="1" t="s">
        <v>125</v>
      </c>
    </row>
    <row r="1455" spans="1:10" x14ac:dyDescent="0.25">
      <c r="A1455" s="1" t="s">
        <v>183</v>
      </c>
      <c r="B1455" s="1">
        <v>29.439900000000002</v>
      </c>
      <c r="C1455" s="1" t="s">
        <v>155</v>
      </c>
      <c r="D1455" s="1" t="s">
        <v>162</v>
      </c>
      <c r="E1455" s="1" t="s">
        <v>121</v>
      </c>
      <c r="F1455" s="1" t="s">
        <v>47</v>
      </c>
      <c r="G1455" s="1" t="s">
        <v>122</v>
      </c>
      <c r="H1455" s="1" t="s">
        <v>123</v>
      </c>
      <c r="I1455" s="1" t="s">
        <v>124</v>
      </c>
      <c r="J1455" s="1" t="s">
        <v>125</v>
      </c>
    </row>
    <row r="1456" spans="1:10" x14ac:dyDescent="0.25">
      <c r="A1456" s="1" t="s">
        <v>183</v>
      </c>
      <c r="B1456" s="1">
        <v>29.573499999999999</v>
      </c>
      <c r="C1456" s="1" t="s">
        <v>165</v>
      </c>
      <c r="D1456" s="1" t="s">
        <v>162</v>
      </c>
      <c r="E1456" s="1" t="s">
        <v>121</v>
      </c>
      <c r="F1456" s="1" t="s">
        <v>47</v>
      </c>
      <c r="G1456" s="1" t="s">
        <v>122</v>
      </c>
      <c r="H1456" s="1" t="s">
        <v>123</v>
      </c>
      <c r="I1456" s="1" t="s">
        <v>124</v>
      </c>
      <c r="J1456" s="1" t="s">
        <v>125</v>
      </c>
    </row>
    <row r="1457" spans="1:10" x14ac:dyDescent="0.25">
      <c r="A1457" s="1" t="s">
        <v>193</v>
      </c>
      <c r="B1457" s="1">
        <v>29.575299999999999</v>
      </c>
      <c r="C1457" s="1" t="s">
        <v>145</v>
      </c>
      <c r="D1457" s="1" t="s">
        <v>162</v>
      </c>
      <c r="E1457" s="1" t="s">
        <v>121</v>
      </c>
      <c r="F1457" s="1" t="s">
        <v>47</v>
      </c>
      <c r="G1457" s="1" t="s">
        <v>122</v>
      </c>
      <c r="H1457" s="1" t="s">
        <v>123</v>
      </c>
      <c r="I1457" s="1" t="s">
        <v>124</v>
      </c>
      <c r="J1457" s="1" t="s">
        <v>125</v>
      </c>
    </row>
    <row r="1458" spans="1:10" x14ac:dyDescent="0.25">
      <c r="A1458" s="1" t="s">
        <v>193</v>
      </c>
      <c r="B1458" s="1">
        <v>30.814399999999999</v>
      </c>
      <c r="C1458" s="1" t="s">
        <v>139</v>
      </c>
      <c r="D1458" s="1" t="s">
        <v>131</v>
      </c>
      <c r="E1458" s="1" t="s">
        <v>121</v>
      </c>
      <c r="F1458" s="1" t="s">
        <v>52</v>
      </c>
      <c r="G1458" s="1" t="s">
        <v>122</v>
      </c>
      <c r="H1458" s="1" t="s">
        <v>123</v>
      </c>
      <c r="I1458" s="1" t="s">
        <v>124</v>
      </c>
      <c r="J1458" s="1" t="s">
        <v>125</v>
      </c>
    </row>
    <row r="1459" spans="1:10" x14ac:dyDescent="0.25">
      <c r="A1459" s="1" t="s">
        <v>181</v>
      </c>
      <c r="B1459" s="1">
        <v>31.682600000000001</v>
      </c>
      <c r="C1459" s="1" t="s">
        <v>146</v>
      </c>
      <c r="D1459" s="1" t="s">
        <v>162</v>
      </c>
      <c r="E1459" s="1" t="s">
        <v>121</v>
      </c>
      <c r="F1459" s="1" t="s">
        <v>47</v>
      </c>
      <c r="G1459" s="1" t="s">
        <v>122</v>
      </c>
      <c r="H1459" s="1" t="s">
        <v>123</v>
      </c>
      <c r="I1459" s="1" t="s">
        <v>124</v>
      </c>
      <c r="J1459" s="1" t="s">
        <v>125</v>
      </c>
    </row>
    <row r="1460" spans="1:10" x14ac:dyDescent="0.25">
      <c r="A1460" s="1" t="s">
        <v>181</v>
      </c>
      <c r="B1460" s="1">
        <v>32.630699999999997</v>
      </c>
      <c r="C1460" s="1" t="s">
        <v>130</v>
      </c>
      <c r="D1460" s="1" t="s">
        <v>162</v>
      </c>
      <c r="E1460" s="1" t="s">
        <v>121</v>
      </c>
      <c r="F1460" s="1" t="s">
        <v>47</v>
      </c>
      <c r="G1460" s="1" t="s">
        <v>122</v>
      </c>
      <c r="H1460" s="1" t="s">
        <v>123</v>
      </c>
      <c r="I1460" s="1" t="s">
        <v>124</v>
      </c>
      <c r="J1460" s="1" t="s">
        <v>125</v>
      </c>
    </row>
    <row r="1461" spans="1:10" x14ac:dyDescent="0.25">
      <c r="A1461" s="1" t="s">
        <v>181</v>
      </c>
      <c r="B1461" s="1">
        <v>32.630699999999997</v>
      </c>
      <c r="C1461" s="1" t="s">
        <v>155</v>
      </c>
      <c r="D1461" s="1" t="s">
        <v>162</v>
      </c>
      <c r="E1461" s="1" t="s">
        <v>121</v>
      </c>
      <c r="F1461" s="1" t="s">
        <v>47</v>
      </c>
      <c r="G1461" s="1" t="s">
        <v>122</v>
      </c>
      <c r="H1461" s="1" t="s">
        <v>123</v>
      </c>
      <c r="I1461" s="1" t="s">
        <v>124</v>
      </c>
      <c r="J1461" s="1" t="s">
        <v>125</v>
      </c>
    </row>
    <row r="1462" spans="1:10" x14ac:dyDescent="0.25">
      <c r="A1462" s="1" t="s">
        <v>181</v>
      </c>
      <c r="B1462" s="1">
        <v>32.778700000000001</v>
      </c>
      <c r="C1462" s="1" t="s">
        <v>165</v>
      </c>
      <c r="D1462" s="1" t="s">
        <v>162</v>
      </c>
      <c r="E1462" s="1" t="s">
        <v>121</v>
      </c>
      <c r="F1462" s="1" t="s">
        <v>47</v>
      </c>
      <c r="G1462" s="1" t="s">
        <v>122</v>
      </c>
      <c r="H1462" s="1" t="s">
        <v>123</v>
      </c>
      <c r="I1462" s="1" t="s">
        <v>124</v>
      </c>
      <c r="J1462" s="1" t="s">
        <v>125</v>
      </c>
    </row>
    <row r="1463" spans="1:10" x14ac:dyDescent="0.25">
      <c r="A1463" s="1" t="s">
        <v>183</v>
      </c>
      <c r="B1463" s="1">
        <v>33.390700000000002</v>
      </c>
      <c r="C1463" s="1" t="s">
        <v>147</v>
      </c>
      <c r="D1463" s="1" t="s">
        <v>131</v>
      </c>
      <c r="E1463" s="1" t="s">
        <v>121</v>
      </c>
      <c r="F1463" s="1" t="s">
        <v>52</v>
      </c>
      <c r="G1463" s="1" t="s">
        <v>122</v>
      </c>
      <c r="H1463" s="1" t="s">
        <v>123</v>
      </c>
      <c r="I1463" s="1" t="s">
        <v>124</v>
      </c>
      <c r="J1463" s="1" t="s">
        <v>125</v>
      </c>
    </row>
    <row r="1464" spans="1:10" x14ac:dyDescent="0.25">
      <c r="A1464" s="1" t="s">
        <v>193</v>
      </c>
      <c r="B1464" s="1">
        <v>34.306699999999999</v>
      </c>
      <c r="C1464" s="1" t="s">
        <v>146</v>
      </c>
      <c r="D1464" s="1" t="s">
        <v>162</v>
      </c>
      <c r="E1464" s="1" t="s">
        <v>121</v>
      </c>
      <c r="F1464" s="1" t="s">
        <v>47</v>
      </c>
      <c r="G1464" s="1" t="s">
        <v>122</v>
      </c>
      <c r="H1464" s="1" t="s">
        <v>123</v>
      </c>
      <c r="I1464" s="1" t="s">
        <v>124</v>
      </c>
      <c r="J1464" s="1" t="s">
        <v>125</v>
      </c>
    </row>
    <row r="1465" spans="1:10" x14ac:dyDescent="0.25">
      <c r="A1465" s="1" t="s">
        <v>193</v>
      </c>
      <c r="B1465" s="1">
        <v>35.333300000000001</v>
      </c>
      <c r="C1465" s="1" t="s">
        <v>130</v>
      </c>
      <c r="D1465" s="1" t="s">
        <v>162</v>
      </c>
      <c r="E1465" s="1" t="s">
        <v>121</v>
      </c>
      <c r="F1465" s="1" t="s">
        <v>47</v>
      </c>
      <c r="G1465" s="1" t="s">
        <v>122</v>
      </c>
      <c r="H1465" s="1" t="s">
        <v>123</v>
      </c>
      <c r="I1465" s="1" t="s">
        <v>124</v>
      </c>
      <c r="J1465" s="1" t="s">
        <v>125</v>
      </c>
    </row>
    <row r="1466" spans="1:10" x14ac:dyDescent="0.25">
      <c r="A1466" s="1" t="s">
        <v>193</v>
      </c>
      <c r="B1466" s="1">
        <v>35.333300000000001</v>
      </c>
      <c r="C1466" s="1" t="s">
        <v>155</v>
      </c>
      <c r="D1466" s="1" t="s">
        <v>162</v>
      </c>
      <c r="E1466" s="1" t="s">
        <v>121</v>
      </c>
      <c r="F1466" s="1" t="s">
        <v>47</v>
      </c>
      <c r="G1466" s="1" t="s">
        <v>122</v>
      </c>
      <c r="H1466" s="1" t="s">
        <v>123</v>
      </c>
      <c r="I1466" s="1" t="s">
        <v>124</v>
      </c>
      <c r="J1466" s="1" t="s">
        <v>125</v>
      </c>
    </row>
    <row r="1467" spans="1:10" x14ac:dyDescent="0.25">
      <c r="A1467" s="1" t="s">
        <v>193</v>
      </c>
      <c r="B1467" s="1">
        <v>35.493600000000001</v>
      </c>
      <c r="C1467" s="1" t="s">
        <v>165</v>
      </c>
      <c r="D1467" s="1" t="s">
        <v>162</v>
      </c>
      <c r="E1467" s="1" t="s">
        <v>121</v>
      </c>
      <c r="F1467" s="1" t="s">
        <v>47</v>
      </c>
      <c r="G1467" s="1" t="s">
        <v>122</v>
      </c>
      <c r="H1467" s="1" t="s">
        <v>123</v>
      </c>
      <c r="I1467" s="1" t="s">
        <v>124</v>
      </c>
      <c r="J1467" s="1" t="s">
        <v>125</v>
      </c>
    </row>
    <row r="1468" spans="1:10" x14ac:dyDescent="0.25">
      <c r="A1468" s="1" t="s">
        <v>181</v>
      </c>
      <c r="B1468" s="1">
        <v>37.009700000000002</v>
      </c>
      <c r="C1468" s="1" t="s">
        <v>147</v>
      </c>
      <c r="D1468" s="1" t="s">
        <v>131</v>
      </c>
      <c r="E1468" s="1" t="s">
        <v>121</v>
      </c>
      <c r="F1468" s="1" t="s">
        <v>52</v>
      </c>
      <c r="G1468" s="1" t="s">
        <v>122</v>
      </c>
      <c r="H1468" s="1" t="s">
        <v>123</v>
      </c>
      <c r="I1468" s="1" t="s">
        <v>124</v>
      </c>
      <c r="J1468" s="1" t="s">
        <v>125</v>
      </c>
    </row>
    <row r="1469" spans="1:10" x14ac:dyDescent="0.25">
      <c r="A1469" s="1" t="s">
        <v>193</v>
      </c>
      <c r="B1469" s="1">
        <v>40.075000000000003</v>
      </c>
      <c r="C1469" s="1" t="s">
        <v>147</v>
      </c>
      <c r="D1469" s="1" t="s">
        <v>131</v>
      </c>
      <c r="E1469" s="1" t="s">
        <v>121</v>
      </c>
      <c r="F1469" s="1" t="s">
        <v>52</v>
      </c>
      <c r="G1469" s="1" t="s">
        <v>122</v>
      </c>
      <c r="H1469" s="1" t="s">
        <v>123</v>
      </c>
      <c r="I1469" s="1" t="s">
        <v>124</v>
      </c>
      <c r="J1469" s="1" t="s">
        <v>125</v>
      </c>
    </row>
    <row r="1470" spans="1:10" x14ac:dyDescent="0.25">
      <c r="A1470" s="1" t="s">
        <v>182</v>
      </c>
      <c r="B1470" s="1">
        <v>40.685600000000001</v>
      </c>
      <c r="C1470" s="1" t="s">
        <v>144</v>
      </c>
      <c r="D1470" s="1" t="s">
        <v>142</v>
      </c>
      <c r="E1470" s="1" t="s">
        <v>121</v>
      </c>
      <c r="F1470" s="1" t="s">
        <v>45</v>
      </c>
      <c r="G1470" s="1" t="s">
        <v>122</v>
      </c>
      <c r="H1470" s="1" t="s">
        <v>123</v>
      </c>
      <c r="I1470" s="1" t="s">
        <v>124</v>
      </c>
      <c r="J1470" s="1" t="s">
        <v>125</v>
      </c>
    </row>
    <row r="1471" spans="1:10" x14ac:dyDescent="0.25">
      <c r="A1471" s="1" t="s">
        <v>182</v>
      </c>
      <c r="B1471" s="1">
        <v>42.534999999999997</v>
      </c>
      <c r="C1471" s="1" t="s">
        <v>149</v>
      </c>
      <c r="D1471" s="1" t="s">
        <v>142</v>
      </c>
      <c r="E1471" s="1" t="s">
        <v>121</v>
      </c>
      <c r="F1471" s="1" t="s">
        <v>45</v>
      </c>
      <c r="G1471" s="1" t="s">
        <v>122</v>
      </c>
      <c r="H1471" s="1" t="s">
        <v>123</v>
      </c>
      <c r="I1471" s="1" t="s">
        <v>124</v>
      </c>
      <c r="J1471" s="1" t="s">
        <v>125</v>
      </c>
    </row>
    <row r="1472" spans="1:10" x14ac:dyDescent="0.25">
      <c r="A1472" s="1" t="s">
        <v>182</v>
      </c>
      <c r="B1472" s="1">
        <v>44.773600000000002</v>
      </c>
      <c r="C1472" s="1" t="s">
        <v>143</v>
      </c>
      <c r="D1472" s="1" t="s">
        <v>138</v>
      </c>
      <c r="E1472" s="1" t="s">
        <v>121</v>
      </c>
      <c r="F1472" s="1" t="s">
        <v>87</v>
      </c>
      <c r="G1472" s="1" t="s">
        <v>122</v>
      </c>
      <c r="H1472" s="1" t="s">
        <v>123</v>
      </c>
      <c r="I1472" s="1" t="s">
        <v>124</v>
      </c>
      <c r="J1472" s="1" t="s">
        <v>125</v>
      </c>
    </row>
    <row r="1473" spans="1:10" x14ac:dyDescent="0.25">
      <c r="A1473" s="1" t="s">
        <v>182</v>
      </c>
      <c r="B1473" s="1">
        <v>44.773600000000002</v>
      </c>
      <c r="C1473" s="1" t="s">
        <v>156</v>
      </c>
      <c r="D1473" s="1" t="s">
        <v>138</v>
      </c>
      <c r="E1473" s="1" t="s">
        <v>121</v>
      </c>
      <c r="F1473" s="1" t="s">
        <v>87</v>
      </c>
      <c r="G1473" s="1" t="s">
        <v>122</v>
      </c>
      <c r="H1473" s="1" t="s">
        <v>123</v>
      </c>
      <c r="I1473" s="1" t="s">
        <v>124</v>
      </c>
      <c r="J1473" s="1" t="s">
        <v>125</v>
      </c>
    </row>
    <row r="1474" spans="1:10" x14ac:dyDescent="0.25">
      <c r="A1474" s="1" t="s">
        <v>182</v>
      </c>
      <c r="B1474" s="1">
        <v>44.773600000000002</v>
      </c>
      <c r="C1474" s="1" t="s">
        <v>145</v>
      </c>
      <c r="D1474" s="1" t="s">
        <v>138</v>
      </c>
      <c r="E1474" s="1" t="s">
        <v>121</v>
      </c>
      <c r="F1474" s="1" t="s">
        <v>87</v>
      </c>
      <c r="G1474" s="1" t="s">
        <v>122</v>
      </c>
      <c r="H1474" s="1" t="s">
        <v>123</v>
      </c>
      <c r="I1474" s="1" t="s">
        <v>124</v>
      </c>
      <c r="J1474" s="1" t="s">
        <v>125</v>
      </c>
    </row>
    <row r="1475" spans="1:10" x14ac:dyDescent="0.25">
      <c r="A1475" s="1" t="s">
        <v>182</v>
      </c>
      <c r="B1475" s="1">
        <v>44.773600000000002</v>
      </c>
      <c r="C1475" s="1" t="s">
        <v>144</v>
      </c>
      <c r="D1475" s="1" t="s">
        <v>138</v>
      </c>
      <c r="E1475" s="1" t="s">
        <v>121</v>
      </c>
      <c r="F1475" s="1" t="s">
        <v>87</v>
      </c>
      <c r="G1475" s="1" t="s">
        <v>122</v>
      </c>
      <c r="H1475" s="1" t="s">
        <v>123</v>
      </c>
      <c r="I1475" s="1" t="s">
        <v>124</v>
      </c>
      <c r="J1475" s="1" t="s">
        <v>125</v>
      </c>
    </row>
    <row r="1476" spans="1:10" x14ac:dyDescent="0.25">
      <c r="A1476" s="1" t="s">
        <v>182</v>
      </c>
      <c r="B1476" s="1">
        <v>44.773600000000002</v>
      </c>
      <c r="C1476" s="1" t="s">
        <v>140</v>
      </c>
      <c r="D1476" s="1" t="s">
        <v>138</v>
      </c>
      <c r="E1476" s="1" t="s">
        <v>121</v>
      </c>
      <c r="F1476" s="1" t="s">
        <v>87</v>
      </c>
      <c r="G1476" s="1" t="s">
        <v>122</v>
      </c>
      <c r="H1476" s="1" t="s">
        <v>123</v>
      </c>
      <c r="I1476" s="1" t="s">
        <v>124</v>
      </c>
      <c r="J1476" s="1" t="s">
        <v>125</v>
      </c>
    </row>
    <row r="1477" spans="1:10" x14ac:dyDescent="0.25">
      <c r="A1477" s="1" t="s">
        <v>182</v>
      </c>
      <c r="B1477" s="1">
        <v>44.833500000000001</v>
      </c>
      <c r="C1477" s="1" t="s">
        <v>176</v>
      </c>
      <c r="D1477" s="1" t="s">
        <v>142</v>
      </c>
      <c r="E1477" s="1" t="s">
        <v>121</v>
      </c>
      <c r="F1477" s="1" t="s">
        <v>45</v>
      </c>
      <c r="G1477" s="1" t="s">
        <v>122</v>
      </c>
      <c r="H1477" s="1" t="s">
        <v>123</v>
      </c>
      <c r="I1477" s="1" t="s">
        <v>124</v>
      </c>
      <c r="J1477" s="1" t="s">
        <v>125</v>
      </c>
    </row>
    <row r="1478" spans="1:10" x14ac:dyDescent="0.25">
      <c r="A1478" s="1" t="s">
        <v>182</v>
      </c>
      <c r="B1478" s="1">
        <v>44.871000000000002</v>
      </c>
      <c r="C1478" s="1" t="s">
        <v>158</v>
      </c>
      <c r="D1478" s="1" t="s">
        <v>142</v>
      </c>
      <c r="E1478" s="1" t="s">
        <v>121</v>
      </c>
      <c r="F1478" s="1" t="s">
        <v>45</v>
      </c>
      <c r="G1478" s="1" t="s">
        <v>122</v>
      </c>
      <c r="H1478" s="1" t="s">
        <v>123</v>
      </c>
      <c r="I1478" s="1" t="s">
        <v>124</v>
      </c>
      <c r="J1478" s="1" t="s">
        <v>125</v>
      </c>
    </row>
    <row r="1479" spans="1:10" x14ac:dyDescent="0.25">
      <c r="A1479" s="1" t="s">
        <v>182</v>
      </c>
      <c r="B1479" s="1">
        <v>44.871000000000002</v>
      </c>
      <c r="C1479" s="1" t="s">
        <v>119</v>
      </c>
      <c r="D1479" s="1" t="s">
        <v>142</v>
      </c>
      <c r="E1479" s="1" t="s">
        <v>121</v>
      </c>
      <c r="F1479" s="1" t="s">
        <v>45</v>
      </c>
      <c r="G1479" s="1" t="s">
        <v>122</v>
      </c>
      <c r="H1479" s="1" t="s">
        <v>123</v>
      </c>
      <c r="I1479" s="1" t="s">
        <v>124</v>
      </c>
      <c r="J1479" s="1" t="s">
        <v>125</v>
      </c>
    </row>
    <row r="1480" spans="1:10" x14ac:dyDescent="0.25">
      <c r="A1480" s="1" t="s">
        <v>182</v>
      </c>
      <c r="B1480" s="1">
        <v>45.9514</v>
      </c>
      <c r="C1480" s="1" t="s">
        <v>157</v>
      </c>
      <c r="D1480" s="1" t="s">
        <v>142</v>
      </c>
      <c r="E1480" s="1" t="s">
        <v>121</v>
      </c>
      <c r="F1480" s="1" t="s">
        <v>45</v>
      </c>
      <c r="G1480" s="1" t="s">
        <v>122</v>
      </c>
      <c r="H1480" s="1" t="s">
        <v>123</v>
      </c>
      <c r="I1480" s="1" t="s">
        <v>124</v>
      </c>
      <c r="J1480" s="1" t="s">
        <v>125</v>
      </c>
    </row>
    <row r="1481" spans="1:10" x14ac:dyDescent="0.25">
      <c r="A1481" s="1" t="s">
        <v>182</v>
      </c>
      <c r="B1481" s="1">
        <v>46.807899999999997</v>
      </c>
      <c r="C1481" s="1" t="s">
        <v>155</v>
      </c>
      <c r="D1481" s="1" t="s">
        <v>142</v>
      </c>
      <c r="E1481" s="1" t="s">
        <v>121</v>
      </c>
      <c r="F1481" s="1" t="s">
        <v>45</v>
      </c>
      <c r="G1481" s="1" t="s">
        <v>122</v>
      </c>
      <c r="H1481" s="1" t="s">
        <v>123</v>
      </c>
      <c r="I1481" s="1" t="s">
        <v>124</v>
      </c>
      <c r="J1481" s="1" t="s">
        <v>125</v>
      </c>
    </row>
    <row r="1482" spans="1:10" x14ac:dyDescent="0.25">
      <c r="A1482" s="1" t="s">
        <v>182</v>
      </c>
      <c r="B1482" s="1">
        <v>47.207000000000001</v>
      </c>
      <c r="C1482" s="1" t="s">
        <v>172</v>
      </c>
      <c r="D1482" s="1" t="s">
        <v>142</v>
      </c>
      <c r="E1482" s="1" t="s">
        <v>121</v>
      </c>
      <c r="F1482" s="1" t="s">
        <v>45</v>
      </c>
      <c r="G1482" s="1" t="s">
        <v>122</v>
      </c>
      <c r="H1482" s="1" t="s">
        <v>123</v>
      </c>
      <c r="I1482" s="1" t="s">
        <v>124</v>
      </c>
      <c r="J1482" s="1" t="s">
        <v>125</v>
      </c>
    </row>
    <row r="1483" spans="1:10" x14ac:dyDescent="0.25">
      <c r="A1483" s="1" t="s">
        <v>182</v>
      </c>
      <c r="B1483" s="1">
        <v>47.7423</v>
      </c>
      <c r="C1483" s="1" t="s">
        <v>154</v>
      </c>
      <c r="D1483" s="1" t="s">
        <v>142</v>
      </c>
      <c r="E1483" s="1" t="s">
        <v>121</v>
      </c>
      <c r="F1483" s="1" t="s">
        <v>45</v>
      </c>
      <c r="G1483" s="1" t="s">
        <v>122</v>
      </c>
      <c r="H1483" s="1" t="s">
        <v>123</v>
      </c>
      <c r="I1483" s="1" t="s">
        <v>124</v>
      </c>
      <c r="J1483" s="1" t="s">
        <v>125</v>
      </c>
    </row>
    <row r="1484" spans="1:10" x14ac:dyDescent="0.25">
      <c r="A1484" s="1" t="s">
        <v>182</v>
      </c>
      <c r="B1484" s="1">
        <v>47.7423</v>
      </c>
      <c r="C1484" s="1" t="s">
        <v>169</v>
      </c>
      <c r="D1484" s="1" t="s">
        <v>142</v>
      </c>
      <c r="E1484" s="1" t="s">
        <v>121</v>
      </c>
      <c r="F1484" s="1" t="s">
        <v>45</v>
      </c>
      <c r="G1484" s="1" t="s">
        <v>122</v>
      </c>
      <c r="H1484" s="1" t="s">
        <v>123</v>
      </c>
      <c r="I1484" s="1" t="s">
        <v>124</v>
      </c>
      <c r="J1484" s="1" t="s">
        <v>125</v>
      </c>
    </row>
    <row r="1485" spans="1:10" x14ac:dyDescent="0.25">
      <c r="A1485" s="1" t="s">
        <v>191</v>
      </c>
      <c r="B1485" s="1">
        <v>48.5137</v>
      </c>
      <c r="C1485" s="1" t="s">
        <v>126</v>
      </c>
      <c r="D1485" s="1" t="s">
        <v>170</v>
      </c>
      <c r="E1485" s="1" t="s">
        <v>121</v>
      </c>
      <c r="F1485" s="1" t="s">
        <v>170</v>
      </c>
      <c r="G1485" s="1" t="s">
        <v>122</v>
      </c>
      <c r="H1485" s="1" t="s">
        <v>123</v>
      </c>
      <c r="I1485" s="1" t="s">
        <v>124</v>
      </c>
      <c r="J1485" s="1" t="s">
        <v>125</v>
      </c>
    </row>
    <row r="1486" spans="1:10" x14ac:dyDescent="0.25">
      <c r="A1486" s="1" t="s">
        <v>182</v>
      </c>
      <c r="B1486" s="1">
        <v>48.764299999999999</v>
      </c>
      <c r="C1486" s="1" t="s">
        <v>180</v>
      </c>
      <c r="D1486" s="1" t="s">
        <v>142</v>
      </c>
      <c r="E1486" s="1" t="s">
        <v>121</v>
      </c>
      <c r="F1486" s="1" t="s">
        <v>45</v>
      </c>
      <c r="G1486" s="1" t="s">
        <v>122</v>
      </c>
      <c r="H1486" s="1" t="s">
        <v>123</v>
      </c>
      <c r="I1486" s="1" t="s">
        <v>124</v>
      </c>
      <c r="J1486" s="1" t="s">
        <v>125</v>
      </c>
    </row>
    <row r="1487" spans="1:10" x14ac:dyDescent="0.25">
      <c r="A1487" s="1" t="s">
        <v>182</v>
      </c>
      <c r="B1487" s="1">
        <v>48.764299999999999</v>
      </c>
      <c r="C1487" s="1" t="s">
        <v>136</v>
      </c>
      <c r="D1487" s="1" t="s">
        <v>142</v>
      </c>
      <c r="E1487" s="1" t="s">
        <v>121</v>
      </c>
      <c r="F1487" s="1" t="s">
        <v>45</v>
      </c>
      <c r="G1487" s="1" t="s">
        <v>122</v>
      </c>
      <c r="H1487" s="1" t="s">
        <v>123</v>
      </c>
      <c r="I1487" s="1" t="s">
        <v>124</v>
      </c>
      <c r="J1487" s="1" t="s">
        <v>125</v>
      </c>
    </row>
    <row r="1488" spans="1:10" x14ac:dyDescent="0.25">
      <c r="A1488" s="1" t="s">
        <v>182</v>
      </c>
      <c r="B1488" s="1">
        <v>48.796500000000002</v>
      </c>
      <c r="C1488" s="1" t="s">
        <v>165</v>
      </c>
      <c r="D1488" s="1" t="s">
        <v>142</v>
      </c>
      <c r="E1488" s="1" t="s">
        <v>121</v>
      </c>
      <c r="F1488" s="1" t="s">
        <v>45</v>
      </c>
      <c r="G1488" s="1" t="s">
        <v>122</v>
      </c>
      <c r="H1488" s="1" t="s">
        <v>123</v>
      </c>
      <c r="I1488" s="1" t="s">
        <v>124</v>
      </c>
      <c r="J1488" s="1" t="s">
        <v>125</v>
      </c>
    </row>
    <row r="1489" spans="1:10" x14ac:dyDescent="0.25">
      <c r="A1489" s="1" t="s">
        <v>182</v>
      </c>
      <c r="B1489" s="1">
        <v>49.202800000000003</v>
      </c>
      <c r="C1489" s="1" t="s">
        <v>153</v>
      </c>
      <c r="D1489" s="1" t="s">
        <v>142</v>
      </c>
      <c r="E1489" s="1" t="s">
        <v>121</v>
      </c>
      <c r="F1489" s="1" t="s">
        <v>45</v>
      </c>
      <c r="G1489" s="1" t="s">
        <v>122</v>
      </c>
      <c r="H1489" s="1" t="s">
        <v>123</v>
      </c>
      <c r="I1489" s="1" t="s">
        <v>124</v>
      </c>
      <c r="J1489" s="1" t="s">
        <v>125</v>
      </c>
    </row>
    <row r="1490" spans="1:10" x14ac:dyDescent="0.25">
      <c r="A1490" s="1" t="s">
        <v>182</v>
      </c>
      <c r="B1490" s="1">
        <v>49.348300000000002</v>
      </c>
      <c r="C1490" s="1" t="s">
        <v>171</v>
      </c>
      <c r="D1490" s="1" t="s">
        <v>138</v>
      </c>
      <c r="E1490" s="1" t="s">
        <v>121</v>
      </c>
      <c r="F1490" s="1" t="s">
        <v>87</v>
      </c>
      <c r="G1490" s="1" t="s">
        <v>122</v>
      </c>
      <c r="H1490" s="1" t="s">
        <v>123</v>
      </c>
      <c r="I1490" s="1" t="s">
        <v>124</v>
      </c>
      <c r="J1490" s="1" t="s">
        <v>125</v>
      </c>
    </row>
    <row r="1491" spans="1:10" x14ac:dyDescent="0.25">
      <c r="A1491" s="1" t="s">
        <v>182</v>
      </c>
      <c r="B1491" s="1">
        <v>49.348300000000002</v>
      </c>
      <c r="C1491" s="1" t="s">
        <v>158</v>
      </c>
      <c r="D1491" s="1" t="s">
        <v>138</v>
      </c>
      <c r="E1491" s="1" t="s">
        <v>121</v>
      </c>
      <c r="F1491" s="1" t="s">
        <v>87</v>
      </c>
      <c r="G1491" s="1" t="s">
        <v>122</v>
      </c>
      <c r="H1491" s="1" t="s">
        <v>123</v>
      </c>
      <c r="I1491" s="1" t="s">
        <v>124</v>
      </c>
      <c r="J1491" s="1" t="s">
        <v>125</v>
      </c>
    </row>
    <row r="1492" spans="1:10" x14ac:dyDescent="0.25">
      <c r="A1492" s="1" t="s">
        <v>182</v>
      </c>
      <c r="B1492" s="1">
        <v>50.594200000000001</v>
      </c>
      <c r="C1492" s="1" t="s">
        <v>157</v>
      </c>
      <c r="D1492" s="1" t="s">
        <v>138</v>
      </c>
      <c r="E1492" s="1" t="s">
        <v>121</v>
      </c>
      <c r="F1492" s="1" t="s">
        <v>87</v>
      </c>
      <c r="G1492" s="1" t="s">
        <v>122</v>
      </c>
      <c r="H1492" s="1" t="s">
        <v>123</v>
      </c>
      <c r="I1492" s="1" t="s">
        <v>124</v>
      </c>
      <c r="J1492" s="1" t="s">
        <v>125</v>
      </c>
    </row>
    <row r="1493" spans="1:10" x14ac:dyDescent="0.25">
      <c r="A1493" s="1" t="s">
        <v>182</v>
      </c>
      <c r="B1493" s="1">
        <v>50.856999999999999</v>
      </c>
      <c r="C1493" s="1" t="s">
        <v>177</v>
      </c>
      <c r="D1493" s="1" t="s">
        <v>142</v>
      </c>
      <c r="E1493" s="1" t="s">
        <v>121</v>
      </c>
      <c r="F1493" s="1" t="s">
        <v>45</v>
      </c>
      <c r="G1493" s="1" t="s">
        <v>122</v>
      </c>
      <c r="H1493" s="1" t="s">
        <v>123</v>
      </c>
      <c r="I1493" s="1" t="s">
        <v>124</v>
      </c>
      <c r="J1493" s="1" t="s">
        <v>125</v>
      </c>
    </row>
    <row r="1494" spans="1:10" x14ac:dyDescent="0.25">
      <c r="A1494" s="1" t="s">
        <v>182</v>
      </c>
      <c r="B1494" s="1">
        <v>51.927700000000002</v>
      </c>
      <c r="C1494" s="1" t="s">
        <v>146</v>
      </c>
      <c r="D1494" s="1" t="s">
        <v>138</v>
      </c>
      <c r="E1494" s="1" t="s">
        <v>121</v>
      </c>
      <c r="F1494" s="1" t="s">
        <v>87</v>
      </c>
      <c r="G1494" s="1" t="s">
        <v>122</v>
      </c>
      <c r="H1494" s="1" t="s">
        <v>123</v>
      </c>
      <c r="I1494" s="1" t="s">
        <v>124</v>
      </c>
      <c r="J1494" s="1" t="s">
        <v>125</v>
      </c>
    </row>
    <row r="1495" spans="1:10" x14ac:dyDescent="0.25">
      <c r="A1495" s="1" t="s">
        <v>182</v>
      </c>
      <c r="B1495" s="1">
        <v>51.976399999999998</v>
      </c>
      <c r="C1495" s="1" t="s">
        <v>155</v>
      </c>
      <c r="D1495" s="1" t="s">
        <v>138</v>
      </c>
      <c r="E1495" s="1" t="s">
        <v>121</v>
      </c>
      <c r="F1495" s="1" t="s">
        <v>87</v>
      </c>
      <c r="G1495" s="1" t="s">
        <v>122</v>
      </c>
      <c r="H1495" s="1" t="s">
        <v>123</v>
      </c>
      <c r="I1495" s="1" t="s">
        <v>124</v>
      </c>
      <c r="J1495" s="1" t="s">
        <v>125</v>
      </c>
    </row>
    <row r="1496" spans="1:10" x14ac:dyDescent="0.25">
      <c r="A1496" s="1" t="s">
        <v>182</v>
      </c>
      <c r="B1496" s="1">
        <v>52.860100000000003</v>
      </c>
      <c r="C1496" s="1" t="s">
        <v>168</v>
      </c>
      <c r="D1496" s="1" t="s">
        <v>142</v>
      </c>
      <c r="E1496" s="1" t="s">
        <v>121</v>
      </c>
      <c r="F1496" s="1" t="s">
        <v>45</v>
      </c>
      <c r="G1496" s="1" t="s">
        <v>122</v>
      </c>
      <c r="H1496" s="1" t="s">
        <v>123</v>
      </c>
      <c r="I1496" s="1" t="s">
        <v>124</v>
      </c>
      <c r="J1496" s="1" t="s">
        <v>125</v>
      </c>
    </row>
    <row r="1497" spans="1:10" x14ac:dyDescent="0.25">
      <c r="A1497" s="1" t="s">
        <v>182</v>
      </c>
      <c r="B1497" s="1">
        <v>53.290399999999998</v>
      </c>
      <c r="C1497" s="1" t="s">
        <v>128</v>
      </c>
      <c r="D1497" s="1" t="s">
        <v>142</v>
      </c>
      <c r="E1497" s="1" t="s">
        <v>121</v>
      </c>
      <c r="F1497" s="1" t="s">
        <v>45</v>
      </c>
      <c r="G1497" s="1" t="s">
        <v>122</v>
      </c>
      <c r="H1497" s="1" t="s">
        <v>123</v>
      </c>
      <c r="I1497" s="1" t="s">
        <v>124</v>
      </c>
      <c r="J1497" s="1" t="s">
        <v>125</v>
      </c>
    </row>
    <row r="1498" spans="1:10" x14ac:dyDescent="0.25">
      <c r="A1498" s="1" t="s">
        <v>182</v>
      </c>
      <c r="B1498" s="1">
        <v>53.338999999999999</v>
      </c>
      <c r="C1498" s="1" t="s">
        <v>164</v>
      </c>
      <c r="D1498" s="1" t="s">
        <v>138</v>
      </c>
      <c r="E1498" s="1" t="s">
        <v>121</v>
      </c>
      <c r="F1498" s="1" t="s">
        <v>87</v>
      </c>
      <c r="G1498" s="1" t="s">
        <v>122</v>
      </c>
      <c r="H1498" s="1" t="s">
        <v>123</v>
      </c>
      <c r="I1498" s="1" t="s">
        <v>124</v>
      </c>
      <c r="J1498" s="1" t="s">
        <v>125</v>
      </c>
    </row>
    <row r="1499" spans="1:10" x14ac:dyDescent="0.25">
      <c r="A1499" s="1" t="s">
        <v>182</v>
      </c>
      <c r="B1499" s="1">
        <v>53.338999999999999</v>
      </c>
      <c r="C1499" s="1" t="s">
        <v>130</v>
      </c>
      <c r="D1499" s="1" t="s">
        <v>138</v>
      </c>
      <c r="E1499" s="1" t="s">
        <v>121</v>
      </c>
      <c r="F1499" s="1" t="s">
        <v>87</v>
      </c>
      <c r="G1499" s="1" t="s">
        <v>122</v>
      </c>
      <c r="H1499" s="1" t="s">
        <v>123</v>
      </c>
      <c r="I1499" s="1" t="s">
        <v>124</v>
      </c>
      <c r="J1499" s="1" t="s">
        <v>125</v>
      </c>
    </row>
    <row r="1500" spans="1:10" x14ac:dyDescent="0.25">
      <c r="A1500" s="1" t="s">
        <v>182</v>
      </c>
      <c r="B1500" s="1">
        <v>53.631</v>
      </c>
      <c r="C1500" s="1" t="s">
        <v>136</v>
      </c>
      <c r="D1500" s="1" t="s">
        <v>138</v>
      </c>
      <c r="E1500" s="1" t="s">
        <v>121</v>
      </c>
      <c r="F1500" s="1" t="s">
        <v>87</v>
      </c>
      <c r="G1500" s="1" t="s">
        <v>122</v>
      </c>
      <c r="H1500" s="1" t="s">
        <v>123</v>
      </c>
      <c r="I1500" s="1" t="s">
        <v>124</v>
      </c>
      <c r="J1500" s="1" t="s">
        <v>125</v>
      </c>
    </row>
    <row r="1501" spans="1:10" x14ac:dyDescent="0.25">
      <c r="A1501" s="1" t="s">
        <v>182</v>
      </c>
      <c r="B1501" s="1">
        <v>53.728400000000001</v>
      </c>
      <c r="C1501" s="1" t="s">
        <v>141</v>
      </c>
      <c r="D1501" s="1" t="s">
        <v>142</v>
      </c>
      <c r="E1501" s="1" t="s">
        <v>121</v>
      </c>
      <c r="F1501" s="1" t="s">
        <v>45</v>
      </c>
      <c r="G1501" s="1" t="s">
        <v>122</v>
      </c>
      <c r="H1501" s="1" t="s">
        <v>123</v>
      </c>
      <c r="I1501" s="1" t="s">
        <v>124</v>
      </c>
      <c r="J1501" s="1" t="s">
        <v>125</v>
      </c>
    </row>
    <row r="1502" spans="1:10" x14ac:dyDescent="0.25">
      <c r="A1502" s="1" t="s">
        <v>182</v>
      </c>
      <c r="B1502" s="1">
        <v>53.728400000000001</v>
      </c>
      <c r="C1502" s="1" t="s">
        <v>165</v>
      </c>
      <c r="D1502" s="1" t="s">
        <v>138</v>
      </c>
      <c r="E1502" s="1" t="s">
        <v>121</v>
      </c>
      <c r="F1502" s="1" t="s">
        <v>87</v>
      </c>
      <c r="G1502" s="1" t="s">
        <v>122</v>
      </c>
      <c r="H1502" s="1" t="s">
        <v>123</v>
      </c>
      <c r="I1502" s="1" t="s">
        <v>124</v>
      </c>
      <c r="J1502" s="1" t="s">
        <v>125</v>
      </c>
    </row>
    <row r="1503" spans="1:10" x14ac:dyDescent="0.25">
      <c r="A1503" s="1" t="s">
        <v>182</v>
      </c>
      <c r="B1503" s="1">
        <v>54.215000000000003</v>
      </c>
      <c r="C1503" s="1" t="s">
        <v>161</v>
      </c>
      <c r="D1503" s="1" t="s">
        <v>138</v>
      </c>
      <c r="E1503" s="1" t="s">
        <v>121</v>
      </c>
      <c r="F1503" s="1" t="s">
        <v>87</v>
      </c>
      <c r="G1503" s="1" t="s">
        <v>122</v>
      </c>
      <c r="H1503" s="1" t="s">
        <v>123</v>
      </c>
      <c r="I1503" s="1" t="s">
        <v>124</v>
      </c>
      <c r="J1503" s="1" t="s">
        <v>125</v>
      </c>
    </row>
    <row r="1504" spans="1:10" x14ac:dyDescent="0.25">
      <c r="A1504" s="1" t="s">
        <v>182</v>
      </c>
      <c r="B1504" s="1">
        <v>55.966999999999999</v>
      </c>
      <c r="C1504" s="1" t="s">
        <v>173</v>
      </c>
      <c r="D1504" s="1" t="s">
        <v>138</v>
      </c>
      <c r="E1504" s="1" t="s">
        <v>121</v>
      </c>
      <c r="F1504" s="1" t="s">
        <v>87</v>
      </c>
      <c r="G1504" s="1" t="s">
        <v>122</v>
      </c>
      <c r="H1504" s="1" t="s">
        <v>123</v>
      </c>
      <c r="I1504" s="1" t="s">
        <v>124</v>
      </c>
      <c r="J1504" s="1" t="s">
        <v>125</v>
      </c>
    </row>
    <row r="1505" spans="1:10" x14ac:dyDescent="0.25">
      <c r="A1505" s="1" t="s">
        <v>186</v>
      </c>
      <c r="B1505" s="1">
        <v>56.765700000000002</v>
      </c>
      <c r="C1505" s="1" t="s">
        <v>144</v>
      </c>
      <c r="D1505" s="1" t="s">
        <v>142</v>
      </c>
      <c r="E1505" s="1" t="s">
        <v>121</v>
      </c>
      <c r="F1505" s="1" t="s">
        <v>45</v>
      </c>
      <c r="G1505" s="1" t="s">
        <v>122</v>
      </c>
      <c r="H1505" s="1" t="s">
        <v>123</v>
      </c>
      <c r="I1505" s="1" t="s">
        <v>124</v>
      </c>
      <c r="J1505" s="1" t="s">
        <v>125</v>
      </c>
    </row>
    <row r="1506" spans="1:10" x14ac:dyDescent="0.25">
      <c r="A1506" s="1" t="s">
        <v>182</v>
      </c>
      <c r="B1506" s="1">
        <v>58.1571</v>
      </c>
      <c r="C1506" s="1" t="s">
        <v>139</v>
      </c>
      <c r="D1506" s="1" t="s">
        <v>142</v>
      </c>
      <c r="E1506" s="1" t="s">
        <v>121</v>
      </c>
      <c r="F1506" s="1" t="s">
        <v>45</v>
      </c>
      <c r="G1506" s="1" t="s">
        <v>122</v>
      </c>
      <c r="H1506" s="1" t="s">
        <v>123</v>
      </c>
      <c r="I1506" s="1" t="s">
        <v>124</v>
      </c>
      <c r="J1506" s="1" t="s">
        <v>125</v>
      </c>
    </row>
    <row r="1507" spans="1:10" x14ac:dyDescent="0.25">
      <c r="A1507" s="1" t="s">
        <v>182</v>
      </c>
      <c r="B1507" s="1">
        <v>58.7104</v>
      </c>
      <c r="C1507" s="1" t="s">
        <v>137</v>
      </c>
      <c r="D1507" s="1" t="s">
        <v>138</v>
      </c>
      <c r="E1507" s="1" t="s">
        <v>121</v>
      </c>
      <c r="F1507" s="1" t="s">
        <v>87</v>
      </c>
      <c r="G1507" s="1" t="s">
        <v>122</v>
      </c>
      <c r="H1507" s="1" t="s">
        <v>123</v>
      </c>
      <c r="I1507" s="1" t="s">
        <v>124</v>
      </c>
      <c r="J1507" s="1" t="s">
        <v>125</v>
      </c>
    </row>
    <row r="1508" spans="1:10" x14ac:dyDescent="0.25">
      <c r="A1508" s="1" t="s">
        <v>186</v>
      </c>
      <c r="B1508" s="1">
        <v>59.3459</v>
      </c>
      <c r="C1508" s="1" t="s">
        <v>149</v>
      </c>
      <c r="D1508" s="1" t="s">
        <v>142</v>
      </c>
      <c r="E1508" s="1" t="s">
        <v>121</v>
      </c>
      <c r="F1508" s="1" t="s">
        <v>45</v>
      </c>
      <c r="G1508" s="1" t="s">
        <v>122</v>
      </c>
      <c r="H1508" s="1" t="s">
        <v>123</v>
      </c>
      <c r="I1508" s="1" t="s">
        <v>124</v>
      </c>
      <c r="J1508" s="1" t="s">
        <v>125</v>
      </c>
    </row>
    <row r="1509" spans="1:10" x14ac:dyDescent="0.25">
      <c r="A1509" s="1" t="s">
        <v>185</v>
      </c>
      <c r="B1509" s="1">
        <v>59.793199999999999</v>
      </c>
      <c r="C1509" s="1" t="s">
        <v>144</v>
      </c>
      <c r="D1509" s="1" t="s">
        <v>142</v>
      </c>
      <c r="E1509" s="1" t="s">
        <v>121</v>
      </c>
      <c r="F1509" s="1" t="s">
        <v>45</v>
      </c>
      <c r="G1509" s="1" t="s">
        <v>122</v>
      </c>
      <c r="H1509" s="1" t="s">
        <v>123</v>
      </c>
      <c r="I1509" s="1" t="s">
        <v>124</v>
      </c>
      <c r="J1509" s="1" t="s">
        <v>125</v>
      </c>
    </row>
    <row r="1510" spans="1:10" x14ac:dyDescent="0.25">
      <c r="A1510" s="1" t="s">
        <v>186</v>
      </c>
      <c r="B1510" s="1">
        <v>62.4694</v>
      </c>
      <c r="C1510" s="1" t="s">
        <v>143</v>
      </c>
      <c r="D1510" s="1" t="s">
        <v>138</v>
      </c>
      <c r="E1510" s="1" t="s">
        <v>121</v>
      </c>
      <c r="F1510" s="1" t="s">
        <v>87</v>
      </c>
      <c r="G1510" s="1" t="s">
        <v>122</v>
      </c>
      <c r="H1510" s="1" t="s">
        <v>123</v>
      </c>
      <c r="I1510" s="1" t="s">
        <v>124</v>
      </c>
      <c r="J1510" s="1" t="s">
        <v>125</v>
      </c>
    </row>
    <row r="1511" spans="1:10" x14ac:dyDescent="0.25">
      <c r="A1511" s="1" t="s">
        <v>186</v>
      </c>
      <c r="B1511" s="1">
        <v>62.4694</v>
      </c>
      <c r="C1511" s="1" t="s">
        <v>156</v>
      </c>
      <c r="D1511" s="1" t="s">
        <v>138</v>
      </c>
      <c r="E1511" s="1" t="s">
        <v>121</v>
      </c>
      <c r="F1511" s="1" t="s">
        <v>87</v>
      </c>
      <c r="G1511" s="1" t="s">
        <v>122</v>
      </c>
      <c r="H1511" s="1" t="s">
        <v>123</v>
      </c>
      <c r="I1511" s="1" t="s">
        <v>124</v>
      </c>
      <c r="J1511" s="1" t="s">
        <v>125</v>
      </c>
    </row>
    <row r="1512" spans="1:10" x14ac:dyDescent="0.25">
      <c r="A1512" s="1" t="s">
        <v>186</v>
      </c>
      <c r="B1512" s="1">
        <v>62.4694</v>
      </c>
      <c r="C1512" s="1" t="s">
        <v>145</v>
      </c>
      <c r="D1512" s="1" t="s">
        <v>138</v>
      </c>
      <c r="E1512" s="1" t="s">
        <v>121</v>
      </c>
      <c r="F1512" s="1" t="s">
        <v>87</v>
      </c>
      <c r="G1512" s="1" t="s">
        <v>122</v>
      </c>
      <c r="H1512" s="1" t="s">
        <v>123</v>
      </c>
      <c r="I1512" s="1" t="s">
        <v>124</v>
      </c>
      <c r="J1512" s="1" t="s">
        <v>125</v>
      </c>
    </row>
    <row r="1513" spans="1:10" x14ac:dyDescent="0.25">
      <c r="A1513" s="1" t="s">
        <v>186</v>
      </c>
      <c r="B1513" s="1">
        <v>62.4694</v>
      </c>
      <c r="C1513" s="1" t="s">
        <v>144</v>
      </c>
      <c r="D1513" s="1" t="s">
        <v>138</v>
      </c>
      <c r="E1513" s="1" t="s">
        <v>121</v>
      </c>
      <c r="F1513" s="1" t="s">
        <v>87</v>
      </c>
      <c r="G1513" s="1" t="s">
        <v>122</v>
      </c>
      <c r="H1513" s="1" t="s">
        <v>123</v>
      </c>
      <c r="I1513" s="1" t="s">
        <v>124</v>
      </c>
      <c r="J1513" s="1" t="s">
        <v>125</v>
      </c>
    </row>
    <row r="1514" spans="1:10" x14ac:dyDescent="0.25">
      <c r="A1514" s="1" t="s">
        <v>186</v>
      </c>
      <c r="B1514" s="1">
        <v>62.4694</v>
      </c>
      <c r="C1514" s="1" t="s">
        <v>140</v>
      </c>
      <c r="D1514" s="1" t="s">
        <v>138</v>
      </c>
      <c r="E1514" s="1" t="s">
        <v>121</v>
      </c>
      <c r="F1514" s="1" t="s">
        <v>87</v>
      </c>
      <c r="G1514" s="1" t="s">
        <v>122</v>
      </c>
      <c r="H1514" s="1" t="s">
        <v>123</v>
      </c>
      <c r="I1514" s="1" t="s">
        <v>124</v>
      </c>
      <c r="J1514" s="1" t="s">
        <v>125</v>
      </c>
    </row>
    <row r="1515" spans="1:10" x14ac:dyDescent="0.25">
      <c r="A1515" s="1" t="s">
        <v>185</v>
      </c>
      <c r="B1515" s="1">
        <v>62.511099999999999</v>
      </c>
      <c r="C1515" s="1" t="s">
        <v>149</v>
      </c>
      <c r="D1515" s="1" t="s">
        <v>142</v>
      </c>
      <c r="E1515" s="1" t="s">
        <v>121</v>
      </c>
      <c r="F1515" s="1" t="s">
        <v>45</v>
      </c>
      <c r="G1515" s="1" t="s">
        <v>122</v>
      </c>
      <c r="H1515" s="1" t="s">
        <v>123</v>
      </c>
      <c r="I1515" s="1" t="s">
        <v>124</v>
      </c>
      <c r="J1515" s="1" t="s">
        <v>125</v>
      </c>
    </row>
    <row r="1516" spans="1:10" x14ac:dyDescent="0.25">
      <c r="A1516" s="1" t="s">
        <v>186</v>
      </c>
      <c r="B1516" s="1">
        <v>62.552900000000001</v>
      </c>
      <c r="C1516" s="1" t="s">
        <v>176</v>
      </c>
      <c r="D1516" s="1" t="s">
        <v>142</v>
      </c>
      <c r="E1516" s="1" t="s">
        <v>121</v>
      </c>
      <c r="F1516" s="1" t="s">
        <v>45</v>
      </c>
      <c r="G1516" s="1" t="s">
        <v>122</v>
      </c>
      <c r="H1516" s="1" t="s">
        <v>123</v>
      </c>
      <c r="I1516" s="1" t="s">
        <v>124</v>
      </c>
      <c r="J1516" s="1" t="s">
        <v>125</v>
      </c>
    </row>
    <row r="1517" spans="1:10" x14ac:dyDescent="0.25">
      <c r="A1517" s="1" t="s">
        <v>186</v>
      </c>
      <c r="B1517" s="1">
        <v>62.605200000000004</v>
      </c>
      <c r="C1517" s="1" t="s">
        <v>158</v>
      </c>
      <c r="D1517" s="1" t="s">
        <v>142</v>
      </c>
      <c r="E1517" s="1" t="s">
        <v>121</v>
      </c>
      <c r="F1517" s="1" t="s">
        <v>45</v>
      </c>
      <c r="G1517" s="1" t="s">
        <v>122</v>
      </c>
      <c r="H1517" s="1" t="s">
        <v>123</v>
      </c>
      <c r="I1517" s="1" t="s">
        <v>124</v>
      </c>
      <c r="J1517" s="1" t="s">
        <v>125</v>
      </c>
    </row>
    <row r="1518" spans="1:10" x14ac:dyDescent="0.25">
      <c r="A1518" s="1" t="s">
        <v>186</v>
      </c>
      <c r="B1518" s="1">
        <v>62.605200000000004</v>
      </c>
      <c r="C1518" s="1" t="s">
        <v>119</v>
      </c>
      <c r="D1518" s="1" t="s">
        <v>142</v>
      </c>
      <c r="E1518" s="1" t="s">
        <v>121</v>
      </c>
      <c r="F1518" s="1" t="s">
        <v>45</v>
      </c>
      <c r="G1518" s="1" t="s">
        <v>122</v>
      </c>
      <c r="H1518" s="1" t="s">
        <v>123</v>
      </c>
      <c r="I1518" s="1" t="s">
        <v>124</v>
      </c>
      <c r="J1518" s="1" t="s">
        <v>125</v>
      </c>
    </row>
    <row r="1519" spans="1:10" x14ac:dyDescent="0.25">
      <c r="A1519" s="1" t="s">
        <v>186</v>
      </c>
      <c r="B1519" s="1">
        <v>64.1126</v>
      </c>
      <c r="C1519" s="1" t="s">
        <v>157</v>
      </c>
      <c r="D1519" s="1" t="s">
        <v>142</v>
      </c>
      <c r="E1519" s="1" t="s">
        <v>121</v>
      </c>
      <c r="F1519" s="1" t="s">
        <v>45</v>
      </c>
      <c r="G1519" s="1" t="s">
        <v>122</v>
      </c>
      <c r="H1519" s="1" t="s">
        <v>123</v>
      </c>
      <c r="I1519" s="1" t="s">
        <v>124</v>
      </c>
      <c r="J1519" s="1" t="s">
        <v>125</v>
      </c>
    </row>
    <row r="1520" spans="1:10" x14ac:dyDescent="0.25">
      <c r="A1520" s="1" t="s">
        <v>182</v>
      </c>
      <c r="B1520" s="1">
        <v>64.337800000000001</v>
      </c>
      <c r="C1520" s="1" t="s">
        <v>140</v>
      </c>
      <c r="D1520" s="1" t="s">
        <v>131</v>
      </c>
      <c r="E1520" s="1" t="s">
        <v>121</v>
      </c>
      <c r="F1520" s="1" t="s">
        <v>52</v>
      </c>
      <c r="G1520" s="1" t="s">
        <v>122</v>
      </c>
      <c r="H1520" s="1" t="s">
        <v>123</v>
      </c>
      <c r="I1520" s="1" t="s">
        <v>124</v>
      </c>
      <c r="J1520" s="1" t="s">
        <v>125</v>
      </c>
    </row>
    <row r="1521" spans="1:10" x14ac:dyDescent="0.25">
      <c r="A1521" s="1" t="s">
        <v>182</v>
      </c>
      <c r="B1521" s="1">
        <v>64.337800000000001</v>
      </c>
      <c r="C1521" s="1" t="s">
        <v>144</v>
      </c>
      <c r="D1521" s="1" t="s">
        <v>131</v>
      </c>
      <c r="E1521" s="1" t="s">
        <v>121</v>
      </c>
      <c r="F1521" s="1" t="s">
        <v>52</v>
      </c>
      <c r="G1521" s="1" t="s">
        <v>122</v>
      </c>
      <c r="H1521" s="1" t="s">
        <v>123</v>
      </c>
      <c r="I1521" s="1" t="s">
        <v>124</v>
      </c>
      <c r="J1521" s="1" t="s">
        <v>125</v>
      </c>
    </row>
    <row r="1522" spans="1:10" x14ac:dyDescent="0.25">
      <c r="A1522" s="1" t="s">
        <v>182</v>
      </c>
      <c r="B1522" s="1">
        <v>64.337800000000001</v>
      </c>
      <c r="C1522" s="1" t="s">
        <v>145</v>
      </c>
      <c r="D1522" s="1" t="s">
        <v>131</v>
      </c>
      <c r="E1522" s="1" t="s">
        <v>121</v>
      </c>
      <c r="F1522" s="1" t="s">
        <v>52</v>
      </c>
      <c r="G1522" s="1" t="s">
        <v>122</v>
      </c>
      <c r="H1522" s="1" t="s">
        <v>123</v>
      </c>
      <c r="I1522" s="1" t="s">
        <v>124</v>
      </c>
      <c r="J1522" s="1" t="s">
        <v>125</v>
      </c>
    </row>
    <row r="1523" spans="1:10" x14ac:dyDescent="0.25">
      <c r="A1523" s="1" t="s">
        <v>182</v>
      </c>
      <c r="B1523" s="1">
        <v>64.337800000000001</v>
      </c>
      <c r="C1523" s="1" t="s">
        <v>156</v>
      </c>
      <c r="D1523" s="1" t="s">
        <v>131</v>
      </c>
      <c r="E1523" s="1" t="s">
        <v>121</v>
      </c>
      <c r="F1523" s="1" t="s">
        <v>52</v>
      </c>
      <c r="G1523" s="1" t="s">
        <v>122</v>
      </c>
      <c r="H1523" s="1" t="s">
        <v>123</v>
      </c>
      <c r="I1523" s="1" t="s">
        <v>124</v>
      </c>
      <c r="J1523" s="1" t="s">
        <v>125</v>
      </c>
    </row>
    <row r="1524" spans="1:10" x14ac:dyDescent="0.25">
      <c r="A1524" s="1" t="s">
        <v>182</v>
      </c>
      <c r="B1524" s="1">
        <v>64.970399999999998</v>
      </c>
      <c r="C1524" s="1" t="s">
        <v>148</v>
      </c>
      <c r="D1524" s="1" t="s">
        <v>142</v>
      </c>
      <c r="E1524" s="1" t="s">
        <v>121</v>
      </c>
      <c r="F1524" s="1" t="s">
        <v>45</v>
      </c>
      <c r="G1524" s="1" t="s">
        <v>122</v>
      </c>
      <c r="H1524" s="1" t="s">
        <v>123</v>
      </c>
      <c r="I1524" s="1" t="s">
        <v>124</v>
      </c>
      <c r="J1524" s="1" t="s">
        <v>125</v>
      </c>
    </row>
    <row r="1525" spans="1:10" x14ac:dyDescent="0.25">
      <c r="A1525" s="1" t="s">
        <v>186</v>
      </c>
      <c r="B1525" s="1">
        <v>65.307699999999997</v>
      </c>
      <c r="C1525" s="1" t="s">
        <v>155</v>
      </c>
      <c r="D1525" s="1" t="s">
        <v>142</v>
      </c>
      <c r="E1525" s="1" t="s">
        <v>121</v>
      </c>
      <c r="F1525" s="1" t="s">
        <v>45</v>
      </c>
      <c r="G1525" s="1" t="s">
        <v>122</v>
      </c>
      <c r="H1525" s="1" t="s">
        <v>123</v>
      </c>
      <c r="I1525" s="1" t="s">
        <v>124</v>
      </c>
      <c r="J1525" s="1" t="s">
        <v>125</v>
      </c>
    </row>
    <row r="1526" spans="1:10" x14ac:dyDescent="0.25">
      <c r="A1526" s="1" t="s">
        <v>185</v>
      </c>
      <c r="B1526" s="1">
        <v>65.801199999999994</v>
      </c>
      <c r="C1526" s="1" t="s">
        <v>143</v>
      </c>
      <c r="D1526" s="1" t="s">
        <v>138</v>
      </c>
      <c r="E1526" s="1" t="s">
        <v>121</v>
      </c>
      <c r="F1526" s="1" t="s">
        <v>87</v>
      </c>
      <c r="G1526" s="1" t="s">
        <v>122</v>
      </c>
      <c r="H1526" s="1" t="s">
        <v>123</v>
      </c>
      <c r="I1526" s="1" t="s">
        <v>124</v>
      </c>
      <c r="J1526" s="1" t="s">
        <v>125</v>
      </c>
    </row>
    <row r="1527" spans="1:10" x14ac:dyDescent="0.25">
      <c r="A1527" s="1" t="s">
        <v>185</v>
      </c>
      <c r="B1527" s="1">
        <v>65.801199999999994</v>
      </c>
      <c r="C1527" s="1" t="s">
        <v>156</v>
      </c>
      <c r="D1527" s="1" t="s">
        <v>138</v>
      </c>
      <c r="E1527" s="1" t="s">
        <v>121</v>
      </c>
      <c r="F1527" s="1" t="s">
        <v>87</v>
      </c>
      <c r="G1527" s="1" t="s">
        <v>122</v>
      </c>
      <c r="H1527" s="1" t="s">
        <v>123</v>
      </c>
      <c r="I1527" s="1" t="s">
        <v>124</v>
      </c>
      <c r="J1527" s="1" t="s">
        <v>125</v>
      </c>
    </row>
    <row r="1528" spans="1:10" x14ac:dyDescent="0.25">
      <c r="A1528" s="1" t="s">
        <v>185</v>
      </c>
      <c r="B1528" s="1">
        <v>65.801199999999994</v>
      </c>
      <c r="C1528" s="1" t="s">
        <v>145</v>
      </c>
      <c r="D1528" s="1" t="s">
        <v>138</v>
      </c>
      <c r="E1528" s="1" t="s">
        <v>121</v>
      </c>
      <c r="F1528" s="1" t="s">
        <v>87</v>
      </c>
      <c r="G1528" s="1" t="s">
        <v>122</v>
      </c>
      <c r="H1528" s="1" t="s">
        <v>123</v>
      </c>
      <c r="I1528" s="1" t="s">
        <v>124</v>
      </c>
      <c r="J1528" s="1" t="s">
        <v>125</v>
      </c>
    </row>
    <row r="1529" spans="1:10" x14ac:dyDescent="0.25">
      <c r="A1529" s="1" t="s">
        <v>185</v>
      </c>
      <c r="B1529" s="1">
        <v>65.801199999999994</v>
      </c>
      <c r="C1529" s="1" t="s">
        <v>144</v>
      </c>
      <c r="D1529" s="1" t="s">
        <v>138</v>
      </c>
      <c r="E1529" s="1" t="s">
        <v>121</v>
      </c>
      <c r="F1529" s="1" t="s">
        <v>87</v>
      </c>
      <c r="G1529" s="1" t="s">
        <v>122</v>
      </c>
      <c r="H1529" s="1" t="s">
        <v>123</v>
      </c>
      <c r="I1529" s="1" t="s">
        <v>124</v>
      </c>
      <c r="J1529" s="1" t="s">
        <v>125</v>
      </c>
    </row>
    <row r="1530" spans="1:10" x14ac:dyDescent="0.25">
      <c r="A1530" s="1" t="s">
        <v>185</v>
      </c>
      <c r="B1530" s="1">
        <v>65.801199999999994</v>
      </c>
      <c r="C1530" s="1" t="s">
        <v>140</v>
      </c>
      <c r="D1530" s="1" t="s">
        <v>138</v>
      </c>
      <c r="E1530" s="1" t="s">
        <v>121</v>
      </c>
      <c r="F1530" s="1" t="s">
        <v>87</v>
      </c>
      <c r="G1530" s="1" t="s">
        <v>122</v>
      </c>
      <c r="H1530" s="1" t="s">
        <v>123</v>
      </c>
      <c r="I1530" s="1" t="s">
        <v>124</v>
      </c>
      <c r="J1530" s="1" t="s">
        <v>125</v>
      </c>
    </row>
    <row r="1531" spans="1:10" x14ac:dyDescent="0.25">
      <c r="A1531" s="1" t="s">
        <v>186</v>
      </c>
      <c r="B1531" s="1">
        <v>65.864500000000007</v>
      </c>
      <c r="C1531" s="1" t="s">
        <v>172</v>
      </c>
      <c r="D1531" s="1" t="s">
        <v>142</v>
      </c>
      <c r="E1531" s="1" t="s">
        <v>121</v>
      </c>
      <c r="F1531" s="1" t="s">
        <v>45</v>
      </c>
      <c r="G1531" s="1" t="s">
        <v>122</v>
      </c>
      <c r="H1531" s="1" t="s">
        <v>123</v>
      </c>
      <c r="I1531" s="1" t="s">
        <v>124</v>
      </c>
      <c r="J1531" s="1" t="s">
        <v>125</v>
      </c>
    </row>
    <row r="1532" spans="1:10" x14ac:dyDescent="0.25">
      <c r="A1532" s="1" t="s">
        <v>185</v>
      </c>
      <c r="B1532" s="1">
        <v>65.889099999999999</v>
      </c>
      <c r="C1532" s="1" t="s">
        <v>176</v>
      </c>
      <c r="D1532" s="1" t="s">
        <v>142</v>
      </c>
      <c r="E1532" s="1" t="s">
        <v>121</v>
      </c>
      <c r="F1532" s="1" t="s">
        <v>45</v>
      </c>
      <c r="G1532" s="1" t="s">
        <v>122</v>
      </c>
      <c r="H1532" s="1" t="s">
        <v>123</v>
      </c>
      <c r="I1532" s="1" t="s">
        <v>124</v>
      </c>
      <c r="J1532" s="1" t="s">
        <v>125</v>
      </c>
    </row>
    <row r="1533" spans="1:10" x14ac:dyDescent="0.25">
      <c r="A1533" s="1" t="s">
        <v>185</v>
      </c>
      <c r="B1533" s="1">
        <v>65.944199999999995</v>
      </c>
      <c r="C1533" s="1" t="s">
        <v>158</v>
      </c>
      <c r="D1533" s="1" t="s">
        <v>142</v>
      </c>
      <c r="E1533" s="1" t="s">
        <v>121</v>
      </c>
      <c r="F1533" s="1" t="s">
        <v>45</v>
      </c>
      <c r="G1533" s="1" t="s">
        <v>122</v>
      </c>
      <c r="H1533" s="1" t="s">
        <v>123</v>
      </c>
      <c r="I1533" s="1" t="s">
        <v>124</v>
      </c>
      <c r="J1533" s="1" t="s">
        <v>125</v>
      </c>
    </row>
    <row r="1534" spans="1:10" x14ac:dyDescent="0.25">
      <c r="A1534" s="1" t="s">
        <v>185</v>
      </c>
      <c r="B1534" s="1">
        <v>65.944199999999995</v>
      </c>
      <c r="C1534" s="1" t="s">
        <v>119</v>
      </c>
      <c r="D1534" s="1" t="s">
        <v>142</v>
      </c>
      <c r="E1534" s="1" t="s">
        <v>121</v>
      </c>
      <c r="F1534" s="1" t="s">
        <v>45</v>
      </c>
      <c r="G1534" s="1" t="s">
        <v>122</v>
      </c>
      <c r="H1534" s="1" t="s">
        <v>123</v>
      </c>
      <c r="I1534" s="1" t="s">
        <v>124</v>
      </c>
      <c r="J1534" s="1" t="s">
        <v>125</v>
      </c>
    </row>
    <row r="1535" spans="1:10" x14ac:dyDescent="0.25">
      <c r="A1535" s="1" t="s">
        <v>186</v>
      </c>
      <c r="B1535" s="1">
        <v>66.611400000000003</v>
      </c>
      <c r="C1535" s="1" t="s">
        <v>154</v>
      </c>
      <c r="D1535" s="1" t="s">
        <v>142</v>
      </c>
      <c r="E1535" s="1" t="s">
        <v>121</v>
      </c>
      <c r="F1535" s="1" t="s">
        <v>45</v>
      </c>
      <c r="G1535" s="1" t="s">
        <v>122</v>
      </c>
      <c r="H1535" s="1" t="s">
        <v>123</v>
      </c>
      <c r="I1535" s="1" t="s">
        <v>124</v>
      </c>
      <c r="J1535" s="1" t="s">
        <v>125</v>
      </c>
    </row>
    <row r="1536" spans="1:10" x14ac:dyDescent="0.25">
      <c r="A1536" s="1" t="s">
        <v>186</v>
      </c>
      <c r="B1536" s="1">
        <v>66.611400000000003</v>
      </c>
      <c r="C1536" s="1" t="s">
        <v>169</v>
      </c>
      <c r="D1536" s="1" t="s">
        <v>142</v>
      </c>
      <c r="E1536" s="1" t="s">
        <v>121</v>
      </c>
      <c r="F1536" s="1" t="s">
        <v>45</v>
      </c>
      <c r="G1536" s="1" t="s">
        <v>122</v>
      </c>
      <c r="H1536" s="1" t="s">
        <v>123</v>
      </c>
      <c r="I1536" s="1" t="s">
        <v>124</v>
      </c>
      <c r="J1536" s="1" t="s">
        <v>125</v>
      </c>
    </row>
    <row r="1537" spans="1:10" x14ac:dyDescent="0.25">
      <c r="A1537" s="1" t="s">
        <v>185</v>
      </c>
      <c r="B1537" s="1">
        <v>67.531999999999996</v>
      </c>
      <c r="C1537" s="1" t="s">
        <v>157</v>
      </c>
      <c r="D1537" s="1" t="s">
        <v>142</v>
      </c>
      <c r="E1537" s="1" t="s">
        <v>121</v>
      </c>
      <c r="F1537" s="1" t="s">
        <v>45</v>
      </c>
      <c r="G1537" s="1" t="s">
        <v>122</v>
      </c>
      <c r="H1537" s="1" t="s">
        <v>123</v>
      </c>
      <c r="I1537" s="1" t="s">
        <v>124</v>
      </c>
      <c r="J1537" s="1" t="s">
        <v>125</v>
      </c>
    </row>
    <row r="1538" spans="1:10" x14ac:dyDescent="0.25">
      <c r="A1538" s="1" t="s">
        <v>186</v>
      </c>
      <c r="B1538" s="1">
        <v>68.037300000000002</v>
      </c>
      <c r="C1538" s="1" t="s">
        <v>180</v>
      </c>
      <c r="D1538" s="1" t="s">
        <v>142</v>
      </c>
      <c r="E1538" s="1" t="s">
        <v>121</v>
      </c>
      <c r="F1538" s="1" t="s">
        <v>45</v>
      </c>
      <c r="G1538" s="1" t="s">
        <v>122</v>
      </c>
      <c r="H1538" s="1" t="s">
        <v>123</v>
      </c>
      <c r="I1538" s="1" t="s">
        <v>124</v>
      </c>
      <c r="J1538" s="1" t="s">
        <v>125</v>
      </c>
    </row>
    <row r="1539" spans="1:10" x14ac:dyDescent="0.25">
      <c r="A1539" s="1" t="s">
        <v>186</v>
      </c>
      <c r="B1539" s="1">
        <v>68.037300000000002</v>
      </c>
      <c r="C1539" s="1" t="s">
        <v>136</v>
      </c>
      <c r="D1539" s="1" t="s">
        <v>142</v>
      </c>
      <c r="E1539" s="1" t="s">
        <v>121</v>
      </c>
      <c r="F1539" s="1" t="s">
        <v>45</v>
      </c>
      <c r="G1539" s="1" t="s">
        <v>122</v>
      </c>
      <c r="H1539" s="1" t="s">
        <v>123</v>
      </c>
      <c r="I1539" s="1" t="s">
        <v>124</v>
      </c>
      <c r="J1539" s="1" t="s">
        <v>125</v>
      </c>
    </row>
    <row r="1540" spans="1:10" x14ac:dyDescent="0.25">
      <c r="A1540" s="1" t="s">
        <v>186</v>
      </c>
      <c r="B1540" s="1">
        <v>68.082099999999997</v>
      </c>
      <c r="C1540" s="1" t="s">
        <v>165</v>
      </c>
      <c r="D1540" s="1" t="s">
        <v>142</v>
      </c>
      <c r="E1540" s="1" t="s">
        <v>121</v>
      </c>
      <c r="F1540" s="1" t="s">
        <v>45</v>
      </c>
      <c r="G1540" s="1" t="s">
        <v>122</v>
      </c>
      <c r="H1540" s="1" t="s">
        <v>123</v>
      </c>
      <c r="I1540" s="1" t="s">
        <v>124</v>
      </c>
      <c r="J1540" s="1" t="s">
        <v>125</v>
      </c>
    </row>
    <row r="1541" spans="1:10" x14ac:dyDescent="0.25">
      <c r="A1541" s="1" t="s">
        <v>186</v>
      </c>
      <c r="B1541" s="1">
        <v>68.649100000000004</v>
      </c>
      <c r="C1541" s="1" t="s">
        <v>153</v>
      </c>
      <c r="D1541" s="1" t="s">
        <v>142</v>
      </c>
      <c r="E1541" s="1" t="s">
        <v>121</v>
      </c>
      <c r="F1541" s="1" t="s">
        <v>45</v>
      </c>
      <c r="G1541" s="1" t="s">
        <v>122</v>
      </c>
      <c r="H1541" s="1" t="s">
        <v>123</v>
      </c>
      <c r="I1541" s="1" t="s">
        <v>124</v>
      </c>
      <c r="J1541" s="1" t="s">
        <v>125</v>
      </c>
    </row>
    <row r="1542" spans="1:10" x14ac:dyDescent="0.25">
      <c r="A1542" s="1" t="s">
        <v>185</v>
      </c>
      <c r="B1542" s="1">
        <v>68.790800000000004</v>
      </c>
      <c r="C1542" s="1" t="s">
        <v>155</v>
      </c>
      <c r="D1542" s="1" t="s">
        <v>142</v>
      </c>
      <c r="E1542" s="1" t="s">
        <v>121</v>
      </c>
      <c r="F1542" s="1" t="s">
        <v>45</v>
      </c>
      <c r="G1542" s="1" t="s">
        <v>122</v>
      </c>
      <c r="H1542" s="1" t="s">
        <v>123</v>
      </c>
      <c r="I1542" s="1" t="s">
        <v>124</v>
      </c>
      <c r="J1542" s="1" t="s">
        <v>125</v>
      </c>
    </row>
    <row r="1543" spans="1:10" x14ac:dyDescent="0.25">
      <c r="A1543" s="1" t="s">
        <v>186</v>
      </c>
      <c r="B1543" s="1">
        <v>68.852099999999993</v>
      </c>
      <c r="C1543" s="1" t="s">
        <v>171</v>
      </c>
      <c r="D1543" s="1" t="s">
        <v>138</v>
      </c>
      <c r="E1543" s="1" t="s">
        <v>121</v>
      </c>
      <c r="F1543" s="1" t="s">
        <v>87</v>
      </c>
      <c r="G1543" s="1" t="s">
        <v>122</v>
      </c>
      <c r="H1543" s="1" t="s">
        <v>123</v>
      </c>
      <c r="I1543" s="1" t="s">
        <v>124</v>
      </c>
      <c r="J1543" s="1" t="s">
        <v>125</v>
      </c>
    </row>
    <row r="1544" spans="1:10" x14ac:dyDescent="0.25">
      <c r="A1544" s="1" t="s">
        <v>186</v>
      </c>
      <c r="B1544" s="1">
        <v>68.852099999999993</v>
      </c>
      <c r="C1544" s="1" t="s">
        <v>158</v>
      </c>
      <c r="D1544" s="1" t="s">
        <v>138</v>
      </c>
      <c r="E1544" s="1" t="s">
        <v>121</v>
      </c>
      <c r="F1544" s="1" t="s">
        <v>87</v>
      </c>
      <c r="G1544" s="1" t="s">
        <v>122</v>
      </c>
      <c r="H1544" s="1" t="s">
        <v>123</v>
      </c>
      <c r="I1544" s="1" t="s">
        <v>124</v>
      </c>
      <c r="J1544" s="1" t="s">
        <v>125</v>
      </c>
    </row>
    <row r="1545" spans="1:10" x14ac:dyDescent="0.25">
      <c r="A1545" s="1" t="s">
        <v>185</v>
      </c>
      <c r="B1545" s="1">
        <v>69.377300000000005</v>
      </c>
      <c r="C1545" s="1" t="s">
        <v>172</v>
      </c>
      <c r="D1545" s="1" t="s">
        <v>142</v>
      </c>
      <c r="E1545" s="1" t="s">
        <v>121</v>
      </c>
      <c r="F1545" s="1" t="s">
        <v>45</v>
      </c>
      <c r="G1545" s="1" t="s">
        <v>122</v>
      </c>
      <c r="H1545" s="1" t="s">
        <v>123</v>
      </c>
      <c r="I1545" s="1" t="s">
        <v>124</v>
      </c>
      <c r="J1545" s="1" t="s">
        <v>125</v>
      </c>
    </row>
    <row r="1546" spans="1:10" x14ac:dyDescent="0.25">
      <c r="A1546" s="1" t="s">
        <v>185</v>
      </c>
      <c r="B1546" s="1">
        <v>70.164100000000005</v>
      </c>
      <c r="C1546" s="1" t="s">
        <v>154</v>
      </c>
      <c r="D1546" s="1" t="s">
        <v>142</v>
      </c>
      <c r="E1546" s="1" t="s">
        <v>121</v>
      </c>
      <c r="F1546" s="1" t="s">
        <v>45</v>
      </c>
      <c r="G1546" s="1" t="s">
        <v>122</v>
      </c>
      <c r="H1546" s="1" t="s">
        <v>123</v>
      </c>
      <c r="I1546" s="1" t="s">
        <v>124</v>
      </c>
      <c r="J1546" s="1" t="s">
        <v>125</v>
      </c>
    </row>
    <row r="1547" spans="1:10" x14ac:dyDescent="0.25">
      <c r="A1547" s="1" t="s">
        <v>185</v>
      </c>
      <c r="B1547" s="1">
        <v>70.164100000000005</v>
      </c>
      <c r="C1547" s="1" t="s">
        <v>169</v>
      </c>
      <c r="D1547" s="1" t="s">
        <v>142</v>
      </c>
      <c r="E1547" s="1" t="s">
        <v>121</v>
      </c>
      <c r="F1547" s="1" t="s">
        <v>45</v>
      </c>
      <c r="G1547" s="1" t="s">
        <v>122</v>
      </c>
      <c r="H1547" s="1" t="s">
        <v>123</v>
      </c>
      <c r="I1547" s="1" t="s">
        <v>124</v>
      </c>
      <c r="J1547" s="1" t="s">
        <v>125</v>
      </c>
    </row>
    <row r="1548" spans="1:10" x14ac:dyDescent="0.25">
      <c r="A1548" s="1" t="s">
        <v>186</v>
      </c>
      <c r="B1548" s="1">
        <v>70.590400000000002</v>
      </c>
      <c r="C1548" s="1" t="s">
        <v>157</v>
      </c>
      <c r="D1548" s="1" t="s">
        <v>138</v>
      </c>
      <c r="E1548" s="1" t="s">
        <v>121</v>
      </c>
      <c r="F1548" s="1" t="s">
        <v>87</v>
      </c>
      <c r="G1548" s="1" t="s">
        <v>122</v>
      </c>
      <c r="H1548" s="1" t="s">
        <v>123</v>
      </c>
      <c r="I1548" s="1" t="s">
        <v>124</v>
      </c>
      <c r="J1548" s="1" t="s">
        <v>125</v>
      </c>
    </row>
    <row r="1549" spans="1:10" x14ac:dyDescent="0.25">
      <c r="A1549" s="1" t="s">
        <v>182</v>
      </c>
      <c r="B1549" s="1">
        <v>70.956500000000005</v>
      </c>
      <c r="C1549" s="1" t="s">
        <v>119</v>
      </c>
      <c r="D1549" s="1" t="s">
        <v>131</v>
      </c>
      <c r="E1549" s="1" t="s">
        <v>121</v>
      </c>
      <c r="F1549" s="1" t="s">
        <v>52</v>
      </c>
      <c r="G1549" s="1" t="s">
        <v>122</v>
      </c>
      <c r="H1549" s="1" t="s">
        <v>123</v>
      </c>
      <c r="I1549" s="1" t="s">
        <v>124</v>
      </c>
      <c r="J1549" s="1" t="s">
        <v>125</v>
      </c>
    </row>
    <row r="1550" spans="1:10" x14ac:dyDescent="0.25">
      <c r="A1550" s="1" t="s">
        <v>186</v>
      </c>
      <c r="B1550" s="1">
        <v>70.957099999999997</v>
      </c>
      <c r="C1550" s="1" t="s">
        <v>177</v>
      </c>
      <c r="D1550" s="1" t="s">
        <v>142</v>
      </c>
      <c r="E1550" s="1" t="s">
        <v>121</v>
      </c>
      <c r="F1550" s="1" t="s">
        <v>45</v>
      </c>
      <c r="G1550" s="1" t="s">
        <v>122</v>
      </c>
      <c r="H1550" s="1" t="s">
        <v>123</v>
      </c>
      <c r="I1550" s="1" t="s">
        <v>124</v>
      </c>
      <c r="J1550" s="1" t="s">
        <v>125</v>
      </c>
    </row>
    <row r="1551" spans="1:10" x14ac:dyDescent="0.25">
      <c r="A1551" s="1" t="s">
        <v>185</v>
      </c>
      <c r="B1551" s="1">
        <v>71.665999999999997</v>
      </c>
      <c r="C1551" s="1" t="s">
        <v>180</v>
      </c>
      <c r="D1551" s="1" t="s">
        <v>142</v>
      </c>
      <c r="E1551" s="1" t="s">
        <v>121</v>
      </c>
      <c r="F1551" s="1" t="s">
        <v>45</v>
      </c>
      <c r="G1551" s="1" t="s">
        <v>122</v>
      </c>
      <c r="H1551" s="1" t="s">
        <v>123</v>
      </c>
      <c r="I1551" s="1" t="s">
        <v>124</v>
      </c>
      <c r="J1551" s="1" t="s">
        <v>125</v>
      </c>
    </row>
    <row r="1552" spans="1:10" x14ac:dyDescent="0.25">
      <c r="A1552" s="1" t="s">
        <v>185</v>
      </c>
      <c r="B1552" s="1">
        <v>71.665999999999997</v>
      </c>
      <c r="C1552" s="1" t="s">
        <v>136</v>
      </c>
      <c r="D1552" s="1" t="s">
        <v>142</v>
      </c>
      <c r="E1552" s="1" t="s">
        <v>121</v>
      </c>
      <c r="F1552" s="1" t="s">
        <v>45</v>
      </c>
      <c r="G1552" s="1" t="s">
        <v>122</v>
      </c>
      <c r="H1552" s="1" t="s">
        <v>123</v>
      </c>
      <c r="I1552" s="1" t="s">
        <v>124</v>
      </c>
      <c r="J1552" s="1" t="s">
        <v>125</v>
      </c>
    </row>
    <row r="1553" spans="1:10" x14ac:dyDescent="0.25">
      <c r="A1553" s="1" t="s">
        <v>185</v>
      </c>
      <c r="B1553" s="1">
        <v>71.713300000000004</v>
      </c>
      <c r="C1553" s="1" t="s">
        <v>165</v>
      </c>
      <c r="D1553" s="1" t="s">
        <v>142</v>
      </c>
      <c r="E1553" s="1" t="s">
        <v>121</v>
      </c>
      <c r="F1553" s="1" t="s">
        <v>45</v>
      </c>
      <c r="G1553" s="1" t="s">
        <v>122</v>
      </c>
      <c r="H1553" s="1" t="s">
        <v>123</v>
      </c>
      <c r="I1553" s="1" t="s">
        <v>124</v>
      </c>
      <c r="J1553" s="1" t="s">
        <v>125</v>
      </c>
    </row>
    <row r="1554" spans="1:10" x14ac:dyDescent="0.25">
      <c r="A1554" s="1" t="s">
        <v>185</v>
      </c>
      <c r="B1554" s="1">
        <v>72.310500000000005</v>
      </c>
      <c r="C1554" s="1" t="s">
        <v>153</v>
      </c>
      <c r="D1554" s="1" t="s">
        <v>142</v>
      </c>
      <c r="E1554" s="1" t="s">
        <v>121</v>
      </c>
      <c r="F1554" s="1" t="s">
        <v>45</v>
      </c>
      <c r="G1554" s="1" t="s">
        <v>122</v>
      </c>
      <c r="H1554" s="1" t="s">
        <v>123</v>
      </c>
      <c r="I1554" s="1" t="s">
        <v>124</v>
      </c>
      <c r="J1554" s="1" t="s">
        <v>125</v>
      </c>
    </row>
    <row r="1555" spans="1:10" x14ac:dyDescent="0.25">
      <c r="A1555" s="1" t="s">
        <v>186</v>
      </c>
      <c r="B1555" s="1">
        <v>72.450900000000004</v>
      </c>
      <c r="C1555" s="1" t="s">
        <v>146</v>
      </c>
      <c r="D1555" s="1" t="s">
        <v>138</v>
      </c>
      <c r="E1555" s="1" t="s">
        <v>121</v>
      </c>
      <c r="F1555" s="1" t="s">
        <v>87</v>
      </c>
      <c r="G1555" s="1" t="s">
        <v>122</v>
      </c>
      <c r="H1555" s="1" t="s">
        <v>123</v>
      </c>
      <c r="I1555" s="1" t="s">
        <v>124</v>
      </c>
      <c r="J1555" s="1" t="s">
        <v>125</v>
      </c>
    </row>
    <row r="1556" spans="1:10" x14ac:dyDescent="0.25">
      <c r="A1556" s="1" t="s">
        <v>186</v>
      </c>
      <c r="B1556" s="1">
        <v>72.518799999999999</v>
      </c>
      <c r="C1556" s="1" t="s">
        <v>155</v>
      </c>
      <c r="D1556" s="1" t="s">
        <v>138</v>
      </c>
      <c r="E1556" s="1" t="s">
        <v>121</v>
      </c>
      <c r="F1556" s="1" t="s">
        <v>87</v>
      </c>
      <c r="G1556" s="1" t="s">
        <v>122</v>
      </c>
      <c r="H1556" s="1" t="s">
        <v>123</v>
      </c>
      <c r="I1556" s="1" t="s">
        <v>124</v>
      </c>
      <c r="J1556" s="1" t="s">
        <v>125</v>
      </c>
    </row>
    <row r="1557" spans="1:10" x14ac:dyDescent="0.25">
      <c r="A1557" s="1" t="s">
        <v>185</v>
      </c>
      <c r="B1557" s="1">
        <v>72.524299999999997</v>
      </c>
      <c r="C1557" s="1" t="s">
        <v>171</v>
      </c>
      <c r="D1557" s="1" t="s">
        <v>138</v>
      </c>
      <c r="E1557" s="1" t="s">
        <v>121</v>
      </c>
      <c r="F1557" s="1" t="s">
        <v>87</v>
      </c>
      <c r="G1557" s="1" t="s">
        <v>122</v>
      </c>
      <c r="H1557" s="1" t="s">
        <v>123</v>
      </c>
      <c r="I1557" s="1" t="s">
        <v>124</v>
      </c>
      <c r="J1557" s="1" t="s">
        <v>125</v>
      </c>
    </row>
    <row r="1558" spans="1:10" x14ac:dyDescent="0.25">
      <c r="A1558" s="1" t="s">
        <v>185</v>
      </c>
      <c r="B1558" s="1">
        <v>72.524299999999997</v>
      </c>
      <c r="C1558" s="1" t="s">
        <v>158</v>
      </c>
      <c r="D1558" s="1" t="s">
        <v>138</v>
      </c>
      <c r="E1558" s="1" t="s">
        <v>121</v>
      </c>
      <c r="F1558" s="1" t="s">
        <v>87</v>
      </c>
      <c r="G1558" s="1" t="s">
        <v>122</v>
      </c>
      <c r="H1558" s="1" t="s">
        <v>123</v>
      </c>
      <c r="I1558" s="1" t="s">
        <v>124</v>
      </c>
      <c r="J1558" s="1" t="s">
        <v>125</v>
      </c>
    </row>
    <row r="1559" spans="1:10" x14ac:dyDescent="0.25">
      <c r="A1559" s="1" t="s">
        <v>182</v>
      </c>
      <c r="B1559" s="1">
        <v>72.708500000000001</v>
      </c>
      <c r="C1559" s="1" t="s">
        <v>157</v>
      </c>
      <c r="D1559" s="1" t="s">
        <v>131</v>
      </c>
      <c r="E1559" s="1" t="s">
        <v>121</v>
      </c>
      <c r="F1559" s="1" t="s">
        <v>52</v>
      </c>
      <c r="G1559" s="1" t="s">
        <v>122</v>
      </c>
      <c r="H1559" s="1" t="s">
        <v>123</v>
      </c>
      <c r="I1559" s="1" t="s">
        <v>124</v>
      </c>
      <c r="J1559" s="1" t="s">
        <v>125</v>
      </c>
    </row>
    <row r="1560" spans="1:10" x14ac:dyDescent="0.25">
      <c r="A1560" s="1" t="s">
        <v>186</v>
      </c>
      <c r="B1560" s="1">
        <v>73.751900000000006</v>
      </c>
      <c r="C1560" s="1" t="s">
        <v>168</v>
      </c>
      <c r="D1560" s="1" t="s">
        <v>142</v>
      </c>
      <c r="E1560" s="1" t="s">
        <v>121</v>
      </c>
      <c r="F1560" s="1" t="s">
        <v>45</v>
      </c>
      <c r="G1560" s="1" t="s">
        <v>122</v>
      </c>
      <c r="H1560" s="1" t="s">
        <v>123</v>
      </c>
      <c r="I1560" s="1" t="s">
        <v>124</v>
      </c>
      <c r="J1560" s="1" t="s">
        <v>125</v>
      </c>
    </row>
    <row r="1561" spans="1:10" x14ac:dyDescent="0.25">
      <c r="A1561" s="1" t="s">
        <v>186</v>
      </c>
      <c r="B1561" s="1">
        <v>74.352099999999993</v>
      </c>
      <c r="C1561" s="1" t="s">
        <v>128</v>
      </c>
      <c r="D1561" s="1" t="s">
        <v>142</v>
      </c>
      <c r="E1561" s="1" t="s">
        <v>121</v>
      </c>
      <c r="F1561" s="1" t="s">
        <v>45</v>
      </c>
      <c r="G1561" s="1" t="s">
        <v>122</v>
      </c>
      <c r="H1561" s="1" t="s">
        <v>123</v>
      </c>
      <c r="I1561" s="1" t="s">
        <v>124</v>
      </c>
      <c r="J1561" s="1" t="s">
        <v>125</v>
      </c>
    </row>
    <row r="1562" spans="1:10" x14ac:dyDescent="0.25">
      <c r="A1562" s="1" t="s">
        <v>185</v>
      </c>
      <c r="B1562" s="1">
        <v>74.3553</v>
      </c>
      <c r="C1562" s="1" t="s">
        <v>157</v>
      </c>
      <c r="D1562" s="1" t="s">
        <v>138</v>
      </c>
      <c r="E1562" s="1" t="s">
        <v>121</v>
      </c>
      <c r="F1562" s="1" t="s">
        <v>87</v>
      </c>
      <c r="G1562" s="1" t="s">
        <v>122</v>
      </c>
      <c r="H1562" s="1" t="s">
        <v>123</v>
      </c>
      <c r="I1562" s="1" t="s">
        <v>124</v>
      </c>
      <c r="J1562" s="1" t="s">
        <v>125</v>
      </c>
    </row>
    <row r="1563" spans="1:10" x14ac:dyDescent="0.25">
      <c r="A1563" s="1" t="s">
        <v>186</v>
      </c>
      <c r="B1563" s="1">
        <v>74.42</v>
      </c>
      <c r="C1563" s="1" t="s">
        <v>164</v>
      </c>
      <c r="D1563" s="1" t="s">
        <v>138</v>
      </c>
      <c r="E1563" s="1" t="s">
        <v>121</v>
      </c>
      <c r="F1563" s="1" t="s">
        <v>87</v>
      </c>
      <c r="G1563" s="1" t="s">
        <v>122</v>
      </c>
      <c r="H1563" s="1" t="s">
        <v>123</v>
      </c>
      <c r="I1563" s="1" t="s">
        <v>124</v>
      </c>
      <c r="J1563" s="1" t="s">
        <v>125</v>
      </c>
    </row>
    <row r="1564" spans="1:10" x14ac:dyDescent="0.25">
      <c r="A1564" s="1" t="s">
        <v>186</v>
      </c>
      <c r="B1564" s="1">
        <v>74.42</v>
      </c>
      <c r="C1564" s="1" t="s">
        <v>130</v>
      </c>
      <c r="D1564" s="1" t="s">
        <v>138</v>
      </c>
      <c r="E1564" s="1" t="s">
        <v>121</v>
      </c>
      <c r="F1564" s="1" t="s">
        <v>87</v>
      </c>
      <c r="G1564" s="1" t="s">
        <v>122</v>
      </c>
      <c r="H1564" s="1" t="s">
        <v>123</v>
      </c>
      <c r="I1564" s="1" t="s">
        <v>124</v>
      </c>
      <c r="J1564" s="1" t="s">
        <v>125</v>
      </c>
    </row>
    <row r="1565" spans="1:10" x14ac:dyDescent="0.25">
      <c r="A1565" s="1" t="s">
        <v>182</v>
      </c>
      <c r="B1565" s="1">
        <v>74.655199999999994</v>
      </c>
      <c r="C1565" s="1" t="s">
        <v>155</v>
      </c>
      <c r="D1565" s="1" t="s">
        <v>131</v>
      </c>
      <c r="E1565" s="1" t="s">
        <v>121</v>
      </c>
      <c r="F1565" s="1" t="s">
        <v>52</v>
      </c>
      <c r="G1565" s="1" t="s">
        <v>122</v>
      </c>
      <c r="H1565" s="1" t="s">
        <v>123</v>
      </c>
      <c r="I1565" s="1" t="s">
        <v>124</v>
      </c>
      <c r="J1565" s="1" t="s">
        <v>125</v>
      </c>
    </row>
    <row r="1566" spans="1:10" x14ac:dyDescent="0.25">
      <c r="A1566" s="1" t="s">
        <v>182</v>
      </c>
      <c r="B1566" s="1">
        <v>74.655199999999994</v>
      </c>
      <c r="C1566" s="1" t="s">
        <v>146</v>
      </c>
      <c r="D1566" s="1" t="s">
        <v>131</v>
      </c>
      <c r="E1566" s="1" t="s">
        <v>121</v>
      </c>
      <c r="F1566" s="1" t="s">
        <v>52</v>
      </c>
      <c r="G1566" s="1" t="s">
        <v>122</v>
      </c>
      <c r="H1566" s="1" t="s">
        <v>123</v>
      </c>
      <c r="I1566" s="1" t="s">
        <v>124</v>
      </c>
      <c r="J1566" s="1" t="s">
        <v>125</v>
      </c>
    </row>
    <row r="1567" spans="1:10" x14ac:dyDescent="0.25">
      <c r="A1567" s="1" t="s">
        <v>185</v>
      </c>
      <c r="B1567" s="1">
        <v>74.741500000000002</v>
      </c>
      <c r="C1567" s="1" t="s">
        <v>177</v>
      </c>
      <c r="D1567" s="1" t="s">
        <v>142</v>
      </c>
      <c r="E1567" s="1" t="s">
        <v>121</v>
      </c>
      <c r="F1567" s="1" t="s">
        <v>45</v>
      </c>
      <c r="G1567" s="1" t="s">
        <v>122</v>
      </c>
      <c r="H1567" s="1" t="s">
        <v>123</v>
      </c>
      <c r="I1567" s="1" t="s">
        <v>124</v>
      </c>
      <c r="J1567" s="1" t="s">
        <v>125</v>
      </c>
    </row>
    <row r="1568" spans="1:10" x14ac:dyDescent="0.25">
      <c r="A1568" s="1" t="s">
        <v>186</v>
      </c>
      <c r="B1568" s="1">
        <v>74.827500000000001</v>
      </c>
      <c r="C1568" s="1" t="s">
        <v>136</v>
      </c>
      <c r="D1568" s="1" t="s">
        <v>138</v>
      </c>
      <c r="E1568" s="1" t="s">
        <v>121</v>
      </c>
      <c r="F1568" s="1" t="s">
        <v>87</v>
      </c>
      <c r="G1568" s="1" t="s">
        <v>122</v>
      </c>
      <c r="H1568" s="1" t="s">
        <v>123</v>
      </c>
      <c r="I1568" s="1" t="s">
        <v>124</v>
      </c>
      <c r="J1568" s="1" t="s">
        <v>125</v>
      </c>
    </row>
    <row r="1569" spans="1:10" x14ac:dyDescent="0.25">
      <c r="A1569" s="1" t="s">
        <v>186</v>
      </c>
      <c r="B1569" s="1">
        <v>74.963300000000004</v>
      </c>
      <c r="C1569" s="1" t="s">
        <v>141</v>
      </c>
      <c r="D1569" s="1" t="s">
        <v>142</v>
      </c>
      <c r="E1569" s="1" t="s">
        <v>121</v>
      </c>
      <c r="F1569" s="1" t="s">
        <v>45</v>
      </c>
      <c r="G1569" s="1" t="s">
        <v>122</v>
      </c>
      <c r="H1569" s="1" t="s">
        <v>123</v>
      </c>
      <c r="I1569" s="1" t="s">
        <v>124</v>
      </c>
      <c r="J1569" s="1" t="s">
        <v>125</v>
      </c>
    </row>
    <row r="1570" spans="1:10" x14ac:dyDescent="0.25">
      <c r="A1570" s="1" t="s">
        <v>186</v>
      </c>
      <c r="B1570" s="1">
        <v>74.963300000000004</v>
      </c>
      <c r="C1570" s="1" t="s">
        <v>165</v>
      </c>
      <c r="D1570" s="1" t="s">
        <v>138</v>
      </c>
      <c r="E1570" s="1" t="s">
        <v>121</v>
      </c>
      <c r="F1570" s="1" t="s">
        <v>87</v>
      </c>
      <c r="G1570" s="1" t="s">
        <v>122</v>
      </c>
      <c r="H1570" s="1" t="s">
        <v>123</v>
      </c>
      <c r="I1570" s="1" t="s">
        <v>124</v>
      </c>
      <c r="J1570" s="1" t="s">
        <v>125</v>
      </c>
    </row>
    <row r="1571" spans="1:10" x14ac:dyDescent="0.25">
      <c r="A1571" s="1" t="s">
        <v>182</v>
      </c>
      <c r="B1571" s="1">
        <v>75.628500000000003</v>
      </c>
      <c r="C1571" s="1" t="s">
        <v>147</v>
      </c>
      <c r="D1571" s="1" t="s">
        <v>142</v>
      </c>
      <c r="E1571" s="1" t="s">
        <v>121</v>
      </c>
      <c r="F1571" s="1" t="s">
        <v>45</v>
      </c>
      <c r="G1571" s="1" t="s">
        <v>122</v>
      </c>
      <c r="H1571" s="1" t="s">
        <v>123</v>
      </c>
      <c r="I1571" s="1" t="s">
        <v>124</v>
      </c>
      <c r="J1571" s="1" t="s">
        <v>125</v>
      </c>
    </row>
    <row r="1572" spans="1:10" x14ac:dyDescent="0.25">
      <c r="A1572" s="1" t="s">
        <v>186</v>
      </c>
      <c r="B1572" s="1">
        <v>75.642300000000006</v>
      </c>
      <c r="C1572" s="1" t="s">
        <v>161</v>
      </c>
      <c r="D1572" s="1" t="s">
        <v>138</v>
      </c>
      <c r="E1572" s="1" t="s">
        <v>121</v>
      </c>
      <c r="F1572" s="1" t="s">
        <v>87</v>
      </c>
      <c r="G1572" s="1" t="s">
        <v>122</v>
      </c>
      <c r="H1572" s="1" t="s">
        <v>123</v>
      </c>
      <c r="I1572" s="1" t="s">
        <v>124</v>
      </c>
      <c r="J1572" s="1" t="s">
        <v>125</v>
      </c>
    </row>
    <row r="1573" spans="1:10" x14ac:dyDescent="0.25">
      <c r="A1573" s="1" t="s">
        <v>185</v>
      </c>
      <c r="B1573" s="1">
        <v>76.314999999999998</v>
      </c>
      <c r="C1573" s="1" t="s">
        <v>146</v>
      </c>
      <c r="D1573" s="1" t="s">
        <v>138</v>
      </c>
      <c r="E1573" s="1" t="s">
        <v>121</v>
      </c>
      <c r="F1573" s="1" t="s">
        <v>87</v>
      </c>
      <c r="G1573" s="1" t="s">
        <v>122</v>
      </c>
      <c r="H1573" s="1" t="s">
        <v>123</v>
      </c>
      <c r="I1573" s="1" t="s">
        <v>124</v>
      </c>
      <c r="J1573" s="1" t="s">
        <v>125</v>
      </c>
    </row>
    <row r="1574" spans="1:10" x14ac:dyDescent="0.25">
      <c r="A1574" s="1" t="s">
        <v>185</v>
      </c>
      <c r="B1574" s="1">
        <v>76.386600000000001</v>
      </c>
      <c r="C1574" s="1" t="s">
        <v>155</v>
      </c>
      <c r="D1574" s="1" t="s">
        <v>138</v>
      </c>
      <c r="E1574" s="1" t="s">
        <v>121</v>
      </c>
      <c r="F1574" s="1" t="s">
        <v>87</v>
      </c>
      <c r="G1574" s="1" t="s">
        <v>122</v>
      </c>
      <c r="H1574" s="1" t="s">
        <v>123</v>
      </c>
      <c r="I1574" s="1" t="s">
        <v>124</v>
      </c>
      <c r="J1574" s="1" t="s">
        <v>125</v>
      </c>
    </row>
    <row r="1575" spans="1:10" x14ac:dyDescent="0.25">
      <c r="A1575" s="1" t="s">
        <v>182</v>
      </c>
      <c r="B1575" s="1">
        <v>76.699200000000005</v>
      </c>
      <c r="C1575" s="1" t="s">
        <v>130</v>
      </c>
      <c r="D1575" s="1" t="s">
        <v>131</v>
      </c>
      <c r="E1575" s="1" t="s">
        <v>121</v>
      </c>
      <c r="F1575" s="1" t="s">
        <v>52</v>
      </c>
      <c r="G1575" s="1" t="s">
        <v>122</v>
      </c>
      <c r="H1575" s="1" t="s">
        <v>123</v>
      </c>
      <c r="I1575" s="1" t="s">
        <v>124</v>
      </c>
      <c r="J1575" s="1" t="s">
        <v>125</v>
      </c>
    </row>
    <row r="1576" spans="1:10" x14ac:dyDescent="0.25">
      <c r="A1576" s="1" t="s">
        <v>182</v>
      </c>
      <c r="B1576" s="1">
        <v>76.699200000000005</v>
      </c>
      <c r="C1576" s="1" t="s">
        <v>164</v>
      </c>
      <c r="D1576" s="1" t="s">
        <v>131</v>
      </c>
      <c r="E1576" s="1" t="s">
        <v>121</v>
      </c>
      <c r="F1576" s="1" t="s">
        <v>52</v>
      </c>
      <c r="G1576" s="1" t="s">
        <v>122</v>
      </c>
      <c r="H1576" s="1" t="s">
        <v>123</v>
      </c>
      <c r="I1576" s="1" t="s">
        <v>124</v>
      </c>
      <c r="J1576" s="1" t="s">
        <v>125</v>
      </c>
    </row>
    <row r="1577" spans="1:10" x14ac:dyDescent="0.25">
      <c r="A1577" s="1" t="s">
        <v>182</v>
      </c>
      <c r="B1577" s="1">
        <v>77.185900000000004</v>
      </c>
      <c r="C1577" s="1" t="s">
        <v>136</v>
      </c>
      <c r="D1577" s="1" t="s">
        <v>131</v>
      </c>
      <c r="E1577" s="1" t="s">
        <v>121</v>
      </c>
      <c r="F1577" s="1" t="s">
        <v>52</v>
      </c>
      <c r="G1577" s="1" t="s">
        <v>122</v>
      </c>
      <c r="H1577" s="1" t="s">
        <v>123</v>
      </c>
      <c r="I1577" s="1" t="s">
        <v>124</v>
      </c>
      <c r="J1577" s="1" t="s">
        <v>125</v>
      </c>
    </row>
    <row r="1578" spans="1:10" x14ac:dyDescent="0.25">
      <c r="A1578" s="1" t="s">
        <v>182</v>
      </c>
      <c r="B1578" s="1">
        <v>77.185900000000004</v>
      </c>
      <c r="C1578" s="1" t="s">
        <v>165</v>
      </c>
      <c r="D1578" s="1" t="s">
        <v>131</v>
      </c>
      <c r="E1578" s="1" t="s">
        <v>121</v>
      </c>
      <c r="F1578" s="1" t="s">
        <v>52</v>
      </c>
      <c r="G1578" s="1" t="s">
        <v>122</v>
      </c>
      <c r="H1578" s="1" t="s">
        <v>123</v>
      </c>
      <c r="I1578" s="1" t="s">
        <v>124</v>
      </c>
      <c r="J1578" s="1" t="s">
        <v>125</v>
      </c>
    </row>
    <row r="1579" spans="1:10" x14ac:dyDescent="0.25">
      <c r="A1579" s="1" t="s">
        <v>185</v>
      </c>
      <c r="B1579" s="1">
        <v>77.685400000000001</v>
      </c>
      <c r="C1579" s="1" t="s">
        <v>168</v>
      </c>
      <c r="D1579" s="1" t="s">
        <v>142</v>
      </c>
      <c r="E1579" s="1" t="s">
        <v>121</v>
      </c>
      <c r="F1579" s="1" t="s">
        <v>45</v>
      </c>
      <c r="G1579" s="1" t="s">
        <v>122</v>
      </c>
      <c r="H1579" s="1" t="s">
        <v>123</v>
      </c>
      <c r="I1579" s="1" t="s">
        <v>124</v>
      </c>
      <c r="J1579" s="1" t="s">
        <v>125</v>
      </c>
    </row>
    <row r="1580" spans="1:10" x14ac:dyDescent="0.25">
      <c r="A1580" s="1" t="s">
        <v>182</v>
      </c>
      <c r="B1580" s="1">
        <v>77.915899999999993</v>
      </c>
      <c r="C1580" s="1" t="s">
        <v>161</v>
      </c>
      <c r="D1580" s="1" t="s">
        <v>131</v>
      </c>
      <c r="E1580" s="1" t="s">
        <v>121</v>
      </c>
      <c r="F1580" s="1" t="s">
        <v>52</v>
      </c>
      <c r="G1580" s="1" t="s">
        <v>122</v>
      </c>
      <c r="H1580" s="1" t="s">
        <v>123</v>
      </c>
      <c r="I1580" s="1" t="s">
        <v>124</v>
      </c>
      <c r="J1580" s="1" t="s">
        <v>125</v>
      </c>
    </row>
    <row r="1581" spans="1:10" x14ac:dyDescent="0.25">
      <c r="A1581" s="1" t="s">
        <v>186</v>
      </c>
      <c r="B1581" s="1">
        <v>78.086699999999993</v>
      </c>
      <c r="C1581" s="1" t="s">
        <v>173</v>
      </c>
      <c r="D1581" s="1" t="s">
        <v>138</v>
      </c>
      <c r="E1581" s="1" t="s">
        <v>121</v>
      </c>
      <c r="F1581" s="1" t="s">
        <v>87</v>
      </c>
      <c r="G1581" s="1" t="s">
        <v>122</v>
      </c>
      <c r="H1581" s="1" t="s">
        <v>123</v>
      </c>
      <c r="I1581" s="1" t="s">
        <v>124</v>
      </c>
      <c r="J1581" s="1" t="s">
        <v>125</v>
      </c>
    </row>
    <row r="1582" spans="1:10" x14ac:dyDescent="0.25">
      <c r="A1582" s="1" t="s">
        <v>185</v>
      </c>
      <c r="B1582" s="1">
        <v>78.317700000000002</v>
      </c>
      <c r="C1582" s="1" t="s">
        <v>128</v>
      </c>
      <c r="D1582" s="1" t="s">
        <v>142</v>
      </c>
      <c r="E1582" s="1" t="s">
        <v>121</v>
      </c>
      <c r="F1582" s="1" t="s">
        <v>45</v>
      </c>
      <c r="G1582" s="1" t="s">
        <v>122</v>
      </c>
      <c r="H1582" s="1" t="s">
        <v>123</v>
      </c>
      <c r="I1582" s="1" t="s">
        <v>124</v>
      </c>
      <c r="J1582" s="1" t="s">
        <v>125</v>
      </c>
    </row>
    <row r="1583" spans="1:10" x14ac:dyDescent="0.25">
      <c r="A1583" s="1" t="s">
        <v>185</v>
      </c>
      <c r="B1583" s="1">
        <v>78.389200000000002</v>
      </c>
      <c r="C1583" s="1" t="s">
        <v>164</v>
      </c>
      <c r="D1583" s="1" t="s">
        <v>138</v>
      </c>
      <c r="E1583" s="1" t="s">
        <v>121</v>
      </c>
      <c r="F1583" s="1" t="s">
        <v>87</v>
      </c>
      <c r="G1583" s="1" t="s">
        <v>122</v>
      </c>
      <c r="H1583" s="1" t="s">
        <v>123</v>
      </c>
      <c r="I1583" s="1" t="s">
        <v>124</v>
      </c>
      <c r="J1583" s="1" t="s">
        <v>125</v>
      </c>
    </row>
    <row r="1584" spans="1:10" x14ac:dyDescent="0.25">
      <c r="A1584" s="1" t="s">
        <v>185</v>
      </c>
      <c r="B1584" s="1">
        <v>78.389200000000002</v>
      </c>
      <c r="C1584" s="1" t="s">
        <v>130</v>
      </c>
      <c r="D1584" s="1" t="s">
        <v>138</v>
      </c>
      <c r="E1584" s="1" t="s">
        <v>121</v>
      </c>
      <c r="F1584" s="1" t="s">
        <v>87</v>
      </c>
      <c r="G1584" s="1" t="s">
        <v>122</v>
      </c>
      <c r="H1584" s="1" t="s">
        <v>123</v>
      </c>
      <c r="I1584" s="1" t="s">
        <v>124</v>
      </c>
      <c r="J1584" s="1" t="s">
        <v>125</v>
      </c>
    </row>
    <row r="1585" spans="1:10" x14ac:dyDescent="0.25">
      <c r="A1585" s="1" t="s">
        <v>185</v>
      </c>
      <c r="B1585" s="1">
        <v>78.818299999999994</v>
      </c>
      <c r="C1585" s="1" t="s">
        <v>136</v>
      </c>
      <c r="D1585" s="1" t="s">
        <v>138</v>
      </c>
      <c r="E1585" s="1" t="s">
        <v>121</v>
      </c>
      <c r="F1585" s="1" t="s">
        <v>87</v>
      </c>
      <c r="G1585" s="1" t="s">
        <v>122</v>
      </c>
      <c r="H1585" s="1" t="s">
        <v>123</v>
      </c>
      <c r="I1585" s="1" t="s">
        <v>124</v>
      </c>
      <c r="J1585" s="1" t="s">
        <v>125</v>
      </c>
    </row>
    <row r="1586" spans="1:10" x14ac:dyDescent="0.25">
      <c r="A1586" s="1" t="s">
        <v>185</v>
      </c>
      <c r="B1586" s="1">
        <v>78.961399999999998</v>
      </c>
      <c r="C1586" s="1" t="s">
        <v>141</v>
      </c>
      <c r="D1586" s="1" t="s">
        <v>142</v>
      </c>
      <c r="E1586" s="1" t="s">
        <v>121</v>
      </c>
      <c r="F1586" s="1" t="s">
        <v>45</v>
      </c>
      <c r="G1586" s="1" t="s">
        <v>122</v>
      </c>
      <c r="H1586" s="1" t="s">
        <v>123</v>
      </c>
      <c r="I1586" s="1" t="s">
        <v>124</v>
      </c>
      <c r="J1586" s="1" t="s">
        <v>125</v>
      </c>
    </row>
    <row r="1587" spans="1:10" x14ac:dyDescent="0.25">
      <c r="A1587" s="1" t="s">
        <v>185</v>
      </c>
      <c r="B1587" s="1">
        <v>78.961399999999998</v>
      </c>
      <c r="C1587" s="1" t="s">
        <v>165</v>
      </c>
      <c r="D1587" s="1" t="s">
        <v>138</v>
      </c>
      <c r="E1587" s="1" t="s">
        <v>121</v>
      </c>
      <c r="F1587" s="1" t="s">
        <v>87</v>
      </c>
      <c r="G1587" s="1" t="s">
        <v>122</v>
      </c>
      <c r="H1587" s="1" t="s">
        <v>123</v>
      </c>
      <c r="I1587" s="1" t="s">
        <v>124</v>
      </c>
      <c r="J1587" s="1" t="s">
        <v>125</v>
      </c>
    </row>
    <row r="1588" spans="1:10" x14ac:dyDescent="0.25">
      <c r="A1588" s="1" t="s">
        <v>185</v>
      </c>
      <c r="B1588" s="1">
        <v>79.676599999999993</v>
      </c>
      <c r="C1588" s="1" t="s">
        <v>161</v>
      </c>
      <c r="D1588" s="1" t="s">
        <v>138</v>
      </c>
      <c r="E1588" s="1" t="s">
        <v>121</v>
      </c>
      <c r="F1588" s="1" t="s">
        <v>87</v>
      </c>
      <c r="G1588" s="1" t="s">
        <v>122</v>
      </c>
      <c r="H1588" s="1" t="s">
        <v>123</v>
      </c>
      <c r="I1588" s="1" t="s">
        <v>124</v>
      </c>
      <c r="J1588" s="1" t="s">
        <v>125</v>
      </c>
    </row>
    <row r="1589" spans="1:10" x14ac:dyDescent="0.25">
      <c r="A1589" s="1" t="s">
        <v>186</v>
      </c>
      <c r="B1589" s="1">
        <v>81.142300000000006</v>
      </c>
      <c r="C1589" s="1" t="s">
        <v>139</v>
      </c>
      <c r="D1589" s="1" t="s">
        <v>142</v>
      </c>
      <c r="E1589" s="1" t="s">
        <v>121</v>
      </c>
      <c r="F1589" s="1" t="s">
        <v>45</v>
      </c>
      <c r="G1589" s="1" t="s">
        <v>122</v>
      </c>
      <c r="H1589" s="1" t="s">
        <v>123</v>
      </c>
      <c r="I1589" s="1" t="s">
        <v>124</v>
      </c>
      <c r="J1589" s="1" t="s">
        <v>125</v>
      </c>
    </row>
    <row r="1590" spans="1:10" x14ac:dyDescent="0.25">
      <c r="A1590" s="1" t="s">
        <v>186</v>
      </c>
      <c r="B1590" s="1">
        <v>81.914299999999997</v>
      </c>
      <c r="C1590" s="1" t="s">
        <v>137</v>
      </c>
      <c r="D1590" s="1" t="s">
        <v>138</v>
      </c>
      <c r="E1590" s="1" t="s">
        <v>121</v>
      </c>
      <c r="F1590" s="1" t="s">
        <v>87</v>
      </c>
      <c r="G1590" s="1" t="s">
        <v>122</v>
      </c>
      <c r="H1590" s="1" t="s">
        <v>123</v>
      </c>
      <c r="I1590" s="1" t="s">
        <v>124</v>
      </c>
      <c r="J1590" s="1" t="s">
        <v>125</v>
      </c>
    </row>
    <row r="1591" spans="1:10" x14ac:dyDescent="0.25">
      <c r="A1591" s="1" t="s">
        <v>185</v>
      </c>
      <c r="B1591" s="1">
        <v>82.251400000000004</v>
      </c>
      <c r="C1591" s="1" t="s">
        <v>173</v>
      </c>
      <c r="D1591" s="1" t="s">
        <v>138</v>
      </c>
      <c r="E1591" s="1" t="s">
        <v>121</v>
      </c>
      <c r="F1591" s="1" t="s">
        <v>87</v>
      </c>
      <c r="G1591" s="1" t="s">
        <v>122</v>
      </c>
      <c r="H1591" s="1" t="s">
        <v>123</v>
      </c>
      <c r="I1591" s="1" t="s">
        <v>124</v>
      </c>
      <c r="J1591" s="1" t="s">
        <v>125</v>
      </c>
    </row>
    <row r="1592" spans="1:10" x14ac:dyDescent="0.25">
      <c r="A1592" s="1" t="s">
        <v>182</v>
      </c>
      <c r="B1592" s="1">
        <v>83.220600000000005</v>
      </c>
      <c r="C1592" s="1" t="s">
        <v>147</v>
      </c>
      <c r="D1592" s="1" t="s">
        <v>138</v>
      </c>
      <c r="E1592" s="1" t="s">
        <v>121</v>
      </c>
      <c r="F1592" s="1" t="s">
        <v>87</v>
      </c>
      <c r="G1592" s="1" t="s">
        <v>122</v>
      </c>
      <c r="H1592" s="1" t="s">
        <v>123</v>
      </c>
      <c r="I1592" s="1" t="s">
        <v>124</v>
      </c>
      <c r="J1592" s="1" t="s">
        <v>125</v>
      </c>
    </row>
    <row r="1593" spans="1:10" x14ac:dyDescent="0.25">
      <c r="A1593" s="1" t="s">
        <v>185</v>
      </c>
      <c r="B1593" s="1">
        <v>85.47</v>
      </c>
      <c r="C1593" s="1" t="s">
        <v>139</v>
      </c>
      <c r="D1593" s="1" t="s">
        <v>142</v>
      </c>
      <c r="E1593" s="1" t="s">
        <v>121</v>
      </c>
      <c r="F1593" s="1" t="s">
        <v>45</v>
      </c>
      <c r="G1593" s="1" t="s">
        <v>122</v>
      </c>
      <c r="H1593" s="1" t="s">
        <v>123</v>
      </c>
      <c r="I1593" s="1" t="s">
        <v>124</v>
      </c>
      <c r="J1593" s="1" t="s">
        <v>125</v>
      </c>
    </row>
    <row r="1594" spans="1:10" x14ac:dyDescent="0.25">
      <c r="A1594" s="1" t="s">
        <v>185</v>
      </c>
      <c r="B1594" s="1">
        <v>86.283199999999994</v>
      </c>
      <c r="C1594" s="1" t="s">
        <v>137</v>
      </c>
      <c r="D1594" s="1" t="s">
        <v>138</v>
      </c>
      <c r="E1594" s="1" t="s">
        <v>121</v>
      </c>
      <c r="F1594" s="1" t="s">
        <v>87</v>
      </c>
      <c r="G1594" s="1" t="s">
        <v>122</v>
      </c>
      <c r="H1594" s="1" t="s">
        <v>123</v>
      </c>
      <c r="I1594" s="1" t="s">
        <v>124</v>
      </c>
      <c r="J1594" s="1" t="s">
        <v>125</v>
      </c>
    </row>
    <row r="1595" spans="1:10" x14ac:dyDescent="0.25">
      <c r="A1595" s="1" t="s">
        <v>195</v>
      </c>
      <c r="B1595" s="1">
        <v>86.755499999999998</v>
      </c>
      <c r="C1595" s="1" t="s">
        <v>144</v>
      </c>
      <c r="D1595" s="1" t="s">
        <v>142</v>
      </c>
      <c r="E1595" s="1" t="s">
        <v>121</v>
      </c>
      <c r="F1595" s="1" t="s">
        <v>45</v>
      </c>
      <c r="G1595" s="1" t="s">
        <v>122</v>
      </c>
      <c r="H1595" s="1" t="s">
        <v>123</v>
      </c>
      <c r="I1595" s="1" t="s">
        <v>124</v>
      </c>
      <c r="J1595" s="1" t="s">
        <v>125</v>
      </c>
    </row>
    <row r="1596" spans="1:10" x14ac:dyDescent="0.25">
      <c r="A1596" s="1" t="s">
        <v>182</v>
      </c>
      <c r="B1596" s="1">
        <v>88.281899999999993</v>
      </c>
      <c r="C1596" s="1" t="s">
        <v>145</v>
      </c>
      <c r="D1596" s="1" t="s">
        <v>162</v>
      </c>
      <c r="E1596" s="1" t="s">
        <v>121</v>
      </c>
      <c r="F1596" s="1" t="s">
        <v>47</v>
      </c>
      <c r="G1596" s="1" t="s">
        <v>122</v>
      </c>
      <c r="H1596" s="1" t="s">
        <v>123</v>
      </c>
      <c r="I1596" s="1" t="s">
        <v>124</v>
      </c>
      <c r="J1596" s="1" t="s">
        <v>125</v>
      </c>
    </row>
    <row r="1597" spans="1:10" x14ac:dyDescent="0.25">
      <c r="A1597" s="1" t="s">
        <v>192</v>
      </c>
      <c r="B1597" s="1">
        <v>89.028099999999995</v>
      </c>
      <c r="C1597" s="1" t="s">
        <v>144</v>
      </c>
      <c r="D1597" s="1" t="s">
        <v>142</v>
      </c>
      <c r="E1597" s="1" t="s">
        <v>121</v>
      </c>
      <c r="F1597" s="1" t="s">
        <v>45</v>
      </c>
      <c r="G1597" s="1" t="s">
        <v>122</v>
      </c>
      <c r="H1597" s="1" t="s">
        <v>123</v>
      </c>
      <c r="I1597" s="1" t="s">
        <v>124</v>
      </c>
      <c r="J1597" s="1" t="s">
        <v>125</v>
      </c>
    </row>
    <row r="1598" spans="1:10" x14ac:dyDescent="0.25">
      <c r="A1598" s="1" t="s">
        <v>186</v>
      </c>
      <c r="B1598" s="1">
        <v>89.765799999999999</v>
      </c>
      <c r="C1598" s="1" t="s">
        <v>140</v>
      </c>
      <c r="D1598" s="1" t="s">
        <v>131</v>
      </c>
      <c r="E1598" s="1" t="s">
        <v>121</v>
      </c>
      <c r="F1598" s="1" t="s">
        <v>52</v>
      </c>
      <c r="G1598" s="1" t="s">
        <v>122</v>
      </c>
      <c r="H1598" s="1" t="s">
        <v>123</v>
      </c>
      <c r="I1598" s="1" t="s">
        <v>124</v>
      </c>
      <c r="J1598" s="1" t="s">
        <v>125</v>
      </c>
    </row>
    <row r="1599" spans="1:10" x14ac:dyDescent="0.25">
      <c r="A1599" s="1" t="s">
        <v>186</v>
      </c>
      <c r="B1599" s="1">
        <v>89.765799999999999</v>
      </c>
      <c r="C1599" s="1" t="s">
        <v>144</v>
      </c>
      <c r="D1599" s="1" t="s">
        <v>131</v>
      </c>
      <c r="E1599" s="1" t="s">
        <v>121</v>
      </c>
      <c r="F1599" s="1" t="s">
        <v>52</v>
      </c>
      <c r="G1599" s="1" t="s">
        <v>122</v>
      </c>
      <c r="H1599" s="1" t="s">
        <v>123</v>
      </c>
      <c r="I1599" s="1" t="s">
        <v>124</v>
      </c>
      <c r="J1599" s="1" t="s">
        <v>125</v>
      </c>
    </row>
    <row r="1600" spans="1:10" x14ac:dyDescent="0.25">
      <c r="A1600" s="1" t="s">
        <v>186</v>
      </c>
      <c r="B1600" s="1">
        <v>89.765799999999999</v>
      </c>
      <c r="C1600" s="1" t="s">
        <v>145</v>
      </c>
      <c r="D1600" s="1" t="s">
        <v>131</v>
      </c>
      <c r="E1600" s="1" t="s">
        <v>121</v>
      </c>
      <c r="F1600" s="1" t="s">
        <v>52</v>
      </c>
      <c r="G1600" s="1" t="s">
        <v>122</v>
      </c>
      <c r="H1600" s="1" t="s">
        <v>123</v>
      </c>
      <c r="I1600" s="1" t="s">
        <v>124</v>
      </c>
      <c r="J1600" s="1" t="s">
        <v>125</v>
      </c>
    </row>
    <row r="1601" spans="1:10" x14ac:dyDescent="0.25">
      <c r="A1601" s="1" t="s">
        <v>186</v>
      </c>
      <c r="B1601" s="1">
        <v>89.765799999999999</v>
      </c>
      <c r="C1601" s="1" t="s">
        <v>156</v>
      </c>
      <c r="D1601" s="1" t="s">
        <v>131</v>
      </c>
      <c r="E1601" s="1" t="s">
        <v>121</v>
      </c>
      <c r="F1601" s="1" t="s">
        <v>52</v>
      </c>
      <c r="G1601" s="1" t="s">
        <v>122</v>
      </c>
      <c r="H1601" s="1" t="s">
        <v>123</v>
      </c>
      <c r="I1601" s="1" t="s">
        <v>124</v>
      </c>
      <c r="J1601" s="1" t="s">
        <v>125</v>
      </c>
    </row>
    <row r="1602" spans="1:10" x14ac:dyDescent="0.25">
      <c r="A1602" s="1" t="s">
        <v>186</v>
      </c>
      <c r="B1602" s="1">
        <v>90.648499999999999</v>
      </c>
      <c r="C1602" s="1" t="s">
        <v>148</v>
      </c>
      <c r="D1602" s="1" t="s">
        <v>142</v>
      </c>
      <c r="E1602" s="1" t="s">
        <v>121</v>
      </c>
      <c r="F1602" s="1" t="s">
        <v>45</v>
      </c>
      <c r="G1602" s="1" t="s">
        <v>122</v>
      </c>
      <c r="H1602" s="1" t="s">
        <v>123</v>
      </c>
      <c r="I1602" s="1" t="s">
        <v>124</v>
      </c>
      <c r="J1602" s="1" t="s">
        <v>125</v>
      </c>
    </row>
    <row r="1603" spans="1:10" x14ac:dyDescent="0.25">
      <c r="A1603" s="1" t="s">
        <v>195</v>
      </c>
      <c r="B1603" s="1">
        <v>90.698899999999995</v>
      </c>
      <c r="C1603" s="1" t="s">
        <v>149</v>
      </c>
      <c r="D1603" s="1" t="s">
        <v>142</v>
      </c>
      <c r="E1603" s="1" t="s">
        <v>121</v>
      </c>
      <c r="F1603" s="1" t="s">
        <v>45</v>
      </c>
      <c r="G1603" s="1" t="s">
        <v>122</v>
      </c>
      <c r="H1603" s="1" t="s">
        <v>123</v>
      </c>
      <c r="I1603" s="1" t="s">
        <v>124</v>
      </c>
      <c r="J1603" s="1" t="s">
        <v>125</v>
      </c>
    </row>
    <row r="1604" spans="1:10" x14ac:dyDescent="0.25">
      <c r="A1604" s="1" t="s">
        <v>182</v>
      </c>
      <c r="B1604" s="1">
        <v>91.980599999999995</v>
      </c>
      <c r="C1604" s="1" t="s">
        <v>139</v>
      </c>
      <c r="D1604" s="1" t="s">
        <v>131</v>
      </c>
      <c r="E1604" s="1" t="s">
        <v>121</v>
      </c>
      <c r="F1604" s="1" t="s">
        <v>52</v>
      </c>
      <c r="G1604" s="1" t="s">
        <v>122</v>
      </c>
      <c r="H1604" s="1" t="s">
        <v>123</v>
      </c>
      <c r="I1604" s="1" t="s">
        <v>124</v>
      </c>
      <c r="J1604" s="1" t="s">
        <v>125</v>
      </c>
    </row>
    <row r="1605" spans="1:10" x14ac:dyDescent="0.25">
      <c r="A1605" s="1" t="s">
        <v>192</v>
      </c>
      <c r="B1605" s="1">
        <v>93.0749</v>
      </c>
      <c r="C1605" s="1" t="s">
        <v>149</v>
      </c>
      <c r="D1605" s="1" t="s">
        <v>142</v>
      </c>
      <c r="E1605" s="1" t="s">
        <v>121</v>
      </c>
      <c r="F1605" s="1" t="s">
        <v>45</v>
      </c>
      <c r="G1605" s="1" t="s">
        <v>122</v>
      </c>
      <c r="H1605" s="1" t="s">
        <v>123</v>
      </c>
      <c r="I1605" s="1" t="s">
        <v>124</v>
      </c>
      <c r="J1605" s="1" t="s">
        <v>125</v>
      </c>
    </row>
    <row r="1606" spans="1:10" x14ac:dyDescent="0.25">
      <c r="A1606" s="1" t="s">
        <v>185</v>
      </c>
      <c r="B1606" s="1">
        <v>94.553399999999996</v>
      </c>
      <c r="C1606" s="1" t="s">
        <v>140</v>
      </c>
      <c r="D1606" s="1" t="s">
        <v>131</v>
      </c>
      <c r="E1606" s="1" t="s">
        <v>121</v>
      </c>
      <c r="F1606" s="1" t="s">
        <v>52</v>
      </c>
      <c r="G1606" s="1" t="s">
        <v>122</v>
      </c>
      <c r="H1606" s="1" t="s">
        <v>123</v>
      </c>
      <c r="I1606" s="1" t="s">
        <v>124</v>
      </c>
      <c r="J1606" s="1" t="s">
        <v>125</v>
      </c>
    </row>
    <row r="1607" spans="1:10" x14ac:dyDescent="0.25">
      <c r="A1607" s="1" t="s">
        <v>185</v>
      </c>
      <c r="B1607" s="1">
        <v>94.553399999999996</v>
      </c>
      <c r="C1607" s="1" t="s">
        <v>144</v>
      </c>
      <c r="D1607" s="1" t="s">
        <v>131</v>
      </c>
      <c r="E1607" s="1" t="s">
        <v>121</v>
      </c>
      <c r="F1607" s="1" t="s">
        <v>52</v>
      </c>
      <c r="G1607" s="1" t="s">
        <v>122</v>
      </c>
      <c r="H1607" s="1" t="s">
        <v>123</v>
      </c>
      <c r="I1607" s="1" t="s">
        <v>124</v>
      </c>
      <c r="J1607" s="1" t="s">
        <v>125</v>
      </c>
    </row>
    <row r="1608" spans="1:10" x14ac:dyDescent="0.25">
      <c r="A1608" s="1" t="s">
        <v>185</v>
      </c>
      <c r="B1608" s="1">
        <v>94.553399999999996</v>
      </c>
      <c r="C1608" s="1" t="s">
        <v>145</v>
      </c>
      <c r="D1608" s="1" t="s">
        <v>131</v>
      </c>
      <c r="E1608" s="1" t="s">
        <v>121</v>
      </c>
      <c r="F1608" s="1" t="s">
        <v>52</v>
      </c>
      <c r="G1608" s="1" t="s">
        <v>122</v>
      </c>
      <c r="H1608" s="1" t="s">
        <v>123</v>
      </c>
      <c r="I1608" s="1" t="s">
        <v>124</v>
      </c>
      <c r="J1608" s="1" t="s">
        <v>125</v>
      </c>
    </row>
    <row r="1609" spans="1:10" x14ac:dyDescent="0.25">
      <c r="A1609" s="1" t="s">
        <v>185</v>
      </c>
      <c r="B1609" s="1">
        <v>94.553399999999996</v>
      </c>
      <c r="C1609" s="1" t="s">
        <v>156</v>
      </c>
      <c r="D1609" s="1" t="s">
        <v>131</v>
      </c>
      <c r="E1609" s="1" t="s">
        <v>121</v>
      </c>
      <c r="F1609" s="1" t="s">
        <v>52</v>
      </c>
      <c r="G1609" s="1" t="s">
        <v>122</v>
      </c>
      <c r="H1609" s="1" t="s">
        <v>123</v>
      </c>
      <c r="I1609" s="1" t="s">
        <v>124</v>
      </c>
      <c r="J1609" s="1" t="s">
        <v>125</v>
      </c>
    </row>
    <row r="1610" spans="1:10" x14ac:dyDescent="0.25">
      <c r="A1610" s="1" t="s">
        <v>195</v>
      </c>
      <c r="B1610" s="1">
        <v>95.472499999999997</v>
      </c>
      <c r="C1610" s="1" t="s">
        <v>143</v>
      </c>
      <c r="D1610" s="1" t="s">
        <v>138</v>
      </c>
      <c r="E1610" s="1" t="s">
        <v>121</v>
      </c>
      <c r="F1610" s="1" t="s">
        <v>87</v>
      </c>
      <c r="G1610" s="1" t="s">
        <v>122</v>
      </c>
      <c r="H1610" s="1" t="s">
        <v>123</v>
      </c>
      <c r="I1610" s="1" t="s">
        <v>124</v>
      </c>
      <c r="J1610" s="1" t="s">
        <v>125</v>
      </c>
    </row>
    <row r="1611" spans="1:10" x14ac:dyDescent="0.25">
      <c r="A1611" s="1" t="s">
        <v>195</v>
      </c>
      <c r="B1611" s="1">
        <v>95.472499999999997</v>
      </c>
      <c r="C1611" s="1" t="s">
        <v>156</v>
      </c>
      <c r="D1611" s="1" t="s">
        <v>138</v>
      </c>
      <c r="E1611" s="1" t="s">
        <v>121</v>
      </c>
      <c r="F1611" s="1" t="s">
        <v>87</v>
      </c>
      <c r="G1611" s="1" t="s">
        <v>122</v>
      </c>
      <c r="H1611" s="1" t="s">
        <v>123</v>
      </c>
      <c r="I1611" s="1" t="s">
        <v>124</v>
      </c>
      <c r="J1611" s="1" t="s">
        <v>125</v>
      </c>
    </row>
    <row r="1612" spans="1:10" x14ac:dyDescent="0.25">
      <c r="A1612" s="1" t="s">
        <v>195</v>
      </c>
      <c r="B1612" s="1">
        <v>95.472499999999997</v>
      </c>
      <c r="C1612" s="1" t="s">
        <v>145</v>
      </c>
      <c r="D1612" s="1" t="s">
        <v>138</v>
      </c>
      <c r="E1612" s="1" t="s">
        <v>121</v>
      </c>
      <c r="F1612" s="1" t="s">
        <v>87</v>
      </c>
      <c r="G1612" s="1" t="s">
        <v>122</v>
      </c>
      <c r="H1612" s="1" t="s">
        <v>123</v>
      </c>
      <c r="I1612" s="1" t="s">
        <v>124</v>
      </c>
      <c r="J1612" s="1" t="s">
        <v>125</v>
      </c>
    </row>
    <row r="1613" spans="1:10" x14ac:dyDescent="0.25">
      <c r="A1613" s="1" t="s">
        <v>195</v>
      </c>
      <c r="B1613" s="1">
        <v>95.472499999999997</v>
      </c>
      <c r="C1613" s="1" t="s">
        <v>144</v>
      </c>
      <c r="D1613" s="1" t="s">
        <v>138</v>
      </c>
      <c r="E1613" s="1" t="s">
        <v>121</v>
      </c>
      <c r="F1613" s="1" t="s">
        <v>87</v>
      </c>
      <c r="G1613" s="1" t="s">
        <v>122</v>
      </c>
      <c r="H1613" s="1" t="s">
        <v>123</v>
      </c>
      <c r="I1613" s="1" t="s">
        <v>124</v>
      </c>
      <c r="J1613" s="1" t="s">
        <v>125</v>
      </c>
    </row>
    <row r="1614" spans="1:10" x14ac:dyDescent="0.25">
      <c r="A1614" s="1" t="s">
        <v>195</v>
      </c>
      <c r="B1614" s="1">
        <v>95.472499999999997</v>
      </c>
      <c r="C1614" s="1" t="s">
        <v>140</v>
      </c>
      <c r="D1614" s="1" t="s">
        <v>138</v>
      </c>
      <c r="E1614" s="1" t="s">
        <v>121</v>
      </c>
      <c r="F1614" s="1" t="s">
        <v>87</v>
      </c>
      <c r="G1614" s="1" t="s">
        <v>122</v>
      </c>
      <c r="H1614" s="1" t="s">
        <v>123</v>
      </c>
      <c r="I1614" s="1" t="s">
        <v>124</v>
      </c>
      <c r="J1614" s="1" t="s">
        <v>125</v>
      </c>
    </row>
    <row r="1615" spans="1:10" x14ac:dyDescent="0.25">
      <c r="A1615" s="1" t="s">
        <v>185</v>
      </c>
      <c r="B1615" s="1">
        <v>95.483199999999997</v>
      </c>
      <c r="C1615" s="1" t="s">
        <v>148</v>
      </c>
      <c r="D1615" s="1" t="s">
        <v>142</v>
      </c>
      <c r="E1615" s="1" t="s">
        <v>121</v>
      </c>
      <c r="F1615" s="1" t="s">
        <v>45</v>
      </c>
      <c r="G1615" s="1" t="s">
        <v>122</v>
      </c>
      <c r="H1615" s="1" t="s">
        <v>123</v>
      </c>
      <c r="I1615" s="1" t="s">
        <v>124</v>
      </c>
      <c r="J1615" s="1" t="s">
        <v>125</v>
      </c>
    </row>
    <row r="1616" spans="1:10" x14ac:dyDescent="0.25">
      <c r="A1616" s="1" t="s">
        <v>195</v>
      </c>
      <c r="B1616" s="1">
        <v>95.600200000000001</v>
      </c>
      <c r="C1616" s="1" t="s">
        <v>176</v>
      </c>
      <c r="D1616" s="1" t="s">
        <v>142</v>
      </c>
      <c r="E1616" s="1" t="s">
        <v>121</v>
      </c>
      <c r="F1616" s="1" t="s">
        <v>45</v>
      </c>
      <c r="G1616" s="1" t="s">
        <v>122</v>
      </c>
      <c r="H1616" s="1" t="s">
        <v>123</v>
      </c>
      <c r="I1616" s="1" t="s">
        <v>124</v>
      </c>
      <c r="J1616" s="1" t="s">
        <v>125</v>
      </c>
    </row>
    <row r="1617" spans="1:10" x14ac:dyDescent="0.25">
      <c r="A1617" s="1" t="s">
        <v>195</v>
      </c>
      <c r="B1617" s="1">
        <v>95.680099999999996</v>
      </c>
      <c r="C1617" s="1" t="s">
        <v>158</v>
      </c>
      <c r="D1617" s="1" t="s">
        <v>142</v>
      </c>
      <c r="E1617" s="1" t="s">
        <v>121</v>
      </c>
      <c r="F1617" s="1" t="s">
        <v>45</v>
      </c>
      <c r="G1617" s="1" t="s">
        <v>122</v>
      </c>
      <c r="H1617" s="1" t="s">
        <v>123</v>
      </c>
      <c r="I1617" s="1" t="s">
        <v>124</v>
      </c>
      <c r="J1617" s="1" t="s">
        <v>125</v>
      </c>
    </row>
    <row r="1618" spans="1:10" x14ac:dyDescent="0.25">
      <c r="A1618" s="1" t="s">
        <v>195</v>
      </c>
      <c r="B1618" s="1">
        <v>95.680099999999996</v>
      </c>
      <c r="C1618" s="1" t="s">
        <v>119</v>
      </c>
      <c r="D1618" s="1" t="s">
        <v>142</v>
      </c>
      <c r="E1618" s="1" t="s">
        <v>121</v>
      </c>
      <c r="F1618" s="1" t="s">
        <v>45</v>
      </c>
      <c r="G1618" s="1" t="s">
        <v>122</v>
      </c>
      <c r="H1618" s="1" t="s">
        <v>123</v>
      </c>
      <c r="I1618" s="1" t="s">
        <v>124</v>
      </c>
      <c r="J1618" s="1" t="s">
        <v>125</v>
      </c>
    </row>
    <row r="1619" spans="1:10" x14ac:dyDescent="0.25">
      <c r="A1619" s="1" t="s">
        <v>192</v>
      </c>
      <c r="B1619" s="1">
        <v>97.973600000000005</v>
      </c>
      <c r="C1619" s="1" t="s">
        <v>143</v>
      </c>
      <c r="D1619" s="1" t="s">
        <v>138</v>
      </c>
      <c r="E1619" s="1" t="s">
        <v>121</v>
      </c>
      <c r="F1619" s="1" t="s">
        <v>87</v>
      </c>
      <c r="G1619" s="1" t="s">
        <v>122</v>
      </c>
      <c r="H1619" s="1" t="s">
        <v>123</v>
      </c>
      <c r="I1619" s="1" t="s">
        <v>124</v>
      </c>
      <c r="J1619" s="1" t="s">
        <v>125</v>
      </c>
    </row>
    <row r="1620" spans="1:10" x14ac:dyDescent="0.25">
      <c r="A1620" s="1" t="s">
        <v>192</v>
      </c>
      <c r="B1620" s="1">
        <v>97.973600000000005</v>
      </c>
      <c r="C1620" s="1" t="s">
        <v>156</v>
      </c>
      <c r="D1620" s="1" t="s">
        <v>138</v>
      </c>
      <c r="E1620" s="1" t="s">
        <v>121</v>
      </c>
      <c r="F1620" s="1" t="s">
        <v>87</v>
      </c>
      <c r="G1620" s="1" t="s">
        <v>122</v>
      </c>
      <c r="H1620" s="1" t="s">
        <v>123</v>
      </c>
      <c r="I1620" s="1" t="s">
        <v>124</v>
      </c>
      <c r="J1620" s="1" t="s">
        <v>125</v>
      </c>
    </row>
    <row r="1621" spans="1:10" x14ac:dyDescent="0.25">
      <c r="A1621" s="1" t="s">
        <v>192</v>
      </c>
      <c r="B1621" s="1">
        <v>97.973600000000005</v>
      </c>
      <c r="C1621" s="1" t="s">
        <v>145</v>
      </c>
      <c r="D1621" s="1" t="s">
        <v>138</v>
      </c>
      <c r="E1621" s="1" t="s">
        <v>121</v>
      </c>
      <c r="F1621" s="1" t="s">
        <v>87</v>
      </c>
      <c r="G1621" s="1" t="s">
        <v>122</v>
      </c>
      <c r="H1621" s="1" t="s">
        <v>123</v>
      </c>
      <c r="I1621" s="1" t="s">
        <v>124</v>
      </c>
      <c r="J1621" s="1" t="s">
        <v>125</v>
      </c>
    </row>
    <row r="1622" spans="1:10" x14ac:dyDescent="0.25">
      <c r="A1622" s="1" t="s">
        <v>192</v>
      </c>
      <c r="B1622" s="1">
        <v>97.973600000000005</v>
      </c>
      <c r="C1622" s="1" t="s">
        <v>144</v>
      </c>
      <c r="D1622" s="1" t="s">
        <v>138</v>
      </c>
      <c r="E1622" s="1" t="s">
        <v>121</v>
      </c>
      <c r="F1622" s="1" t="s">
        <v>87</v>
      </c>
      <c r="G1622" s="1" t="s">
        <v>122</v>
      </c>
      <c r="H1622" s="1" t="s">
        <v>123</v>
      </c>
      <c r="I1622" s="1" t="s">
        <v>124</v>
      </c>
      <c r="J1622" s="1" t="s">
        <v>125</v>
      </c>
    </row>
    <row r="1623" spans="1:10" x14ac:dyDescent="0.25">
      <c r="A1623" s="1" t="s">
        <v>192</v>
      </c>
      <c r="B1623" s="1">
        <v>97.973600000000005</v>
      </c>
      <c r="C1623" s="1" t="s">
        <v>140</v>
      </c>
      <c r="D1623" s="1" t="s">
        <v>138</v>
      </c>
      <c r="E1623" s="1" t="s">
        <v>121</v>
      </c>
      <c r="F1623" s="1" t="s">
        <v>87</v>
      </c>
      <c r="G1623" s="1" t="s">
        <v>122</v>
      </c>
      <c r="H1623" s="1" t="s">
        <v>123</v>
      </c>
      <c r="I1623" s="1" t="s">
        <v>124</v>
      </c>
      <c r="J1623" s="1" t="s">
        <v>125</v>
      </c>
    </row>
    <row r="1624" spans="1:10" x14ac:dyDescent="0.25">
      <c r="A1624" s="1" t="s">
        <v>195</v>
      </c>
      <c r="B1624" s="1">
        <v>97.983900000000006</v>
      </c>
      <c r="C1624" s="1" t="s">
        <v>157</v>
      </c>
      <c r="D1624" s="1" t="s">
        <v>142</v>
      </c>
      <c r="E1624" s="1" t="s">
        <v>121</v>
      </c>
      <c r="F1624" s="1" t="s">
        <v>45</v>
      </c>
      <c r="G1624" s="1" t="s">
        <v>122</v>
      </c>
      <c r="H1624" s="1" t="s">
        <v>123</v>
      </c>
      <c r="I1624" s="1" t="s">
        <v>124</v>
      </c>
      <c r="J1624" s="1" t="s">
        <v>125</v>
      </c>
    </row>
    <row r="1625" spans="1:10" x14ac:dyDescent="0.25">
      <c r="A1625" s="1" t="s">
        <v>192</v>
      </c>
      <c r="B1625" s="1">
        <v>98.104500000000002</v>
      </c>
      <c r="C1625" s="1" t="s">
        <v>176</v>
      </c>
      <c r="D1625" s="1" t="s">
        <v>142</v>
      </c>
      <c r="E1625" s="1" t="s">
        <v>121</v>
      </c>
      <c r="F1625" s="1" t="s">
        <v>45</v>
      </c>
      <c r="G1625" s="1" t="s">
        <v>122</v>
      </c>
      <c r="H1625" s="1" t="s">
        <v>123</v>
      </c>
      <c r="I1625" s="1" t="s">
        <v>124</v>
      </c>
      <c r="J1625" s="1" t="s">
        <v>125</v>
      </c>
    </row>
    <row r="1626" spans="1:10" x14ac:dyDescent="0.25">
      <c r="A1626" s="1" t="s">
        <v>192</v>
      </c>
      <c r="B1626" s="1">
        <v>98.186499999999995</v>
      </c>
      <c r="C1626" s="1" t="s">
        <v>158</v>
      </c>
      <c r="D1626" s="1" t="s">
        <v>142</v>
      </c>
      <c r="E1626" s="1" t="s">
        <v>121</v>
      </c>
      <c r="F1626" s="1" t="s">
        <v>45</v>
      </c>
      <c r="G1626" s="1" t="s">
        <v>122</v>
      </c>
      <c r="H1626" s="1" t="s">
        <v>123</v>
      </c>
      <c r="I1626" s="1" t="s">
        <v>124</v>
      </c>
      <c r="J1626" s="1" t="s">
        <v>125</v>
      </c>
    </row>
    <row r="1627" spans="1:10" x14ac:dyDescent="0.25">
      <c r="A1627" s="1" t="s">
        <v>192</v>
      </c>
      <c r="B1627" s="1">
        <v>98.186499999999995</v>
      </c>
      <c r="C1627" s="1" t="s">
        <v>119</v>
      </c>
      <c r="D1627" s="1" t="s">
        <v>142</v>
      </c>
      <c r="E1627" s="1" t="s">
        <v>121</v>
      </c>
      <c r="F1627" s="1" t="s">
        <v>45</v>
      </c>
      <c r="G1627" s="1" t="s">
        <v>122</v>
      </c>
      <c r="H1627" s="1" t="s">
        <v>123</v>
      </c>
      <c r="I1627" s="1" t="s">
        <v>124</v>
      </c>
      <c r="J1627" s="1" t="s">
        <v>125</v>
      </c>
    </row>
    <row r="1628" spans="1:10" x14ac:dyDescent="0.25">
      <c r="A1628" s="1" t="s">
        <v>186</v>
      </c>
      <c r="B1628" s="1">
        <v>99.000399999999999</v>
      </c>
      <c r="C1628" s="1" t="s">
        <v>119</v>
      </c>
      <c r="D1628" s="1" t="s">
        <v>131</v>
      </c>
      <c r="E1628" s="1" t="s">
        <v>121</v>
      </c>
      <c r="F1628" s="1" t="s">
        <v>52</v>
      </c>
      <c r="G1628" s="1" t="s">
        <v>122</v>
      </c>
      <c r="H1628" s="1" t="s">
        <v>123</v>
      </c>
      <c r="I1628" s="1" t="s">
        <v>124</v>
      </c>
      <c r="J1628" s="1" t="s">
        <v>125</v>
      </c>
    </row>
    <row r="1629" spans="1:10" x14ac:dyDescent="0.25">
      <c r="A1629" s="1" t="s">
        <v>195</v>
      </c>
      <c r="B1629" s="1">
        <v>99.810299999999998</v>
      </c>
      <c r="C1629" s="1" t="s">
        <v>155</v>
      </c>
      <c r="D1629" s="1" t="s">
        <v>142</v>
      </c>
      <c r="E1629" s="1" t="s">
        <v>121</v>
      </c>
      <c r="F1629" s="1" t="s">
        <v>45</v>
      </c>
      <c r="G1629" s="1" t="s">
        <v>122</v>
      </c>
      <c r="H1629" s="1" t="s">
        <v>123</v>
      </c>
      <c r="I1629" s="1" t="s">
        <v>124</v>
      </c>
      <c r="J1629" s="1" t="s">
        <v>125</v>
      </c>
    </row>
    <row r="1630" spans="1:10" x14ac:dyDescent="0.25">
      <c r="A1630" s="1" t="s">
        <v>192</v>
      </c>
      <c r="B1630" s="1">
        <v>100.55070000000001</v>
      </c>
      <c r="C1630" s="1" t="s">
        <v>157</v>
      </c>
      <c r="D1630" s="1" t="s">
        <v>142</v>
      </c>
      <c r="E1630" s="1" t="s">
        <v>121</v>
      </c>
      <c r="F1630" s="1" t="s">
        <v>45</v>
      </c>
      <c r="G1630" s="1" t="s">
        <v>122</v>
      </c>
      <c r="H1630" s="1" t="s">
        <v>123</v>
      </c>
      <c r="I1630" s="1" t="s">
        <v>124</v>
      </c>
      <c r="J1630" s="1" t="s">
        <v>125</v>
      </c>
    </row>
    <row r="1631" spans="1:10" x14ac:dyDescent="0.25">
      <c r="A1631" s="1" t="s">
        <v>195</v>
      </c>
      <c r="B1631" s="1">
        <v>100.6613</v>
      </c>
      <c r="C1631" s="1" t="s">
        <v>172</v>
      </c>
      <c r="D1631" s="1" t="s">
        <v>142</v>
      </c>
      <c r="E1631" s="1" t="s">
        <v>121</v>
      </c>
      <c r="F1631" s="1" t="s">
        <v>45</v>
      </c>
      <c r="G1631" s="1" t="s">
        <v>122</v>
      </c>
      <c r="H1631" s="1" t="s">
        <v>123</v>
      </c>
      <c r="I1631" s="1" t="s">
        <v>124</v>
      </c>
      <c r="J1631" s="1" t="s">
        <v>125</v>
      </c>
    </row>
    <row r="1632" spans="1:10" x14ac:dyDescent="0.25">
      <c r="A1632" s="1" t="s">
        <v>186</v>
      </c>
      <c r="B1632" s="1">
        <v>101.4448</v>
      </c>
      <c r="C1632" s="1" t="s">
        <v>157</v>
      </c>
      <c r="D1632" s="1" t="s">
        <v>131</v>
      </c>
      <c r="E1632" s="1" t="s">
        <v>121</v>
      </c>
      <c r="F1632" s="1" t="s">
        <v>52</v>
      </c>
      <c r="G1632" s="1" t="s">
        <v>122</v>
      </c>
      <c r="H1632" s="1" t="s">
        <v>123</v>
      </c>
      <c r="I1632" s="1" t="s">
        <v>124</v>
      </c>
      <c r="J1632" s="1" t="s">
        <v>125</v>
      </c>
    </row>
    <row r="1633" spans="1:10" x14ac:dyDescent="0.25">
      <c r="A1633" s="1" t="s">
        <v>195</v>
      </c>
      <c r="B1633" s="1">
        <v>101.8028</v>
      </c>
      <c r="C1633" s="1" t="s">
        <v>154</v>
      </c>
      <c r="D1633" s="1" t="s">
        <v>142</v>
      </c>
      <c r="E1633" s="1" t="s">
        <v>121</v>
      </c>
      <c r="F1633" s="1" t="s">
        <v>45</v>
      </c>
      <c r="G1633" s="1" t="s">
        <v>122</v>
      </c>
      <c r="H1633" s="1" t="s">
        <v>123</v>
      </c>
      <c r="I1633" s="1" t="s">
        <v>124</v>
      </c>
      <c r="J1633" s="1" t="s">
        <v>125</v>
      </c>
    </row>
    <row r="1634" spans="1:10" x14ac:dyDescent="0.25">
      <c r="A1634" s="1" t="s">
        <v>195</v>
      </c>
      <c r="B1634" s="1">
        <v>101.8028</v>
      </c>
      <c r="C1634" s="1" t="s">
        <v>169</v>
      </c>
      <c r="D1634" s="1" t="s">
        <v>142</v>
      </c>
      <c r="E1634" s="1" t="s">
        <v>121</v>
      </c>
      <c r="F1634" s="1" t="s">
        <v>45</v>
      </c>
      <c r="G1634" s="1" t="s">
        <v>122</v>
      </c>
      <c r="H1634" s="1" t="s">
        <v>123</v>
      </c>
      <c r="I1634" s="1" t="s">
        <v>124</v>
      </c>
      <c r="J1634" s="1" t="s">
        <v>125</v>
      </c>
    </row>
    <row r="1635" spans="1:10" x14ac:dyDescent="0.25">
      <c r="A1635" s="1" t="s">
        <v>182</v>
      </c>
      <c r="B1635" s="1">
        <v>102.4051</v>
      </c>
      <c r="C1635" s="1" t="s">
        <v>146</v>
      </c>
      <c r="D1635" s="1" t="s">
        <v>162</v>
      </c>
      <c r="E1635" s="1" t="s">
        <v>121</v>
      </c>
      <c r="F1635" s="1" t="s">
        <v>47</v>
      </c>
      <c r="G1635" s="1" t="s">
        <v>122</v>
      </c>
      <c r="H1635" s="1" t="s">
        <v>123</v>
      </c>
      <c r="I1635" s="1" t="s">
        <v>124</v>
      </c>
      <c r="J1635" s="1" t="s">
        <v>125</v>
      </c>
    </row>
    <row r="1636" spans="1:10" x14ac:dyDescent="0.25">
      <c r="A1636" s="1" t="s">
        <v>192</v>
      </c>
      <c r="B1636" s="1">
        <v>102.425</v>
      </c>
      <c r="C1636" s="1" t="s">
        <v>155</v>
      </c>
      <c r="D1636" s="1" t="s">
        <v>142</v>
      </c>
      <c r="E1636" s="1" t="s">
        <v>121</v>
      </c>
      <c r="F1636" s="1" t="s">
        <v>45</v>
      </c>
      <c r="G1636" s="1" t="s">
        <v>122</v>
      </c>
      <c r="H1636" s="1" t="s">
        <v>123</v>
      </c>
      <c r="I1636" s="1" t="s">
        <v>124</v>
      </c>
      <c r="J1636" s="1" t="s">
        <v>125</v>
      </c>
    </row>
    <row r="1637" spans="1:10" x14ac:dyDescent="0.25">
      <c r="A1637" s="1" t="s">
        <v>192</v>
      </c>
      <c r="B1637" s="1">
        <v>103.29819999999999</v>
      </c>
      <c r="C1637" s="1" t="s">
        <v>172</v>
      </c>
      <c r="D1637" s="1" t="s">
        <v>142</v>
      </c>
      <c r="E1637" s="1" t="s">
        <v>121</v>
      </c>
      <c r="F1637" s="1" t="s">
        <v>45</v>
      </c>
      <c r="G1637" s="1" t="s">
        <v>122</v>
      </c>
      <c r="H1637" s="1" t="s">
        <v>123</v>
      </c>
      <c r="I1637" s="1" t="s">
        <v>124</v>
      </c>
      <c r="J1637" s="1" t="s">
        <v>125</v>
      </c>
    </row>
    <row r="1638" spans="1:10" x14ac:dyDescent="0.25">
      <c r="A1638" s="1" t="s">
        <v>195</v>
      </c>
      <c r="B1638" s="1">
        <v>103.982</v>
      </c>
      <c r="C1638" s="1" t="s">
        <v>180</v>
      </c>
      <c r="D1638" s="1" t="s">
        <v>142</v>
      </c>
      <c r="E1638" s="1" t="s">
        <v>121</v>
      </c>
      <c r="F1638" s="1" t="s">
        <v>45</v>
      </c>
      <c r="G1638" s="1" t="s">
        <v>122</v>
      </c>
      <c r="H1638" s="1" t="s">
        <v>123</v>
      </c>
      <c r="I1638" s="1" t="s">
        <v>124</v>
      </c>
      <c r="J1638" s="1" t="s">
        <v>125</v>
      </c>
    </row>
    <row r="1639" spans="1:10" x14ac:dyDescent="0.25">
      <c r="A1639" s="1" t="s">
        <v>195</v>
      </c>
      <c r="B1639" s="1">
        <v>103.982</v>
      </c>
      <c r="C1639" s="1" t="s">
        <v>136</v>
      </c>
      <c r="D1639" s="1" t="s">
        <v>142</v>
      </c>
      <c r="E1639" s="1" t="s">
        <v>121</v>
      </c>
      <c r="F1639" s="1" t="s">
        <v>45</v>
      </c>
      <c r="G1639" s="1" t="s">
        <v>122</v>
      </c>
      <c r="H1639" s="1" t="s">
        <v>123</v>
      </c>
      <c r="I1639" s="1" t="s">
        <v>124</v>
      </c>
      <c r="J1639" s="1" t="s">
        <v>125</v>
      </c>
    </row>
    <row r="1640" spans="1:10" x14ac:dyDescent="0.25">
      <c r="A1640" s="1" t="s">
        <v>195</v>
      </c>
      <c r="B1640" s="1">
        <v>104.0505</v>
      </c>
      <c r="C1640" s="1" t="s">
        <v>165</v>
      </c>
      <c r="D1640" s="1" t="s">
        <v>142</v>
      </c>
      <c r="E1640" s="1" t="s">
        <v>121</v>
      </c>
      <c r="F1640" s="1" t="s">
        <v>45</v>
      </c>
      <c r="G1640" s="1" t="s">
        <v>122</v>
      </c>
      <c r="H1640" s="1" t="s">
        <v>123</v>
      </c>
      <c r="I1640" s="1" t="s">
        <v>124</v>
      </c>
      <c r="J1640" s="1" t="s">
        <v>125</v>
      </c>
    </row>
    <row r="1641" spans="1:10" x14ac:dyDescent="0.25">
      <c r="A1641" s="1" t="s">
        <v>186</v>
      </c>
      <c r="B1641" s="1">
        <v>104.1609</v>
      </c>
      <c r="C1641" s="1" t="s">
        <v>155</v>
      </c>
      <c r="D1641" s="1" t="s">
        <v>131</v>
      </c>
      <c r="E1641" s="1" t="s">
        <v>121</v>
      </c>
      <c r="F1641" s="1" t="s">
        <v>52</v>
      </c>
      <c r="G1641" s="1" t="s">
        <v>122</v>
      </c>
      <c r="H1641" s="1" t="s">
        <v>123</v>
      </c>
      <c r="I1641" s="1" t="s">
        <v>124</v>
      </c>
      <c r="J1641" s="1" t="s">
        <v>125</v>
      </c>
    </row>
    <row r="1642" spans="1:10" x14ac:dyDescent="0.25">
      <c r="A1642" s="1" t="s">
        <v>186</v>
      </c>
      <c r="B1642" s="1">
        <v>104.1609</v>
      </c>
      <c r="C1642" s="1" t="s">
        <v>146</v>
      </c>
      <c r="D1642" s="1" t="s">
        <v>131</v>
      </c>
      <c r="E1642" s="1" t="s">
        <v>121</v>
      </c>
      <c r="F1642" s="1" t="s">
        <v>52</v>
      </c>
      <c r="G1642" s="1" t="s">
        <v>122</v>
      </c>
      <c r="H1642" s="1" t="s">
        <v>123</v>
      </c>
      <c r="I1642" s="1" t="s">
        <v>124</v>
      </c>
      <c r="J1642" s="1" t="s">
        <v>125</v>
      </c>
    </row>
    <row r="1643" spans="1:10" x14ac:dyDescent="0.25">
      <c r="A1643" s="1" t="s">
        <v>185</v>
      </c>
      <c r="B1643" s="1">
        <v>104.2805</v>
      </c>
      <c r="C1643" s="1" t="s">
        <v>119</v>
      </c>
      <c r="D1643" s="1" t="s">
        <v>131</v>
      </c>
      <c r="E1643" s="1" t="s">
        <v>121</v>
      </c>
      <c r="F1643" s="1" t="s">
        <v>52</v>
      </c>
      <c r="G1643" s="1" t="s">
        <v>122</v>
      </c>
      <c r="H1643" s="1" t="s">
        <v>123</v>
      </c>
      <c r="I1643" s="1" t="s">
        <v>124</v>
      </c>
      <c r="J1643" s="1" t="s">
        <v>125</v>
      </c>
    </row>
    <row r="1644" spans="1:10" x14ac:dyDescent="0.25">
      <c r="A1644" s="1" t="s">
        <v>192</v>
      </c>
      <c r="B1644" s="1">
        <v>104.4696</v>
      </c>
      <c r="C1644" s="1" t="s">
        <v>154</v>
      </c>
      <c r="D1644" s="1" t="s">
        <v>142</v>
      </c>
      <c r="E1644" s="1" t="s">
        <v>121</v>
      </c>
      <c r="F1644" s="1" t="s">
        <v>45</v>
      </c>
      <c r="G1644" s="1" t="s">
        <v>122</v>
      </c>
      <c r="H1644" s="1" t="s">
        <v>123</v>
      </c>
      <c r="I1644" s="1" t="s">
        <v>124</v>
      </c>
      <c r="J1644" s="1" t="s">
        <v>125</v>
      </c>
    </row>
    <row r="1645" spans="1:10" x14ac:dyDescent="0.25">
      <c r="A1645" s="1" t="s">
        <v>192</v>
      </c>
      <c r="B1645" s="1">
        <v>104.4696</v>
      </c>
      <c r="C1645" s="1" t="s">
        <v>169</v>
      </c>
      <c r="D1645" s="1" t="s">
        <v>142</v>
      </c>
      <c r="E1645" s="1" t="s">
        <v>121</v>
      </c>
      <c r="F1645" s="1" t="s">
        <v>45</v>
      </c>
      <c r="G1645" s="1" t="s">
        <v>122</v>
      </c>
      <c r="H1645" s="1" t="s">
        <v>123</v>
      </c>
      <c r="I1645" s="1" t="s">
        <v>124</v>
      </c>
      <c r="J1645" s="1" t="s">
        <v>125</v>
      </c>
    </row>
    <row r="1646" spans="1:10" x14ac:dyDescent="0.25">
      <c r="A1646" s="1" t="s">
        <v>195</v>
      </c>
      <c r="B1646" s="1">
        <v>104.9171</v>
      </c>
      <c r="C1646" s="1" t="s">
        <v>153</v>
      </c>
      <c r="D1646" s="1" t="s">
        <v>142</v>
      </c>
      <c r="E1646" s="1" t="s">
        <v>121</v>
      </c>
      <c r="F1646" s="1" t="s">
        <v>45</v>
      </c>
      <c r="G1646" s="1" t="s">
        <v>122</v>
      </c>
      <c r="H1646" s="1" t="s">
        <v>123</v>
      </c>
      <c r="I1646" s="1" t="s">
        <v>124</v>
      </c>
      <c r="J1646" s="1" t="s">
        <v>125</v>
      </c>
    </row>
    <row r="1647" spans="1:10" x14ac:dyDescent="0.25">
      <c r="A1647" s="1" t="s">
        <v>195</v>
      </c>
      <c r="B1647" s="1">
        <v>105.2273</v>
      </c>
      <c r="C1647" s="1" t="s">
        <v>171</v>
      </c>
      <c r="D1647" s="1" t="s">
        <v>138</v>
      </c>
      <c r="E1647" s="1" t="s">
        <v>121</v>
      </c>
      <c r="F1647" s="1" t="s">
        <v>87</v>
      </c>
      <c r="G1647" s="1" t="s">
        <v>122</v>
      </c>
      <c r="H1647" s="1" t="s">
        <v>123</v>
      </c>
      <c r="I1647" s="1" t="s">
        <v>124</v>
      </c>
      <c r="J1647" s="1" t="s">
        <v>125</v>
      </c>
    </row>
    <row r="1648" spans="1:10" x14ac:dyDescent="0.25">
      <c r="A1648" s="1" t="s">
        <v>195</v>
      </c>
      <c r="B1648" s="1">
        <v>105.2273</v>
      </c>
      <c r="C1648" s="1" t="s">
        <v>158</v>
      </c>
      <c r="D1648" s="1" t="s">
        <v>138</v>
      </c>
      <c r="E1648" s="1" t="s">
        <v>121</v>
      </c>
      <c r="F1648" s="1" t="s">
        <v>87</v>
      </c>
      <c r="G1648" s="1" t="s">
        <v>122</v>
      </c>
      <c r="H1648" s="1" t="s">
        <v>123</v>
      </c>
      <c r="I1648" s="1" t="s">
        <v>124</v>
      </c>
      <c r="J1648" s="1" t="s">
        <v>125</v>
      </c>
    </row>
    <row r="1649" spans="1:10" x14ac:dyDescent="0.25">
      <c r="A1649" s="1" t="s">
        <v>182</v>
      </c>
      <c r="B1649" s="1">
        <v>105.4695</v>
      </c>
      <c r="C1649" s="1" t="s">
        <v>130</v>
      </c>
      <c r="D1649" s="1" t="s">
        <v>162</v>
      </c>
      <c r="E1649" s="1" t="s">
        <v>121</v>
      </c>
      <c r="F1649" s="1" t="s">
        <v>47</v>
      </c>
      <c r="G1649" s="1" t="s">
        <v>122</v>
      </c>
      <c r="H1649" s="1" t="s">
        <v>123</v>
      </c>
      <c r="I1649" s="1" t="s">
        <v>124</v>
      </c>
      <c r="J1649" s="1" t="s">
        <v>125</v>
      </c>
    </row>
    <row r="1650" spans="1:10" x14ac:dyDescent="0.25">
      <c r="A1650" s="1" t="s">
        <v>182</v>
      </c>
      <c r="B1650" s="1">
        <v>105.4695</v>
      </c>
      <c r="C1650" s="1" t="s">
        <v>155</v>
      </c>
      <c r="D1650" s="1" t="s">
        <v>162</v>
      </c>
      <c r="E1650" s="1" t="s">
        <v>121</v>
      </c>
      <c r="F1650" s="1" t="s">
        <v>47</v>
      </c>
      <c r="G1650" s="1" t="s">
        <v>122</v>
      </c>
      <c r="H1650" s="1" t="s">
        <v>123</v>
      </c>
      <c r="I1650" s="1" t="s">
        <v>124</v>
      </c>
      <c r="J1650" s="1" t="s">
        <v>125</v>
      </c>
    </row>
    <row r="1651" spans="1:10" x14ac:dyDescent="0.25">
      <c r="A1651" s="1" t="s">
        <v>186</v>
      </c>
      <c r="B1651" s="1">
        <v>105.5189</v>
      </c>
      <c r="C1651" s="1" t="s">
        <v>147</v>
      </c>
      <c r="D1651" s="1" t="s">
        <v>142</v>
      </c>
      <c r="E1651" s="1" t="s">
        <v>121</v>
      </c>
      <c r="F1651" s="1" t="s">
        <v>45</v>
      </c>
      <c r="G1651" s="1" t="s">
        <v>122</v>
      </c>
      <c r="H1651" s="1" t="s">
        <v>123</v>
      </c>
      <c r="I1651" s="1" t="s">
        <v>124</v>
      </c>
      <c r="J1651" s="1" t="s">
        <v>125</v>
      </c>
    </row>
    <row r="1652" spans="1:10" x14ac:dyDescent="0.25">
      <c r="A1652" s="1" t="s">
        <v>182</v>
      </c>
      <c r="B1652" s="1">
        <v>105.9481</v>
      </c>
      <c r="C1652" s="1" t="s">
        <v>165</v>
      </c>
      <c r="D1652" s="1" t="s">
        <v>162</v>
      </c>
      <c r="E1652" s="1" t="s">
        <v>121</v>
      </c>
      <c r="F1652" s="1" t="s">
        <v>47</v>
      </c>
      <c r="G1652" s="1" t="s">
        <v>122</v>
      </c>
      <c r="H1652" s="1" t="s">
        <v>123</v>
      </c>
      <c r="I1652" s="1" t="s">
        <v>124</v>
      </c>
      <c r="J1652" s="1" t="s">
        <v>125</v>
      </c>
    </row>
    <row r="1653" spans="1:10" x14ac:dyDescent="0.25">
      <c r="A1653" s="1" t="s">
        <v>192</v>
      </c>
      <c r="B1653" s="1">
        <v>106.706</v>
      </c>
      <c r="C1653" s="1" t="s">
        <v>180</v>
      </c>
      <c r="D1653" s="1" t="s">
        <v>142</v>
      </c>
      <c r="E1653" s="1" t="s">
        <v>121</v>
      </c>
      <c r="F1653" s="1" t="s">
        <v>45</v>
      </c>
      <c r="G1653" s="1" t="s">
        <v>122</v>
      </c>
      <c r="H1653" s="1" t="s">
        <v>123</v>
      </c>
      <c r="I1653" s="1" t="s">
        <v>124</v>
      </c>
      <c r="J1653" s="1" t="s">
        <v>125</v>
      </c>
    </row>
    <row r="1654" spans="1:10" x14ac:dyDescent="0.25">
      <c r="A1654" s="1" t="s">
        <v>192</v>
      </c>
      <c r="B1654" s="1">
        <v>106.706</v>
      </c>
      <c r="C1654" s="1" t="s">
        <v>136</v>
      </c>
      <c r="D1654" s="1" t="s">
        <v>142</v>
      </c>
      <c r="E1654" s="1" t="s">
        <v>121</v>
      </c>
      <c r="F1654" s="1" t="s">
        <v>45</v>
      </c>
      <c r="G1654" s="1" t="s">
        <v>122</v>
      </c>
      <c r="H1654" s="1" t="s">
        <v>123</v>
      </c>
      <c r="I1654" s="1" t="s">
        <v>124</v>
      </c>
      <c r="J1654" s="1" t="s">
        <v>125</v>
      </c>
    </row>
    <row r="1655" spans="1:10" x14ac:dyDescent="0.25">
      <c r="A1655" s="1" t="s">
        <v>192</v>
      </c>
      <c r="B1655" s="1">
        <v>106.77630000000001</v>
      </c>
      <c r="C1655" s="1" t="s">
        <v>165</v>
      </c>
      <c r="D1655" s="1" t="s">
        <v>142</v>
      </c>
      <c r="E1655" s="1" t="s">
        <v>121</v>
      </c>
      <c r="F1655" s="1" t="s">
        <v>45</v>
      </c>
      <c r="G1655" s="1" t="s">
        <v>122</v>
      </c>
      <c r="H1655" s="1" t="s">
        <v>123</v>
      </c>
      <c r="I1655" s="1" t="s">
        <v>124</v>
      </c>
      <c r="J1655" s="1" t="s">
        <v>125</v>
      </c>
    </row>
    <row r="1656" spans="1:10" x14ac:dyDescent="0.25">
      <c r="A1656" s="1" t="s">
        <v>185</v>
      </c>
      <c r="B1656" s="1">
        <v>106.8554</v>
      </c>
      <c r="C1656" s="1" t="s">
        <v>157</v>
      </c>
      <c r="D1656" s="1" t="s">
        <v>131</v>
      </c>
      <c r="E1656" s="1" t="s">
        <v>121</v>
      </c>
      <c r="F1656" s="1" t="s">
        <v>52</v>
      </c>
      <c r="G1656" s="1" t="s">
        <v>122</v>
      </c>
      <c r="H1656" s="1" t="s">
        <v>123</v>
      </c>
      <c r="I1656" s="1" t="s">
        <v>124</v>
      </c>
      <c r="J1656" s="1" t="s">
        <v>125</v>
      </c>
    </row>
    <row r="1657" spans="1:10" x14ac:dyDescent="0.25">
      <c r="A1657" s="1" t="s">
        <v>186</v>
      </c>
      <c r="B1657" s="1">
        <v>107.0128</v>
      </c>
      <c r="C1657" s="1" t="s">
        <v>130</v>
      </c>
      <c r="D1657" s="1" t="s">
        <v>131</v>
      </c>
      <c r="E1657" s="1" t="s">
        <v>121</v>
      </c>
      <c r="F1657" s="1" t="s">
        <v>52</v>
      </c>
      <c r="G1657" s="1" t="s">
        <v>122</v>
      </c>
      <c r="H1657" s="1" t="s">
        <v>123</v>
      </c>
      <c r="I1657" s="1" t="s">
        <v>124</v>
      </c>
      <c r="J1657" s="1" t="s">
        <v>125</v>
      </c>
    </row>
    <row r="1658" spans="1:10" x14ac:dyDescent="0.25">
      <c r="A1658" s="1" t="s">
        <v>186</v>
      </c>
      <c r="B1658" s="1">
        <v>107.0128</v>
      </c>
      <c r="C1658" s="1" t="s">
        <v>164</v>
      </c>
      <c r="D1658" s="1" t="s">
        <v>131</v>
      </c>
      <c r="E1658" s="1" t="s">
        <v>121</v>
      </c>
      <c r="F1658" s="1" t="s">
        <v>52</v>
      </c>
      <c r="G1658" s="1" t="s">
        <v>122</v>
      </c>
      <c r="H1658" s="1" t="s">
        <v>123</v>
      </c>
      <c r="I1658" s="1" t="s">
        <v>124</v>
      </c>
      <c r="J1658" s="1" t="s">
        <v>125</v>
      </c>
    </row>
    <row r="1659" spans="1:10" x14ac:dyDescent="0.25">
      <c r="A1659" s="1" t="s">
        <v>192</v>
      </c>
      <c r="B1659" s="1">
        <v>107.66549999999999</v>
      </c>
      <c r="C1659" s="1" t="s">
        <v>153</v>
      </c>
      <c r="D1659" s="1" t="s">
        <v>142</v>
      </c>
      <c r="E1659" s="1" t="s">
        <v>121</v>
      </c>
      <c r="F1659" s="1" t="s">
        <v>45</v>
      </c>
      <c r="G1659" s="1" t="s">
        <v>122</v>
      </c>
      <c r="H1659" s="1" t="s">
        <v>123</v>
      </c>
      <c r="I1659" s="1" t="s">
        <v>124</v>
      </c>
      <c r="J1659" s="1" t="s">
        <v>125</v>
      </c>
    </row>
    <row r="1660" spans="1:10" x14ac:dyDescent="0.25">
      <c r="A1660" s="1" t="s">
        <v>186</v>
      </c>
      <c r="B1660" s="1">
        <v>107.6918</v>
      </c>
      <c r="C1660" s="1" t="s">
        <v>136</v>
      </c>
      <c r="D1660" s="1" t="s">
        <v>131</v>
      </c>
      <c r="E1660" s="1" t="s">
        <v>121</v>
      </c>
      <c r="F1660" s="1" t="s">
        <v>52</v>
      </c>
      <c r="G1660" s="1" t="s">
        <v>122</v>
      </c>
      <c r="H1660" s="1" t="s">
        <v>123</v>
      </c>
      <c r="I1660" s="1" t="s">
        <v>124</v>
      </c>
      <c r="J1660" s="1" t="s">
        <v>125</v>
      </c>
    </row>
    <row r="1661" spans="1:10" x14ac:dyDescent="0.25">
      <c r="A1661" s="1" t="s">
        <v>186</v>
      </c>
      <c r="B1661" s="1">
        <v>107.6918</v>
      </c>
      <c r="C1661" s="1" t="s">
        <v>165</v>
      </c>
      <c r="D1661" s="1" t="s">
        <v>131</v>
      </c>
      <c r="E1661" s="1" t="s">
        <v>121</v>
      </c>
      <c r="F1661" s="1" t="s">
        <v>52</v>
      </c>
      <c r="G1661" s="1" t="s">
        <v>122</v>
      </c>
      <c r="H1661" s="1" t="s">
        <v>123</v>
      </c>
      <c r="I1661" s="1" t="s">
        <v>124</v>
      </c>
      <c r="J1661" s="1" t="s">
        <v>125</v>
      </c>
    </row>
    <row r="1662" spans="1:10" x14ac:dyDescent="0.25">
      <c r="A1662" s="1" t="s">
        <v>195</v>
      </c>
      <c r="B1662" s="1">
        <v>107.884</v>
      </c>
      <c r="C1662" s="1" t="s">
        <v>157</v>
      </c>
      <c r="D1662" s="1" t="s">
        <v>138</v>
      </c>
      <c r="E1662" s="1" t="s">
        <v>121</v>
      </c>
      <c r="F1662" s="1" t="s">
        <v>87</v>
      </c>
      <c r="G1662" s="1" t="s">
        <v>122</v>
      </c>
      <c r="H1662" s="1" t="s">
        <v>123</v>
      </c>
      <c r="I1662" s="1" t="s">
        <v>124</v>
      </c>
      <c r="J1662" s="1" t="s">
        <v>125</v>
      </c>
    </row>
    <row r="1663" spans="1:10" x14ac:dyDescent="0.25">
      <c r="A1663" s="1" t="s">
        <v>192</v>
      </c>
      <c r="B1663" s="1">
        <v>107.98390000000001</v>
      </c>
      <c r="C1663" s="1" t="s">
        <v>171</v>
      </c>
      <c r="D1663" s="1" t="s">
        <v>138</v>
      </c>
      <c r="E1663" s="1" t="s">
        <v>121</v>
      </c>
      <c r="F1663" s="1" t="s">
        <v>87</v>
      </c>
      <c r="G1663" s="1" t="s">
        <v>122</v>
      </c>
      <c r="H1663" s="1" t="s">
        <v>123</v>
      </c>
      <c r="I1663" s="1" t="s">
        <v>124</v>
      </c>
      <c r="J1663" s="1" t="s">
        <v>125</v>
      </c>
    </row>
    <row r="1664" spans="1:10" x14ac:dyDescent="0.25">
      <c r="A1664" s="1" t="s">
        <v>192</v>
      </c>
      <c r="B1664" s="1">
        <v>107.98390000000001</v>
      </c>
      <c r="C1664" s="1" t="s">
        <v>158</v>
      </c>
      <c r="D1664" s="1" t="s">
        <v>138</v>
      </c>
      <c r="E1664" s="1" t="s">
        <v>121</v>
      </c>
      <c r="F1664" s="1" t="s">
        <v>87</v>
      </c>
      <c r="G1664" s="1" t="s">
        <v>122</v>
      </c>
      <c r="H1664" s="1" t="s">
        <v>123</v>
      </c>
      <c r="I1664" s="1" t="s">
        <v>124</v>
      </c>
      <c r="J1664" s="1" t="s">
        <v>125</v>
      </c>
    </row>
    <row r="1665" spans="1:10" x14ac:dyDescent="0.25">
      <c r="A1665" s="1" t="s">
        <v>195</v>
      </c>
      <c r="B1665" s="1">
        <v>108.4444</v>
      </c>
      <c r="C1665" s="1" t="s">
        <v>177</v>
      </c>
      <c r="D1665" s="1" t="s">
        <v>142</v>
      </c>
      <c r="E1665" s="1" t="s">
        <v>121</v>
      </c>
      <c r="F1665" s="1" t="s">
        <v>45</v>
      </c>
      <c r="G1665" s="1" t="s">
        <v>122</v>
      </c>
      <c r="H1665" s="1" t="s">
        <v>123</v>
      </c>
      <c r="I1665" s="1" t="s">
        <v>124</v>
      </c>
      <c r="J1665" s="1" t="s">
        <v>125</v>
      </c>
    </row>
    <row r="1666" spans="1:10" x14ac:dyDescent="0.25">
      <c r="A1666" s="1" t="s">
        <v>186</v>
      </c>
      <c r="B1666" s="1">
        <v>108.7103</v>
      </c>
      <c r="C1666" s="1" t="s">
        <v>161</v>
      </c>
      <c r="D1666" s="1" t="s">
        <v>131</v>
      </c>
      <c r="E1666" s="1" t="s">
        <v>121</v>
      </c>
      <c r="F1666" s="1" t="s">
        <v>52</v>
      </c>
      <c r="G1666" s="1" t="s">
        <v>122</v>
      </c>
      <c r="H1666" s="1" t="s">
        <v>123</v>
      </c>
      <c r="I1666" s="1" t="s">
        <v>124</v>
      </c>
      <c r="J1666" s="1" t="s">
        <v>125</v>
      </c>
    </row>
    <row r="1667" spans="1:10" x14ac:dyDescent="0.25">
      <c r="A1667" s="1" t="s">
        <v>185</v>
      </c>
      <c r="B1667" s="1">
        <v>109.7163</v>
      </c>
      <c r="C1667" s="1" t="s">
        <v>155</v>
      </c>
      <c r="D1667" s="1" t="s">
        <v>131</v>
      </c>
      <c r="E1667" s="1" t="s">
        <v>121</v>
      </c>
      <c r="F1667" s="1" t="s">
        <v>52</v>
      </c>
      <c r="G1667" s="1" t="s">
        <v>122</v>
      </c>
      <c r="H1667" s="1" t="s">
        <v>123</v>
      </c>
      <c r="I1667" s="1" t="s">
        <v>124</v>
      </c>
      <c r="J1667" s="1" t="s">
        <v>125</v>
      </c>
    </row>
    <row r="1668" spans="1:10" x14ac:dyDescent="0.25">
      <c r="A1668" s="1" t="s">
        <v>185</v>
      </c>
      <c r="B1668" s="1">
        <v>109.7163</v>
      </c>
      <c r="C1668" s="1" t="s">
        <v>146</v>
      </c>
      <c r="D1668" s="1" t="s">
        <v>131</v>
      </c>
      <c r="E1668" s="1" t="s">
        <v>121</v>
      </c>
      <c r="F1668" s="1" t="s">
        <v>52</v>
      </c>
      <c r="G1668" s="1" t="s">
        <v>122</v>
      </c>
      <c r="H1668" s="1" t="s">
        <v>123</v>
      </c>
      <c r="I1668" s="1" t="s">
        <v>124</v>
      </c>
      <c r="J1668" s="1" t="s">
        <v>125</v>
      </c>
    </row>
    <row r="1669" spans="1:10" x14ac:dyDescent="0.25">
      <c r="A1669" s="1" t="s">
        <v>192</v>
      </c>
      <c r="B1669" s="1">
        <v>110.7101</v>
      </c>
      <c r="C1669" s="1" t="s">
        <v>157</v>
      </c>
      <c r="D1669" s="1" t="s">
        <v>138</v>
      </c>
      <c r="E1669" s="1" t="s">
        <v>121</v>
      </c>
      <c r="F1669" s="1" t="s">
        <v>87</v>
      </c>
      <c r="G1669" s="1" t="s">
        <v>122</v>
      </c>
      <c r="H1669" s="1" t="s">
        <v>123</v>
      </c>
      <c r="I1669" s="1" t="s">
        <v>124</v>
      </c>
      <c r="J1669" s="1" t="s">
        <v>125</v>
      </c>
    </row>
    <row r="1670" spans="1:10" x14ac:dyDescent="0.25">
      <c r="A1670" s="1" t="s">
        <v>195</v>
      </c>
      <c r="B1670" s="1">
        <v>110.7274</v>
      </c>
      <c r="C1670" s="1" t="s">
        <v>146</v>
      </c>
      <c r="D1670" s="1" t="s">
        <v>138</v>
      </c>
      <c r="E1670" s="1" t="s">
        <v>121</v>
      </c>
      <c r="F1670" s="1" t="s">
        <v>87</v>
      </c>
      <c r="G1670" s="1" t="s">
        <v>122</v>
      </c>
      <c r="H1670" s="1" t="s">
        <v>123</v>
      </c>
      <c r="I1670" s="1" t="s">
        <v>124</v>
      </c>
      <c r="J1670" s="1" t="s">
        <v>125</v>
      </c>
    </row>
    <row r="1671" spans="1:10" x14ac:dyDescent="0.25">
      <c r="A1671" s="1" t="s">
        <v>195</v>
      </c>
      <c r="B1671" s="1">
        <v>110.8312</v>
      </c>
      <c r="C1671" s="1" t="s">
        <v>155</v>
      </c>
      <c r="D1671" s="1" t="s">
        <v>138</v>
      </c>
      <c r="E1671" s="1" t="s">
        <v>121</v>
      </c>
      <c r="F1671" s="1" t="s">
        <v>87</v>
      </c>
      <c r="G1671" s="1" t="s">
        <v>122</v>
      </c>
      <c r="H1671" s="1" t="s">
        <v>123</v>
      </c>
      <c r="I1671" s="1" t="s">
        <v>124</v>
      </c>
      <c r="J1671" s="1" t="s">
        <v>125</v>
      </c>
    </row>
    <row r="1672" spans="1:10" x14ac:dyDescent="0.25">
      <c r="A1672" s="1" t="s">
        <v>185</v>
      </c>
      <c r="B1672" s="1">
        <v>111.1467</v>
      </c>
      <c r="C1672" s="1" t="s">
        <v>147</v>
      </c>
      <c r="D1672" s="1" t="s">
        <v>142</v>
      </c>
      <c r="E1672" s="1" t="s">
        <v>121</v>
      </c>
      <c r="F1672" s="1" t="s">
        <v>45</v>
      </c>
      <c r="G1672" s="1" t="s">
        <v>122</v>
      </c>
      <c r="H1672" s="1" t="s">
        <v>123</v>
      </c>
      <c r="I1672" s="1" t="s">
        <v>124</v>
      </c>
      <c r="J1672" s="1" t="s">
        <v>125</v>
      </c>
    </row>
    <row r="1673" spans="1:10" x14ac:dyDescent="0.25">
      <c r="A1673" s="1" t="s">
        <v>192</v>
      </c>
      <c r="B1673" s="1">
        <v>111.2852</v>
      </c>
      <c r="C1673" s="1" t="s">
        <v>177</v>
      </c>
      <c r="D1673" s="1" t="s">
        <v>142</v>
      </c>
      <c r="E1673" s="1" t="s">
        <v>121</v>
      </c>
      <c r="F1673" s="1" t="s">
        <v>45</v>
      </c>
      <c r="G1673" s="1" t="s">
        <v>122</v>
      </c>
      <c r="H1673" s="1" t="s">
        <v>123</v>
      </c>
      <c r="I1673" s="1" t="s">
        <v>124</v>
      </c>
      <c r="J1673" s="1" t="s">
        <v>125</v>
      </c>
    </row>
    <row r="1674" spans="1:10" x14ac:dyDescent="0.25">
      <c r="A1674" s="1" t="s">
        <v>195</v>
      </c>
      <c r="B1674" s="1">
        <v>112.7157</v>
      </c>
      <c r="C1674" s="1" t="s">
        <v>168</v>
      </c>
      <c r="D1674" s="1" t="s">
        <v>142</v>
      </c>
      <c r="E1674" s="1" t="s">
        <v>121</v>
      </c>
      <c r="F1674" s="1" t="s">
        <v>45</v>
      </c>
      <c r="G1674" s="1" t="s">
        <v>122</v>
      </c>
      <c r="H1674" s="1" t="s">
        <v>123</v>
      </c>
      <c r="I1674" s="1" t="s">
        <v>124</v>
      </c>
      <c r="J1674" s="1" t="s">
        <v>125</v>
      </c>
    </row>
    <row r="1675" spans="1:10" x14ac:dyDescent="0.25">
      <c r="A1675" s="1" t="s">
        <v>185</v>
      </c>
      <c r="B1675" s="1">
        <v>112.72020000000001</v>
      </c>
      <c r="C1675" s="1" t="s">
        <v>130</v>
      </c>
      <c r="D1675" s="1" t="s">
        <v>131</v>
      </c>
      <c r="E1675" s="1" t="s">
        <v>121</v>
      </c>
      <c r="F1675" s="1" t="s">
        <v>52</v>
      </c>
      <c r="G1675" s="1" t="s">
        <v>122</v>
      </c>
      <c r="H1675" s="1" t="s">
        <v>123</v>
      </c>
      <c r="I1675" s="1" t="s">
        <v>124</v>
      </c>
      <c r="J1675" s="1" t="s">
        <v>125</v>
      </c>
    </row>
    <row r="1676" spans="1:10" x14ac:dyDescent="0.25">
      <c r="A1676" s="1" t="s">
        <v>185</v>
      </c>
      <c r="B1676" s="1">
        <v>112.72020000000001</v>
      </c>
      <c r="C1676" s="1" t="s">
        <v>164</v>
      </c>
      <c r="D1676" s="1" t="s">
        <v>131</v>
      </c>
      <c r="E1676" s="1" t="s">
        <v>121</v>
      </c>
      <c r="F1676" s="1" t="s">
        <v>52</v>
      </c>
      <c r="G1676" s="1" t="s">
        <v>122</v>
      </c>
      <c r="H1676" s="1" t="s">
        <v>123</v>
      </c>
      <c r="I1676" s="1" t="s">
        <v>124</v>
      </c>
      <c r="J1676" s="1" t="s">
        <v>125</v>
      </c>
    </row>
    <row r="1677" spans="1:10" x14ac:dyDescent="0.25">
      <c r="A1677" s="1" t="s">
        <v>185</v>
      </c>
      <c r="B1677" s="1">
        <v>113.4355</v>
      </c>
      <c r="C1677" s="1" t="s">
        <v>136</v>
      </c>
      <c r="D1677" s="1" t="s">
        <v>131</v>
      </c>
      <c r="E1677" s="1" t="s">
        <v>121</v>
      </c>
      <c r="F1677" s="1" t="s">
        <v>52</v>
      </c>
      <c r="G1677" s="1" t="s">
        <v>122</v>
      </c>
      <c r="H1677" s="1" t="s">
        <v>123</v>
      </c>
      <c r="I1677" s="1" t="s">
        <v>124</v>
      </c>
      <c r="J1677" s="1" t="s">
        <v>125</v>
      </c>
    </row>
    <row r="1678" spans="1:10" x14ac:dyDescent="0.25">
      <c r="A1678" s="1" t="s">
        <v>185</v>
      </c>
      <c r="B1678" s="1">
        <v>113.4355</v>
      </c>
      <c r="C1678" s="1" t="s">
        <v>165</v>
      </c>
      <c r="D1678" s="1" t="s">
        <v>131</v>
      </c>
      <c r="E1678" s="1" t="s">
        <v>121</v>
      </c>
      <c r="F1678" s="1" t="s">
        <v>52</v>
      </c>
      <c r="G1678" s="1" t="s">
        <v>122</v>
      </c>
      <c r="H1678" s="1" t="s">
        <v>123</v>
      </c>
      <c r="I1678" s="1" t="s">
        <v>124</v>
      </c>
      <c r="J1678" s="1" t="s">
        <v>125</v>
      </c>
    </row>
    <row r="1679" spans="1:10" x14ac:dyDescent="0.25">
      <c r="A1679" s="1" t="s">
        <v>192</v>
      </c>
      <c r="B1679" s="1">
        <v>113.628</v>
      </c>
      <c r="C1679" s="1" t="s">
        <v>146</v>
      </c>
      <c r="D1679" s="1" t="s">
        <v>138</v>
      </c>
      <c r="E1679" s="1" t="s">
        <v>121</v>
      </c>
      <c r="F1679" s="1" t="s">
        <v>87</v>
      </c>
      <c r="G1679" s="1" t="s">
        <v>122</v>
      </c>
      <c r="H1679" s="1" t="s">
        <v>123</v>
      </c>
      <c r="I1679" s="1" t="s">
        <v>124</v>
      </c>
      <c r="J1679" s="1" t="s">
        <v>125</v>
      </c>
    </row>
    <row r="1680" spans="1:10" x14ac:dyDescent="0.25">
      <c r="A1680" s="1" t="s">
        <v>195</v>
      </c>
      <c r="B1680" s="1">
        <v>113.6331</v>
      </c>
      <c r="C1680" s="1" t="s">
        <v>128</v>
      </c>
      <c r="D1680" s="1" t="s">
        <v>142</v>
      </c>
      <c r="E1680" s="1" t="s">
        <v>121</v>
      </c>
      <c r="F1680" s="1" t="s">
        <v>45</v>
      </c>
      <c r="G1680" s="1" t="s">
        <v>122</v>
      </c>
      <c r="H1680" s="1" t="s">
        <v>123</v>
      </c>
      <c r="I1680" s="1" t="s">
        <v>124</v>
      </c>
      <c r="J1680" s="1" t="s">
        <v>125</v>
      </c>
    </row>
    <row r="1681" spans="1:10" x14ac:dyDescent="0.25">
      <c r="A1681" s="1" t="s">
        <v>192</v>
      </c>
      <c r="B1681" s="1">
        <v>113.7345</v>
      </c>
      <c r="C1681" s="1" t="s">
        <v>155</v>
      </c>
      <c r="D1681" s="1" t="s">
        <v>138</v>
      </c>
      <c r="E1681" s="1" t="s">
        <v>121</v>
      </c>
      <c r="F1681" s="1" t="s">
        <v>87</v>
      </c>
      <c r="G1681" s="1" t="s">
        <v>122</v>
      </c>
      <c r="H1681" s="1" t="s">
        <v>123</v>
      </c>
      <c r="I1681" s="1" t="s">
        <v>124</v>
      </c>
      <c r="J1681" s="1" t="s">
        <v>125</v>
      </c>
    </row>
    <row r="1682" spans="1:10" x14ac:dyDescent="0.25">
      <c r="A1682" s="1" t="s">
        <v>195</v>
      </c>
      <c r="B1682" s="1">
        <v>113.73690000000001</v>
      </c>
      <c r="C1682" s="1" t="s">
        <v>164</v>
      </c>
      <c r="D1682" s="1" t="s">
        <v>138</v>
      </c>
      <c r="E1682" s="1" t="s">
        <v>121</v>
      </c>
      <c r="F1682" s="1" t="s">
        <v>87</v>
      </c>
      <c r="G1682" s="1" t="s">
        <v>122</v>
      </c>
      <c r="H1682" s="1" t="s">
        <v>123</v>
      </c>
      <c r="I1682" s="1" t="s">
        <v>124</v>
      </c>
      <c r="J1682" s="1" t="s">
        <v>125</v>
      </c>
    </row>
    <row r="1683" spans="1:10" x14ac:dyDescent="0.25">
      <c r="A1683" s="1" t="s">
        <v>195</v>
      </c>
      <c r="B1683" s="1">
        <v>113.73690000000001</v>
      </c>
      <c r="C1683" s="1" t="s">
        <v>130</v>
      </c>
      <c r="D1683" s="1" t="s">
        <v>138</v>
      </c>
      <c r="E1683" s="1" t="s">
        <v>121</v>
      </c>
      <c r="F1683" s="1" t="s">
        <v>87</v>
      </c>
      <c r="G1683" s="1" t="s">
        <v>122</v>
      </c>
      <c r="H1683" s="1" t="s">
        <v>123</v>
      </c>
      <c r="I1683" s="1" t="s">
        <v>124</v>
      </c>
      <c r="J1683" s="1" t="s">
        <v>125</v>
      </c>
    </row>
    <row r="1684" spans="1:10" x14ac:dyDescent="0.25">
      <c r="A1684" s="1" t="s">
        <v>195</v>
      </c>
      <c r="B1684" s="1">
        <v>114.3595</v>
      </c>
      <c r="C1684" s="1" t="s">
        <v>136</v>
      </c>
      <c r="D1684" s="1" t="s">
        <v>138</v>
      </c>
      <c r="E1684" s="1" t="s">
        <v>121</v>
      </c>
      <c r="F1684" s="1" t="s">
        <v>87</v>
      </c>
      <c r="G1684" s="1" t="s">
        <v>122</v>
      </c>
      <c r="H1684" s="1" t="s">
        <v>123</v>
      </c>
      <c r="I1684" s="1" t="s">
        <v>124</v>
      </c>
      <c r="J1684" s="1" t="s">
        <v>125</v>
      </c>
    </row>
    <row r="1685" spans="1:10" x14ac:dyDescent="0.25">
      <c r="A1685" s="1" t="s">
        <v>185</v>
      </c>
      <c r="B1685" s="1">
        <v>114.50830000000001</v>
      </c>
      <c r="C1685" s="1" t="s">
        <v>161</v>
      </c>
      <c r="D1685" s="1" t="s">
        <v>131</v>
      </c>
      <c r="E1685" s="1" t="s">
        <v>121</v>
      </c>
      <c r="F1685" s="1" t="s">
        <v>52</v>
      </c>
      <c r="G1685" s="1" t="s">
        <v>122</v>
      </c>
      <c r="H1685" s="1" t="s">
        <v>123</v>
      </c>
      <c r="I1685" s="1" t="s">
        <v>124</v>
      </c>
      <c r="J1685" s="1" t="s">
        <v>125</v>
      </c>
    </row>
    <row r="1686" spans="1:10" x14ac:dyDescent="0.25">
      <c r="A1686" s="1" t="s">
        <v>195</v>
      </c>
      <c r="B1686" s="1">
        <v>114.56699999999999</v>
      </c>
      <c r="C1686" s="1" t="s">
        <v>141</v>
      </c>
      <c r="D1686" s="1" t="s">
        <v>142</v>
      </c>
      <c r="E1686" s="1" t="s">
        <v>121</v>
      </c>
      <c r="F1686" s="1" t="s">
        <v>45</v>
      </c>
      <c r="G1686" s="1" t="s">
        <v>122</v>
      </c>
      <c r="H1686" s="1" t="s">
        <v>123</v>
      </c>
      <c r="I1686" s="1" t="s">
        <v>124</v>
      </c>
      <c r="J1686" s="1" t="s">
        <v>125</v>
      </c>
    </row>
    <row r="1687" spans="1:10" x14ac:dyDescent="0.25">
      <c r="A1687" s="1" t="s">
        <v>195</v>
      </c>
      <c r="B1687" s="1">
        <v>114.56699999999999</v>
      </c>
      <c r="C1687" s="1" t="s">
        <v>165</v>
      </c>
      <c r="D1687" s="1" t="s">
        <v>138</v>
      </c>
      <c r="E1687" s="1" t="s">
        <v>121</v>
      </c>
      <c r="F1687" s="1" t="s">
        <v>87</v>
      </c>
      <c r="G1687" s="1" t="s">
        <v>122</v>
      </c>
      <c r="H1687" s="1" t="s">
        <v>123</v>
      </c>
      <c r="I1687" s="1" t="s">
        <v>124</v>
      </c>
      <c r="J1687" s="1" t="s">
        <v>125</v>
      </c>
    </row>
    <row r="1688" spans="1:10" x14ac:dyDescent="0.25">
      <c r="A1688" s="1" t="s">
        <v>195</v>
      </c>
      <c r="B1688" s="1">
        <v>115.6048</v>
      </c>
      <c r="C1688" s="1" t="s">
        <v>161</v>
      </c>
      <c r="D1688" s="1" t="s">
        <v>138</v>
      </c>
      <c r="E1688" s="1" t="s">
        <v>121</v>
      </c>
      <c r="F1688" s="1" t="s">
        <v>87</v>
      </c>
      <c r="G1688" s="1" t="s">
        <v>122</v>
      </c>
      <c r="H1688" s="1" t="s">
        <v>123</v>
      </c>
      <c r="I1688" s="1" t="s">
        <v>124</v>
      </c>
      <c r="J1688" s="1" t="s">
        <v>125</v>
      </c>
    </row>
    <row r="1689" spans="1:10" x14ac:dyDescent="0.25">
      <c r="A1689" s="1" t="s">
        <v>192</v>
      </c>
      <c r="B1689" s="1">
        <v>115.66840000000001</v>
      </c>
      <c r="C1689" s="1" t="s">
        <v>168</v>
      </c>
      <c r="D1689" s="1" t="s">
        <v>142</v>
      </c>
      <c r="E1689" s="1" t="s">
        <v>121</v>
      </c>
      <c r="F1689" s="1" t="s">
        <v>45</v>
      </c>
      <c r="G1689" s="1" t="s">
        <v>122</v>
      </c>
      <c r="H1689" s="1" t="s">
        <v>123</v>
      </c>
      <c r="I1689" s="1" t="s">
        <v>124</v>
      </c>
      <c r="J1689" s="1" t="s">
        <v>125</v>
      </c>
    </row>
    <row r="1690" spans="1:10" x14ac:dyDescent="0.25">
      <c r="A1690" s="1" t="s">
        <v>186</v>
      </c>
      <c r="B1690" s="1">
        <v>116.1116</v>
      </c>
      <c r="C1690" s="1" t="s">
        <v>147</v>
      </c>
      <c r="D1690" s="1" t="s">
        <v>138</v>
      </c>
      <c r="E1690" s="1" t="s">
        <v>121</v>
      </c>
      <c r="F1690" s="1" t="s">
        <v>87</v>
      </c>
      <c r="G1690" s="1" t="s">
        <v>122</v>
      </c>
      <c r="H1690" s="1" t="s">
        <v>123</v>
      </c>
      <c r="I1690" s="1" t="s">
        <v>124</v>
      </c>
      <c r="J1690" s="1" t="s">
        <v>125</v>
      </c>
    </row>
    <row r="1691" spans="1:10" x14ac:dyDescent="0.25">
      <c r="A1691" s="1" t="s">
        <v>192</v>
      </c>
      <c r="B1691" s="1">
        <v>116.60980000000001</v>
      </c>
      <c r="C1691" s="1" t="s">
        <v>128</v>
      </c>
      <c r="D1691" s="1" t="s">
        <v>142</v>
      </c>
      <c r="E1691" s="1" t="s">
        <v>121</v>
      </c>
      <c r="F1691" s="1" t="s">
        <v>45</v>
      </c>
      <c r="G1691" s="1" t="s">
        <v>122</v>
      </c>
      <c r="H1691" s="1" t="s">
        <v>123</v>
      </c>
      <c r="I1691" s="1" t="s">
        <v>124</v>
      </c>
      <c r="J1691" s="1" t="s">
        <v>125</v>
      </c>
    </row>
    <row r="1692" spans="1:10" x14ac:dyDescent="0.25">
      <c r="A1692" s="1" t="s">
        <v>192</v>
      </c>
      <c r="B1692" s="1">
        <v>116.7163</v>
      </c>
      <c r="C1692" s="1" t="s">
        <v>164</v>
      </c>
      <c r="D1692" s="1" t="s">
        <v>138</v>
      </c>
      <c r="E1692" s="1" t="s">
        <v>121</v>
      </c>
      <c r="F1692" s="1" t="s">
        <v>87</v>
      </c>
      <c r="G1692" s="1" t="s">
        <v>122</v>
      </c>
      <c r="H1692" s="1" t="s">
        <v>123</v>
      </c>
      <c r="I1692" s="1" t="s">
        <v>124</v>
      </c>
      <c r="J1692" s="1" t="s">
        <v>125</v>
      </c>
    </row>
    <row r="1693" spans="1:10" x14ac:dyDescent="0.25">
      <c r="A1693" s="1" t="s">
        <v>192</v>
      </c>
      <c r="B1693" s="1">
        <v>116.7163</v>
      </c>
      <c r="C1693" s="1" t="s">
        <v>130</v>
      </c>
      <c r="D1693" s="1" t="s">
        <v>138</v>
      </c>
      <c r="E1693" s="1" t="s">
        <v>121</v>
      </c>
      <c r="F1693" s="1" t="s">
        <v>87</v>
      </c>
      <c r="G1693" s="1" t="s">
        <v>122</v>
      </c>
      <c r="H1693" s="1" t="s">
        <v>123</v>
      </c>
      <c r="I1693" s="1" t="s">
        <v>124</v>
      </c>
      <c r="J1693" s="1" t="s">
        <v>125</v>
      </c>
    </row>
    <row r="1694" spans="1:10" x14ac:dyDescent="0.25">
      <c r="A1694" s="1" t="s">
        <v>192</v>
      </c>
      <c r="B1694" s="1">
        <v>117.3553</v>
      </c>
      <c r="C1694" s="1" t="s">
        <v>136</v>
      </c>
      <c r="D1694" s="1" t="s">
        <v>138</v>
      </c>
      <c r="E1694" s="1" t="s">
        <v>121</v>
      </c>
      <c r="F1694" s="1" t="s">
        <v>87</v>
      </c>
      <c r="G1694" s="1" t="s">
        <v>122</v>
      </c>
      <c r="H1694" s="1" t="s">
        <v>123</v>
      </c>
      <c r="I1694" s="1" t="s">
        <v>124</v>
      </c>
      <c r="J1694" s="1" t="s">
        <v>125</v>
      </c>
    </row>
    <row r="1695" spans="1:10" x14ac:dyDescent="0.25">
      <c r="A1695" s="1" t="s">
        <v>192</v>
      </c>
      <c r="B1695" s="1">
        <v>117.56829999999999</v>
      </c>
      <c r="C1695" s="1" t="s">
        <v>141</v>
      </c>
      <c r="D1695" s="1" t="s">
        <v>142</v>
      </c>
      <c r="E1695" s="1" t="s">
        <v>121</v>
      </c>
      <c r="F1695" s="1" t="s">
        <v>45</v>
      </c>
      <c r="G1695" s="1" t="s">
        <v>122</v>
      </c>
      <c r="H1695" s="1" t="s">
        <v>123</v>
      </c>
      <c r="I1695" s="1" t="s">
        <v>124</v>
      </c>
      <c r="J1695" s="1" t="s">
        <v>125</v>
      </c>
    </row>
    <row r="1696" spans="1:10" x14ac:dyDescent="0.25">
      <c r="A1696" s="1" t="s">
        <v>192</v>
      </c>
      <c r="B1696" s="1">
        <v>117.56829999999999</v>
      </c>
      <c r="C1696" s="1" t="s">
        <v>165</v>
      </c>
      <c r="D1696" s="1" t="s">
        <v>138</v>
      </c>
      <c r="E1696" s="1" t="s">
        <v>121</v>
      </c>
      <c r="F1696" s="1" t="s">
        <v>87</v>
      </c>
      <c r="G1696" s="1" t="s">
        <v>122</v>
      </c>
      <c r="H1696" s="1" t="s">
        <v>123</v>
      </c>
      <c r="I1696" s="1" t="s">
        <v>124</v>
      </c>
      <c r="J1696" s="1" t="s">
        <v>125</v>
      </c>
    </row>
    <row r="1697" spans="1:10" x14ac:dyDescent="0.25">
      <c r="A1697" s="1" t="s">
        <v>192</v>
      </c>
      <c r="B1697" s="1">
        <v>118.6332</v>
      </c>
      <c r="C1697" s="1" t="s">
        <v>161</v>
      </c>
      <c r="D1697" s="1" t="s">
        <v>138</v>
      </c>
      <c r="E1697" s="1" t="s">
        <v>121</v>
      </c>
      <c r="F1697" s="1" t="s">
        <v>87</v>
      </c>
      <c r="G1697" s="1" t="s">
        <v>122</v>
      </c>
      <c r="H1697" s="1" t="s">
        <v>123</v>
      </c>
      <c r="I1697" s="1" t="s">
        <v>124</v>
      </c>
      <c r="J1697" s="1" t="s">
        <v>125</v>
      </c>
    </row>
    <row r="1698" spans="1:10" x14ac:dyDescent="0.25">
      <c r="A1698" s="1" t="s">
        <v>195</v>
      </c>
      <c r="B1698" s="1">
        <v>119.3407</v>
      </c>
      <c r="C1698" s="1" t="s">
        <v>173</v>
      </c>
      <c r="D1698" s="1" t="s">
        <v>138</v>
      </c>
      <c r="E1698" s="1" t="s">
        <v>121</v>
      </c>
      <c r="F1698" s="1" t="s">
        <v>87</v>
      </c>
      <c r="G1698" s="1" t="s">
        <v>122</v>
      </c>
      <c r="H1698" s="1" t="s">
        <v>123</v>
      </c>
      <c r="I1698" s="1" t="s">
        <v>124</v>
      </c>
      <c r="J1698" s="1" t="s">
        <v>125</v>
      </c>
    </row>
    <row r="1699" spans="1:10" x14ac:dyDescent="0.25">
      <c r="A1699" s="1" t="s">
        <v>182</v>
      </c>
      <c r="B1699" s="1">
        <v>119.62350000000001</v>
      </c>
      <c r="C1699" s="1" t="s">
        <v>147</v>
      </c>
      <c r="D1699" s="1" t="s">
        <v>131</v>
      </c>
      <c r="E1699" s="1" t="s">
        <v>121</v>
      </c>
      <c r="F1699" s="1" t="s">
        <v>52</v>
      </c>
      <c r="G1699" s="1" t="s">
        <v>122</v>
      </c>
      <c r="H1699" s="1" t="s">
        <v>123</v>
      </c>
      <c r="I1699" s="1" t="s">
        <v>124</v>
      </c>
      <c r="J1699" s="1" t="s">
        <v>125</v>
      </c>
    </row>
    <row r="1700" spans="1:10" x14ac:dyDescent="0.25">
      <c r="A1700" s="1" t="s">
        <v>185</v>
      </c>
      <c r="B1700" s="1">
        <v>122.3043</v>
      </c>
      <c r="C1700" s="1" t="s">
        <v>147</v>
      </c>
      <c r="D1700" s="1" t="s">
        <v>138</v>
      </c>
      <c r="E1700" s="1" t="s">
        <v>121</v>
      </c>
      <c r="F1700" s="1" t="s">
        <v>87</v>
      </c>
      <c r="G1700" s="1" t="s">
        <v>122</v>
      </c>
      <c r="H1700" s="1" t="s">
        <v>123</v>
      </c>
      <c r="I1700" s="1" t="s">
        <v>124</v>
      </c>
      <c r="J1700" s="1" t="s">
        <v>125</v>
      </c>
    </row>
    <row r="1701" spans="1:10" x14ac:dyDescent="0.25">
      <c r="A1701" s="1" t="s">
        <v>192</v>
      </c>
      <c r="B1701" s="1">
        <v>122.4669</v>
      </c>
      <c r="C1701" s="1" t="s">
        <v>173</v>
      </c>
      <c r="D1701" s="1" t="s">
        <v>138</v>
      </c>
      <c r="E1701" s="1" t="s">
        <v>121</v>
      </c>
      <c r="F1701" s="1" t="s">
        <v>87</v>
      </c>
      <c r="G1701" s="1" t="s">
        <v>122</v>
      </c>
      <c r="H1701" s="1" t="s">
        <v>123</v>
      </c>
      <c r="I1701" s="1" t="s">
        <v>124</v>
      </c>
      <c r="J1701" s="1" t="s">
        <v>125</v>
      </c>
    </row>
    <row r="1702" spans="1:10" x14ac:dyDescent="0.25">
      <c r="A1702" s="1" t="s">
        <v>186</v>
      </c>
      <c r="B1702" s="1">
        <v>123.1733</v>
      </c>
      <c r="C1702" s="1" t="s">
        <v>145</v>
      </c>
      <c r="D1702" s="1" t="s">
        <v>162</v>
      </c>
      <c r="E1702" s="1" t="s">
        <v>121</v>
      </c>
      <c r="F1702" s="1" t="s">
        <v>47</v>
      </c>
      <c r="G1702" s="1" t="s">
        <v>122</v>
      </c>
      <c r="H1702" s="1" t="s">
        <v>123</v>
      </c>
      <c r="I1702" s="1" t="s">
        <v>124</v>
      </c>
      <c r="J1702" s="1" t="s">
        <v>125</v>
      </c>
    </row>
    <row r="1703" spans="1:10" x14ac:dyDescent="0.25">
      <c r="A1703" s="1" t="s">
        <v>195</v>
      </c>
      <c r="B1703" s="1">
        <v>124.01049999999999</v>
      </c>
      <c r="C1703" s="1" t="s">
        <v>139</v>
      </c>
      <c r="D1703" s="1" t="s">
        <v>142</v>
      </c>
      <c r="E1703" s="1" t="s">
        <v>121</v>
      </c>
      <c r="F1703" s="1" t="s">
        <v>45</v>
      </c>
      <c r="G1703" s="1" t="s">
        <v>122</v>
      </c>
      <c r="H1703" s="1" t="s">
        <v>123</v>
      </c>
      <c r="I1703" s="1" t="s">
        <v>124</v>
      </c>
      <c r="J1703" s="1" t="s">
        <v>125</v>
      </c>
    </row>
    <row r="1704" spans="1:10" x14ac:dyDescent="0.25">
      <c r="A1704" s="1" t="s">
        <v>195</v>
      </c>
      <c r="B1704" s="1">
        <v>125.1904</v>
      </c>
      <c r="C1704" s="1" t="s">
        <v>137</v>
      </c>
      <c r="D1704" s="1" t="s">
        <v>138</v>
      </c>
      <c r="E1704" s="1" t="s">
        <v>121</v>
      </c>
      <c r="F1704" s="1" t="s">
        <v>87</v>
      </c>
      <c r="G1704" s="1" t="s">
        <v>122</v>
      </c>
      <c r="H1704" s="1" t="s">
        <v>123</v>
      </c>
      <c r="I1704" s="1" t="s">
        <v>124</v>
      </c>
      <c r="J1704" s="1" t="s">
        <v>125</v>
      </c>
    </row>
    <row r="1705" spans="1:10" x14ac:dyDescent="0.25">
      <c r="A1705" s="1" t="s">
        <v>192</v>
      </c>
      <c r="B1705" s="1">
        <v>127.2591</v>
      </c>
      <c r="C1705" s="1" t="s">
        <v>139</v>
      </c>
      <c r="D1705" s="1" t="s">
        <v>142</v>
      </c>
      <c r="E1705" s="1" t="s">
        <v>121</v>
      </c>
      <c r="F1705" s="1" t="s">
        <v>45</v>
      </c>
      <c r="G1705" s="1" t="s">
        <v>122</v>
      </c>
      <c r="H1705" s="1" t="s">
        <v>123</v>
      </c>
      <c r="I1705" s="1" t="s">
        <v>124</v>
      </c>
      <c r="J1705" s="1" t="s">
        <v>125</v>
      </c>
    </row>
    <row r="1706" spans="1:10" x14ac:dyDescent="0.25">
      <c r="A1706" s="1" t="s">
        <v>186</v>
      </c>
      <c r="B1706" s="1">
        <v>128.3338</v>
      </c>
      <c r="C1706" s="1" t="s">
        <v>139</v>
      </c>
      <c r="D1706" s="1" t="s">
        <v>131</v>
      </c>
      <c r="E1706" s="1" t="s">
        <v>121</v>
      </c>
      <c r="F1706" s="1" t="s">
        <v>52</v>
      </c>
      <c r="G1706" s="1" t="s">
        <v>122</v>
      </c>
      <c r="H1706" s="1" t="s">
        <v>123</v>
      </c>
      <c r="I1706" s="1" t="s">
        <v>124</v>
      </c>
      <c r="J1706" s="1" t="s">
        <v>125</v>
      </c>
    </row>
    <row r="1707" spans="1:10" x14ac:dyDescent="0.25">
      <c r="A1707" s="1" t="s">
        <v>192</v>
      </c>
      <c r="B1707" s="1">
        <v>128.47</v>
      </c>
      <c r="C1707" s="1" t="s">
        <v>137</v>
      </c>
      <c r="D1707" s="1" t="s">
        <v>138</v>
      </c>
      <c r="E1707" s="1" t="s">
        <v>121</v>
      </c>
      <c r="F1707" s="1" t="s">
        <v>87</v>
      </c>
      <c r="G1707" s="1" t="s">
        <v>122</v>
      </c>
      <c r="H1707" s="1" t="s">
        <v>123</v>
      </c>
      <c r="I1707" s="1" t="s">
        <v>124</v>
      </c>
      <c r="J1707" s="1" t="s">
        <v>125</v>
      </c>
    </row>
    <row r="1708" spans="1:10" x14ac:dyDescent="0.25">
      <c r="A1708" s="1" t="s">
        <v>185</v>
      </c>
      <c r="B1708" s="1">
        <v>129.74270000000001</v>
      </c>
      <c r="C1708" s="1" t="s">
        <v>145</v>
      </c>
      <c r="D1708" s="1" t="s">
        <v>162</v>
      </c>
      <c r="E1708" s="1" t="s">
        <v>121</v>
      </c>
      <c r="F1708" s="1" t="s">
        <v>47</v>
      </c>
      <c r="G1708" s="1" t="s">
        <v>122</v>
      </c>
      <c r="H1708" s="1" t="s">
        <v>123</v>
      </c>
      <c r="I1708" s="1" t="s">
        <v>124</v>
      </c>
      <c r="J1708" s="1" t="s">
        <v>125</v>
      </c>
    </row>
    <row r="1709" spans="1:10" x14ac:dyDescent="0.25">
      <c r="A1709" s="1" t="s">
        <v>185</v>
      </c>
      <c r="B1709" s="1">
        <v>135.17850000000001</v>
      </c>
      <c r="C1709" s="1" t="s">
        <v>139</v>
      </c>
      <c r="D1709" s="1" t="s">
        <v>131</v>
      </c>
      <c r="E1709" s="1" t="s">
        <v>121</v>
      </c>
      <c r="F1709" s="1" t="s">
        <v>52</v>
      </c>
      <c r="G1709" s="1" t="s">
        <v>122</v>
      </c>
      <c r="H1709" s="1" t="s">
        <v>123</v>
      </c>
      <c r="I1709" s="1" t="s">
        <v>124</v>
      </c>
      <c r="J1709" s="1" t="s">
        <v>125</v>
      </c>
    </row>
    <row r="1710" spans="1:10" x14ac:dyDescent="0.25">
      <c r="A1710" s="1" t="s">
        <v>195</v>
      </c>
      <c r="B1710" s="1">
        <v>137.18989999999999</v>
      </c>
      <c r="C1710" s="1" t="s">
        <v>140</v>
      </c>
      <c r="D1710" s="1" t="s">
        <v>131</v>
      </c>
      <c r="E1710" s="1" t="s">
        <v>121</v>
      </c>
      <c r="F1710" s="1" t="s">
        <v>52</v>
      </c>
      <c r="G1710" s="1" t="s">
        <v>122</v>
      </c>
      <c r="H1710" s="1" t="s">
        <v>123</v>
      </c>
      <c r="I1710" s="1" t="s">
        <v>124</v>
      </c>
      <c r="J1710" s="1" t="s">
        <v>125</v>
      </c>
    </row>
    <row r="1711" spans="1:10" x14ac:dyDescent="0.25">
      <c r="A1711" s="1" t="s">
        <v>195</v>
      </c>
      <c r="B1711" s="1">
        <v>137.18989999999999</v>
      </c>
      <c r="C1711" s="1" t="s">
        <v>144</v>
      </c>
      <c r="D1711" s="1" t="s">
        <v>131</v>
      </c>
      <c r="E1711" s="1" t="s">
        <v>121</v>
      </c>
      <c r="F1711" s="1" t="s">
        <v>52</v>
      </c>
      <c r="G1711" s="1" t="s">
        <v>122</v>
      </c>
      <c r="H1711" s="1" t="s">
        <v>123</v>
      </c>
      <c r="I1711" s="1" t="s">
        <v>124</v>
      </c>
      <c r="J1711" s="1" t="s">
        <v>125</v>
      </c>
    </row>
    <row r="1712" spans="1:10" x14ac:dyDescent="0.25">
      <c r="A1712" s="1" t="s">
        <v>195</v>
      </c>
      <c r="B1712" s="1">
        <v>137.18989999999999</v>
      </c>
      <c r="C1712" s="1" t="s">
        <v>145</v>
      </c>
      <c r="D1712" s="1" t="s">
        <v>131</v>
      </c>
      <c r="E1712" s="1" t="s">
        <v>121</v>
      </c>
      <c r="F1712" s="1" t="s">
        <v>52</v>
      </c>
      <c r="G1712" s="1" t="s">
        <v>122</v>
      </c>
      <c r="H1712" s="1" t="s">
        <v>123</v>
      </c>
      <c r="I1712" s="1" t="s">
        <v>124</v>
      </c>
      <c r="J1712" s="1" t="s">
        <v>125</v>
      </c>
    </row>
    <row r="1713" spans="1:10" x14ac:dyDescent="0.25">
      <c r="A1713" s="1" t="s">
        <v>195</v>
      </c>
      <c r="B1713" s="1">
        <v>137.18989999999999</v>
      </c>
      <c r="C1713" s="1" t="s">
        <v>156</v>
      </c>
      <c r="D1713" s="1" t="s">
        <v>131</v>
      </c>
      <c r="E1713" s="1" t="s">
        <v>121</v>
      </c>
      <c r="F1713" s="1" t="s">
        <v>52</v>
      </c>
      <c r="G1713" s="1" t="s">
        <v>122</v>
      </c>
      <c r="H1713" s="1" t="s">
        <v>123</v>
      </c>
      <c r="I1713" s="1" t="s">
        <v>124</v>
      </c>
      <c r="J1713" s="1" t="s">
        <v>125</v>
      </c>
    </row>
    <row r="1714" spans="1:10" x14ac:dyDescent="0.25">
      <c r="A1714" s="1" t="s">
        <v>195</v>
      </c>
      <c r="B1714" s="1">
        <v>138.53899999999999</v>
      </c>
      <c r="C1714" s="1" t="s">
        <v>148</v>
      </c>
      <c r="D1714" s="1" t="s">
        <v>142</v>
      </c>
      <c r="E1714" s="1" t="s">
        <v>121</v>
      </c>
      <c r="F1714" s="1" t="s">
        <v>45</v>
      </c>
      <c r="G1714" s="1" t="s">
        <v>122</v>
      </c>
      <c r="H1714" s="1" t="s">
        <v>123</v>
      </c>
      <c r="I1714" s="1" t="s">
        <v>124</v>
      </c>
      <c r="J1714" s="1" t="s">
        <v>125</v>
      </c>
    </row>
    <row r="1715" spans="1:10" x14ac:dyDescent="0.25">
      <c r="A1715" s="1" t="s">
        <v>192</v>
      </c>
      <c r="B1715" s="1">
        <v>140.78370000000001</v>
      </c>
      <c r="C1715" s="1" t="s">
        <v>140</v>
      </c>
      <c r="D1715" s="1" t="s">
        <v>131</v>
      </c>
      <c r="E1715" s="1" t="s">
        <v>121</v>
      </c>
      <c r="F1715" s="1" t="s">
        <v>52</v>
      </c>
      <c r="G1715" s="1" t="s">
        <v>122</v>
      </c>
      <c r="H1715" s="1" t="s">
        <v>123</v>
      </c>
      <c r="I1715" s="1" t="s">
        <v>124</v>
      </c>
      <c r="J1715" s="1" t="s">
        <v>125</v>
      </c>
    </row>
    <row r="1716" spans="1:10" x14ac:dyDescent="0.25">
      <c r="A1716" s="1" t="s">
        <v>192</v>
      </c>
      <c r="B1716" s="1">
        <v>140.78370000000001</v>
      </c>
      <c r="C1716" s="1" t="s">
        <v>144</v>
      </c>
      <c r="D1716" s="1" t="s">
        <v>131</v>
      </c>
      <c r="E1716" s="1" t="s">
        <v>121</v>
      </c>
      <c r="F1716" s="1" t="s">
        <v>52</v>
      </c>
      <c r="G1716" s="1" t="s">
        <v>122</v>
      </c>
      <c r="H1716" s="1" t="s">
        <v>123</v>
      </c>
      <c r="I1716" s="1" t="s">
        <v>124</v>
      </c>
      <c r="J1716" s="1" t="s">
        <v>125</v>
      </c>
    </row>
    <row r="1717" spans="1:10" x14ac:dyDescent="0.25">
      <c r="A1717" s="1" t="s">
        <v>192</v>
      </c>
      <c r="B1717" s="1">
        <v>140.78370000000001</v>
      </c>
      <c r="C1717" s="1" t="s">
        <v>145</v>
      </c>
      <c r="D1717" s="1" t="s">
        <v>131</v>
      </c>
      <c r="E1717" s="1" t="s">
        <v>121</v>
      </c>
      <c r="F1717" s="1" t="s">
        <v>52</v>
      </c>
      <c r="G1717" s="1" t="s">
        <v>122</v>
      </c>
      <c r="H1717" s="1" t="s">
        <v>123</v>
      </c>
      <c r="I1717" s="1" t="s">
        <v>124</v>
      </c>
      <c r="J1717" s="1" t="s">
        <v>125</v>
      </c>
    </row>
    <row r="1718" spans="1:10" x14ac:dyDescent="0.25">
      <c r="A1718" s="1" t="s">
        <v>192</v>
      </c>
      <c r="B1718" s="1">
        <v>140.78370000000001</v>
      </c>
      <c r="C1718" s="1" t="s">
        <v>156</v>
      </c>
      <c r="D1718" s="1" t="s">
        <v>131</v>
      </c>
      <c r="E1718" s="1" t="s">
        <v>121</v>
      </c>
      <c r="F1718" s="1" t="s">
        <v>52</v>
      </c>
      <c r="G1718" s="1" t="s">
        <v>122</v>
      </c>
      <c r="H1718" s="1" t="s">
        <v>123</v>
      </c>
      <c r="I1718" s="1" t="s">
        <v>124</v>
      </c>
      <c r="J1718" s="1" t="s">
        <v>125</v>
      </c>
    </row>
    <row r="1719" spans="1:10" x14ac:dyDescent="0.25">
      <c r="A1719" s="1" t="s">
        <v>192</v>
      </c>
      <c r="B1719" s="1">
        <v>142.16820000000001</v>
      </c>
      <c r="C1719" s="1" t="s">
        <v>148</v>
      </c>
      <c r="D1719" s="1" t="s">
        <v>142</v>
      </c>
      <c r="E1719" s="1" t="s">
        <v>121</v>
      </c>
      <c r="F1719" s="1" t="s">
        <v>45</v>
      </c>
      <c r="G1719" s="1" t="s">
        <v>122</v>
      </c>
      <c r="H1719" s="1" t="s">
        <v>123</v>
      </c>
      <c r="I1719" s="1" t="s">
        <v>124</v>
      </c>
      <c r="J1719" s="1" t="s">
        <v>125</v>
      </c>
    </row>
    <row r="1720" spans="1:10" x14ac:dyDescent="0.25">
      <c r="A1720" s="1" t="s">
        <v>186</v>
      </c>
      <c r="B1720" s="1">
        <v>142.8783</v>
      </c>
      <c r="C1720" s="1" t="s">
        <v>146</v>
      </c>
      <c r="D1720" s="1" t="s">
        <v>162</v>
      </c>
      <c r="E1720" s="1" t="s">
        <v>121</v>
      </c>
      <c r="F1720" s="1" t="s">
        <v>47</v>
      </c>
      <c r="G1720" s="1" t="s">
        <v>122</v>
      </c>
      <c r="H1720" s="1" t="s">
        <v>123</v>
      </c>
      <c r="I1720" s="1" t="s">
        <v>124</v>
      </c>
      <c r="J1720" s="1" t="s">
        <v>125</v>
      </c>
    </row>
    <row r="1721" spans="1:10" x14ac:dyDescent="0.25">
      <c r="A1721" s="1" t="s">
        <v>186</v>
      </c>
      <c r="B1721" s="1">
        <v>147.15389999999999</v>
      </c>
      <c r="C1721" s="1" t="s">
        <v>130</v>
      </c>
      <c r="D1721" s="1" t="s">
        <v>162</v>
      </c>
      <c r="E1721" s="1" t="s">
        <v>121</v>
      </c>
      <c r="F1721" s="1" t="s">
        <v>47</v>
      </c>
      <c r="G1721" s="1" t="s">
        <v>122</v>
      </c>
      <c r="H1721" s="1" t="s">
        <v>123</v>
      </c>
      <c r="I1721" s="1" t="s">
        <v>124</v>
      </c>
      <c r="J1721" s="1" t="s">
        <v>125</v>
      </c>
    </row>
    <row r="1722" spans="1:10" x14ac:dyDescent="0.25">
      <c r="A1722" s="1" t="s">
        <v>186</v>
      </c>
      <c r="B1722" s="1">
        <v>147.15389999999999</v>
      </c>
      <c r="C1722" s="1" t="s">
        <v>155</v>
      </c>
      <c r="D1722" s="1" t="s">
        <v>162</v>
      </c>
      <c r="E1722" s="1" t="s">
        <v>121</v>
      </c>
      <c r="F1722" s="1" t="s">
        <v>47</v>
      </c>
      <c r="G1722" s="1" t="s">
        <v>122</v>
      </c>
      <c r="H1722" s="1" t="s">
        <v>123</v>
      </c>
      <c r="I1722" s="1" t="s">
        <v>124</v>
      </c>
      <c r="J1722" s="1" t="s">
        <v>125</v>
      </c>
    </row>
    <row r="1723" spans="1:10" x14ac:dyDescent="0.25">
      <c r="A1723" s="1" t="s">
        <v>186</v>
      </c>
      <c r="B1723" s="1">
        <v>147.82159999999999</v>
      </c>
      <c r="C1723" s="1" t="s">
        <v>165</v>
      </c>
      <c r="D1723" s="1" t="s">
        <v>162</v>
      </c>
      <c r="E1723" s="1" t="s">
        <v>121</v>
      </c>
      <c r="F1723" s="1" t="s">
        <v>47</v>
      </c>
      <c r="G1723" s="1" t="s">
        <v>122</v>
      </c>
      <c r="H1723" s="1" t="s">
        <v>123</v>
      </c>
      <c r="I1723" s="1" t="s">
        <v>124</v>
      </c>
      <c r="J1723" s="1" t="s">
        <v>125</v>
      </c>
    </row>
    <row r="1724" spans="1:10" x14ac:dyDescent="0.25">
      <c r="A1724" s="1" t="s">
        <v>185</v>
      </c>
      <c r="B1724" s="1">
        <v>150.49870000000001</v>
      </c>
      <c r="C1724" s="1" t="s">
        <v>146</v>
      </c>
      <c r="D1724" s="1" t="s">
        <v>162</v>
      </c>
      <c r="E1724" s="1" t="s">
        <v>121</v>
      </c>
      <c r="F1724" s="1" t="s">
        <v>47</v>
      </c>
      <c r="G1724" s="1" t="s">
        <v>122</v>
      </c>
      <c r="H1724" s="1" t="s">
        <v>123</v>
      </c>
      <c r="I1724" s="1" t="s">
        <v>124</v>
      </c>
      <c r="J1724" s="1" t="s">
        <v>125</v>
      </c>
    </row>
    <row r="1725" spans="1:10" x14ac:dyDescent="0.25">
      <c r="A1725" s="1" t="s">
        <v>195</v>
      </c>
      <c r="B1725" s="1">
        <v>151.3032</v>
      </c>
      <c r="C1725" s="1" t="s">
        <v>119</v>
      </c>
      <c r="D1725" s="1" t="s">
        <v>131</v>
      </c>
      <c r="E1725" s="1" t="s">
        <v>121</v>
      </c>
      <c r="F1725" s="1" t="s">
        <v>52</v>
      </c>
      <c r="G1725" s="1" t="s">
        <v>122</v>
      </c>
      <c r="H1725" s="1" t="s">
        <v>123</v>
      </c>
      <c r="I1725" s="1" t="s">
        <v>124</v>
      </c>
      <c r="J1725" s="1" t="s">
        <v>125</v>
      </c>
    </row>
    <row r="1726" spans="1:10" x14ac:dyDescent="0.25">
      <c r="A1726" s="1" t="s">
        <v>185</v>
      </c>
      <c r="B1726" s="1">
        <v>155.00229999999999</v>
      </c>
      <c r="C1726" s="1" t="s">
        <v>130</v>
      </c>
      <c r="D1726" s="1" t="s">
        <v>162</v>
      </c>
      <c r="E1726" s="1" t="s">
        <v>121</v>
      </c>
      <c r="F1726" s="1" t="s">
        <v>47</v>
      </c>
      <c r="G1726" s="1" t="s">
        <v>122</v>
      </c>
      <c r="H1726" s="1" t="s">
        <v>123</v>
      </c>
      <c r="I1726" s="1" t="s">
        <v>124</v>
      </c>
      <c r="J1726" s="1" t="s">
        <v>125</v>
      </c>
    </row>
    <row r="1727" spans="1:10" x14ac:dyDescent="0.25">
      <c r="A1727" s="1" t="s">
        <v>185</v>
      </c>
      <c r="B1727" s="1">
        <v>155.00229999999999</v>
      </c>
      <c r="C1727" s="1" t="s">
        <v>155</v>
      </c>
      <c r="D1727" s="1" t="s">
        <v>162</v>
      </c>
      <c r="E1727" s="1" t="s">
        <v>121</v>
      </c>
      <c r="F1727" s="1" t="s">
        <v>47</v>
      </c>
      <c r="G1727" s="1" t="s">
        <v>122</v>
      </c>
      <c r="H1727" s="1" t="s">
        <v>123</v>
      </c>
      <c r="I1727" s="1" t="s">
        <v>124</v>
      </c>
      <c r="J1727" s="1" t="s">
        <v>125</v>
      </c>
    </row>
    <row r="1728" spans="1:10" x14ac:dyDescent="0.25">
      <c r="A1728" s="1" t="s">
        <v>195</v>
      </c>
      <c r="B1728" s="1">
        <v>155.03909999999999</v>
      </c>
      <c r="C1728" s="1" t="s">
        <v>157</v>
      </c>
      <c r="D1728" s="1" t="s">
        <v>131</v>
      </c>
      <c r="E1728" s="1" t="s">
        <v>121</v>
      </c>
      <c r="F1728" s="1" t="s">
        <v>52</v>
      </c>
      <c r="G1728" s="1" t="s">
        <v>122</v>
      </c>
      <c r="H1728" s="1" t="s">
        <v>123</v>
      </c>
      <c r="I1728" s="1" t="s">
        <v>124</v>
      </c>
      <c r="J1728" s="1" t="s">
        <v>125</v>
      </c>
    </row>
    <row r="1729" spans="1:10" x14ac:dyDescent="0.25">
      <c r="A1729" s="1" t="s">
        <v>192</v>
      </c>
      <c r="B1729" s="1">
        <v>155.26679999999999</v>
      </c>
      <c r="C1729" s="1" t="s">
        <v>119</v>
      </c>
      <c r="D1729" s="1" t="s">
        <v>131</v>
      </c>
      <c r="E1729" s="1" t="s">
        <v>121</v>
      </c>
      <c r="F1729" s="1" t="s">
        <v>52</v>
      </c>
      <c r="G1729" s="1" t="s">
        <v>122</v>
      </c>
      <c r="H1729" s="1" t="s">
        <v>123</v>
      </c>
      <c r="I1729" s="1" t="s">
        <v>124</v>
      </c>
      <c r="J1729" s="1" t="s">
        <v>125</v>
      </c>
    </row>
    <row r="1730" spans="1:10" x14ac:dyDescent="0.25">
      <c r="A1730" s="1" t="s">
        <v>185</v>
      </c>
      <c r="B1730" s="1">
        <v>155.7056</v>
      </c>
      <c r="C1730" s="1" t="s">
        <v>165</v>
      </c>
      <c r="D1730" s="1" t="s">
        <v>162</v>
      </c>
      <c r="E1730" s="1" t="s">
        <v>121</v>
      </c>
      <c r="F1730" s="1" t="s">
        <v>47</v>
      </c>
      <c r="G1730" s="1" t="s">
        <v>122</v>
      </c>
      <c r="H1730" s="1" t="s">
        <v>123</v>
      </c>
      <c r="I1730" s="1" t="s">
        <v>124</v>
      </c>
      <c r="J1730" s="1" t="s">
        <v>125</v>
      </c>
    </row>
    <row r="1731" spans="1:10" x14ac:dyDescent="0.25">
      <c r="A1731" s="1" t="s">
        <v>192</v>
      </c>
      <c r="B1731" s="1">
        <v>159.10050000000001</v>
      </c>
      <c r="C1731" s="1" t="s">
        <v>157</v>
      </c>
      <c r="D1731" s="1" t="s">
        <v>131</v>
      </c>
      <c r="E1731" s="1" t="s">
        <v>121</v>
      </c>
      <c r="F1731" s="1" t="s">
        <v>52</v>
      </c>
      <c r="G1731" s="1" t="s">
        <v>122</v>
      </c>
      <c r="H1731" s="1" t="s">
        <v>123</v>
      </c>
      <c r="I1731" s="1" t="s">
        <v>124</v>
      </c>
      <c r="J1731" s="1" t="s">
        <v>125</v>
      </c>
    </row>
    <row r="1732" spans="1:10" x14ac:dyDescent="0.25">
      <c r="A1732" s="1" t="s">
        <v>195</v>
      </c>
      <c r="B1732" s="1">
        <v>159.1901</v>
      </c>
      <c r="C1732" s="1" t="s">
        <v>155</v>
      </c>
      <c r="D1732" s="1" t="s">
        <v>131</v>
      </c>
      <c r="E1732" s="1" t="s">
        <v>121</v>
      </c>
      <c r="F1732" s="1" t="s">
        <v>52</v>
      </c>
      <c r="G1732" s="1" t="s">
        <v>122</v>
      </c>
      <c r="H1732" s="1" t="s">
        <v>123</v>
      </c>
      <c r="I1732" s="1" t="s">
        <v>124</v>
      </c>
      <c r="J1732" s="1" t="s">
        <v>125</v>
      </c>
    </row>
    <row r="1733" spans="1:10" x14ac:dyDescent="0.25">
      <c r="A1733" s="1" t="s">
        <v>195</v>
      </c>
      <c r="B1733" s="1">
        <v>159.1901</v>
      </c>
      <c r="C1733" s="1" t="s">
        <v>146</v>
      </c>
      <c r="D1733" s="1" t="s">
        <v>131</v>
      </c>
      <c r="E1733" s="1" t="s">
        <v>121</v>
      </c>
      <c r="F1733" s="1" t="s">
        <v>52</v>
      </c>
      <c r="G1733" s="1" t="s">
        <v>122</v>
      </c>
      <c r="H1733" s="1" t="s">
        <v>123</v>
      </c>
      <c r="I1733" s="1" t="s">
        <v>124</v>
      </c>
      <c r="J1733" s="1" t="s">
        <v>125</v>
      </c>
    </row>
    <row r="1734" spans="1:10" x14ac:dyDescent="0.25">
      <c r="A1734" s="1" t="s">
        <v>195</v>
      </c>
      <c r="B1734" s="1">
        <v>161.26560000000001</v>
      </c>
      <c r="C1734" s="1" t="s">
        <v>147</v>
      </c>
      <c r="D1734" s="1" t="s">
        <v>142</v>
      </c>
      <c r="E1734" s="1" t="s">
        <v>121</v>
      </c>
      <c r="F1734" s="1" t="s">
        <v>45</v>
      </c>
      <c r="G1734" s="1" t="s">
        <v>122</v>
      </c>
      <c r="H1734" s="1" t="s">
        <v>123</v>
      </c>
      <c r="I1734" s="1" t="s">
        <v>124</v>
      </c>
      <c r="J1734" s="1" t="s">
        <v>125</v>
      </c>
    </row>
    <row r="1735" spans="1:10" x14ac:dyDescent="0.25">
      <c r="A1735" s="1" t="s">
        <v>192</v>
      </c>
      <c r="B1735" s="1">
        <v>163.3603</v>
      </c>
      <c r="C1735" s="1" t="s">
        <v>155</v>
      </c>
      <c r="D1735" s="1" t="s">
        <v>131</v>
      </c>
      <c r="E1735" s="1" t="s">
        <v>121</v>
      </c>
      <c r="F1735" s="1" t="s">
        <v>52</v>
      </c>
      <c r="G1735" s="1" t="s">
        <v>122</v>
      </c>
      <c r="H1735" s="1" t="s">
        <v>123</v>
      </c>
      <c r="I1735" s="1" t="s">
        <v>124</v>
      </c>
      <c r="J1735" s="1" t="s">
        <v>125</v>
      </c>
    </row>
    <row r="1736" spans="1:10" x14ac:dyDescent="0.25">
      <c r="A1736" s="1" t="s">
        <v>192</v>
      </c>
      <c r="B1736" s="1">
        <v>163.3603</v>
      </c>
      <c r="C1736" s="1" t="s">
        <v>146</v>
      </c>
      <c r="D1736" s="1" t="s">
        <v>131</v>
      </c>
      <c r="E1736" s="1" t="s">
        <v>121</v>
      </c>
      <c r="F1736" s="1" t="s">
        <v>52</v>
      </c>
      <c r="G1736" s="1" t="s">
        <v>122</v>
      </c>
      <c r="H1736" s="1" t="s">
        <v>123</v>
      </c>
      <c r="I1736" s="1" t="s">
        <v>124</v>
      </c>
      <c r="J1736" s="1" t="s">
        <v>125</v>
      </c>
    </row>
    <row r="1737" spans="1:10" x14ac:dyDescent="0.25">
      <c r="A1737" s="1" t="s">
        <v>195</v>
      </c>
      <c r="B1737" s="1">
        <v>163.54859999999999</v>
      </c>
      <c r="C1737" s="1" t="s">
        <v>130</v>
      </c>
      <c r="D1737" s="1" t="s">
        <v>131</v>
      </c>
      <c r="E1737" s="1" t="s">
        <v>121</v>
      </c>
      <c r="F1737" s="1" t="s">
        <v>52</v>
      </c>
      <c r="G1737" s="1" t="s">
        <v>122</v>
      </c>
      <c r="H1737" s="1" t="s">
        <v>123</v>
      </c>
      <c r="I1737" s="1" t="s">
        <v>124</v>
      </c>
      <c r="J1737" s="1" t="s">
        <v>125</v>
      </c>
    </row>
    <row r="1738" spans="1:10" x14ac:dyDescent="0.25">
      <c r="A1738" s="1" t="s">
        <v>195</v>
      </c>
      <c r="B1738" s="1">
        <v>163.54859999999999</v>
      </c>
      <c r="C1738" s="1" t="s">
        <v>164</v>
      </c>
      <c r="D1738" s="1" t="s">
        <v>131</v>
      </c>
      <c r="E1738" s="1" t="s">
        <v>121</v>
      </c>
      <c r="F1738" s="1" t="s">
        <v>52</v>
      </c>
      <c r="G1738" s="1" t="s">
        <v>122</v>
      </c>
      <c r="H1738" s="1" t="s">
        <v>123</v>
      </c>
      <c r="I1738" s="1" t="s">
        <v>124</v>
      </c>
      <c r="J1738" s="1" t="s">
        <v>125</v>
      </c>
    </row>
    <row r="1739" spans="1:10" x14ac:dyDescent="0.25">
      <c r="A1739" s="1" t="s">
        <v>195</v>
      </c>
      <c r="B1739" s="1">
        <v>164.5864</v>
      </c>
      <c r="C1739" s="1" t="s">
        <v>136</v>
      </c>
      <c r="D1739" s="1" t="s">
        <v>131</v>
      </c>
      <c r="E1739" s="1" t="s">
        <v>121</v>
      </c>
      <c r="F1739" s="1" t="s">
        <v>52</v>
      </c>
      <c r="G1739" s="1" t="s">
        <v>122</v>
      </c>
      <c r="H1739" s="1" t="s">
        <v>123</v>
      </c>
      <c r="I1739" s="1" t="s">
        <v>124</v>
      </c>
      <c r="J1739" s="1" t="s">
        <v>125</v>
      </c>
    </row>
    <row r="1740" spans="1:10" x14ac:dyDescent="0.25">
      <c r="A1740" s="1" t="s">
        <v>195</v>
      </c>
      <c r="B1740" s="1">
        <v>164.5864</v>
      </c>
      <c r="C1740" s="1" t="s">
        <v>165</v>
      </c>
      <c r="D1740" s="1" t="s">
        <v>131</v>
      </c>
      <c r="E1740" s="1" t="s">
        <v>121</v>
      </c>
      <c r="F1740" s="1" t="s">
        <v>52</v>
      </c>
      <c r="G1740" s="1" t="s">
        <v>122</v>
      </c>
      <c r="H1740" s="1" t="s">
        <v>123</v>
      </c>
      <c r="I1740" s="1" t="s">
        <v>124</v>
      </c>
      <c r="J1740" s="1" t="s">
        <v>125</v>
      </c>
    </row>
    <row r="1741" spans="1:10" x14ac:dyDescent="0.25">
      <c r="A1741" s="1" t="s">
        <v>192</v>
      </c>
      <c r="B1741" s="1">
        <v>165.49010000000001</v>
      </c>
      <c r="C1741" s="1" t="s">
        <v>147</v>
      </c>
      <c r="D1741" s="1" t="s">
        <v>142</v>
      </c>
      <c r="E1741" s="1" t="s">
        <v>121</v>
      </c>
      <c r="F1741" s="1" t="s">
        <v>45</v>
      </c>
      <c r="G1741" s="1" t="s">
        <v>122</v>
      </c>
      <c r="H1741" s="1" t="s">
        <v>123</v>
      </c>
      <c r="I1741" s="1" t="s">
        <v>124</v>
      </c>
      <c r="J1741" s="1" t="s">
        <v>125</v>
      </c>
    </row>
    <row r="1742" spans="1:10" x14ac:dyDescent="0.25">
      <c r="A1742" s="1" t="s">
        <v>195</v>
      </c>
      <c r="B1742" s="1">
        <v>166.143</v>
      </c>
      <c r="C1742" s="1" t="s">
        <v>161</v>
      </c>
      <c r="D1742" s="1" t="s">
        <v>131</v>
      </c>
      <c r="E1742" s="1" t="s">
        <v>121</v>
      </c>
      <c r="F1742" s="1" t="s">
        <v>52</v>
      </c>
      <c r="G1742" s="1" t="s">
        <v>122</v>
      </c>
      <c r="H1742" s="1" t="s">
        <v>123</v>
      </c>
      <c r="I1742" s="1" t="s">
        <v>124</v>
      </c>
      <c r="J1742" s="1" t="s">
        <v>125</v>
      </c>
    </row>
    <row r="1743" spans="1:10" x14ac:dyDescent="0.25">
      <c r="A1743" s="1" t="s">
        <v>186</v>
      </c>
      <c r="B1743" s="1">
        <v>166.90190000000001</v>
      </c>
      <c r="C1743" s="1" t="s">
        <v>147</v>
      </c>
      <c r="D1743" s="1" t="s">
        <v>131</v>
      </c>
      <c r="E1743" s="1" t="s">
        <v>121</v>
      </c>
      <c r="F1743" s="1" t="s">
        <v>52</v>
      </c>
      <c r="G1743" s="1" t="s">
        <v>122</v>
      </c>
      <c r="H1743" s="1" t="s">
        <v>123</v>
      </c>
      <c r="I1743" s="1" t="s">
        <v>124</v>
      </c>
      <c r="J1743" s="1" t="s">
        <v>125</v>
      </c>
    </row>
    <row r="1744" spans="1:10" x14ac:dyDescent="0.25">
      <c r="A1744" s="1" t="s">
        <v>192</v>
      </c>
      <c r="B1744" s="1">
        <v>167.833</v>
      </c>
      <c r="C1744" s="1" t="s">
        <v>130</v>
      </c>
      <c r="D1744" s="1" t="s">
        <v>131</v>
      </c>
      <c r="E1744" s="1" t="s">
        <v>121</v>
      </c>
      <c r="F1744" s="1" t="s">
        <v>52</v>
      </c>
      <c r="G1744" s="1" t="s">
        <v>122</v>
      </c>
      <c r="H1744" s="1" t="s">
        <v>123</v>
      </c>
      <c r="I1744" s="1" t="s">
        <v>124</v>
      </c>
      <c r="J1744" s="1" t="s">
        <v>125</v>
      </c>
    </row>
    <row r="1745" spans="1:10" x14ac:dyDescent="0.25">
      <c r="A1745" s="1" t="s">
        <v>192</v>
      </c>
      <c r="B1745" s="1">
        <v>167.833</v>
      </c>
      <c r="C1745" s="1" t="s">
        <v>164</v>
      </c>
      <c r="D1745" s="1" t="s">
        <v>131</v>
      </c>
      <c r="E1745" s="1" t="s">
        <v>121</v>
      </c>
      <c r="F1745" s="1" t="s">
        <v>52</v>
      </c>
      <c r="G1745" s="1" t="s">
        <v>122</v>
      </c>
      <c r="H1745" s="1" t="s">
        <v>123</v>
      </c>
      <c r="I1745" s="1" t="s">
        <v>124</v>
      </c>
      <c r="J1745" s="1" t="s">
        <v>125</v>
      </c>
    </row>
    <row r="1746" spans="1:10" x14ac:dyDescent="0.25">
      <c r="A1746" s="1" t="s">
        <v>192</v>
      </c>
      <c r="B1746" s="1">
        <v>168.89789999999999</v>
      </c>
      <c r="C1746" s="1" t="s">
        <v>136</v>
      </c>
      <c r="D1746" s="1" t="s">
        <v>131</v>
      </c>
      <c r="E1746" s="1" t="s">
        <v>121</v>
      </c>
      <c r="F1746" s="1" t="s">
        <v>52</v>
      </c>
      <c r="G1746" s="1" t="s">
        <v>122</v>
      </c>
      <c r="H1746" s="1" t="s">
        <v>123</v>
      </c>
      <c r="I1746" s="1" t="s">
        <v>124</v>
      </c>
      <c r="J1746" s="1" t="s">
        <v>125</v>
      </c>
    </row>
    <row r="1747" spans="1:10" x14ac:dyDescent="0.25">
      <c r="A1747" s="1" t="s">
        <v>192</v>
      </c>
      <c r="B1747" s="1">
        <v>168.89789999999999</v>
      </c>
      <c r="C1747" s="1" t="s">
        <v>165</v>
      </c>
      <c r="D1747" s="1" t="s">
        <v>131</v>
      </c>
      <c r="E1747" s="1" t="s">
        <v>121</v>
      </c>
      <c r="F1747" s="1" t="s">
        <v>52</v>
      </c>
      <c r="G1747" s="1" t="s">
        <v>122</v>
      </c>
      <c r="H1747" s="1" t="s">
        <v>123</v>
      </c>
      <c r="I1747" s="1" t="s">
        <v>124</v>
      </c>
      <c r="J1747" s="1" t="s">
        <v>125</v>
      </c>
    </row>
    <row r="1748" spans="1:10" x14ac:dyDescent="0.25">
      <c r="A1748" s="1" t="s">
        <v>192</v>
      </c>
      <c r="B1748" s="1">
        <v>170.49529999999999</v>
      </c>
      <c r="C1748" s="1" t="s">
        <v>161</v>
      </c>
      <c r="D1748" s="1" t="s">
        <v>131</v>
      </c>
      <c r="E1748" s="1" t="s">
        <v>121</v>
      </c>
      <c r="F1748" s="1" t="s">
        <v>52</v>
      </c>
      <c r="G1748" s="1" t="s">
        <v>122</v>
      </c>
      <c r="H1748" s="1" t="s">
        <v>123</v>
      </c>
      <c r="I1748" s="1" t="s">
        <v>124</v>
      </c>
      <c r="J1748" s="1" t="s">
        <v>125</v>
      </c>
    </row>
    <row r="1749" spans="1:10" x14ac:dyDescent="0.25">
      <c r="A1749" s="1" t="s">
        <v>185</v>
      </c>
      <c r="B1749" s="1">
        <v>175.80350000000001</v>
      </c>
      <c r="C1749" s="1" t="s">
        <v>147</v>
      </c>
      <c r="D1749" s="1" t="s">
        <v>131</v>
      </c>
      <c r="E1749" s="1" t="s">
        <v>121</v>
      </c>
      <c r="F1749" s="1" t="s">
        <v>52</v>
      </c>
      <c r="G1749" s="1" t="s">
        <v>122</v>
      </c>
      <c r="H1749" s="1" t="s">
        <v>123</v>
      </c>
      <c r="I1749" s="1" t="s">
        <v>124</v>
      </c>
      <c r="J1749" s="1" t="s">
        <v>125</v>
      </c>
    </row>
    <row r="1750" spans="1:10" x14ac:dyDescent="0.25">
      <c r="A1750" s="1" t="s">
        <v>195</v>
      </c>
      <c r="B1750" s="1">
        <v>177.45439999999999</v>
      </c>
      <c r="C1750" s="1" t="s">
        <v>147</v>
      </c>
      <c r="D1750" s="1" t="s">
        <v>138</v>
      </c>
      <c r="E1750" s="1" t="s">
        <v>121</v>
      </c>
      <c r="F1750" s="1" t="s">
        <v>87</v>
      </c>
      <c r="G1750" s="1" t="s">
        <v>122</v>
      </c>
      <c r="H1750" s="1" t="s">
        <v>123</v>
      </c>
      <c r="I1750" s="1" t="s">
        <v>124</v>
      </c>
      <c r="J1750" s="1" t="s">
        <v>125</v>
      </c>
    </row>
    <row r="1751" spans="1:10" x14ac:dyDescent="0.25">
      <c r="A1751" s="1" t="s">
        <v>192</v>
      </c>
      <c r="B1751" s="1">
        <v>182.10300000000001</v>
      </c>
      <c r="C1751" s="1" t="s">
        <v>147</v>
      </c>
      <c r="D1751" s="1" t="s">
        <v>138</v>
      </c>
      <c r="E1751" s="1" t="s">
        <v>121</v>
      </c>
      <c r="F1751" s="1" t="s">
        <v>87</v>
      </c>
      <c r="G1751" s="1" t="s">
        <v>122</v>
      </c>
      <c r="H1751" s="1" t="s">
        <v>123</v>
      </c>
      <c r="I1751" s="1" t="s">
        <v>124</v>
      </c>
      <c r="J1751" s="1" t="s">
        <v>125</v>
      </c>
    </row>
    <row r="1752" spans="1:10" x14ac:dyDescent="0.25">
      <c r="A1752" s="1" t="s">
        <v>195</v>
      </c>
      <c r="B1752" s="1">
        <v>188.24690000000001</v>
      </c>
      <c r="C1752" s="1" t="s">
        <v>145</v>
      </c>
      <c r="D1752" s="1" t="s">
        <v>162</v>
      </c>
      <c r="E1752" s="1" t="s">
        <v>121</v>
      </c>
      <c r="F1752" s="1" t="s">
        <v>47</v>
      </c>
      <c r="G1752" s="1" t="s">
        <v>122</v>
      </c>
      <c r="H1752" s="1" t="s">
        <v>123</v>
      </c>
      <c r="I1752" s="1" t="s">
        <v>124</v>
      </c>
      <c r="J1752" s="1" t="s">
        <v>125</v>
      </c>
    </row>
    <row r="1753" spans="1:10" x14ac:dyDescent="0.25">
      <c r="A1753" s="1" t="s">
        <v>192</v>
      </c>
      <c r="B1753" s="1">
        <v>193.17830000000001</v>
      </c>
      <c r="C1753" s="1" t="s">
        <v>145</v>
      </c>
      <c r="D1753" s="1" t="s">
        <v>162</v>
      </c>
      <c r="E1753" s="1" t="s">
        <v>121</v>
      </c>
      <c r="F1753" s="1" t="s">
        <v>47</v>
      </c>
      <c r="G1753" s="1" t="s">
        <v>122</v>
      </c>
      <c r="H1753" s="1" t="s">
        <v>123</v>
      </c>
      <c r="I1753" s="1" t="s">
        <v>124</v>
      </c>
      <c r="J1753" s="1" t="s">
        <v>125</v>
      </c>
    </row>
    <row r="1754" spans="1:10" x14ac:dyDescent="0.25">
      <c r="A1754" s="1" t="s">
        <v>195</v>
      </c>
      <c r="B1754" s="1">
        <v>196.13380000000001</v>
      </c>
      <c r="C1754" s="1" t="s">
        <v>139</v>
      </c>
      <c r="D1754" s="1" t="s">
        <v>131</v>
      </c>
      <c r="E1754" s="1" t="s">
        <v>121</v>
      </c>
      <c r="F1754" s="1" t="s">
        <v>52</v>
      </c>
      <c r="G1754" s="1" t="s">
        <v>122</v>
      </c>
      <c r="H1754" s="1" t="s">
        <v>123</v>
      </c>
      <c r="I1754" s="1" t="s">
        <v>124</v>
      </c>
      <c r="J1754" s="1" t="s">
        <v>125</v>
      </c>
    </row>
    <row r="1755" spans="1:10" x14ac:dyDescent="0.25">
      <c r="A1755" s="1" t="s">
        <v>192</v>
      </c>
      <c r="B1755" s="1">
        <v>201.27180000000001</v>
      </c>
      <c r="C1755" s="1" t="s">
        <v>139</v>
      </c>
      <c r="D1755" s="1" t="s">
        <v>131</v>
      </c>
      <c r="E1755" s="1" t="s">
        <v>121</v>
      </c>
      <c r="F1755" s="1" t="s">
        <v>52</v>
      </c>
      <c r="G1755" s="1" t="s">
        <v>122</v>
      </c>
      <c r="H1755" s="1" t="s">
        <v>123</v>
      </c>
      <c r="I1755" s="1" t="s">
        <v>124</v>
      </c>
      <c r="J1755" s="1" t="s">
        <v>125</v>
      </c>
    </row>
    <row r="1756" spans="1:10" x14ac:dyDescent="0.25">
      <c r="A1756" s="1" t="s">
        <v>195</v>
      </c>
      <c r="B1756" s="1">
        <v>218.3623</v>
      </c>
      <c r="C1756" s="1" t="s">
        <v>146</v>
      </c>
      <c r="D1756" s="1" t="s">
        <v>162</v>
      </c>
      <c r="E1756" s="1" t="s">
        <v>121</v>
      </c>
      <c r="F1756" s="1" t="s">
        <v>47</v>
      </c>
      <c r="G1756" s="1" t="s">
        <v>122</v>
      </c>
      <c r="H1756" s="1" t="s">
        <v>123</v>
      </c>
      <c r="I1756" s="1" t="s">
        <v>124</v>
      </c>
      <c r="J1756" s="1" t="s">
        <v>125</v>
      </c>
    </row>
    <row r="1757" spans="1:10" x14ac:dyDescent="0.25">
      <c r="A1757" s="1" t="s">
        <v>192</v>
      </c>
      <c r="B1757" s="1">
        <v>224.08260000000001</v>
      </c>
      <c r="C1757" s="1" t="s">
        <v>146</v>
      </c>
      <c r="D1757" s="1" t="s">
        <v>162</v>
      </c>
      <c r="E1757" s="1" t="s">
        <v>121</v>
      </c>
      <c r="F1757" s="1" t="s">
        <v>47</v>
      </c>
      <c r="G1757" s="1" t="s">
        <v>122</v>
      </c>
      <c r="H1757" s="1" t="s">
        <v>123</v>
      </c>
      <c r="I1757" s="1" t="s">
        <v>124</v>
      </c>
      <c r="J1757" s="1" t="s">
        <v>125</v>
      </c>
    </row>
    <row r="1758" spans="1:10" x14ac:dyDescent="0.25">
      <c r="A1758" s="1" t="s">
        <v>195</v>
      </c>
      <c r="B1758" s="1">
        <v>224.89670000000001</v>
      </c>
      <c r="C1758" s="1" t="s">
        <v>130</v>
      </c>
      <c r="D1758" s="1" t="s">
        <v>162</v>
      </c>
      <c r="E1758" s="1" t="s">
        <v>121</v>
      </c>
      <c r="F1758" s="1" t="s">
        <v>47</v>
      </c>
      <c r="G1758" s="1" t="s">
        <v>122</v>
      </c>
      <c r="H1758" s="1" t="s">
        <v>123</v>
      </c>
      <c r="I1758" s="1" t="s">
        <v>124</v>
      </c>
      <c r="J1758" s="1" t="s">
        <v>125</v>
      </c>
    </row>
    <row r="1759" spans="1:10" x14ac:dyDescent="0.25">
      <c r="A1759" s="1" t="s">
        <v>195</v>
      </c>
      <c r="B1759" s="1">
        <v>224.89670000000001</v>
      </c>
      <c r="C1759" s="1" t="s">
        <v>155</v>
      </c>
      <c r="D1759" s="1" t="s">
        <v>162</v>
      </c>
      <c r="E1759" s="1" t="s">
        <v>121</v>
      </c>
      <c r="F1759" s="1" t="s">
        <v>47</v>
      </c>
      <c r="G1759" s="1" t="s">
        <v>122</v>
      </c>
      <c r="H1759" s="1" t="s">
        <v>123</v>
      </c>
      <c r="I1759" s="1" t="s">
        <v>124</v>
      </c>
      <c r="J1759" s="1" t="s">
        <v>125</v>
      </c>
    </row>
    <row r="1760" spans="1:10" x14ac:dyDescent="0.25">
      <c r="A1760" s="1" t="s">
        <v>195</v>
      </c>
      <c r="B1760" s="1">
        <v>225.9171</v>
      </c>
      <c r="C1760" s="1" t="s">
        <v>165</v>
      </c>
      <c r="D1760" s="1" t="s">
        <v>162</v>
      </c>
      <c r="E1760" s="1" t="s">
        <v>121</v>
      </c>
      <c r="F1760" s="1" t="s">
        <v>47</v>
      </c>
      <c r="G1760" s="1" t="s">
        <v>122</v>
      </c>
      <c r="H1760" s="1" t="s">
        <v>123</v>
      </c>
      <c r="I1760" s="1" t="s">
        <v>124</v>
      </c>
      <c r="J1760" s="1" t="s">
        <v>125</v>
      </c>
    </row>
    <row r="1761" spans="1:10" x14ac:dyDescent="0.25">
      <c r="A1761" s="1" t="s">
        <v>192</v>
      </c>
      <c r="B1761" s="1">
        <v>230.78809999999999</v>
      </c>
      <c r="C1761" s="1" t="s">
        <v>130</v>
      </c>
      <c r="D1761" s="1" t="s">
        <v>162</v>
      </c>
      <c r="E1761" s="1" t="s">
        <v>121</v>
      </c>
      <c r="F1761" s="1" t="s">
        <v>47</v>
      </c>
      <c r="G1761" s="1" t="s">
        <v>122</v>
      </c>
      <c r="H1761" s="1" t="s">
        <v>123</v>
      </c>
      <c r="I1761" s="1" t="s">
        <v>124</v>
      </c>
      <c r="J1761" s="1" t="s">
        <v>125</v>
      </c>
    </row>
    <row r="1762" spans="1:10" x14ac:dyDescent="0.25">
      <c r="A1762" s="1" t="s">
        <v>192</v>
      </c>
      <c r="B1762" s="1">
        <v>230.78809999999999</v>
      </c>
      <c r="C1762" s="1" t="s">
        <v>155</v>
      </c>
      <c r="D1762" s="1" t="s">
        <v>162</v>
      </c>
      <c r="E1762" s="1" t="s">
        <v>121</v>
      </c>
      <c r="F1762" s="1" t="s">
        <v>47</v>
      </c>
      <c r="G1762" s="1" t="s">
        <v>122</v>
      </c>
      <c r="H1762" s="1" t="s">
        <v>123</v>
      </c>
      <c r="I1762" s="1" t="s">
        <v>124</v>
      </c>
      <c r="J1762" s="1" t="s">
        <v>125</v>
      </c>
    </row>
    <row r="1763" spans="1:10" x14ac:dyDescent="0.25">
      <c r="A1763" s="1" t="s">
        <v>192</v>
      </c>
      <c r="B1763" s="1">
        <v>231.83529999999999</v>
      </c>
      <c r="C1763" s="1" t="s">
        <v>165</v>
      </c>
      <c r="D1763" s="1" t="s">
        <v>162</v>
      </c>
      <c r="E1763" s="1" t="s">
        <v>121</v>
      </c>
      <c r="F1763" s="1" t="s">
        <v>47</v>
      </c>
      <c r="G1763" s="1" t="s">
        <v>122</v>
      </c>
      <c r="H1763" s="1" t="s">
        <v>123</v>
      </c>
      <c r="I1763" s="1" t="s">
        <v>124</v>
      </c>
      <c r="J1763" s="1" t="s">
        <v>125</v>
      </c>
    </row>
    <row r="1764" spans="1:10" x14ac:dyDescent="0.25">
      <c r="A1764" s="1" t="s">
        <v>195</v>
      </c>
      <c r="B1764" s="1">
        <v>255.07769999999999</v>
      </c>
      <c r="C1764" s="1" t="s">
        <v>147</v>
      </c>
      <c r="D1764" s="1" t="s">
        <v>131</v>
      </c>
      <c r="E1764" s="1" t="s">
        <v>121</v>
      </c>
      <c r="F1764" s="1" t="s">
        <v>52</v>
      </c>
      <c r="G1764" s="1" t="s">
        <v>122</v>
      </c>
      <c r="H1764" s="1" t="s">
        <v>123</v>
      </c>
      <c r="I1764" s="1" t="s">
        <v>124</v>
      </c>
      <c r="J1764" s="1" t="s">
        <v>125</v>
      </c>
    </row>
    <row r="1765" spans="1:10" x14ac:dyDescent="0.25">
      <c r="A1765" s="1" t="s">
        <v>192</v>
      </c>
      <c r="B1765" s="1">
        <v>261.75979999999998</v>
      </c>
      <c r="C1765" s="1" t="s">
        <v>147</v>
      </c>
      <c r="D1765" s="1" t="s">
        <v>131</v>
      </c>
      <c r="E1765" s="1" t="s">
        <v>121</v>
      </c>
      <c r="F1765" s="1" t="s">
        <v>52</v>
      </c>
      <c r="G1765" s="1" t="s">
        <v>122</v>
      </c>
      <c r="H1765" s="1" t="s">
        <v>123</v>
      </c>
      <c r="I1765" s="1" t="s">
        <v>124</v>
      </c>
      <c r="J1765" s="1" t="s">
        <v>125</v>
      </c>
    </row>
    <row r="1766" spans="1:10" x14ac:dyDescent="0.25">
      <c r="A1766" s="1" t="s">
        <v>189</v>
      </c>
      <c r="B1766" s="1">
        <v>696.75369999999998</v>
      </c>
      <c r="C1766" s="1" t="s">
        <v>144</v>
      </c>
      <c r="D1766" s="1" t="s">
        <v>142</v>
      </c>
      <c r="E1766" s="1" t="s">
        <v>121</v>
      </c>
      <c r="F1766" s="1" t="s">
        <v>45</v>
      </c>
      <c r="G1766" s="1" t="s">
        <v>122</v>
      </c>
      <c r="H1766" s="1" t="s">
        <v>123</v>
      </c>
      <c r="I1766" s="1" t="s">
        <v>124</v>
      </c>
      <c r="J1766" s="1" t="s">
        <v>125</v>
      </c>
    </row>
    <row r="1767" spans="1:10" x14ac:dyDescent="0.25">
      <c r="A1767" s="1" t="s">
        <v>189</v>
      </c>
      <c r="B1767" s="1">
        <v>728.42439999999999</v>
      </c>
      <c r="C1767" s="1" t="s">
        <v>149</v>
      </c>
      <c r="D1767" s="1" t="s">
        <v>142</v>
      </c>
      <c r="E1767" s="1" t="s">
        <v>121</v>
      </c>
      <c r="F1767" s="1" t="s">
        <v>45</v>
      </c>
      <c r="G1767" s="1" t="s">
        <v>122</v>
      </c>
      <c r="H1767" s="1" t="s">
        <v>123</v>
      </c>
      <c r="I1767" s="1" t="s">
        <v>124</v>
      </c>
      <c r="J1767" s="1" t="s">
        <v>125</v>
      </c>
    </row>
    <row r="1768" spans="1:10" x14ac:dyDescent="0.25">
      <c r="A1768" s="1" t="s">
        <v>194</v>
      </c>
      <c r="B1768" s="1">
        <v>748.22</v>
      </c>
      <c r="C1768" s="1" t="s">
        <v>144</v>
      </c>
      <c r="D1768" s="1" t="s">
        <v>142</v>
      </c>
      <c r="E1768" s="1" t="s">
        <v>121</v>
      </c>
      <c r="F1768" s="1" t="s">
        <v>45</v>
      </c>
      <c r="G1768" s="1" t="s">
        <v>122</v>
      </c>
      <c r="H1768" s="1" t="s">
        <v>123</v>
      </c>
      <c r="I1768" s="1" t="s">
        <v>124</v>
      </c>
      <c r="J1768" s="1" t="s">
        <v>125</v>
      </c>
    </row>
    <row r="1769" spans="1:10" x14ac:dyDescent="0.25">
      <c r="A1769" s="1" t="s">
        <v>189</v>
      </c>
      <c r="B1769" s="1">
        <v>766.76250000000005</v>
      </c>
      <c r="C1769" s="1" t="s">
        <v>143</v>
      </c>
      <c r="D1769" s="1" t="s">
        <v>138</v>
      </c>
      <c r="E1769" s="1" t="s">
        <v>121</v>
      </c>
      <c r="F1769" s="1" t="s">
        <v>87</v>
      </c>
      <c r="G1769" s="1" t="s">
        <v>122</v>
      </c>
      <c r="H1769" s="1" t="s">
        <v>123</v>
      </c>
      <c r="I1769" s="1" t="s">
        <v>124</v>
      </c>
      <c r="J1769" s="1" t="s">
        <v>125</v>
      </c>
    </row>
    <row r="1770" spans="1:10" x14ac:dyDescent="0.25">
      <c r="A1770" s="1" t="s">
        <v>189</v>
      </c>
      <c r="B1770" s="1">
        <v>766.76250000000005</v>
      </c>
      <c r="C1770" s="1" t="s">
        <v>156</v>
      </c>
      <c r="D1770" s="1" t="s">
        <v>138</v>
      </c>
      <c r="E1770" s="1" t="s">
        <v>121</v>
      </c>
      <c r="F1770" s="1" t="s">
        <v>87</v>
      </c>
      <c r="G1770" s="1" t="s">
        <v>122</v>
      </c>
      <c r="H1770" s="1" t="s">
        <v>123</v>
      </c>
      <c r="I1770" s="1" t="s">
        <v>124</v>
      </c>
      <c r="J1770" s="1" t="s">
        <v>125</v>
      </c>
    </row>
    <row r="1771" spans="1:10" x14ac:dyDescent="0.25">
      <c r="A1771" s="1" t="s">
        <v>189</v>
      </c>
      <c r="B1771" s="1">
        <v>766.76250000000005</v>
      </c>
      <c r="C1771" s="1" t="s">
        <v>145</v>
      </c>
      <c r="D1771" s="1" t="s">
        <v>138</v>
      </c>
      <c r="E1771" s="1" t="s">
        <v>121</v>
      </c>
      <c r="F1771" s="1" t="s">
        <v>87</v>
      </c>
      <c r="G1771" s="1" t="s">
        <v>122</v>
      </c>
      <c r="H1771" s="1" t="s">
        <v>123</v>
      </c>
      <c r="I1771" s="1" t="s">
        <v>124</v>
      </c>
      <c r="J1771" s="1" t="s">
        <v>125</v>
      </c>
    </row>
    <row r="1772" spans="1:10" x14ac:dyDescent="0.25">
      <c r="A1772" s="1" t="s">
        <v>189</v>
      </c>
      <c r="B1772" s="1">
        <v>766.76250000000005</v>
      </c>
      <c r="C1772" s="1" t="s">
        <v>144</v>
      </c>
      <c r="D1772" s="1" t="s">
        <v>138</v>
      </c>
      <c r="E1772" s="1" t="s">
        <v>121</v>
      </c>
      <c r="F1772" s="1" t="s">
        <v>87</v>
      </c>
      <c r="G1772" s="1" t="s">
        <v>122</v>
      </c>
      <c r="H1772" s="1" t="s">
        <v>123</v>
      </c>
      <c r="I1772" s="1" t="s">
        <v>124</v>
      </c>
      <c r="J1772" s="1" t="s">
        <v>125</v>
      </c>
    </row>
    <row r="1773" spans="1:10" x14ac:dyDescent="0.25">
      <c r="A1773" s="1" t="s">
        <v>189</v>
      </c>
      <c r="B1773" s="1">
        <v>766.76250000000005</v>
      </c>
      <c r="C1773" s="1" t="s">
        <v>140</v>
      </c>
      <c r="D1773" s="1" t="s">
        <v>138</v>
      </c>
      <c r="E1773" s="1" t="s">
        <v>121</v>
      </c>
      <c r="F1773" s="1" t="s">
        <v>87</v>
      </c>
      <c r="G1773" s="1" t="s">
        <v>122</v>
      </c>
      <c r="H1773" s="1" t="s">
        <v>123</v>
      </c>
      <c r="I1773" s="1" t="s">
        <v>124</v>
      </c>
      <c r="J1773" s="1" t="s">
        <v>125</v>
      </c>
    </row>
    <row r="1774" spans="1:10" x14ac:dyDescent="0.25">
      <c r="A1774" s="1" t="s">
        <v>189</v>
      </c>
      <c r="B1774" s="1">
        <v>767.7876</v>
      </c>
      <c r="C1774" s="1" t="s">
        <v>176</v>
      </c>
      <c r="D1774" s="1" t="s">
        <v>142</v>
      </c>
      <c r="E1774" s="1" t="s">
        <v>121</v>
      </c>
      <c r="F1774" s="1" t="s">
        <v>45</v>
      </c>
      <c r="G1774" s="1" t="s">
        <v>122</v>
      </c>
      <c r="H1774" s="1" t="s">
        <v>123</v>
      </c>
      <c r="I1774" s="1" t="s">
        <v>124</v>
      </c>
      <c r="J1774" s="1" t="s">
        <v>125</v>
      </c>
    </row>
    <row r="1775" spans="1:10" x14ac:dyDescent="0.25">
      <c r="A1775" s="1" t="s">
        <v>189</v>
      </c>
      <c r="B1775" s="1">
        <v>768.42939999999999</v>
      </c>
      <c r="C1775" s="1" t="s">
        <v>158</v>
      </c>
      <c r="D1775" s="1" t="s">
        <v>142</v>
      </c>
      <c r="E1775" s="1" t="s">
        <v>121</v>
      </c>
      <c r="F1775" s="1" t="s">
        <v>45</v>
      </c>
      <c r="G1775" s="1" t="s">
        <v>122</v>
      </c>
      <c r="H1775" s="1" t="s">
        <v>123</v>
      </c>
      <c r="I1775" s="1" t="s">
        <v>124</v>
      </c>
      <c r="J1775" s="1" t="s">
        <v>125</v>
      </c>
    </row>
    <row r="1776" spans="1:10" x14ac:dyDescent="0.25">
      <c r="A1776" s="1" t="s">
        <v>189</v>
      </c>
      <c r="B1776" s="1">
        <v>768.42939999999999</v>
      </c>
      <c r="C1776" s="1" t="s">
        <v>119</v>
      </c>
      <c r="D1776" s="1" t="s">
        <v>142</v>
      </c>
      <c r="E1776" s="1" t="s">
        <v>121</v>
      </c>
      <c r="F1776" s="1" t="s">
        <v>45</v>
      </c>
      <c r="G1776" s="1" t="s">
        <v>122</v>
      </c>
      <c r="H1776" s="1" t="s">
        <v>123</v>
      </c>
      <c r="I1776" s="1" t="s">
        <v>124</v>
      </c>
      <c r="J1776" s="1" t="s">
        <v>125</v>
      </c>
    </row>
    <row r="1777" spans="1:10" x14ac:dyDescent="0.25">
      <c r="A1777" s="1" t="s">
        <v>194</v>
      </c>
      <c r="B1777" s="1">
        <v>782.23</v>
      </c>
      <c r="C1777" s="1" t="s">
        <v>149</v>
      </c>
      <c r="D1777" s="1" t="s">
        <v>142</v>
      </c>
      <c r="E1777" s="1" t="s">
        <v>121</v>
      </c>
      <c r="F1777" s="1" t="s">
        <v>45</v>
      </c>
      <c r="G1777" s="1" t="s">
        <v>122</v>
      </c>
      <c r="H1777" s="1" t="s">
        <v>123</v>
      </c>
      <c r="I1777" s="1" t="s">
        <v>124</v>
      </c>
      <c r="J1777" s="1" t="s">
        <v>125</v>
      </c>
    </row>
    <row r="1778" spans="1:10" x14ac:dyDescent="0.25">
      <c r="A1778" s="1" t="s">
        <v>189</v>
      </c>
      <c r="B1778" s="1">
        <v>786.93169999999998</v>
      </c>
      <c r="C1778" s="1" t="s">
        <v>157</v>
      </c>
      <c r="D1778" s="1" t="s">
        <v>142</v>
      </c>
      <c r="E1778" s="1" t="s">
        <v>121</v>
      </c>
      <c r="F1778" s="1" t="s">
        <v>45</v>
      </c>
      <c r="G1778" s="1" t="s">
        <v>122</v>
      </c>
      <c r="H1778" s="1" t="s">
        <v>123</v>
      </c>
      <c r="I1778" s="1" t="s">
        <v>124</v>
      </c>
      <c r="J1778" s="1" t="s">
        <v>125</v>
      </c>
    </row>
    <row r="1779" spans="1:10" x14ac:dyDescent="0.25">
      <c r="A1779" s="1" t="s">
        <v>189</v>
      </c>
      <c r="B1779" s="1">
        <v>801.60019999999997</v>
      </c>
      <c r="C1779" s="1" t="s">
        <v>155</v>
      </c>
      <c r="D1779" s="1" t="s">
        <v>142</v>
      </c>
      <c r="E1779" s="1" t="s">
        <v>121</v>
      </c>
      <c r="F1779" s="1" t="s">
        <v>45</v>
      </c>
      <c r="G1779" s="1" t="s">
        <v>122</v>
      </c>
      <c r="H1779" s="1" t="s">
        <v>123</v>
      </c>
      <c r="I1779" s="1" t="s">
        <v>124</v>
      </c>
      <c r="J1779" s="1" t="s">
        <v>125</v>
      </c>
    </row>
    <row r="1780" spans="1:10" x14ac:dyDescent="0.25">
      <c r="A1780" s="1" t="s">
        <v>189</v>
      </c>
      <c r="B1780" s="1">
        <v>808.43439999999998</v>
      </c>
      <c r="C1780" s="1" t="s">
        <v>172</v>
      </c>
      <c r="D1780" s="1" t="s">
        <v>142</v>
      </c>
      <c r="E1780" s="1" t="s">
        <v>121</v>
      </c>
      <c r="F1780" s="1" t="s">
        <v>45</v>
      </c>
      <c r="G1780" s="1" t="s">
        <v>122</v>
      </c>
      <c r="H1780" s="1" t="s">
        <v>123</v>
      </c>
      <c r="I1780" s="1" t="s">
        <v>124</v>
      </c>
      <c r="J1780" s="1" t="s">
        <v>125</v>
      </c>
    </row>
    <row r="1781" spans="1:10" x14ac:dyDescent="0.25">
      <c r="A1781" s="1" t="s">
        <v>189</v>
      </c>
      <c r="B1781" s="1">
        <v>817.60220000000004</v>
      </c>
      <c r="C1781" s="1" t="s">
        <v>154</v>
      </c>
      <c r="D1781" s="1" t="s">
        <v>142</v>
      </c>
      <c r="E1781" s="1" t="s">
        <v>121</v>
      </c>
      <c r="F1781" s="1" t="s">
        <v>45</v>
      </c>
      <c r="G1781" s="1" t="s">
        <v>122</v>
      </c>
      <c r="H1781" s="1" t="s">
        <v>123</v>
      </c>
      <c r="I1781" s="1" t="s">
        <v>124</v>
      </c>
      <c r="J1781" s="1" t="s">
        <v>125</v>
      </c>
    </row>
    <row r="1782" spans="1:10" x14ac:dyDescent="0.25">
      <c r="A1782" s="1" t="s">
        <v>189</v>
      </c>
      <c r="B1782" s="1">
        <v>817.60220000000004</v>
      </c>
      <c r="C1782" s="1" t="s">
        <v>169</v>
      </c>
      <c r="D1782" s="1" t="s">
        <v>142</v>
      </c>
      <c r="E1782" s="1" t="s">
        <v>121</v>
      </c>
      <c r="F1782" s="1" t="s">
        <v>45</v>
      </c>
      <c r="G1782" s="1" t="s">
        <v>122</v>
      </c>
      <c r="H1782" s="1" t="s">
        <v>123</v>
      </c>
      <c r="I1782" s="1" t="s">
        <v>124</v>
      </c>
      <c r="J1782" s="1" t="s">
        <v>125</v>
      </c>
    </row>
    <row r="1783" spans="1:10" x14ac:dyDescent="0.25">
      <c r="A1783" s="1" t="s">
        <v>194</v>
      </c>
      <c r="B1783" s="1">
        <v>823.4</v>
      </c>
      <c r="C1783" s="1" t="s">
        <v>143</v>
      </c>
      <c r="D1783" s="1" t="s">
        <v>138</v>
      </c>
      <c r="E1783" s="1" t="s">
        <v>121</v>
      </c>
      <c r="F1783" s="1" t="s">
        <v>87</v>
      </c>
      <c r="G1783" s="1" t="s">
        <v>122</v>
      </c>
      <c r="H1783" s="1" t="s">
        <v>123</v>
      </c>
      <c r="I1783" s="1" t="s">
        <v>124</v>
      </c>
      <c r="J1783" s="1" t="s">
        <v>125</v>
      </c>
    </row>
    <row r="1784" spans="1:10" x14ac:dyDescent="0.25">
      <c r="A1784" s="1" t="s">
        <v>194</v>
      </c>
      <c r="B1784" s="1">
        <v>823.4</v>
      </c>
      <c r="C1784" s="1" t="s">
        <v>156</v>
      </c>
      <c r="D1784" s="1" t="s">
        <v>138</v>
      </c>
      <c r="E1784" s="1" t="s">
        <v>121</v>
      </c>
      <c r="F1784" s="1" t="s">
        <v>87</v>
      </c>
      <c r="G1784" s="1" t="s">
        <v>122</v>
      </c>
      <c r="H1784" s="1" t="s">
        <v>123</v>
      </c>
      <c r="I1784" s="1" t="s">
        <v>124</v>
      </c>
      <c r="J1784" s="1" t="s">
        <v>125</v>
      </c>
    </row>
    <row r="1785" spans="1:10" x14ac:dyDescent="0.25">
      <c r="A1785" s="1" t="s">
        <v>194</v>
      </c>
      <c r="B1785" s="1">
        <v>823.4</v>
      </c>
      <c r="C1785" s="1" t="s">
        <v>145</v>
      </c>
      <c r="D1785" s="1" t="s">
        <v>138</v>
      </c>
      <c r="E1785" s="1" t="s">
        <v>121</v>
      </c>
      <c r="F1785" s="1" t="s">
        <v>87</v>
      </c>
      <c r="G1785" s="1" t="s">
        <v>122</v>
      </c>
      <c r="H1785" s="1" t="s">
        <v>123</v>
      </c>
      <c r="I1785" s="1" t="s">
        <v>124</v>
      </c>
      <c r="J1785" s="1" t="s">
        <v>125</v>
      </c>
    </row>
    <row r="1786" spans="1:10" x14ac:dyDescent="0.25">
      <c r="A1786" s="1" t="s">
        <v>194</v>
      </c>
      <c r="B1786" s="1">
        <v>823.4</v>
      </c>
      <c r="C1786" s="1" t="s">
        <v>144</v>
      </c>
      <c r="D1786" s="1" t="s">
        <v>138</v>
      </c>
      <c r="E1786" s="1" t="s">
        <v>121</v>
      </c>
      <c r="F1786" s="1" t="s">
        <v>87</v>
      </c>
      <c r="G1786" s="1" t="s">
        <v>122</v>
      </c>
      <c r="H1786" s="1" t="s">
        <v>123</v>
      </c>
      <c r="I1786" s="1" t="s">
        <v>124</v>
      </c>
      <c r="J1786" s="1" t="s">
        <v>125</v>
      </c>
    </row>
    <row r="1787" spans="1:10" x14ac:dyDescent="0.25">
      <c r="A1787" s="1" t="s">
        <v>194</v>
      </c>
      <c r="B1787" s="1">
        <v>823.4</v>
      </c>
      <c r="C1787" s="1" t="s">
        <v>140</v>
      </c>
      <c r="D1787" s="1" t="s">
        <v>138</v>
      </c>
      <c r="E1787" s="1" t="s">
        <v>121</v>
      </c>
      <c r="F1787" s="1" t="s">
        <v>87</v>
      </c>
      <c r="G1787" s="1" t="s">
        <v>122</v>
      </c>
      <c r="H1787" s="1" t="s">
        <v>123</v>
      </c>
      <c r="I1787" s="1" t="s">
        <v>124</v>
      </c>
      <c r="J1787" s="1" t="s">
        <v>125</v>
      </c>
    </row>
    <row r="1788" spans="1:10" x14ac:dyDescent="0.25">
      <c r="A1788" s="1" t="s">
        <v>194</v>
      </c>
      <c r="B1788" s="1">
        <v>824.50080000000003</v>
      </c>
      <c r="C1788" s="1" t="s">
        <v>176</v>
      </c>
      <c r="D1788" s="1" t="s">
        <v>142</v>
      </c>
      <c r="E1788" s="1" t="s">
        <v>121</v>
      </c>
      <c r="F1788" s="1" t="s">
        <v>45</v>
      </c>
      <c r="G1788" s="1" t="s">
        <v>122</v>
      </c>
      <c r="H1788" s="1" t="s">
        <v>123</v>
      </c>
      <c r="I1788" s="1" t="s">
        <v>124</v>
      </c>
      <c r="J1788" s="1" t="s">
        <v>125</v>
      </c>
    </row>
    <row r="1789" spans="1:10" x14ac:dyDescent="0.25">
      <c r="A1789" s="1" t="s">
        <v>194</v>
      </c>
      <c r="B1789" s="1">
        <v>825.19</v>
      </c>
      <c r="C1789" s="1" t="s">
        <v>158</v>
      </c>
      <c r="D1789" s="1" t="s">
        <v>142</v>
      </c>
      <c r="E1789" s="1" t="s">
        <v>121</v>
      </c>
      <c r="F1789" s="1" t="s">
        <v>45</v>
      </c>
      <c r="G1789" s="1" t="s">
        <v>122</v>
      </c>
      <c r="H1789" s="1" t="s">
        <v>123</v>
      </c>
      <c r="I1789" s="1" t="s">
        <v>124</v>
      </c>
      <c r="J1789" s="1" t="s">
        <v>125</v>
      </c>
    </row>
    <row r="1790" spans="1:10" x14ac:dyDescent="0.25">
      <c r="A1790" s="1" t="s">
        <v>194</v>
      </c>
      <c r="B1790" s="1">
        <v>825.19</v>
      </c>
      <c r="C1790" s="1" t="s">
        <v>119</v>
      </c>
      <c r="D1790" s="1" t="s">
        <v>142</v>
      </c>
      <c r="E1790" s="1" t="s">
        <v>121</v>
      </c>
      <c r="F1790" s="1" t="s">
        <v>45</v>
      </c>
      <c r="G1790" s="1" t="s">
        <v>122</v>
      </c>
      <c r="H1790" s="1" t="s">
        <v>123</v>
      </c>
      <c r="I1790" s="1" t="s">
        <v>124</v>
      </c>
      <c r="J1790" s="1" t="s">
        <v>125</v>
      </c>
    </row>
    <row r="1791" spans="1:10" x14ac:dyDescent="0.25">
      <c r="A1791" s="1" t="s">
        <v>189</v>
      </c>
      <c r="B1791" s="1">
        <v>835.10440000000006</v>
      </c>
      <c r="C1791" s="1" t="s">
        <v>180</v>
      </c>
      <c r="D1791" s="1" t="s">
        <v>142</v>
      </c>
      <c r="E1791" s="1" t="s">
        <v>121</v>
      </c>
      <c r="F1791" s="1" t="s">
        <v>45</v>
      </c>
      <c r="G1791" s="1" t="s">
        <v>122</v>
      </c>
      <c r="H1791" s="1" t="s">
        <v>123</v>
      </c>
      <c r="I1791" s="1" t="s">
        <v>124</v>
      </c>
      <c r="J1791" s="1" t="s">
        <v>125</v>
      </c>
    </row>
    <row r="1792" spans="1:10" x14ac:dyDescent="0.25">
      <c r="A1792" s="1" t="s">
        <v>189</v>
      </c>
      <c r="B1792" s="1">
        <v>835.10440000000006</v>
      </c>
      <c r="C1792" s="1" t="s">
        <v>136</v>
      </c>
      <c r="D1792" s="1" t="s">
        <v>142</v>
      </c>
      <c r="E1792" s="1" t="s">
        <v>121</v>
      </c>
      <c r="F1792" s="1" t="s">
        <v>45</v>
      </c>
      <c r="G1792" s="1" t="s">
        <v>122</v>
      </c>
      <c r="H1792" s="1" t="s">
        <v>123</v>
      </c>
      <c r="I1792" s="1" t="s">
        <v>124</v>
      </c>
      <c r="J1792" s="1" t="s">
        <v>125</v>
      </c>
    </row>
    <row r="1793" spans="1:10" x14ac:dyDescent="0.25">
      <c r="A1793" s="1" t="s">
        <v>189</v>
      </c>
      <c r="B1793" s="1">
        <v>835.65440000000001</v>
      </c>
      <c r="C1793" s="1" t="s">
        <v>165</v>
      </c>
      <c r="D1793" s="1" t="s">
        <v>142</v>
      </c>
      <c r="E1793" s="1" t="s">
        <v>121</v>
      </c>
      <c r="F1793" s="1" t="s">
        <v>45</v>
      </c>
      <c r="G1793" s="1" t="s">
        <v>122</v>
      </c>
      <c r="H1793" s="1" t="s">
        <v>123</v>
      </c>
      <c r="I1793" s="1" t="s">
        <v>124</v>
      </c>
      <c r="J1793" s="1" t="s">
        <v>125</v>
      </c>
    </row>
    <row r="1794" spans="1:10" x14ac:dyDescent="0.25">
      <c r="A1794" s="1" t="s">
        <v>189</v>
      </c>
      <c r="B1794" s="1">
        <v>842.61360000000002</v>
      </c>
      <c r="C1794" s="1" t="s">
        <v>153</v>
      </c>
      <c r="D1794" s="1" t="s">
        <v>142</v>
      </c>
      <c r="E1794" s="1" t="s">
        <v>121</v>
      </c>
      <c r="F1794" s="1" t="s">
        <v>45</v>
      </c>
      <c r="G1794" s="1" t="s">
        <v>122</v>
      </c>
      <c r="H1794" s="1" t="s">
        <v>123</v>
      </c>
      <c r="I1794" s="1" t="s">
        <v>124</v>
      </c>
      <c r="J1794" s="1" t="s">
        <v>125</v>
      </c>
    </row>
    <row r="1795" spans="1:10" x14ac:dyDescent="0.25">
      <c r="A1795" s="1" t="s">
        <v>194</v>
      </c>
      <c r="B1795" s="1">
        <v>845.05899999999997</v>
      </c>
      <c r="C1795" s="1" t="s">
        <v>157</v>
      </c>
      <c r="D1795" s="1" t="s">
        <v>142</v>
      </c>
      <c r="E1795" s="1" t="s">
        <v>121</v>
      </c>
      <c r="F1795" s="1" t="s">
        <v>45</v>
      </c>
      <c r="G1795" s="1" t="s">
        <v>122</v>
      </c>
      <c r="H1795" s="1" t="s">
        <v>123</v>
      </c>
      <c r="I1795" s="1" t="s">
        <v>124</v>
      </c>
      <c r="J1795" s="1" t="s">
        <v>125</v>
      </c>
    </row>
    <row r="1796" spans="1:10" x14ac:dyDescent="0.25">
      <c r="A1796" s="1" t="s">
        <v>189</v>
      </c>
      <c r="B1796" s="1">
        <v>845.10559999999998</v>
      </c>
      <c r="C1796" s="1" t="s">
        <v>171</v>
      </c>
      <c r="D1796" s="1" t="s">
        <v>138</v>
      </c>
      <c r="E1796" s="1" t="s">
        <v>121</v>
      </c>
      <c r="F1796" s="1" t="s">
        <v>87</v>
      </c>
      <c r="G1796" s="1" t="s">
        <v>122</v>
      </c>
      <c r="H1796" s="1" t="s">
        <v>123</v>
      </c>
      <c r="I1796" s="1" t="s">
        <v>124</v>
      </c>
      <c r="J1796" s="1" t="s">
        <v>125</v>
      </c>
    </row>
    <row r="1797" spans="1:10" x14ac:dyDescent="0.25">
      <c r="A1797" s="1" t="s">
        <v>189</v>
      </c>
      <c r="B1797" s="1">
        <v>845.10559999999998</v>
      </c>
      <c r="C1797" s="1" t="s">
        <v>158</v>
      </c>
      <c r="D1797" s="1" t="s">
        <v>138</v>
      </c>
      <c r="E1797" s="1" t="s">
        <v>121</v>
      </c>
      <c r="F1797" s="1" t="s">
        <v>87</v>
      </c>
      <c r="G1797" s="1" t="s">
        <v>122</v>
      </c>
      <c r="H1797" s="1" t="s">
        <v>123</v>
      </c>
      <c r="I1797" s="1" t="s">
        <v>124</v>
      </c>
      <c r="J1797" s="1" t="s">
        <v>125</v>
      </c>
    </row>
    <row r="1798" spans="1:10" x14ac:dyDescent="0.25">
      <c r="A1798" s="1" t="s">
        <v>194</v>
      </c>
      <c r="B1798" s="1">
        <v>860.81100000000004</v>
      </c>
      <c r="C1798" s="1" t="s">
        <v>155</v>
      </c>
      <c r="D1798" s="1" t="s">
        <v>142</v>
      </c>
      <c r="E1798" s="1" t="s">
        <v>121</v>
      </c>
      <c r="F1798" s="1" t="s">
        <v>45</v>
      </c>
      <c r="G1798" s="1" t="s">
        <v>122</v>
      </c>
      <c r="H1798" s="1" t="s">
        <v>123</v>
      </c>
      <c r="I1798" s="1" t="s">
        <v>124</v>
      </c>
      <c r="J1798" s="1" t="s">
        <v>125</v>
      </c>
    </row>
    <row r="1799" spans="1:10" x14ac:dyDescent="0.25">
      <c r="A1799" s="1" t="s">
        <v>189</v>
      </c>
      <c r="B1799" s="1">
        <v>866.44159999999999</v>
      </c>
      <c r="C1799" s="1" t="s">
        <v>157</v>
      </c>
      <c r="D1799" s="1" t="s">
        <v>138</v>
      </c>
      <c r="E1799" s="1" t="s">
        <v>121</v>
      </c>
      <c r="F1799" s="1" t="s">
        <v>87</v>
      </c>
      <c r="G1799" s="1" t="s">
        <v>122</v>
      </c>
      <c r="H1799" s="1" t="s">
        <v>123</v>
      </c>
      <c r="I1799" s="1" t="s">
        <v>124</v>
      </c>
      <c r="J1799" s="1" t="s">
        <v>125</v>
      </c>
    </row>
    <row r="1800" spans="1:10" x14ac:dyDescent="0.25">
      <c r="A1800" s="1" t="s">
        <v>194</v>
      </c>
      <c r="B1800" s="1">
        <v>868.15</v>
      </c>
      <c r="C1800" s="1" t="s">
        <v>172</v>
      </c>
      <c r="D1800" s="1" t="s">
        <v>142</v>
      </c>
      <c r="E1800" s="1" t="s">
        <v>121</v>
      </c>
      <c r="F1800" s="1" t="s">
        <v>45</v>
      </c>
      <c r="G1800" s="1" t="s">
        <v>122</v>
      </c>
      <c r="H1800" s="1" t="s">
        <v>123</v>
      </c>
      <c r="I1800" s="1" t="s">
        <v>124</v>
      </c>
      <c r="J1800" s="1" t="s">
        <v>125</v>
      </c>
    </row>
    <row r="1801" spans="1:10" x14ac:dyDescent="0.25">
      <c r="A1801" s="1" t="s">
        <v>189</v>
      </c>
      <c r="B1801" s="1">
        <v>870.94219999999996</v>
      </c>
      <c r="C1801" s="1" t="s">
        <v>177</v>
      </c>
      <c r="D1801" s="1" t="s">
        <v>142</v>
      </c>
      <c r="E1801" s="1" t="s">
        <v>121</v>
      </c>
      <c r="F1801" s="1" t="s">
        <v>45</v>
      </c>
      <c r="G1801" s="1" t="s">
        <v>122</v>
      </c>
      <c r="H1801" s="1" t="s">
        <v>123</v>
      </c>
      <c r="I1801" s="1" t="s">
        <v>124</v>
      </c>
      <c r="J1801" s="1" t="s">
        <v>125</v>
      </c>
    </row>
    <row r="1802" spans="1:10" x14ac:dyDescent="0.25">
      <c r="A1802" s="1" t="s">
        <v>194</v>
      </c>
      <c r="B1802" s="1">
        <v>877.995</v>
      </c>
      <c r="C1802" s="1" t="s">
        <v>154</v>
      </c>
      <c r="D1802" s="1" t="s">
        <v>142</v>
      </c>
      <c r="E1802" s="1" t="s">
        <v>121</v>
      </c>
      <c r="F1802" s="1" t="s">
        <v>45</v>
      </c>
      <c r="G1802" s="1" t="s">
        <v>122</v>
      </c>
      <c r="H1802" s="1" t="s">
        <v>123</v>
      </c>
      <c r="I1802" s="1" t="s">
        <v>124</v>
      </c>
      <c r="J1802" s="1" t="s">
        <v>125</v>
      </c>
    </row>
    <row r="1803" spans="1:10" x14ac:dyDescent="0.25">
      <c r="A1803" s="1" t="s">
        <v>194</v>
      </c>
      <c r="B1803" s="1">
        <v>877.995</v>
      </c>
      <c r="C1803" s="1" t="s">
        <v>169</v>
      </c>
      <c r="D1803" s="1" t="s">
        <v>142</v>
      </c>
      <c r="E1803" s="1" t="s">
        <v>121</v>
      </c>
      <c r="F1803" s="1" t="s">
        <v>45</v>
      </c>
      <c r="G1803" s="1" t="s">
        <v>122</v>
      </c>
      <c r="H1803" s="1" t="s">
        <v>123</v>
      </c>
      <c r="I1803" s="1" t="s">
        <v>124</v>
      </c>
      <c r="J1803" s="1" t="s">
        <v>125</v>
      </c>
    </row>
    <row r="1804" spans="1:10" x14ac:dyDescent="0.25">
      <c r="A1804" s="1" t="s">
        <v>189</v>
      </c>
      <c r="B1804" s="1">
        <v>889.27779999999996</v>
      </c>
      <c r="C1804" s="1" t="s">
        <v>146</v>
      </c>
      <c r="D1804" s="1" t="s">
        <v>138</v>
      </c>
      <c r="E1804" s="1" t="s">
        <v>121</v>
      </c>
      <c r="F1804" s="1" t="s">
        <v>87</v>
      </c>
      <c r="G1804" s="1" t="s">
        <v>122</v>
      </c>
      <c r="H1804" s="1" t="s">
        <v>123</v>
      </c>
      <c r="I1804" s="1" t="s">
        <v>124</v>
      </c>
      <c r="J1804" s="1" t="s">
        <v>125</v>
      </c>
    </row>
    <row r="1805" spans="1:10" x14ac:dyDescent="0.25">
      <c r="A1805" s="1" t="s">
        <v>189</v>
      </c>
      <c r="B1805" s="1">
        <v>890.11120000000005</v>
      </c>
      <c r="C1805" s="1" t="s">
        <v>155</v>
      </c>
      <c r="D1805" s="1" t="s">
        <v>138</v>
      </c>
      <c r="E1805" s="1" t="s">
        <v>121</v>
      </c>
      <c r="F1805" s="1" t="s">
        <v>87</v>
      </c>
      <c r="G1805" s="1" t="s">
        <v>122</v>
      </c>
      <c r="H1805" s="1" t="s">
        <v>123</v>
      </c>
      <c r="I1805" s="1" t="s">
        <v>124</v>
      </c>
      <c r="J1805" s="1" t="s">
        <v>125</v>
      </c>
    </row>
    <row r="1806" spans="1:10" x14ac:dyDescent="0.25">
      <c r="A1806" s="1" t="s">
        <v>194</v>
      </c>
      <c r="B1806" s="1">
        <v>896.79</v>
      </c>
      <c r="C1806" s="1" t="s">
        <v>180</v>
      </c>
      <c r="D1806" s="1" t="s">
        <v>142</v>
      </c>
      <c r="E1806" s="1" t="s">
        <v>121</v>
      </c>
      <c r="F1806" s="1" t="s">
        <v>45</v>
      </c>
      <c r="G1806" s="1" t="s">
        <v>122</v>
      </c>
      <c r="H1806" s="1" t="s">
        <v>123</v>
      </c>
      <c r="I1806" s="1" t="s">
        <v>124</v>
      </c>
      <c r="J1806" s="1" t="s">
        <v>125</v>
      </c>
    </row>
    <row r="1807" spans="1:10" x14ac:dyDescent="0.25">
      <c r="A1807" s="1" t="s">
        <v>194</v>
      </c>
      <c r="B1807" s="1">
        <v>896.79</v>
      </c>
      <c r="C1807" s="1" t="s">
        <v>136</v>
      </c>
      <c r="D1807" s="1" t="s">
        <v>142</v>
      </c>
      <c r="E1807" s="1" t="s">
        <v>121</v>
      </c>
      <c r="F1807" s="1" t="s">
        <v>45</v>
      </c>
      <c r="G1807" s="1" t="s">
        <v>122</v>
      </c>
      <c r="H1807" s="1" t="s">
        <v>123</v>
      </c>
      <c r="I1807" s="1" t="s">
        <v>124</v>
      </c>
      <c r="J1807" s="1" t="s">
        <v>125</v>
      </c>
    </row>
    <row r="1808" spans="1:10" x14ac:dyDescent="0.25">
      <c r="A1808" s="1" t="s">
        <v>194</v>
      </c>
      <c r="B1808" s="1">
        <v>897.38070000000005</v>
      </c>
      <c r="C1808" s="1" t="s">
        <v>165</v>
      </c>
      <c r="D1808" s="1" t="s">
        <v>142</v>
      </c>
      <c r="E1808" s="1" t="s">
        <v>121</v>
      </c>
      <c r="F1808" s="1" t="s">
        <v>45</v>
      </c>
      <c r="G1808" s="1" t="s">
        <v>122</v>
      </c>
      <c r="H1808" s="1" t="s">
        <v>123</v>
      </c>
      <c r="I1808" s="1" t="s">
        <v>124</v>
      </c>
      <c r="J1808" s="1" t="s">
        <v>125</v>
      </c>
    </row>
    <row r="1809" spans="1:10" x14ac:dyDescent="0.25">
      <c r="A1809" s="1" t="s">
        <v>194</v>
      </c>
      <c r="B1809" s="1">
        <v>904.85389999999995</v>
      </c>
      <c r="C1809" s="1" t="s">
        <v>153</v>
      </c>
      <c r="D1809" s="1" t="s">
        <v>142</v>
      </c>
      <c r="E1809" s="1" t="s">
        <v>121</v>
      </c>
      <c r="F1809" s="1" t="s">
        <v>45</v>
      </c>
      <c r="G1809" s="1" t="s">
        <v>122</v>
      </c>
      <c r="H1809" s="1" t="s">
        <v>123</v>
      </c>
      <c r="I1809" s="1" t="s">
        <v>124</v>
      </c>
      <c r="J1809" s="1" t="s">
        <v>125</v>
      </c>
    </row>
    <row r="1810" spans="1:10" x14ac:dyDescent="0.25">
      <c r="A1810" s="1" t="s">
        <v>189</v>
      </c>
      <c r="B1810" s="1">
        <v>905.24649999999997</v>
      </c>
      <c r="C1810" s="1" t="s">
        <v>168</v>
      </c>
      <c r="D1810" s="1" t="s">
        <v>142</v>
      </c>
      <c r="E1810" s="1" t="s">
        <v>121</v>
      </c>
      <c r="F1810" s="1" t="s">
        <v>45</v>
      </c>
      <c r="G1810" s="1" t="s">
        <v>122</v>
      </c>
      <c r="H1810" s="1" t="s">
        <v>123</v>
      </c>
      <c r="I1810" s="1" t="s">
        <v>124</v>
      </c>
      <c r="J1810" s="1" t="s">
        <v>125</v>
      </c>
    </row>
    <row r="1811" spans="1:10" x14ac:dyDescent="0.25">
      <c r="A1811" s="1" t="s">
        <v>194</v>
      </c>
      <c r="B1811" s="1">
        <v>907.53</v>
      </c>
      <c r="C1811" s="1" t="s">
        <v>171</v>
      </c>
      <c r="D1811" s="1" t="s">
        <v>138</v>
      </c>
      <c r="E1811" s="1" t="s">
        <v>121</v>
      </c>
      <c r="F1811" s="1" t="s">
        <v>87</v>
      </c>
      <c r="G1811" s="1" t="s">
        <v>122</v>
      </c>
      <c r="H1811" s="1" t="s">
        <v>123</v>
      </c>
      <c r="I1811" s="1" t="s">
        <v>124</v>
      </c>
      <c r="J1811" s="1" t="s">
        <v>125</v>
      </c>
    </row>
    <row r="1812" spans="1:10" x14ac:dyDescent="0.25">
      <c r="A1812" s="1" t="s">
        <v>194</v>
      </c>
      <c r="B1812" s="1">
        <v>907.53</v>
      </c>
      <c r="C1812" s="1" t="s">
        <v>158</v>
      </c>
      <c r="D1812" s="1" t="s">
        <v>138</v>
      </c>
      <c r="E1812" s="1" t="s">
        <v>121</v>
      </c>
      <c r="F1812" s="1" t="s">
        <v>87</v>
      </c>
      <c r="G1812" s="1" t="s">
        <v>122</v>
      </c>
      <c r="H1812" s="1" t="s">
        <v>123</v>
      </c>
      <c r="I1812" s="1" t="s">
        <v>124</v>
      </c>
      <c r="J1812" s="1" t="s">
        <v>125</v>
      </c>
    </row>
    <row r="1813" spans="1:10" x14ac:dyDescent="0.25">
      <c r="A1813" s="1" t="s">
        <v>189</v>
      </c>
      <c r="B1813" s="1">
        <v>912.61410000000001</v>
      </c>
      <c r="C1813" s="1" t="s">
        <v>128</v>
      </c>
      <c r="D1813" s="1" t="s">
        <v>142</v>
      </c>
      <c r="E1813" s="1" t="s">
        <v>121</v>
      </c>
      <c r="F1813" s="1" t="s">
        <v>45</v>
      </c>
      <c r="G1813" s="1" t="s">
        <v>122</v>
      </c>
      <c r="H1813" s="1" t="s">
        <v>123</v>
      </c>
      <c r="I1813" s="1" t="s">
        <v>124</v>
      </c>
      <c r="J1813" s="1" t="s">
        <v>125</v>
      </c>
    </row>
    <row r="1814" spans="1:10" x14ac:dyDescent="0.25">
      <c r="A1814" s="1" t="s">
        <v>189</v>
      </c>
      <c r="B1814" s="1">
        <v>913.44749999999999</v>
      </c>
      <c r="C1814" s="1" t="s">
        <v>164</v>
      </c>
      <c r="D1814" s="1" t="s">
        <v>138</v>
      </c>
      <c r="E1814" s="1" t="s">
        <v>121</v>
      </c>
      <c r="F1814" s="1" t="s">
        <v>87</v>
      </c>
      <c r="G1814" s="1" t="s">
        <v>122</v>
      </c>
      <c r="H1814" s="1" t="s">
        <v>123</v>
      </c>
      <c r="I1814" s="1" t="s">
        <v>124</v>
      </c>
      <c r="J1814" s="1" t="s">
        <v>125</v>
      </c>
    </row>
    <row r="1815" spans="1:10" x14ac:dyDescent="0.25">
      <c r="A1815" s="1" t="s">
        <v>189</v>
      </c>
      <c r="B1815" s="1">
        <v>913.44749999999999</v>
      </c>
      <c r="C1815" s="1" t="s">
        <v>130</v>
      </c>
      <c r="D1815" s="1" t="s">
        <v>138</v>
      </c>
      <c r="E1815" s="1" t="s">
        <v>121</v>
      </c>
      <c r="F1815" s="1" t="s">
        <v>87</v>
      </c>
      <c r="G1815" s="1" t="s">
        <v>122</v>
      </c>
      <c r="H1815" s="1" t="s">
        <v>123</v>
      </c>
      <c r="I1815" s="1" t="s">
        <v>124</v>
      </c>
      <c r="J1815" s="1" t="s">
        <v>125</v>
      </c>
    </row>
    <row r="1816" spans="1:10" x14ac:dyDescent="0.25">
      <c r="A1816" s="1" t="s">
        <v>189</v>
      </c>
      <c r="B1816" s="1">
        <v>918.44809999999995</v>
      </c>
      <c r="C1816" s="1" t="s">
        <v>136</v>
      </c>
      <c r="D1816" s="1" t="s">
        <v>138</v>
      </c>
      <c r="E1816" s="1" t="s">
        <v>121</v>
      </c>
      <c r="F1816" s="1" t="s">
        <v>87</v>
      </c>
      <c r="G1816" s="1" t="s">
        <v>122</v>
      </c>
      <c r="H1816" s="1" t="s">
        <v>123</v>
      </c>
      <c r="I1816" s="1" t="s">
        <v>124</v>
      </c>
      <c r="J1816" s="1" t="s">
        <v>125</v>
      </c>
    </row>
    <row r="1817" spans="1:10" x14ac:dyDescent="0.25">
      <c r="A1817" s="1" t="s">
        <v>189</v>
      </c>
      <c r="B1817" s="1">
        <v>920.11500000000001</v>
      </c>
      <c r="C1817" s="1" t="s">
        <v>141</v>
      </c>
      <c r="D1817" s="1" t="s">
        <v>142</v>
      </c>
      <c r="E1817" s="1" t="s">
        <v>121</v>
      </c>
      <c r="F1817" s="1" t="s">
        <v>45</v>
      </c>
      <c r="G1817" s="1" t="s">
        <v>122</v>
      </c>
      <c r="H1817" s="1" t="s">
        <v>123</v>
      </c>
      <c r="I1817" s="1" t="s">
        <v>124</v>
      </c>
      <c r="J1817" s="1" t="s">
        <v>125</v>
      </c>
    </row>
    <row r="1818" spans="1:10" x14ac:dyDescent="0.25">
      <c r="A1818" s="1" t="s">
        <v>189</v>
      </c>
      <c r="B1818" s="1">
        <v>920.11500000000001</v>
      </c>
      <c r="C1818" s="1" t="s">
        <v>165</v>
      </c>
      <c r="D1818" s="1" t="s">
        <v>138</v>
      </c>
      <c r="E1818" s="1" t="s">
        <v>121</v>
      </c>
      <c r="F1818" s="1" t="s">
        <v>87</v>
      </c>
      <c r="G1818" s="1" t="s">
        <v>122</v>
      </c>
      <c r="H1818" s="1" t="s">
        <v>123</v>
      </c>
      <c r="I1818" s="1" t="s">
        <v>124</v>
      </c>
      <c r="J1818" s="1" t="s">
        <v>125</v>
      </c>
    </row>
    <row r="1819" spans="1:10" x14ac:dyDescent="0.25">
      <c r="A1819" s="1" t="s">
        <v>189</v>
      </c>
      <c r="B1819" s="1">
        <v>928.44939999999997</v>
      </c>
      <c r="C1819" s="1" t="s">
        <v>161</v>
      </c>
      <c r="D1819" s="1" t="s">
        <v>138</v>
      </c>
      <c r="E1819" s="1" t="s">
        <v>121</v>
      </c>
      <c r="F1819" s="1" t="s">
        <v>87</v>
      </c>
      <c r="G1819" s="1" t="s">
        <v>122</v>
      </c>
      <c r="H1819" s="1" t="s">
        <v>123</v>
      </c>
      <c r="I1819" s="1" t="s">
        <v>124</v>
      </c>
      <c r="J1819" s="1" t="s">
        <v>125</v>
      </c>
    </row>
    <row r="1820" spans="1:10" x14ac:dyDescent="0.25">
      <c r="A1820" s="1" t="s">
        <v>194</v>
      </c>
      <c r="B1820" s="1">
        <v>930.44200000000001</v>
      </c>
      <c r="C1820" s="1" t="s">
        <v>157</v>
      </c>
      <c r="D1820" s="1" t="s">
        <v>138</v>
      </c>
      <c r="E1820" s="1" t="s">
        <v>121</v>
      </c>
      <c r="F1820" s="1" t="s">
        <v>87</v>
      </c>
      <c r="G1820" s="1" t="s">
        <v>122</v>
      </c>
      <c r="H1820" s="1" t="s">
        <v>123</v>
      </c>
      <c r="I1820" s="1" t="s">
        <v>124</v>
      </c>
      <c r="J1820" s="1" t="s">
        <v>125</v>
      </c>
    </row>
    <row r="1821" spans="1:10" x14ac:dyDescent="0.25">
      <c r="A1821" s="1" t="s">
        <v>194</v>
      </c>
      <c r="B1821" s="1">
        <v>935.27499999999998</v>
      </c>
      <c r="C1821" s="1" t="s">
        <v>177</v>
      </c>
      <c r="D1821" s="1" t="s">
        <v>142</v>
      </c>
      <c r="E1821" s="1" t="s">
        <v>121</v>
      </c>
      <c r="F1821" s="1" t="s">
        <v>45</v>
      </c>
      <c r="G1821" s="1" t="s">
        <v>122</v>
      </c>
      <c r="H1821" s="1" t="s">
        <v>123</v>
      </c>
      <c r="I1821" s="1" t="s">
        <v>124</v>
      </c>
      <c r="J1821" s="1" t="s">
        <v>125</v>
      </c>
    </row>
    <row r="1822" spans="1:10" x14ac:dyDescent="0.25">
      <c r="A1822" s="1" t="s">
        <v>194</v>
      </c>
      <c r="B1822" s="1">
        <v>954.96500000000003</v>
      </c>
      <c r="C1822" s="1" t="s">
        <v>146</v>
      </c>
      <c r="D1822" s="1" t="s">
        <v>138</v>
      </c>
      <c r="E1822" s="1" t="s">
        <v>121</v>
      </c>
      <c r="F1822" s="1" t="s">
        <v>87</v>
      </c>
      <c r="G1822" s="1" t="s">
        <v>122</v>
      </c>
      <c r="H1822" s="1" t="s">
        <v>123</v>
      </c>
      <c r="I1822" s="1" t="s">
        <v>124</v>
      </c>
      <c r="J1822" s="1" t="s">
        <v>125</v>
      </c>
    </row>
    <row r="1823" spans="1:10" x14ac:dyDescent="0.25">
      <c r="A1823" s="1" t="s">
        <v>194</v>
      </c>
      <c r="B1823" s="1">
        <v>955.86</v>
      </c>
      <c r="C1823" s="1" t="s">
        <v>155</v>
      </c>
      <c r="D1823" s="1" t="s">
        <v>138</v>
      </c>
      <c r="E1823" s="1" t="s">
        <v>121</v>
      </c>
      <c r="F1823" s="1" t="s">
        <v>87</v>
      </c>
      <c r="G1823" s="1" t="s">
        <v>122</v>
      </c>
      <c r="H1823" s="1" t="s">
        <v>123</v>
      </c>
      <c r="I1823" s="1" t="s">
        <v>124</v>
      </c>
      <c r="J1823" s="1" t="s">
        <v>125</v>
      </c>
    </row>
    <row r="1824" spans="1:10" x14ac:dyDescent="0.25">
      <c r="A1824" s="1" t="s">
        <v>189</v>
      </c>
      <c r="B1824" s="1">
        <v>958.45309999999995</v>
      </c>
      <c r="C1824" s="1" t="s">
        <v>173</v>
      </c>
      <c r="D1824" s="1" t="s">
        <v>138</v>
      </c>
      <c r="E1824" s="1" t="s">
        <v>121</v>
      </c>
      <c r="F1824" s="1" t="s">
        <v>87</v>
      </c>
      <c r="G1824" s="1" t="s">
        <v>122</v>
      </c>
      <c r="H1824" s="1" t="s">
        <v>123</v>
      </c>
      <c r="I1824" s="1" t="s">
        <v>124</v>
      </c>
      <c r="J1824" s="1" t="s">
        <v>125</v>
      </c>
    </row>
    <row r="1825" spans="1:10" x14ac:dyDescent="0.25">
      <c r="A1825" s="1" t="s">
        <v>194</v>
      </c>
      <c r="B1825" s="1">
        <v>972.11320000000001</v>
      </c>
      <c r="C1825" s="1" t="s">
        <v>168</v>
      </c>
      <c r="D1825" s="1" t="s">
        <v>142</v>
      </c>
      <c r="E1825" s="1" t="s">
        <v>121</v>
      </c>
      <c r="F1825" s="1" t="s">
        <v>45</v>
      </c>
      <c r="G1825" s="1" t="s">
        <v>122</v>
      </c>
      <c r="H1825" s="1" t="s">
        <v>123</v>
      </c>
      <c r="I1825" s="1" t="s">
        <v>124</v>
      </c>
      <c r="J1825" s="1" t="s">
        <v>125</v>
      </c>
    </row>
    <row r="1826" spans="1:10" x14ac:dyDescent="0.25">
      <c r="A1826" s="1" t="s">
        <v>194</v>
      </c>
      <c r="B1826" s="1">
        <v>980.02499999999998</v>
      </c>
      <c r="C1826" s="1" t="s">
        <v>128</v>
      </c>
      <c r="D1826" s="1" t="s">
        <v>142</v>
      </c>
      <c r="E1826" s="1" t="s">
        <v>121</v>
      </c>
      <c r="F1826" s="1" t="s">
        <v>45</v>
      </c>
      <c r="G1826" s="1" t="s">
        <v>122</v>
      </c>
      <c r="H1826" s="1" t="s">
        <v>123</v>
      </c>
      <c r="I1826" s="1" t="s">
        <v>124</v>
      </c>
      <c r="J1826" s="1" t="s">
        <v>125</v>
      </c>
    </row>
    <row r="1827" spans="1:10" x14ac:dyDescent="0.25">
      <c r="A1827" s="1" t="s">
        <v>194</v>
      </c>
      <c r="B1827" s="1">
        <v>980.92</v>
      </c>
      <c r="C1827" s="1" t="s">
        <v>164</v>
      </c>
      <c r="D1827" s="1" t="s">
        <v>138</v>
      </c>
      <c r="E1827" s="1" t="s">
        <v>121</v>
      </c>
      <c r="F1827" s="1" t="s">
        <v>87</v>
      </c>
      <c r="G1827" s="1" t="s">
        <v>122</v>
      </c>
      <c r="H1827" s="1" t="s">
        <v>123</v>
      </c>
      <c r="I1827" s="1" t="s">
        <v>124</v>
      </c>
      <c r="J1827" s="1" t="s">
        <v>125</v>
      </c>
    </row>
    <row r="1828" spans="1:10" x14ac:dyDescent="0.25">
      <c r="A1828" s="1" t="s">
        <v>194</v>
      </c>
      <c r="B1828" s="1">
        <v>980.92</v>
      </c>
      <c r="C1828" s="1" t="s">
        <v>130</v>
      </c>
      <c r="D1828" s="1" t="s">
        <v>138</v>
      </c>
      <c r="E1828" s="1" t="s">
        <v>121</v>
      </c>
      <c r="F1828" s="1" t="s">
        <v>87</v>
      </c>
      <c r="G1828" s="1" t="s">
        <v>122</v>
      </c>
      <c r="H1828" s="1" t="s">
        <v>123</v>
      </c>
      <c r="I1828" s="1" t="s">
        <v>124</v>
      </c>
      <c r="J1828" s="1" t="s">
        <v>125</v>
      </c>
    </row>
    <row r="1829" spans="1:10" x14ac:dyDescent="0.25">
      <c r="A1829" s="1" t="s">
        <v>194</v>
      </c>
      <c r="B1829" s="1">
        <v>986.29</v>
      </c>
      <c r="C1829" s="1" t="s">
        <v>136</v>
      </c>
      <c r="D1829" s="1" t="s">
        <v>138</v>
      </c>
      <c r="E1829" s="1" t="s">
        <v>121</v>
      </c>
      <c r="F1829" s="1" t="s">
        <v>87</v>
      </c>
      <c r="G1829" s="1" t="s">
        <v>122</v>
      </c>
      <c r="H1829" s="1" t="s">
        <v>123</v>
      </c>
      <c r="I1829" s="1" t="s">
        <v>124</v>
      </c>
      <c r="J1829" s="1" t="s">
        <v>125</v>
      </c>
    </row>
    <row r="1830" spans="1:10" x14ac:dyDescent="0.25">
      <c r="A1830" s="1" t="s">
        <v>194</v>
      </c>
      <c r="B1830" s="1">
        <v>988.08</v>
      </c>
      <c r="C1830" s="1" t="s">
        <v>141</v>
      </c>
      <c r="D1830" s="1" t="s">
        <v>142</v>
      </c>
      <c r="E1830" s="1" t="s">
        <v>121</v>
      </c>
      <c r="F1830" s="1" t="s">
        <v>45</v>
      </c>
      <c r="G1830" s="1" t="s">
        <v>122</v>
      </c>
      <c r="H1830" s="1" t="s">
        <v>123</v>
      </c>
      <c r="I1830" s="1" t="s">
        <v>124</v>
      </c>
      <c r="J1830" s="1" t="s">
        <v>125</v>
      </c>
    </row>
    <row r="1831" spans="1:10" x14ac:dyDescent="0.25">
      <c r="A1831" s="1" t="s">
        <v>194</v>
      </c>
      <c r="B1831" s="1">
        <v>988.08</v>
      </c>
      <c r="C1831" s="1" t="s">
        <v>165</v>
      </c>
      <c r="D1831" s="1" t="s">
        <v>138</v>
      </c>
      <c r="E1831" s="1" t="s">
        <v>121</v>
      </c>
      <c r="F1831" s="1" t="s">
        <v>87</v>
      </c>
      <c r="G1831" s="1" t="s">
        <v>122</v>
      </c>
      <c r="H1831" s="1" t="s">
        <v>123</v>
      </c>
      <c r="I1831" s="1" t="s">
        <v>124</v>
      </c>
      <c r="J1831" s="1" t="s">
        <v>125</v>
      </c>
    </row>
    <row r="1832" spans="1:10" x14ac:dyDescent="0.25">
      <c r="A1832" s="1" t="s">
        <v>189</v>
      </c>
      <c r="B1832" s="1">
        <v>995.95780000000002</v>
      </c>
      <c r="C1832" s="1" t="s">
        <v>139</v>
      </c>
      <c r="D1832" s="1" t="s">
        <v>142</v>
      </c>
      <c r="E1832" s="1" t="s">
        <v>121</v>
      </c>
      <c r="F1832" s="1" t="s">
        <v>45</v>
      </c>
      <c r="G1832" s="1" t="s">
        <v>122</v>
      </c>
      <c r="H1832" s="1" t="s">
        <v>123</v>
      </c>
      <c r="I1832" s="1" t="s">
        <v>124</v>
      </c>
      <c r="J1832" s="1" t="s">
        <v>125</v>
      </c>
    </row>
    <row r="1833" spans="1:10" x14ac:dyDescent="0.25">
      <c r="A1833" s="1" t="s">
        <v>194</v>
      </c>
      <c r="B1833" s="1">
        <v>997.03</v>
      </c>
      <c r="C1833" s="1" t="s">
        <v>161</v>
      </c>
      <c r="D1833" s="1" t="s">
        <v>138</v>
      </c>
      <c r="E1833" s="1" t="s">
        <v>121</v>
      </c>
      <c r="F1833" s="1" t="s">
        <v>87</v>
      </c>
      <c r="G1833" s="1" t="s">
        <v>122</v>
      </c>
      <c r="H1833" s="1" t="s">
        <v>123</v>
      </c>
      <c r="I1833" s="1" t="s">
        <v>124</v>
      </c>
      <c r="J1833" s="1" t="s">
        <v>125</v>
      </c>
    </row>
    <row r="1834" spans="1:10" x14ac:dyDescent="0.25">
      <c r="A1834" s="1" t="s">
        <v>189</v>
      </c>
      <c r="B1834" s="1">
        <v>1005.434</v>
      </c>
      <c r="C1834" s="1" t="s">
        <v>137</v>
      </c>
      <c r="D1834" s="1" t="s">
        <v>138</v>
      </c>
      <c r="E1834" s="1" t="s">
        <v>121</v>
      </c>
      <c r="F1834" s="1" t="s">
        <v>87</v>
      </c>
      <c r="G1834" s="1" t="s">
        <v>122</v>
      </c>
      <c r="H1834" s="1" t="s">
        <v>123</v>
      </c>
      <c r="I1834" s="1" t="s">
        <v>124</v>
      </c>
      <c r="J1834" s="1" t="s">
        <v>125</v>
      </c>
    </row>
    <row r="1835" spans="1:10" x14ac:dyDescent="0.25">
      <c r="A1835" s="1" t="s">
        <v>194</v>
      </c>
      <c r="B1835" s="1">
        <v>1029.25</v>
      </c>
      <c r="C1835" s="1" t="s">
        <v>173</v>
      </c>
      <c r="D1835" s="1" t="s">
        <v>138</v>
      </c>
      <c r="E1835" s="1" t="s">
        <v>121</v>
      </c>
      <c r="F1835" s="1" t="s">
        <v>87</v>
      </c>
      <c r="G1835" s="1" t="s">
        <v>122</v>
      </c>
      <c r="H1835" s="1" t="s">
        <v>123</v>
      </c>
      <c r="I1835" s="1" t="s">
        <v>124</v>
      </c>
      <c r="J1835" s="1" t="s">
        <v>125</v>
      </c>
    </row>
    <row r="1836" spans="1:10" x14ac:dyDescent="0.25">
      <c r="A1836" s="1" t="s">
        <v>194</v>
      </c>
      <c r="B1836" s="1">
        <v>1069.5250000000001</v>
      </c>
      <c r="C1836" s="1" t="s">
        <v>139</v>
      </c>
      <c r="D1836" s="1" t="s">
        <v>142</v>
      </c>
      <c r="E1836" s="1" t="s">
        <v>121</v>
      </c>
      <c r="F1836" s="1" t="s">
        <v>45</v>
      </c>
      <c r="G1836" s="1" t="s">
        <v>122</v>
      </c>
      <c r="H1836" s="1" t="s">
        <v>123</v>
      </c>
      <c r="I1836" s="1" t="s">
        <v>124</v>
      </c>
      <c r="J1836" s="1" t="s">
        <v>125</v>
      </c>
    </row>
    <row r="1837" spans="1:10" x14ac:dyDescent="0.25">
      <c r="A1837" s="1" t="s">
        <v>194</v>
      </c>
      <c r="B1837" s="1">
        <v>1079.7011</v>
      </c>
      <c r="C1837" s="1" t="s">
        <v>137</v>
      </c>
      <c r="D1837" s="1" t="s">
        <v>138</v>
      </c>
      <c r="E1837" s="1" t="s">
        <v>121</v>
      </c>
      <c r="F1837" s="1" t="s">
        <v>87</v>
      </c>
      <c r="G1837" s="1" t="s">
        <v>122</v>
      </c>
      <c r="H1837" s="1" t="s">
        <v>123</v>
      </c>
      <c r="I1837" s="1" t="s">
        <v>124</v>
      </c>
      <c r="J1837" s="1" t="s">
        <v>125</v>
      </c>
    </row>
    <row r="1838" spans="1:10" x14ac:dyDescent="0.25">
      <c r="A1838" s="1" t="s">
        <v>189</v>
      </c>
      <c r="B1838" s="1">
        <v>1101.8044</v>
      </c>
      <c r="C1838" s="1" t="s">
        <v>140</v>
      </c>
      <c r="D1838" s="1" t="s">
        <v>131</v>
      </c>
      <c r="E1838" s="1" t="s">
        <v>121</v>
      </c>
      <c r="F1838" s="1" t="s">
        <v>52</v>
      </c>
      <c r="G1838" s="1" t="s">
        <v>122</v>
      </c>
      <c r="H1838" s="1" t="s">
        <v>123</v>
      </c>
      <c r="I1838" s="1" t="s">
        <v>124</v>
      </c>
      <c r="J1838" s="1" t="s">
        <v>125</v>
      </c>
    </row>
    <row r="1839" spans="1:10" x14ac:dyDescent="0.25">
      <c r="A1839" s="1" t="s">
        <v>189</v>
      </c>
      <c r="B1839" s="1">
        <v>1101.8044</v>
      </c>
      <c r="C1839" s="1" t="s">
        <v>144</v>
      </c>
      <c r="D1839" s="1" t="s">
        <v>131</v>
      </c>
      <c r="E1839" s="1" t="s">
        <v>121</v>
      </c>
      <c r="F1839" s="1" t="s">
        <v>52</v>
      </c>
      <c r="G1839" s="1" t="s">
        <v>122</v>
      </c>
      <c r="H1839" s="1" t="s">
        <v>123</v>
      </c>
      <c r="I1839" s="1" t="s">
        <v>124</v>
      </c>
      <c r="J1839" s="1" t="s">
        <v>125</v>
      </c>
    </row>
    <row r="1840" spans="1:10" x14ac:dyDescent="0.25">
      <c r="A1840" s="1" t="s">
        <v>189</v>
      </c>
      <c r="B1840" s="1">
        <v>1101.8044</v>
      </c>
      <c r="C1840" s="1" t="s">
        <v>145</v>
      </c>
      <c r="D1840" s="1" t="s">
        <v>131</v>
      </c>
      <c r="E1840" s="1" t="s">
        <v>121</v>
      </c>
      <c r="F1840" s="1" t="s">
        <v>52</v>
      </c>
      <c r="G1840" s="1" t="s">
        <v>122</v>
      </c>
      <c r="H1840" s="1" t="s">
        <v>123</v>
      </c>
      <c r="I1840" s="1" t="s">
        <v>124</v>
      </c>
      <c r="J1840" s="1" t="s">
        <v>125</v>
      </c>
    </row>
    <row r="1841" spans="1:10" x14ac:dyDescent="0.25">
      <c r="A1841" s="1" t="s">
        <v>189</v>
      </c>
      <c r="B1841" s="1">
        <v>1101.8044</v>
      </c>
      <c r="C1841" s="1" t="s">
        <v>156</v>
      </c>
      <c r="D1841" s="1" t="s">
        <v>131</v>
      </c>
      <c r="E1841" s="1" t="s">
        <v>121</v>
      </c>
      <c r="F1841" s="1" t="s">
        <v>52</v>
      </c>
      <c r="G1841" s="1" t="s">
        <v>122</v>
      </c>
      <c r="H1841" s="1" t="s">
        <v>123</v>
      </c>
      <c r="I1841" s="1" t="s">
        <v>124</v>
      </c>
      <c r="J1841" s="1" t="s">
        <v>125</v>
      </c>
    </row>
    <row r="1842" spans="1:10" x14ac:dyDescent="0.25">
      <c r="A1842" s="1" t="s">
        <v>189</v>
      </c>
      <c r="B1842" s="1">
        <v>1112.6391000000001</v>
      </c>
      <c r="C1842" s="1" t="s">
        <v>148</v>
      </c>
      <c r="D1842" s="1" t="s">
        <v>142</v>
      </c>
      <c r="E1842" s="1" t="s">
        <v>121</v>
      </c>
      <c r="F1842" s="1" t="s">
        <v>45</v>
      </c>
      <c r="G1842" s="1" t="s">
        <v>122</v>
      </c>
      <c r="H1842" s="1" t="s">
        <v>123</v>
      </c>
      <c r="I1842" s="1" t="s">
        <v>124</v>
      </c>
      <c r="J1842" s="1" t="s">
        <v>125</v>
      </c>
    </row>
    <row r="1843" spans="1:10" x14ac:dyDescent="0.25">
      <c r="A1843" s="1" t="s">
        <v>194</v>
      </c>
      <c r="B1843" s="1">
        <v>1183.19</v>
      </c>
      <c r="C1843" s="1" t="s">
        <v>140</v>
      </c>
      <c r="D1843" s="1" t="s">
        <v>131</v>
      </c>
      <c r="E1843" s="1" t="s">
        <v>121</v>
      </c>
      <c r="F1843" s="1" t="s">
        <v>52</v>
      </c>
      <c r="G1843" s="1" t="s">
        <v>122</v>
      </c>
      <c r="H1843" s="1" t="s">
        <v>123</v>
      </c>
      <c r="I1843" s="1" t="s">
        <v>124</v>
      </c>
      <c r="J1843" s="1" t="s">
        <v>125</v>
      </c>
    </row>
    <row r="1844" spans="1:10" x14ac:dyDescent="0.25">
      <c r="A1844" s="1" t="s">
        <v>194</v>
      </c>
      <c r="B1844" s="1">
        <v>1183.19</v>
      </c>
      <c r="C1844" s="1" t="s">
        <v>144</v>
      </c>
      <c r="D1844" s="1" t="s">
        <v>131</v>
      </c>
      <c r="E1844" s="1" t="s">
        <v>121</v>
      </c>
      <c r="F1844" s="1" t="s">
        <v>52</v>
      </c>
      <c r="G1844" s="1" t="s">
        <v>122</v>
      </c>
      <c r="H1844" s="1" t="s">
        <v>123</v>
      </c>
      <c r="I1844" s="1" t="s">
        <v>124</v>
      </c>
      <c r="J1844" s="1" t="s">
        <v>125</v>
      </c>
    </row>
    <row r="1845" spans="1:10" x14ac:dyDescent="0.25">
      <c r="A1845" s="1" t="s">
        <v>194</v>
      </c>
      <c r="B1845" s="1">
        <v>1183.19</v>
      </c>
      <c r="C1845" s="1" t="s">
        <v>145</v>
      </c>
      <c r="D1845" s="1" t="s">
        <v>131</v>
      </c>
      <c r="E1845" s="1" t="s">
        <v>121</v>
      </c>
      <c r="F1845" s="1" t="s">
        <v>52</v>
      </c>
      <c r="G1845" s="1" t="s">
        <v>122</v>
      </c>
      <c r="H1845" s="1" t="s">
        <v>123</v>
      </c>
      <c r="I1845" s="1" t="s">
        <v>124</v>
      </c>
      <c r="J1845" s="1" t="s">
        <v>125</v>
      </c>
    </row>
    <row r="1846" spans="1:10" x14ac:dyDescent="0.25">
      <c r="A1846" s="1" t="s">
        <v>194</v>
      </c>
      <c r="B1846" s="1">
        <v>1183.19</v>
      </c>
      <c r="C1846" s="1" t="s">
        <v>156</v>
      </c>
      <c r="D1846" s="1" t="s">
        <v>131</v>
      </c>
      <c r="E1846" s="1" t="s">
        <v>121</v>
      </c>
      <c r="F1846" s="1" t="s">
        <v>52</v>
      </c>
      <c r="G1846" s="1" t="s">
        <v>122</v>
      </c>
      <c r="H1846" s="1" t="s">
        <v>123</v>
      </c>
      <c r="I1846" s="1" t="s">
        <v>124</v>
      </c>
      <c r="J1846" s="1" t="s">
        <v>125</v>
      </c>
    </row>
    <row r="1847" spans="1:10" x14ac:dyDescent="0.25">
      <c r="A1847" s="1" t="s">
        <v>194</v>
      </c>
      <c r="B1847" s="1">
        <v>1194.825</v>
      </c>
      <c r="C1847" s="1" t="s">
        <v>148</v>
      </c>
      <c r="D1847" s="1" t="s">
        <v>142</v>
      </c>
      <c r="E1847" s="1" t="s">
        <v>121</v>
      </c>
      <c r="F1847" s="1" t="s">
        <v>45</v>
      </c>
      <c r="G1847" s="1" t="s">
        <v>122</v>
      </c>
      <c r="H1847" s="1" t="s">
        <v>123</v>
      </c>
      <c r="I1847" s="1" t="s">
        <v>124</v>
      </c>
      <c r="J1847" s="1" t="s">
        <v>125</v>
      </c>
    </row>
    <row r="1848" spans="1:10" x14ac:dyDescent="0.25">
      <c r="A1848" s="1" t="s">
        <v>189</v>
      </c>
      <c r="B1848" s="1">
        <v>1215.1519000000001</v>
      </c>
      <c r="C1848" s="1" t="s">
        <v>119</v>
      </c>
      <c r="D1848" s="1" t="s">
        <v>131</v>
      </c>
      <c r="E1848" s="1" t="s">
        <v>121</v>
      </c>
      <c r="F1848" s="1" t="s">
        <v>52</v>
      </c>
      <c r="G1848" s="1" t="s">
        <v>122</v>
      </c>
      <c r="H1848" s="1" t="s">
        <v>123</v>
      </c>
      <c r="I1848" s="1" t="s">
        <v>124</v>
      </c>
      <c r="J1848" s="1" t="s">
        <v>125</v>
      </c>
    </row>
    <row r="1849" spans="1:10" x14ac:dyDescent="0.25">
      <c r="A1849" s="1" t="s">
        <v>190</v>
      </c>
      <c r="B1849" s="1">
        <v>1236.2768000000001</v>
      </c>
      <c r="C1849" s="1" t="s">
        <v>144</v>
      </c>
      <c r="D1849" s="1" t="s">
        <v>142</v>
      </c>
      <c r="E1849" s="1" t="s">
        <v>121</v>
      </c>
      <c r="F1849" s="1" t="s">
        <v>45</v>
      </c>
      <c r="G1849" s="1" t="s">
        <v>122</v>
      </c>
      <c r="H1849" s="1" t="s">
        <v>123</v>
      </c>
      <c r="I1849" s="1" t="s">
        <v>124</v>
      </c>
      <c r="J1849" s="1" t="s">
        <v>125</v>
      </c>
    </row>
    <row r="1850" spans="1:10" x14ac:dyDescent="0.25">
      <c r="A1850" s="1" t="s">
        <v>189</v>
      </c>
      <c r="B1850" s="1">
        <v>1245.1556</v>
      </c>
      <c r="C1850" s="1" t="s">
        <v>157</v>
      </c>
      <c r="D1850" s="1" t="s">
        <v>131</v>
      </c>
      <c r="E1850" s="1" t="s">
        <v>121</v>
      </c>
      <c r="F1850" s="1" t="s">
        <v>52</v>
      </c>
      <c r="G1850" s="1" t="s">
        <v>122</v>
      </c>
      <c r="H1850" s="1" t="s">
        <v>123</v>
      </c>
      <c r="I1850" s="1" t="s">
        <v>124</v>
      </c>
      <c r="J1850" s="1" t="s">
        <v>125</v>
      </c>
    </row>
    <row r="1851" spans="1:10" x14ac:dyDescent="0.25">
      <c r="A1851" s="1" t="s">
        <v>189</v>
      </c>
      <c r="B1851" s="1">
        <v>1278.4930999999999</v>
      </c>
      <c r="C1851" s="1" t="s">
        <v>155</v>
      </c>
      <c r="D1851" s="1" t="s">
        <v>131</v>
      </c>
      <c r="E1851" s="1" t="s">
        <v>121</v>
      </c>
      <c r="F1851" s="1" t="s">
        <v>52</v>
      </c>
      <c r="G1851" s="1" t="s">
        <v>122</v>
      </c>
      <c r="H1851" s="1" t="s">
        <v>123</v>
      </c>
      <c r="I1851" s="1" t="s">
        <v>124</v>
      </c>
      <c r="J1851" s="1" t="s">
        <v>125</v>
      </c>
    </row>
    <row r="1852" spans="1:10" x14ac:dyDescent="0.25">
      <c r="A1852" s="1" t="s">
        <v>189</v>
      </c>
      <c r="B1852" s="1">
        <v>1278.4930999999999</v>
      </c>
      <c r="C1852" s="1" t="s">
        <v>146</v>
      </c>
      <c r="D1852" s="1" t="s">
        <v>131</v>
      </c>
      <c r="E1852" s="1" t="s">
        <v>121</v>
      </c>
      <c r="F1852" s="1" t="s">
        <v>52</v>
      </c>
      <c r="G1852" s="1" t="s">
        <v>122</v>
      </c>
      <c r="H1852" s="1" t="s">
        <v>123</v>
      </c>
      <c r="I1852" s="1" t="s">
        <v>124</v>
      </c>
      <c r="J1852" s="1" t="s">
        <v>125</v>
      </c>
    </row>
    <row r="1853" spans="1:10" x14ac:dyDescent="0.25">
      <c r="A1853" s="1" t="s">
        <v>190</v>
      </c>
      <c r="B1853" s="1">
        <v>1292.4712</v>
      </c>
      <c r="C1853" s="1" t="s">
        <v>149</v>
      </c>
      <c r="D1853" s="1" t="s">
        <v>142</v>
      </c>
      <c r="E1853" s="1" t="s">
        <v>121</v>
      </c>
      <c r="F1853" s="1" t="s">
        <v>45</v>
      </c>
      <c r="G1853" s="1" t="s">
        <v>122</v>
      </c>
      <c r="H1853" s="1" t="s">
        <v>123</v>
      </c>
      <c r="I1853" s="1" t="s">
        <v>124</v>
      </c>
      <c r="J1853" s="1" t="s">
        <v>125</v>
      </c>
    </row>
    <row r="1854" spans="1:10" x14ac:dyDescent="0.25">
      <c r="A1854" s="1" t="s">
        <v>189</v>
      </c>
      <c r="B1854" s="1">
        <v>1295.1619000000001</v>
      </c>
      <c r="C1854" s="1" t="s">
        <v>147</v>
      </c>
      <c r="D1854" s="1" t="s">
        <v>142</v>
      </c>
      <c r="E1854" s="1" t="s">
        <v>121</v>
      </c>
      <c r="F1854" s="1" t="s">
        <v>45</v>
      </c>
      <c r="G1854" s="1" t="s">
        <v>122</v>
      </c>
      <c r="H1854" s="1" t="s">
        <v>123</v>
      </c>
      <c r="I1854" s="1" t="s">
        <v>124</v>
      </c>
      <c r="J1854" s="1" t="s">
        <v>125</v>
      </c>
    </row>
    <row r="1855" spans="1:10" x14ac:dyDescent="0.25">
      <c r="A1855" s="1" t="s">
        <v>194</v>
      </c>
      <c r="B1855" s="1">
        <v>1304.9100000000001</v>
      </c>
      <c r="C1855" s="1" t="s">
        <v>119</v>
      </c>
      <c r="D1855" s="1" t="s">
        <v>131</v>
      </c>
      <c r="E1855" s="1" t="s">
        <v>121</v>
      </c>
      <c r="F1855" s="1" t="s">
        <v>52</v>
      </c>
      <c r="G1855" s="1" t="s">
        <v>122</v>
      </c>
      <c r="H1855" s="1" t="s">
        <v>123</v>
      </c>
      <c r="I1855" s="1" t="s">
        <v>124</v>
      </c>
      <c r="J1855" s="1" t="s">
        <v>125</v>
      </c>
    </row>
    <row r="1856" spans="1:10" x14ac:dyDescent="0.25">
      <c r="A1856" s="1" t="s">
        <v>189</v>
      </c>
      <c r="B1856" s="1">
        <v>1313.4974999999999</v>
      </c>
      <c r="C1856" s="1" t="s">
        <v>130</v>
      </c>
      <c r="D1856" s="1" t="s">
        <v>131</v>
      </c>
      <c r="E1856" s="1" t="s">
        <v>121</v>
      </c>
      <c r="F1856" s="1" t="s">
        <v>52</v>
      </c>
      <c r="G1856" s="1" t="s">
        <v>122</v>
      </c>
      <c r="H1856" s="1" t="s">
        <v>123</v>
      </c>
      <c r="I1856" s="1" t="s">
        <v>124</v>
      </c>
      <c r="J1856" s="1" t="s">
        <v>125</v>
      </c>
    </row>
    <row r="1857" spans="1:10" x14ac:dyDescent="0.25">
      <c r="A1857" s="1" t="s">
        <v>189</v>
      </c>
      <c r="B1857" s="1">
        <v>1313.4974999999999</v>
      </c>
      <c r="C1857" s="1" t="s">
        <v>164</v>
      </c>
      <c r="D1857" s="1" t="s">
        <v>131</v>
      </c>
      <c r="E1857" s="1" t="s">
        <v>121</v>
      </c>
      <c r="F1857" s="1" t="s">
        <v>52</v>
      </c>
      <c r="G1857" s="1" t="s">
        <v>122</v>
      </c>
      <c r="H1857" s="1" t="s">
        <v>123</v>
      </c>
      <c r="I1857" s="1" t="s">
        <v>124</v>
      </c>
      <c r="J1857" s="1" t="s">
        <v>125</v>
      </c>
    </row>
    <row r="1858" spans="1:10" x14ac:dyDescent="0.25">
      <c r="A1858" s="1" t="s">
        <v>189</v>
      </c>
      <c r="B1858" s="1">
        <v>1321.8318999999999</v>
      </c>
      <c r="C1858" s="1" t="s">
        <v>136</v>
      </c>
      <c r="D1858" s="1" t="s">
        <v>131</v>
      </c>
      <c r="E1858" s="1" t="s">
        <v>121</v>
      </c>
      <c r="F1858" s="1" t="s">
        <v>52</v>
      </c>
      <c r="G1858" s="1" t="s">
        <v>122</v>
      </c>
      <c r="H1858" s="1" t="s">
        <v>123</v>
      </c>
      <c r="I1858" s="1" t="s">
        <v>124</v>
      </c>
      <c r="J1858" s="1" t="s">
        <v>125</v>
      </c>
    </row>
    <row r="1859" spans="1:10" x14ac:dyDescent="0.25">
      <c r="A1859" s="1" t="s">
        <v>189</v>
      </c>
      <c r="B1859" s="1">
        <v>1321.8318999999999</v>
      </c>
      <c r="C1859" s="1" t="s">
        <v>165</v>
      </c>
      <c r="D1859" s="1" t="s">
        <v>131</v>
      </c>
      <c r="E1859" s="1" t="s">
        <v>121</v>
      </c>
      <c r="F1859" s="1" t="s">
        <v>52</v>
      </c>
      <c r="G1859" s="1" t="s">
        <v>122</v>
      </c>
      <c r="H1859" s="1" t="s">
        <v>123</v>
      </c>
      <c r="I1859" s="1" t="s">
        <v>124</v>
      </c>
      <c r="J1859" s="1" t="s">
        <v>125</v>
      </c>
    </row>
    <row r="1860" spans="1:10" x14ac:dyDescent="0.25">
      <c r="A1860" s="1" t="s">
        <v>189</v>
      </c>
      <c r="B1860" s="1">
        <v>1334.3334</v>
      </c>
      <c r="C1860" s="1" t="s">
        <v>161</v>
      </c>
      <c r="D1860" s="1" t="s">
        <v>131</v>
      </c>
      <c r="E1860" s="1" t="s">
        <v>121</v>
      </c>
      <c r="F1860" s="1" t="s">
        <v>52</v>
      </c>
      <c r="G1860" s="1" t="s">
        <v>122</v>
      </c>
      <c r="H1860" s="1" t="s">
        <v>123</v>
      </c>
      <c r="I1860" s="1" t="s">
        <v>124</v>
      </c>
      <c r="J1860" s="1" t="s">
        <v>125</v>
      </c>
    </row>
    <row r="1861" spans="1:10" x14ac:dyDescent="0.25">
      <c r="A1861" s="1" t="s">
        <v>194</v>
      </c>
      <c r="B1861" s="1">
        <v>1337.13</v>
      </c>
      <c r="C1861" s="1" t="s">
        <v>157</v>
      </c>
      <c r="D1861" s="1" t="s">
        <v>131</v>
      </c>
      <c r="E1861" s="1" t="s">
        <v>121</v>
      </c>
      <c r="F1861" s="1" t="s">
        <v>52</v>
      </c>
      <c r="G1861" s="1" t="s">
        <v>122</v>
      </c>
      <c r="H1861" s="1" t="s">
        <v>123</v>
      </c>
      <c r="I1861" s="1" t="s">
        <v>124</v>
      </c>
      <c r="J1861" s="1" t="s">
        <v>125</v>
      </c>
    </row>
    <row r="1862" spans="1:10" x14ac:dyDescent="0.25">
      <c r="A1862" s="1" t="s">
        <v>190</v>
      </c>
      <c r="B1862" s="1">
        <v>1360.4960000000001</v>
      </c>
      <c r="C1862" s="1" t="s">
        <v>143</v>
      </c>
      <c r="D1862" s="1" t="s">
        <v>138</v>
      </c>
      <c r="E1862" s="1" t="s">
        <v>121</v>
      </c>
      <c r="F1862" s="1" t="s">
        <v>87</v>
      </c>
      <c r="G1862" s="1" t="s">
        <v>122</v>
      </c>
      <c r="H1862" s="1" t="s">
        <v>123</v>
      </c>
      <c r="I1862" s="1" t="s">
        <v>124</v>
      </c>
      <c r="J1862" s="1" t="s">
        <v>125</v>
      </c>
    </row>
    <row r="1863" spans="1:10" x14ac:dyDescent="0.25">
      <c r="A1863" s="1" t="s">
        <v>190</v>
      </c>
      <c r="B1863" s="1">
        <v>1360.4960000000001</v>
      </c>
      <c r="C1863" s="1" t="s">
        <v>156</v>
      </c>
      <c r="D1863" s="1" t="s">
        <v>138</v>
      </c>
      <c r="E1863" s="1" t="s">
        <v>121</v>
      </c>
      <c r="F1863" s="1" t="s">
        <v>87</v>
      </c>
      <c r="G1863" s="1" t="s">
        <v>122</v>
      </c>
      <c r="H1863" s="1" t="s">
        <v>123</v>
      </c>
      <c r="I1863" s="1" t="s">
        <v>124</v>
      </c>
      <c r="J1863" s="1" t="s">
        <v>125</v>
      </c>
    </row>
    <row r="1864" spans="1:10" x14ac:dyDescent="0.25">
      <c r="A1864" s="1" t="s">
        <v>190</v>
      </c>
      <c r="B1864" s="1">
        <v>1360.4960000000001</v>
      </c>
      <c r="C1864" s="1" t="s">
        <v>145</v>
      </c>
      <c r="D1864" s="1" t="s">
        <v>138</v>
      </c>
      <c r="E1864" s="1" t="s">
        <v>121</v>
      </c>
      <c r="F1864" s="1" t="s">
        <v>87</v>
      </c>
      <c r="G1864" s="1" t="s">
        <v>122</v>
      </c>
      <c r="H1864" s="1" t="s">
        <v>123</v>
      </c>
      <c r="I1864" s="1" t="s">
        <v>124</v>
      </c>
      <c r="J1864" s="1" t="s">
        <v>125</v>
      </c>
    </row>
    <row r="1865" spans="1:10" x14ac:dyDescent="0.25">
      <c r="A1865" s="1" t="s">
        <v>190</v>
      </c>
      <c r="B1865" s="1">
        <v>1360.4960000000001</v>
      </c>
      <c r="C1865" s="1" t="s">
        <v>144</v>
      </c>
      <c r="D1865" s="1" t="s">
        <v>138</v>
      </c>
      <c r="E1865" s="1" t="s">
        <v>121</v>
      </c>
      <c r="F1865" s="1" t="s">
        <v>87</v>
      </c>
      <c r="G1865" s="1" t="s">
        <v>122</v>
      </c>
      <c r="H1865" s="1" t="s">
        <v>123</v>
      </c>
      <c r="I1865" s="1" t="s">
        <v>124</v>
      </c>
      <c r="J1865" s="1" t="s">
        <v>125</v>
      </c>
    </row>
    <row r="1866" spans="1:10" x14ac:dyDescent="0.25">
      <c r="A1866" s="1" t="s">
        <v>190</v>
      </c>
      <c r="B1866" s="1">
        <v>1360.4960000000001</v>
      </c>
      <c r="C1866" s="1" t="s">
        <v>140</v>
      </c>
      <c r="D1866" s="1" t="s">
        <v>138</v>
      </c>
      <c r="E1866" s="1" t="s">
        <v>121</v>
      </c>
      <c r="F1866" s="1" t="s">
        <v>87</v>
      </c>
      <c r="G1866" s="1" t="s">
        <v>122</v>
      </c>
      <c r="H1866" s="1" t="s">
        <v>123</v>
      </c>
      <c r="I1866" s="1" t="s">
        <v>124</v>
      </c>
      <c r="J1866" s="1" t="s">
        <v>125</v>
      </c>
    </row>
    <row r="1867" spans="1:10" x14ac:dyDescent="0.25">
      <c r="A1867" s="1" t="s">
        <v>190</v>
      </c>
      <c r="B1867" s="1">
        <v>1362.3149000000001</v>
      </c>
      <c r="C1867" s="1" t="s">
        <v>176</v>
      </c>
      <c r="D1867" s="1" t="s">
        <v>142</v>
      </c>
      <c r="E1867" s="1" t="s">
        <v>121</v>
      </c>
      <c r="F1867" s="1" t="s">
        <v>45</v>
      </c>
      <c r="G1867" s="1" t="s">
        <v>122</v>
      </c>
      <c r="H1867" s="1" t="s">
        <v>123</v>
      </c>
      <c r="I1867" s="1" t="s">
        <v>124</v>
      </c>
      <c r="J1867" s="1" t="s">
        <v>125</v>
      </c>
    </row>
    <row r="1868" spans="1:10" x14ac:dyDescent="0.25">
      <c r="A1868" s="1" t="s">
        <v>190</v>
      </c>
      <c r="B1868" s="1">
        <v>1363.4536000000001</v>
      </c>
      <c r="C1868" s="1" t="s">
        <v>158</v>
      </c>
      <c r="D1868" s="1" t="s">
        <v>142</v>
      </c>
      <c r="E1868" s="1" t="s">
        <v>121</v>
      </c>
      <c r="F1868" s="1" t="s">
        <v>45</v>
      </c>
      <c r="G1868" s="1" t="s">
        <v>122</v>
      </c>
      <c r="H1868" s="1" t="s">
        <v>123</v>
      </c>
      <c r="I1868" s="1" t="s">
        <v>124</v>
      </c>
      <c r="J1868" s="1" t="s">
        <v>125</v>
      </c>
    </row>
    <row r="1869" spans="1:10" x14ac:dyDescent="0.25">
      <c r="A1869" s="1" t="s">
        <v>190</v>
      </c>
      <c r="B1869" s="1">
        <v>1363.4536000000001</v>
      </c>
      <c r="C1869" s="1" t="s">
        <v>119</v>
      </c>
      <c r="D1869" s="1" t="s">
        <v>142</v>
      </c>
      <c r="E1869" s="1" t="s">
        <v>121</v>
      </c>
      <c r="F1869" s="1" t="s">
        <v>45</v>
      </c>
      <c r="G1869" s="1" t="s">
        <v>122</v>
      </c>
      <c r="H1869" s="1" t="s">
        <v>123</v>
      </c>
      <c r="I1869" s="1" t="s">
        <v>124</v>
      </c>
      <c r="J1869" s="1" t="s">
        <v>125</v>
      </c>
    </row>
    <row r="1870" spans="1:10" x14ac:dyDescent="0.25">
      <c r="A1870" s="1" t="s">
        <v>194</v>
      </c>
      <c r="B1870" s="1">
        <v>1372.93</v>
      </c>
      <c r="C1870" s="1" t="s">
        <v>155</v>
      </c>
      <c r="D1870" s="1" t="s">
        <v>131</v>
      </c>
      <c r="E1870" s="1" t="s">
        <v>121</v>
      </c>
      <c r="F1870" s="1" t="s">
        <v>52</v>
      </c>
      <c r="G1870" s="1" t="s">
        <v>122</v>
      </c>
      <c r="H1870" s="1" t="s">
        <v>123</v>
      </c>
      <c r="I1870" s="1" t="s">
        <v>124</v>
      </c>
      <c r="J1870" s="1" t="s">
        <v>125</v>
      </c>
    </row>
    <row r="1871" spans="1:10" x14ac:dyDescent="0.25">
      <c r="A1871" s="1" t="s">
        <v>194</v>
      </c>
      <c r="B1871" s="1">
        <v>1372.93</v>
      </c>
      <c r="C1871" s="1" t="s">
        <v>146</v>
      </c>
      <c r="D1871" s="1" t="s">
        <v>131</v>
      </c>
      <c r="E1871" s="1" t="s">
        <v>121</v>
      </c>
      <c r="F1871" s="1" t="s">
        <v>52</v>
      </c>
      <c r="G1871" s="1" t="s">
        <v>122</v>
      </c>
      <c r="H1871" s="1" t="s">
        <v>123</v>
      </c>
      <c r="I1871" s="1" t="s">
        <v>124</v>
      </c>
      <c r="J1871" s="1" t="s">
        <v>125</v>
      </c>
    </row>
    <row r="1872" spans="1:10" x14ac:dyDescent="0.25">
      <c r="A1872" s="1" t="s">
        <v>194</v>
      </c>
      <c r="B1872" s="1">
        <v>1390.83</v>
      </c>
      <c r="C1872" s="1" t="s">
        <v>147</v>
      </c>
      <c r="D1872" s="1" t="s">
        <v>142</v>
      </c>
      <c r="E1872" s="1" t="s">
        <v>121</v>
      </c>
      <c r="F1872" s="1" t="s">
        <v>45</v>
      </c>
      <c r="G1872" s="1" t="s">
        <v>122</v>
      </c>
      <c r="H1872" s="1" t="s">
        <v>123</v>
      </c>
      <c r="I1872" s="1" t="s">
        <v>124</v>
      </c>
      <c r="J1872" s="1" t="s">
        <v>125</v>
      </c>
    </row>
    <row r="1873" spans="1:10" x14ac:dyDescent="0.25">
      <c r="A1873" s="1" t="s">
        <v>190</v>
      </c>
      <c r="B1873" s="1">
        <v>1396.2829999999999</v>
      </c>
      <c r="C1873" s="1" t="s">
        <v>157</v>
      </c>
      <c r="D1873" s="1" t="s">
        <v>142</v>
      </c>
      <c r="E1873" s="1" t="s">
        <v>121</v>
      </c>
      <c r="F1873" s="1" t="s">
        <v>45</v>
      </c>
      <c r="G1873" s="1" t="s">
        <v>122</v>
      </c>
      <c r="H1873" s="1" t="s">
        <v>123</v>
      </c>
      <c r="I1873" s="1" t="s">
        <v>124</v>
      </c>
      <c r="J1873" s="1" t="s">
        <v>125</v>
      </c>
    </row>
    <row r="1874" spans="1:10" x14ac:dyDescent="0.25">
      <c r="A1874" s="1" t="s">
        <v>194</v>
      </c>
      <c r="B1874" s="1">
        <v>1410.52</v>
      </c>
      <c r="C1874" s="1" t="s">
        <v>130</v>
      </c>
      <c r="D1874" s="1" t="s">
        <v>131</v>
      </c>
      <c r="E1874" s="1" t="s">
        <v>121</v>
      </c>
      <c r="F1874" s="1" t="s">
        <v>52</v>
      </c>
      <c r="G1874" s="1" t="s">
        <v>122</v>
      </c>
      <c r="H1874" s="1" t="s">
        <v>123</v>
      </c>
      <c r="I1874" s="1" t="s">
        <v>124</v>
      </c>
      <c r="J1874" s="1" t="s">
        <v>125</v>
      </c>
    </row>
    <row r="1875" spans="1:10" x14ac:dyDescent="0.25">
      <c r="A1875" s="1" t="s">
        <v>194</v>
      </c>
      <c r="B1875" s="1">
        <v>1410.52</v>
      </c>
      <c r="C1875" s="1" t="s">
        <v>164</v>
      </c>
      <c r="D1875" s="1" t="s">
        <v>131</v>
      </c>
      <c r="E1875" s="1" t="s">
        <v>121</v>
      </c>
      <c r="F1875" s="1" t="s">
        <v>52</v>
      </c>
      <c r="G1875" s="1" t="s">
        <v>122</v>
      </c>
      <c r="H1875" s="1" t="s">
        <v>123</v>
      </c>
      <c r="I1875" s="1" t="s">
        <v>124</v>
      </c>
      <c r="J1875" s="1" t="s">
        <v>125</v>
      </c>
    </row>
    <row r="1876" spans="1:10" x14ac:dyDescent="0.25">
      <c r="A1876" s="1" t="s">
        <v>194</v>
      </c>
      <c r="B1876" s="1">
        <v>1419.47</v>
      </c>
      <c r="C1876" s="1" t="s">
        <v>136</v>
      </c>
      <c r="D1876" s="1" t="s">
        <v>131</v>
      </c>
      <c r="E1876" s="1" t="s">
        <v>121</v>
      </c>
      <c r="F1876" s="1" t="s">
        <v>52</v>
      </c>
      <c r="G1876" s="1" t="s">
        <v>122</v>
      </c>
      <c r="H1876" s="1" t="s">
        <v>123</v>
      </c>
      <c r="I1876" s="1" t="s">
        <v>124</v>
      </c>
      <c r="J1876" s="1" t="s">
        <v>125</v>
      </c>
    </row>
    <row r="1877" spans="1:10" x14ac:dyDescent="0.25">
      <c r="A1877" s="1" t="s">
        <v>194</v>
      </c>
      <c r="B1877" s="1">
        <v>1419.47</v>
      </c>
      <c r="C1877" s="1" t="s">
        <v>165</v>
      </c>
      <c r="D1877" s="1" t="s">
        <v>131</v>
      </c>
      <c r="E1877" s="1" t="s">
        <v>121</v>
      </c>
      <c r="F1877" s="1" t="s">
        <v>52</v>
      </c>
      <c r="G1877" s="1" t="s">
        <v>122</v>
      </c>
      <c r="H1877" s="1" t="s">
        <v>123</v>
      </c>
      <c r="I1877" s="1" t="s">
        <v>124</v>
      </c>
      <c r="J1877" s="1" t="s">
        <v>125</v>
      </c>
    </row>
    <row r="1878" spans="1:10" x14ac:dyDescent="0.25">
      <c r="A1878" s="1" t="s">
        <v>190</v>
      </c>
      <c r="B1878" s="1">
        <v>1422.3098</v>
      </c>
      <c r="C1878" s="1" t="s">
        <v>155</v>
      </c>
      <c r="D1878" s="1" t="s">
        <v>142</v>
      </c>
      <c r="E1878" s="1" t="s">
        <v>121</v>
      </c>
      <c r="F1878" s="1" t="s">
        <v>45</v>
      </c>
      <c r="G1878" s="1" t="s">
        <v>122</v>
      </c>
      <c r="H1878" s="1" t="s">
        <v>123</v>
      </c>
      <c r="I1878" s="1" t="s">
        <v>124</v>
      </c>
      <c r="J1878" s="1" t="s">
        <v>125</v>
      </c>
    </row>
    <row r="1879" spans="1:10" x14ac:dyDescent="0.25">
      <c r="A1879" s="1" t="s">
        <v>189</v>
      </c>
      <c r="B1879" s="1">
        <v>1425.1781000000001</v>
      </c>
      <c r="C1879" s="1" t="s">
        <v>147</v>
      </c>
      <c r="D1879" s="1" t="s">
        <v>138</v>
      </c>
      <c r="E1879" s="1" t="s">
        <v>121</v>
      </c>
      <c r="F1879" s="1" t="s">
        <v>87</v>
      </c>
      <c r="G1879" s="1" t="s">
        <v>122</v>
      </c>
      <c r="H1879" s="1" t="s">
        <v>123</v>
      </c>
      <c r="I1879" s="1" t="s">
        <v>124</v>
      </c>
      <c r="J1879" s="1" t="s">
        <v>125</v>
      </c>
    </row>
    <row r="1880" spans="1:10" x14ac:dyDescent="0.25">
      <c r="A1880" s="1" t="s">
        <v>194</v>
      </c>
      <c r="B1880" s="1">
        <v>1432.895</v>
      </c>
      <c r="C1880" s="1" t="s">
        <v>161</v>
      </c>
      <c r="D1880" s="1" t="s">
        <v>131</v>
      </c>
      <c r="E1880" s="1" t="s">
        <v>121</v>
      </c>
      <c r="F1880" s="1" t="s">
        <v>52</v>
      </c>
      <c r="G1880" s="1" t="s">
        <v>122</v>
      </c>
      <c r="H1880" s="1" t="s">
        <v>123</v>
      </c>
      <c r="I1880" s="1" t="s">
        <v>124</v>
      </c>
      <c r="J1880" s="1" t="s">
        <v>125</v>
      </c>
    </row>
    <row r="1881" spans="1:10" x14ac:dyDescent="0.25">
      <c r="A1881" s="1" t="s">
        <v>190</v>
      </c>
      <c r="B1881" s="1">
        <v>1434.4359999999999</v>
      </c>
      <c r="C1881" s="1" t="s">
        <v>172</v>
      </c>
      <c r="D1881" s="1" t="s">
        <v>142</v>
      </c>
      <c r="E1881" s="1" t="s">
        <v>121</v>
      </c>
      <c r="F1881" s="1" t="s">
        <v>45</v>
      </c>
      <c r="G1881" s="1" t="s">
        <v>122</v>
      </c>
      <c r="H1881" s="1" t="s">
        <v>123</v>
      </c>
      <c r="I1881" s="1" t="s">
        <v>124</v>
      </c>
      <c r="J1881" s="1" t="s">
        <v>125</v>
      </c>
    </row>
    <row r="1882" spans="1:10" x14ac:dyDescent="0.25">
      <c r="A1882" s="1" t="s">
        <v>190</v>
      </c>
      <c r="B1882" s="1">
        <v>1450.7028</v>
      </c>
      <c r="C1882" s="1" t="s">
        <v>154</v>
      </c>
      <c r="D1882" s="1" t="s">
        <v>142</v>
      </c>
      <c r="E1882" s="1" t="s">
        <v>121</v>
      </c>
      <c r="F1882" s="1" t="s">
        <v>45</v>
      </c>
      <c r="G1882" s="1" t="s">
        <v>122</v>
      </c>
      <c r="H1882" s="1" t="s">
        <v>123</v>
      </c>
      <c r="I1882" s="1" t="s">
        <v>124</v>
      </c>
      <c r="J1882" s="1" t="s">
        <v>125</v>
      </c>
    </row>
    <row r="1883" spans="1:10" x14ac:dyDescent="0.25">
      <c r="A1883" s="1" t="s">
        <v>190</v>
      </c>
      <c r="B1883" s="1">
        <v>1450.7028</v>
      </c>
      <c r="C1883" s="1" t="s">
        <v>169</v>
      </c>
      <c r="D1883" s="1" t="s">
        <v>142</v>
      </c>
      <c r="E1883" s="1" t="s">
        <v>121</v>
      </c>
      <c r="F1883" s="1" t="s">
        <v>45</v>
      </c>
      <c r="G1883" s="1" t="s">
        <v>122</v>
      </c>
      <c r="H1883" s="1" t="s">
        <v>123</v>
      </c>
      <c r="I1883" s="1" t="s">
        <v>124</v>
      </c>
      <c r="J1883" s="1" t="s">
        <v>125</v>
      </c>
    </row>
    <row r="1884" spans="1:10" x14ac:dyDescent="0.25">
      <c r="A1884" s="1" t="s">
        <v>190</v>
      </c>
      <c r="B1884" s="1">
        <v>1481.7575999999999</v>
      </c>
      <c r="C1884" s="1" t="s">
        <v>180</v>
      </c>
      <c r="D1884" s="1" t="s">
        <v>142</v>
      </c>
      <c r="E1884" s="1" t="s">
        <v>121</v>
      </c>
      <c r="F1884" s="1" t="s">
        <v>45</v>
      </c>
      <c r="G1884" s="1" t="s">
        <v>122</v>
      </c>
      <c r="H1884" s="1" t="s">
        <v>123</v>
      </c>
      <c r="I1884" s="1" t="s">
        <v>124</v>
      </c>
      <c r="J1884" s="1" t="s">
        <v>125</v>
      </c>
    </row>
    <row r="1885" spans="1:10" x14ac:dyDescent="0.25">
      <c r="A1885" s="1" t="s">
        <v>190</v>
      </c>
      <c r="B1885" s="1">
        <v>1481.7575999999999</v>
      </c>
      <c r="C1885" s="1" t="s">
        <v>136</v>
      </c>
      <c r="D1885" s="1" t="s">
        <v>142</v>
      </c>
      <c r="E1885" s="1" t="s">
        <v>121</v>
      </c>
      <c r="F1885" s="1" t="s">
        <v>45</v>
      </c>
      <c r="G1885" s="1" t="s">
        <v>122</v>
      </c>
      <c r="H1885" s="1" t="s">
        <v>123</v>
      </c>
      <c r="I1885" s="1" t="s">
        <v>124</v>
      </c>
      <c r="J1885" s="1" t="s">
        <v>125</v>
      </c>
    </row>
    <row r="1886" spans="1:10" x14ac:dyDescent="0.25">
      <c r="A1886" s="1" t="s">
        <v>190</v>
      </c>
      <c r="B1886" s="1">
        <v>1482.7336</v>
      </c>
      <c r="C1886" s="1" t="s">
        <v>165</v>
      </c>
      <c r="D1886" s="1" t="s">
        <v>142</v>
      </c>
      <c r="E1886" s="1" t="s">
        <v>121</v>
      </c>
      <c r="F1886" s="1" t="s">
        <v>45</v>
      </c>
      <c r="G1886" s="1" t="s">
        <v>122</v>
      </c>
      <c r="H1886" s="1" t="s">
        <v>123</v>
      </c>
      <c r="I1886" s="1" t="s">
        <v>124</v>
      </c>
      <c r="J1886" s="1" t="s">
        <v>125</v>
      </c>
    </row>
    <row r="1887" spans="1:10" x14ac:dyDescent="0.25">
      <c r="A1887" s="1" t="s">
        <v>190</v>
      </c>
      <c r="B1887" s="1">
        <v>1495.0816</v>
      </c>
      <c r="C1887" s="1" t="s">
        <v>153</v>
      </c>
      <c r="D1887" s="1" t="s">
        <v>142</v>
      </c>
      <c r="E1887" s="1" t="s">
        <v>121</v>
      </c>
      <c r="F1887" s="1" t="s">
        <v>45</v>
      </c>
      <c r="G1887" s="1" t="s">
        <v>122</v>
      </c>
      <c r="H1887" s="1" t="s">
        <v>123</v>
      </c>
      <c r="I1887" s="1" t="s">
        <v>124</v>
      </c>
      <c r="J1887" s="1" t="s">
        <v>125</v>
      </c>
    </row>
    <row r="1888" spans="1:10" x14ac:dyDescent="0.25">
      <c r="A1888" s="1" t="s">
        <v>190</v>
      </c>
      <c r="B1888" s="1">
        <v>1499.5032000000001</v>
      </c>
      <c r="C1888" s="1" t="s">
        <v>171</v>
      </c>
      <c r="D1888" s="1" t="s">
        <v>138</v>
      </c>
      <c r="E1888" s="1" t="s">
        <v>121</v>
      </c>
      <c r="F1888" s="1" t="s">
        <v>87</v>
      </c>
      <c r="G1888" s="1" t="s">
        <v>122</v>
      </c>
      <c r="H1888" s="1" t="s">
        <v>123</v>
      </c>
      <c r="I1888" s="1" t="s">
        <v>124</v>
      </c>
      <c r="J1888" s="1" t="s">
        <v>125</v>
      </c>
    </row>
    <row r="1889" spans="1:10" x14ac:dyDescent="0.25">
      <c r="A1889" s="1" t="s">
        <v>190</v>
      </c>
      <c r="B1889" s="1">
        <v>1499.5032000000001</v>
      </c>
      <c r="C1889" s="1" t="s">
        <v>158</v>
      </c>
      <c r="D1889" s="1" t="s">
        <v>138</v>
      </c>
      <c r="E1889" s="1" t="s">
        <v>121</v>
      </c>
      <c r="F1889" s="1" t="s">
        <v>87</v>
      </c>
      <c r="G1889" s="1" t="s">
        <v>122</v>
      </c>
      <c r="H1889" s="1" t="s">
        <v>123</v>
      </c>
      <c r="I1889" s="1" t="s">
        <v>124</v>
      </c>
      <c r="J1889" s="1" t="s">
        <v>125</v>
      </c>
    </row>
    <row r="1890" spans="1:10" x14ac:dyDescent="0.25">
      <c r="A1890" s="1" t="s">
        <v>189</v>
      </c>
      <c r="B1890" s="1">
        <v>1511.8556000000001</v>
      </c>
      <c r="C1890" s="1" t="s">
        <v>145</v>
      </c>
      <c r="D1890" s="1" t="s">
        <v>162</v>
      </c>
      <c r="E1890" s="1" t="s">
        <v>121</v>
      </c>
      <c r="F1890" s="1" t="s">
        <v>47</v>
      </c>
      <c r="G1890" s="1" t="s">
        <v>122</v>
      </c>
      <c r="H1890" s="1" t="s">
        <v>123</v>
      </c>
      <c r="I1890" s="1" t="s">
        <v>124</v>
      </c>
      <c r="J1890" s="1" t="s">
        <v>125</v>
      </c>
    </row>
    <row r="1891" spans="1:10" x14ac:dyDescent="0.25">
      <c r="A1891" s="1" t="s">
        <v>194</v>
      </c>
      <c r="B1891" s="1">
        <v>1530.45</v>
      </c>
      <c r="C1891" s="1" t="s">
        <v>147</v>
      </c>
      <c r="D1891" s="1" t="s">
        <v>138</v>
      </c>
      <c r="E1891" s="1" t="s">
        <v>121</v>
      </c>
      <c r="F1891" s="1" t="s">
        <v>87</v>
      </c>
      <c r="G1891" s="1" t="s">
        <v>122</v>
      </c>
      <c r="H1891" s="1" t="s">
        <v>123</v>
      </c>
      <c r="I1891" s="1" t="s">
        <v>124</v>
      </c>
      <c r="J1891" s="1" t="s">
        <v>125</v>
      </c>
    </row>
    <row r="1892" spans="1:10" x14ac:dyDescent="0.25">
      <c r="A1892" s="1" t="s">
        <v>190</v>
      </c>
      <c r="B1892" s="1">
        <v>1537.3605</v>
      </c>
      <c r="C1892" s="1" t="s">
        <v>157</v>
      </c>
      <c r="D1892" s="1" t="s">
        <v>138</v>
      </c>
      <c r="E1892" s="1" t="s">
        <v>121</v>
      </c>
      <c r="F1892" s="1" t="s">
        <v>87</v>
      </c>
      <c r="G1892" s="1" t="s">
        <v>122</v>
      </c>
      <c r="H1892" s="1" t="s">
        <v>123</v>
      </c>
      <c r="I1892" s="1" t="s">
        <v>124</v>
      </c>
      <c r="J1892" s="1" t="s">
        <v>125</v>
      </c>
    </row>
    <row r="1893" spans="1:10" x14ac:dyDescent="0.25">
      <c r="A1893" s="1" t="s">
        <v>190</v>
      </c>
      <c r="B1893" s="1">
        <v>1545.346</v>
      </c>
      <c r="C1893" s="1" t="s">
        <v>177</v>
      </c>
      <c r="D1893" s="1" t="s">
        <v>142</v>
      </c>
      <c r="E1893" s="1" t="s">
        <v>121</v>
      </c>
      <c r="F1893" s="1" t="s">
        <v>45</v>
      </c>
      <c r="G1893" s="1" t="s">
        <v>122</v>
      </c>
      <c r="H1893" s="1" t="s">
        <v>123</v>
      </c>
      <c r="I1893" s="1" t="s">
        <v>124</v>
      </c>
      <c r="J1893" s="1" t="s">
        <v>125</v>
      </c>
    </row>
    <row r="1894" spans="1:10" x14ac:dyDescent="0.25">
      <c r="A1894" s="1" t="s">
        <v>189</v>
      </c>
      <c r="B1894" s="1">
        <v>1575.1968999999999</v>
      </c>
      <c r="C1894" s="1" t="s">
        <v>139</v>
      </c>
      <c r="D1894" s="1" t="s">
        <v>131</v>
      </c>
      <c r="E1894" s="1" t="s">
        <v>121</v>
      </c>
      <c r="F1894" s="1" t="s">
        <v>52</v>
      </c>
      <c r="G1894" s="1" t="s">
        <v>122</v>
      </c>
      <c r="H1894" s="1" t="s">
        <v>123</v>
      </c>
      <c r="I1894" s="1" t="s">
        <v>124</v>
      </c>
      <c r="J1894" s="1" t="s">
        <v>125</v>
      </c>
    </row>
    <row r="1895" spans="1:10" x14ac:dyDescent="0.25">
      <c r="A1895" s="1" t="s">
        <v>190</v>
      </c>
      <c r="B1895" s="1">
        <v>1577.8796</v>
      </c>
      <c r="C1895" s="1" t="s">
        <v>146</v>
      </c>
      <c r="D1895" s="1" t="s">
        <v>138</v>
      </c>
      <c r="E1895" s="1" t="s">
        <v>121</v>
      </c>
      <c r="F1895" s="1" t="s">
        <v>87</v>
      </c>
      <c r="G1895" s="1" t="s">
        <v>122</v>
      </c>
      <c r="H1895" s="1" t="s">
        <v>123</v>
      </c>
      <c r="I1895" s="1" t="s">
        <v>124</v>
      </c>
      <c r="J1895" s="1" t="s">
        <v>125</v>
      </c>
    </row>
    <row r="1896" spans="1:10" x14ac:dyDescent="0.25">
      <c r="A1896" s="1" t="s">
        <v>190</v>
      </c>
      <c r="B1896" s="1">
        <v>1579.3584000000001</v>
      </c>
      <c r="C1896" s="1" t="s">
        <v>155</v>
      </c>
      <c r="D1896" s="1" t="s">
        <v>138</v>
      </c>
      <c r="E1896" s="1" t="s">
        <v>121</v>
      </c>
      <c r="F1896" s="1" t="s">
        <v>87</v>
      </c>
      <c r="G1896" s="1" t="s">
        <v>122</v>
      </c>
      <c r="H1896" s="1" t="s">
        <v>123</v>
      </c>
      <c r="I1896" s="1" t="s">
        <v>124</v>
      </c>
      <c r="J1896" s="1" t="s">
        <v>125</v>
      </c>
    </row>
    <row r="1897" spans="1:10" x14ac:dyDescent="0.25">
      <c r="A1897" s="1" t="s">
        <v>190</v>
      </c>
      <c r="B1897" s="1">
        <v>1606.2134000000001</v>
      </c>
      <c r="C1897" s="1" t="s">
        <v>168</v>
      </c>
      <c r="D1897" s="1" t="s">
        <v>142</v>
      </c>
      <c r="E1897" s="1" t="s">
        <v>121</v>
      </c>
      <c r="F1897" s="1" t="s">
        <v>45</v>
      </c>
      <c r="G1897" s="1" t="s">
        <v>122</v>
      </c>
      <c r="H1897" s="1" t="s">
        <v>123</v>
      </c>
      <c r="I1897" s="1" t="s">
        <v>124</v>
      </c>
      <c r="J1897" s="1" t="s">
        <v>125</v>
      </c>
    </row>
    <row r="1898" spans="1:10" x14ac:dyDescent="0.25">
      <c r="A1898" s="1" t="s">
        <v>190</v>
      </c>
      <c r="B1898" s="1">
        <v>1619.2860000000001</v>
      </c>
      <c r="C1898" s="1" t="s">
        <v>128</v>
      </c>
      <c r="D1898" s="1" t="s">
        <v>142</v>
      </c>
      <c r="E1898" s="1" t="s">
        <v>121</v>
      </c>
      <c r="F1898" s="1" t="s">
        <v>45</v>
      </c>
      <c r="G1898" s="1" t="s">
        <v>122</v>
      </c>
      <c r="H1898" s="1" t="s">
        <v>123</v>
      </c>
      <c r="I1898" s="1" t="s">
        <v>124</v>
      </c>
      <c r="J1898" s="1" t="s">
        <v>125</v>
      </c>
    </row>
    <row r="1899" spans="1:10" x14ac:dyDescent="0.25">
      <c r="A1899" s="1" t="s">
        <v>190</v>
      </c>
      <c r="B1899" s="1">
        <v>1620.7647999999999</v>
      </c>
      <c r="C1899" s="1" t="s">
        <v>164</v>
      </c>
      <c r="D1899" s="1" t="s">
        <v>138</v>
      </c>
      <c r="E1899" s="1" t="s">
        <v>121</v>
      </c>
      <c r="F1899" s="1" t="s">
        <v>87</v>
      </c>
      <c r="G1899" s="1" t="s">
        <v>122</v>
      </c>
      <c r="H1899" s="1" t="s">
        <v>123</v>
      </c>
      <c r="I1899" s="1" t="s">
        <v>124</v>
      </c>
      <c r="J1899" s="1" t="s">
        <v>125</v>
      </c>
    </row>
    <row r="1900" spans="1:10" x14ac:dyDescent="0.25">
      <c r="A1900" s="1" t="s">
        <v>190</v>
      </c>
      <c r="B1900" s="1">
        <v>1620.7647999999999</v>
      </c>
      <c r="C1900" s="1" t="s">
        <v>130</v>
      </c>
      <c r="D1900" s="1" t="s">
        <v>138</v>
      </c>
      <c r="E1900" s="1" t="s">
        <v>121</v>
      </c>
      <c r="F1900" s="1" t="s">
        <v>87</v>
      </c>
      <c r="G1900" s="1" t="s">
        <v>122</v>
      </c>
      <c r="H1900" s="1" t="s">
        <v>123</v>
      </c>
      <c r="I1900" s="1" t="s">
        <v>124</v>
      </c>
      <c r="J1900" s="1" t="s">
        <v>125</v>
      </c>
    </row>
    <row r="1901" spans="1:10" x14ac:dyDescent="0.25">
      <c r="A1901" s="1" t="s">
        <v>194</v>
      </c>
      <c r="B1901" s="1">
        <v>1623.53</v>
      </c>
      <c r="C1901" s="1" t="s">
        <v>145</v>
      </c>
      <c r="D1901" s="1" t="s">
        <v>162</v>
      </c>
      <c r="E1901" s="1" t="s">
        <v>121</v>
      </c>
      <c r="F1901" s="1" t="s">
        <v>47</v>
      </c>
      <c r="G1901" s="1" t="s">
        <v>122</v>
      </c>
      <c r="H1901" s="1" t="s">
        <v>123</v>
      </c>
      <c r="I1901" s="1" t="s">
        <v>124</v>
      </c>
      <c r="J1901" s="1" t="s">
        <v>125</v>
      </c>
    </row>
    <row r="1902" spans="1:10" x14ac:dyDescent="0.25">
      <c r="A1902" s="1" t="s">
        <v>190</v>
      </c>
      <c r="B1902" s="1">
        <v>1629.6376</v>
      </c>
      <c r="C1902" s="1" t="s">
        <v>136</v>
      </c>
      <c r="D1902" s="1" t="s">
        <v>138</v>
      </c>
      <c r="E1902" s="1" t="s">
        <v>121</v>
      </c>
      <c r="F1902" s="1" t="s">
        <v>87</v>
      </c>
      <c r="G1902" s="1" t="s">
        <v>122</v>
      </c>
      <c r="H1902" s="1" t="s">
        <v>123</v>
      </c>
      <c r="I1902" s="1" t="s">
        <v>124</v>
      </c>
      <c r="J1902" s="1" t="s">
        <v>125</v>
      </c>
    </row>
    <row r="1903" spans="1:10" x14ac:dyDescent="0.25">
      <c r="A1903" s="1" t="s">
        <v>190</v>
      </c>
      <c r="B1903" s="1">
        <v>1632.5952</v>
      </c>
      <c r="C1903" s="1" t="s">
        <v>141</v>
      </c>
      <c r="D1903" s="1" t="s">
        <v>142</v>
      </c>
      <c r="E1903" s="1" t="s">
        <v>121</v>
      </c>
      <c r="F1903" s="1" t="s">
        <v>45</v>
      </c>
      <c r="G1903" s="1" t="s">
        <v>122</v>
      </c>
      <c r="H1903" s="1" t="s">
        <v>123</v>
      </c>
      <c r="I1903" s="1" t="s">
        <v>124</v>
      </c>
      <c r="J1903" s="1" t="s">
        <v>125</v>
      </c>
    </row>
    <row r="1904" spans="1:10" x14ac:dyDescent="0.25">
      <c r="A1904" s="1" t="s">
        <v>190</v>
      </c>
      <c r="B1904" s="1">
        <v>1632.5952</v>
      </c>
      <c r="C1904" s="1" t="s">
        <v>165</v>
      </c>
      <c r="D1904" s="1" t="s">
        <v>138</v>
      </c>
      <c r="E1904" s="1" t="s">
        <v>121</v>
      </c>
      <c r="F1904" s="1" t="s">
        <v>87</v>
      </c>
      <c r="G1904" s="1" t="s">
        <v>122</v>
      </c>
      <c r="H1904" s="1" t="s">
        <v>123</v>
      </c>
      <c r="I1904" s="1" t="s">
        <v>124</v>
      </c>
      <c r="J1904" s="1" t="s">
        <v>125</v>
      </c>
    </row>
    <row r="1905" spans="1:10" x14ac:dyDescent="0.25">
      <c r="A1905" s="1" t="s">
        <v>190</v>
      </c>
      <c r="B1905" s="1">
        <v>1647.3832</v>
      </c>
      <c r="C1905" s="1" t="s">
        <v>161</v>
      </c>
      <c r="D1905" s="1" t="s">
        <v>138</v>
      </c>
      <c r="E1905" s="1" t="s">
        <v>121</v>
      </c>
      <c r="F1905" s="1" t="s">
        <v>87</v>
      </c>
      <c r="G1905" s="1" t="s">
        <v>122</v>
      </c>
      <c r="H1905" s="1" t="s">
        <v>123</v>
      </c>
      <c r="I1905" s="1" t="s">
        <v>124</v>
      </c>
      <c r="J1905" s="1" t="s">
        <v>125</v>
      </c>
    </row>
    <row r="1906" spans="1:10" x14ac:dyDescent="0.25">
      <c r="A1906" s="1" t="s">
        <v>194</v>
      </c>
      <c r="B1906" s="1">
        <v>1691.55</v>
      </c>
      <c r="C1906" s="1" t="s">
        <v>139</v>
      </c>
      <c r="D1906" s="1" t="s">
        <v>131</v>
      </c>
      <c r="E1906" s="1" t="s">
        <v>121</v>
      </c>
      <c r="F1906" s="1" t="s">
        <v>52</v>
      </c>
      <c r="G1906" s="1" t="s">
        <v>122</v>
      </c>
      <c r="H1906" s="1" t="s">
        <v>123</v>
      </c>
      <c r="I1906" s="1" t="s">
        <v>124</v>
      </c>
      <c r="J1906" s="1" t="s">
        <v>125</v>
      </c>
    </row>
    <row r="1907" spans="1:10" x14ac:dyDescent="0.25">
      <c r="A1907" s="1" t="s">
        <v>190</v>
      </c>
      <c r="B1907" s="1">
        <v>1700.62</v>
      </c>
      <c r="C1907" s="1" t="s">
        <v>173</v>
      </c>
      <c r="D1907" s="1" t="s">
        <v>138</v>
      </c>
      <c r="E1907" s="1" t="s">
        <v>121</v>
      </c>
      <c r="F1907" s="1" t="s">
        <v>87</v>
      </c>
      <c r="G1907" s="1" t="s">
        <v>122</v>
      </c>
      <c r="H1907" s="1" t="s">
        <v>123</v>
      </c>
      <c r="I1907" s="1" t="s">
        <v>124</v>
      </c>
      <c r="J1907" s="1" t="s">
        <v>125</v>
      </c>
    </row>
    <row r="1908" spans="1:10" x14ac:dyDescent="0.25">
      <c r="A1908" s="1" t="s">
        <v>189</v>
      </c>
      <c r="B1908" s="1">
        <v>1753.7192</v>
      </c>
      <c r="C1908" s="1" t="s">
        <v>146</v>
      </c>
      <c r="D1908" s="1" t="s">
        <v>162</v>
      </c>
      <c r="E1908" s="1" t="s">
        <v>121</v>
      </c>
      <c r="F1908" s="1" t="s">
        <v>47</v>
      </c>
      <c r="G1908" s="1" t="s">
        <v>122</v>
      </c>
      <c r="H1908" s="1" t="s">
        <v>123</v>
      </c>
      <c r="I1908" s="1" t="s">
        <v>124</v>
      </c>
      <c r="J1908" s="1" t="s">
        <v>125</v>
      </c>
    </row>
    <row r="1909" spans="1:10" x14ac:dyDescent="0.25">
      <c r="A1909" s="1" t="s">
        <v>190</v>
      </c>
      <c r="B1909" s="1">
        <v>1767.1659999999999</v>
      </c>
      <c r="C1909" s="1" t="s">
        <v>139</v>
      </c>
      <c r="D1909" s="1" t="s">
        <v>142</v>
      </c>
      <c r="E1909" s="1" t="s">
        <v>121</v>
      </c>
      <c r="F1909" s="1" t="s">
        <v>45</v>
      </c>
      <c r="G1909" s="1" t="s">
        <v>122</v>
      </c>
      <c r="H1909" s="1" t="s">
        <v>123</v>
      </c>
      <c r="I1909" s="1" t="s">
        <v>124</v>
      </c>
      <c r="J1909" s="1" t="s">
        <v>125</v>
      </c>
    </row>
    <row r="1910" spans="1:10" x14ac:dyDescent="0.25">
      <c r="A1910" s="1" t="s">
        <v>190</v>
      </c>
      <c r="B1910" s="1">
        <v>1783.98</v>
      </c>
      <c r="C1910" s="1" t="s">
        <v>137</v>
      </c>
      <c r="D1910" s="1" t="s">
        <v>138</v>
      </c>
      <c r="E1910" s="1" t="s">
        <v>121</v>
      </c>
      <c r="F1910" s="1" t="s">
        <v>87</v>
      </c>
      <c r="G1910" s="1" t="s">
        <v>122</v>
      </c>
      <c r="H1910" s="1" t="s">
        <v>123</v>
      </c>
      <c r="I1910" s="1" t="s">
        <v>124</v>
      </c>
      <c r="J1910" s="1" t="s">
        <v>125</v>
      </c>
    </row>
    <row r="1911" spans="1:10" x14ac:dyDescent="0.25">
      <c r="A1911" s="1" t="s">
        <v>189</v>
      </c>
      <c r="B1911" s="1">
        <v>1806.1982</v>
      </c>
      <c r="C1911" s="1" t="s">
        <v>130</v>
      </c>
      <c r="D1911" s="1" t="s">
        <v>162</v>
      </c>
      <c r="E1911" s="1" t="s">
        <v>121</v>
      </c>
      <c r="F1911" s="1" t="s">
        <v>47</v>
      </c>
      <c r="G1911" s="1" t="s">
        <v>122</v>
      </c>
      <c r="H1911" s="1" t="s">
        <v>123</v>
      </c>
      <c r="I1911" s="1" t="s">
        <v>124</v>
      </c>
      <c r="J1911" s="1" t="s">
        <v>125</v>
      </c>
    </row>
    <row r="1912" spans="1:10" x14ac:dyDescent="0.25">
      <c r="A1912" s="1" t="s">
        <v>189</v>
      </c>
      <c r="B1912" s="1">
        <v>1806.1982</v>
      </c>
      <c r="C1912" s="1" t="s">
        <v>155</v>
      </c>
      <c r="D1912" s="1" t="s">
        <v>162</v>
      </c>
      <c r="E1912" s="1" t="s">
        <v>121</v>
      </c>
      <c r="F1912" s="1" t="s">
        <v>47</v>
      </c>
      <c r="G1912" s="1" t="s">
        <v>122</v>
      </c>
      <c r="H1912" s="1" t="s">
        <v>123</v>
      </c>
      <c r="I1912" s="1" t="s">
        <v>124</v>
      </c>
      <c r="J1912" s="1" t="s">
        <v>125</v>
      </c>
    </row>
    <row r="1913" spans="1:10" x14ac:dyDescent="0.25">
      <c r="A1913" s="1" t="s">
        <v>189</v>
      </c>
      <c r="B1913" s="1">
        <v>1814.3933999999999</v>
      </c>
      <c r="C1913" s="1" t="s">
        <v>165</v>
      </c>
      <c r="D1913" s="1" t="s">
        <v>162</v>
      </c>
      <c r="E1913" s="1" t="s">
        <v>121</v>
      </c>
      <c r="F1913" s="1" t="s">
        <v>47</v>
      </c>
      <c r="G1913" s="1" t="s">
        <v>122</v>
      </c>
      <c r="H1913" s="1" t="s">
        <v>123</v>
      </c>
      <c r="I1913" s="1" t="s">
        <v>124</v>
      </c>
      <c r="J1913" s="1" t="s">
        <v>125</v>
      </c>
    </row>
    <row r="1914" spans="1:10" x14ac:dyDescent="0.25">
      <c r="A1914" s="1" t="s">
        <v>194</v>
      </c>
      <c r="B1914" s="1">
        <v>1883.259</v>
      </c>
      <c r="C1914" s="1" t="s">
        <v>146</v>
      </c>
      <c r="D1914" s="1" t="s">
        <v>162</v>
      </c>
      <c r="E1914" s="1" t="s">
        <v>121</v>
      </c>
      <c r="F1914" s="1" t="s">
        <v>47</v>
      </c>
      <c r="G1914" s="1" t="s">
        <v>122</v>
      </c>
      <c r="H1914" s="1" t="s">
        <v>123</v>
      </c>
      <c r="I1914" s="1" t="s">
        <v>124</v>
      </c>
      <c r="J1914" s="1" t="s">
        <v>125</v>
      </c>
    </row>
    <row r="1915" spans="1:10" x14ac:dyDescent="0.25">
      <c r="A1915" s="1" t="s">
        <v>194</v>
      </c>
      <c r="B1915" s="1">
        <v>1939.6144999999999</v>
      </c>
      <c r="C1915" s="1" t="s">
        <v>130</v>
      </c>
      <c r="D1915" s="1" t="s">
        <v>162</v>
      </c>
      <c r="E1915" s="1" t="s">
        <v>121</v>
      </c>
      <c r="F1915" s="1" t="s">
        <v>47</v>
      </c>
      <c r="G1915" s="1" t="s">
        <v>122</v>
      </c>
      <c r="H1915" s="1" t="s">
        <v>123</v>
      </c>
      <c r="I1915" s="1" t="s">
        <v>124</v>
      </c>
      <c r="J1915" s="1" t="s">
        <v>125</v>
      </c>
    </row>
    <row r="1916" spans="1:10" x14ac:dyDescent="0.25">
      <c r="A1916" s="1" t="s">
        <v>194</v>
      </c>
      <c r="B1916" s="1">
        <v>1939.6144999999999</v>
      </c>
      <c r="C1916" s="1" t="s">
        <v>155</v>
      </c>
      <c r="D1916" s="1" t="s">
        <v>162</v>
      </c>
      <c r="E1916" s="1" t="s">
        <v>121</v>
      </c>
      <c r="F1916" s="1" t="s">
        <v>47</v>
      </c>
      <c r="G1916" s="1" t="s">
        <v>122</v>
      </c>
      <c r="H1916" s="1" t="s">
        <v>123</v>
      </c>
      <c r="I1916" s="1" t="s">
        <v>124</v>
      </c>
      <c r="J1916" s="1" t="s">
        <v>125</v>
      </c>
    </row>
    <row r="1917" spans="1:10" x14ac:dyDescent="0.25">
      <c r="A1917" s="1" t="s">
        <v>194</v>
      </c>
      <c r="B1917" s="1">
        <v>1948.415</v>
      </c>
      <c r="C1917" s="1" t="s">
        <v>165</v>
      </c>
      <c r="D1917" s="1" t="s">
        <v>162</v>
      </c>
      <c r="E1917" s="1" t="s">
        <v>121</v>
      </c>
      <c r="F1917" s="1" t="s">
        <v>47</v>
      </c>
      <c r="G1917" s="1" t="s">
        <v>122</v>
      </c>
      <c r="H1917" s="1" t="s">
        <v>123</v>
      </c>
      <c r="I1917" s="1" t="s">
        <v>124</v>
      </c>
      <c r="J1917" s="1" t="s">
        <v>125</v>
      </c>
    </row>
    <row r="1918" spans="1:10" x14ac:dyDescent="0.25">
      <c r="A1918" s="1" t="s">
        <v>190</v>
      </c>
      <c r="B1918" s="1">
        <v>1954.9736</v>
      </c>
      <c r="C1918" s="1" t="s">
        <v>140</v>
      </c>
      <c r="D1918" s="1" t="s">
        <v>131</v>
      </c>
      <c r="E1918" s="1" t="s">
        <v>121</v>
      </c>
      <c r="F1918" s="1" t="s">
        <v>52</v>
      </c>
      <c r="G1918" s="1" t="s">
        <v>122</v>
      </c>
      <c r="H1918" s="1" t="s">
        <v>123</v>
      </c>
      <c r="I1918" s="1" t="s">
        <v>124</v>
      </c>
      <c r="J1918" s="1" t="s">
        <v>125</v>
      </c>
    </row>
    <row r="1919" spans="1:10" x14ac:dyDescent="0.25">
      <c r="A1919" s="1" t="s">
        <v>190</v>
      </c>
      <c r="B1919" s="1">
        <v>1954.9736</v>
      </c>
      <c r="C1919" s="1" t="s">
        <v>144</v>
      </c>
      <c r="D1919" s="1" t="s">
        <v>131</v>
      </c>
      <c r="E1919" s="1" t="s">
        <v>121</v>
      </c>
      <c r="F1919" s="1" t="s">
        <v>52</v>
      </c>
      <c r="G1919" s="1" t="s">
        <v>122</v>
      </c>
      <c r="H1919" s="1" t="s">
        <v>123</v>
      </c>
      <c r="I1919" s="1" t="s">
        <v>124</v>
      </c>
      <c r="J1919" s="1" t="s">
        <v>125</v>
      </c>
    </row>
    <row r="1920" spans="1:10" x14ac:dyDescent="0.25">
      <c r="A1920" s="1" t="s">
        <v>190</v>
      </c>
      <c r="B1920" s="1">
        <v>1954.9736</v>
      </c>
      <c r="C1920" s="1" t="s">
        <v>145</v>
      </c>
      <c r="D1920" s="1" t="s">
        <v>131</v>
      </c>
      <c r="E1920" s="1" t="s">
        <v>121</v>
      </c>
      <c r="F1920" s="1" t="s">
        <v>52</v>
      </c>
      <c r="G1920" s="1" t="s">
        <v>122</v>
      </c>
      <c r="H1920" s="1" t="s">
        <v>123</v>
      </c>
      <c r="I1920" s="1" t="s">
        <v>124</v>
      </c>
      <c r="J1920" s="1" t="s">
        <v>125</v>
      </c>
    </row>
    <row r="1921" spans="1:10" x14ac:dyDescent="0.25">
      <c r="A1921" s="1" t="s">
        <v>190</v>
      </c>
      <c r="B1921" s="1">
        <v>1954.9736</v>
      </c>
      <c r="C1921" s="1" t="s">
        <v>156</v>
      </c>
      <c r="D1921" s="1" t="s">
        <v>131</v>
      </c>
      <c r="E1921" s="1" t="s">
        <v>121</v>
      </c>
      <c r="F1921" s="1" t="s">
        <v>52</v>
      </c>
      <c r="G1921" s="1" t="s">
        <v>122</v>
      </c>
      <c r="H1921" s="1" t="s">
        <v>123</v>
      </c>
      <c r="I1921" s="1" t="s">
        <v>124</v>
      </c>
      <c r="J1921" s="1" t="s">
        <v>125</v>
      </c>
    </row>
    <row r="1922" spans="1:10" x14ac:dyDescent="0.25">
      <c r="A1922" s="1" t="s">
        <v>190</v>
      </c>
      <c r="B1922" s="1">
        <v>1974.1980000000001</v>
      </c>
      <c r="C1922" s="1" t="s">
        <v>148</v>
      </c>
      <c r="D1922" s="1" t="s">
        <v>142</v>
      </c>
      <c r="E1922" s="1" t="s">
        <v>121</v>
      </c>
      <c r="F1922" s="1" t="s">
        <v>45</v>
      </c>
      <c r="G1922" s="1" t="s">
        <v>122</v>
      </c>
      <c r="H1922" s="1" t="s">
        <v>123</v>
      </c>
      <c r="I1922" s="1" t="s">
        <v>124</v>
      </c>
      <c r="J1922" s="1" t="s">
        <v>125</v>
      </c>
    </row>
    <row r="1923" spans="1:10" x14ac:dyDescent="0.25">
      <c r="A1923" s="1" t="s">
        <v>189</v>
      </c>
      <c r="B1923" s="1">
        <v>2048.5893999999998</v>
      </c>
      <c r="C1923" s="1" t="s">
        <v>147</v>
      </c>
      <c r="D1923" s="1" t="s">
        <v>131</v>
      </c>
      <c r="E1923" s="1" t="s">
        <v>121</v>
      </c>
      <c r="F1923" s="1" t="s">
        <v>52</v>
      </c>
      <c r="G1923" s="1" t="s">
        <v>122</v>
      </c>
      <c r="H1923" s="1" t="s">
        <v>123</v>
      </c>
      <c r="I1923" s="1" t="s">
        <v>124</v>
      </c>
      <c r="J1923" s="1" t="s">
        <v>125</v>
      </c>
    </row>
    <row r="1924" spans="1:10" x14ac:dyDescent="0.25">
      <c r="A1924" s="1" t="s">
        <v>190</v>
      </c>
      <c r="B1924" s="1">
        <v>2156.0904</v>
      </c>
      <c r="C1924" s="1" t="s">
        <v>119</v>
      </c>
      <c r="D1924" s="1" t="s">
        <v>131</v>
      </c>
      <c r="E1924" s="1" t="s">
        <v>121</v>
      </c>
      <c r="F1924" s="1" t="s">
        <v>52</v>
      </c>
      <c r="G1924" s="1" t="s">
        <v>122</v>
      </c>
      <c r="H1924" s="1" t="s">
        <v>123</v>
      </c>
      <c r="I1924" s="1" t="s">
        <v>124</v>
      </c>
      <c r="J1924" s="1" t="s">
        <v>125</v>
      </c>
    </row>
    <row r="1925" spans="1:10" x14ac:dyDescent="0.25">
      <c r="A1925" s="1" t="s">
        <v>194</v>
      </c>
      <c r="B1925" s="1">
        <v>2199.91</v>
      </c>
      <c r="C1925" s="1" t="s">
        <v>147</v>
      </c>
      <c r="D1925" s="1" t="s">
        <v>131</v>
      </c>
      <c r="E1925" s="1" t="s">
        <v>121</v>
      </c>
      <c r="F1925" s="1" t="s">
        <v>52</v>
      </c>
      <c r="G1925" s="1" t="s">
        <v>122</v>
      </c>
      <c r="H1925" s="1" t="s">
        <v>123</v>
      </c>
      <c r="I1925" s="1" t="s">
        <v>124</v>
      </c>
      <c r="J1925" s="1" t="s">
        <v>125</v>
      </c>
    </row>
    <row r="1926" spans="1:10" x14ac:dyDescent="0.25">
      <c r="A1926" s="1" t="s">
        <v>190</v>
      </c>
      <c r="B1926" s="1">
        <v>2209.3272000000002</v>
      </c>
      <c r="C1926" s="1" t="s">
        <v>157</v>
      </c>
      <c r="D1926" s="1" t="s">
        <v>131</v>
      </c>
      <c r="E1926" s="1" t="s">
        <v>121</v>
      </c>
      <c r="F1926" s="1" t="s">
        <v>52</v>
      </c>
      <c r="G1926" s="1" t="s">
        <v>122</v>
      </c>
      <c r="H1926" s="1" t="s">
        <v>123</v>
      </c>
      <c r="I1926" s="1" t="s">
        <v>124</v>
      </c>
      <c r="J1926" s="1" t="s">
        <v>125</v>
      </c>
    </row>
    <row r="1927" spans="1:10" x14ac:dyDescent="0.25">
      <c r="A1927" s="1" t="s">
        <v>190</v>
      </c>
      <c r="B1927" s="1">
        <v>2268.4792000000002</v>
      </c>
      <c r="C1927" s="1" t="s">
        <v>155</v>
      </c>
      <c r="D1927" s="1" t="s">
        <v>131</v>
      </c>
      <c r="E1927" s="1" t="s">
        <v>121</v>
      </c>
      <c r="F1927" s="1" t="s">
        <v>52</v>
      </c>
      <c r="G1927" s="1" t="s">
        <v>122</v>
      </c>
      <c r="H1927" s="1" t="s">
        <v>123</v>
      </c>
      <c r="I1927" s="1" t="s">
        <v>124</v>
      </c>
      <c r="J1927" s="1" t="s">
        <v>125</v>
      </c>
    </row>
    <row r="1928" spans="1:10" x14ac:dyDescent="0.25">
      <c r="A1928" s="1" t="s">
        <v>190</v>
      </c>
      <c r="B1928" s="1">
        <v>2268.4792000000002</v>
      </c>
      <c r="C1928" s="1" t="s">
        <v>146</v>
      </c>
      <c r="D1928" s="1" t="s">
        <v>131</v>
      </c>
      <c r="E1928" s="1" t="s">
        <v>121</v>
      </c>
      <c r="F1928" s="1" t="s">
        <v>52</v>
      </c>
      <c r="G1928" s="1" t="s">
        <v>122</v>
      </c>
      <c r="H1928" s="1" t="s">
        <v>123</v>
      </c>
      <c r="I1928" s="1" t="s">
        <v>124</v>
      </c>
      <c r="J1928" s="1" t="s">
        <v>125</v>
      </c>
    </row>
    <row r="1929" spans="1:10" x14ac:dyDescent="0.25">
      <c r="A1929" s="1" t="s">
        <v>190</v>
      </c>
      <c r="B1929" s="1">
        <v>2298.0551999999998</v>
      </c>
      <c r="C1929" s="1" t="s">
        <v>147</v>
      </c>
      <c r="D1929" s="1" t="s">
        <v>142</v>
      </c>
      <c r="E1929" s="1" t="s">
        <v>121</v>
      </c>
      <c r="F1929" s="1" t="s">
        <v>45</v>
      </c>
      <c r="G1929" s="1" t="s">
        <v>122</v>
      </c>
      <c r="H1929" s="1" t="s">
        <v>123</v>
      </c>
      <c r="I1929" s="1" t="s">
        <v>124</v>
      </c>
      <c r="J1929" s="1" t="s">
        <v>125</v>
      </c>
    </row>
    <row r="1930" spans="1:10" x14ac:dyDescent="0.25">
      <c r="A1930" s="1" t="s">
        <v>190</v>
      </c>
      <c r="B1930" s="1">
        <v>2330.5888</v>
      </c>
      <c r="C1930" s="1" t="s">
        <v>130</v>
      </c>
      <c r="D1930" s="1" t="s">
        <v>131</v>
      </c>
      <c r="E1930" s="1" t="s">
        <v>121</v>
      </c>
      <c r="F1930" s="1" t="s">
        <v>52</v>
      </c>
      <c r="G1930" s="1" t="s">
        <v>122</v>
      </c>
      <c r="H1930" s="1" t="s">
        <v>123</v>
      </c>
      <c r="I1930" s="1" t="s">
        <v>124</v>
      </c>
      <c r="J1930" s="1" t="s">
        <v>125</v>
      </c>
    </row>
    <row r="1931" spans="1:10" x14ac:dyDescent="0.25">
      <c r="A1931" s="1" t="s">
        <v>190</v>
      </c>
      <c r="B1931" s="1">
        <v>2330.5888</v>
      </c>
      <c r="C1931" s="1" t="s">
        <v>164</v>
      </c>
      <c r="D1931" s="1" t="s">
        <v>131</v>
      </c>
      <c r="E1931" s="1" t="s">
        <v>121</v>
      </c>
      <c r="F1931" s="1" t="s">
        <v>52</v>
      </c>
      <c r="G1931" s="1" t="s">
        <v>122</v>
      </c>
      <c r="H1931" s="1" t="s">
        <v>123</v>
      </c>
      <c r="I1931" s="1" t="s">
        <v>124</v>
      </c>
      <c r="J1931" s="1" t="s">
        <v>125</v>
      </c>
    </row>
    <row r="1932" spans="1:10" x14ac:dyDescent="0.25">
      <c r="A1932" s="1" t="s">
        <v>190</v>
      </c>
      <c r="B1932" s="1">
        <v>2345.3768</v>
      </c>
      <c r="C1932" s="1" t="s">
        <v>136</v>
      </c>
      <c r="D1932" s="1" t="s">
        <v>131</v>
      </c>
      <c r="E1932" s="1" t="s">
        <v>121</v>
      </c>
      <c r="F1932" s="1" t="s">
        <v>52</v>
      </c>
      <c r="G1932" s="1" t="s">
        <v>122</v>
      </c>
      <c r="H1932" s="1" t="s">
        <v>123</v>
      </c>
      <c r="I1932" s="1" t="s">
        <v>124</v>
      </c>
      <c r="J1932" s="1" t="s">
        <v>125</v>
      </c>
    </row>
    <row r="1933" spans="1:10" x14ac:dyDescent="0.25">
      <c r="A1933" s="1" t="s">
        <v>190</v>
      </c>
      <c r="B1933" s="1">
        <v>2345.3768</v>
      </c>
      <c r="C1933" s="1" t="s">
        <v>165</v>
      </c>
      <c r="D1933" s="1" t="s">
        <v>131</v>
      </c>
      <c r="E1933" s="1" t="s">
        <v>121</v>
      </c>
      <c r="F1933" s="1" t="s">
        <v>52</v>
      </c>
      <c r="G1933" s="1" t="s">
        <v>122</v>
      </c>
      <c r="H1933" s="1" t="s">
        <v>123</v>
      </c>
      <c r="I1933" s="1" t="s">
        <v>124</v>
      </c>
      <c r="J1933" s="1" t="s">
        <v>125</v>
      </c>
    </row>
    <row r="1934" spans="1:10" x14ac:dyDescent="0.25">
      <c r="A1934" s="1" t="s">
        <v>190</v>
      </c>
      <c r="B1934" s="1">
        <v>2367.5587999999998</v>
      </c>
      <c r="C1934" s="1" t="s">
        <v>161</v>
      </c>
      <c r="D1934" s="1" t="s">
        <v>131</v>
      </c>
      <c r="E1934" s="1" t="s">
        <v>121</v>
      </c>
      <c r="F1934" s="1" t="s">
        <v>52</v>
      </c>
      <c r="G1934" s="1" t="s">
        <v>122</v>
      </c>
      <c r="H1934" s="1" t="s">
        <v>123</v>
      </c>
      <c r="I1934" s="1" t="s">
        <v>124</v>
      </c>
      <c r="J1934" s="1" t="s">
        <v>125</v>
      </c>
    </row>
    <row r="1935" spans="1:10" x14ac:dyDescent="0.25">
      <c r="A1935" s="1" t="s">
        <v>190</v>
      </c>
      <c r="B1935" s="1">
        <v>2528.748</v>
      </c>
      <c r="C1935" s="1" t="s">
        <v>147</v>
      </c>
      <c r="D1935" s="1" t="s">
        <v>138</v>
      </c>
      <c r="E1935" s="1" t="s">
        <v>121</v>
      </c>
      <c r="F1935" s="1" t="s">
        <v>87</v>
      </c>
      <c r="G1935" s="1" t="s">
        <v>122</v>
      </c>
      <c r="H1935" s="1" t="s">
        <v>123</v>
      </c>
      <c r="I1935" s="1" t="s">
        <v>124</v>
      </c>
      <c r="J1935" s="1" t="s">
        <v>125</v>
      </c>
    </row>
    <row r="1936" spans="1:10" x14ac:dyDescent="0.25">
      <c r="A1936" s="1" t="s">
        <v>190</v>
      </c>
      <c r="B1936" s="1">
        <v>2682.5432000000001</v>
      </c>
      <c r="C1936" s="1" t="s">
        <v>145</v>
      </c>
      <c r="D1936" s="1" t="s">
        <v>162</v>
      </c>
      <c r="E1936" s="1" t="s">
        <v>121</v>
      </c>
      <c r="F1936" s="1" t="s">
        <v>47</v>
      </c>
      <c r="G1936" s="1" t="s">
        <v>122</v>
      </c>
      <c r="H1936" s="1" t="s">
        <v>123</v>
      </c>
      <c r="I1936" s="1" t="s">
        <v>124</v>
      </c>
      <c r="J1936" s="1" t="s">
        <v>125</v>
      </c>
    </row>
    <row r="1937" spans="1:10" x14ac:dyDescent="0.25">
      <c r="A1937" s="1" t="s">
        <v>190</v>
      </c>
      <c r="B1937" s="1">
        <v>2794.9319999999998</v>
      </c>
      <c r="C1937" s="1" t="s">
        <v>139</v>
      </c>
      <c r="D1937" s="1" t="s">
        <v>131</v>
      </c>
      <c r="E1937" s="1" t="s">
        <v>121</v>
      </c>
      <c r="F1937" s="1" t="s">
        <v>52</v>
      </c>
      <c r="G1937" s="1" t="s">
        <v>122</v>
      </c>
      <c r="H1937" s="1" t="s">
        <v>123</v>
      </c>
      <c r="I1937" s="1" t="s">
        <v>124</v>
      </c>
      <c r="J1937" s="1" t="s">
        <v>125</v>
      </c>
    </row>
    <row r="1938" spans="1:10" x14ac:dyDescent="0.25">
      <c r="A1938" s="1" t="s">
        <v>190</v>
      </c>
      <c r="B1938" s="1">
        <v>3111.6909999999998</v>
      </c>
      <c r="C1938" s="1" t="s">
        <v>146</v>
      </c>
      <c r="D1938" s="1" t="s">
        <v>162</v>
      </c>
      <c r="E1938" s="1" t="s">
        <v>121</v>
      </c>
      <c r="F1938" s="1" t="s">
        <v>47</v>
      </c>
      <c r="G1938" s="1" t="s">
        <v>122</v>
      </c>
      <c r="H1938" s="1" t="s">
        <v>123</v>
      </c>
      <c r="I1938" s="1" t="s">
        <v>124</v>
      </c>
      <c r="J1938" s="1" t="s">
        <v>125</v>
      </c>
    </row>
    <row r="1939" spans="1:10" x14ac:dyDescent="0.25">
      <c r="A1939" s="1" t="s">
        <v>190</v>
      </c>
      <c r="B1939" s="1">
        <v>3204.8065999999999</v>
      </c>
      <c r="C1939" s="1" t="s">
        <v>130</v>
      </c>
      <c r="D1939" s="1" t="s">
        <v>162</v>
      </c>
      <c r="E1939" s="1" t="s">
        <v>121</v>
      </c>
      <c r="F1939" s="1" t="s">
        <v>47</v>
      </c>
      <c r="G1939" s="1" t="s">
        <v>122</v>
      </c>
      <c r="H1939" s="1" t="s">
        <v>123</v>
      </c>
      <c r="I1939" s="1" t="s">
        <v>124</v>
      </c>
      <c r="J1939" s="1" t="s">
        <v>125</v>
      </c>
    </row>
    <row r="1940" spans="1:10" x14ac:dyDescent="0.25">
      <c r="A1940" s="1" t="s">
        <v>190</v>
      </c>
      <c r="B1940" s="1">
        <v>3204.8065999999999</v>
      </c>
      <c r="C1940" s="1" t="s">
        <v>155</v>
      </c>
      <c r="D1940" s="1" t="s">
        <v>162</v>
      </c>
      <c r="E1940" s="1" t="s">
        <v>121</v>
      </c>
      <c r="F1940" s="1" t="s">
        <v>47</v>
      </c>
      <c r="G1940" s="1" t="s">
        <v>122</v>
      </c>
      <c r="H1940" s="1" t="s">
        <v>123</v>
      </c>
      <c r="I1940" s="1" t="s">
        <v>124</v>
      </c>
      <c r="J1940" s="1" t="s">
        <v>125</v>
      </c>
    </row>
    <row r="1941" spans="1:10" x14ac:dyDescent="0.25">
      <c r="A1941" s="1" t="s">
        <v>190</v>
      </c>
      <c r="B1941" s="1">
        <v>3219.3476000000001</v>
      </c>
      <c r="C1941" s="1" t="s">
        <v>165</v>
      </c>
      <c r="D1941" s="1" t="s">
        <v>162</v>
      </c>
      <c r="E1941" s="1" t="s">
        <v>121</v>
      </c>
      <c r="F1941" s="1" t="s">
        <v>47</v>
      </c>
      <c r="G1941" s="1" t="s">
        <v>122</v>
      </c>
      <c r="H1941" s="1" t="s">
        <v>123</v>
      </c>
      <c r="I1941" s="1" t="s">
        <v>124</v>
      </c>
      <c r="J1941" s="1" t="s">
        <v>125</v>
      </c>
    </row>
    <row r="1942" spans="1:10" x14ac:dyDescent="0.25">
      <c r="A1942" s="1" t="s">
        <v>190</v>
      </c>
      <c r="B1942" s="1">
        <v>3634.8904000000002</v>
      </c>
      <c r="C1942" s="1" t="s">
        <v>147</v>
      </c>
      <c r="D1942" s="1" t="s">
        <v>131</v>
      </c>
      <c r="E1942" s="1" t="s">
        <v>121</v>
      </c>
      <c r="F1942" s="1" t="s">
        <v>52</v>
      </c>
      <c r="G1942" s="1" t="s">
        <v>122</v>
      </c>
      <c r="H1942" s="1" t="s">
        <v>123</v>
      </c>
      <c r="I1942" s="1" t="s">
        <v>124</v>
      </c>
      <c r="J1942" s="1" t="s">
        <v>125</v>
      </c>
    </row>
    <row r="1943" spans="1:10" x14ac:dyDescent="0.25">
      <c r="A1943" s="1" t="s">
        <v>191</v>
      </c>
      <c r="B1943" s="1">
        <v>10815.332</v>
      </c>
      <c r="C1943" s="1" t="s">
        <v>144</v>
      </c>
      <c r="D1943" s="1" t="s">
        <v>142</v>
      </c>
      <c r="E1943" s="1" t="s">
        <v>121</v>
      </c>
      <c r="F1943" s="1" t="s">
        <v>45</v>
      </c>
      <c r="G1943" s="1" t="s">
        <v>122</v>
      </c>
      <c r="H1943" s="1" t="s">
        <v>123</v>
      </c>
      <c r="I1943" s="1" t="s">
        <v>124</v>
      </c>
      <c r="J1943" s="1" t="s">
        <v>125</v>
      </c>
    </row>
    <row r="1944" spans="1:10" x14ac:dyDescent="0.25">
      <c r="A1944" s="1" t="s">
        <v>191</v>
      </c>
      <c r="B1944" s="1">
        <v>11306.938</v>
      </c>
      <c r="C1944" s="1" t="s">
        <v>149</v>
      </c>
      <c r="D1944" s="1" t="s">
        <v>142</v>
      </c>
      <c r="E1944" s="1" t="s">
        <v>121</v>
      </c>
      <c r="F1944" s="1" t="s">
        <v>45</v>
      </c>
      <c r="G1944" s="1" t="s">
        <v>122</v>
      </c>
      <c r="H1944" s="1" t="s">
        <v>123</v>
      </c>
      <c r="I1944" s="1" t="s">
        <v>124</v>
      </c>
      <c r="J1944" s="1" t="s">
        <v>125</v>
      </c>
    </row>
    <row r="1945" spans="1:10" x14ac:dyDescent="0.25">
      <c r="A1945" s="1" t="s">
        <v>191</v>
      </c>
      <c r="B1945" s="1">
        <v>11902.04</v>
      </c>
      <c r="C1945" s="1" t="s">
        <v>143</v>
      </c>
      <c r="D1945" s="1" t="s">
        <v>138</v>
      </c>
      <c r="E1945" s="1" t="s">
        <v>121</v>
      </c>
      <c r="F1945" s="1" t="s">
        <v>87</v>
      </c>
      <c r="G1945" s="1" t="s">
        <v>122</v>
      </c>
      <c r="H1945" s="1" t="s">
        <v>123</v>
      </c>
      <c r="I1945" s="1" t="s">
        <v>124</v>
      </c>
      <c r="J1945" s="1" t="s">
        <v>125</v>
      </c>
    </row>
    <row r="1946" spans="1:10" x14ac:dyDescent="0.25">
      <c r="A1946" s="1" t="s">
        <v>191</v>
      </c>
      <c r="B1946" s="1">
        <v>11902.04</v>
      </c>
      <c r="C1946" s="1" t="s">
        <v>156</v>
      </c>
      <c r="D1946" s="1" t="s">
        <v>138</v>
      </c>
      <c r="E1946" s="1" t="s">
        <v>121</v>
      </c>
      <c r="F1946" s="1" t="s">
        <v>87</v>
      </c>
      <c r="G1946" s="1" t="s">
        <v>122</v>
      </c>
      <c r="H1946" s="1" t="s">
        <v>123</v>
      </c>
      <c r="I1946" s="1" t="s">
        <v>124</v>
      </c>
      <c r="J1946" s="1" t="s">
        <v>125</v>
      </c>
    </row>
    <row r="1947" spans="1:10" x14ac:dyDescent="0.25">
      <c r="A1947" s="1" t="s">
        <v>191</v>
      </c>
      <c r="B1947" s="1">
        <v>11902.04</v>
      </c>
      <c r="C1947" s="1" t="s">
        <v>145</v>
      </c>
      <c r="D1947" s="1" t="s">
        <v>138</v>
      </c>
      <c r="E1947" s="1" t="s">
        <v>121</v>
      </c>
      <c r="F1947" s="1" t="s">
        <v>87</v>
      </c>
      <c r="G1947" s="1" t="s">
        <v>122</v>
      </c>
      <c r="H1947" s="1" t="s">
        <v>123</v>
      </c>
      <c r="I1947" s="1" t="s">
        <v>124</v>
      </c>
      <c r="J1947" s="1" t="s">
        <v>125</v>
      </c>
    </row>
    <row r="1948" spans="1:10" x14ac:dyDescent="0.25">
      <c r="A1948" s="1" t="s">
        <v>191</v>
      </c>
      <c r="B1948" s="1">
        <v>11902.04</v>
      </c>
      <c r="C1948" s="1" t="s">
        <v>144</v>
      </c>
      <c r="D1948" s="1" t="s">
        <v>138</v>
      </c>
      <c r="E1948" s="1" t="s">
        <v>121</v>
      </c>
      <c r="F1948" s="1" t="s">
        <v>87</v>
      </c>
      <c r="G1948" s="1" t="s">
        <v>122</v>
      </c>
      <c r="H1948" s="1" t="s">
        <v>123</v>
      </c>
      <c r="I1948" s="1" t="s">
        <v>124</v>
      </c>
      <c r="J1948" s="1" t="s">
        <v>125</v>
      </c>
    </row>
    <row r="1949" spans="1:10" x14ac:dyDescent="0.25">
      <c r="A1949" s="1" t="s">
        <v>191</v>
      </c>
      <c r="B1949" s="1">
        <v>11902.04</v>
      </c>
      <c r="C1949" s="1" t="s">
        <v>140</v>
      </c>
      <c r="D1949" s="1" t="s">
        <v>138</v>
      </c>
      <c r="E1949" s="1" t="s">
        <v>121</v>
      </c>
      <c r="F1949" s="1" t="s">
        <v>87</v>
      </c>
      <c r="G1949" s="1" t="s">
        <v>122</v>
      </c>
      <c r="H1949" s="1" t="s">
        <v>123</v>
      </c>
      <c r="I1949" s="1" t="s">
        <v>124</v>
      </c>
      <c r="J1949" s="1" t="s">
        <v>125</v>
      </c>
    </row>
    <row r="1950" spans="1:10" x14ac:dyDescent="0.25">
      <c r="A1950" s="1" t="s">
        <v>191</v>
      </c>
      <c r="B1950" s="1">
        <v>11917.952499999999</v>
      </c>
      <c r="C1950" s="1" t="s">
        <v>176</v>
      </c>
      <c r="D1950" s="1" t="s">
        <v>142</v>
      </c>
      <c r="E1950" s="1" t="s">
        <v>121</v>
      </c>
      <c r="F1950" s="1" t="s">
        <v>45</v>
      </c>
      <c r="G1950" s="1" t="s">
        <v>122</v>
      </c>
      <c r="H1950" s="1" t="s">
        <v>123</v>
      </c>
      <c r="I1950" s="1" t="s">
        <v>124</v>
      </c>
      <c r="J1950" s="1" t="s">
        <v>125</v>
      </c>
    </row>
    <row r="1951" spans="1:10" x14ac:dyDescent="0.25">
      <c r="A1951" s="1" t="s">
        <v>191</v>
      </c>
      <c r="B1951" s="1">
        <v>11927.914000000001</v>
      </c>
      <c r="C1951" s="1" t="s">
        <v>158</v>
      </c>
      <c r="D1951" s="1" t="s">
        <v>142</v>
      </c>
      <c r="E1951" s="1" t="s">
        <v>121</v>
      </c>
      <c r="F1951" s="1" t="s">
        <v>45</v>
      </c>
      <c r="G1951" s="1" t="s">
        <v>122</v>
      </c>
      <c r="H1951" s="1" t="s">
        <v>123</v>
      </c>
      <c r="I1951" s="1" t="s">
        <v>124</v>
      </c>
      <c r="J1951" s="1" t="s">
        <v>125</v>
      </c>
    </row>
    <row r="1952" spans="1:10" x14ac:dyDescent="0.25">
      <c r="A1952" s="1" t="s">
        <v>191</v>
      </c>
      <c r="B1952" s="1">
        <v>11927.914000000001</v>
      </c>
      <c r="C1952" s="1" t="s">
        <v>119</v>
      </c>
      <c r="D1952" s="1" t="s">
        <v>142</v>
      </c>
      <c r="E1952" s="1" t="s">
        <v>121</v>
      </c>
      <c r="F1952" s="1" t="s">
        <v>45</v>
      </c>
      <c r="G1952" s="1" t="s">
        <v>122</v>
      </c>
      <c r="H1952" s="1" t="s">
        <v>123</v>
      </c>
      <c r="I1952" s="1" t="s">
        <v>124</v>
      </c>
      <c r="J1952" s="1" t="s">
        <v>125</v>
      </c>
    </row>
    <row r="1953" spans="1:10" x14ac:dyDescent="0.25">
      <c r="A1953" s="1" t="s">
        <v>191</v>
      </c>
      <c r="B1953" s="1">
        <v>12215.115400000001</v>
      </c>
      <c r="C1953" s="1" t="s">
        <v>157</v>
      </c>
      <c r="D1953" s="1" t="s">
        <v>142</v>
      </c>
      <c r="E1953" s="1" t="s">
        <v>121</v>
      </c>
      <c r="F1953" s="1" t="s">
        <v>45</v>
      </c>
      <c r="G1953" s="1" t="s">
        <v>122</v>
      </c>
      <c r="H1953" s="1" t="s">
        <v>123</v>
      </c>
      <c r="I1953" s="1" t="s">
        <v>124</v>
      </c>
      <c r="J1953" s="1" t="s">
        <v>125</v>
      </c>
    </row>
    <row r="1954" spans="1:10" x14ac:dyDescent="0.25">
      <c r="A1954" s="1" t="s">
        <v>191</v>
      </c>
      <c r="B1954" s="1">
        <v>12442.8066</v>
      </c>
      <c r="C1954" s="1" t="s">
        <v>155</v>
      </c>
      <c r="D1954" s="1" t="s">
        <v>142</v>
      </c>
      <c r="E1954" s="1" t="s">
        <v>121</v>
      </c>
      <c r="F1954" s="1" t="s">
        <v>45</v>
      </c>
      <c r="G1954" s="1" t="s">
        <v>122</v>
      </c>
      <c r="H1954" s="1" t="s">
        <v>123</v>
      </c>
      <c r="I1954" s="1" t="s">
        <v>124</v>
      </c>
      <c r="J1954" s="1" t="s">
        <v>125</v>
      </c>
    </row>
    <row r="1955" spans="1:10" x14ac:dyDescent="0.25">
      <c r="A1955" s="1" t="s">
        <v>191</v>
      </c>
      <c r="B1955" s="1">
        <v>12548.89</v>
      </c>
      <c r="C1955" s="1" t="s">
        <v>172</v>
      </c>
      <c r="D1955" s="1" t="s">
        <v>142</v>
      </c>
      <c r="E1955" s="1" t="s">
        <v>121</v>
      </c>
      <c r="F1955" s="1" t="s">
        <v>45</v>
      </c>
      <c r="G1955" s="1" t="s">
        <v>122</v>
      </c>
      <c r="H1955" s="1" t="s">
        <v>123</v>
      </c>
      <c r="I1955" s="1" t="s">
        <v>124</v>
      </c>
      <c r="J1955" s="1" t="s">
        <v>125</v>
      </c>
    </row>
    <row r="1956" spans="1:10" x14ac:dyDescent="0.25">
      <c r="A1956" s="1" t="s">
        <v>191</v>
      </c>
      <c r="B1956" s="1">
        <v>12691.197</v>
      </c>
      <c r="C1956" s="1" t="s">
        <v>154</v>
      </c>
      <c r="D1956" s="1" t="s">
        <v>142</v>
      </c>
      <c r="E1956" s="1" t="s">
        <v>121</v>
      </c>
      <c r="F1956" s="1" t="s">
        <v>45</v>
      </c>
      <c r="G1956" s="1" t="s">
        <v>122</v>
      </c>
      <c r="H1956" s="1" t="s">
        <v>123</v>
      </c>
      <c r="I1956" s="1" t="s">
        <v>124</v>
      </c>
      <c r="J1956" s="1" t="s">
        <v>125</v>
      </c>
    </row>
    <row r="1957" spans="1:10" x14ac:dyDescent="0.25">
      <c r="A1957" s="1" t="s">
        <v>191</v>
      </c>
      <c r="B1957" s="1">
        <v>12691.197</v>
      </c>
      <c r="C1957" s="1" t="s">
        <v>169</v>
      </c>
      <c r="D1957" s="1" t="s">
        <v>142</v>
      </c>
      <c r="E1957" s="1" t="s">
        <v>121</v>
      </c>
      <c r="F1957" s="1" t="s">
        <v>45</v>
      </c>
      <c r="G1957" s="1" t="s">
        <v>122</v>
      </c>
      <c r="H1957" s="1" t="s">
        <v>123</v>
      </c>
      <c r="I1957" s="1" t="s">
        <v>124</v>
      </c>
      <c r="J1957" s="1" t="s">
        <v>125</v>
      </c>
    </row>
    <row r="1958" spans="1:10" x14ac:dyDescent="0.25">
      <c r="A1958" s="1" t="s">
        <v>191</v>
      </c>
      <c r="B1958" s="1">
        <v>12962.874</v>
      </c>
      <c r="C1958" s="1" t="s">
        <v>180</v>
      </c>
      <c r="D1958" s="1" t="s">
        <v>142</v>
      </c>
      <c r="E1958" s="1" t="s">
        <v>121</v>
      </c>
      <c r="F1958" s="1" t="s">
        <v>45</v>
      </c>
      <c r="G1958" s="1" t="s">
        <v>122</v>
      </c>
      <c r="H1958" s="1" t="s">
        <v>123</v>
      </c>
      <c r="I1958" s="1" t="s">
        <v>124</v>
      </c>
      <c r="J1958" s="1" t="s">
        <v>125</v>
      </c>
    </row>
    <row r="1959" spans="1:10" x14ac:dyDescent="0.25">
      <c r="A1959" s="1" t="s">
        <v>191</v>
      </c>
      <c r="B1959" s="1">
        <v>12962.874</v>
      </c>
      <c r="C1959" s="1" t="s">
        <v>136</v>
      </c>
      <c r="D1959" s="1" t="s">
        <v>142</v>
      </c>
      <c r="E1959" s="1" t="s">
        <v>121</v>
      </c>
      <c r="F1959" s="1" t="s">
        <v>45</v>
      </c>
      <c r="G1959" s="1" t="s">
        <v>122</v>
      </c>
      <c r="H1959" s="1" t="s">
        <v>123</v>
      </c>
      <c r="I1959" s="1" t="s">
        <v>124</v>
      </c>
      <c r="J1959" s="1" t="s">
        <v>125</v>
      </c>
    </row>
    <row r="1960" spans="1:10" x14ac:dyDescent="0.25">
      <c r="A1960" s="1" t="s">
        <v>191</v>
      </c>
      <c r="B1960" s="1">
        <v>12971.412399999999</v>
      </c>
      <c r="C1960" s="1" t="s">
        <v>165</v>
      </c>
      <c r="D1960" s="1" t="s">
        <v>142</v>
      </c>
      <c r="E1960" s="1" t="s">
        <v>121</v>
      </c>
      <c r="F1960" s="1" t="s">
        <v>45</v>
      </c>
      <c r="G1960" s="1" t="s">
        <v>122</v>
      </c>
      <c r="H1960" s="1" t="s">
        <v>123</v>
      </c>
      <c r="I1960" s="1" t="s">
        <v>124</v>
      </c>
      <c r="J1960" s="1" t="s">
        <v>125</v>
      </c>
    </row>
    <row r="1961" spans="1:10" x14ac:dyDescent="0.25">
      <c r="A1961" s="1" t="s">
        <v>191</v>
      </c>
      <c r="B1961" s="1">
        <v>13079.436400000001</v>
      </c>
      <c r="C1961" s="1" t="s">
        <v>153</v>
      </c>
      <c r="D1961" s="1" t="s">
        <v>142</v>
      </c>
      <c r="E1961" s="1" t="s">
        <v>121</v>
      </c>
      <c r="F1961" s="1" t="s">
        <v>45</v>
      </c>
      <c r="G1961" s="1" t="s">
        <v>122</v>
      </c>
      <c r="H1961" s="1" t="s">
        <v>123</v>
      </c>
      <c r="I1961" s="1" t="s">
        <v>124</v>
      </c>
      <c r="J1961" s="1" t="s">
        <v>125</v>
      </c>
    </row>
    <row r="1962" spans="1:10" x14ac:dyDescent="0.25">
      <c r="A1962" s="1" t="s">
        <v>191</v>
      </c>
      <c r="B1962" s="1">
        <v>13118.118</v>
      </c>
      <c r="C1962" s="1" t="s">
        <v>171</v>
      </c>
      <c r="D1962" s="1" t="s">
        <v>138</v>
      </c>
      <c r="E1962" s="1" t="s">
        <v>121</v>
      </c>
      <c r="F1962" s="1" t="s">
        <v>87</v>
      </c>
      <c r="G1962" s="1" t="s">
        <v>122</v>
      </c>
      <c r="H1962" s="1" t="s">
        <v>123</v>
      </c>
      <c r="I1962" s="1" t="s">
        <v>124</v>
      </c>
      <c r="J1962" s="1" t="s">
        <v>125</v>
      </c>
    </row>
    <row r="1963" spans="1:10" x14ac:dyDescent="0.25">
      <c r="A1963" s="1" t="s">
        <v>191</v>
      </c>
      <c r="B1963" s="1">
        <v>13118.118</v>
      </c>
      <c r="C1963" s="1" t="s">
        <v>158</v>
      </c>
      <c r="D1963" s="1" t="s">
        <v>138</v>
      </c>
      <c r="E1963" s="1" t="s">
        <v>121</v>
      </c>
      <c r="F1963" s="1" t="s">
        <v>87</v>
      </c>
      <c r="G1963" s="1" t="s">
        <v>122</v>
      </c>
      <c r="H1963" s="1" t="s">
        <v>123</v>
      </c>
      <c r="I1963" s="1" t="s">
        <v>124</v>
      </c>
      <c r="J1963" s="1" t="s">
        <v>125</v>
      </c>
    </row>
    <row r="1964" spans="1:10" x14ac:dyDescent="0.25">
      <c r="A1964" s="1" t="s">
        <v>191</v>
      </c>
      <c r="B1964" s="1">
        <v>13449.305200000001</v>
      </c>
      <c r="C1964" s="1" t="s">
        <v>157</v>
      </c>
      <c r="D1964" s="1" t="s">
        <v>138</v>
      </c>
      <c r="E1964" s="1" t="s">
        <v>121</v>
      </c>
      <c r="F1964" s="1" t="s">
        <v>87</v>
      </c>
      <c r="G1964" s="1" t="s">
        <v>122</v>
      </c>
      <c r="H1964" s="1" t="s">
        <v>123</v>
      </c>
      <c r="I1964" s="1" t="s">
        <v>124</v>
      </c>
      <c r="J1964" s="1" t="s">
        <v>125</v>
      </c>
    </row>
    <row r="1965" spans="1:10" x14ac:dyDescent="0.25">
      <c r="A1965" s="1" t="s">
        <v>191</v>
      </c>
      <c r="B1965" s="1">
        <v>13519.165000000001</v>
      </c>
      <c r="C1965" s="1" t="s">
        <v>177</v>
      </c>
      <c r="D1965" s="1" t="s">
        <v>142</v>
      </c>
      <c r="E1965" s="1" t="s">
        <v>121</v>
      </c>
      <c r="F1965" s="1" t="s">
        <v>45</v>
      </c>
      <c r="G1965" s="1" t="s">
        <v>122</v>
      </c>
      <c r="H1965" s="1" t="s">
        <v>123</v>
      </c>
      <c r="I1965" s="1" t="s">
        <v>124</v>
      </c>
      <c r="J1965" s="1" t="s">
        <v>125</v>
      </c>
    </row>
    <row r="1966" spans="1:10" x14ac:dyDescent="0.25">
      <c r="A1966" s="1" t="s">
        <v>191</v>
      </c>
      <c r="B1966" s="1">
        <v>13803.779</v>
      </c>
      <c r="C1966" s="1" t="s">
        <v>146</v>
      </c>
      <c r="D1966" s="1" t="s">
        <v>138</v>
      </c>
      <c r="E1966" s="1" t="s">
        <v>121</v>
      </c>
      <c r="F1966" s="1" t="s">
        <v>87</v>
      </c>
      <c r="G1966" s="1" t="s">
        <v>122</v>
      </c>
      <c r="H1966" s="1" t="s">
        <v>123</v>
      </c>
      <c r="I1966" s="1" t="s">
        <v>124</v>
      </c>
      <c r="J1966" s="1" t="s">
        <v>125</v>
      </c>
    </row>
    <row r="1967" spans="1:10" x14ac:dyDescent="0.25">
      <c r="A1967" s="1" t="s">
        <v>191</v>
      </c>
      <c r="B1967" s="1">
        <v>13816.716</v>
      </c>
      <c r="C1967" s="1" t="s">
        <v>155</v>
      </c>
      <c r="D1967" s="1" t="s">
        <v>138</v>
      </c>
      <c r="E1967" s="1" t="s">
        <v>121</v>
      </c>
      <c r="F1967" s="1" t="s">
        <v>87</v>
      </c>
      <c r="G1967" s="1" t="s">
        <v>122</v>
      </c>
      <c r="H1967" s="1" t="s">
        <v>123</v>
      </c>
      <c r="I1967" s="1" t="s">
        <v>124</v>
      </c>
      <c r="J1967" s="1" t="s">
        <v>125</v>
      </c>
    </row>
    <row r="1968" spans="1:10" x14ac:dyDescent="0.25">
      <c r="A1968" s="1" t="s">
        <v>191</v>
      </c>
      <c r="B1968" s="1">
        <v>14051.651900000001</v>
      </c>
      <c r="C1968" s="1" t="s">
        <v>168</v>
      </c>
      <c r="D1968" s="1" t="s">
        <v>142</v>
      </c>
      <c r="E1968" s="1" t="s">
        <v>121</v>
      </c>
      <c r="F1968" s="1" t="s">
        <v>45</v>
      </c>
      <c r="G1968" s="1" t="s">
        <v>122</v>
      </c>
      <c r="H1968" s="1" t="s">
        <v>123</v>
      </c>
      <c r="I1968" s="1" t="s">
        <v>124</v>
      </c>
      <c r="J1968" s="1" t="s">
        <v>125</v>
      </c>
    </row>
    <row r="1969" spans="1:10" x14ac:dyDescent="0.25">
      <c r="A1969" s="1" t="s">
        <v>191</v>
      </c>
      <c r="B1969" s="1">
        <v>14166.014999999999</v>
      </c>
      <c r="C1969" s="1" t="s">
        <v>128</v>
      </c>
      <c r="D1969" s="1" t="s">
        <v>142</v>
      </c>
      <c r="E1969" s="1" t="s">
        <v>121</v>
      </c>
      <c r="F1969" s="1" t="s">
        <v>45</v>
      </c>
      <c r="G1969" s="1" t="s">
        <v>122</v>
      </c>
      <c r="H1969" s="1" t="s">
        <v>123</v>
      </c>
      <c r="I1969" s="1" t="s">
        <v>124</v>
      </c>
      <c r="J1969" s="1" t="s">
        <v>125</v>
      </c>
    </row>
    <row r="1970" spans="1:10" x14ac:dyDescent="0.25">
      <c r="A1970" s="1" t="s">
        <v>191</v>
      </c>
      <c r="B1970" s="1">
        <v>14178.951999999999</v>
      </c>
      <c r="C1970" s="1" t="s">
        <v>164</v>
      </c>
      <c r="D1970" s="1" t="s">
        <v>138</v>
      </c>
      <c r="E1970" s="1" t="s">
        <v>121</v>
      </c>
      <c r="F1970" s="1" t="s">
        <v>87</v>
      </c>
      <c r="G1970" s="1" t="s">
        <v>122</v>
      </c>
      <c r="H1970" s="1" t="s">
        <v>123</v>
      </c>
      <c r="I1970" s="1" t="s">
        <v>124</v>
      </c>
      <c r="J1970" s="1" t="s">
        <v>125</v>
      </c>
    </row>
    <row r="1971" spans="1:10" x14ac:dyDescent="0.25">
      <c r="A1971" s="1" t="s">
        <v>191</v>
      </c>
      <c r="B1971" s="1">
        <v>14178.951999999999</v>
      </c>
      <c r="C1971" s="1" t="s">
        <v>130</v>
      </c>
      <c r="D1971" s="1" t="s">
        <v>138</v>
      </c>
      <c r="E1971" s="1" t="s">
        <v>121</v>
      </c>
      <c r="F1971" s="1" t="s">
        <v>87</v>
      </c>
      <c r="G1971" s="1" t="s">
        <v>122</v>
      </c>
      <c r="H1971" s="1" t="s">
        <v>123</v>
      </c>
      <c r="I1971" s="1" t="s">
        <v>124</v>
      </c>
      <c r="J1971" s="1" t="s">
        <v>125</v>
      </c>
    </row>
    <row r="1972" spans="1:10" x14ac:dyDescent="0.25">
      <c r="A1972" s="1" t="s">
        <v>191</v>
      </c>
      <c r="B1972" s="1">
        <v>14256.574000000001</v>
      </c>
      <c r="C1972" s="1" t="s">
        <v>136</v>
      </c>
      <c r="D1972" s="1" t="s">
        <v>138</v>
      </c>
      <c r="E1972" s="1" t="s">
        <v>121</v>
      </c>
      <c r="F1972" s="1" t="s">
        <v>87</v>
      </c>
      <c r="G1972" s="1" t="s">
        <v>122</v>
      </c>
      <c r="H1972" s="1" t="s">
        <v>123</v>
      </c>
      <c r="I1972" s="1" t="s">
        <v>124</v>
      </c>
      <c r="J1972" s="1" t="s">
        <v>125</v>
      </c>
    </row>
    <row r="1973" spans="1:10" x14ac:dyDescent="0.25">
      <c r="A1973" s="1" t="s">
        <v>191</v>
      </c>
      <c r="B1973" s="1">
        <v>14282.448</v>
      </c>
      <c r="C1973" s="1" t="s">
        <v>141</v>
      </c>
      <c r="D1973" s="1" t="s">
        <v>142</v>
      </c>
      <c r="E1973" s="1" t="s">
        <v>121</v>
      </c>
      <c r="F1973" s="1" t="s">
        <v>45</v>
      </c>
      <c r="G1973" s="1" t="s">
        <v>122</v>
      </c>
      <c r="H1973" s="1" t="s">
        <v>123</v>
      </c>
      <c r="I1973" s="1" t="s">
        <v>124</v>
      </c>
      <c r="J1973" s="1" t="s">
        <v>125</v>
      </c>
    </row>
    <row r="1974" spans="1:10" x14ac:dyDescent="0.25">
      <c r="A1974" s="1" t="s">
        <v>191</v>
      </c>
      <c r="B1974" s="1">
        <v>14282.448</v>
      </c>
      <c r="C1974" s="1" t="s">
        <v>165</v>
      </c>
      <c r="D1974" s="1" t="s">
        <v>138</v>
      </c>
      <c r="E1974" s="1" t="s">
        <v>121</v>
      </c>
      <c r="F1974" s="1" t="s">
        <v>87</v>
      </c>
      <c r="G1974" s="1" t="s">
        <v>122</v>
      </c>
      <c r="H1974" s="1" t="s">
        <v>123</v>
      </c>
      <c r="I1974" s="1" t="s">
        <v>124</v>
      </c>
      <c r="J1974" s="1" t="s">
        <v>125</v>
      </c>
    </row>
    <row r="1975" spans="1:10" x14ac:dyDescent="0.25">
      <c r="A1975" s="1" t="s">
        <v>191</v>
      </c>
      <c r="B1975" s="1">
        <v>14411.817999999999</v>
      </c>
      <c r="C1975" s="1" t="s">
        <v>161</v>
      </c>
      <c r="D1975" s="1" t="s">
        <v>138</v>
      </c>
      <c r="E1975" s="1" t="s">
        <v>121</v>
      </c>
      <c r="F1975" s="1" t="s">
        <v>87</v>
      </c>
      <c r="G1975" s="1" t="s">
        <v>122</v>
      </c>
      <c r="H1975" s="1" t="s">
        <v>123</v>
      </c>
      <c r="I1975" s="1" t="s">
        <v>124</v>
      </c>
      <c r="J1975" s="1" t="s">
        <v>125</v>
      </c>
    </row>
    <row r="1976" spans="1:10" x14ac:dyDescent="0.25">
      <c r="A1976" s="1" t="s">
        <v>191</v>
      </c>
      <c r="B1976" s="1">
        <v>14877.55</v>
      </c>
      <c r="C1976" s="1" t="s">
        <v>173</v>
      </c>
      <c r="D1976" s="1" t="s">
        <v>138</v>
      </c>
      <c r="E1976" s="1" t="s">
        <v>121</v>
      </c>
      <c r="F1976" s="1" t="s">
        <v>87</v>
      </c>
      <c r="G1976" s="1" t="s">
        <v>122</v>
      </c>
      <c r="H1976" s="1" t="s">
        <v>123</v>
      </c>
      <c r="I1976" s="1" t="s">
        <v>124</v>
      </c>
      <c r="J1976" s="1" t="s">
        <v>125</v>
      </c>
    </row>
    <row r="1977" spans="1:10" x14ac:dyDescent="0.25">
      <c r="A1977" s="1" t="s">
        <v>191</v>
      </c>
      <c r="B1977" s="1">
        <v>15459.715</v>
      </c>
      <c r="C1977" s="1" t="s">
        <v>139</v>
      </c>
      <c r="D1977" s="1" t="s">
        <v>142</v>
      </c>
      <c r="E1977" s="1" t="s">
        <v>121</v>
      </c>
      <c r="F1977" s="1" t="s">
        <v>45</v>
      </c>
      <c r="G1977" s="1" t="s">
        <v>122</v>
      </c>
      <c r="H1977" s="1" t="s">
        <v>123</v>
      </c>
      <c r="I1977" s="1" t="s">
        <v>124</v>
      </c>
      <c r="J1977" s="1" t="s">
        <v>125</v>
      </c>
    </row>
    <row r="1978" spans="1:10" x14ac:dyDescent="0.25">
      <c r="A1978" s="1" t="s">
        <v>191</v>
      </c>
      <c r="B1978" s="1">
        <v>15606.8087</v>
      </c>
      <c r="C1978" s="1" t="s">
        <v>137</v>
      </c>
      <c r="D1978" s="1" t="s">
        <v>138</v>
      </c>
      <c r="E1978" s="1" t="s">
        <v>121</v>
      </c>
      <c r="F1978" s="1" t="s">
        <v>87</v>
      </c>
      <c r="G1978" s="1" t="s">
        <v>122</v>
      </c>
      <c r="H1978" s="1" t="s">
        <v>123</v>
      </c>
      <c r="I1978" s="1" t="s">
        <v>124</v>
      </c>
      <c r="J1978" s="1" t="s">
        <v>125</v>
      </c>
    </row>
    <row r="1979" spans="1:10" x14ac:dyDescent="0.25">
      <c r="A1979" s="1" t="s">
        <v>191</v>
      </c>
      <c r="B1979" s="1">
        <v>17102.714</v>
      </c>
      <c r="C1979" s="1" t="s">
        <v>140</v>
      </c>
      <c r="D1979" s="1" t="s">
        <v>131</v>
      </c>
      <c r="E1979" s="1" t="s">
        <v>121</v>
      </c>
      <c r="F1979" s="1" t="s">
        <v>52</v>
      </c>
      <c r="G1979" s="1" t="s">
        <v>122</v>
      </c>
      <c r="H1979" s="1" t="s">
        <v>123</v>
      </c>
      <c r="I1979" s="1" t="s">
        <v>124</v>
      </c>
      <c r="J1979" s="1" t="s">
        <v>125</v>
      </c>
    </row>
    <row r="1980" spans="1:10" x14ac:dyDescent="0.25">
      <c r="A1980" s="1" t="s">
        <v>191</v>
      </c>
      <c r="B1980" s="1">
        <v>17102.714</v>
      </c>
      <c r="C1980" s="1" t="s">
        <v>144</v>
      </c>
      <c r="D1980" s="1" t="s">
        <v>131</v>
      </c>
      <c r="E1980" s="1" t="s">
        <v>121</v>
      </c>
      <c r="F1980" s="1" t="s">
        <v>52</v>
      </c>
      <c r="G1980" s="1" t="s">
        <v>122</v>
      </c>
      <c r="H1980" s="1" t="s">
        <v>123</v>
      </c>
      <c r="I1980" s="1" t="s">
        <v>124</v>
      </c>
      <c r="J1980" s="1" t="s">
        <v>125</v>
      </c>
    </row>
    <row r="1981" spans="1:10" x14ac:dyDescent="0.25">
      <c r="A1981" s="1" t="s">
        <v>191</v>
      </c>
      <c r="B1981" s="1">
        <v>17102.714</v>
      </c>
      <c r="C1981" s="1" t="s">
        <v>145</v>
      </c>
      <c r="D1981" s="1" t="s">
        <v>131</v>
      </c>
      <c r="E1981" s="1" t="s">
        <v>121</v>
      </c>
      <c r="F1981" s="1" t="s">
        <v>52</v>
      </c>
      <c r="G1981" s="1" t="s">
        <v>122</v>
      </c>
      <c r="H1981" s="1" t="s">
        <v>123</v>
      </c>
      <c r="I1981" s="1" t="s">
        <v>124</v>
      </c>
      <c r="J1981" s="1" t="s">
        <v>125</v>
      </c>
    </row>
    <row r="1982" spans="1:10" x14ac:dyDescent="0.25">
      <c r="A1982" s="1" t="s">
        <v>191</v>
      </c>
      <c r="B1982" s="1">
        <v>17102.714</v>
      </c>
      <c r="C1982" s="1" t="s">
        <v>156</v>
      </c>
      <c r="D1982" s="1" t="s">
        <v>131</v>
      </c>
      <c r="E1982" s="1" t="s">
        <v>121</v>
      </c>
      <c r="F1982" s="1" t="s">
        <v>52</v>
      </c>
      <c r="G1982" s="1" t="s">
        <v>122</v>
      </c>
      <c r="H1982" s="1" t="s">
        <v>123</v>
      </c>
      <c r="I1982" s="1" t="s">
        <v>124</v>
      </c>
      <c r="J1982" s="1" t="s">
        <v>125</v>
      </c>
    </row>
    <row r="1983" spans="1:10" x14ac:dyDescent="0.25">
      <c r="A1983" s="1" t="s">
        <v>191</v>
      </c>
      <c r="B1983" s="1">
        <v>17270.895</v>
      </c>
      <c r="C1983" s="1" t="s">
        <v>148</v>
      </c>
      <c r="D1983" s="1" t="s">
        <v>142</v>
      </c>
      <c r="E1983" s="1" t="s">
        <v>121</v>
      </c>
      <c r="F1983" s="1" t="s">
        <v>45</v>
      </c>
      <c r="G1983" s="1" t="s">
        <v>122</v>
      </c>
      <c r="H1983" s="1" t="s">
        <v>123</v>
      </c>
      <c r="I1983" s="1" t="s">
        <v>124</v>
      </c>
      <c r="J1983" s="1" t="s">
        <v>125</v>
      </c>
    </row>
    <row r="1984" spans="1:10" x14ac:dyDescent="0.25">
      <c r="A1984" s="1" t="s">
        <v>191</v>
      </c>
      <c r="B1984" s="1">
        <v>18862.146000000001</v>
      </c>
      <c r="C1984" s="1" t="s">
        <v>119</v>
      </c>
      <c r="D1984" s="1" t="s">
        <v>131</v>
      </c>
      <c r="E1984" s="1" t="s">
        <v>121</v>
      </c>
      <c r="F1984" s="1" t="s">
        <v>52</v>
      </c>
      <c r="G1984" s="1" t="s">
        <v>122</v>
      </c>
      <c r="H1984" s="1" t="s">
        <v>123</v>
      </c>
      <c r="I1984" s="1" t="s">
        <v>124</v>
      </c>
      <c r="J1984" s="1" t="s">
        <v>125</v>
      </c>
    </row>
    <row r="1985" spans="1:10" x14ac:dyDescent="0.25">
      <c r="A1985" s="1" t="s">
        <v>191</v>
      </c>
      <c r="B1985" s="1">
        <v>19327.878000000001</v>
      </c>
      <c r="C1985" s="1" t="s">
        <v>157</v>
      </c>
      <c r="D1985" s="1" t="s">
        <v>131</v>
      </c>
      <c r="E1985" s="1" t="s">
        <v>121</v>
      </c>
      <c r="F1985" s="1" t="s">
        <v>52</v>
      </c>
      <c r="G1985" s="1" t="s">
        <v>122</v>
      </c>
      <c r="H1985" s="1" t="s">
        <v>123</v>
      </c>
      <c r="I1985" s="1" t="s">
        <v>124</v>
      </c>
      <c r="J1985" s="1" t="s">
        <v>125</v>
      </c>
    </row>
    <row r="1986" spans="1:10" x14ac:dyDescent="0.25">
      <c r="A1986" s="1" t="s">
        <v>191</v>
      </c>
      <c r="B1986" s="1">
        <v>19845.358</v>
      </c>
      <c r="C1986" s="1" t="s">
        <v>155</v>
      </c>
      <c r="D1986" s="1" t="s">
        <v>131</v>
      </c>
      <c r="E1986" s="1" t="s">
        <v>121</v>
      </c>
      <c r="F1986" s="1" t="s">
        <v>52</v>
      </c>
      <c r="G1986" s="1" t="s">
        <v>122</v>
      </c>
      <c r="H1986" s="1" t="s">
        <v>123</v>
      </c>
      <c r="I1986" s="1" t="s">
        <v>124</v>
      </c>
      <c r="J1986" s="1" t="s">
        <v>125</v>
      </c>
    </row>
    <row r="1987" spans="1:10" x14ac:dyDescent="0.25">
      <c r="A1987" s="1" t="s">
        <v>191</v>
      </c>
      <c r="B1987" s="1">
        <v>19845.358</v>
      </c>
      <c r="C1987" s="1" t="s">
        <v>146</v>
      </c>
      <c r="D1987" s="1" t="s">
        <v>131</v>
      </c>
      <c r="E1987" s="1" t="s">
        <v>121</v>
      </c>
      <c r="F1987" s="1" t="s">
        <v>52</v>
      </c>
      <c r="G1987" s="1" t="s">
        <v>122</v>
      </c>
      <c r="H1987" s="1" t="s">
        <v>123</v>
      </c>
      <c r="I1987" s="1" t="s">
        <v>124</v>
      </c>
      <c r="J1987" s="1" t="s">
        <v>125</v>
      </c>
    </row>
    <row r="1988" spans="1:10" x14ac:dyDescent="0.25">
      <c r="A1988" s="1" t="s">
        <v>191</v>
      </c>
      <c r="B1988" s="1">
        <v>20104.098000000002</v>
      </c>
      <c r="C1988" s="1" t="s">
        <v>147</v>
      </c>
      <c r="D1988" s="1" t="s">
        <v>142</v>
      </c>
      <c r="E1988" s="1" t="s">
        <v>121</v>
      </c>
      <c r="F1988" s="1" t="s">
        <v>45</v>
      </c>
      <c r="G1988" s="1" t="s">
        <v>122</v>
      </c>
      <c r="H1988" s="1" t="s">
        <v>123</v>
      </c>
      <c r="I1988" s="1" t="s">
        <v>124</v>
      </c>
      <c r="J1988" s="1" t="s">
        <v>125</v>
      </c>
    </row>
    <row r="1989" spans="1:10" x14ac:dyDescent="0.25">
      <c r="A1989" s="1" t="s">
        <v>191</v>
      </c>
      <c r="B1989" s="1">
        <v>20388.712</v>
      </c>
      <c r="C1989" s="1" t="s">
        <v>130</v>
      </c>
      <c r="D1989" s="1" t="s">
        <v>131</v>
      </c>
      <c r="E1989" s="1" t="s">
        <v>121</v>
      </c>
      <c r="F1989" s="1" t="s">
        <v>52</v>
      </c>
      <c r="G1989" s="1" t="s">
        <v>122</v>
      </c>
      <c r="H1989" s="1" t="s">
        <v>123</v>
      </c>
      <c r="I1989" s="1" t="s">
        <v>124</v>
      </c>
      <c r="J1989" s="1" t="s">
        <v>125</v>
      </c>
    </row>
    <row r="1990" spans="1:10" x14ac:dyDescent="0.25">
      <c r="A1990" s="1" t="s">
        <v>191</v>
      </c>
      <c r="B1990" s="1">
        <v>20388.712</v>
      </c>
      <c r="C1990" s="1" t="s">
        <v>164</v>
      </c>
      <c r="D1990" s="1" t="s">
        <v>131</v>
      </c>
      <c r="E1990" s="1" t="s">
        <v>121</v>
      </c>
      <c r="F1990" s="1" t="s">
        <v>52</v>
      </c>
      <c r="G1990" s="1" t="s">
        <v>122</v>
      </c>
      <c r="H1990" s="1" t="s">
        <v>123</v>
      </c>
      <c r="I1990" s="1" t="s">
        <v>124</v>
      </c>
      <c r="J1990" s="1" t="s">
        <v>125</v>
      </c>
    </row>
    <row r="1991" spans="1:10" x14ac:dyDescent="0.25">
      <c r="A1991" s="1" t="s">
        <v>191</v>
      </c>
      <c r="B1991" s="1">
        <v>20518.081999999999</v>
      </c>
      <c r="C1991" s="1" t="s">
        <v>136</v>
      </c>
      <c r="D1991" s="1" t="s">
        <v>131</v>
      </c>
      <c r="E1991" s="1" t="s">
        <v>121</v>
      </c>
      <c r="F1991" s="1" t="s">
        <v>52</v>
      </c>
      <c r="G1991" s="1" t="s">
        <v>122</v>
      </c>
      <c r="H1991" s="1" t="s">
        <v>123</v>
      </c>
      <c r="I1991" s="1" t="s">
        <v>124</v>
      </c>
      <c r="J1991" s="1" t="s">
        <v>125</v>
      </c>
    </row>
    <row r="1992" spans="1:10" x14ac:dyDescent="0.25">
      <c r="A1992" s="1" t="s">
        <v>191</v>
      </c>
      <c r="B1992" s="1">
        <v>20518.081999999999</v>
      </c>
      <c r="C1992" s="1" t="s">
        <v>165</v>
      </c>
      <c r="D1992" s="1" t="s">
        <v>131</v>
      </c>
      <c r="E1992" s="1" t="s">
        <v>121</v>
      </c>
      <c r="F1992" s="1" t="s">
        <v>52</v>
      </c>
      <c r="G1992" s="1" t="s">
        <v>122</v>
      </c>
      <c r="H1992" s="1" t="s">
        <v>123</v>
      </c>
      <c r="I1992" s="1" t="s">
        <v>124</v>
      </c>
      <c r="J1992" s="1" t="s">
        <v>125</v>
      </c>
    </row>
    <row r="1993" spans="1:10" x14ac:dyDescent="0.25">
      <c r="A1993" s="1" t="s">
        <v>191</v>
      </c>
      <c r="B1993" s="1">
        <v>20712.136999999999</v>
      </c>
      <c r="C1993" s="1" t="s">
        <v>161</v>
      </c>
      <c r="D1993" s="1" t="s">
        <v>131</v>
      </c>
      <c r="E1993" s="1" t="s">
        <v>121</v>
      </c>
      <c r="F1993" s="1" t="s">
        <v>52</v>
      </c>
      <c r="G1993" s="1" t="s">
        <v>122</v>
      </c>
      <c r="H1993" s="1" t="s">
        <v>123</v>
      </c>
      <c r="I1993" s="1" t="s">
        <v>124</v>
      </c>
      <c r="J1993" s="1" t="s">
        <v>125</v>
      </c>
    </row>
    <row r="1994" spans="1:10" x14ac:dyDescent="0.25">
      <c r="A1994" s="1" t="s">
        <v>191</v>
      </c>
      <c r="B1994" s="1">
        <v>22122.27</v>
      </c>
      <c r="C1994" s="1" t="s">
        <v>147</v>
      </c>
      <c r="D1994" s="1" t="s">
        <v>138</v>
      </c>
      <c r="E1994" s="1" t="s">
        <v>121</v>
      </c>
      <c r="F1994" s="1" t="s">
        <v>87</v>
      </c>
      <c r="G1994" s="1" t="s">
        <v>122</v>
      </c>
      <c r="H1994" s="1" t="s">
        <v>123</v>
      </c>
      <c r="I1994" s="1" t="s">
        <v>124</v>
      </c>
      <c r="J1994" s="1" t="s">
        <v>125</v>
      </c>
    </row>
    <row r="1995" spans="1:10" x14ac:dyDescent="0.25">
      <c r="A1995" s="1" t="s">
        <v>191</v>
      </c>
      <c r="B1995" s="1">
        <v>23467.718000000001</v>
      </c>
      <c r="C1995" s="1" t="s">
        <v>145</v>
      </c>
      <c r="D1995" s="1" t="s">
        <v>162</v>
      </c>
      <c r="E1995" s="1" t="s">
        <v>121</v>
      </c>
      <c r="F1995" s="1" t="s">
        <v>47</v>
      </c>
      <c r="G1995" s="1" t="s">
        <v>122</v>
      </c>
      <c r="H1995" s="1" t="s">
        <v>123</v>
      </c>
      <c r="I1995" s="1" t="s">
        <v>124</v>
      </c>
      <c r="J1995" s="1" t="s">
        <v>125</v>
      </c>
    </row>
    <row r="1996" spans="1:10" x14ac:dyDescent="0.25">
      <c r="A1996" s="1" t="s">
        <v>191</v>
      </c>
      <c r="B1996" s="1">
        <v>24450.93</v>
      </c>
      <c r="C1996" s="1" t="s">
        <v>139</v>
      </c>
      <c r="D1996" s="1" t="s">
        <v>131</v>
      </c>
      <c r="E1996" s="1" t="s">
        <v>121</v>
      </c>
      <c r="F1996" s="1" t="s">
        <v>52</v>
      </c>
      <c r="G1996" s="1" t="s">
        <v>122</v>
      </c>
      <c r="H1996" s="1" t="s">
        <v>123</v>
      </c>
      <c r="I1996" s="1" t="s">
        <v>124</v>
      </c>
      <c r="J1996" s="1" t="s">
        <v>125</v>
      </c>
    </row>
    <row r="1997" spans="1:10" x14ac:dyDescent="0.25">
      <c r="A1997" s="1" t="s">
        <v>191</v>
      </c>
      <c r="B1997" s="1">
        <v>27222.035400000001</v>
      </c>
      <c r="C1997" s="1" t="s">
        <v>146</v>
      </c>
      <c r="D1997" s="1" t="s">
        <v>162</v>
      </c>
      <c r="E1997" s="1" t="s">
        <v>121</v>
      </c>
      <c r="F1997" s="1" t="s">
        <v>47</v>
      </c>
      <c r="G1997" s="1" t="s">
        <v>122</v>
      </c>
      <c r="H1997" s="1" t="s">
        <v>123</v>
      </c>
      <c r="I1997" s="1" t="s">
        <v>124</v>
      </c>
      <c r="J1997" s="1" t="s">
        <v>125</v>
      </c>
    </row>
    <row r="1998" spans="1:10" x14ac:dyDescent="0.25">
      <c r="A1998" s="1" t="s">
        <v>191</v>
      </c>
      <c r="B1998" s="1">
        <v>28036.639500000001</v>
      </c>
      <c r="C1998" s="1" t="s">
        <v>130</v>
      </c>
      <c r="D1998" s="1" t="s">
        <v>162</v>
      </c>
      <c r="E1998" s="1" t="s">
        <v>121</v>
      </c>
      <c r="F1998" s="1" t="s">
        <v>47</v>
      </c>
      <c r="G1998" s="1" t="s">
        <v>122</v>
      </c>
      <c r="H1998" s="1" t="s">
        <v>123</v>
      </c>
      <c r="I1998" s="1" t="s">
        <v>124</v>
      </c>
      <c r="J1998" s="1" t="s">
        <v>125</v>
      </c>
    </row>
    <row r="1999" spans="1:10" x14ac:dyDescent="0.25">
      <c r="A1999" s="1" t="s">
        <v>191</v>
      </c>
      <c r="B1999" s="1">
        <v>28036.639500000001</v>
      </c>
      <c r="C1999" s="1" t="s">
        <v>155</v>
      </c>
      <c r="D1999" s="1" t="s">
        <v>162</v>
      </c>
      <c r="E1999" s="1" t="s">
        <v>121</v>
      </c>
      <c r="F1999" s="1" t="s">
        <v>47</v>
      </c>
      <c r="G1999" s="1" t="s">
        <v>122</v>
      </c>
      <c r="H1999" s="1" t="s">
        <v>123</v>
      </c>
      <c r="I1999" s="1" t="s">
        <v>124</v>
      </c>
      <c r="J1999" s="1" t="s">
        <v>125</v>
      </c>
    </row>
    <row r="2000" spans="1:10" x14ac:dyDescent="0.25">
      <c r="A2000" s="1" t="s">
        <v>191</v>
      </c>
      <c r="B2000" s="1">
        <v>28163.848999999998</v>
      </c>
      <c r="C2000" s="1" t="s">
        <v>165</v>
      </c>
      <c r="D2000" s="1" t="s">
        <v>162</v>
      </c>
      <c r="E2000" s="1" t="s">
        <v>121</v>
      </c>
      <c r="F2000" s="1" t="s">
        <v>47</v>
      </c>
      <c r="G2000" s="1" t="s">
        <v>122</v>
      </c>
      <c r="H2000" s="1" t="s">
        <v>123</v>
      </c>
      <c r="I2000" s="1" t="s">
        <v>124</v>
      </c>
      <c r="J2000" s="1" t="s">
        <v>125</v>
      </c>
    </row>
    <row r="2001" spans="1:11" x14ac:dyDescent="0.25">
      <c r="A2001" s="1" t="s">
        <v>191</v>
      </c>
      <c r="B2001" s="1">
        <v>31799.146000000001</v>
      </c>
      <c r="C2001" s="1" t="s">
        <v>147</v>
      </c>
      <c r="D2001" s="1" t="s">
        <v>131</v>
      </c>
      <c r="E2001" s="1" t="s">
        <v>121</v>
      </c>
      <c r="F2001" s="1" t="s">
        <v>52</v>
      </c>
      <c r="G2001" s="1" t="s">
        <v>122</v>
      </c>
      <c r="H2001" s="1" t="s">
        <v>123</v>
      </c>
      <c r="I2001" s="1" t="s">
        <v>124</v>
      </c>
      <c r="J2001" s="1" t="s">
        <v>125</v>
      </c>
    </row>
    <row r="2002" spans="1:11" x14ac:dyDescent="0.25">
      <c r="A2002" s="1" t="s">
        <v>188</v>
      </c>
      <c r="B2002" s="1">
        <v>40890.203000000001</v>
      </c>
      <c r="C2002" s="1" t="s">
        <v>144</v>
      </c>
      <c r="D2002" s="1" t="s">
        <v>142</v>
      </c>
      <c r="E2002" s="1" t="s">
        <v>121</v>
      </c>
      <c r="F2002" s="1" t="s">
        <v>45</v>
      </c>
      <c r="G2002" s="1" t="s">
        <v>122</v>
      </c>
      <c r="H2002" s="1" t="s">
        <v>123</v>
      </c>
      <c r="I2002" s="1" t="s">
        <v>124</v>
      </c>
      <c r="J2002" s="1" t="s">
        <v>132</v>
      </c>
      <c r="K2002" s="1" t="s">
        <v>133</v>
      </c>
    </row>
    <row r="2003" spans="1:11" x14ac:dyDescent="0.25">
      <c r="A2003" s="1" t="s">
        <v>188</v>
      </c>
      <c r="B2003" s="1">
        <v>42893.751199999999</v>
      </c>
      <c r="C2003" s="1" t="s">
        <v>149</v>
      </c>
      <c r="D2003" s="1" t="s">
        <v>142</v>
      </c>
      <c r="E2003" s="1" t="s">
        <v>121</v>
      </c>
      <c r="F2003" s="1" t="s">
        <v>45</v>
      </c>
      <c r="G2003" s="1" t="s">
        <v>122</v>
      </c>
      <c r="H2003" s="1" t="s">
        <v>123</v>
      </c>
      <c r="I2003" s="1" t="s">
        <v>124</v>
      </c>
      <c r="J2003" s="1" t="s">
        <v>132</v>
      </c>
      <c r="K2003" s="1" t="s">
        <v>133</v>
      </c>
    </row>
    <row r="2004" spans="1:11" x14ac:dyDescent="0.25">
      <c r="A2004" s="1" t="s">
        <v>188</v>
      </c>
      <c r="B2004" s="1">
        <v>44157.6976</v>
      </c>
      <c r="C2004" s="1" t="s">
        <v>155</v>
      </c>
      <c r="D2004" s="1" t="s">
        <v>142</v>
      </c>
      <c r="E2004" s="1" t="s">
        <v>121</v>
      </c>
      <c r="F2004" s="1" t="s">
        <v>45</v>
      </c>
      <c r="G2004" s="1" t="s">
        <v>122</v>
      </c>
      <c r="H2004" s="1" t="s">
        <v>123</v>
      </c>
      <c r="I2004" s="1" t="s">
        <v>124</v>
      </c>
      <c r="J2004" s="1" t="s">
        <v>132</v>
      </c>
      <c r="K2004" s="1" t="s">
        <v>133</v>
      </c>
    </row>
    <row r="2005" spans="1:11" x14ac:dyDescent="0.25">
      <c r="A2005" s="1" t="s">
        <v>188</v>
      </c>
      <c r="B2005" s="1">
        <v>44965.897900000004</v>
      </c>
      <c r="C2005" s="1" t="s">
        <v>156</v>
      </c>
      <c r="D2005" s="1" t="s">
        <v>138</v>
      </c>
      <c r="E2005" s="1" t="s">
        <v>121</v>
      </c>
      <c r="F2005" s="1" t="s">
        <v>87</v>
      </c>
      <c r="G2005" s="1" t="s">
        <v>122</v>
      </c>
      <c r="H2005" s="1" t="s">
        <v>123</v>
      </c>
      <c r="I2005" s="1" t="s">
        <v>124</v>
      </c>
      <c r="J2005" s="1" t="s">
        <v>132</v>
      </c>
      <c r="K2005" s="1" t="s">
        <v>133</v>
      </c>
    </row>
    <row r="2006" spans="1:11" x14ac:dyDescent="0.25">
      <c r="A2006" s="1" t="s">
        <v>188</v>
      </c>
      <c r="B2006" s="1">
        <v>44965.897900000004</v>
      </c>
      <c r="C2006" s="1" t="s">
        <v>144</v>
      </c>
      <c r="D2006" s="1" t="s">
        <v>138</v>
      </c>
      <c r="E2006" s="1" t="s">
        <v>121</v>
      </c>
      <c r="F2006" s="1" t="s">
        <v>87</v>
      </c>
      <c r="G2006" s="1" t="s">
        <v>122</v>
      </c>
      <c r="H2006" s="1" t="s">
        <v>123</v>
      </c>
      <c r="I2006" s="1" t="s">
        <v>124</v>
      </c>
      <c r="J2006" s="1" t="s">
        <v>132</v>
      </c>
      <c r="K2006" s="1" t="s">
        <v>133</v>
      </c>
    </row>
    <row r="2007" spans="1:11" x14ac:dyDescent="0.25">
      <c r="A2007" s="1" t="s">
        <v>188</v>
      </c>
      <c r="B2007" s="1">
        <v>44965.897900000004</v>
      </c>
      <c r="C2007" s="1" t="s">
        <v>140</v>
      </c>
      <c r="D2007" s="1" t="s">
        <v>138</v>
      </c>
      <c r="E2007" s="1" t="s">
        <v>121</v>
      </c>
      <c r="F2007" s="1" t="s">
        <v>87</v>
      </c>
      <c r="G2007" s="1" t="s">
        <v>122</v>
      </c>
      <c r="H2007" s="1" t="s">
        <v>123</v>
      </c>
      <c r="I2007" s="1" t="s">
        <v>124</v>
      </c>
      <c r="J2007" s="1" t="s">
        <v>132</v>
      </c>
      <c r="K2007" s="1" t="s">
        <v>133</v>
      </c>
    </row>
    <row r="2008" spans="1:11" x14ac:dyDescent="0.25">
      <c r="A2008" s="1" t="s">
        <v>188</v>
      </c>
      <c r="B2008" s="1">
        <v>44979.302199999998</v>
      </c>
      <c r="C2008" s="1" t="s">
        <v>143</v>
      </c>
      <c r="D2008" s="1" t="s">
        <v>138</v>
      </c>
      <c r="E2008" s="1" t="s">
        <v>121</v>
      </c>
      <c r="F2008" s="1" t="s">
        <v>87</v>
      </c>
      <c r="G2008" s="1" t="s">
        <v>122</v>
      </c>
      <c r="H2008" s="1" t="s">
        <v>123</v>
      </c>
      <c r="I2008" s="1" t="s">
        <v>124</v>
      </c>
      <c r="J2008" s="1" t="s">
        <v>132</v>
      </c>
      <c r="K2008" s="1" t="s">
        <v>133</v>
      </c>
    </row>
    <row r="2009" spans="1:11" x14ac:dyDescent="0.25">
      <c r="A2009" s="1" t="s">
        <v>188</v>
      </c>
      <c r="B2009" s="1">
        <v>45034.496400000004</v>
      </c>
      <c r="C2009" s="1" t="s">
        <v>145</v>
      </c>
      <c r="D2009" s="1" t="s">
        <v>138</v>
      </c>
      <c r="E2009" s="1" t="s">
        <v>121</v>
      </c>
      <c r="F2009" s="1" t="s">
        <v>87</v>
      </c>
      <c r="G2009" s="1" t="s">
        <v>122</v>
      </c>
      <c r="H2009" s="1" t="s">
        <v>123</v>
      </c>
      <c r="I2009" s="1" t="s">
        <v>124</v>
      </c>
      <c r="J2009" s="1" t="s">
        <v>132</v>
      </c>
      <c r="K2009" s="1" t="s">
        <v>133</v>
      </c>
    </row>
    <row r="2010" spans="1:11" x14ac:dyDescent="0.25">
      <c r="A2010" s="1" t="s">
        <v>188</v>
      </c>
      <c r="B2010" s="1">
        <v>45058.9395</v>
      </c>
      <c r="C2010" s="1" t="s">
        <v>176</v>
      </c>
      <c r="D2010" s="1" t="s">
        <v>142</v>
      </c>
      <c r="E2010" s="1" t="s">
        <v>121</v>
      </c>
      <c r="F2010" s="1" t="s">
        <v>45</v>
      </c>
      <c r="G2010" s="1" t="s">
        <v>122</v>
      </c>
      <c r="H2010" s="1" t="s">
        <v>123</v>
      </c>
      <c r="I2010" s="1" t="s">
        <v>124</v>
      </c>
      <c r="J2010" s="1" t="s">
        <v>132</v>
      </c>
      <c r="K2010" s="1" t="s">
        <v>133</v>
      </c>
    </row>
    <row r="2011" spans="1:11" x14ac:dyDescent="0.25">
      <c r="A2011" s="1" t="s">
        <v>188</v>
      </c>
      <c r="B2011" s="1">
        <v>45172.481800000001</v>
      </c>
      <c r="C2011" s="1" t="s">
        <v>158</v>
      </c>
      <c r="D2011" s="1" t="s">
        <v>142</v>
      </c>
      <c r="E2011" s="1" t="s">
        <v>121</v>
      </c>
      <c r="F2011" s="1" t="s">
        <v>45</v>
      </c>
      <c r="G2011" s="1" t="s">
        <v>122</v>
      </c>
      <c r="H2011" s="1" t="s">
        <v>123</v>
      </c>
      <c r="I2011" s="1" t="s">
        <v>124</v>
      </c>
      <c r="J2011" s="1" t="s">
        <v>132</v>
      </c>
      <c r="K2011" s="1" t="s">
        <v>133</v>
      </c>
    </row>
    <row r="2012" spans="1:11" x14ac:dyDescent="0.25">
      <c r="A2012" s="1" t="s">
        <v>188</v>
      </c>
      <c r="B2012" s="1">
        <v>45172.481800000001</v>
      </c>
      <c r="C2012" s="1" t="s">
        <v>119</v>
      </c>
      <c r="D2012" s="1" t="s">
        <v>142</v>
      </c>
      <c r="E2012" s="1" t="s">
        <v>121</v>
      </c>
      <c r="F2012" s="1" t="s">
        <v>45</v>
      </c>
      <c r="G2012" s="1" t="s">
        <v>122</v>
      </c>
      <c r="H2012" s="1" t="s">
        <v>123</v>
      </c>
      <c r="I2012" s="1" t="s">
        <v>124</v>
      </c>
      <c r="J2012" s="1" t="s">
        <v>132</v>
      </c>
      <c r="K2012" s="1" t="s">
        <v>133</v>
      </c>
    </row>
    <row r="2013" spans="1:11" x14ac:dyDescent="0.25">
      <c r="A2013" s="1" t="s">
        <v>184</v>
      </c>
      <c r="B2013" s="1">
        <v>45550.352599999998</v>
      </c>
      <c r="C2013" s="1" t="s">
        <v>144</v>
      </c>
      <c r="D2013" s="1" t="s">
        <v>142</v>
      </c>
      <c r="E2013" s="1" t="s">
        <v>121</v>
      </c>
      <c r="F2013" s="1" t="s">
        <v>45</v>
      </c>
      <c r="G2013" s="1" t="s">
        <v>122</v>
      </c>
      <c r="H2013" s="1" t="s">
        <v>123</v>
      </c>
      <c r="I2013" s="1" t="s">
        <v>124</v>
      </c>
      <c r="J2013" s="1" t="s">
        <v>132</v>
      </c>
      <c r="K2013" s="1" t="s">
        <v>133</v>
      </c>
    </row>
    <row r="2014" spans="1:11" x14ac:dyDescent="0.25">
      <c r="A2014" s="1" t="s">
        <v>188</v>
      </c>
      <c r="B2014" s="1">
        <v>46182.535000000003</v>
      </c>
      <c r="C2014" s="1" t="s">
        <v>157</v>
      </c>
      <c r="D2014" s="1" t="s">
        <v>142</v>
      </c>
      <c r="E2014" s="1" t="s">
        <v>121</v>
      </c>
      <c r="F2014" s="1" t="s">
        <v>45</v>
      </c>
      <c r="G2014" s="1" t="s">
        <v>122</v>
      </c>
      <c r="H2014" s="1" t="s">
        <v>123</v>
      </c>
      <c r="I2014" s="1" t="s">
        <v>124</v>
      </c>
      <c r="J2014" s="1" t="s">
        <v>132</v>
      </c>
      <c r="K2014" s="1" t="s">
        <v>133</v>
      </c>
    </row>
    <row r="2015" spans="1:11" x14ac:dyDescent="0.25">
      <c r="A2015" s="1" t="s">
        <v>187</v>
      </c>
      <c r="B2015" s="1">
        <v>47226.1178</v>
      </c>
      <c r="C2015" s="1" t="s">
        <v>144</v>
      </c>
      <c r="D2015" s="1" t="s">
        <v>142</v>
      </c>
      <c r="E2015" s="1" t="s">
        <v>121</v>
      </c>
      <c r="F2015" s="1" t="s">
        <v>45</v>
      </c>
      <c r="G2015" s="1" t="s">
        <v>122</v>
      </c>
      <c r="H2015" s="1" t="s">
        <v>123</v>
      </c>
      <c r="I2015" s="1" t="s">
        <v>124</v>
      </c>
      <c r="J2015" s="1" t="s">
        <v>132</v>
      </c>
      <c r="K2015" s="1" t="s">
        <v>133</v>
      </c>
    </row>
    <row r="2016" spans="1:11" x14ac:dyDescent="0.25">
      <c r="A2016" s="1" t="s">
        <v>188</v>
      </c>
      <c r="B2016" s="1">
        <v>47521.387699999999</v>
      </c>
      <c r="C2016" s="1" t="s">
        <v>172</v>
      </c>
      <c r="D2016" s="1" t="s">
        <v>142</v>
      </c>
      <c r="E2016" s="1" t="s">
        <v>121</v>
      </c>
      <c r="F2016" s="1" t="s">
        <v>45</v>
      </c>
      <c r="G2016" s="1" t="s">
        <v>122</v>
      </c>
      <c r="H2016" s="1" t="s">
        <v>123</v>
      </c>
      <c r="I2016" s="1" t="s">
        <v>124</v>
      </c>
      <c r="J2016" s="1" t="s">
        <v>132</v>
      </c>
      <c r="K2016" s="1" t="s">
        <v>133</v>
      </c>
    </row>
    <row r="2017" spans="1:11" x14ac:dyDescent="0.25">
      <c r="A2017" s="1" t="s">
        <v>188</v>
      </c>
      <c r="B2017" s="1">
        <v>47659.373200000002</v>
      </c>
      <c r="C2017" s="1" t="s">
        <v>169</v>
      </c>
      <c r="D2017" s="1" t="s">
        <v>142</v>
      </c>
      <c r="E2017" s="1" t="s">
        <v>121</v>
      </c>
      <c r="F2017" s="1" t="s">
        <v>45</v>
      </c>
      <c r="G2017" s="1" t="s">
        <v>122</v>
      </c>
      <c r="H2017" s="1" t="s">
        <v>123</v>
      </c>
      <c r="I2017" s="1" t="s">
        <v>124</v>
      </c>
      <c r="J2017" s="1" t="s">
        <v>132</v>
      </c>
      <c r="K2017" s="1" t="s">
        <v>133</v>
      </c>
    </row>
    <row r="2018" spans="1:11" x14ac:dyDescent="0.25">
      <c r="A2018" s="1" t="s">
        <v>184</v>
      </c>
      <c r="B2018" s="1">
        <v>47782.239999999998</v>
      </c>
      <c r="C2018" s="1" t="s">
        <v>149</v>
      </c>
      <c r="D2018" s="1" t="s">
        <v>142</v>
      </c>
      <c r="E2018" s="1" t="s">
        <v>121</v>
      </c>
      <c r="F2018" s="1" t="s">
        <v>45</v>
      </c>
      <c r="G2018" s="1" t="s">
        <v>122</v>
      </c>
      <c r="H2018" s="1" t="s">
        <v>123</v>
      </c>
      <c r="I2018" s="1" t="s">
        <v>124</v>
      </c>
      <c r="J2018" s="1" t="s">
        <v>132</v>
      </c>
      <c r="K2018" s="1" t="s">
        <v>133</v>
      </c>
    </row>
    <row r="2019" spans="1:11" x14ac:dyDescent="0.25">
      <c r="A2019" s="1" t="s">
        <v>188</v>
      </c>
      <c r="B2019" s="1">
        <v>48004.730900000002</v>
      </c>
      <c r="C2019" s="1" t="s">
        <v>154</v>
      </c>
      <c r="D2019" s="1" t="s">
        <v>142</v>
      </c>
      <c r="E2019" s="1" t="s">
        <v>121</v>
      </c>
      <c r="F2019" s="1" t="s">
        <v>45</v>
      </c>
      <c r="G2019" s="1" t="s">
        <v>122</v>
      </c>
      <c r="H2019" s="1" t="s">
        <v>123</v>
      </c>
      <c r="I2019" s="1" t="s">
        <v>124</v>
      </c>
      <c r="J2019" s="1" t="s">
        <v>132</v>
      </c>
      <c r="K2019" s="1" t="s">
        <v>133</v>
      </c>
    </row>
    <row r="2020" spans="1:11" x14ac:dyDescent="0.25">
      <c r="A2020" s="1" t="s">
        <v>188</v>
      </c>
      <c r="B2020" s="1">
        <v>49040.804300000003</v>
      </c>
      <c r="C2020" s="1" t="s">
        <v>180</v>
      </c>
      <c r="D2020" s="1" t="s">
        <v>142</v>
      </c>
      <c r="E2020" s="1" t="s">
        <v>121</v>
      </c>
      <c r="F2020" s="1" t="s">
        <v>45</v>
      </c>
      <c r="G2020" s="1" t="s">
        <v>122</v>
      </c>
      <c r="H2020" s="1" t="s">
        <v>123</v>
      </c>
      <c r="I2020" s="1" t="s">
        <v>124</v>
      </c>
      <c r="J2020" s="1" t="s">
        <v>132</v>
      </c>
      <c r="K2020" s="1" t="s">
        <v>133</v>
      </c>
    </row>
    <row r="2021" spans="1:11" x14ac:dyDescent="0.25">
      <c r="A2021" s="1" t="s">
        <v>188</v>
      </c>
      <c r="B2021" s="1">
        <v>49040.804300000003</v>
      </c>
      <c r="C2021" s="1" t="s">
        <v>136</v>
      </c>
      <c r="D2021" s="1" t="s">
        <v>142</v>
      </c>
      <c r="E2021" s="1" t="s">
        <v>121</v>
      </c>
      <c r="F2021" s="1" t="s">
        <v>45</v>
      </c>
      <c r="G2021" s="1" t="s">
        <v>122</v>
      </c>
      <c r="H2021" s="1" t="s">
        <v>123</v>
      </c>
      <c r="I2021" s="1" t="s">
        <v>124</v>
      </c>
      <c r="J2021" s="1" t="s">
        <v>132</v>
      </c>
      <c r="K2021" s="1" t="s">
        <v>133</v>
      </c>
    </row>
    <row r="2022" spans="1:11" x14ac:dyDescent="0.25">
      <c r="A2022" s="1" t="s">
        <v>188</v>
      </c>
      <c r="B2022" s="1">
        <v>49041.592700000001</v>
      </c>
      <c r="C2022" s="1" t="s">
        <v>165</v>
      </c>
      <c r="D2022" s="1" t="s">
        <v>142</v>
      </c>
      <c r="E2022" s="1" t="s">
        <v>121</v>
      </c>
      <c r="F2022" s="1" t="s">
        <v>45</v>
      </c>
      <c r="G2022" s="1" t="s">
        <v>122</v>
      </c>
      <c r="H2022" s="1" t="s">
        <v>123</v>
      </c>
      <c r="I2022" s="1" t="s">
        <v>124</v>
      </c>
      <c r="J2022" s="1" t="s">
        <v>132</v>
      </c>
      <c r="K2022" s="1" t="s">
        <v>133</v>
      </c>
    </row>
    <row r="2023" spans="1:11" x14ac:dyDescent="0.25">
      <c r="A2023" s="1" t="s">
        <v>184</v>
      </c>
      <c r="B2023" s="1">
        <v>49190.235000000001</v>
      </c>
      <c r="C2023" s="1" t="s">
        <v>155</v>
      </c>
      <c r="D2023" s="1" t="s">
        <v>142</v>
      </c>
      <c r="E2023" s="1" t="s">
        <v>121</v>
      </c>
      <c r="F2023" s="1" t="s">
        <v>45</v>
      </c>
      <c r="G2023" s="1" t="s">
        <v>122</v>
      </c>
      <c r="H2023" s="1" t="s">
        <v>123</v>
      </c>
      <c r="I2023" s="1" t="s">
        <v>124</v>
      </c>
      <c r="J2023" s="1" t="s">
        <v>132</v>
      </c>
      <c r="K2023" s="1" t="s">
        <v>133</v>
      </c>
    </row>
    <row r="2024" spans="1:11" x14ac:dyDescent="0.25">
      <c r="A2024" s="1" t="s">
        <v>188</v>
      </c>
      <c r="B2024" s="1">
        <v>49450.029600000002</v>
      </c>
      <c r="C2024" s="1" t="s">
        <v>153</v>
      </c>
      <c r="D2024" s="1" t="s">
        <v>142</v>
      </c>
      <c r="E2024" s="1" t="s">
        <v>121</v>
      </c>
      <c r="F2024" s="1" t="s">
        <v>45</v>
      </c>
      <c r="G2024" s="1" t="s">
        <v>122</v>
      </c>
      <c r="H2024" s="1" t="s">
        <v>123</v>
      </c>
      <c r="I2024" s="1" t="s">
        <v>124</v>
      </c>
      <c r="J2024" s="1" t="s">
        <v>132</v>
      </c>
      <c r="K2024" s="1" t="s">
        <v>133</v>
      </c>
    </row>
    <row r="2025" spans="1:11" x14ac:dyDescent="0.25">
      <c r="A2025" s="1" t="s">
        <v>187</v>
      </c>
      <c r="B2025" s="1">
        <v>49540.114699999998</v>
      </c>
      <c r="C2025" s="1" t="s">
        <v>149</v>
      </c>
      <c r="D2025" s="1" t="s">
        <v>142</v>
      </c>
      <c r="E2025" s="1" t="s">
        <v>121</v>
      </c>
      <c r="F2025" s="1" t="s">
        <v>45</v>
      </c>
      <c r="G2025" s="1" t="s">
        <v>122</v>
      </c>
      <c r="H2025" s="1" t="s">
        <v>123</v>
      </c>
      <c r="I2025" s="1" t="s">
        <v>124</v>
      </c>
      <c r="J2025" s="1" t="s">
        <v>132</v>
      </c>
      <c r="K2025" s="1" t="s">
        <v>133</v>
      </c>
    </row>
    <row r="2026" spans="1:11" x14ac:dyDescent="0.25">
      <c r="A2026" s="1" t="s">
        <v>188</v>
      </c>
      <c r="B2026" s="1">
        <v>49636.112800000003</v>
      </c>
      <c r="C2026" s="1" t="s">
        <v>171</v>
      </c>
      <c r="D2026" s="1" t="s">
        <v>138</v>
      </c>
      <c r="E2026" s="1" t="s">
        <v>121</v>
      </c>
      <c r="F2026" s="1" t="s">
        <v>87</v>
      </c>
      <c r="G2026" s="1" t="s">
        <v>122</v>
      </c>
      <c r="H2026" s="1" t="s">
        <v>123</v>
      </c>
      <c r="I2026" s="1" t="s">
        <v>124</v>
      </c>
      <c r="J2026" s="1" t="s">
        <v>132</v>
      </c>
      <c r="K2026" s="1" t="s">
        <v>133</v>
      </c>
    </row>
    <row r="2027" spans="1:11" x14ac:dyDescent="0.25">
      <c r="A2027" s="1" t="s">
        <v>188</v>
      </c>
      <c r="B2027" s="1">
        <v>49636.112800000003</v>
      </c>
      <c r="C2027" s="1" t="s">
        <v>158</v>
      </c>
      <c r="D2027" s="1" t="s">
        <v>138</v>
      </c>
      <c r="E2027" s="1" t="s">
        <v>121</v>
      </c>
      <c r="F2027" s="1" t="s">
        <v>87</v>
      </c>
      <c r="G2027" s="1" t="s">
        <v>122</v>
      </c>
      <c r="H2027" s="1" t="s">
        <v>123</v>
      </c>
      <c r="I2027" s="1" t="s">
        <v>124</v>
      </c>
      <c r="J2027" s="1" t="s">
        <v>132</v>
      </c>
      <c r="K2027" s="1" t="s">
        <v>133</v>
      </c>
    </row>
    <row r="2028" spans="1:11" x14ac:dyDescent="0.25">
      <c r="A2028" s="1" t="s">
        <v>184</v>
      </c>
      <c r="B2028" s="1">
        <v>50090.543799999999</v>
      </c>
      <c r="C2028" s="1" t="s">
        <v>156</v>
      </c>
      <c r="D2028" s="1" t="s">
        <v>138</v>
      </c>
      <c r="E2028" s="1" t="s">
        <v>121</v>
      </c>
      <c r="F2028" s="1" t="s">
        <v>87</v>
      </c>
      <c r="G2028" s="1" t="s">
        <v>122</v>
      </c>
      <c r="H2028" s="1" t="s">
        <v>123</v>
      </c>
      <c r="I2028" s="1" t="s">
        <v>124</v>
      </c>
      <c r="J2028" s="1" t="s">
        <v>132</v>
      </c>
      <c r="K2028" s="1" t="s">
        <v>133</v>
      </c>
    </row>
    <row r="2029" spans="1:11" x14ac:dyDescent="0.25">
      <c r="A2029" s="1" t="s">
        <v>184</v>
      </c>
      <c r="B2029" s="1">
        <v>50090.543799999999</v>
      </c>
      <c r="C2029" s="1" t="s">
        <v>144</v>
      </c>
      <c r="D2029" s="1" t="s">
        <v>138</v>
      </c>
      <c r="E2029" s="1" t="s">
        <v>121</v>
      </c>
      <c r="F2029" s="1" t="s">
        <v>87</v>
      </c>
      <c r="G2029" s="1" t="s">
        <v>122</v>
      </c>
      <c r="H2029" s="1" t="s">
        <v>123</v>
      </c>
      <c r="I2029" s="1" t="s">
        <v>124</v>
      </c>
      <c r="J2029" s="1" t="s">
        <v>132</v>
      </c>
      <c r="K2029" s="1" t="s">
        <v>133</v>
      </c>
    </row>
    <row r="2030" spans="1:11" x14ac:dyDescent="0.25">
      <c r="A2030" s="1" t="s">
        <v>184</v>
      </c>
      <c r="B2030" s="1">
        <v>50090.543799999999</v>
      </c>
      <c r="C2030" s="1" t="s">
        <v>140</v>
      </c>
      <c r="D2030" s="1" t="s">
        <v>138</v>
      </c>
      <c r="E2030" s="1" t="s">
        <v>121</v>
      </c>
      <c r="F2030" s="1" t="s">
        <v>87</v>
      </c>
      <c r="G2030" s="1" t="s">
        <v>122</v>
      </c>
      <c r="H2030" s="1" t="s">
        <v>123</v>
      </c>
      <c r="I2030" s="1" t="s">
        <v>124</v>
      </c>
      <c r="J2030" s="1" t="s">
        <v>132</v>
      </c>
      <c r="K2030" s="1" t="s">
        <v>133</v>
      </c>
    </row>
    <row r="2031" spans="1:11" x14ac:dyDescent="0.25">
      <c r="A2031" s="1" t="s">
        <v>184</v>
      </c>
      <c r="B2031" s="1">
        <v>50105.475700000003</v>
      </c>
      <c r="C2031" s="1" t="s">
        <v>143</v>
      </c>
      <c r="D2031" s="1" t="s">
        <v>138</v>
      </c>
      <c r="E2031" s="1" t="s">
        <v>121</v>
      </c>
      <c r="F2031" s="1" t="s">
        <v>87</v>
      </c>
      <c r="G2031" s="1" t="s">
        <v>122</v>
      </c>
      <c r="H2031" s="1" t="s">
        <v>123</v>
      </c>
      <c r="I2031" s="1" t="s">
        <v>124</v>
      </c>
      <c r="J2031" s="1" t="s">
        <v>132</v>
      </c>
      <c r="K2031" s="1" t="s">
        <v>133</v>
      </c>
    </row>
    <row r="2032" spans="1:11" x14ac:dyDescent="0.25">
      <c r="A2032" s="1" t="s">
        <v>184</v>
      </c>
      <c r="B2032" s="1">
        <v>50166.960200000001</v>
      </c>
      <c r="C2032" s="1" t="s">
        <v>145</v>
      </c>
      <c r="D2032" s="1" t="s">
        <v>138</v>
      </c>
      <c r="E2032" s="1" t="s">
        <v>121</v>
      </c>
      <c r="F2032" s="1" t="s">
        <v>87</v>
      </c>
      <c r="G2032" s="1" t="s">
        <v>122</v>
      </c>
      <c r="H2032" s="1" t="s">
        <v>123</v>
      </c>
      <c r="I2032" s="1" t="s">
        <v>124</v>
      </c>
      <c r="J2032" s="1" t="s">
        <v>132</v>
      </c>
      <c r="K2032" s="1" t="s">
        <v>133</v>
      </c>
    </row>
    <row r="2033" spans="1:11" x14ac:dyDescent="0.25">
      <c r="A2033" s="1" t="s">
        <v>184</v>
      </c>
      <c r="B2033" s="1">
        <v>50194.189100000003</v>
      </c>
      <c r="C2033" s="1" t="s">
        <v>176</v>
      </c>
      <c r="D2033" s="1" t="s">
        <v>142</v>
      </c>
      <c r="E2033" s="1" t="s">
        <v>121</v>
      </c>
      <c r="F2033" s="1" t="s">
        <v>45</v>
      </c>
      <c r="G2033" s="1" t="s">
        <v>122</v>
      </c>
      <c r="H2033" s="1" t="s">
        <v>123</v>
      </c>
      <c r="I2033" s="1" t="s">
        <v>124</v>
      </c>
      <c r="J2033" s="1" t="s">
        <v>132</v>
      </c>
      <c r="K2033" s="1" t="s">
        <v>133</v>
      </c>
    </row>
    <row r="2034" spans="1:11" x14ac:dyDescent="0.25">
      <c r="A2034" s="1" t="s">
        <v>184</v>
      </c>
      <c r="B2034" s="1">
        <v>50320.671499999997</v>
      </c>
      <c r="C2034" s="1" t="s">
        <v>158</v>
      </c>
      <c r="D2034" s="1" t="s">
        <v>142</v>
      </c>
      <c r="E2034" s="1" t="s">
        <v>121</v>
      </c>
      <c r="F2034" s="1" t="s">
        <v>45</v>
      </c>
      <c r="G2034" s="1" t="s">
        <v>122</v>
      </c>
      <c r="H2034" s="1" t="s">
        <v>123</v>
      </c>
      <c r="I2034" s="1" t="s">
        <v>124</v>
      </c>
      <c r="J2034" s="1" t="s">
        <v>132</v>
      </c>
      <c r="K2034" s="1" t="s">
        <v>133</v>
      </c>
    </row>
    <row r="2035" spans="1:11" x14ac:dyDescent="0.25">
      <c r="A2035" s="1" t="s">
        <v>184</v>
      </c>
      <c r="B2035" s="1">
        <v>50320.671499999997</v>
      </c>
      <c r="C2035" s="1" t="s">
        <v>119</v>
      </c>
      <c r="D2035" s="1" t="s">
        <v>142</v>
      </c>
      <c r="E2035" s="1" t="s">
        <v>121</v>
      </c>
      <c r="F2035" s="1" t="s">
        <v>45</v>
      </c>
      <c r="G2035" s="1" t="s">
        <v>122</v>
      </c>
      <c r="H2035" s="1" t="s">
        <v>123</v>
      </c>
      <c r="I2035" s="1" t="s">
        <v>124</v>
      </c>
      <c r="J2035" s="1" t="s">
        <v>132</v>
      </c>
      <c r="K2035" s="1" t="s">
        <v>133</v>
      </c>
    </row>
    <row r="2036" spans="1:11" x14ac:dyDescent="0.25">
      <c r="A2036" s="1" t="s">
        <v>188</v>
      </c>
      <c r="B2036" s="1">
        <v>50810.96</v>
      </c>
      <c r="C2036" s="1" t="s">
        <v>157</v>
      </c>
      <c r="D2036" s="1" t="s">
        <v>138</v>
      </c>
      <c r="E2036" s="1" t="s">
        <v>121</v>
      </c>
      <c r="F2036" s="1" t="s">
        <v>87</v>
      </c>
      <c r="G2036" s="1" t="s">
        <v>122</v>
      </c>
      <c r="H2036" s="1" t="s">
        <v>123</v>
      </c>
      <c r="I2036" s="1" t="s">
        <v>124</v>
      </c>
      <c r="J2036" s="1" t="s">
        <v>132</v>
      </c>
      <c r="K2036" s="1" t="s">
        <v>133</v>
      </c>
    </row>
    <row r="2037" spans="1:11" x14ac:dyDescent="0.25">
      <c r="A2037" s="1" t="s">
        <v>187</v>
      </c>
      <c r="B2037" s="1">
        <v>50999.908900000002</v>
      </c>
      <c r="C2037" s="1" t="s">
        <v>155</v>
      </c>
      <c r="D2037" s="1" t="s">
        <v>142</v>
      </c>
      <c r="E2037" s="1" t="s">
        <v>121</v>
      </c>
      <c r="F2037" s="1" t="s">
        <v>45</v>
      </c>
      <c r="G2037" s="1" t="s">
        <v>122</v>
      </c>
      <c r="H2037" s="1" t="s">
        <v>123</v>
      </c>
      <c r="I2037" s="1" t="s">
        <v>124</v>
      </c>
      <c r="J2037" s="1" t="s">
        <v>132</v>
      </c>
      <c r="K2037" s="1" t="s">
        <v>133</v>
      </c>
    </row>
    <row r="2038" spans="1:11" x14ac:dyDescent="0.25">
      <c r="A2038" s="1" t="s">
        <v>188</v>
      </c>
      <c r="B2038" s="1">
        <v>51112.950900000003</v>
      </c>
      <c r="C2038" s="1" t="s">
        <v>177</v>
      </c>
      <c r="D2038" s="1" t="s">
        <v>142</v>
      </c>
      <c r="E2038" s="1" t="s">
        <v>121</v>
      </c>
      <c r="F2038" s="1" t="s">
        <v>45</v>
      </c>
      <c r="G2038" s="1" t="s">
        <v>122</v>
      </c>
      <c r="H2038" s="1" t="s">
        <v>123</v>
      </c>
      <c r="I2038" s="1" t="s">
        <v>124</v>
      </c>
      <c r="J2038" s="1" t="s">
        <v>132</v>
      </c>
      <c r="K2038" s="1" t="s">
        <v>133</v>
      </c>
    </row>
    <row r="2039" spans="1:11" x14ac:dyDescent="0.25">
      <c r="A2039" s="1" t="s">
        <v>184</v>
      </c>
      <c r="B2039" s="1">
        <v>51445.837800000001</v>
      </c>
      <c r="C2039" s="1" t="s">
        <v>157</v>
      </c>
      <c r="D2039" s="1" t="s">
        <v>142</v>
      </c>
      <c r="E2039" s="1" t="s">
        <v>121</v>
      </c>
      <c r="F2039" s="1" t="s">
        <v>45</v>
      </c>
      <c r="G2039" s="1" t="s">
        <v>122</v>
      </c>
      <c r="H2039" s="1" t="s">
        <v>123</v>
      </c>
      <c r="I2039" s="1" t="s">
        <v>124</v>
      </c>
      <c r="J2039" s="1" t="s">
        <v>132</v>
      </c>
      <c r="K2039" s="1" t="s">
        <v>133</v>
      </c>
    </row>
    <row r="2040" spans="1:11" x14ac:dyDescent="0.25">
      <c r="A2040" s="1" t="s">
        <v>118</v>
      </c>
      <c r="B2040" s="1">
        <v>51859</v>
      </c>
      <c r="C2040" s="1" t="s">
        <v>144</v>
      </c>
      <c r="D2040" s="1" t="s">
        <v>142</v>
      </c>
      <c r="E2040" s="1" t="s">
        <v>121</v>
      </c>
      <c r="F2040" s="1" t="s">
        <v>45</v>
      </c>
      <c r="G2040" s="1" t="s">
        <v>122</v>
      </c>
      <c r="H2040" s="1" t="s">
        <v>123</v>
      </c>
      <c r="I2040" s="1" t="s">
        <v>124</v>
      </c>
      <c r="J2040" s="1" t="s">
        <v>132</v>
      </c>
      <c r="K2040" s="1" t="s">
        <v>133</v>
      </c>
    </row>
    <row r="2041" spans="1:11" x14ac:dyDescent="0.25">
      <c r="A2041" s="1" t="s">
        <v>187</v>
      </c>
      <c r="B2041" s="1">
        <v>51933.339399999997</v>
      </c>
      <c r="C2041" s="1" t="s">
        <v>156</v>
      </c>
      <c r="D2041" s="1" t="s">
        <v>138</v>
      </c>
      <c r="E2041" s="1" t="s">
        <v>121</v>
      </c>
      <c r="F2041" s="1" t="s">
        <v>87</v>
      </c>
      <c r="G2041" s="1" t="s">
        <v>122</v>
      </c>
      <c r="H2041" s="1" t="s">
        <v>123</v>
      </c>
      <c r="I2041" s="1" t="s">
        <v>124</v>
      </c>
      <c r="J2041" s="1" t="s">
        <v>132</v>
      </c>
      <c r="K2041" s="1" t="s">
        <v>133</v>
      </c>
    </row>
    <row r="2042" spans="1:11" x14ac:dyDescent="0.25">
      <c r="A2042" s="1" t="s">
        <v>187</v>
      </c>
      <c r="B2042" s="1">
        <v>51933.339399999997</v>
      </c>
      <c r="C2042" s="1" t="s">
        <v>144</v>
      </c>
      <c r="D2042" s="1" t="s">
        <v>138</v>
      </c>
      <c r="E2042" s="1" t="s">
        <v>121</v>
      </c>
      <c r="F2042" s="1" t="s">
        <v>87</v>
      </c>
      <c r="G2042" s="1" t="s">
        <v>122</v>
      </c>
      <c r="H2042" s="1" t="s">
        <v>123</v>
      </c>
      <c r="I2042" s="1" t="s">
        <v>124</v>
      </c>
      <c r="J2042" s="1" t="s">
        <v>132</v>
      </c>
      <c r="K2042" s="1" t="s">
        <v>133</v>
      </c>
    </row>
    <row r="2043" spans="1:11" x14ac:dyDescent="0.25">
      <c r="A2043" s="1" t="s">
        <v>187</v>
      </c>
      <c r="B2043" s="1">
        <v>51933.339399999997</v>
      </c>
      <c r="C2043" s="1" t="s">
        <v>140</v>
      </c>
      <c r="D2043" s="1" t="s">
        <v>138</v>
      </c>
      <c r="E2043" s="1" t="s">
        <v>121</v>
      </c>
      <c r="F2043" s="1" t="s">
        <v>87</v>
      </c>
      <c r="G2043" s="1" t="s">
        <v>122</v>
      </c>
      <c r="H2043" s="1" t="s">
        <v>123</v>
      </c>
      <c r="I2043" s="1" t="s">
        <v>124</v>
      </c>
      <c r="J2043" s="1" t="s">
        <v>132</v>
      </c>
      <c r="K2043" s="1" t="s">
        <v>133</v>
      </c>
    </row>
    <row r="2044" spans="1:11" x14ac:dyDescent="0.25">
      <c r="A2044" s="1" t="s">
        <v>187</v>
      </c>
      <c r="B2044" s="1">
        <v>51948.820699999997</v>
      </c>
      <c r="C2044" s="1" t="s">
        <v>143</v>
      </c>
      <c r="D2044" s="1" t="s">
        <v>138</v>
      </c>
      <c r="E2044" s="1" t="s">
        <v>121</v>
      </c>
      <c r="F2044" s="1" t="s">
        <v>87</v>
      </c>
      <c r="G2044" s="1" t="s">
        <v>122</v>
      </c>
      <c r="H2044" s="1" t="s">
        <v>123</v>
      </c>
      <c r="I2044" s="1" t="s">
        <v>124</v>
      </c>
      <c r="J2044" s="1" t="s">
        <v>132</v>
      </c>
      <c r="K2044" s="1" t="s">
        <v>133</v>
      </c>
    </row>
    <row r="2045" spans="1:11" x14ac:dyDescent="0.25">
      <c r="A2045" s="1" t="s">
        <v>187</v>
      </c>
      <c r="B2045" s="1">
        <v>52012.567199999998</v>
      </c>
      <c r="C2045" s="1" t="s">
        <v>145</v>
      </c>
      <c r="D2045" s="1" t="s">
        <v>138</v>
      </c>
      <c r="E2045" s="1" t="s">
        <v>121</v>
      </c>
      <c r="F2045" s="1" t="s">
        <v>87</v>
      </c>
      <c r="G2045" s="1" t="s">
        <v>122</v>
      </c>
      <c r="H2045" s="1" t="s">
        <v>123</v>
      </c>
      <c r="I2045" s="1" t="s">
        <v>124</v>
      </c>
      <c r="J2045" s="1" t="s">
        <v>132</v>
      </c>
      <c r="K2045" s="1" t="s">
        <v>133</v>
      </c>
    </row>
    <row r="2046" spans="1:11" x14ac:dyDescent="0.25">
      <c r="A2046" s="1" t="s">
        <v>187</v>
      </c>
      <c r="B2046" s="1">
        <v>52040.797700000003</v>
      </c>
      <c r="C2046" s="1" t="s">
        <v>176</v>
      </c>
      <c r="D2046" s="1" t="s">
        <v>142</v>
      </c>
      <c r="E2046" s="1" t="s">
        <v>121</v>
      </c>
      <c r="F2046" s="1" t="s">
        <v>45</v>
      </c>
      <c r="G2046" s="1" t="s">
        <v>122</v>
      </c>
      <c r="H2046" s="1" t="s">
        <v>123</v>
      </c>
      <c r="I2046" s="1" t="s">
        <v>124</v>
      </c>
      <c r="J2046" s="1" t="s">
        <v>132</v>
      </c>
      <c r="K2046" s="1" t="s">
        <v>133</v>
      </c>
    </row>
    <row r="2047" spans="1:11" x14ac:dyDescent="0.25">
      <c r="A2047" s="1" t="s">
        <v>187</v>
      </c>
      <c r="B2047" s="1">
        <v>52171.933299999997</v>
      </c>
      <c r="C2047" s="1" t="s">
        <v>158</v>
      </c>
      <c r="D2047" s="1" t="s">
        <v>142</v>
      </c>
      <c r="E2047" s="1" t="s">
        <v>121</v>
      </c>
      <c r="F2047" s="1" t="s">
        <v>45</v>
      </c>
      <c r="G2047" s="1" t="s">
        <v>122</v>
      </c>
      <c r="H2047" s="1" t="s">
        <v>123</v>
      </c>
      <c r="I2047" s="1" t="s">
        <v>124</v>
      </c>
      <c r="J2047" s="1" t="s">
        <v>132</v>
      </c>
      <c r="K2047" s="1" t="s">
        <v>133</v>
      </c>
    </row>
    <row r="2048" spans="1:11" x14ac:dyDescent="0.25">
      <c r="A2048" s="1" t="s">
        <v>187</v>
      </c>
      <c r="B2048" s="1">
        <v>52171.933299999997</v>
      </c>
      <c r="C2048" s="1" t="s">
        <v>119</v>
      </c>
      <c r="D2048" s="1" t="s">
        <v>142</v>
      </c>
      <c r="E2048" s="1" t="s">
        <v>121</v>
      </c>
      <c r="F2048" s="1" t="s">
        <v>45</v>
      </c>
      <c r="G2048" s="1" t="s">
        <v>122</v>
      </c>
      <c r="H2048" s="1" t="s">
        <v>123</v>
      </c>
      <c r="I2048" s="1" t="s">
        <v>124</v>
      </c>
      <c r="J2048" s="1" t="s">
        <v>132</v>
      </c>
      <c r="K2048" s="1" t="s">
        <v>133</v>
      </c>
    </row>
    <row r="2049" spans="1:11" x14ac:dyDescent="0.25">
      <c r="A2049" s="1" t="s">
        <v>188</v>
      </c>
      <c r="B2049" s="1">
        <v>52176.621299999999</v>
      </c>
      <c r="C2049" s="1" t="s">
        <v>155</v>
      </c>
      <c r="D2049" s="1" t="s">
        <v>138</v>
      </c>
      <c r="E2049" s="1" t="s">
        <v>121</v>
      </c>
      <c r="F2049" s="1" t="s">
        <v>87</v>
      </c>
      <c r="G2049" s="1" t="s">
        <v>122</v>
      </c>
      <c r="H2049" s="1" t="s">
        <v>123</v>
      </c>
      <c r="I2049" s="1" t="s">
        <v>124</v>
      </c>
      <c r="J2049" s="1" t="s">
        <v>132</v>
      </c>
      <c r="K2049" s="1" t="s">
        <v>133</v>
      </c>
    </row>
    <row r="2050" spans="1:11" x14ac:dyDescent="0.25">
      <c r="A2050" s="1" t="s">
        <v>188</v>
      </c>
      <c r="B2050" s="1">
        <v>52349.300199999998</v>
      </c>
      <c r="C2050" s="1" t="s">
        <v>146</v>
      </c>
      <c r="D2050" s="1" t="s">
        <v>138</v>
      </c>
      <c r="E2050" s="1" t="s">
        <v>121</v>
      </c>
      <c r="F2050" s="1" t="s">
        <v>87</v>
      </c>
      <c r="G2050" s="1" t="s">
        <v>122</v>
      </c>
      <c r="H2050" s="1" t="s">
        <v>123</v>
      </c>
      <c r="I2050" s="1" t="s">
        <v>124</v>
      </c>
      <c r="J2050" s="1" t="s">
        <v>132</v>
      </c>
      <c r="K2050" s="1" t="s">
        <v>133</v>
      </c>
    </row>
    <row r="2051" spans="1:11" x14ac:dyDescent="0.25">
      <c r="A2051" s="1" t="s">
        <v>184</v>
      </c>
      <c r="B2051" s="1">
        <v>52937.276100000003</v>
      </c>
      <c r="C2051" s="1" t="s">
        <v>172</v>
      </c>
      <c r="D2051" s="1" t="s">
        <v>142</v>
      </c>
      <c r="E2051" s="1" t="s">
        <v>121</v>
      </c>
      <c r="F2051" s="1" t="s">
        <v>45</v>
      </c>
      <c r="G2051" s="1" t="s">
        <v>122</v>
      </c>
      <c r="H2051" s="1" t="s">
        <v>123</v>
      </c>
      <c r="I2051" s="1" t="s">
        <v>124</v>
      </c>
      <c r="J2051" s="1" t="s">
        <v>132</v>
      </c>
      <c r="K2051" s="1" t="s">
        <v>133</v>
      </c>
    </row>
    <row r="2052" spans="1:11" x14ac:dyDescent="0.25">
      <c r="A2052" s="1" t="s">
        <v>184</v>
      </c>
      <c r="B2052" s="1">
        <v>53090.987399999998</v>
      </c>
      <c r="C2052" s="1" t="s">
        <v>169</v>
      </c>
      <c r="D2052" s="1" t="s">
        <v>142</v>
      </c>
      <c r="E2052" s="1" t="s">
        <v>121</v>
      </c>
      <c r="F2052" s="1" t="s">
        <v>45</v>
      </c>
      <c r="G2052" s="1" t="s">
        <v>122</v>
      </c>
      <c r="H2052" s="1" t="s">
        <v>123</v>
      </c>
      <c r="I2052" s="1" t="s">
        <v>124</v>
      </c>
      <c r="J2052" s="1" t="s">
        <v>132</v>
      </c>
      <c r="K2052" s="1" t="s">
        <v>133</v>
      </c>
    </row>
    <row r="2053" spans="1:11" x14ac:dyDescent="0.25">
      <c r="A2053" s="1" t="s">
        <v>188</v>
      </c>
      <c r="B2053" s="1">
        <v>53126.749499999998</v>
      </c>
      <c r="C2053" s="1" t="s">
        <v>168</v>
      </c>
      <c r="D2053" s="1" t="s">
        <v>142</v>
      </c>
      <c r="E2053" s="1" t="s">
        <v>121</v>
      </c>
      <c r="F2053" s="1" t="s">
        <v>45</v>
      </c>
      <c r="G2053" s="1" t="s">
        <v>122</v>
      </c>
      <c r="H2053" s="1" t="s">
        <v>123</v>
      </c>
      <c r="I2053" s="1" t="s">
        <v>124</v>
      </c>
      <c r="J2053" s="1" t="s">
        <v>132</v>
      </c>
      <c r="K2053" s="1" t="s">
        <v>133</v>
      </c>
    </row>
    <row r="2054" spans="1:11" x14ac:dyDescent="0.25">
      <c r="A2054" s="1" t="s">
        <v>187</v>
      </c>
      <c r="B2054" s="1">
        <v>53338.493799999997</v>
      </c>
      <c r="C2054" s="1" t="s">
        <v>157</v>
      </c>
      <c r="D2054" s="1" t="s">
        <v>142</v>
      </c>
      <c r="E2054" s="1" t="s">
        <v>121</v>
      </c>
      <c r="F2054" s="1" t="s">
        <v>45</v>
      </c>
      <c r="G2054" s="1" t="s">
        <v>122</v>
      </c>
      <c r="H2054" s="1" t="s">
        <v>123</v>
      </c>
      <c r="I2054" s="1" t="s">
        <v>124</v>
      </c>
      <c r="J2054" s="1" t="s">
        <v>132</v>
      </c>
      <c r="K2054" s="1" t="s">
        <v>133</v>
      </c>
    </row>
    <row r="2055" spans="1:11" x14ac:dyDescent="0.25">
      <c r="A2055" s="1" t="s">
        <v>184</v>
      </c>
      <c r="B2055" s="1">
        <v>53475.704700000002</v>
      </c>
      <c r="C2055" s="1" t="s">
        <v>154</v>
      </c>
      <c r="D2055" s="1" t="s">
        <v>142</v>
      </c>
      <c r="E2055" s="1" t="s">
        <v>121</v>
      </c>
      <c r="F2055" s="1" t="s">
        <v>45</v>
      </c>
      <c r="G2055" s="1" t="s">
        <v>122</v>
      </c>
      <c r="H2055" s="1" t="s">
        <v>123</v>
      </c>
      <c r="I2055" s="1" t="s">
        <v>124</v>
      </c>
      <c r="J2055" s="1" t="s">
        <v>132</v>
      </c>
      <c r="K2055" s="1" t="s">
        <v>133</v>
      </c>
    </row>
    <row r="2056" spans="1:11" x14ac:dyDescent="0.25">
      <c r="A2056" s="1" t="s">
        <v>188</v>
      </c>
      <c r="B2056" s="1">
        <v>53599.842299999997</v>
      </c>
      <c r="C2056" s="1" t="s">
        <v>128</v>
      </c>
      <c r="D2056" s="1" t="s">
        <v>142</v>
      </c>
      <c r="E2056" s="1" t="s">
        <v>121</v>
      </c>
      <c r="F2056" s="1" t="s">
        <v>45</v>
      </c>
      <c r="G2056" s="1" t="s">
        <v>122</v>
      </c>
      <c r="H2056" s="1" t="s">
        <v>123</v>
      </c>
      <c r="I2056" s="1" t="s">
        <v>124</v>
      </c>
      <c r="J2056" s="1" t="s">
        <v>132</v>
      </c>
      <c r="K2056" s="1" t="s">
        <v>133</v>
      </c>
    </row>
    <row r="2057" spans="1:11" x14ac:dyDescent="0.25">
      <c r="A2057" s="1" t="s">
        <v>188</v>
      </c>
      <c r="B2057" s="1">
        <v>53606.150199999996</v>
      </c>
      <c r="C2057" s="1" t="s">
        <v>164</v>
      </c>
      <c r="D2057" s="1" t="s">
        <v>138</v>
      </c>
      <c r="E2057" s="1" t="s">
        <v>121</v>
      </c>
      <c r="F2057" s="1" t="s">
        <v>87</v>
      </c>
      <c r="G2057" s="1" t="s">
        <v>122</v>
      </c>
      <c r="H2057" s="1" t="s">
        <v>123</v>
      </c>
      <c r="I2057" s="1" t="s">
        <v>124</v>
      </c>
      <c r="J2057" s="1" t="s">
        <v>132</v>
      </c>
      <c r="K2057" s="1" t="s">
        <v>133</v>
      </c>
    </row>
    <row r="2058" spans="1:11" x14ac:dyDescent="0.25">
      <c r="A2058" s="1" t="s">
        <v>188</v>
      </c>
      <c r="B2058" s="1">
        <v>53606.150199999996</v>
      </c>
      <c r="C2058" s="1" t="s">
        <v>130</v>
      </c>
      <c r="D2058" s="1" t="s">
        <v>138</v>
      </c>
      <c r="E2058" s="1" t="s">
        <v>121</v>
      </c>
      <c r="F2058" s="1" t="s">
        <v>87</v>
      </c>
      <c r="G2058" s="1" t="s">
        <v>122</v>
      </c>
      <c r="H2058" s="1" t="s">
        <v>123</v>
      </c>
      <c r="I2058" s="1" t="s">
        <v>124</v>
      </c>
      <c r="J2058" s="1" t="s">
        <v>132</v>
      </c>
      <c r="K2058" s="1" t="s">
        <v>133</v>
      </c>
    </row>
    <row r="2059" spans="1:11" x14ac:dyDescent="0.25">
      <c r="A2059" s="1" t="s">
        <v>188</v>
      </c>
      <c r="B2059" s="1">
        <v>53945.200100000002</v>
      </c>
      <c r="C2059" s="1" t="s">
        <v>136</v>
      </c>
      <c r="D2059" s="1" t="s">
        <v>138</v>
      </c>
      <c r="E2059" s="1" t="s">
        <v>121</v>
      </c>
      <c r="F2059" s="1" t="s">
        <v>87</v>
      </c>
      <c r="G2059" s="1" t="s">
        <v>122</v>
      </c>
      <c r="H2059" s="1" t="s">
        <v>123</v>
      </c>
      <c r="I2059" s="1" t="s">
        <v>124</v>
      </c>
      <c r="J2059" s="1" t="s">
        <v>132</v>
      </c>
      <c r="K2059" s="1" t="s">
        <v>133</v>
      </c>
    </row>
    <row r="2060" spans="1:11" x14ac:dyDescent="0.25">
      <c r="A2060" s="1" t="s">
        <v>188</v>
      </c>
      <c r="B2060" s="1">
        <v>53945.200100000002</v>
      </c>
      <c r="C2060" s="1" t="s">
        <v>165</v>
      </c>
      <c r="D2060" s="1" t="s">
        <v>138</v>
      </c>
      <c r="E2060" s="1" t="s">
        <v>121</v>
      </c>
      <c r="F2060" s="1" t="s">
        <v>87</v>
      </c>
      <c r="G2060" s="1" t="s">
        <v>122</v>
      </c>
      <c r="H2060" s="1" t="s">
        <v>123</v>
      </c>
      <c r="I2060" s="1" t="s">
        <v>124</v>
      </c>
      <c r="J2060" s="1" t="s">
        <v>132</v>
      </c>
      <c r="K2060" s="1" t="s">
        <v>133</v>
      </c>
    </row>
    <row r="2061" spans="1:11" x14ac:dyDescent="0.25">
      <c r="A2061" s="1" t="s">
        <v>118</v>
      </c>
      <c r="B2061" s="1">
        <v>54400</v>
      </c>
      <c r="C2061" s="1" t="s">
        <v>149</v>
      </c>
      <c r="D2061" s="1" t="s">
        <v>142</v>
      </c>
      <c r="E2061" s="1" t="s">
        <v>121</v>
      </c>
      <c r="F2061" s="1" t="s">
        <v>45</v>
      </c>
      <c r="G2061" s="1" t="s">
        <v>122</v>
      </c>
      <c r="H2061" s="1" t="s">
        <v>123</v>
      </c>
      <c r="I2061" s="1" t="s">
        <v>124</v>
      </c>
      <c r="J2061" s="1" t="s">
        <v>132</v>
      </c>
      <c r="K2061" s="1" t="s">
        <v>133</v>
      </c>
    </row>
    <row r="2062" spans="1:11" x14ac:dyDescent="0.25">
      <c r="A2062" s="1" t="s">
        <v>188</v>
      </c>
      <c r="B2062" s="1">
        <v>54455.351900000001</v>
      </c>
      <c r="C2062" s="1" t="s">
        <v>161</v>
      </c>
      <c r="D2062" s="1" t="s">
        <v>138</v>
      </c>
      <c r="E2062" s="1" t="s">
        <v>121</v>
      </c>
      <c r="F2062" s="1" t="s">
        <v>87</v>
      </c>
      <c r="G2062" s="1" t="s">
        <v>122</v>
      </c>
      <c r="H2062" s="1" t="s">
        <v>123</v>
      </c>
      <c r="I2062" s="1" t="s">
        <v>124</v>
      </c>
      <c r="J2062" s="1" t="s">
        <v>132</v>
      </c>
      <c r="K2062" s="1" t="s">
        <v>133</v>
      </c>
    </row>
    <row r="2063" spans="1:11" x14ac:dyDescent="0.25">
      <c r="A2063" s="1" t="s">
        <v>184</v>
      </c>
      <c r="B2063" s="1">
        <v>54629.856599999999</v>
      </c>
      <c r="C2063" s="1" t="s">
        <v>180</v>
      </c>
      <c r="D2063" s="1" t="s">
        <v>142</v>
      </c>
      <c r="E2063" s="1" t="s">
        <v>121</v>
      </c>
      <c r="F2063" s="1" t="s">
        <v>45</v>
      </c>
      <c r="G2063" s="1" t="s">
        <v>122</v>
      </c>
      <c r="H2063" s="1" t="s">
        <v>123</v>
      </c>
      <c r="I2063" s="1" t="s">
        <v>124</v>
      </c>
      <c r="J2063" s="1" t="s">
        <v>132</v>
      </c>
      <c r="K2063" s="1" t="s">
        <v>133</v>
      </c>
    </row>
    <row r="2064" spans="1:11" x14ac:dyDescent="0.25">
      <c r="A2064" s="1" t="s">
        <v>184</v>
      </c>
      <c r="B2064" s="1">
        <v>54629.856599999999</v>
      </c>
      <c r="C2064" s="1" t="s">
        <v>136</v>
      </c>
      <c r="D2064" s="1" t="s">
        <v>142</v>
      </c>
      <c r="E2064" s="1" t="s">
        <v>121</v>
      </c>
      <c r="F2064" s="1" t="s">
        <v>45</v>
      </c>
      <c r="G2064" s="1" t="s">
        <v>122</v>
      </c>
      <c r="H2064" s="1" t="s">
        <v>123</v>
      </c>
      <c r="I2064" s="1" t="s">
        <v>124</v>
      </c>
      <c r="J2064" s="1" t="s">
        <v>132</v>
      </c>
      <c r="K2064" s="1" t="s">
        <v>133</v>
      </c>
    </row>
    <row r="2065" spans="1:11" x14ac:dyDescent="0.25">
      <c r="A2065" s="1" t="s">
        <v>184</v>
      </c>
      <c r="B2065" s="1">
        <v>54630.734900000003</v>
      </c>
      <c r="C2065" s="1" t="s">
        <v>165</v>
      </c>
      <c r="D2065" s="1" t="s">
        <v>142</v>
      </c>
      <c r="E2065" s="1" t="s">
        <v>121</v>
      </c>
      <c r="F2065" s="1" t="s">
        <v>45</v>
      </c>
      <c r="G2065" s="1" t="s">
        <v>122</v>
      </c>
      <c r="H2065" s="1" t="s">
        <v>123</v>
      </c>
      <c r="I2065" s="1" t="s">
        <v>124</v>
      </c>
      <c r="J2065" s="1" t="s">
        <v>132</v>
      </c>
      <c r="K2065" s="1" t="s">
        <v>133</v>
      </c>
    </row>
    <row r="2066" spans="1:11" x14ac:dyDescent="0.25">
      <c r="A2066" s="1" t="s">
        <v>188</v>
      </c>
      <c r="B2066" s="1">
        <v>54871.673600000002</v>
      </c>
      <c r="C2066" s="1" t="s">
        <v>141</v>
      </c>
      <c r="D2066" s="1" t="s">
        <v>142</v>
      </c>
      <c r="E2066" s="1" t="s">
        <v>121</v>
      </c>
      <c r="F2066" s="1" t="s">
        <v>45</v>
      </c>
      <c r="G2066" s="1" t="s">
        <v>122</v>
      </c>
      <c r="H2066" s="1" t="s">
        <v>123</v>
      </c>
      <c r="I2066" s="1" t="s">
        <v>124</v>
      </c>
      <c r="J2066" s="1" t="s">
        <v>132</v>
      </c>
      <c r="K2066" s="1" t="s">
        <v>133</v>
      </c>
    </row>
    <row r="2067" spans="1:11" x14ac:dyDescent="0.25">
      <c r="A2067" s="1" t="s">
        <v>187</v>
      </c>
      <c r="B2067" s="1">
        <v>54884.800999999999</v>
      </c>
      <c r="C2067" s="1" t="s">
        <v>172</v>
      </c>
      <c r="D2067" s="1" t="s">
        <v>142</v>
      </c>
      <c r="E2067" s="1" t="s">
        <v>121</v>
      </c>
      <c r="F2067" s="1" t="s">
        <v>45</v>
      </c>
      <c r="G2067" s="1" t="s">
        <v>122</v>
      </c>
      <c r="H2067" s="1" t="s">
        <v>123</v>
      </c>
      <c r="I2067" s="1" t="s">
        <v>124</v>
      </c>
      <c r="J2067" s="1" t="s">
        <v>132</v>
      </c>
      <c r="K2067" s="1" t="s">
        <v>133</v>
      </c>
    </row>
    <row r="2068" spans="1:11" x14ac:dyDescent="0.25">
      <c r="A2068" s="1" t="s">
        <v>187</v>
      </c>
      <c r="B2068" s="1">
        <v>55044.167200000004</v>
      </c>
      <c r="C2068" s="1" t="s">
        <v>169</v>
      </c>
      <c r="D2068" s="1" t="s">
        <v>142</v>
      </c>
      <c r="E2068" s="1" t="s">
        <v>121</v>
      </c>
      <c r="F2068" s="1" t="s">
        <v>45</v>
      </c>
      <c r="G2068" s="1" t="s">
        <v>122</v>
      </c>
      <c r="H2068" s="1" t="s">
        <v>123</v>
      </c>
      <c r="I2068" s="1" t="s">
        <v>124</v>
      </c>
      <c r="J2068" s="1" t="s">
        <v>132</v>
      </c>
      <c r="K2068" s="1" t="s">
        <v>133</v>
      </c>
    </row>
    <row r="2069" spans="1:11" x14ac:dyDescent="0.25">
      <c r="A2069" s="1" t="s">
        <v>184</v>
      </c>
      <c r="B2069" s="1">
        <v>55085.720200000003</v>
      </c>
      <c r="C2069" s="1" t="s">
        <v>153</v>
      </c>
      <c r="D2069" s="1" t="s">
        <v>142</v>
      </c>
      <c r="E2069" s="1" t="s">
        <v>121</v>
      </c>
      <c r="F2069" s="1" t="s">
        <v>45</v>
      </c>
      <c r="G2069" s="1" t="s">
        <v>122</v>
      </c>
      <c r="H2069" s="1" t="s">
        <v>123</v>
      </c>
      <c r="I2069" s="1" t="s">
        <v>124</v>
      </c>
      <c r="J2069" s="1" t="s">
        <v>132</v>
      </c>
      <c r="K2069" s="1" t="s">
        <v>133</v>
      </c>
    </row>
    <row r="2070" spans="1:11" x14ac:dyDescent="0.25">
      <c r="A2070" s="1" t="s">
        <v>184</v>
      </c>
      <c r="B2070" s="1">
        <v>55293.010799999996</v>
      </c>
      <c r="C2070" s="1" t="s">
        <v>171</v>
      </c>
      <c r="D2070" s="1" t="s">
        <v>138</v>
      </c>
      <c r="E2070" s="1" t="s">
        <v>121</v>
      </c>
      <c r="F2070" s="1" t="s">
        <v>87</v>
      </c>
      <c r="G2070" s="1" t="s">
        <v>122</v>
      </c>
      <c r="H2070" s="1" t="s">
        <v>123</v>
      </c>
      <c r="I2070" s="1" t="s">
        <v>124</v>
      </c>
      <c r="J2070" s="1" t="s">
        <v>132</v>
      </c>
      <c r="K2070" s="1" t="s">
        <v>133</v>
      </c>
    </row>
    <row r="2071" spans="1:11" x14ac:dyDescent="0.25">
      <c r="A2071" s="1" t="s">
        <v>184</v>
      </c>
      <c r="B2071" s="1">
        <v>55293.010799999996</v>
      </c>
      <c r="C2071" s="1" t="s">
        <v>158</v>
      </c>
      <c r="D2071" s="1" t="s">
        <v>138</v>
      </c>
      <c r="E2071" s="1" t="s">
        <v>121</v>
      </c>
      <c r="F2071" s="1" t="s">
        <v>87</v>
      </c>
      <c r="G2071" s="1" t="s">
        <v>122</v>
      </c>
      <c r="H2071" s="1" t="s">
        <v>123</v>
      </c>
      <c r="I2071" s="1" t="s">
        <v>124</v>
      </c>
      <c r="J2071" s="1" t="s">
        <v>132</v>
      </c>
      <c r="K2071" s="1" t="s">
        <v>133</v>
      </c>
    </row>
    <row r="2072" spans="1:11" x14ac:dyDescent="0.25">
      <c r="A2072" s="1" t="s">
        <v>187</v>
      </c>
      <c r="B2072" s="1">
        <v>55443.038</v>
      </c>
      <c r="C2072" s="1" t="s">
        <v>154</v>
      </c>
      <c r="D2072" s="1" t="s">
        <v>142</v>
      </c>
      <c r="E2072" s="1" t="s">
        <v>121</v>
      </c>
      <c r="F2072" s="1" t="s">
        <v>45</v>
      </c>
      <c r="G2072" s="1" t="s">
        <v>122</v>
      </c>
      <c r="H2072" s="1" t="s">
        <v>123</v>
      </c>
      <c r="I2072" s="1" t="s">
        <v>124</v>
      </c>
      <c r="J2072" s="1" t="s">
        <v>132</v>
      </c>
      <c r="K2072" s="1" t="s">
        <v>133</v>
      </c>
    </row>
    <row r="2073" spans="1:11" x14ac:dyDescent="0.25">
      <c r="A2073" s="1" t="s">
        <v>118</v>
      </c>
      <c r="B2073" s="1">
        <v>56003</v>
      </c>
      <c r="C2073" s="1" t="s">
        <v>155</v>
      </c>
      <c r="D2073" s="1" t="s">
        <v>142</v>
      </c>
      <c r="E2073" s="1" t="s">
        <v>121</v>
      </c>
      <c r="F2073" s="1" t="s">
        <v>45</v>
      </c>
      <c r="G2073" s="1" t="s">
        <v>122</v>
      </c>
      <c r="H2073" s="1" t="s">
        <v>123</v>
      </c>
      <c r="I2073" s="1" t="s">
        <v>124</v>
      </c>
      <c r="J2073" s="1" t="s">
        <v>132</v>
      </c>
      <c r="K2073" s="1" t="s">
        <v>133</v>
      </c>
    </row>
    <row r="2074" spans="1:11" x14ac:dyDescent="0.25">
      <c r="A2074" s="1" t="s">
        <v>188</v>
      </c>
      <c r="B2074" s="1">
        <v>56223.9306</v>
      </c>
      <c r="C2074" s="1" t="s">
        <v>173</v>
      </c>
      <c r="D2074" s="1" t="s">
        <v>138</v>
      </c>
      <c r="E2074" s="1" t="s">
        <v>121</v>
      </c>
      <c r="F2074" s="1" t="s">
        <v>87</v>
      </c>
      <c r="G2074" s="1" t="s">
        <v>122</v>
      </c>
      <c r="H2074" s="1" t="s">
        <v>123</v>
      </c>
      <c r="I2074" s="1" t="s">
        <v>124</v>
      </c>
      <c r="J2074" s="1" t="s">
        <v>132</v>
      </c>
      <c r="K2074" s="1" t="s">
        <v>133</v>
      </c>
    </row>
    <row r="2075" spans="1:11" x14ac:dyDescent="0.25">
      <c r="A2075" s="1" t="s">
        <v>184</v>
      </c>
      <c r="B2075" s="1">
        <v>56601.7523</v>
      </c>
      <c r="C2075" s="1" t="s">
        <v>157</v>
      </c>
      <c r="D2075" s="1" t="s">
        <v>138</v>
      </c>
      <c r="E2075" s="1" t="s">
        <v>121</v>
      </c>
      <c r="F2075" s="1" t="s">
        <v>87</v>
      </c>
      <c r="G2075" s="1" t="s">
        <v>122</v>
      </c>
      <c r="H2075" s="1" t="s">
        <v>123</v>
      </c>
      <c r="I2075" s="1" t="s">
        <v>124</v>
      </c>
      <c r="J2075" s="1" t="s">
        <v>132</v>
      </c>
      <c r="K2075" s="1" t="s">
        <v>133</v>
      </c>
    </row>
    <row r="2076" spans="1:11" x14ac:dyDescent="0.25">
      <c r="A2076" s="1" t="s">
        <v>187</v>
      </c>
      <c r="B2076" s="1">
        <v>56639.650300000001</v>
      </c>
      <c r="C2076" s="1" t="s">
        <v>180</v>
      </c>
      <c r="D2076" s="1" t="s">
        <v>142</v>
      </c>
      <c r="E2076" s="1" t="s">
        <v>121</v>
      </c>
      <c r="F2076" s="1" t="s">
        <v>45</v>
      </c>
      <c r="G2076" s="1" t="s">
        <v>122</v>
      </c>
      <c r="H2076" s="1" t="s">
        <v>123</v>
      </c>
      <c r="I2076" s="1" t="s">
        <v>124</v>
      </c>
      <c r="J2076" s="1" t="s">
        <v>132</v>
      </c>
      <c r="K2076" s="1" t="s">
        <v>133</v>
      </c>
    </row>
    <row r="2077" spans="1:11" x14ac:dyDescent="0.25">
      <c r="A2077" s="1" t="s">
        <v>187</v>
      </c>
      <c r="B2077" s="1">
        <v>56639.650300000001</v>
      </c>
      <c r="C2077" s="1" t="s">
        <v>136</v>
      </c>
      <c r="D2077" s="1" t="s">
        <v>142</v>
      </c>
      <c r="E2077" s="1" t="s">
        <v>121</v>
      </c>
      <c r="F2077" s="1" t="s">
        <v>45</v>
      </c>
      <c r="G2077" s="1" t="s">
        <v>122</v>
      </c>
      <c r="H2077" s="1" t="s">
        <v>123</v>
      </c>
      <c r="I2077" s="1" t="s">
        <v>124</v>
      </c>
      <c r="J2077" s="1" t="s">
        <v>132</v>
      </c>
      <c r="K2077" s="1" t="s">
        <v>133</v>
      </c>
    </row>
    <row r="2078" spans="1:11" x14ac:dyDescent="0.25">
      <c r="A2078" s="1" t="s">
        <v>187</v>
      </c>
      <c r="B2078" s="1">
        <v>56640.561000000002</v>
      </c>
      <c r="C2078" s="1" t="s">
        <v>165</v>
      </c>
      <c r="D2078" s="1" t="s">
        <v>142</v>
      </c>
      <c r="E2078" s="1" t="s">
        <v>121</v>
      </c>
      <c r="F2078" s="1" t="s">
        <v>45</v>
      </c>
      <c r="G2078" s="1" t="s">
        <v>122</v>
      </c>
      <c r="H2078" s="1" t="s">
        <v>123</v>
      </c>
      <c r="I2078" s="1" t="s">
        <v>124</v>
      </c>
      <c r="J2078" s="1" t="s">
        <v>132</v>
      </c>
      <c r="K2078" s="1" t="s">
        <v>133</v>
      </c>
    </row>
    <row r="2079" spans="1:11" x14ac:dyDescent="0.25">
      <c r="A2079" s="1" t="s">
        <v>184</v>
      </c>
      <c r="B2079" s="1">
        <v>56938.160400000001</v>
      </c>
      <c r="C2079" s="1" t="s">
        <v>177</v>
      </c>
      <c r="D2079" s="1" t="s">
        <v>142</v>
      </c>
      <c r="E2079" s="1" t="s">
        <v>121</v>
      </c>
      <c r="F2079" s="1" t="s">
        <v>45</v>
      </c>
      <c r="G2079" s="1" t="s">
        <v>122</v>
      </c>
      <c r="H2079" s="1" t="s">
        <v>123</v>
      </c>
      <c r="I2079" s="1" t="s">
        <v>124</v>
      </c>
      <c r="J2079" s="1" t="s">
        <v>132</v>
      </c>
      <c r="K2079" s="1" t="s">
        <v>133</v>
      </c>
    </row>
    <row r="2080" spans="1:11" x14ac:dyDescent="0.25">
      <c r="A2080" s="1" t="s">
        <v>118</v>
      </c>
      <c r="B2080" s="1">
        <v>57028</v>
      </c>
      <c r="C2080" s="1" t="s">
        <v>156</v>
      </c>
      <c r="D2080" s="1" t="s">
        <v>138</v>
      </c>
      <c r="E2080" s="1" t="s">
        <v>121</v>
      </c>
      <c r="F2080" s="1" t="s">
        <v>87</v>
      </c>
      <c r="G2080" s="1" t="s">
        <v>122</v>
      </c>
      <c r="H2080" s="1" t="s">
        <v>123</v>
      </c>
      <c r="I2080" s="1" t="s">
        <v>124</v>
      </c>
      <c r="J2080" s="1" t="s">
        <v>132</v>
      </c>
      <c r="K2080" s="1" t="s">
        <v>133</v>
      </c>
    </row>
    <row r="2081" spans="1:11" x14ac:dyDescent="0.25">
      <c r="A2081" s="1" t="s">
        <v>118</v>
      </c>
      <c r="B2081" s="1">
        <v>57028</v>
      </c>
      <c r="C2081" s="1" t="s">
        <v>144</v>
      </c>
      <c r="D2081" s="1" t="s">
        <v>138</v>
      </c>
      <c r="E2081" s="1" t="s">
        <v>121</v>
      </c>
      <c r="F2081" s="1" t="s">
        <v>87</v>
      </c>
      <c r="G2081" s="1" t="s">
        <v>122</v>
      </c>
      <c r="H2081" s="1" t="s">
        <v>123</v>
      </c>
      <c r="I2081" s="1" t="s">
        <v>124</v>
      </c>
      <c r="J2081" s="1" t="s">
        <v>132</v>
      </c>
      <c r="K2081" s="1" t="s">
        <v>133</v>
      </c>
    </row>
    <row r="2082" spans="1:11" x14ac:dyDescent="0.25">
      <c r="A2082" s="1" t="s">
        <v>118</v>
      </c>
      <c r="B2082" s="1">
        <v>57028</v>
      </c>
      <c r="C2082" s="1" t="s">
        <v>140</v>
      </c>
      <c r="D2082" s="1" t="s">
        <v>138</v>
      </c>
      <c r="E2082" s="1" t="s">
        <v>121</v>
      </c>
      <c r="F2082" s="1" t="s">
        <v>87</v>
      </c>
      <c r="G2082" s="1" t="s">
        <v>122</v>
      </c>
      <c r="H2082" s="1" t="s">
        <v>123</v>
      </c>
      <c r="I2082" s="1" t="s">
        <v>124</v>
      </c>
      <c r="J2082" s="1" t="s">
        <v>132</v>
      </c>
      <c r="K2082" s="1" t="s">
        <v>133</v>
      </c>
    </row>
    <row r="2083" spans="1:11" x14ac:dyDescent="0.25">
      <c r="A2083" s="1" t="s">
        <v>118</v>
      </c>
      <c r="B2083" s="1">
        <v>57045</v>
      </c>
      <c r="C2083" s="1" t="s">
        <v>143</v>
      </c>
      <c r="D2083" s="1" t="s">
        <v>138</v>
      </c>
      <c r="E2083" s="1" t="s">
        <v>121</v>
      </c>
      <c r="F2083" s="1" t="s">
        <v>87</v>
      </c>
      <c r="G2083" s="1" t="s">
        <v>122</v>
      </c>
      <c r="H2083" s="1" t="s">
        <v>123</v>
      </c>
      <c r="I2083" s="1" t="s">
        <v>124</v>
      </c>
      <c r="J2083" s="1" t="s">
        <v>132</v>
      </c>
      <c r="K2083" s="1" t="s">
        <v>133</v>
      </c>
    </row>
    <row r="2084" spans="1:11" x14ac:dyDescent="0.25">
      <c r="A2084" s="1" t="s">
        <v>187</v>
      </c>
      <c r="B2084" s="1">
        <v>57112.284899999999</v>
      </c>
      <c r="C2084" s="1" t="s">
        <v>153</v>
      </c>
      <c r="D2084" s="1" t="s">
        <v>142</v>
      </c>
      <c r="E2084" s="1" t="s">
        <v>121</v>
      </c>
      <c r="F2084" s="1" t="s">
        <v>45</v>
      </c>
      <c r="G2084" s="1" t="s">
        <v>122</v>
      </c>
      <c r="H2084" s="1" t="s">
        <v>123</v>
      </c>
      <c r="I2084" s="1" t="s">
        <v>124</v>
      </c>
      <c r="J2084" s="1" t="s">
        <v>132</v>
      </c>
      <c r="K2084" s="1" t="s">
        <v>133</v>
      </c>
    </row>
    <row r="2085" spans="1:11" x14ac:dyDescent="0.25">
      <c r="A2085" s="1" t="s">
        <v>118</v>
      </c>
      <c r="B2085" s="1">
        <v>57115</v>
      </c>
      <c r="C2085" s="1" t="s">
        <v>145</v>
      </c>
      <c r="D2085" s="1" t="s">
        <v>138</v>
      </c>
      <c r="E2085" s="1" t="s">
        <v>121</v>
      </c>
      <c r="F2085" s="1" t="s">
        <v>87</v>
      </c>
      <c r="G2085" s="1" t="s">
        <v>122</v>
      </c>
      <c r="H2085" s="1" t="s">
        <v>123</v>
      </c>
      <c r="I2085" s="1" t="s">
        <v>124</v>
      </c>
      <c r="J2085" s="1" t="s">
        <v>132</v>
      </c>
      <c r="K2085" s="1" t="s">
        <v>133</v>
      </c>
    </row>
    <row r="2086" spans="1:11" x14ac:dyDescent="0.25">
      <c r="A2086" s="1" t="s">
        <v>118</v>
      </c>
      <c r="B2086" s="1">
        <v>57146</v>
      </c>
      <c r="C2086" s="1" t="s">
        <v>176</v>
      </c>
      <c r="D2086" s="1" t="s">
        <v>142</v>
      </c>
      <c r="E2086" s="1" t="s">
        <v>121</v>
      </c>
      <c r="F2086" s="1" t="s">
        <v>45</v>
      </c>
      <c r="G2086" s="1" t="s">
        <v>122</v>
      </c>
      <c r="H2086" s="1" t="s">
        <v>123</v>
      </c>
      <c r="I2086" s="1" t="s">
        <v>124</v>
      </c>
      <c r="J2086" s="1" t="s">
        <v>132</v>
      </c>
      <c r="K2086" s="1" t="s">
        <v>133</v>
      </c>
    </row>
    <row r="2087" spans="1:11" x14ac:dyDescent="0.25">
      <c r="A2087" s="1" t="s">
        <v>118</v>
      </c>
      <c r="B2087" s="1">
        <v>57290</v>
      </c>
      <c r="C2087" s="1" t="s">
        <v>158</v>
      </c>
      <c r="D2087" s="1" t="s">
        <v>142</v>
      </c>
      <c r="E2087" s="1" t="s">
        <v>121</v>
      </c>
      <c r="F2087" s="1" t="s">
        <v>45</v>
      </c>
      <c r="G2087" s="1" t="s">
        <v>122</v>
      </c>
      <c r="H2087" s="1" t="s">
        <v>123</v>
      </c>
      <c r="I2087" s="1" t="s">
        <v>124</v>
      </c>
      <c r="J2087" s="1" t="s">
        <v>132</v>
      </c>
      <c r="K2087" s="1" t="s">
        <v>133</v>
      </c>
    </row>
    <row r="2088" spans="1:11" x14ac:dyDescent="0.25">
      <c r="A2088" s="1" t="s">
        <v>118</v>
      </c>
      <c r="B2088" s="1">
        <v>57290</v>
      </c>
      <c r="C2088" s="1" t="s">
        <v>119</v>
      </c>
      <c r="D2088" s="1" t="s">
        <v>142</v>
      </c>
      <c r="E2088" s="1" t="s">
        <v>121</v>
      </c>
      <c r="F2088" s="1" t="s">
        <v>45</v>
      </c>
      <c r="G2088" s="1" t="s">
        <v>122</v>
      </c>
      <c r="H2088" s="1" t="s">
        <v>123</v>
      </c>
      <c r="I2088" s="1" t="s">
        <v>124</v>
      </c>
      <c r="J2088" s="1" t="s">
        <v>132</v>
      </c>
      <c r="K2088" s="1" t="s">
        <v>133</v>
      </c>
    </row>
    <row r="2089" spans="1:11" x14ac:dyDescent="0.25">
      <c r="A2089" s="1" t="s">
        <v>187</v>
      </c>
      <c r="B2089" s="1">
        <v>57327.201500000003</v>
      </c>
      <c r="C2089" s="1" t="s">
        <v>171</v>
      </c>
      <c r="D2089" s="1" t="s">
        <v>138</v>
      </c>
      <c r="E2089" s="1" t="s">
        <v>121</v>
      </c>
      <c r="F2089" s="1" t="s">
        <v>87</v>
      </c>
      <c r="G2089" s="1" t="s">
        <v>122</v>
      </c>
      <c r="H2089" s="1" t="s">
        <v>123</v>
      </c>
      <c r="I2089" s="1" t="s">
        <v>124</v>
      </c>
      <c r="J2089" s="1" t="s">
        <v>132</v>
      </c>
      <c r="K2089" s="1" t="s">
        <v>133</v>
      </c>
    </row>
    <row r="2090" spans="1:11" x14ac:dyDescent="0.25">
      <c r="A2090" s="1" t="s">
        <v>187</v>
      </c>
      <c r="B2090" s="1">
        <v>57327.201500000003</v>
      </c>
      <c r="C2090" s="1" t="s">
        <v>158</v>
      </c>
      <c r="D2090" s="1" t="s">
        <v>138</v>
      </c>
      <c r="E2090" s="1" t="s">
        <v>121</v>
      </c>
      <c r="F2090" s="1" t="s">
        <v>87</v>
      </c>
      <c r="G2090" s="1" t="s">
        <v>122</v>
      </c>
      <c r="H2090" s="1" t="s">
        <v>123</v>
      </c>
      <c r="I2090" s="1" t="s">
        <v>124</v>
      </c>
      <c r="J2090" s="1" t="s">
        <v>132</v>
      </c>
      <c r="K2090" s="1" t="s">
        <v>133</v>
      </c>
    </row>
    <row r="2091" spans="1:11" x14ac:dyDescent="0.25">
      <c r="A2091" s="1" t="s">
        <v>184</v>
      </c>
      <c r="B2091" s="1">
        <v>58123.054499999998</v>
      </c>
      <c r="C2091" s="1" t="s">
        <v>155</v>
      </c>
      <c r="D2091" s="1" t="s">
        <v>138</v>
      </c>
      <c r="E2091" s="1" t="s">
        <v>121</v>
      </c>
      <c r="F2091" s="1" t="s">
        <v>87</v>
      </c>
      <c r="G2091" s="1" t="s">
        <v>122</v>
      </c>
      <c r="H2091" s="1" t="s">
        <v>123</v>
      </c>
      <c r="I2091" s="1" t="s">
        <v>124</v>
      </c>
      <c r="J2091" s="1" t="s">
        <v>132</v>
      </c>
      <c r="K2091" s="1" t="s">
        <v>133</v>
      </c>
    </row>
    <row r="2092" spans="1:11" x14ac:dyDescent="0.25">
      <c r="A2092" s="1" t="s">
        <v>184</v>
      </c>
      <c r="B2092" s="1">
        <v>58315.413200000003</v>
      </c>
      <c r="C2092" s="1" t="s">
        <v>146</v>
      </c>
      <c r="D2092" s="1" t="s">
        <v>138</v>
      </c>
      <c r="E2092" s="1" t="s">
        <v>121</v>
      </c>
      <c r="F2092" s="1" t="s">
        <v>87</v>
      </c>
      <c r="G2092" s="1" t="s">
        <v>122</v>
      </c>
      <c r="H2092" s="1" t="s">
        <v>123</v>
      </c>
      <c r="I2092" s="1" t="s">
        <v>124</v>
      </c>
      <c r="J2092" s="1" t="s">
        <v>132</v>
      </c>
      <c r="K2092" s="1" t="s">
        <v>133</v>
      </c>
    </row>
    <row r="2093" spans="1:11" x14ac:dyDescent="0.25">
      <c r="A2093" s="1" t="s">
        <v>188</v>
      </c>
      <c r="B2093" s="1">
        <v>58475.852599999998</v>
      </c>
      <c r="C2093" s="1" t="s">
        <v>139</v>
      </c>
      <c r="D2093" s="1" t="s">
        <v>142</v>
      </c>
      <c r="E2093" s="1" t="s">
        <v>121</v>
      </c>
      <c r="F2093" s="1" t="s">
        <v>45</v>
      </c>
      <c r="G2093" s="1" t="s">
        <v>122</v>
      </c>
      <c r="H2093" s="1" t="s">
        <v>123</v>
      </c>
      <c r="I2093" s="1" t="s">
        <v>124</v>
      </c>
      <c r="J2093" s="1" t="s">
        <v>132</v>
      </c>
      <c r="K2093" s="1" t="s">
        <v>133</v>
      </c>
    </row>
    <row r="2094" spans="1:11" x14ac:dyDescent="0.25">
      <c r="A2094" s="1" t="s">
        <v>118</v>
      </c>
      <c r="B2094" s="1">
        <v>58571</v>
      </c>
      <c r="C2094" s="1" t="s">
        <v>157</v>
      </c>
      <c r="D2094" s="1" t="s">
        <v>142</v>
      </c>
      <c r="E2094" s="1" t="s">
        <v>121</v>
      </c>
      <c r="F2094" s="1" t="s">
        <v>45</v>
      </c>
      <c r="G2094" s="1" t="s">
        <v>122</v>
      </c>
      <c r="H2094" s="1" t="s">
        <v>123</v>
      </c>
      <c r="I2094" s="1" t="s">
        <v>124</v>
      </c>
      <c r="J2094" s="1" t="s">
        <v>132</v>
      </c>
      <c r="K2094" s="1" t="s">
        <v>133</v>
      </c>
    </row>
    <row r="2095" spans="1:11" x14ac:dyDescent="0.25">
      <c r="A2095" s="1" t="s">
        <v>187</v>
      </c>
      <c r="B2095" s="1">
        <v>58684.090700000001</v>
      </c>
      <c r="C2095" s="1" t="s">
        <v>157</v>
      </c>
      <c r="D2095" s="1" t="s">
        <v>138</v>
      </c>
      <c r="E2095" s="1" t="s">
        <v>121</v>
      </c>
      <c r="F2095" s="1" t="s">
        <v>87</v>
      </c>
      <c r="G2095" s="1" t="s">
        <v>122</v>
      </c>
      <c r="H2095" s="1" t="s">
        <v>123</v>
      </c>
      <c r="I2095" s="1" t="s">
        <v>124</v>
      </c>
      <c r="J2095" s="1" t="s">
        <v>132</v>
      </c>
      <c r="K2095" s="1" t="s">
        <v>133</v>
      </c>
    </row>
    <row r="2096" spans="1:11" x14ac:dyDescent="0.25">
      <c r="A2096" s="1" t="s">
        <v>188</v>
      </c>
      <c r="B2096" s="1">
        <v>59008.082000000002</v>
      </c>
      <c r="C2096" s="1" t="s">
        <v>137</v>
      </c>
      <c r="D2096" s="1" t="s">
        <v>138</v>
      </c>
      <c r="E2096" s="1" t="s">
        <v>121</v>
      </c>
      <c r="F2096" s="1" t="s">
        <v>87</v>
      </c>
      <c r="G2096" s="1" t="s">
        <v>122</v>
      </c>
      <c r="H2096" s="1" t="s">
        <v>123</v>
      </c>
      <c r="I2096" s="1" t="s">
        <v>124</v>
      </c>
      <c r="J2096" s="1" t="s">
        <v>132</v>
      </c>
      <c r="K2096" s="1" t="s">
        <v>133</v>
      </c>
    </row>
    <row r="2097" spans="1:11" x14ac:dyDescent="0.25">
      <c r="A2097" s="1" t="s">
        <v>187</v>
      </c>
      <c r="B2097" s="1">
        <v>59032.875</v>
      </c>
      <c r="C2097" s="1" t="s">
        <v>177</v>
      </c>
      <c r="D2097" s="1" t="s">
        <v>142</v>
      </c>
      <c r="E2097" s="1" t="s">
        <v>121</v>
      </c>
      <c r="F2097" s="1" t="s">
        <v>45</v>
      </c>
      <c r="G2097" s="1" t="s">
        <v>122</v>
      </c>
      <c r="H2097" s="1" t="s">
        <v>123</v>
      </c>
      <c r="I2097" s="1" t="s">
        <v>124</v>
      </c>
      <c r="J2097" s="1" t="s">
        <v>132</v>
      </c>
      <c r="K2097" s="1" t="s">
        <v>133</v>
      </c>
    </row>
    <row r="2098" spans="1:11" x14ac:dyDescent="0.25">
      <c r="A2098" s="1" t="s">
        <v>184</v>
      </c>
      <c r="B2098" s="1">
        <v>59181.4663</v>
      </c>
      <c r="C2098" s="1" t="s">
        <v>168</v>
      </c>
      <c r="D2098" s="1" t="s">
        <v>142</v>
      </c>
      <c r="E2098" s="1" t="s">
        <v>121</v>
      </c>
      <c r="F2098" s="1" t="s">
        <v>45</v>
      </c>
      <c r="G2098" s="1" t="s">
        <v>122</v>
      </c>
      <c r="H2098" s="1" t="s">
        <v>123</v>
      </c>
      <c r="I2098" s="1" t="s">
        <v>124</v>
      </c>
      <c r="J2098" s="1" t="s">
        <v>132</v>
      </c>
      <c r="K2098" s="1" t="s">
        <v>133</v>
      </c>
    </row>
    <row r="2099" spans="1:11" x14ac:dyDescent="0.25">
      <c r="A2099" s="1" t="s">
        <v>184</v>
      </c>
      <c r="B2099" s="1">
        <v>59708.476300000002</v>
      </c>
      <c r="C2099" s="1" t="s">
        <v>128</v>
      </c>
      <c r="D2099" s="1" t="s">
        <v>142</v>
      </c>
      <c r="E2099" s="1" t="s">
        <v>121</v>
      </c>
      <c r="F2099" s="1" t="s">
        <v>45</v>
      </c>
      <c r="G2099" s="1" t="s">
        <v>122</v>
      </c>
      <c r="H2099" s="1" t="s">
        <v>123</v>
      </c>
      <c r="I2099" s="1" t="s">
        <v>124</v>
      </c>
      <c r="J2099" s="1" t="s">
        <v>132</v>
      </c>
      <c r="K2099" s="1" t="s">
        <v>133</v>
      </c>
    </row>
    <row r="2100" spans="1:11" x14ac:dyDescent="0.25">
      <c r="A2100" s="1" t="s">
        <v>184</v>
      </c>
      <c r="B2100" s="1">
        <v>59715.503100000002</v>
      </c>
      <c r="C2100" s="1" t="s">
        <v>164</v>
      </c>
      <c r="D2100" s="1" t="s">
        <v>138</v>
      </c>
      <c r="E2100" s="1" t="s">
        <v>121</v>
      </c>
      <c r="F2100" s="1" t="s">
        <v>87</v>
      </c>
      <c r="G2100" s="1" t="s">
        <v>122</v>
      </c>
      <c r="H2100" s="1" t="s">
        <v>123</v>
      </c>
      <c r="I2100" s="1" t="s">
        <v>124</v>
      </c>
      <c r="J2100" s="1" t="s">
        <v>132</v>
      </c>
      <c r="K2100" s="1" t="s">
        <v>133</v>
      </c>
    </row>
    <row r="2101" spans="1:11" x14ac:dyDescent="0.25">
      <c r="A2101" s="1" t="s">
        <v>184</v>
      </c>
      <c r="B2101" s="1">
        <v>59715.503100000002</v>
      </c>
      <c r="C2101" s="1" t="s">
        <v>130</v>
      </c>
      <c r="D2101" s="1" t="s">
        <v>138</v>
      </c>
      <c r="E2101" s="1" t="s">
        <v>121</v>
      </c>
      <c r="F2101" s="1" t="s">
        <v>87</v>
      </c>
      <c r="G2101" s="1" t="s">
        <v>122</v>
      </c>
      <c r="H2101" s="1" t="s">
        <v>123</v>
      </c>
      <c r="I2101" s="1" t="s">
        <v>124</v>
      </c>
      <c r="J2101" s="1" t="s">
        <v>132</v>
      </c>
      <c r="K2101" s="1" t="s">
        <v>133</v>
      </c>
    </row>
    <row r="2102" spans="1:11" x14ac:dyDescent="0.25">
      <c r="A2102" s="1" t="s">
        <v>184</v>
      </c>
      <c r="B2102" s="1">
        <v>60093.193599999999</v>
      </c>
      <c r="C2102" s="1" t="s">
        <v>136</v>
      </c>
      <c r="D2102" s="1" t="s">
        <v>138</v>
      </c>
      <c r="E2102" s="1" t="s">
        <v>121</v>
      </c>
      <c r="F2102" s="1" t="s">
        <v>87</v>
      </c>
      <c r="G2102" s="1" t="s">
        <v>122</v>
      </c>
      <c r="H2102" s="1" t="s">
        <v>123</v>
      </c>
      <c r="I2102" s="1" t="s">
        <v>124</v>
      </c>
      <c r="J2102" s="1" t="s">
        <v>132</v>
      </c>
      <c r="K2102" s="1" t="s">
        <v>133</v>
      </c>
    </row>
    <row r="2103" spans="1:11" x14ac:dyDescent="0.25">
      <c r="A2103" s="1" t="s">
        <v>184</v>
      </c>
      <c r="B2103" s="1">
        <v>60093.193599999999</v>
      </c>
      <c r="C2103" s="1" t="s">
        <v>165</v>
      </c>
      <c r="D2103" s="1" t="s">
        <v>138</v>
      </c>
      <c r="E2103" s="1" t="s">
        <v>121</v>
      </c>
      <c r="F2103" s="1" t="s">
        <v>87</v>
      </c>
      <c r="G2103" s="1" t="s">
        <v>122</v>
      </c>
      <c r="H2103" s="1" t="s">
        <v>123</v>
      </c>
      <c r="I2103" s="1" t="s">
        <v>124</v>
      </c>
      <c r="J2103" s="1" t="s">
        <v>132</v>
      </c>
      <c r="K2103" s="1" t="s">
        <v>133</v>
      </c>
    </row>
    <row r="2104" spans="1:11" x14ac:dyDescent="0.25">
      <c r="A2104" s="1" t="s">
        <v>187</v>
      </c>
      <c r="B2104" s="1">
        <v>60261.360500000003</v>
      </c>
      <c r="C2104" s="1" t="s">
        <v>155</v>
      </c>
      <c r="D2104" s="1" t="s">
        <v>138</v>
      </c>
      <c r="E2104" s="1" t="s">
        <v>121</v>
      </c>
      <c r="F2104" s="1" t="s">
        <v>87</v>
      </c>
      <c r="G2104" s="1" t="s">
        <v>122</v>
      </c>
      <c r="H2104" s="1" t="s">
        <v>123</v>
      </c>
      <c r="I2104" s="1" t="s">
        <v>124</v>
      </c>
      <c r="J2104" s="1" t="s">
        <v>132</v>
      </c>
      <c r="K2104" s="1" t="s">
        <v>133</v>
      </c>
    </row>
    <row r="2105" spans="1:11" x14ac:dyDescent="0.25">
      <c r="A2105" s="1" t="s">
        <v>118</v>
      </c>
      <c r="B2105" s="1">
        <v>60269</v>
      </c>
      <c r="C2105" s="1" t="s">
        <v>172</v>
      </c>
      <c r="D2105" s="1" t="s">
        <v>142</v>
      </c>
      <c r="E2105" s="1" t="s">
        <v>121</v>
      </c>
      <c r="F2105" s="1" t="s">
        <v>45</v>
      </c>
      <c r="G2105" s="1" t="s">
        <v>122</v>
      </c>
      <c r="H2105" s="1" t="s">
        <v>123</v>
      </c>
      <c r="I2105" s="1" t="s">
        <v>124</v>
      </c>
      <c r="J2105" s="1" t="s">
        <v>132</v>
      </c>
      <c r="K2105" s="1" t="s">
        <v>133</v>
      </c>
    </row>
    <row r="2106" spans="1:11" x14ac:dyDescent="0.25">
      <c r="A2106" s="1" t="s">
        <v>118</v>
      </c>
      <c r="B2106" s="1">
        <v>60444</v>
      </c>
      <c r="C2106" s="1" t="s">
        <v>169</v>
      </c>
      <c r="D2106" s="1" t="s">
        <v>142</v>
      </c>
      <c r="E2106" s="1" t="s">
        <v>121</v>
      </c>
      <c r="F2106" s="1" t="s">
        <v>45</v>
      </c>
      <c r="G2106" s="1" t="s">
        <v>122</v>
      </c>
      <c r="H2106" s="1" t="s">
        <v>123</v>
      </c>
      <c r="I2106" s="1" t="s">
        <v>124</v>
      </c>
      <c r="J2106" s="1" t="s">
        <v>132</v>
      </c>
      <c r="K2106" s="1" t="s">
        <v>133</v>
      </c>
    </row>
    <row r="2107" spans="1:11" x14ac:dyDescent="0.25">
      <c r="A2107" s="1" t="s">
        <v>187</v>
      </c>
      <c r="B2107" s="1">
        <v>60460.795899999997</v>
      </c>
      <c r="C2107" s="1" t="s">
        <v>146</v>
      </c>
      <c r="D2107" s="1" t="s">
        <v>138</v>
      </c>
      <c r="E2107" s="1" t="s">
        <v>121</v>
      </c>
      <c r="F2107" s="1" t="s">
        <v>87</v>
      </c>
      <c r="G2107" s="1" t="s">
        <v>122</v>
      </c>
      <c r="H2107" s="1" t="s">
        <v>123</v>
      </c>
      <c r="I2107" s="1" t="s">
        <v>124</v>
      </c>
      <c r="J2107" s="1" t="s">
        <v>132</v>
      </c>
      <c r="K2107" s="1" t="s">
        <v>133</v>
      </c>
    </row>
    <row r="2108" spans="1:11" x14ac:dyDescent="0.25">
      <c r="A2108" s="1" t="s">
        <v>184</v>
      </c>
      <c r="B2108" s="1">
        <v>60661.485999999997</v>
      </c>
      <c r="C2108" s="1" t="s">
        <v>161</v>
      </c>
      <c r="D2108" s="1" t="s">
        <v>138</v>
      </c>
      <c r="E2108" s="1" t="s">
        <v>121</v>
      </c>
      <c r="F2108" s="1" t="s">
        <v>87</v>
      </c>
      <c r="G2108" s="1" t="s">
        <v>122</v>
      </c>
      <c r="H2108" s="1" t="s">
        <v>123</v>
      </c>
      <c r="I2108" s="1" t="s">
        <v>124</v>
      </c>
      <c r="J2108" s="1" t="s">
        <v>132</v>
      </c>
      <c r="K2108" s="1" t="s">
        <v>133</v>
      </c>
    </row>
    <row r="2109" spans="1:11" x14ac:dyDescent="0.25">
      <c r="A2109" s="1" t="s">
        <v>118</v>
      </c>
      <c r="B2109" s="1">
        <v>60882</v>
      </c>
      <c r="C2109" s="1" t="s">
        <v>154</v>
      </c>
      <c r="D2109" s="1" t="s">
        <v>142</v>
      </c>
      <c r="E2109" s="1" t="s">
        <v>121</v>
      </c>
      <c r="F2109" s="1" t="s">
        <v>45</v>
      </c>
      <c r="G2109" s="1" t="s">
        <v>122</v>
      </c>
      <c r="H2109" s="1" t="s">
        <v>123</v>
      </c>
      <c r="I2109" s="1" t="s">
        <v>124</v>
      </c>
      <c r="J2109" s="1" t="s">
        <v>132</v>
      </c>
      <c r="K2109" s="1" t="s">
        <v>133</v>
      </c>
    </row>
    <row r="2110" spans="1:11" x14ac:dyDescent="0.25">
      <c r="A2110" s="1" t="s">
        <v>184</v>
      </c>
      <c r="B2110" s="1">
        <v>61125.254800000002</v>
      </c>
      <c r="C2110" s="1" t="s">
        <v>141</v>
      </c>
      <c r="D2110" s="1" t="s">
        <v>142</v>
      </c>
      <c r="E2110" s="1" t="s">
        <v>121</v>
      </c>
      <c r="F2110" s="1" t="s">
        <v>45</v>
      </c>
      <c r="G2110" s="1" t="s">
        <v>122</v>
      </c>
      <c r="H2110" s="1" t="s">
        <v>123</v>
      </c>
      <c r="I2110" s="1" t="s">
        <v>124</v>
      </c>
      <c r="J2110" s="1" t="s">
        <v>132</v>
      </c>
      <c r="K2110" s="1" t="s">
        <v>133</v>
      </c>
    </row>
    <row r="2111" spans="1:11" x14ac:dyDescent="0.25">
      <c r="A2111" s="1" t="s">
        <v>187</v>
      </c>
      <c r="B2111" s="1">
        <v>61358.710500000001</v>
      </c>
      <c r="C2111" s="1" t="s">
        <v>168</v>
      </c>
      <c r="D2111" s="1" t="s">
        <v>142</v>
      </c>
      <c r="E2111" s="1" t="s">
        <v>121</v>
      </c>
      <c r="F2111" s="1" t="s">
        <v>45</v>
      </c>
      <c r="G2111" s="1" t="s">
        <v>122</v>
      </c>
      <c r="H2111" s="1" t="s">
        <v>123</v>
      </c>
      <c r="I2111" s="1" t="s">
        <v>124</v>
      </c>
      <c r="J2111" s="1" t="s">
        <v>132</v>
      </c>
      <c r="K2111" s="1" t="s">
        <v>133</v>
      </c>
    </row>
    <row r="2112" spans="1:11" x14ac:dyDescent="0.25">
      <c r="A2112" s="1" t="s">
        <v>187</v>
      </c>
      <c r="B2112" s="1">
        <v>61905.108800000002</v>
      </c>
      <c r="C2112" s="1" t="s">
        <v>128</v>
      </c>
      <c r="D2112" s="1" t="s">
        <v>142</v>
      </c>
      <c r="E2112" s="1" t="s">
        <v>121</v>
      </c>
      <c r="F2112" s="1" t="s">
        <v>45</v>
      </c>
      <c r="G2112" s="1" t="s">
        <v>122</v>
      </c>
      <c r="H2112" s="1" t="s">
        <v>123</v>
      </c>
      <c r="I2112" s="1" t="s">
        <v>124</v>
      </c>
      <c r="J2112" s="1" t="s">
        <v>132</v>
      </c>
      <c r="K2112" s="1" t="s">
        <v>133</v>
      </c>
    </row>
    <row r="2113" spans="1:11" x14ac:dyDescent="0.25">
      <c r="A2113" s="1" t="s">
        <v>187</v>
      </c>
      <c r="B2113" s="1">
        <v>61912.394099999998</v>
      </c>
      <c r="C2113" s="1" t="s">
        <v>164</v>
      </c>
      <c r="D2113" s="1" t="s">
        <v>138</v>
      </c>
      <c r="E2113" s="1" t="s">
        <v>121</v>
      </c>
      <c r="F2113" s="1" t="s">
        <v>87</v>
      </c>
      <c r="G2113" s="1" t="s">
        <v>122</v>
      </c>
      <c r="H2113" s="1" t="s">
        <v>123</v>
      </c>
      <c r="I2113" s="1" t="s">
        <v>124</v>
      </c>
      <c r="J2113" s="1" t="s">
        <v>132</v>
      </c>
      <c r="K2113" s="1" t="s">
        <v>133</v>
      </c>
    </row>
    <row r="2114" spans="1:11" x14ac:dyDescent="0.25">
      <c r="A2114" s="1" t="s">
        <v>187</v>
      </c>
      <c r="B2114" s="1">
        <v>61912.394099999998</v>
      </c>
      <c r="C2114" s="1" t="s">
        <v>130</v>
      </c>
      <c r="D2114" s="1" t="s">
        <v>138</v>
      </c>
      <c r="E2114" s="1" t="s">
        <v>121</v>
      </c>
      <c r="F2114" s="1" t="s">
        <v>87</v>
      </c>
      <c r="G2114" s="1" t="s">
        <v>122</v>
      </c>
      <c r="H2114" s="1" t="s">
        <v>123</v>
      </c>
      <c r="I2114" s="1" t="s">
        <v>124</v>
      </c>
      <c r="J2114" s="1" t="s">
        <v>132</v>
      </c>
      <c r="K2114" s="1" t="s">
        <v>133</v>
      </c>
    </row>
    <row r="2115" spans="1:11" x14ac:dyDescent="0.25">
      <c r="A2115" s="1" t="s">
        <v>118</v>
      </c>
      <c r="B2115" s="1">
        <v>62196</v>
      </c>
      <c r="C2115" s="1" t="s">
        <v>180</v>
      </c>
      <c r="D2115" s="1" t="s">
        <v>142</v>
      </c>
      <c r="E2115" s="1" t="s">
        <v>121</v>
      </c>
      <c r="F2115" s="1" t="s">
        <v>45</v>
      </c>
      <c r="G2115" s="1" t="s">
        <v>122</v>
      </c>
      <c r="H2115" s="1" t="s">
        <v>123</v>
      </c>
      <c r="I2115" s="1" t="s">
        <v>124</v>
      </c>
      <c r="J2115" s="1" t="s">
        <v>132</v>
      </c>
      <c r="K2115" s="1" t="s">
        <v>133</v>
      </c>
    </row>
    <row r="2116" spans="1:11" x14ac:dyDescent="0.25">
      <c r="A2116" s="1" t="s">
        <v>118</v>
      </c>
      <c r="B2116" s="1">
        <v>62196</v>
      </c>
      <c r="C2116" s="1" t="s">
        <v>136</v>
      </c>
      <c r="D2116" s="1" t="s">
        <v>142</v>
      </c>
      <c r="E2116" s="1" t="s">
        <v>121</v>
      </c>
      <c r="F2116" s="1" t="s">
        <v>45</v>
      </c>
      <c r="G2116" s="1" t="s">
        <v>122</v>
      </c>
      <c r="H2116" s="1" t="s">
        <v>123</v>
      </c>
      <c r="I2116" s="1" t="s">
        <v>124</v>
      </c>
      <c r="J2116" s="1" t="s">
        <v>132</v>
      </c>
      <c r="K2116" s="1" t="s">
        <v>133</v>
      </c>
    </row>
    <row r="2117" spans="1:11" x14ac:dyDescent="0.25">
      <c r="A2117" s="1" t="s">
        <v>118</v>
      </c>
      <c r="B2117" s="1">
        <v>62197</v>
      </c>
      <c r="C2117" s="1" t="s">
        <v>165</v>
      </c>
      <c r="D2117" s="1" t="s">
        <v>142</v>
      </c>
      <c r="E2117" s="1" t="s">
        <v>121</v>
      </c>
      <c r="F2117" s="1" t="s">
        <v>45</v>
      </c>
      <c r="G2117" s="1" t="s">
        <v>122</v>
      </c>
      <c r="H2117" s="1" t="s">
        <v>123</v>
      </c>
      <c r="I2117" s="1" t="s">
        <v>124</v>
      </c>
      <c r="J2117" s="1" t="s">
        <v>132</v>
      </c>
      <c r="K2117" s="1" t="s">
        <v>133</v>
      </c>
    </row>
    <row r="2118" spans="1:11" x14ac:dyDescent="0.25">
      <c r="A2118" s="1" t="s">
        <v>187</v>
      </c>
      <c r="B2118" s="1">
        <v>62303.979599999999</v>
      </c>
      <c r="C2118" s="1" t="s">
        <v>136</v>
      </c>
      <c r="D2118" s="1" t="s">
        <v>138</v>
      </c>
      <c r="E2118" s="1" t="s">
        <v>121</v>
      </c>
      <c r="F2118" s="1" t="s">
        <v>87</v>
      </c>
      <c r="G2118" s="1" t="s">
        <v>122</v>
      </c>
      <c r="H2118" s="1" t="s">
        <v>123</v>
      </c>
      <c r="I2118" s="1" t="s">
        <v>124</v>
      </c>
      <c r="J2118" s="1" t="s">
        <v>132</v>
      </c>
      <c r="K2118" s="1" t="s">
        <v>133</v>
      </c>
    </row>
    <row r="2119" spans="1:11" x14ac:dyDescent="0.25">
      <c r="A2119" s="1" t="s">
        <v>187</v>
      </c>
      <c r="B2119" s="1">
        <v>62303.979599999999</v>
      </c>
      <c r="C2119" s="1" t="s">
        <v>165</v>
      </c>
      <c r="D2119" s="1" t="s">
        <v>138</v>
      </c>
      <c r="E2119" s="1" t="s">
        <v>121</v>
      </c>
      <c r="F2119" s="1" t="s">
        <v>87</v>
      </c>
      <c r="G2119" s="1" t="s">
        <v>122</v>
      </c>
      <c r="H2119" s="1" t="s">
        <v>123</v>
      </c>
      <c r="I2119" s="1" t="s">
        <v>124</v>
      </c>
      <c r="J2119" s="1" t="s">
        <v>132</v>
      </c>
      <c r="K2119" s="1" t="s">
        <v>133</v>
      </c>
    </row>
    <row r="2120" spans="1:11" x14ac:dyDescent="0.25">
      <c r="A2120" s="1" t="s">
        <v>184</v>
      </c>
      <c r="B2120" s="1">
        <v>62631.625099999997</v>
      </c>
      <c r="C2120" s="1" t="s">
        <v>173</v>
      </c>
      <c r="D2120" s="1" t="s">
        <v>138</v>
      </c>
      <c r="E2120" s="1" t="s">
        <v>121</v>
      </c>
      <c r="F2120" s="1" t="s">
        <v>87</v>
      </c>
      <c r="G2120" s="1" t="s">
        <v>122</v>
      </c>
      <c r="H2120" s="1" t="s">
        <v>123</v>
      </c>
      <c r="I2120" s="1" t="s">
        <v>124</v>
      </c>
      <c r="J2120" s="1" t="s">
        <v>132</v>
      </c>
      <c r="K2120" s="1" t="s">
        <v>133</v>
      </c>
    </row>
    <row r="2121" spans="1:11" x14ac:dyDescent="0.25">
      <c r="A2121" s="1" t="s">
        <v>118</v>
      </c>
      <c r="B2121" s="1">
        <v>62715</v>
      </c>
      <c r="C2121" s="1" t="s">
        <v>153</v>
      </c>
      <c r="D2121" s="1" t="s">
        <v>142</v>
      </c>
      <c r="E2121" s="1" t="s">
        <v>121</v>
      </c>
      <c r="F2121" s="1" t="s">
        <v>45</v>
      </c>
      <c r="G2121" s="1" t="s">
        <v>122</v>
      </c>
      <c r="H2121" s="1" t="s">
        <v>123</v>
      </c>
      <c r="I2121" s="1" t="s">
        <v>124</v>
      </c>
      <c r="J2121" s="1" t="s">
        <v>132</v>
      </c>
      <c r="K2121" s="1" t="s">
        <v>133</v>
      </c>
    </row>
    <row r="2122" spans="1:11" x14ac:dyDescent="0.25">
      <c r="A2122" s="1" t="s">
        <v>187</v>
      </c>
      <c r="B2122" s="1">
        <v>62893.179100000001</v>
      </c>
      <c r="C2122" s="1" t="s">
        <v>161</v>
      </c>
      <c r="D2122" s="1" t="s">
        <v>138</v>
      </c>
      <c r="E2122" s="1" t="s">
        <v>121</v>
      </c>
      <c r="F2122" s="1" t="s">
        <v>87</v>
      </c>
      <c r="G2122" s="1" t="s">
        <v>122</v>
      </c>
      <c r="H2122" s="1" t="s">
        <v>123</v>
      </c>
      <c r="I2122" s="1" t="s">
        <v>124</v>
      </c>
      <c r="J2122" s="1" t="s">
        <v>132</v>
      </c>
      <c r="K2122" s="1" t="s">
        <v>133</v>
      </c>
    </row>
    <row r="2123" spans="1:11" x14ac:dyDescent="0.25">
      <c r="A2123" s="1" t="s">
        <v>118</v>
      </c>
      <c r="B2123" s="1">
        <v>62951</v>
      </c>
      <c r="C2123" s="1" t="s">
        <v>171</v>
      </c>
      <c r="D2123" s="1" t="s">
        <v>138</v>
      </c>
      <c r="E2123" s="1" t="s">
        <v>121</v>
      </c>
      <c r="F2123" s="1" t="s">
        <v>87</v>
      </c>
      <c r="G2123" s="1" t="s">
        <v>122</v>
      </c>
      <c r="H2123" s="1" t="s">
        <v>123</v>
      </c>
      <c r="I2123" s="1" t="s">
        <v>124</v>
      </c>
      <c r="J2123" s="1" t="s">
        <v>132</v>
      </c>
      <c r="K2123" s="1" t="s">
        <v>133</v>
      </c>
    </row>
    <row r="2124" spans="1:11" x14ac:dyDescent="0.25">
      <c r="A2124" s="1" t="s">
        <v>118</v>
      </c>
      <c r="B2124" s="1">
        <v>62951</v>
      </c>
      <c r="C2124" s="1" t="s">
        <v>158</v>
      </c>
      <c r="D2124" s="1" t="s">
        <v>138</v>
      </c>
      <c r="E2124" s="1" t="s">
        <v>121</v>
      </c>
      <c r="F2124" s="1" t="s">
        <v>87</v>
      </c>
      <c r="G2124" s="1" t="s">
        <v>122</v>
      </c>
      <c r="H2124" s="1" t="s">
        <v>123</v>
      </c>
      <c r="I2124" s="1" t="s">
        <v>124</v>
      </c>
      <c r="J2124" s="1" t="s">
        <v>132</v>
      </c>
      <c r="K2124" s="1" t="s">
        <v>133</v>
      </c>
    </row>
    <row r="2125" spans="1:11" x14ac:dyDescent="0.25">
      <c r="A2125" s="1" t="s">
        <v>187</v>
      </c>
      <c r="B2125" s="1">
        <v>63374.009700000002</v>
      </c>
      <c r="C2125" s="1" t="s">
        <v>141</v>
      </c>
      <c r="D2125" s="1" t="s">
        <v>142</v>
      </c>
      <c r="E2125" s="1" t="s">
        <v>121</v>
      </c>
      <c r="F2125" s="1" t="s">
        <v>45</v>
      </c>
      <c r="G2125" s="1" t="s">
        <v>122</v>
      </c>
      <c r="H2125" s="1" t="s">
        <v>123</v>
      </c>
      <c r="I2125" s="1" t="s">
        <v>124</v>
      </c>
      <c r="J2125" s="1" t="s">
        <v>132</v>
      </c>
      <c r="K2125" s="1" t="s">
        <v>133</v>
      </c>
    </row>
    <row r="2126" spans="1:11" x14ac:dyDescent="0.25">
      <c r="A2126" s="1" t="s">
        <v>118</v>
      </c>
      <c r="B2126" s="1">
        <v>64441</v>
      </c>
      <c r="C2126" s="1" t="s">
        <v>157</v>
      </c>
      <c r="D2126" s="1" t="s">
        <v>138</v>
      </c>
      <c r="E2126" s="1" t="s">
        <v>121</v>
      </c>
      <c r="F2126" s="1" t="s">
        <v>87</v>
      </c>
      <c r="G2126" s="1" t="s">
        <v>122</v>
      </c>
      <c r="H2126" s="1" t="s">
        <v>123</v>
      </c>
      <c r="I2126" s="1" t="s">
        <v>124</v>
      </c>
      <c r="J2126" s="1" t="s">
        <v>132</v>
      </c>
      <c r="K2126" s="1" t="s">
        <v>133</v>
      </c>
    </row>
    <row r="2127" spans="1:11" x14ac:dyDescent="0.25">
      <c r="A2127" s="1" t="s">
        <v>188</v>
      </c>
      <c r="B2127" s="1">
        <v>64806.623299999999</v>
      </c>
      <c r="C2127" s="1" t="s">
        <v>140</v>
      </c>
      <c r="D2127" s="1" t="s">
        <v>131</v>
      </c>
      <c r="E2127" s="1" t="s">
        <v>121</v>
      </c>
      <c r="F2127" s="1" t="s">
        <v>52</v>
      </c>
      <c r="G2127" s="1" t="s">
        <v>122</v>
      </c>
      <c r="H2127" s="1" t="s">
        <v>123</v>
      </c>
      <c r="I2127" s="1" t="s">
        <v>124</v>
      </c>
      <c r="J2127" s="1" t="s">
        <v>132</v>
      </c>
      <c r="K2127" s="1" t="s">
        <v>133</v>
      </c>
    </row>
    <row r="2128" spans="1:11" x14ac:dyDescent="0.25">
      <c r="A2128" s="1" t="s">
        <v>188</v>
      </c>
      <c r="B2128" s="1">
        <v>64806.623299999999</v>
      </c>
      <c r="C2128" s="1" t="s">
        <v>144</v>
      </c>
      <c r="D2128" s="1" t="s">
        <v>131</v>
      </c>
      <c r="E2128" s="1" t="s">
        <v>121</v>
      </c>
      <c r="F2128" s="1" t="s">
        <v>52</v>
      </c>
      <c r="G2128" s="1" t="s">
        <v>122</v>
      </c>
      <c r="H2128" s="1" t="s">
        <v>123</v>
      </c>
      <c r="I2128" s="1" t="s">
        <v>124</v>
      </c>
      <c r="J2128" s="1" t="s">
        <v>132</v>
      </c>
      <c r="K2128" s="1" t="s">
        <v>133</v>
      </c>
    </row>
    <row r="2129" spans="1:11" x14ac:dyDescent="0.25">
      <c r="A2129" s="1" t="s">
        <v>188</v>
      </c>
      <c r="B2129" s="1">
        <v>64806.623299999999</v>
      </c>
      <c r="C2129" s="1" t="s">
        <v>145</v>
      </c>
      <c r="D2129" s="1" t="s">
        <v>131</v>
      </c>
      <c r="E2129" s="1" t="s">
        <v>121</v>
      </c>
      <c r="F2129" s="1" t="s">
        <v>52</v>
      </c>
      <c r="G2129" s="1" t="s">
        <v>122</v>
      </c>
      <c r="H2129" s="1" t="s">
        <v>123</v>
      </c>
      <c r="I2129" s="1" t="s">
        <v>124</v>
      </c>
      <c r="J2129" s="1" t="s">
        <v>132</v>
      </c>
      <c r="K2129" s="1" t="s">
        <v>133</v>
      </c>
    </row>
    <row r="2130" spans="1:11" x14ac:dyDescent="0.25">
      <c r="A2130" s="1" t="s">
        <v>188</v>
      </c>
      <c r="B2130" s="1">
        <v>64806.623299999999</v>
      </c>
      <c r="C2130" s="1" t="s">
        <v>156</v>
      </c>
      <c r="D2130" s="1" t="s">
        <v>131</v>
      </c>
      <c r="E2130" s="1" t="s">
        <v>121</v>
      </c>
      <c r="F2130" s="1" t="s">
        <v>52</v>
      </c>
      <c r="G2130" s="1" t="s">
        <v>122</v>
      </c>
      <c r="H2130" s="1" t="s">
        <v>123</v>
      </c>
      <c r="I2130" s="1" t="s">
        <v>124</v>
      </c>
      <c r="J2130" s="1" t="s">
        <v>132</v>
      </c>
      <c r="K2130" s="1" t="s">
        <v>133</v>
      </c>
    </row>
    <row r="2131" spans="1:11" x14ac:dyDescent="0.25">
      <c r="A2131" s="1" t="s">
        <v>118</v>
      </c>
      <c r="B2131" s="1">
        <v>64824</v>
      </c>
      <c r="C2131" s="1" t="s">
        <v>177</v>
      </c>
      <c r="D2131" s="1" t="s">
        <v>142</v>
      </c>
      <c r="E2131" s="1" t="s">
        <v>121</v>
      </c>
      <c r="F2131" s="1" t="s">
        <v>45</v>
      </c>
      <c r="G2131" s="1" t="s">
        <v>122</v>
      </c>
      <c r="H2131" s="1" t="s">
        <v>123</v>
      </c>
      <c r="I2131" s="1" t="s">
        <v>124</v>
      </c>
      <c r="J2131" s="1" t="s">
        <v>132</v>
      </c>
      <c r="K2131" s="1" t="s">
        <v>133</v>
      </c>
    </row>
    <row r="2132" spans="1:11" x14ac:dyDescent="0.25">
      <c r="A2132" s="1" t="s">
        <v>187</v>
      </c>
      <c r="B2132" s="1">
        <v>64935.798199999997</v>
      </c>
      <c r="C2132" s="1" t="s">
        <v>173</v>
      </c>
      <c r="D2132" s="1" t="s">
        <v>138</v>
      </c>
      <c r="E2132" s="1" t="s">
        <v>121</v>
      </c>
      <c r="F2132" s="1" t="s">
        <v>87</v>
      </c>
      <c r="G2132" s="1" t="s">
        <v>122</v>
      </c>
      <c r="H2132" s="1" t="s">
        <v>123</v>
      </c>
      <c r="I2132" s="1" t="s">
        <v>124</v>
      </c>
      <c r="J2132" s="1" t="s">
        <v>132</v>
      </c>
      <c r="K2132" s="1" t="s">
        <v>133</v>
      </c>
    </row>
    <row r="2133" spans="1:11" x14ac:dyDescent="0.25">
      <c r="A2133" s="1" t="s">
        <v>184</v>
      </c>
      <c r="B2133" s="1">
        <v>65140.1927</v>
      </c>
      <c r="C2133" s="1" t="s">
        <v>139</v>
      </c>
      <c r="D2133" s="1" t="s">
        <v>142</v>
      </c>
      <c r="E2133" s="1" t="s">
        <v>121</v>
      </c>
      <c r="F2133" s="1" t="s">
        <v>45</v>
      </c>
      <c r="G2133" s="1" t="s">
        <v>122</v>
      </c>
      <c r="H2133" s="1" t="s">
        <v>123</v>
      </c>
      <c r="I2133" s="1" t="s">
        <v>124</v>
      </c>
      <c r="J2133" s="1" t="s">
        <v>132</v>
      </c>
      <c r="K2133" s="1" t="s">
        <v>133</v>
      </c>
    </row>
    <row r="2134" spans="1:11" x14ac:dyDescent="0.25">
      <c r="A2134" s="1" t="s">
        <v>188</v>
      </c>
      <c r="B2134" s="1">
        <v>65410.605199999998</v>
      </c>
      <c r="C2134" s="1" t="s">
        <v>148</v>
      </c>
      <c r="D2134" s="1" t="s">
        <v>142</v>
      </c>
      <c r="E2134" s="1" t="s">
        <v>121</v>
      </c>
      <c r="F2134" s="1" t="s">
        <v>45</v>
      </c>
      <c r="G2134" s="1" t="s">
        <v>122</v>
      </c>
      <c r="H2134" s="1" t="s">
        <v>123</v>
      </c>
      <c r="I2134" s="1" t="s">
        <v>124</v>
      </c>
      <c r="J2134" s="1" t="s">
        <v>132</v>
      </c>
      <c r="K2134" s="1" t="s">
        <v>133</v>
      </c>
    </row>
    <row r="2135" spans="1:11" x14ac:dyDescent="0.25">
      <c r="A2135" s="1" t="s">
        <v>184</v>
      </c>
      <c r="B2135" s="1">
        <v>65733.078899999993</v>
      </c>
      <c r="C2135" s="1" t="s">
        <v>137</v>
      </c>
      <c r="D2135" s="1" t="s">
        <v>138</v>
      </c>
      <c r="E2135" s="1" t="s">
        <v>121</v>
      </c>
      <c r="F2135" s="1" t="s">
        <v>87</v>
      </c>
      <c r="G2135" s="1" t="s">
        <v>122</v>
      </c>
      <c r="H2135" s="1" t="s">
        <v>123</v>
      </c>
      <c r="I2135" s="1" t="s">
        <v>124</v>
      </c>
      <c r="J2135" s="1" t="s">
        <v>132</v>
      </c>
      <c r="K2135" s="1" t="s">
        <v>133</v>
      </c>
    </row>
    <row r="2136" spans="1:11" x14ac:dyDescent="0.25">
      <c r="A2136" s="1" t="s">
        <v>118</v>
      </c>
      <c r="B2136" s="1">
        <v>66173</v>
      </c>
      <c r="C2136" s="1" t="s">
        <v>155</v>
      </c>
      <c r="D2136" s="1" t="s">
        <v>138</v>
      </c>
      <c r="E2136" s="1" t="s">
        <v>121</v>
      </c>
      <c r="F2136" s="1" t="s">
        <v>87</v>
      </c>
      <c r="G2136" s="1" t="s">
        <v>122</v>
      </c>
      <c r="H2136" s="1" t="s">
        <v>123</v>
      </c>
      <c r="I2136" s="1" t="s">
        <v>124</v>
      </c>
      <c r="J2136" s="1" t="s">
        <v>132</v>
      </c>
      <c r="K2136" s="1" t="s">
        <v>133</v>
      </c>
    </row>
    <row r="2137" spans="1:11" x14ac:dyDescent="0.25">
      <c r="A2137" s="1" t="s">
        <v>118</v>
      </c>
      <c r="B2137" s="1">
        <v>66392</v>
      </c>
      <c r="C2137" s="1" t="s">
        <v>146</v>
      </c>
      <c r="D2137" s="1" t="s">
        <v>138</v>
      </c>
      <c r="E2137" s="1" t="s">
        <v>121</v>
      </c>
      <c r="F2137" s="1" t="s">
        <v>87</v>
      </c>
      <c r="G2137" s="1" t="s">
        <v>122</v>
      </c>
      <c r="H2137" s="1" t="s">
        <v>123</v>
      </c>
      <c r="I2137" s="1" t="s">
        <v>124</v>
      </c>
      <c r="J2137" s="1" t="s">
        <v>132</v>
      </c>
      <c r="K2137" s="1" t="s">
        <v>133</v>
      </c>
    </row>
    <row r="2138" spans="1:11" x14ac:dyDescent="0.25">
      <c r="A2138" s="1" t="s">
        <v>118</v>
      </c>
      <c r="B2138" s="1">
        <v>67378</v>
      </c>
      <c r="C2138" s="1" t="s">
        <v>168</v>
      </c>
      <c r="D2138" s="1" t="s">
        <v>142</v>
      </c>
      <c r="E2138" s="1" t="s">
        <v>121</v>
      </c>
      <c r="F2138" s="1" t="s">
        <v>45</v>
      </c>
      <c r="G2138" s="1" t="s">
        <v>122</v>
      </c>
      <c r="H2138" s="1" t="s">
        <v>123</v>
      </c>
      <c r="I2138" s="1" t="s">
        <v>124</v>
      </c>
      <c r="J2138" s="1" t="s">
        <v>132</v>
      </c>
      <c r="K2138" s="1" t="s">
        <v>133</v>
      </c>
    </row>
    <row r="2139" spans="1:11" x14ac:dyDescent="0.25">
      <c r="A2139" s="1" t="s">
        <v>187</v>
      </c>
      <c r="B2139" s="1">
        <v>67536.654200000004</v>
      </c>
      <c r="C2139" s="1" t="s">
        <v>139</v>
      </c>
      <c r="D2139" s="1" t="s">
        <v>142</v>
      </c>
      <c r="E2139" s="1" t="s">
        <v>121</v>
      </c>
      <c r="F2139" s="1" t="s">
        <v>45</v>
      </c>
      <c r="G2139" s="1" t="s">
        <v>122</v>
      </c>
      <c r="H2139" s="1" t="s">
        <v>123</v>
      </c>
      <c r="I2139" s="1" t="s">
        <v>124</v>
      </c>
      <c r="J2139" s="1" t="s">
        <v>132</v>
      </c>
      <c r="K2139" s="1" t="s">
        <v>133</v>
      </c>
    </row>
    <row r="2140" spans="1:11" x14ac:dyDescent="0.25">
      <c r="A2140" s="1" t="s">
        <v>118</v>
      </c>
      <c r="B2140" s="1">
        <v>67978</v>
      </c>
      <c r="C2140" s="1" t="s">
        <v>128</v>
      </c>
      <c r="D2140" s="1" t="s">
        <v>142</v>
      </c>
      <c r="E2140" s="1" t="s">
        <v>121</v>
      </c>
      <c r="F2140" s="1" t="s">
        <v>45</v>
      </c>
      <c r="G2140" s="1" t="s">
        <v>122</v>
      </c>
      <c r="H2140" s="1" t="s">
        <v>123</v>
      </c>
      <c r="I2140" s="1" t="s">
        <v>124</v>
      </c>
      <c r="J2140" s="1" t="s">
        <v>132</v>
      </c>
      <c r="K2140" s="1" t="s">
        <v>133</v>
      </c>
    </row>
    <row r="2141" spans="1:11" x14ac:dyDescent="0.25">
      <c r="A2141" s="1" t="s">
        <v>118</v>
      </c>
      <c r="B2141" s="1">
        <v>67986</v>
      </c>
      <c r="C2141" s="1" t="s">
        <v>164</v>
      </c>
      <c r="D2141" s="1" t="s">
        <v>138</v>
      </c>
      <c r="E2141" s="1" t="s">
        <v>121</v>
      </c>
      <c r="F2141" s="1" t="s">
        <v>87</v>
      </c>
      <c r="G2141" s="1" t="s">
        <v>122</v>
      </c>
      <c r="H2141" s="1" t="s">
        <v>123</v>
      </c>
      <c r="I2141" s="1" t="s">
        <v>124</v>
      </c>
      <c r="J2141" s="1" t="s">
        <v>132</v>
      </c>
      <c r="K2141" s="1" t="s">
        <v>133</v>
      </c>
    </row>
    <row r="2142" spans="1:11" x14ac:dyDescent="0.25">
      <c r="A2142" s="1" t="s">
        <v>118</v>
      </c>
      <c r="B2142" s="1">
        <v>67986</v>
      </c>
      <c r="C2142" s="1" t="s">
        <v>130</v>
      </c>
      <c r="D2142" s="1" t="s">
        <v>138</v>
      </c>
      <c r="E2142" s="1" t="s">
        <v>121</v>
      </c>
      <c r="F2142" s="1" t="s">
        <v>87</v>
      </c>
      <c r="G2142" s="1" t="s">
        <v>122</v>
      </c>
      <c r="H2142" s="1" t="s">
        <v>123</v>
      </c>
      <c r="I2142" s="1" t="s">
        <v>124</v>
      </c>
      <c r="J2142" s="1" t="s">
        <v>132</v>
      </c>
      <c r="K2142" s="1" t="s">
        <v>133</v>
      </c>
    </row>
    <row r="2143" spans="1:11" x14ac:dyDescent="0.25">
      <c r="A2143" s="1" t="s">
        <v>187</v>
      </c>
      <c r="B2143" s="1">
        <v>68151.352299999999</v>
      </c>
      <c r="C2143" s="1" t="s">
        <v>137</v>
      </c>
      <c r="D2143" s="1" t="s">
        <v>138</v>
      </c>
      <c r="E2143" s="1" t="s">
        <v>121</v>
      </c>
      <c r="F2143" s="1" t="s">
        <v>87</v>
      </c>
      <c r="G2143" s="1" t="s">
        <v>122</v>
      </c>
      <c r="H2143" s="1" t="s">
        <v>123</v>
      </c>
      <c r="I2143" s="1" t="s">
        <v>124</v>
      </c>
      <c r="J2143" s="1" t="s">
        <v>132</v>
      </c>
      <c r="K2143" s="1" t="s">
        <v>133</v>
      </c>
    </row>
    <row r="2144" spans="1:11" x14ac:dyDescent="0.25">
      <c r="A2144" s="1" t="s">
        <v>118</v>
      </c>
      <c r="B2144" s="1">
        <v>68416</v>
      </c>
      <c r="C2144" s="1" t="s">
        <v>136</v>
      </c>
      <c r="D2144" s="1" t="s">
        <v>138</v>
      </c>
      <c r="E2144" s="1" t="s">
        <v>121</v>
      </c>
      <c r="F2144" s="1" t="s">
        <v>87</v>
      </c>
      <c r="G2144" s="1" t="s">
        <v>122</v>
      </c>
      <c r="H2144" s="1" t="s">
        <v>123</v>
      </c>
      <c r="I2144" s="1" t="s">
        <v>124</v>
      </c>
      <c r="J2144" s="1" t="s">
        <v>132</v>
      </c>
      <c r="K2144" s="1" t="s">
        <v>133</v>
      </c>
    </row>
    <row r="2145" spans="1:11" x14ac:dyDescent="0.25">
      <c r="A2145" s="1" t="s">
        <v>118</v>
      </c>
      <c r="B2145" s="1">
        <v>68416</v>
      </c>
      <c r="C2145" s="1" t="s">
        <v>165</v>
      </c>
      <c r="D2145" s="1" t="s">
        <v>138</v>
      </c>
      <c r="E2145" s="1" t="s">
        <v>121</v>
      </c>
      <c r="F2145" s="1" t="s">
        <v>87</v>
      </c>
      <c r="G2145" s="1" t="s">
        <v>122</v>
      </c>
      <c r="H2145" s="1" t="s">
        <v>123</v>
      </c>
      <c r="I2145" s="1" t="s">
        <v>124</v>
      </c>
      <c r="J2145" s="1" t="s">
        <v>132</v>
      </c>
      <c r="K2145" s="1" t="s">
        <v>133</v>
      </c>
    </row>
    <row r="2146" spans="1:11" x14ac:dyDescent="0.25">
      <c r="A2146" s="1" t="s">
        <v>118</v>
      </c>
      <c r="B2146" s="1">
        <v>69063</v>
      </c>
      <c r="C2146" s="1" t="s">
        <v>161</v>
      </c>
      <c r="D2146" s="1" t="s">
        <v>138</v>
      </c>
      <c r="E2146" s="1" t="s">
        <v>121</v>
      </c>
      <c r="F2146" s="1" t="s">
        <v>87</v>
      </c>
      <c r="G2146" s="1" t="s">
        <v>122</v>
      </c>
      <c r="H2146" s="1" t="s">
        <v>123</v>
      </c>
      <c r="I2146" s="1" t="s">
        <v>124</v>
      </c>
      <c r="J2146" s="1" t="s">
        <v>132</v>
      </c>
      <c r="K2146" s="1" t="s">
        <v>133</v>
      </c>
    </row>
    <row r="2147" spans="1:11" x14ac:dyDescent="0.25">
      <c r="A2147" s="1" t="s">
        <v>118</v>
      </c>
      <c r="B2147" s="1">
        <v>69591</v>
      </c>
      <c r="C2147" s="1" t="s">
        <v>141</v>
      </c>
      <c r="D2147" s="1" t="s">
        <v>142</v>
      </c>
      <c r="E2147" s="1" t="s">
        <v>121</v>
      </c>
      <c r="F2147" s="1" t="s">
        <v>45</v>
      </c>
      <c r="G2147" s="1" t="s">
        <v>122</v>
      </c>
      <c r="H2147" s="1" t="s">
        <v>123</v>
      </c>
      <c r="I2147" s="1" t="s">
        <v>124</v>
      </c>
      <c r="J2147" s="1" t="s">
        <v>132</v>
      </c>
      <c r="K2147" s="1" t="s">
        <v>133</v>
      </c>
    </row>
    <row r="2148" spans="1:11" x14ac:dyDescent="0.25">
      <c r="A2148" s="1" t="s">
        <v>183</v>
      </c>
      <c r="B2148" s="1">
        <v>70447.858500000002</v>
      </c>
      <c r="C2148" s="1" t="s">
        <v>144</v>
      </c>
      <c r="D2148" s="1" t="s">
        <v>142</v>
      </c>
      <c r="E2148" s="1" t="s">
        <v>121</v>
      </c>
      <c r="F2148" s="1" t="s">
        <v>45</v>
      </c>
      <c r="G2148" s="1" t="s">
        <v>122</v>
      </c>
      <c r="H2148" s="1" t="s">
        <v>123</v>
      </c>
      <c r="I2148" s="1" t="s">
        <v>124</v>
      </c>
      <c r="J2148" s="1" t="s">
        <v>132</v>
      </c>
      <c r="K2148" s="1" t="s">
        <v>133</v>
      </c>
    </row>
    <row r="2149" spans="1:11" x14ac:dyDescent="0.25">
      <c r="A2149" s="1" t="s">
        <v>118</v>
      </c>
      <c r="B2149" s="1">
        <v>71306</v>
      </c>
      <c r="C2149" s="1" t="s">
        <v>173</v>
      </c>
      <c r="D2149" s="1" t="s">
        <v>138</v>
      </c>
      <c r="E2149" s="1" t="s">
        <v>121</v>
      </c>
      <c r="F2149" s="1" t="s">
        <v>87</v>
      </c>
      <c r="G2149" s="1" t="s">
        <v>122</v>
      </c>
      <c r="H2149" s="1" t="s">
        <v>123</v>
      </c>
      <c r="I2149" s="1" t="s">
        <v>124</v>
      </c>
      <c r="J2149" s="1" t="s">
        <v>132</v>
      </c>
      <c r="K2149" s="1" t="s">
        <v>133</v>
      </c>
    </row>
    <row r="2150" spans="1:11" x14ac:dyDescent="0.25">
      <c r="A2150" s="1" t="s">
        <v>188</v>
      </c>
      <c r="B2150" s="1">
        <v>71473.289999999994</v>
      </c>
      <c r="C2150" s="1" t="s">
        <v>119</v>
      </c>
      <c r="D2150" s="1" t="s">
        <v>131</v>
      </c>
      <c r="E2150" s="1" t="s">
        <v>121</v>
      </c>
      <c r="F2150" s="1" t="s">
        <v>52</v>
      </c>
      <c r="G2150" s="1" t="s">
        <v>122</v>
      </c>
      <c r="H2150" s="1" t="s">
        <v>123</v>
      </c>
      <c r="I2150" s="1" t="s">
        <v>124</v>
      </c>
      <c r="J2150" s="1" t="s">
        <v>132</v>
      </c>
      <c r="K2150" s="1" t="s">
        <v>133</v>
      </c>
    </row>
    <row r="2151" spans="1:11" x14ac:dyDescent="0.25">
      <c r="A2151" s="1" t="s">
        <v>184</v>
      </c>
      <c r="B2151" s="1">
        <v>72192.464800000002</v>
      </c>
      <c r="C2151" s="1" t="s">
        <v>140</v>
      </c>
      <c r="D2151" s="1" t="s">
        <v>131</v>
      </c>
      <c r="E2151" s="1" t="s">
        <v>121</v>
      </c>
      <c r="F2151" s="1" t="s">
        <v>52</v>
      </c>
      <c r="G2151" s="1" t="s">
        <v>122</v>
      </c>
      <c r="H2151" s="1" t="s">
        <v>123</v>
      </c>
      <c r="I2151" s="1" t="s">
        <v>124</v>
      </c>
      <c r="J2151" s="1" t="s">
        <v>132</v>
      </c>
      <c r="K2151" s="1" t="s">
        <v>133</v>
      </c>
    </row>
    <row r="2152" spans="1:11" x14ac:dyDescent="0.25">
      <c r="A2152" s="1" t="s">
        <v>184</v>
      </c>
      <c r="B2152" s="1">
        <v>72192.464800000002</v>
      </c>
      <c r="C2152" s="1" t="s">
        <v>144</v>
      </c>
      <c r="D2152" s="1" t="s">
        <v>131</v>
      </c>
      <c r="E2152" s="1" t="s">
        <v>121</v>
      </c>
      <c r="F2152" s="1" t="s">
        <v>52</v>
      </c>
      <c r="G2152" s="1" t="s">
        <v>122</v>
      </c>
      <c r="H2152" s="1" t="s">
        <v>123</v>
      </c>
      <c r="I2152" s="1" t="s">
        <v>124</v>
      </c>
      <c r="J2152" s="1" t="s">
        <v>132</v>
      </c>
      <c r="K2152" s="1" t="s">
        <v>133</v>
      </c>
    </row>
    <row r="2153" spans="1:11" x14ac:dyDescent="0.25">
      <c r="A2153" s="1" t="s">
        <v>184</v>
      </c>
      <c r="B2153" s="1">
        <v>72192.464800000002</v>
      </c>
      <c r="C2153" s="1" t="s">
        <v>145</v>
      </c>
      <c r="D2153" s="1" t="s">
        <v>131</v>
      </c>
      <c r="E2153" s="1" t="s">
        <v>121</v>
      </c>
      <c r="F2153" s="1" t="s">
        <v>52</v>
      </c>
      <c r="G2153" s="1" t="s">
        <v>122</v>
      </c>
      <c r="H2153" s="1" t="s">
        <v>123</v>
      </c>
      <c r="I2153" s="1" t="s">
        <v>124</v>
      </c>
      <c r="J2153" s="1" t="s">
        <v>132</v>
      </c>
      <c r="K2153" s="1" t="s">
        <v>133</v>
      </c>
    </row>
    <row r="2154" spans="1:11" x14ac:dyDescent="0.25">
      <c r="A2154" s="1" t="s">
        <v>184</v>
      </c>
      <c r="B2154" s="1">
        <v>72192.464800000002</v>
      </c>
      <c r="C2154" s="1" t="s">
        <v>156</v>
      </c>
      <c r="D2154" s="1" t="s">
        <v>131</v>
      </c>
      <c r="E2154" s="1" t="s">
        <v>121</v>
      </c>
      <c r="F2154" s="1" t="s">
        <v>52</v>
      </c>
      <c r="G2154" s="1" t="s">
        <v>122</v>
      </c>
      <c r="H2154" s="1" t="s">
        <v>123</v>
      </c>
      <c r="I2154" s="1" t="s">
        <v>124</v>
      </c>
      <c r="J2154" s="1" t="s">
        <v>132</v>
      </c>
      <c r="K2154" s="1" t="s">
        <v>133</v>
      </c>
    </row>
    <row r="2155" spans="1:11" x14ac:dyDescent="0.25">
      <c r="A2155" s="1" t="s">
        <v>184</v>
      </c>
      <c r="B2155" s="1">
        <v>72865.280899999998</v>
      </c>
      <c r="C2155" s="1" t="s">
        <v>148</v>
      </c>
      <c r="D2155" s="1" t="s">
        <v>142</v>
      </c>
      <c r="E2155" s="1" t="s">
        <v>121</v>
      </c>
      <c r="F2155" s="1" t="s">
        <v>45</v>
      </c>
      <c r="G2155" s="1" t="s">
        <v>122</v>
      </c>
      <c r="H2155" s="1" t="s">
        <v>123</v>
      </c>
      <c r="I2155" s="1" t="s">
        <v>124</v>
      </c>
      <c r="J2155" s="1" t="s">
        <v>132</v>
      </c>
      <c r="K2155" s="1" t="s">
        <v>133</v>
      </c>
    </row>
    <row r="2156" spans="1:11" x14ac:dyDescent="0.25">
      <c r="A2156" s="1" t="s">
        <v>188</v>
      </c>
      <c r="B2156" s="1">
        <v>73231.618400000007</v>
      </c>
      <c r="C2156" s="1" t="s">
        <v>157</v>
      </c>
      <c r="D2156" s="1" t="s">
        <v>131</v>
      </c>
      <c r="E2156" s="1" t="s">
        <v>121</v>
      </c>
      <c r="F2156" s="1" t="s">
        <v>52</v>
      </c>
      <c r="G2156" s="1" t="s">
        <v>122</v>
      </c>
      <c r="H2156" s="1" t="s">
        <v>123</v>
      </c>
      <c r="I2156" s="1" t="s">
        <v>124</v>
      </c>
      <c r="J2156" s="1" t="s">
        <v>132</v>
      </c>
      <c r="K2156" s="1" t="s">
        <v>133</v>
      </c>
    </row>
    <row r="2157" spans="1:11" x14ac:dyDescent="0.25">
      <c r="A2157" s="1" t="s">
        <v>183</v>
      </c>
      <c r="B2157" s="1">
        <v>73899.679999999993</v>
      </c>
      <c r="C2157" s="1" t="s">
        <v>149</v>
      </c>
      <c r="D2157" s="1" t="s">
        <v>142</v>
      </c>
      <c r="E2157" s="1" t="s">
        <v>121</v>
      </c>
      <c r="F2157" s="1" t="s">
        <v>45</v>
      </c>
      <c r="G2157" s="1" t="s">
        <v>122</v>
      </c>
      <c r="H2157" s="1" t="s">
        <v>123</v>
      </c>
      <c r="I2157" s="1" t="s">
        <v>124</v>
      </c>
      <c r="J2157" s="1" t="s">
        <v>132</v>
      </c>
      <c r="K2157" s="1" t="s">
        <v>133</v>
      </c>
    </row>
    <row r="2158" spans="1:11" x14ac:dyDescent="0.25">
      <c r="A2158" s="1" t="s">
        <v>118</v>
      </c>
      <c r="B2158" s="1">
        <v>74162</v>
      </c>
      <c r="C2158" s="1" t="s">
        <v>139</v>
      </c>
      <c r="D2158" s="1" t="s">
        <v>142</v>
      </c>
      <c r="E2158" s="1" t="s">
        <v>121</v>
      </c>
      <c r="F2158" s="1" t="s">
        <v>45</v>
      </c>
      <c r="G2158" s="1" t="s">
        <v>122</v>
      </c>
      <c r="H2158" s="1" t="s">
        <v>123</v>
      </c>
      <c r="I2158" s="1" t="s">
        <v>124</v>
      </c>
      <c r="J2158" s="1" t="s">
        <v>132</v>
      </c>
      <c r="K2158" s="1" t="s">
        <v>133</v>
      </c>
    </row>
    <row r="2159" spans="1:11" x14ac:dyDescent="0.25">
      <c r="A2159" s="1" t="s">
        <v>118</v>
      </c>
      <c r="B2159" s="1">
        <v>74837</v>
      </c>
      <c r="C2159" s="1" t="s">
        <v>137</v>
      </c>
      <c r="D2159" s="1" t="s">
        <v>138</v>
      </c>
      <c r="E2159" s="1" t="s">
        <v>121</v>
      </c>
      <c r="F2159" s="1" t="s">
        <v>87</v>
      </c>
      <c r="G2159" s="1" t="s">
        <v>122</v>
      </c>
      <c r="H2159" s="1" t="s">
        <v>123</v>
      </c>
      <c r="I2159" s="1" t="s">
        <v>124</v>
      </c>
      <c r="J2159" s="1" t="s">
        <v>132</v>
      </c>
      <c r="K2159" s="1" t="s">
        <v>133</v>
      </c>
    </row>
    <row r="2160" spans="1:11" x14ac:dyDescent="0.25">
      <c r="A2160" s="1" t="s">
        <v>187</v>
      </c>
      <c r="B2160" s="1">
        <v>74848.374500000005</v>
      </c>
      <c r="C2160" s="1" t="s">
        <v>140</v>
      </c>
      <c r="D2160" s="1" t="s">
        <v>131</v>
      </c>
      <c r="E2160" s="1" t="s">
        <v>121</v>
      </c>
      <c r="F2160" s="1" t="s">
        <v>52</v>
      </c>
      <c r="G2160" s="1" t="s">
        <v>122</v>
      </c>
      <c r="H2160" s="1" t="s">
        <v>123</v>
      </c>
      <c r="I2160" s="1" t="s">
        <v>124</v>
      </c>
      <c r="J2160" s="1" t="s">
        <v>132</v>
      </c>
      <c r="K2160" s="1" t="s">
        <v>133</v>
      </c>
    </row>
    <row r="2161" spans="1:11" x14ac:dyDescent="0.25">
      <c r="A2161" s="1" t="s">
        <v>187</v>
      </c>
      <c r="B2161" s="1">
        <v>74848.374500000005</v>
      </c>
      <c r="C2161" s="1" t="s">
        <v>144</v>
      </c>
      <c r="D2161" s="1" t="s">
        <v>131</v>
      </c>
      <c r="E2161" s="1" t="s">
        <v>121</v>
      </c>
      <c r="F2161" s="1" t="s">
        <v>52</v>
      </c>
      <c r="G2161" s="1" t="s">
        <v>122</v>
      </c>
      <c r="H2161" s="1" t="s">
        <v>123</v>
      </c>
      <c r="I2161" s="1" t="s">
        <v>124</v>
      </c>
      <c r="J2161" s="1" t="s">
        <v>132</v>
      </c>
      <c r="K2161" s="1" t="s">
        <v>133</v>
      </c>
    </row>
    <row r="2162" spans="1:11" x14ac:dyDescent="0.25">
      <c r="A2162" s="1" t="s">
        <v>187</v>
      </c>
      <c r="B2162" s="1">
        <v>74848.374500000005</v>
      </c>
      <c r="C2162" s="1" t="s">
        <v>145</v>
      </c>
      <c r="D2162" s="1" t="s">
        <v>131</v>
      </c>
      <c r="E2162" s="1" t="s">
        <v>121</v>
      </c>
      <c r="F2162" s="1" t="s">
        <v>52</v>
      </c>
      <c r="G2162" s="1" t="s">
        <v>122</v>
      </c>
      <c r="H2162" s="1" t="s">
        <v>123</v>
      </c>
      <c r="I2162" s="1" t="s">
        <v>124</v>
      </c>
      <c r="J2162" s="1" t="s">
        <v>132</v>
      </c>
      <c r="K2162" s="1" t="s">
        <v>133</v>
      </c>
    </row>
    <row r="2163" spans="1:11" x14ac:dyDescent="0.25">
      <c r="A2163" s="1" t="s">
        <v>187</v>
      </c>
      <c r="B2163" s="1">
        <v>74848.374500000005</v>
      </c>
      <c r="C2163" s="1" t="s">
        <v>156</v>
      </c>
      <c r="D2163" s="1" t="s">
        <v>131</v>
      </c>
      <c r="E2163" s="1" t="s">
        <v>121</v>
      </c>
      <c r="F2163" s="1" t="s">
        <v>52</v>
      </c>
      <c r="G2163" s="1" t="s">
        <v>122</v>
      </c>
      <c r="H2163" s="1" t="s">
        <v>123</v>
      </c>
      <c r="I2163" s="1" t="s">
        <v>124</v>
      </c>
      <c r="J2163" s="1" t="s">
        <v>132</v>
      </c>
      <c r="K2163" s="1" t="s">
        <v>133</v>
      </c>
    </row>
    <row r="2164" spans="1:11" x14ac:dyDescent="0.25">
      <c r="A2164" s="1" t="s">
        <v>188</v>
      </c>
      <c r="B2164" s="1">
        <v>75176.03</v>
      </c>
      <c r="C2164" s="1" t="s">
        <v>155</v>
      </c>
      <c r="D2164" s="1" t="s">
        <v>131</v>
      </c>
      <c r="E2164" s="1" t="s">
        <v>121</v>
      </c>
      <c r="F2164" s="1" t="s">
        <v>52</v>
      </c>
      <c r="G2164" s="1" t="s">
        <v>122</v>
      </c>
      <c r="H2164" s="1" t="s">
        <v>123</v>
      </c>
      <c r="I2164" s="1" t="s">
        <v>124</v>
      </c>
      <c r="J2164" s="1" t="s">
        <v>132</v>
      </c>
      <c r="K2164" s="1" t="s">
        <v>133</v>
      </c>
    </row>
    <row r="2165" spans="1:11" x14ac:dyDescent="0.25">
      <c r="A2165" s="1" t="s">
        <v>188</v>
      </c>
      <c r="B2165" s="1">
        <v>75198.896099999998</v>
      </c>
      <c r="C2165" s="1" t="s">
        <v>146</v>
      </c>
      <c r="D2165" s="1" t="s">
        <v>131</v>
      </c>
      <c r="E2165" s="1" t="s">
        <v>121</v>
      </c>
      <c r="F2165" s="1" t="s">
        <v>52</v>
      </c>
      <c r="G2165" s="1" t="s">
        <v>122</v>
      </c>
      <c r="H2165" s="1" t="s">
        <v>123</v>
      </c>
      <c r="I2165" s="1" t="s">
        <v>124</v>
      </c>
      <c r="J2165" s="1" t="s">
        <v>132</v>
      </c>
      <c r="K2165" s="1" t="s">
        <v>133</v>
      </c>
    </row>
    <row r="2166" spans="1:11" x14ac:dyDescent="0.25">
      <c r="A2166" s="1" t="s">
        <v>187</v>
      </c>
      <c r="B2166" s="1">
        <v>75545.942999999999</v>
      </c>
      <c r="C2166" s="1" t="s">
        <v>148</v>
      </c>
      <c r="D2166" s="1" t="s">
        <v>142</v>
      </c>
      <c r="E2166" s="1" t="s">
        <v>121</v>
      </c>
      <c r="F2166" s="1" t="s">
        <v>45</v>
      </c>
      <c r="G2166" s="1" t="s">
        <v>122</v>
      </c>
      <c r="H2166" s="1" t="s">
        <v>123</v>
      </c>
      <c r="I2166" s="1" t="s">
        <v>124</v>
      </c>
      <c r="J2166" s="1" t="s">
        <v>132</v>
      </c>
      <c r="K2166" s="1" t="s">
        <v>133</v>
      </c>
    </row>
    <row r="2167" spans="1:11" x14ac:dyDescent="0.25">
      <c r="A2167" s="1" t="s">
        <v>188</v>
      </c>
      <c r="B2167" s="1">
        <v>76014.981299999999</v>
      </c>
      <c r="C2167" s="1" t="s">
        <v>147</v>
      </c>
      <c r="D2167" s="1" t="s">
        <v>142</v>
      </c>
      <c r="E2167" s="1" t="s">
        <v>121</v>
      </c>
      <c r="F2167" s="1" t="s">
        <v>45</v>
      </c>
      <c r="G2167" s="1" t="s">
        <v>122</v>
      </c>
      <c r="H2167" s="1" t="s">
        <v>123</v>
      </c>
      <c r="I2167" s="1" t="s">
        <v>124</v>
      </c>
      <c r="J2167" s="1" t="s">
        <v>132</v>
      </c>
      <c r="K2167" s="1" t="s">
        <v>133</v>
      </c>
    </row>
    <row r="2168" spans="1:11" x14ac:dyDescent="0.25">
      <c r="A2168" s="1" t="s">
        <v>183</v>
      </c>
      <c r="B2168" s="1">
        <v>76077.275299999994</v>
      </c>
      <c r="C2168" s="1" t="s">
        <v>155</v>
      </c>
      <c r="D2168" s="1" t="s">
        <v>142</v>
      </c>
      <c r="E2168" s="1" t="s">
        <v>121</v>
      </c>
      <c r="F2168" s="1" t="s">
        <v>45</v>
      </c>
      <c r="G2168" s="1" t="s">
        <v>122</v>
      </c>
      <c r="H2168" s="1" t="s">
        <v>123</v>
      </c>
      <c r="I2168" s="1" t="s">
        <v>124</v>
      </c>
      <c r="J2168" s="1" t="s">
        <v>132</v>
      </c>
      <c r="K2168" s="1" t="s">
        <v>133</v>
      </c>
    </row>
    <row r="2169" spans="1:11" x14ac:dyDescent="0.25">
      <c r="A2169" s="1" t="s">
        <v>188</v>
      </c>
      <c r="B2169" s="1">
        <v>77257.638500000001</v>
      </c>
      <c r="C2169" s="1" t="s">
        <v>130</v>
      </c>
      <c r="D2169" s="1" t="s">
        <v>131</v>
      </c>
      <c r="E2169" s="1" t="s">
        <v>121</v>
      </c>
      <c r="F2169" s="1" t="s">
        <v>52</v>
      </c>
      <c r="G2169" s="1" t="s">
        <v>122</v>
      </c>
      <c r="H2169" s="1" t="s">
        <v>123</v>
      </c>
      <c r="I2169" s="1" t="s">
        <v>124</v>
      </c>
      <c r="J2169" s="1" t="s">
        <v>132</v>
      </c>
      <c r="K2169" s="1" t="s">
        <v>133</v>
      </c>
    </row>
    <row r="2170" spans="1:11" x14ac:dyDescent="0.25">
      <c r="A2170" s="1" t="s">
        <v>188</v>
      </c>
      <c r="B2170" s="1">
        <v>77270.254300000001</v>
      </c>
      <c r="C2170" s="1" t="s">
        <v>164</v>
      </c>
      <c r="D2170" s="1" t="s">
        <v>131</v>
      </c>
      <c r="E2170" s="1" t="s">
        <v>121</v>
      </c>
      <c r="F2170" s="1" t="s">
        <v>52</v>
      </c>
      <c r="G2170" s="1" t="s">
        <v>122</v>
      </c>
      <c r="H2170" s="1" t="s">
        <v>123</v>
      </c>
      <c r="I2170" s="1" t="s">
        <v>124</v>
      </c>
      <c r="J2170" s="1" t="s">
        <v>132</v>
      </c>
      <c r="K2170" s="1" t="s">
        <v>133</v>
      </c>
    </row>
    <row r="2171" spans="1:11" x14ac:dyDescent="0.25">
      <c r="A2171" s="1" t="s">
        <v>183</v>
      </c>
      <c r="B2171" s="1">
        <v>77469.686600000001</v>
      </c>
      <c r="C2171" s="1" t="s">
        <v>156</v>
      </c>
      <c r="D2171" s="1" t="s">
        <v>138</v>
      </c>
      <c r="E2171" s="1" t="s">
        <v>121</v>
      </c>
      <c r="F2171" s="1" t="s">
        <v>87</v>
      </c>
      <c r="G2171" s="1" t="s">
        <v>122</v>
      </c>
      <c r="H2171" s="1" t="s">
        <v>123</v>
      </c>
      <c r="I2171" s="1" t="s">
        <v>124</v>
      </c>
      <c r="J2171" s="1" t="s">
        <v>132</v>
      </c>
      <c r="K2171" s="1" t="s">
        <v>133</v>
      </c>
    </row>
    <row r="2172" spans="1:11" x14ac:dyDescent="0.25">
      <c r="A2172" s="1" t="s">
        <v>183</v>
      </c>
      <c r="B2172" s="1">
        <v>77469.686600000001</v>
      </c>
      <c r="C2172" s="1" t="s">
        <v>144</v>
      </c>
      <c r="D2172" s="1" t="s">
        <v>138</v>
      </c>
      <c r="E2172" s="1" t="s">
        <v>121</v>
      </c>
      <c r="F2172" s="1" t="s">
        <v>87</v>
      </c>
      <c r="G2172" s="1" t="s">
        <v>122</v>
      </c>
      <c r="H2172" s="1" t="s">
        <v>123</v>
      </c>
      <c r="I2172" s="1" t="s">
        <v>124</v>
      </c>
      <c r="J2172" s="1" t="s">
        <v>132</v>
      </c>
      <c r="K2172" s="1" t="s">
        <v>133</v>
      </c>
    </row>
    <row r="2173" spans="1:11" x14ac:dyDescent="0.25">
      <c r="A2173" s="1" t="s">
        <v>183</v>
      </c>
      <c r="B2173" s="1">
        <v>77469.686600000001</v>
      </c>
      <c r="C2173" s="1" t="s">
        <v>140</v>
      </c>
      <c r="D2173" s="1" t="s">
        <v>138</v>
      </c>
      <c r="E2173" s="1" t="s">
        <v>121</v>
      </c>
      <c r="F2173" s="1" t="s">
        <v>87</v>
      </c>
      <c r="G2173" s="1" t="s">
        <v>122</v>
      </c>
      <c r="H2173" s="1" t="s">
        <v>123</v>
      </c>
      <c r="I2173" s="1" t="s">
        <v>124</v>
      </c>
      <c r="J2173" s="1" t="s">
        <v>132</v>
      </c>
      <c r="K2173" s="1" t="s">
        <v>133</v>
      </c>
    </row>
    <row r="2174" spans="1:11" x14ac:dyDescent="0.25">
      <c r="A2174" s="1" t="s">
        <v>183</v>
      </c>
      <c r="B2174" s="1">
        <v>77492.780199999994</v>
      </c>
      <c r="C2174" s="1" t="s">
        <v>143</v>
      </c>
      <c r="D2174" s="1" t="s">
        <v>138</v>
      </c>
      <c r="E2174" s="1" t="s">
        <v>121</v>
      </c>
      <c r="F2174" s="1" t="s">
        <v>87</v>
      </c>
      <c r="G2174" s="1" t="s">
        <v>122</v>
      </c>
      <c r="H2174" s="1" t="s">
        <v>123</v>
      </c>
      <c r="I2174" s="1" t="s">
        <v>124</v>
      </c>
      <c r="J2174" s="1" t="s">
        <v>132</v>
      </c>
      <c r="K2174" s="1" t="s">
        <v>133</v>
      </c>
    </row>
    <row r="2175" spans="1:11" x14ac:dyDescent="0.25">
      <c r="A2175" s="1" t="s">
        <v>183</v>
      </c>
      <c r="B2175" s="1">
        <v>77587.871700000003</v>
      </c>
      <c r="C2175" s="1" t="s">
        <v>145</v>
      </c>
      <c r="D2175" s="1" t="s">
        <v>138</v>
      </c>
      <c r="E2175" s="1" t="s">
        <v>121</v>
      </c>
      <c r="F2175" s="1" t="s">
        <v>87</v>
      </c>
      <c r="G2175" s="1" t="s">
        <v>122</v>
      </c>
      <c r="H2175" s="1" t="s">
        <v>123</v>
      </c>
      <c r="I2175" s="1" t="s">
        <v>124</v>
      </c>
      <c r="J2175" s="1" t="s">
        <v>132</v>
      </c>
      <c r="K2175" s="1" t="s">
        <v>133</v>
      </c>
    </row>
    <row r="2176" spans="1:11" x14ac:dyDescent="0.25">
      <c r="A2176" s="1" t="s">
        <v>183</v>
      </c>
      <c r="B2176" s="1">
        <v>77629.983699999997</v>
      </c>
      <c r="C2176" s="1" t="s">
        <v>176</v>
      </c>
      <c r="D2176" s="1" t="s">
        <v>142</v>
      </c>
      <c r="E2176" s="1" t="s">
        <v>121</v>
      </c>
      <c r="F2176" s="1" t="s">
        <v>45</v>
      </c>
      <c r="G2176" s="1" t="s">
        <v>122</v>
      </c>
      <c r="H2176" s="1" t="s">
        <v>123</v>
      </c>
      <c r="I2176" s="1" t="s">
        <v>124</v>
      </c>
      <c r="J2176" s="1" t="s">
        <v>132</v>
      </c>
      <c r="K2176" s="1" t="s">
        <v>133</v>
      </c>
    </row>
    <row r="2177" spans="1:11" x14ac:dyDescent="0.25">
      <c r="A2177" s="1" t="s">
        <v>188</v>
      </c>
      <c r="B2177" s="1">
        <v>77767.790299999993</v>
      </c>
      <c r="C2177" s="1" t="s">
        <v>136</v>
      </c>
      <c r="D2177" s="1" t="s">
        <v>131</v>
      </c>
      <c r="E2177" s="1" t="s">
        <v>121</v>
      </c>
      <c r="F2177" s="1" t="s">
        <v>52</v>
      </c>
      <c r="G2177" s="1" t="s">
        <v>122</v>
      </c>
      <c r="H2177" s="1" t="s">
        <v>123</v>
      </c>
      <c r="I2177" s="1" t="s">
        <v>124</v>
      </c>
      <c r="J2177" s="1" t="s">
        <v>132</v>
      </c>
      <c r="K2177" s="1" t="s">
        <v>133</v>
      </c>
    </row>
    <row r="2178" spans="1:11" x14ac:dyDescent="0.25">
      <c r="A2178" s="1" t="s">
        <v>188</v>
      </c>
      <c r="B2178" s="1">
        <v>77767.790299999993</v>
      </c>
      <c r="C2178" s="1" t="s">
        <v>165</v>
      </c>
      <c r="D2178" s="1" t="s">
        <v>131</v>
      </c>
      <c r="E2178" s="1" t="s">
        <v>121</v>
      </c>
      <c r="F2178" s="1" t="s">
        <v>52</v>
      </c>
      <c r="G2178" s="1" t="s">
        <v>122</v>
      </c>
      <c r="H2178" s="1" t="s">
        <v>123</v>
      </c>
      <c r="I2178" s="1" t="s">
        <v>124</v>
      </c>
      <c r="J2178" s="1" t="s">
        <v>132</v>
      </c>
      <c r="K2178" s="1" t="s">
        <v>133</v>
      </c>
    </row>
    <row r="2179" spans="1:11" x14ac:dyDescent="0.25">
      <c r="A2179" s="1" t="s">
        <v>183</v>
      </c>
      <c r="B2179" s="1">
        <v>77825.6005</v>
      </c>
      <c r="C2179" s="1" t="s">
        <v>158</v>
      </c>
      <c r="D2179" s="1" t="s">
        <v>142</v>
      </c>
      <c r="E2179" s="1" t="s">
        <v>121</v>
      </c>
      <c r="F2179" s="1" t="s">
        <v>45</v>
      </c>
      <c r="G2179" s="1" t="s">
        <v>122</v>
      </c>
      <c r="H2179" s="1" t="s">
        <v>123</v>
      </c>
      <c r="I2179" s="1" t="s">
        <v>124</v>
      </c>
      <c r="J2179" s="1" t="s">
        <v>132</v>
      </c>
      <c r="K2179" s="1" t="s">
        <v>133</v>
      </c>
    </row>
    <row r="2180" spans="1:11" x14ac:dyDescent="0.25">
      <c r="A2180" s="1" t="s">
        <v>183</v>
      </c>
      <c r="B2180" s="1">
        <v>77825.6005</v>
      </c>
      <c r="C2180" s="1" t="s">
        <v>119</v>
      </c>
      <c r="D2180" s="1" t="s">
        <v>142</v>
      </c>
      <c r="E2180" s="1" t="s">
        <v>121</v>
      </c>
      <c r="F2180" s="1" t="s">
        <v>45</v>
      </c>
      <c r="G2180" s="1" t="s">
        <v>122</v>
      </c>
      <c r="H2180" s="1" t="s">
        <v>123</v>
      </c>
      <c r="I2180" s="1" t="s">
        <v>124</v>
      </c>
      <c r="J2180" s="1" t="s">
        <v>132</v>
      </c>
      <c r="K2180" s="1" t="s">
        <v>133</v>
      </c>
    </row>
    <row r="2181" spans="1:11" x14ac:dyDescent="0.25">
      <c r="A2181" s="1" t="s">
        <v>181</v>
      </c>
      <c r="B2181" s="1">
        <v>78083.264299999995</v>
      </c>
      <c r="C2181" s="1" t="s">
        <v>144</v>
      </c>
      <c r="D2181" s="1" t="s">
        <v>142</v>
      </c>
      <c r="E2181" s="1" t="s">
        <v>121</v>
      </c>
      <c r="F2181" s="1" t="s">
        <v>45</v>
      </c>
      <c r="G2181" s="1" t="s">
        <v>122</v>
      </c>
      <c r="H2181" s="1" t="s">
        <v>123</v>
      </c>
      <c r="I2181" s="1" t="s">
        <v>124</v>
      </c>
      <c r="J2181" s="1" t="s">
        <v>132</v>
      </c>
      <c r="K2181" s="1" t="s">
        <v>133</v>
      </c>
    </row>
    <row r="2182" spans="1:11" x14ac:dyDescent="0.25">
      <c r="A2182" s="1" t="s">
        <v>188</v>
      </c>
      <c r="B2182" s="1">
        <v>78481.372000000003</v>
      </c>
      <c r="C2182" s="1" t="s">
        <v>161</v>
      </c>
      <c r="D2182" s="1" t="s">
        <v>131</v>
      </c>
      <c r="E2182" s="1" t="s">
        <v>121</v>
      </c>
      <c r="F2182" s="1" t="s">
        <v>52</v>
      </c>
      <c r="G2182" s="1" t="s">
        <v>122</v>
      </c>
      <c r="H2182" s="1" t="s">
        <v>123</v>
      </c>
      <c r="I2182" s="1" t="s">
        <v>124</v>
      </c>
      <c r="J2182" s="1" t="s">
        <v>132</v>
      </c>
      <c r="K2182" s="1" t="s">
        <v>133</v>
      </c>
    </row>
    <row r="2183" spans="1:11" x14ac:dyDescent="0.25">
      <c r="A2183" s="1" t="s">
        <v>183</v>
      </c>
      <c r="B2183" s="1">
        <v>79565.774900000004</v>
      </c>
      <c r="C2183" s="1" t="s">
        <v>157</v>
      </c>
      <c r="D2183" s="1" t="s">
        <v>142</v>
      </c>
      <c r="E2183" s="1" t="s">
        <v>121</v>
      </c>
      <c r="F2183" s="1" t="s">
        <v>45</v>
      </c>
      <c r="G2183" s="1" t="s">
        <v>122</v>
      </c>
      <c r="H2183" s="1" t="s">
        <v>123</v>
      </c>
      <c r="I2183" s="1" t="s">
        <v>124</v>
      </c>
      <c r="J2183" s="1" t="s">
        <v>132</v>
      </c>
      <c r="K2183" s="1" t="s">
        <v>133</v>
      </c>
    </row>
    <row r="2184" spans="1:11" x14ac:dyDescent="0.25">
      <c r="A2184" s="1" t="s">
        <v>184</v>
      </c>
      <c r="B2184" s="1">
        <v>79618.914099999995</v>
      </c>
      <c r="C2184" s="1" t="s">
        <v>119</v>
      </c>
      <c r="D2184" s="1" t="s">
        <v>131</v>
      </c>
      <c r="E2184" s="1" t="s">
        <v>121</v>
      </c>
      <c r="F2184" s="1" t="s">
        <v>52</v>
      </c>
      <c r="G2184" s="1" t="s">
        <v>122</v>
      </c>
      <c r="H2184" s="1" t="s">
        <v>123</v>
      </c>
      <c r="I2184" s="1" t="s">
        <v>124</v>
      </c>
      <c r="J2184" s="1" t="s">
        <v>132</v>
      </c>
      <c r="K2184" s="1" t="s">
        <v>133</v>
      </c>
    </row>
    <row r="2185" spans="1:11" x14ac:dyDescent="0.25">
      <c r="A2185" s="1" t="s">
        <v>184</v>
      </c>
      <c r="B2185" s="1">
        <v>81577.634600000005</v>
      </c>
      <c r="C2185" s="1" t="s">
        <v>157</v>
      </c>
      <c r="D2185" s="1" t="s">
        <v>131</v>
      </c>
      <c r="E2185" s="1" t="s">
        <v>121</v>
      </c>
      <c r="F2185" s="1" t="s">
        <v>52</v>
      </c>
      <c r="G2185" s="1" t="s">
        <v>122</v>
      </c>
      <c r="H2185" s="1" t="s">
        <v>123</v>
      </c>
      <c r="I2185" s="1" t="s">
        <v>124</v>
      </c>
      <c r="J2185" s="1" t="s">
        <v>132</v>
      </c>
      <c r="K2185" s="1" t="s">
        <v>133</v>
      </c>
    </row>
    <row r="2186" spans="1:11" x14ac:dyDescent="0.25">
      <c r="A2186" s="1" t="s">
        <v>183</v>
      </c>
      <c r="B2186" s="1">
        <v>81872.422999999995</v>
      </c>
      <c r="C2186" s="1" t="s">
        <v>172</v>
      </c>
      <c r="D2186" s="1" t="s">
        <v>142</v>
      </c>
      <c r="E2186" s="1" t="s">
        <v>121</v>
      </c>
      <c r="F2186" s="1" t="s">
        <v>45</v>
      </c>
      <c r="G2186" s="1" t="s">
        <v>122</v>
      </c>
      <c r="H2186" s="1" t="s">
        <v>123</v>
      </c>
      <c r="I2186" s="1" t="s">
        <v>124</v>
      </c>
      <c r="J2186" s="1" t="s">
        <v>132</v>
      </c>
      <c r="K2186" s="1" t="s">
        <v>133</v>
      </c>
    </row>
    <row r="2187" spans="1:11" x14ac:dyDescent="0.25">
      <c r="A2187" s="1" t="s">
        <v>181</v>
      </c>
      <c r="B2187" s="1">
        <v>81909.207299999995</v>
      </c>
      <c r="C2187" s="1" t="s">
        <v>149</v>
      </c>
      <c r="D2187" s="1" t="s">
        <v>142</v>
      </c>
      <c r="E2187" s="1" t="s">
        <v>121</v>
      </c>
      <c r="F2187" s="1" t="s">
        <v>45</v>
      </c>
      <c r="G2187" s="1" t="s">
        <v>122</v>
      </c>
      <c r="H2187" s="1" t="s">
        <v>123</v>
      </c>
      <c r="I2187" s="1" t="s">
        <v>124</v>
      </c>
      <c r="J2187" s="1" t="s">
        <v>132</v>
      </c>
      <c r="K2187" s="1" t="s">
        <v>133</v>
      </c>
    </row>
    <row r="2188" spans="1:11" x14ac:dyDescent="0.25">
      <c r="A2188" s="1" t="s">
        <v>183</v>
      </c>
      <c r="B2188" s="1">
        <v>82110.151800000007</v>
      </c>
      <c r="C2188" s="1" t="s">
        <v>169</v>
      </c>
      <c r="D2188" s="1" t="s">
        <v>142</v>
      </c>
      <c r="E2188" s="1" t="s">
        <v>121</v>
      </c>
      <c r="F2188" s="1" t="s">
        <v>45</v>
      </c>
      <c r="G2188" s="1" t="s">
        <v>122</v>
      </c>
      <c r="H2188" s="1" t="s">
        <v>123</v>
      </c>
      <c r="I2188" s="1" t="s">
        <v>124</v>
      </c>
      <c r="J2188" s="1" t="s">
        <v>132</v>
      </c>
      <c r="K2188" s="1" t="s">
        <v>133</v>
      </c>
    </row>
    <row r="2189" spans="1:11" x14ac:dyDescent="0.25">
      <c r="A2189" s="1" t="s">
        <v>118</v>
      </c>
      <c r="B2189" s="1">
        <v>82191</v>
      </c>
      <c r="C2189" s="1" t="s">
        <v>140</v>
      </c>
      <c r="D2189" s="1" t="s">
        <v>131</v>
      </c>
      <c r="E2189" s="1" t="s">
        <v>121</v>
      </c>
      <c r="F2189" s="1" t="s">
        <v>52</v>
      </c>
      <c r="G2189" s="1" t="s">
        <v>122</v>
      </c>
      <c r="H2189" s="1" t="s">
        <v>123</v>
      </c>
      <c r="I2189" s="1" t="s">
        <v>124</v>
      </c>
      <c r="J2189" s="1" t="s">
        <v>132</v>
      </c>
      <c r="K2189" s="1" t="s">
        <v>133</v>
      </c>
    </row>
    <row r="2190" spans="1:11" x14ac:dyDescent="0.25">
      <c r="A2190" s="1" t="s">
        <v>118</v>
      </c>
      <c r="B2190" s="1">
        <v>82191</v>
      </c>
      <c r="C2190" s="1" t="s">
        <v>144</v>
      </c>
      <c r="D2190" s="1" t="s">
        <v>131</v>
      </c>
      <c r="E2190" s="1" t="s">
        <v>121</v>
      </c>
      <c r="F2190" s="1" t="s">
        <v>52</v>
      </c>
      <c r="G2190" s="1" t="s">
        <v>122</v>
      </c>
      <c r="H2190" s="1" t="s">
        <v>123</v>
      </c>
      <c r="I2190" s="1" t="s">
        <v>124</v>
      </c>
      <c r="J2190" s="1" t="s">
        <v>132</v>
      </c>
      <c r="K2190" s="1" t="s">
        <v>133</v>
      </c>
    </row>
    <row r="2191" spans="1:11" x14ac:dyDescent="0.25">
      <c r="A2191" s="1" t="s">
        <v>118</v>
      </c>
      <c r="B2191" s="1">
        <v>82191</v>
      </c>
      <c r="C2191" s="1" t="s">
        <v>145</v>
      </c>
      <c r="D2191" s="1" t="s">
        <v>131</v>
      </c>
      <c r="E2191" s="1" t="s">
        <v>121</v>
      </c>
      <c r="F2191" s="1" t="s">
        <v>52</v>
      </c>
      <c r="G2191" s="1" t="s">
        <v>122</v>
      </c>
      <c r="H2191" s="1" t="s">
        <v>123</v>
      </c>
      <c r="I2191" s="1" t="s">
        <v>124</v>
      </c>
      <c r="J2191" s="1" t="s">
        <v>132</v>
      </c>
      <c r="K2191" s="1" t="s">
        <v>133</v>
      </c>
    </row>
    <row r="2192" spans="1:11" x14ac:dyDescent="0.25">
      <c r="A2192" s="1" t="s">
        <v>118</v>
      </c>
      <c r="B2192" s="1">
        <v>82191</v>
      </c>
      <c r="C2192" s="1" t="s">
        <v>156</v>
      </c>
      <c r="D2192" s="1" t="s">
        <v>131</v>
      </c>
      <c r="E2192" s="1" t="s">
        <v>121</v>
      </c>
      <c r="F2192" s="1" t="s">
        <v>52</v>
      </c>
      <c r="G2192" s="1" t="s">
        <v>122</v>
      </c>
      <c r="H2192" s="1" t="s">
        <v>123</v>
      </c>
      <c r="I2192" s="1" t="s">
        <v>124</v>
      </c>
      <c r="J2192" s="1" t="s">
        <v>132</v>
      </c>
      <c r="K2192" s="1" t="s">
        <v>133</v>
      </c>
    </row>
    <row r="2193" spans="1:11" x14ac:dyDescent="0.25">
      <c r="A2193" s="1" t="s">
        <v>187</v>
      </c>
      <c r="B2193" s="1">
        <v>82548.037500000006</v>
      </c>
      <c r="C2193" s="1" t="s">
        <v>119</v>
      </c>
      <c r="D2193" s="1" t="s">
        <v>131</v>
      </c>
      <c r="E2193" s="1" t="s">
        <v>121</v>
      </c>
      <c r="F2193" s="1" t="s">
        <v>52</v>
      </c>
      <c r="G2193" s="1" t="s">
        <v>122</v>
      </c>
      <c r="H2193" s="1" t="s">
        <v>123</v>
      </c>
      <c r="I2193" s="1" t="s">
        <v>124</v>
      </c>
      <c r="J2193" s="1" t="s">
        <v>132</v>
      </c>
      <c r="K2193" s="1" t="s">
        <v>133</v>
      </c>
    </row>
    <row r="2194" spans="1:11" x14ac:dyDescent="0.25">
      <c r="A2194" s="1" t="s">
        <v>183</v>
      </c>
      <c r="B2194" s="1">
        <v>82705.152900000001</v>
      </c>
      <c r="C2194" s="1" t="s">
        <v>154</v>
      </c>
      <c r="D2194" s="1" t="s">
        <v>142</v>
      </c>
      <c r="E2194" s="1" t="s">
        <v>121</v>
      </c>
      <c r="F2194" s="1" t="s">
        <v>45</v>
      </c>
      <c r="G2194" s="1" t="s">
        <v>122</v>
      </c>
      <c r="H2194" s="1" t="s">
        <v>123</v>
      </c>
      <c r="I2194" s="1" t="s">
        <v>124</v>
      </c>
      <c r="J2194" s="1" t="s">
        <v>132</v>
      </c>
      <c r="K2194" s="1" t="s">
        <v>133</v>
      </c>
    </row>
    <row r="2195" spans="1:11" x14ac:dyDescent="0.25">
      <c r="A2195" s="1" t="s">
        <v>118</v>
      </c>
      <c r="B2195" s="1">
        <v>82957</v>
      </c>
      <c r="C2195" s="1" t="s">
        <v>148</v>
      </c>
      <c r="D2195" s="1" t="s">
        <v>142</v>
      </c>
      <c r="E2195" s="1" t="s">
        <v>121</v>
      </c>
      <c r="F2195" s="1" t="s">
        <v>45</v>
      </c>
      <c r="G2195" s="1" t="s">
        <v>122</v>
      </c>
      <c r="H2195" s="1" t="s">
        <v>123</v>
      </c>
      <c r="I2195" s="1" t="s">
        <v>124</v>
      </c>
      <c r="J2195" s="1" t="s">
        <v>132</v>
      </c>
      <c r="K2195" s="1" t="s">
        <v>133</v>
      </c>
    </row>
    <row r="2196" spans="1:11" x14ac:dyDescent="0.25">
      <c r="A2196" s="1" t="s">
        <v>188</v>
      </c>
      <c r="B2196" s="1">
        <v>83585.255300000004</v>
      </c>
      <c r="C2196" s="1" t="s">
        <v>147</v>
      </c>
      <c r="D2196" s="1" t="s">
        <v>138</v>
      </c>
      <c r="E2196" s="1" t="s">
        <v>121</v>
      </c>
      <c r="F2196" s="1" t="s">
        <v>87</v>
      </c>
      <c r="G2196" s="1" t="s">
        <v>122</v>
      </c>
      <c r="H2196" s="1" t="s">
        <v>123</v>
      </c>
      <c r="I2196" s="1" t="s">
        <v>124</v>
      </c>
      <c r="J2196" s="1" t="s">
        <v>132</v>
      </c>
      <c r="K2196" s="1" t="s">
        <v>133</v>
      </c>
    </row>
    <row r="2197" spans="1:11" x14ac:dyDescent="0.25">
      <c r="A2197" s="1" t="s">
        <v>184</v>
      </c>
      <c r="B2197" s="1">
        <v>83743.645699999994</v>
      </c>
      <c r="C2197" s="1" t="s">
        <v>155</v>
      </c>
      <c r="D2197" s="1" t="s">
        <v>131</v>
      </c>
      <c r="E2197" s="1" t="s">
        <v>121</v>
      </c>
      <c r="F2197" s="1" t="s">
        <v>52</v>
      </c>
      <c r="G2197" s="1" t="s">
        <v>122</v>
      </c>
      <c r="H2197" s="1" t="s">
        <v>123</v>
      </c>
      <c r="I2197" s="1" t="s">
        <v>124</v>
      </c>
      <c r="J2197" s="1" t="s">
        <v>132</v>
      </c>
      <c r="K2197" s="1" t="s">
        <v>133</v>
      </c>
    </row>
    <row r="2198" spans="1:11" x14ac:dyDescent="0.25">
      <c r="A2198" s="1" t="s">
        <v>184</v>
      </c>
      <c r="B2198" s="1">
        <v>83769.117800000007</v>
      </c>
      <c r="C2198" s="1" t="s">
        <v>146</v>
      </c>
      <c r="D2198" s="1" t="s">
        <v>131</v>
      </c>
      <c r="E2198" s="1" t="s">
        <v>121</v>
      </c>
      <c r="F2198" s="1" t="s">
        <v>52</v>
      </c>
      <c r="G2198" s="1" t="s">
        <v>122</v>
      </c>
      <c r="H2198" s="1" t="s">
        <v>123</v>
      </c>
      <c r="I2198" s="1" t="s">
        <v>124</v>
      </c>
      <c r="J2198" s="1" t="s">
        <v>132</v>
      </c>
      <c r="K2198" s="1" t="s">
        <v>133</v>
      </c>
    </row>
    <row r="2199" spans="1:11" x14ac:dyDescent="0.25">
      <c r="A2199" s="1" t="s">
        <v>181</v>
      </c>
      <c r="B2199" s="1">
        <v>84322.818599999999</v>
      </c>
      <c r="C2199" s="1" t="s">
        <v>155</v>
      </c>
      <c r="D2199" s="1" t="s">
        <v>142</v>
      </c>
      <c r="E2199" s="1" t="s">
        <v>121</v>
      </c>
      <c r="F2199" s="1" t="s">
        <v>45</v>
      </c>
      <c r="G2199" s="1" t="s">
        <v>122</v>
      </c>
      <c r="H2199" s="1" t="s">
        <v>123</v>
      </c>
      <c r="I2199" s="1" t="s">
        <v>124</v>
      </c>
      <c r="J2199" s="1" t="s">
        <v>132</v>
      </c>
      <c r="K2199" s="1" t="s">
        <v>133</v>
      </c>
    </row>
    <row r="2200" spans="1:11" x14ac:dyDescent="0.25">
      <c r="A2200" s="1" t="s">
        <v>183</v>
      </c>
      <c r="B2200" s="1">
        <v>84490.156199999998</v>
      </c>
      <c r="C2200" s="1" t="s">
        <v>180</v>
      </c>
      <c r="D2200" s="1" t="s">
        <v>142</v>
      </c>
      <c r="E2200" s="1" t="s">
        <v>121</v>
      </c>
      <c r="F2200" s="1" t="s">
        <v>45</v>
      </c>
      <c r="G2200" s="1" t="s">
        <v>122</v>
      </c>
      <c r="H2200" s="1" t="s">
        <v>123</v>
      </c>
      <c r="I2200" s="1" t="s">
        <v>124</v>
      </c>
      <c r="J2200" s="1" t="s">
        <v>132</v>
      </c>
      <c r="K2200" s="1" t="s">
        <v>133</v>
      </c>
    </row>
    <row r="2201" spans="1:11" x14ac:dyDescent="0.25">
      <c r="A2201" s="1" t="s">
        <v>183</v>
      </c>
      <c r="B2201" s="1">
        <v>84490.156199999998</v>
      </c>
      <c r="C2201" s="1" t="s">
        <v>136</v>
      </c>
      <c r="D2201" s="1" t="s">
        <v>142</v>
      </c>
      <c r="E2201" s="1" t="s">
        <v>121</v>
      </c>
      <c r="F2201" s="1" t="s">
        <v>45</v>
      </c>
      <c r="G2201" s="1" t="s">
        <v>122</v>
      </c>
      <c r="H2201" s="1" t="s">
        <v>123</v>
      </c>
      <c r="I2201" s="1" t="s">
        <v>124</v>
      </c>
      <c r="J2201" s="1" t="s">
        <v>132</v>
      </c>
      <c r="K2201" s="1" t="s">
        <v>133</v>
      </c>
    </row>
    <row r="2202" spans="1:11" x14ac:dyDescent="0.25">
      <c r="A2202" s="1" t="s">
        <v>183</v>
      </c>
      <c r="B2202" s="1">
        <v>84491.514599999995</v>
      </c>
      <c r="C2202" s="1" t="s">
        <v>165</v>
      </c>
      <c r="D2202" s="1" t="s">
        <v>142</v>
      </c>
      <c r="E2202" s="1" t="s">
        <v>121</v>
      </c>
      <c r="F2202" s="1" t="s">
        <v>45</v>
      </c>
      <c r="G2202" s="1" t="s">
        <v>122</v>
      </c>
      <c r="H2202" s="1" t="s">
        <v>123</v>
      </c>
      <c r="I2202" s="1" t="s">
        <v>124</v>
      </c>
      <c r="J2202" s="1" t="s">
        <v>132</v>
      </c>
      <c r="K2202" s="1" t="s">
        <v>133</v>
      </c>
    </row>
    <row r="2203" spans="1:11" x14ac:dyDescent="0.25">
      <c r="A2203" s="1" t="s">
        <v>193</v>
      </c>
      <c r="B2203" s="1">
        <v>84550.419800000003</v>
      </c>
      <c r="C2203" s="1" t="s">
        <v>144</v>
      </c>
      <c r="D2203" s="1" t="s">
        <v>142</v>
      </c>
      <c r="E2203" s="1" t="s">
        <v>121</v>
      </c>
      <c r="F2203" s="1" t="s">
        <v>45</v>
      </c>
      <c r="G2203" s="1" t="s">
        <v>122</v>
      </c>
      <c r="H2203" s="1" t="s">
        <v>123</v>
      </c>
      <c r="I2203" s="1" t="s">
        <v>124</v>
      </c>
      <c r="J2203" s="1" t="s">
        <v>132</v>
      </c>
      <c r="K2203" s="1" t="s">
        <v>133</v>
      </c>
    </row>
    <row r="2204" spans="1:11" x14ac:dyDescent="0.25">
      <c r="A2204" s="1" t="s">
        <v>187</v>
      </c>
      <c r="B2204" s="1">
        <v>84578.817999999999</v>
      </c>
      <c r="C2204" s="1" t="s">
        <v>157</v>
      </c>
      <c r="D2204" s="1" t="s">
        <v>131</v>
      </c>
      <c r="E2204" s="1" t="s">
        <v>121</v>
      </c>
      <c r="F2204" s="1" t="s">
        <v>52</v>
      </c>
      <c r="G2204" s="1" t="s">
        <v>122</v>
      </c>
      <c r="H2204" s="1" t="s">
        <v>123</v>
      </c>
      <c r="I2204" s="1" t="s">
        <v>124</v>
      </c>
      <c r="J2204" s="1" t="s">
        <v>132</v>
      </c>
      <c r="K2204" s="1" t="s">
        <v>133</v>
      </c>
    </row>
    <row r="2205" spans="1:11" x14ac:dyDescent="0.25">
      <c r="A2205" s="1" t="s">
        <v>184</v>
      </c>
      <c r="B2205" s="1">
        <v>84678.210099999997</v>
      </c>
      <c r="C2205" s="1" t="s">
        <v>147</v>
      </c>
      <c r="D2205" s="1" t="s">
        <v>142</v>
      </c>
      <c r="E2205" s="1" t="s">
        <v>121</v>
      </c>
      <c r="F2205" s="1" t="s">
        <v>45</v>
      </c>
      <c r="G2205" s="1" t="s">
        <v>122</v>
      </c>
      <c r="H2205" s="1" t="s">
        <v>123</v>
      </c>
      <c r="I2205" s="1" t="s">
        <v>124</v>
      </c>
      <c r="J2205" s="1" t="s">
        <v>132</v>
      </c>
      <c r="K2205" s="1" t="s">
        <v>133</v>
      </c>
    </row>
    <row r="2206" spans="1:11" x14ac:dyDescent="0.25">
      <c r="A2206" s="1" t="s">
        <v>183</v>
      </c>
      <c r="B2206" s="1">
        <v>85195.191699999996</v>
      </c>
      <c r="C2206" s="1" t="s">
        <v>153</v>
      </c>
      <c r="D2206" s="1" t="s">
        <v>142</v>
      </c>
      <c r="E2206" s="1" t="s">
        <v>121</v>
      </c>
      <c r="F2206" s="1" t="s">
        <v>45</v>
      </c>
      <c r="G2206" s="1" t="s">
        <v>122</v>
      </c>
      <c r="H2206" s="1" t="s">
        <v>123</v>
      </c>
      <c r="I2206" s="1" t="s">
        <v>124</v>
      </c>
      <c r="J2206" s="1" t="s">
        <v>132</v>
      </c>
      <c r="K2206" s="1" t="s">
        <v>133</v>
      </c>
    </row>
    <row r="2207" spans="1:11" x14ac:dyDescent="0.25">
      <c r="A2207" s="1" t="s">
        <v>183</v>
      </c>
      <c r="B2207" s="1">
        <v>85515.785900000003</v>
      </c>
      <c r="C2207" s="1" t="s">
        <v>171</v>
      </c>
      <c r="D2207" s="1" t="s">
        <v>138</v>
      </c>
      <c r="E2207" s="1" t="s">
        <v>121</v>
      </c>
      <c r="F2207" s="1" t="s">
        <v>87</v>
      </c>
      <c r="G2207" s="1" t="s">
        <v>122</v>
      </c>
      <c r="H2207" s="1" t="s">
        <v>123</v>
      </c>
      <c r="I2207" s="1" t="s">
        <v>124</v>
      </c>
      <c r="J2207" s="1" t="s">
        <v>132</v>
      </c>
      <c r="K2207" s="1" t="s">
        <v>133</v>
      </c>
    </row>
    <row r="2208" spans="1:11" x14ac:dyDescent="0.25">
      <c r="A2208" s="1" t="s">
        <v>183</v>
      </c>
      <c r="B2208" s="1">
        <v>85515.785900000003</v>
      </c>
      <c r="C2208" s="1" t="s">
        <v>158</v>
      </c>
      <c r="D2208" s="1" t="s">
        <v>138</v>
      </c>
      <c r="E2208" s="1" t="s">
        <v>121</v>
      </c>
      <c r="F2208" s="1" t="s">
        <v>87</v>
      </c>
      <c r="G2208" s="1" t="s">
        <v>122</v>
      </c>
      <c r="H2208" s="1" t="s">
        <v>123</v>
      </c>
      <c r="I2208" s="1" t="s">
        <v>124</v>
      </c>
      <c r="J2208" s="1" t="s">
        <v>132</v>
      </c>
      <c r="K2208" s="1" t="s">
        <v>133</v>
      </c>
    </row>
    <row r="2209" spans="1:11" x14ac:dyDescent="0.25">
      <c r="A2209" s="1" t="s">
        <v>181</v>
      </c>
      <c r="B2209" s="1">
        <v>85866.144700000004</v>
      </c>
      <c r="C2209" s="1" t="s">
        <v>156</v>
      </c>
      <c r="D2209" s="1" t="s">
        <v>138</v>
      </c>
      <c r="E2209" s="1" t="s">
        <v>121</v>
      </c>
      <c r="F2209" s="1" t="s">
        <v>87</v>
      </c>
      <c r="G2209" s="1" t="s">
        <v>122</v>
      </c>
      <c r="H2209" s="1" t="s">
        <v>123</v>
      </c>
      <c r="I2209" s="1" t="s">
        <v>124</v>
      </c>
      <c r="J2209" s="1" t="s">
        <v>132</v>
      </c>
      <c r="K2209" s="1" t="s">
        <v>133</v>
      </c>
    </row>
    <row r="2210" spans="1:11" x14ac:dyDescent="0.25">
      <c r="A2210" s="1" t="s">
        <v>181</v>
      </c>
      <c r="B2210" s="1">
        <v>85866.144700000004</v>
      </c>
      <c r="C2210" s="1" t="s">
        <v>144</v>
      </c>
      <c r="D2210" s="1" t="s">
        <v>138</v>
      </c>
      <c r="E2210" s="1" t="s">
        <v>121</v>
      </c>
      <c r="F2210" s="1" t="s">
        <v>87</v>
      </c>
      <c r="G2210" s="1" t="s">
        <v>122</v>
      </c>
      <c r="H2210" s="1" t="s">
        <v>123</v>
      </c>
      <c r="I2210" s="1" t="s">
        <v>124</v>
      </c>
      <c r="J2210" s="1" t="s">
        <v>132</v>
      </c>
      <c r="K2210" s="1" t="s">
        <v>133</v>
      </c>
    </row>
    <row r="2211" spans="1:11" x14ac:dyDescent="0.25">
      <c r="A2211" s="1" t="s">
        <v>181</v>
      </c>
      <c r="B2211" s="1">
        <v>85866.144700000004</v>
      </c>
      <c r="C2211" s="1" t="s">
        <v>140</v>
      </c>
      <c r="D2211" s="1" t="s">
        <v>138</v>
      </c>
      <c r="E2211" s="1" t="s">
        <v>121</v>
      </c>
      <c r="F2211" s="1" t="s">
        <v>87</v>
      </c>
      <c r="G2211" s="1" t="s">
        <v>122</v>
      </c>
      <c r="H2211" s="1" t="s">
        <v>123</v>
      </c>
      <c r="I2211" s="1" t="s">
        <v>124</v>
      </c>
      <c r="J2211" s="1" t="s">
        <v>132</v>
      </c>
      <c r="K2211" s="1" t="s">
        <v>133</v>
      </c>
    </row>
    <row r="2212" spans="1:11" x14ac:dyDescent="0.25">
      <c r="A2212" s="1" t="s">
        <v>181</v>
      </c>
      <c r="B2212" s="1">
        <v>85891.741299999994</v>
      </c>
      <c r="C2212" s="1" t="s">
        <v>143</v>
      </c>
      <c r="D2212" s="1" t="s">
        <v>138</v>
      </c>
      <c r="E2212" s="1" t="s">
        <v>121</v>
      </c>
      <c r="F2212" s="1" t="s">
        <v>87</v>
      </c>
      <c r="G2212" s="1" t="s">
        <v>122</v>
      </c>
      <c r="H2212" s="1" t="s">
        <v>123</v>
      </c>
      <c r="I2212" s="1" t="s">
        <v>124</v>
      </c>
      <c r="J2212" s="1" t="s">
        <v>132</v>
      </c>
      <c r="K2212" s="1" t="s">
        <v>133</v>
      </c>
    </row>
    <row r="2213" spans="1:11" x14ac:dyDescent="0.25">
      <c r="A2213" s="1" t="s">
        <v>188</v>
      </c>
      <c r="B2213" s="1">
        <v>85994.086299999995</v>
      </c>
      <c r="C2213" s="1" t="s">
        <v>144</v>
      </c>
      <c r="D2213" s="1" t="s">
        <v>142</v>
      </c>
      <c r="E2213" s="1" t="s">
        <v>121</v>
      </c>
      <c r="F2213" s="1" t="s">
        <v>45</v>
      </c>
      <c r="G2213" s="1" t="s">
        <v>122</v>
      </c>
      <c r="H2213" s="1" t="s">
        <v>123</v>
      </c>
      <c r="I2213" s="1" t="s">
        <v>124</v>
      </c>
      <c r="J2213" s="1" t="s">
        <v>132</v>
      </c>
      <c r="K2213" s="1" t="s">
        <v>134</v>
      </c>
    </row>
    <row r="2214" spans="1:11" x14ac:dyDescent="0.25">
      <c r="A2214" s="1" t="s">
        <v>181</v>
      </c>
      <c r="B2214" s="1">
        <v>85997.139200000005</v>
      </c>
      <c r="C2214" s="1" t="s">
        <v>145</v>
      </c>
      <c r="D2214" s="1" t="s">
        <v>138</v>
      </c>
      <c r="E2214" s="1" t="s">
        <v>121</v>
      </c>
      <c r="F2214" s="1" t="s">
        <v>87</v>
      </c>
      <c r="G2214" s="1" t="s">
        <v>122</v>
      </c>
      <c r="H2214" s="1" t="s">
        <v>123</v>
      </c>
      <c r="I2214" s="1" t="s">
        <v>124</v>
      </c>
      <c r="J2214" s="1" t="s">
        <v>132</v>
      </c>
      <c r="K2214" s="1" t="s">
        <v>133</v>
      </c>
    </row>
    <row r="2215" spans="1:11" x14ac:dyDescent="0.25">
      <c r="A2215" s="1" t="s">
        <v>181</v>
      </c>
      <c r="B2215" s="1">
        <v>86043.815400000007</v>
      </c>
      <c r="C2215" s="1" t="s">
        <v>176</v>
      </c>
      <c r="D2215" s="1" t="s">
        <v>142</v>
      </c>
      <c r="E2215" s="1" t="s">
        <v>121</v>
      </c>
      <c r="F2215" s="1" t="s">
        <v>45</v>
      </c>
      <c r="G2215" s="1" t="s">
        <v>122</v>
      </c>
      <c r="H2215" s="1" t="s">
        <v>123</v>
      </c>
      <c r="I2215" s="1" t="s">
        <v>124</v>
      </c>
      <c r="J2215" s="1" t="s">
        <v>132</v>
      </c>
      <c r="K2215" s="1" t="s">
        <v>133</v>
      </c>
    </row>
    <row r="2216" spans="1:11" x14ac:dyDescent="0.25">
      <c r="A2216" s="1" t="s">
        <v>184</v>
      </c>
      <c r="B2216" s="1">
        <v>86062.489700000006</v>
      </c>
      <c r="C2216" s="1" t="s">
        <v>130</v>
      </c>
      <c r="D2216" s="1" t="s">
        <v>131</v>
      </c>
      <c r="E2216" s="1" t="s">
        <v>121</v>
      </c>
      <c r="F2216" s="1" t="s">
        <v>52</v>
      </c>
      <c r="G2216" s="1" t="s">
        <v>122</v>
      </c>
      <c r="H2216" s="1" t="s">
        <v>123</v>
      </c>
      <c r="I2216" s="1" t="s">
        <v>124</v>
      </c>
      <c r="J2216" s="1" t="s">
        <v>132</v>
      </c>
      <c r="K2216" s="1" t="s">
        <v>133</v>
      </c>
    </row>
    <row r="2217" spans="1:11" x14ac:dyDescent="0.25">
      <c r="A2217" s="1" t="s">
        <v>184</v>
      </c>
      <c r="B2217" s="1">
        <v>86076.543300000005</v>
      </c>
      <c r="C2217" s="1" t="s">
        <v>164</v>
      </c>
      <c r="D2217" s="1" t="s">
        <v>131</v>
      </c>
      <c r="E2217" s="1" t="s">
        <v>121</v>
      </c>
      <c r="F2217" s="1" t="s">
        <v>52</v>
      </c>
      <c r="G2217" s="1" t="s">
        <v>122</v>
      </c>
      <c r="H2217" s="1" t="s">
        <v>123</v>
      </c>
      <c r="I2217" s="1" t="s">
        <v>124</v>
      </c>
      <c r="J2217" s="1" t="s">
        <v>132</v>
      </c>
      <c r="K2217" s="1" t="s">
        <v>133</v>
      </c>
    </row>
    <row r="2218" spans="1:11" x14ac:dyDescent="0.25">
      <c r="A2218" s="1" t="s">
        <v>181</v>
      </c>
      <c r="B2218" s="1">
        <v>86260.633900000001</v>
      </c>
      <c r="C2218" s="1" t="s">
        <v>158</v>
      </c>
      <c r="D2218" s="1" t="s">
        <v>142</v>
      </c>
      <c r="E2218" s="1" t="s">
        <v>121</v>
      </c>
      <c r="F2218" s="1" t="s">
        <v>45</v>
      </c>
      <c r="G2218" s="1" t="s">
        <v>122</v>
      </c>
      <c r="H2218" s="1" t="s">
        <v>123</v>
      </c>
      <c r="I2218" s="1" t="s">
        <v>124</v>
      </c>
      <c r="J2218" s="1" t="s">
        <v>132</v>
      </c>
      <c r="K2218" s="1" t="s">
        <v>133</v>
      </c>
    </row>
    <row r="2219" spans="1:11" x14ac:dyDescent="0.25">
      <c r="A2219" s="1" t="s">
        <v>181</v>
      </c>
      <c r="B2219" s="1">
        <v>86260.633900000001</v>
      </c>
      <c r="C2219" s="1" t="s">
        <v>119</v>
      </c>
      <c r="D2219" s="1" t="s">
        <v>142</v>
      </c>
      <c r="E2219" s="1" t="s">
        <v>121</v>
      </c>
      <c r="F2219" s="1" t="s">
        <v>45</v>
      </c>
      <c r="G2219" s="1" t="s">
        <v>122</v>
      </c>
      <c r="H2219" s="1" t="s">
        <v>123</v>
      </c>
      <c r="I2219" s="1" t="s">
        <v>124</v>
      </c>
      <c r="J2219" s="1" t="s">
        <v>132</v>
      </c>
      <c r="K2219" s="1" t="s">
        <v>133</v>
      </c>
    </row>
    <row r="2220" spans="1:11" x14ac:dyDescent="0.25">
      <c r="A2220" s="1" t="s">
        <v>184</v>
      </c>
      <c r="B2220" s="1">
        <v>86630.782099999997</v>
      </c>
      <c r="C2220" s="1" t="s">
        <v>136</v>
      </c>
      <c r="D2220" s="1" t="s">
        <v>131</v>
      </c>
      <c r="E2220" s="1" t="s">
        <v>121</v>
      </c>
      <c r="F2220" s="1" t="s">
        <v>52</v>
      </c>
      <c r="G2220" s="1" t="s">
        <v>122</v>
      </c>
      <c r="H2220" s="1" t="s">
        <v>123</v>
      </c>
      <c r="I2220" s="1" t="s">
        <v>124</v>
      </c>
      <c r="J2220" s="1" t="s">
        <v>132</v>
      </c>
      <c r="K2220" s="1" t="s">
        <v>133</v>
      </c>
    </row>
    <row r="2221" spans="1:11" x14ac:dyDescent="0.25">
      <c r="A2221" s="1" t="s">
        <v>184</v>
      </c>
      <c r="B2221" s="1">
        <v>86630.782099999997</v>
      </c>
      <c r="C2221" s="1" t="s">
        <v>165</v>
      </c>
      <c r="D2221" s="1" t="s">
        <v>131</v>
      </c>
      <c r="E2221" s="1" t="s">
        <v>121</v>
      </c>
      <c r="F2221" s="1" t="s">
        <v>52</v>
      </c>
      <c r="G2221" s="1" t="s">
        <v>122</v>
      </c>
      <c r="H2221" s="1" t="s">
        <v>123</v>
      </c>
      <c r="I2221" s="1" t="s">
        <v>124</v>
      </c>
      <c r="J2221" s="1" t="s">
        <v>132</v>
      </c>
      <c r="K2221" s="1" t="s">
        <v>133</v>
      </c>
    </row>
    <row r="2222" spans="1:11" x14ac:dyDescent="0.25">
      <c r="A2222" s="1" t="s">
        <v>187</v>
      </c>
      <c r="B2222" s="1">
        <v>86824.515100000004</v>
      </c>
      <c r="C2222" s="1" t="s">
        <v>155</v>
      </c>
      <c r="D2222" s="1" t="s">
        <v>131</v>
      </c>
      <c r="E2222" s="1" t="s">
        <v>121</v>
      </c>
      <c r="F2222" s="1" t="s">
        <v>52</v>
      </c>
      <c r="G2222" s="1" t="s">
        <v>122</v>
      </c>
      <c r="H2222" s="1" t="s">
        <v>123</v>
      </c>
      <c r="I2222" s="1" t="s">
        <v>124</v>
      </c>
      <c r="J2222" s="1" t="s">
        <v>132</v>
      </c>
      <c r="K2222" s="1" t="s">
        <v>133</v>
      </c>
    </row>
    <row r="2223" spans="1:11" x14ac:dyDescent="0.25">
      <c r="A2223" s="1" t="s">
        <v>187</v>
      </c>
      <c r="B2223" s="1">
        <v>86850.924299999999</v>
      </c>
      <c r="C2223" s="1" t="s">
        <v>146</v>
      </c>
      <c r="D2223" s="1" t="s">
        <v>131</v>
      </c>
      <c r="E2223" s="1" t="s">
        <v>121</v>
      </c>
      <c r="F2223" s="1" t="s">
        <v>52</v>
      </c>
      <c r="G2223" s="1" t="s">
        <v>122</v>
      </c>
      <c r="H2223" s="1" t="s">
        <v>123</v>
      </c>
      <c r="I2223" s="1" t="s">
        <v>124</v>
      </c>
      <c r="J2223" s="1" t="s">
        <v>132</v>
      </c>
      <c r="K2223" s="1" t="s">
        <v>133</v>
      </c>
    </row>
    <row r="2224" spans="1:11" x14ac:dyDescent="0.25">
      <c r="A2224" s="1" t="s">
        <v>184</v>
      </c>
      <c r="B2224" s="1">
        <v>87425.688899999994</v>
      </c>
      <c r="C2224" s="1" t="s">
        <v>161</v>
      </c>
      <c r="D2224" s="1" t="s">
        <v>131</v>
      </c>
      <c r="E2224" s="1" t="s">
        <v>121</v>
      </c>
      <c r="F2224" s="1" t="s">
        <v>52</v>
      </c>
      <c r="G2224" s="1" t="s">
        <v>122</v>
      </c>
      <c r="H2224" s="1" t="s">
        <v>123</v>
      </c>
      <c r="I2224" s="1" t="s">
        <v>124</v>
      </c>
      <c r="J2224" s="1" t="s">
        <v>132</v>
      </c>
      <c r="K2224" s="1" t="s">
        <v>133</v>
      </c>
    </row>
    <row r="2225" spans="1:11" x14ac:dyDescent="0.25">
      <c r="A2225" s="1" t="s">
        <v>183</v>
      </c>
      <c r="B2225" s="1">
        <v>87539.876399999994</v>
      </c>
      <c r="C2225" s="1" t="s">
        <v>157</v>
      </c>
      <c r="D2225" s="1" t="s">
        <v>138</v>
      </c>
      <c r="E2225" s="1" t="s">
        <v>121</v>
      </c>
      <c r="F2225" s="1" t="s">
        <v>87</v>
      </c>
      <c r="G2225" s="1" t="s">
        <v>122</v>
      </c>
      <c r="H2225" s="1" t="s">
        <v>123</v>
      </c>
      <c r="I2225" s="1" t="s">
        <v>124</v>
      </c>
      <c r="J2225" s="1" t="s">
        <v>132</v>
      </c>
      <c r="K2225" s="1" t="s">
        <v>133</v>
      </c>
    </row>
    <row r="2226" spans="1:11" x14ac:dyDescent="0.25">
      <c r="A2226" s="1" t="s">
        <v>187</v>
      </c>
      <c r="B2226" s="1">
        <v>87793.4614</v>
      </c>
      <c r="C2226" s="1" t="s">
        <v>147</v>
      </c>
      <c r="D2226" s="1" t="s">
        <v>142</v>
      </c>
      <c r="E2226" s="1" t="s">
        <v>121</v>
      </c>
      <c r="F2226" s="1" t="s">
        <v>45</v>
      </c>
      <c r="G2226" s="1" t="s">
        <v>122</v>
      </c>
      <c r="H2226" s="1" t="s">
        <v>123</v>
      </c>
      <c r="I2226" s="1" t="s">
        <v>124</v>
      </c>
      <c r="J2226" s="1" t="s">
        <v>132</v>
      </c>
      <c r="K2226" s="1" t="s">
        <v>133</v>
      </c>
    </row>
    <row r="2227" spans="1:11" x14ac:dyDescent="0.25">
      <c r="A2227" s="1" t="s">
        <v>183</v>
      </c>
      <c r="B2227" s="1">
        <v>88060.162800000006</v>
      </c>
      <c r="C2227" s="1" t="s">
        <v>177</v>
      </c>
      <c r="D2227" s="1" t="s">
        <v>142</v>
      </c>
      <c r="E2227" s="1" t="s">
        <v>121</v>
      </c>
      <c r="F2227" s="1" t="s">
        <v>45</v>
      </c>
      <c r="G2227" s="1" t="s">
        <v>122</v>
      </c>
      <c r="H2227" s="1" t="s">
        <v>123</v>
      </c>
      <c r="I2227" s="1" t="s">
        <v>124</v>
      </c>
      <c r="J2227" s="1" t="s">
        <v>132</v>
      </c>
      <c r="K2227" s="1" t="s">
        <v>133</v>
      </c>
    </row>
    <row r="2228" spans="1:11" x14ac:dyDescent="0.25">
      <c r="A2228" s="1" t="s">
        <v>181</v>
      </c>
      <c r="B2228" s="1">
        <v>88189.414999999994</v>
      </c>
      <c r="C2228" s="1" t="s">
        <v>157</v>
      </c>
      <c r="D2228" s="1" t="s">
        <v>142</v>
      </c>
      <c r="E2228" s="1" t="s">
        <v>121</v>
      </c>
      <c r="F2228" s="1" t="s">
        <v>45</v>
      </c>
      <c r="G2228" s="1" t="s">
        <v>122</v>
      </c>
      <c r="H2228" s="1" t="s">
        <v>123</v>
      </c>
      <c r="I2228" s="1" t="s">
        <v>124</v>
      </c>
      <c r="J2228" s="1" t="s">
        <v>132</v>
      </c>
      <c r="K2228" s="1" t="s">
        <v>133</v>
      </c>
    </row>
    <row r="2229" spans="1:11" x14ac:dyDescent="0.25">
      <c r="A2229" s="1" t="s">
        <v>193</v>
      </c>
      <c r="B2229" s="1">
        <v>88693.241999999998</v>
      </c>
      <c r="C2229" s="1" t="s">
        <v>149</v>
      </c>
      <c r="D2229" s="1" t="s">
        <v>142</v>
      </c>
      <c r="E2229" s="1" t="s">
        <v>121</v>
      </c>
      <c r="F2229" s="1" t="s">
        <v>45</v>
      </c>
      <c r="G2229" s="1" t="s">
        <v>122</v>
      </c>
      <c r="H2229" s="1" t="s">
        <v>123</v>
      </c>
      <c r="I2229" s="1" t="s">
        <v>124</v>
      </c>
      <c r="J2229" s="1" t="s">
        <v>132</v>
      </c>
      <c r="K2229" s="1" t="s">
        <v>133</v>
      </c>
    </row>
    <row r="2230" spans="1:11" x14ac:dyDescent="0.25">
      <c r="A2230" s="1" t="s">
        <v>187</v>
      </c>
      <c r="B2230" s="1">
        <v>89228.667700000005</v>
      </c>
      <c r="C2230" s="1" t="s">
        <v>130</v>
      </c>
      <c r="D2230" s="1" t="s">
        <v>131</v>
      </c>
      <c r="E2230" s="1" t="s">
        <v>121</v>
      </c>
      <c r="F2230" s="1" t="s">
        <v>52</v>
      </c>
      <c r="G2230" s="1" t="s">
        <v>122</v>
      </c>
      <c r="H2230" s="1" t="s">
        <v>123</v>
      </c>
      <c r="I2230" s="1" t="s">
        <v>124</v>
      </c>
      <c r="J2230" s="1" t="s">
        <v>132</v>
      </c>
      <c r="K2230" s="1" t="s">
        <v>133</v>
      </c>
    </row>
    <row r="2231" spans="1:11" x14ac:dyDescent="0.25">
      <c r="A2231" s="1" t="s">
        <v>187</v>
      </c>
      <c r="B2231" s="1">
        <v>89243.238299999997</v>
      </c>
      <c r="C2231" s="1" t="s">
        <v>164</v>
      </c>
      <c r="D2231" s="1" t="s">
        <v>131</v>
      </c>
      <c r="E2231" s="1" t="s">
        <v>121</v>
      </c>
      <c r="F2231" s="1" t="s">
        <v>52</v>
      </c>
      <c r="G2231" s="1" t="s">
        <v>122</v>
      </c>
      <c r="H2231" s="1" t="s">
        <v>123</v>
      </c>
      <c r="I2231" s="1" t="s">
        <v>124</v>
      </c>
      <c r="J2231" s="1" t="s">
        <v>132</v>
      </c>
      <c r="K2231" s="1" t="s">
        <v>133</v>
      </c>
    </row>
    <row r="2232" spans="1:11" x14ac:dyDescent="0.25">
      <c r="A2232" s="1" t="s">
        <v>187</v>
      </c>
      <c r="B2232" s="1">
        <v>89817.867199999993</v>
      </c>
      <c r="C2232" s="1" t="s">
        <v>136</v>
      </c>
      <c r="D2232" s="1" t="s">
        <v>131</v>
      </c>
      <c r="E2232" s="1" t="s">
        <v>121</v>
      </c>
      <c r="F2232" s="1" t="s">
        <v>52</v>
      </c>
      <c r="G2232" s="1" t="s">
        <v>122</v>
      </c>
      <c r="H2232" s="1" t="s">
        <v>123</v>
      </c>
      <c r="I2232" s="1" t="s">
        <v>124</v>
      </c>
      <c r="J2232" s="1" t="s">
        <v>132</v>
      </c>
      <c r="K2232" s="1" t="s">
        <v>133</v>
      </c>
    </row>
    <row r="2233" spans="1:11" x14ac:dyDescent="0.25">
      <c r="A2233" s="1" t="s">
        <v>187</v>
      </c>
      <c r="B2233" s="1">
        <v>89817.867199999993</v>
      </c>
      <c r="C2233" s="1" t="s">
        <v>165</v>
      </c>
      <c r="D2233" s="1" t="s">
        <v>131</v>
      </c>
      <c r="E2233" s="1" t="s">
        <v>121</v>
      </c>
      <c r="F2233" s="1" t="s">
        <v>52</v>
      </c>
      <c r="G2233" s="1" t="s">
        <v>122</v>
      </c>
      <c r="H2233" s="1" t="s">
        <v>123</v>
      </c>
      <c r="I2233" s="1" t="s">
        <v>124</v>
      </c>
      <c r="J2233" s="1" t="s">
        <v>132</v>
      </c>
      <c r="K2233" s="1" t="s">
        <v>133</v>
      </c>
    </row>
    <row r="2234" spans="1:11" x14ac:dyDescent="0.25">
      <c r="A2234" s="1" t="s">
        <v>183</v>
      </c>
      <c r="B2234" s="1">
        <v>89892.711800000005</v>
      </c>
      <c r="C2234" s="1" t="s">
        <v>155</v>
      </c>
      <c r="D2234" s="1" t="s">
        <v>138</v>
      </c>
      <c r="E2234" s="1" t="s">
        <v>121</v>
      </c>
      <c r="F2234" s="1" t="s">
        <v>87</v>
      </c>
      <c r="G2234" s="1" t="s">
        <v>122</v>
      </c>
      <c r="H2234" s="1" t="s">
        <v>123</v>
      </c>
      <c r="I2234" s="1" t="s">
        <v>124</v>
      </c>
      <c r="J2234" s="1" t="s">
        <v>132</v>
      </c>
      <c r="K2234" s="1" t="s">
        <v>133</v>
      </c>
    </row>
    <row r="2235" spans="1:11" x14ac:dyDescent="0.25">
      <c r="A2235" s="1" t="s">
        <v>183</v>
      </c>
      <c r="B2235" s="1">
        <v>90190.212400000004</v>
      </c>
      <c r="C2235" s="1" t="s">
        <v>146</v>
      </c>
      <c r="D2235" s="1" t="s">
        <v>138</v>
      </c>
      <c r="E2235" s="1" t="s">
        <v>121</v>
      </c>
      <c r="F2235" s="1" t="s">
        <v>87</v>
      </c>
      <c r="G2235" s="1" t="s">
        <v>122</v>
      </c>
      <c r="H2235" s="1" t="s">
        <v>123</v>
      </c>
      <c r="I2235" s="1" t="s">
        <v>124</v>
      </c>
      <c r="J2235" s="1" t="s">
        <v>132</v>
      </c>
      <c r="K2235" s="1" t="s">
        <v>133</v>
      </c>
    </row>
    <row r="2236" spans="1:11" x14ac:dyDescent="0.25">
      <c r="A2236" s="1" t="s">
        <v>188</v>
      </c>
      <c r="B2236" s="1">
        <v>90553.124400000001</v>
      </c>
      <c r="C2236" s="1" t="s">
        <v>149</v>
      </c>
      <c r="D2236" s="1" t="s">
        <v>142</v>
      </c>
      <c r="E2236" s="1" t="s">
        <v>121</v>
      </c>
      <c r="F2236" s="1" t="s">
        <v>45</v>
      </c>
      <c r="G2236" s="1" t="s">
        <v>122</v>
      </c>
      <c r="H2236" s="1" t="s">
        <v>123</v>
      </c>
      <c r="I2236" s="1" t="s">
        <v>124</v>
      </c>
      <c r="J2236" s="1" t="s">
        <v>132</v>
      </c>
      <c r="K2236" s="1" t="s">
        <v>134</v>
      </c>
    </row>
    <row r="2237" spans="1:11" x14ac:dyDescent="0.25">
      <c r="A2237" s="1" t="s">
        <v>187</v>
      </c>
      <c r="B2237" s="1">
        <v>90642.017999999996</v>
      </c>
      <c r="C2237" s="1" t="s">
        <v>161</v>
      </c>
      <c r="D2237" s="1" t="s">
        <v>131</v>
      </c>
      <c r="E2237" s="1" t="s">
        <v>121</v>
      </c>
      <c r="F2237" s="1" t="s">
        <v>52</v>
      </c>
      <c r="G2237" s="1" t="s">
        <v>122</v>
      </c>
      <c r="H2237" s="1" t="s">
        <v>123</v>
      </c>
      <c r="I2237" s="1" t="s">
        <v>124</v>
      </c>
      <c r="J2237" s="1" t="s">
        <v>132</v>
      </c>
      <c r="K2237" s="1" t="s">
        <v>133</v>
      </c>
    </row>
    <row r="2238" spans="1:11" x14ac:dyDescent="0.25">
      <c r="A2238" s="1" t="s">
        <v>118</v>
      </c>
      <c r="B2238" s="1">
        <v>90646</v>
      </c>
      <c r="C2238" s="1" t="s">
        <v>119</v>
      </c>
      <c r="D2238" s="1" t="s">
        <v>131</v>
      </c>
      <c r="E2238" s="1" t="s">
        <v>121</v>
      </c>
      <c r="F2238" s="1" t="s">
        <v>52</v>
      </c>
      <c r="G2238" s="1" t="s">
        <v>122</v>
      </c>
      <c r="H2238" s="1" t="s">
        <v>123</v>
      </c>
      <c r="I2238" s="1" t="s">
        <v>124</v>
      </c>
      <c r="J2238" s="1" t="s">
        <v>132</v>
      </c>
      <c r="K2238" s="1" t="s">
        <v>133</v>
      </c>
    </row>
    <row r="2239" spans="1:11" x14ac:dyDescent="0.25">
      <c r="A2239" s="1" t="s">
        <v>181</v>
      </c>
      <c r="B2239" s="1">
        <v>90746.066399999996</v>
      </c>
      <c r="C2239" s="1" t="s">
        <v>172</v>
      </c>
      <c r="D2239" s="1" t="s">
        <v>142</v>
      </c>
      <c r="E2239" s="1" t="s">
        <v>121</v>
      </c>
      <c r="F2239" s="1" t="s">
        <v>45</v>
      </c>
      <c r="G2239" s="1" t="s">
        <v>122</v>
      </c>
      <c r="H2239" s="1" t="s">
        <v>123</v>
      </c>
      <c r="I2239" s="1" t="s">
        <v>124</v>
      </c>
      <c r="J2239" s="1" t="s">
        <v>132</v>
      </c>
      <c r="K2239" s="1" t="s">
        <v>133</v>
      </c>
    </row>
    <row r="2240" spans="1:11" x14ac:dyDescent="0.25">
      <c r="A2240" s="1" t="s">
        <v>181</v>
      </c>
      <c r="B2240" s="1">
        <v>91009.561100000006</v>
      </c>
      <c r="C2240" s="1" t="s">
        <v>169</v>
      </c>
      <c r="D2240" s="1" t="s">
        <v>142</v>
      </c>
      <c r="E2240" s="1" t="s">
        <v>121</v>
      </c>
      <c r="F2240" s="1" t="s">
        <v>45</v>
      </c>
      <c r="G2240" s="1" t="s">
        <v>122</v>
      </c>
      <c r="H2240" s="1" t="s">
        <v>123</v>
      </c>
      <c r="I2240" s="1" t="s">
        <v>124</v>
      </c>
      <c r="J2240" s="1" t="s">
        <v>132</v>
      </c>
      <c r="K2240" s="1" t="s">
        <v>133</v>
      </c>
    </row>
    <row r="2241" spans="1:11" x14ac:dyDescent="0.25">
      <c r="A2241" s="1" t="s">
        <v>193</v>
      </c>
      <c r="B2241" s="1">
        <v>91306.758000000002</v>
      </c>
      <c r="C2241" s="1" t="s">
        <v>155</v>
      </c>
      <c r="D2241" s="1" t="s">
        <v>142</v>
      </c>
      <c r="E2241" s="1" t="s">
        <v>121</v>
      </c>
      <c r="F2241" s="1" t="s">
        <v>45</v>
      </c>
      <c r="G2241" s="1" t="s">
        <v>122</v>
      </c>
      <c r="H2241" s="1" t="s">
        <v>123</v>
      </c>
      <c r="I2241" s="1" t="s">
        <v>124</v>
      </c>
      <c r="J2241" s="1" t="s">
        <v>132</v>
      </c>
      <c r="K2241" s="1" t="s">
        <v>133</v>
      </c>
    </row>
    <row r="2242" spans="1:11" x14ac:dyDescent="0.25">
      <c r="A2242" s="1" t="s">
        <v>183</v>
      </c>
      <c r="B2242" s="1">
        <v>91529.644100000005</v>
      </c>
      <c r="C2242" s="1" t="s">
        <v>168</v>
      </c>
      <c r="D2242" s="1" t="s">
        <v>142</v>
      </c>
      <c r="E2242" s="1" t="s">
        <v>121</v>
      </c>
      <c r="F2242" s="1" t="s">
        <v>45</v>
      </c>
      <c r="G2242" s="1" t="s">
        <v>122</v>
      </c>
      <c r="H2242" s="1" t="s">
        <v>123</v>
      </c>
      <c r="I2242" s="1" t="s">
        <v>124</v>
      </c>
      <c r="J2242" s="1" t="s">
        <v>132</v>
      </c>
      <c r="K2242" s="1" t="s">
        <v>133</v>
      </c>
    </row>
    <row r="2243" spans="1:11" x14ac:dyDescent="0.25">
      <c r="A2243" s="1" t="s">
        <v>181</v>
      </c>
      <c r="B2243" s="1">
        <v>91669.050700000007</v>
      </c>
      <c r="C2243" s="1" t="s">
        <v>154</v>
      </c>
      <c r="D2243" s="1" t="s">
        <v>142</v>
      </c>
      <c r="E2243" s="1" t="s">
        <v>121</v>
      </c>
      <c r="F2243" s="1" t="s">
        <v>45</v>
      </c>
      <c r="G2243" s="1" t="s">
        <v>122</v>
      </c>
      <c r="H2243" s="1" t="s">
        <v>123</v>
      </c>
      <c r="I2243" s="1" t="s">
        <v>124</v>
      </c>
      <c r="J2243" s="1" t="s">
        <v>132</v>
      </c>
      <c r="K2243" s="1" t="s">
        <v>133</v>
      </c>
    </row>
    <row r="2244" spans="1:11" x14ac:dyDescent="0.25">
      <c r="A2244" s="1" t="s">
        <v>183</v>
      </c>
      <c r="B2244" s="1">
        <v>92344.714099999997</v>
      </c>
      <c r="C2244" s="1" t="s">
        <v>128</v>
      </c>
      <c r="D2244" s="1" t="s">
        <v>142</v>
      </c>
      <c r="E2244" s="1" t="s">
        <v>121</v>
      </c>
      <c r="F2244" s="1" t="s">
        <v>45</v>
      </c>
      <c r="G2244" s="1" t="s">
        <v>122</v>
      </c>
      <c r="H2244" s="1" t="s">
        <v>123</v>
      </c>
      <c r="I2244" s="1" t="s">
        <v>124</v>
      </c>
      <c r="J2244" s="1" t="s">
        <v>132</v>
      </c>
      <c r="K2244" s="1" t="s">
        <v>133</v>
      </c>
    </row>
    <row r="2245" spans="1:11" x14ac:dyDescent="0.25">
      <c r="A2245" s="1" t="s">
        <v>183</v>
      </c>
      <c r="B2245" s="1">
        <v>92355.581699999995</v>
      </c>
      <c r="C2245" s="1" t="s">
        <v>164</v>
      </c>
      <c r="D2245" s="1" t="s">
        <v>138</v>
      </c>
      <c r="E2245" s="1" t="s">
        <v>121</v>
      </c>
      <c r="F2245" s="1" t="s">
        <v>87</v>
      </c>
      <c r="G2245" s="1" t="s">
        <v>122</v>
      </c>
      <c r="H2245" s="1" t="s">
        <v>123</v>
      </c>
      <c r="I2245" s="1" t="s">
        <v>124</v>
      </c>
      <c r="J2245" s="1" t="s">
        <v>132</v>
      </c>
      <c r="K2245" s="1" t="s">
        <v>133</v>
      </c>
    </row>
    <row r="2246" spans="1:11" x14ac:dyDescent="0.25">
      <c r="A2246" s="1" t="s">
        <v>183</v>
      </c>
      <c r="B2246" s="1">
        <v>92355.581699999995</v>
      </c>
      <c r="C2246" s="1" t="s">
        <v>130</v>
      </c>
      <c r="D2246" s="1" t="s">
        <v>138</v>
      </c>
      <c r="E2246" s="1" t="s">
        <v>121</v>
      </c>
      <c r="F2246" s="1" t="s">
        <v>87</v>
      </c>
      <c r="G2246" s="1" t="s">
        <v>122</v>
      </c>
      <c r="H2246" s="1" t="s">
        <v>123</v>
      </c>
      <c r="I2246" s="1" t="s">
        <v>124</v>
      </c>
      <c r="J2246" s="1" t="s">
        <v>132</v>
      </c>
      <c r="K2246" s="1" t="s">
        <v>133</v>
      </c>
    </row>
    <row r="2247" spans="1:11" x14ac:dyDescent="0.25">
      <c r="A2247" s="1" t="s">
        <v>188</v>
      </c>
      <c r="B2247" s="1">
        <v>92673.368799999997</v>
      </c>
      <c r="C2247" s="1" t="s">
        <v>139</v>
      </c>
      <c r="D2247" s="1" t="s">
        <v>131</v>
      </c>
      <c r="E2247" s="1" t="s">
        <v>121</v>
      </c>
      <c r="F2247" s="1" t="s">
        <v>52</v>
      </c>
      <c r="G2247" s="1" t="s">
        <v>122</v>
      </c>
      <c r="H2247" s="1" t="s">
        <v>123</v>
      </c>
      <c r="I2247" s="1" t="s">
        <v>124</v>
      </c>
      <c r="J2247" s="1" t="s">
        <v>132</v>
      </c>
      <c r="K2247" s="1" t="s">
        <v>133</v>
      </c>
    </row>
    <row r="2248" spans="1:11" x14ac:dyDescent="0.25">
      <c r="A2248" s="1" t="s">
        <v>118</v>
      </c>
      <c r="B2248" s="1">
        <v>92876</v>
      </c>
      <c r="C2248" s="1" t="s">
        <v>157</v>
      </c>
      <c r="D2248" s="1" t="s">
        <v>131</v>
      </c>
      <c r="E2248" s="1" t="s">
        <v>121</v>
      </c>
      <c r="F2248" s="1" t="s">
        <v>52</v>
      </c>
      <c r="G2248" s="1" t="s">
        <v>122</v>
      </c>
      <c r="H2248" s="1" t="s">
        <v>123</v>
      </c>
      <c r="I2248" s="1" t="s">
        <v>124</v>
      </c>
      <c r="J2248" s="1" t="s">
        <v>132</v>
      </c>
      <c r="K2248" s="1" t="s">
        <v>133</v>
      </c>
    </row>
    <row r="2249" spans="1:11" x14ac:dyDescent="0.25">
      <c r="A2249" s="1" t="s">
        <v>183</v>
      </c>
      <c r="B2249" s="1">
        <v>92939.715200000006</v>
      </c>
      <c r="C2249" s="1" t="s">
        <v>136</v>
      </c>
      <c r="D2249" s="1" t="s">
        <v>138</v>
      </c>
      <c r="E2249" s="1" t="s">
        <v>121</v>
      </c>
      <c r="F2249" s="1" t="s">
        <v>87</v>
      </c>
      <c r="G2249" s="1" t="s">
        <v>122</v>
      </c>
      <c r="H2249" s="1" t="s">
        <v>123</v>
      </c>
      <c r="I2249" s="1" t="s">
        <v>124</v>
      </c>
      <c r="J2249" s="1" t="s">
        <v>132</v>
      </c>
      <c r="K2249" s="1" t="s">
        <v>133</v>
      </c>
    </row>
    <row r="2250" spans="1:11" x14ac:dyDescent="0.25">
      <c r="A2250" s="1" t="s">
        <v>183</v>
      </c>
      <c r="B2250" s="1">
        <v>92939.715200000006</v>
      </c>
      <c r="C2250" s="1" t="s">
        <v>165</v>
      </c>
      <c r="D2250" s="1" t="s">
        <v>138</v>
      </c>
      <c r="E2250" s="1" t="s">
        <v>121</v>
      </c>
      <c r="F2250" s="1" t="s">
        <v>87</v>
      </c>
      <c r="G2250" s="1" t="s">
        <v>122</v>
      </c>
      <c r="H2250" s="1" t="s">
        <v>123</v>
      </c>
      <c r="I2250" s="1" t="s">
        <v>124</v>
      </c>
      <c r="J2250" s="1" t="s">
        <v>132</v>
      </c>
      <c r="K2250" s="1" t="s">
        <v>133</v>
      </c>
    </row>
    <row r="2251" spans="1:11" x14ac:dyDescent="0.25">
      <c r="A2251" s="1" t="s">
        <v>193</v>
      </c>
      <c r="B2251" s="1">
        <v>92977.908200000005</v>
      </c>
      <c r="C2251" s="1" t="s">
        <v>156</v>
      </c>
      <c r="D2251" s="1" t="s">
        <v>138</v>
      </c>
      <c r="E2251" s="1" t="s">
        <v>121</v>
      </c>
      <c r="F2251" s="1" t="s">
        <v>87</v>
      </c>
      <c r="G2251" s="1" t="s">
        <v>122</v>
      </c>
      <c r="H2251" s="1" t="s">
        <v>123</v>
      </c>
      <c r="I2251" s="1" t="s">
        <v>124</v>
      </c>
      <c r="J2251" s="1" t="s">
        <v>132</v>
      </c>
      <c r="K2251" s="1" t="s">
        <v>133</v>
      </c>
    </row>
    <row r="2252" spans="1:11" x14ac:dyDescent="0.25">
      <c r="A2252" s="1" t="s">
        <v>193</v>
      </c>
      <c r="B2252" s="1">
        <v>92977.908200000005</v>
      </c>
      <c r="C2252" s="1" t="s">
        <v>144</v>
      </c>
      <c r="D2252" s="1" t="s">
        <v>138</v>
      </c>
      <c r="E2252" s="1" t="s">
        <v>121</v>
      </c>
      <c r="F2252" s="1" t="s">
        <v>87</v>
      </c>
      <c r="G2252" s="1" t="s">
        <v>122</v>
      </c>
      <c r="H2252" s="1" t="s">
        <v>123</v>
      </c>
      <c r="I2252" s="1" t="s">
        <v>124</v>
      </c>
      <c r="J2252" s="1" t="s">
        <v>132</v>
      </c>
      <c r="K2252" s="1" t="s">
        <v>133</v>
      </c>
    </row>
    <row r="2253" spans="1:11" x14ac:dyDescent="0.25">
      <c r="A2253" s="1" t="s">
        <v>193</v>
      </c>
      <c r="B2253" s="1">
        <v>92977.908200000005</v>
      </c>
      <c r="C2253" s="1" t="s">
        <v>140</v>
      </c>
      <c r="D2253" s="1" t="s">
        <v>138</v>
      </c>
      <c r="E2253" s="1" t="s">
        <v>121</v>
      </c>
      <c r="F2253" s="1" t="s">
        <v>87</v>
      </c>
      <c r="G2253" s="1" t="s">
        <v>122</v>
      </c>
      <c r="H2253" s="1" t="s">
        <v>123</v>
      </c>
      <c r="I2253" s="1" t="s">
        <v>124</v>
      </c>
      <c r="J2253" s="1" t="s">
        <v>132</v>
      </c>
      <c r="K2253" s="1" t="s">
        <v>133</v>
      </c>
    </row>
    <row r="2254" spans="1:11" x14ac:dyDescent="0.25">
      <c r="A2254" s="1" t="s">
        <v>193</v>
      </c>
      <c r="B2254" s="1">
        <v>93005.624800000005</v>
      </c>
      <c r="C2254" s="1" t="s">
        <v>143</v>
      </c>
      <c r="D2254" s="1" t="s">
        <v>138</v>
      </c>
      <c r="E2254" s="1" t="s">
        <v>121</v>
      </c>
      <c r="F2254" s="1" t="s">
        <v>87</v>
      </c>
      <c r="G2254" s="1" t="s">
        <v>122</v>
      </c>
      <c r="H2254" s="1" t="s">
        <v>123</v>
      </c>
      <c r="I2254" s="1" t="s">
        <v>124</v>
      </c>
      <c r="J2254" s="1" t="s">
        <v>132</v>
      </c>
      <c r="K2254" s="1" t="s">
        <v>133</v>
      </c>
    </row>
    <row r="2255" spans="1:11" x14ac:dyDescent="0.25">
      <c r="A2255" s="1" t="s">
        <v>188</v>
      </c>
      <c r="B2255" s="1">
        <v>93052.631599999993</v>
      </c>
      <c r="C2255" s="1" t="s">
        <v>155</v>
      </c>
      <c r="D2255" s="1" t="s">
        <v>142</v>
      </c>
      <c r="E2255" s="1" t="s">
        <v>121</v>
      </c>
      <c r="F2255" s="1" t="s">
        <v>45</v>
      </c>
      <c r="G2255" s="1" t="s">
        <v>122</v>
      </c>
      <c r="H2255" s="1" t="s">
        <v>123</v>
      </c>
      <c r="I2255" s="1" t="s">
        <v>124</v>
      </c>
      <c r="J2255" s="1" t="s">
        <v>132</v>
      </c>
      <c r="K2255" s="1" t="s">
        <v>134</v>
      </c>
    </row>
    <row r="2256" spans="1:11" x14ac:dyDescent="0.25">
      <c r="A2256" s="1" t="s">
        <v>184</v>
      </c>
      <c r="B2256" s="1">
        <v>93111.248399999997</v>
      </c>
      <c r="C2256" s="1" t="s">
        <v>147</v>
      </c>
      <c r="D2256" s="1" t="s">
        <v>138</v>
      </c>
      <c r="E2256" s="1" t="s">
        <v>121</v>
      </c>
      <c r="F2256" s="1" t="s">
        <v>87</v>
      </c>
      <c r="G2256" s="1" t="s">
        <v>122</v>
      </c>
      <c r="H2256" s="1" t="s">
        <v>123</v>
      </c>
      <c r="I2256" s="1" t="s">
        <v>124</v>
      </c>
      <c r="J2256" s="1" t="s">
        <v>132</v>
      </c>
      <c r="K2256" s="1" t="s">
        <v>133</v>
      </c>
    </row>
    <row r="2257" spans="1:11" x14ac:dyDescent="0.25">
      <c r="A2257" s="1" t="s">
        <v>193</v>
      </c>
      <c r="B2257" s="1">
        <v>93119.752200000003</v>
      </c>
      <c r="C2257" s="1" t="s">
        <v>145</v>
      </c>
      <c r="D2257" s="1" t="s">
        <v>138</v>
      </c>
      <c r="E2257" s="1" t="s">
        <v>121</v>
      </c>
      <c r="F2257" s="1" t="s">
        <v>87</v>
      </c>
      <c r="G2257" s="1" t="s">
        <v>122</v>
      </c>
      <c r="H2257" s="1" t="s">
        <v>123</v>
      </c>
      <c r="I2257" s="1" t="s">
        <v>124</v>
      </c>
      <c r="J2257" s="1" t="s">
        <v>132</v>
      </c>
      <c r="K2257" s="1" t="s">
        <v>133</v>
      </c>
    </row>
    <row r="2258" spans="1:11" x14ac:dyDescent="0.25">
      <c r="A2258" s="1" t="s">
        <v>193</v>
      </c>
      <c r="B2258" s="1">
        <v>93170.294299999994</v>
      </c>
      <c r="C2258" s="1" t="s">
        <v>176</v>
      </c>
      <c r="D2258" s="1" t="s">
        <v>142</v>
      </c>
      <c r="E2258" s="1" t="s">
        <v>121</v>
      </c>
      <c r="F2258" s="1" t="s">
        <v>45</v>
      </c>
      <c r="G2258" s="1" t="s">
        <v>122</v>
      </c>
      <c r="H2258" s="1" t="s">
        <v>123</v>
      </c>
      <c r="I2258" s="1" t="s">
        <v>124</v>
      </c>
      <c r="J2258" s="1" t="s">
        <v>132</v>
      </c>
      <c r="K2258" s="1" t="s">
        <v>133</v>
      </c>
    </row>
    <row r="2259" spans="1:11" x14ac:dyDescent="0.25">
      <c r="A2259" s="1" t="s">
        <v>188</v>
      </c>
      <c r="B2259" s="1">
        <v>93315.986600000004</v>
      </c>
      <c r="C2259" s="1" t="s">
        <v>145</v>
      </c>
      <c r="D2259" s="1" t="s">
        <v>162</v>
      </c>
      <c r="E2259" s="1" t="s">
        <v>121</v>
      </c>
      <c r="F2259" s="1" t="s">
        <v>47</v>
      </c>
      <c r="G2259" s="1" t="s">
        <v>122</v>
      </c>
      <c r="H2259" s="1" t="s">
        <v>123</v>
      </c>
      <c r="I2259" s="1" t="s">
        <v>124</v>
      </c>
      <c r="J2259" s="1" t="s">
        <v>132</v>
      </c>
      <c r="K2259" s="1" t="s">
        <v>133</v>
      </c>
    </row>
    <row r="2260" spans="1:11" x14ac:dyDescent="0.25">
      <c r="A2260" s="1" t="s">
        <v>193</v>
      </c>
      <c r="B2260" s="1">
        <v>93405.070500000002</v>
      </c>
      <c r="C2260" s="1" t="s">
        <v>158</v>
      </c>
      <c r="D2260" s="1" t="s">
        <v>142</v>
      </c>
      <c r="E2260" s="1" t="s">
        <v>121</v>
      </c>
      <c r="F2260" s="1" t="s">
        <v>45</v>
      </c>
      <c r="G2260" s="1" t="s">
        <v>122</v>
      </c>
      <c r="H2260" s="1" t="s">
        <v>123</v>
      </c>
      <c r="I2260" s="1" t="s">
        <v>124</v>
      </c>
      <c r="J2260" s="1" t="s">
        <v>132</v>
      </c>
      <c r="K2260" s="1" t="s">
        <v>133</v>
      </c>
    </row>
    <row r="2261" spans="1:11" x14ac:dyDescent="0.25">
      <c r="A2261" s="1" t="s">
        <v>193</v>
      </c>
      <c r="B2261" s="1">
        <v>93405.070500000002</v>
      </c>
      <c r="C2261" s="1" t="s">
        <v>119</v>
      </c>
      <c r="D2261" s="1" t="s">
        <v>142</v>
      </c>
      <c r="E2261" s="1" t="s">
        <v>121</v>
      </c>
      <c r="F2261" s="1" t="s">
        <v>45</v>
      </c>
      <c r="G2261" s="1" t="s">
        <v>122</v>
      </c>
      <c r="H2261" s="1" t="s">
        <v>123</v>
      </c>
      <c r="I2261" s="1" t="s">
        <v>124</v>
      </c>
      <c r="J2261" s="1" t="s">
        <v>132</v>
      </c>
      <c r="K2261" s="1" t="s">
        <v>133</v>
      </c>
    </row>
    <row r="2262" spans="1:11" x14ac:dyDescent="0.25">
      <c r="A2262" s="1" t="s">
        <v>181</v>
      </c>
      <c r="B2262" s="1">
        <v>93647.519400000005</v>
      </c>
      <c r="C2262" s="1" t="s">
        <v>180</v>
      </c>
      <c r="D2262" s="1" t="s">
        <v>142</v>
      </c>
      <c r="E2262" s="1" t="s">
        <v>121</v>
      </c>
      <c r="F2262" s="1" t="s">
        <v>45</v>
      </c>
      <c r="G2262" s="1" t="s">
        <v>122</v>
      </c>
      <c r="H2262" s="1" t="s">
        <v>123</v>
      </c>
      <c r="I2262" s="1" t="s">
        <v>124</v>
      </c>
      <c r="J2262" s="1" t="s">
        <v>132</v>
      </c>
      <c r="K2262" s="1" t="s">
        <v>133</v>
      </c>
    </row>
    <row r="2263" spans="1:11" x14ac:dyDescent="0.25">
      <c r="A2263" s="1" t="s">
        <v>181</v>
      </c>
      <c r="B2263" s="1">
        <v>93647.519400000005</v>
      </c>
      <c r="C2263" s="1" t="s">
        <v>136</v>
      </c>
      <c r="D2263" s="1" t="s">
        <v>142</v>
      </c>
      <c r="E2263" s="1" t="s">
        <v>121</v>
      </c>
      <c r="F2263" s="1" t="s">
        <v>45</v>
      </c>
      <c r="G2263" s="1" t="s">
        <v>122</v>
      </c>
      <c r="H2263" s="1" t="s">
        <v>123</v>
      </c>
      <c r="I2263" s="1" t="s">
        <v>124</v>
      </c>
      <c r="J2263" s="1" t="s">
        <v>132</v>
      </c>
      <c r="K2263" s="1" t="s">
        <v>133</v>
      </c>
    </row>
    <row r="2264" spans="1:11" x14ac:dyDescent="0.25">
      <c r="A2264" s="1" t="s">
        <v>181</v>
      </c>
      <c r="B2264" s="1">
        <v>93649.025099999999</v>
      </c>
      <c r="C2264" s="1" t="s">
        <v>165</v>
      </c>
      <c r="D2264" s="1" t="s">
        <v>142</v>
      </c>
      <c r="E2264" s="1" t="s">
        <v>121</v>
      </c>
      <c r="F2264" s="1" t="s">
        <v>45</v>
      </c>
      <c r="G2264" s="1" t="s">
        <v>122</v>
      </c>
      <c r="H2264" s="1" t="s">
        <v>123</v>
      </c>
      <c r="I2264" s="1" t="s">
        <v>124</v>
      </c>
      <c r="J2264" s="1" t="s">
        <v>132</v>
      </c>
      <c r="K2264" s="1" t="s">
        <v>133</v>
      </c>
    </row>
    <row r="2265" spans="1:11" x14ac:dyDescent="0.25">
      <c r="A2265" s="1" t="s">
        <v>183</v>
      </c>
      <c r="B2265" s="1">
        <v>93818.632299999997</v>
      </c>
      <c r="C2265" s="1" t="s">
        <v>161</v>
      </c>
      <c r="D2265" s="1" t="s">
        <v>138</v>
      </c>
      <c r="E2265" s="1" t="s">
        <v>121</v>
      </c>
      <c r="F2265" s="1" t="s">
        <v>87</v>
      </c>
      <c r="G2265" s="1" t="s">
        <v>122</v>
      </c>
      <c r="H2265" s="1" t="s">
        <v>123</v>
      </c>
      <c r="I2265" s="1" t="s">
        <v>124</v>
      </c>
      <c r="J2265" s="1" t="s">
        <v>132</v>
      </c>
      <c r="K2265" s="1" t="s">
        <v>133</v>
      </c>
    </row>
    <row r="2266" spans="1:11" x14ac:dyDescent="0.25">
      <c r="A2266" s="1" t="s">
        <v>181</v>
      </c>
      <c r="B2266" s="1">
        <v>94428.969400000002</v>
      </c>
      <c r="C2266" s="1" t="s">
        <v>153</v>
      </c>
      <c r="D2266" s="1" t="s">
        <v>142</v>
      </c>
      <c r="E2266" s="1" t="s">
        <v>121</v>
      </c>
      <c r="F2266" s="1" t="s">
        <v>45</v>
      </c>
      <c r="G2266" s="1" t="s">
        <v>122</v>
      </c>
      <c r="H2266" s="1" t="s">
        <v>123</v>
      </c>
      <c r="I2266" s="1" t="s">
        <v>124</v>
      </c>
      <c r="J2266" s="1" t="s">
        <v>132</v>
      </c>
      <c r="K2266" s="1" t="s">
        <v>133</v>
      </c>
    </row>
    <row r="2267" spans="1:11" x14ac:dyDescent="0.25">
      <c r="A2267" s="1" t="s">
        <v>183</v>
      </c>
      <c r="B2267" s="1">
        <v>94535.893899999995</v>
      </c>
      <c r="C2267" s="1" t="s">
        <v>141</v>
      </c>
      <c r="D2267" s="1" t="s">
        <v>142</v>
      </c>
      <c r="E2267" s="1" t="s">
        <v>121</v>
      </c>
      <c r="F2267" s="1" t="s">
        <v>45</v>
      </c>
      <c r="G2267" s="1" t="s">
        <v>122</v>
      </c>
      <c r="H2267" s="1" t="s">
        <v>123</v>
      </c>
      <c r="I2267" s="1" t="s">
        <v>124</v>
      </c>
      <c r="J2267" s="1" t="s">
        <v>132</v>
      </c>
      <c r="K2267" s="1" t="s">
        <v>133</v>
      </c>
    </row>
    <row r="2268" spans="1:11" x14ac:dyDescent="0.25">
      <c r="A2268" s="1" t="s">
        <v>188</v>
      </c>
      <c r="B2268" s="1">
        <v>94593.337299999999</v>
      </c>
      <c r="C2268" s="1" t="s">
        <v>143</v>
      </c>
      <c r="D2268" s="1" t="s">
        <v>138</v>
      </c>
      <c r="E2268" s="1" t="s">
        <v>121</v>
      </c>
      <c r="F2268" s="1" t="s">
        <v>87</v>
      </c>
      <c r="G2268" s="1" t="s">
        <v>122</v>
      </c>
      <c r="H2268" s="1" t="s">
        <v>123</v>
      </c>
      <c r="I2268" s="1" t="s">
        <v>124</v>
      </c>
      <c r="J2268" s="1" t="s">
        <v>132</v>
      </c>
      <c r="K2268" s="1" t="s">
        <v>134</v>
      </c>
    </row>
    <row r="2269" spans="1:11" x14ac:dyDescent="0.25">
      <c r="A2269" s="1" t="s">
        <v>188</v>
      </c>
      <c r="B2269" s="1">
        <v>94697.417700000005</v>
      </c>
      <c r="C2269" s="1" t="s">
        <v>156</v>
      </c>
      <c r="D2269" s="1" t="s">
        <v>138</v>
      </c>
      <c r="E2269" s="1" t="s">
        <v>121</v>
      </c>
      <c r="F2269" s="1" t="s">
        <v>87</v>
      </c>
      <c r="G2269" s="1" t="s">
        <v>122</v>
      </c>
      <c r="H2269" s="1" t="s">
        <v>123</v>
      </c>
      <c r="I2269" s="1" t="s">
        <v>124</v>
      </c>
      <c r="J2269" s="1" t="s">
        <v>132</v>
      </c>
      <c r="K2269" s="1" t="s">
        <v>134</v>
      </c>
    </row>
    <row r="2270" spans="1:11" x14ac:dyDescent="0.25">
      <c r="A2270" s="1" t="s">
        <v>188</v>
      </c>
      <c r="B2270" s="1">
        <v>94697.417700000005</v>
      </c>
      <c r="C2270" s="1" t="s">
        <v>144</v>
      </c>
      <c r="D2270" s="1" t="s">
        <v>138</v>
      </c>
      <c r="E2270" s="1" t="s">
        <v>121</v>
      </c>
      <c r="F2270" s="1" t="s">
        <v>87</v>
      </c>
      <c r="G2270" s="1" t="s">
        <v>122</v>
      </c>
      <c r="H2270" s="1" t="s">
        <v>123</v>
      </c>
      <c r="I2270" s="1" t="s">
        <v>124</v>
      </c>
      <c r="J2270" s="1" t="s">
        <v>132</v>
      </c>
      <c r="K2270" s="1" t="s">
        <v>134</v>
      </c>
    </row>
    <row r="2271" spans="1:11" x14ac:dyDescent="0.25">
      <c r="A2271" s="1" t="s">
        <v>188</v>
      </c>
      <c r="B2271" s="1">
        <v>94697.417700000005</v>
      </c>
      <c r="C2271" s="1" t="s">
        <v>140</v>
      </c>
      <c r="D2271" s="1" t="s">
        <v>138</v>
      </c>
      <c r="E2271" s="1" t="s">
        <v>121</v>
      </c>
      <c r="F2271" s="1" t="s">
        <v>87</v>
      </c>
      <c r="G2271" s="1" t="s">
        <v>122</v>
      </c>
      <c r="H2271" s="1" t="s">
        <v>123</v>
      </c>
      <c r="I2271" s="1" t="s">
        <v>124</v>
      </c>
      <c r="J2271" s="1" t="s">
        <v>132</v>
      </c>
      <c r="K2271" s="1" t="s">
        <v>134</v>
      </c>
    </row>
    <row r="2272" spans="1:11" x14ac:dyDescent="0.25">
      <c r="A2272" s="1" t="s">
        <v>188</v>
      </c>
      <c r="B2272" s="1">
        <v>94761.285199999998</v>
      </c>
      <c r="C2272" s="1" t="s">
        <v>176</v>
      </c>
      <c r="D2272" s="1" t="s">
        <v>142</v>
      </c>
      <c r="E2272" s="1" t="s">
        <v>121</v>
      </c>
      <c r="F2272" s="1" t="s">
        <v>45</v>
      </c>
      <c r="G2272" s="1" t="s">
        <v>122</v>
      </c>
      <c r="H2272" s="1" t="s">
        <v>123</v>
      </c>
      <c r="I2272" s="1" t="s">
        <v>124</v>
      </c>
      <c r="J2272" s="1" t="s">
        <v>132</v>
      </c>
      <c r="K2272" s="1" t="s">
        <v>134</v>
      </c>
    </row>
    <row r="2273" spans="1:11" x14ac:dyDescent="0.25">
      <c r="A2273" s="1" t="s">
        <v>181</v>
      </c>
      <c r="B2273" s="1">
        <v>94784.310800000007</v>
      </c>
      <c r="C2273" s="1" t="s">
        <v>171</v>
      </c>
      <c r="D2273" s="1" t="s">
        <v>138</v>
      </c>
      <c r="E2273" s="1" t="s">
        <v>121</v>
      </c>
      <c r="F2273" s="1" t="s">
        <v>87</v>
      </c>
      <c r="G2273" s="1" t="s">
        <v>122</v>
      </c>
      <c r="H2273" s="1" t="s">
        <v>123</v>
      </c>
      <c r="I2273" s="1" t="s">
        <v>124</v>
      </c>
      <c r="J2273" s="1" t="s">
        <v>132</v>
      </c>
      <c r="K2273" s="1" t="s">
        <v>133</v>
      </c>
    </row>
    <row r="2274" spans="1:11" x14ac:dyDescent="0.25">
      <c r="A2274" s="1" t="s">
        <v>181</v>
      </c>
      <c r="B2274" s="1">
        <v>94784.310800000007</v>
      </c>
      <c r="C2274" s="1" t="s">
        <v>158</v>
      </c>
      <c r="D2274" s="1" t="s">
        <v>138</v>
      </c>
      <c r="E2274" s="1" t="s">
        <v>121</v>
      </c>
      <c r="F2274" s="1" t="s">
        <v>87</v>
      </c>
      <c r="G2274" s="1" t="s">
        <v>122</v>
      </c>
      <c r="H2274" s="1" t="s">
        <v>123</v>
      </c>
      <c r="I2274" s="1" t="s">
        <v>124</v>
      </c>
      <c r="J2274" s="1" t="s">
        <v>132</v>
      </c>
      <c r="K2274" s="1" t="s">
        <v>133</v>
      </c>
    </row>
    <row r="2275" spans="1:11" x14ac:dyDescent="0.25">
      <c r="A2275" s="1" t="s">
        <v>188</v>
      </c>
      <c r="B2275" s="1">
        <v>94904.001600000003</v>
      </c>
      <c r="C2275" s="1" t="s">
        <v>158</v>
      </c>
      <c r="D2275" s="1" t="s">
        <v>142</v>
      </c>
      <c r="E2275" s="1" t="s">
        <v>121</v>
      </c>
      <c r="F2275" s="1" t="s">
        <v>45</v>
      </c>
      <c r="G2275" s="1" t="s">
        <v>122</v>
      </c>
      <c r="H2275" s="1" t="s">
        <v>123</v>
      </c>
      <c r="I2275" s="1" t="s">
        <v>124</v>
      </c>
      <c r="J2275" s="1" t="s">
        <v>132</v>
      </c>
      <c r="K2275" s="1" t="s">
        <v>134</v>
      </c>
    </row>
    <row r="2276" spans="1:11" x14ac:dyDescent="0.25">
      <c r="A2276" s="1" t="s">
        <v>188</v>
      </c>
      <c r="B2276" s="1">
        <v>94904.001600000003</v>
      </c>
      <c r="C2276" s="1" t="s">
        <v>145</v>
      </c>
      <c r="D2276" s="1" t="s">
        <v>138</v>
      </c>
      <c r="E2276" s="1" t="s">
        <v>121</v>
      </c>
      <c r="F2276" s="1" t="s">
        <v>87</v>
      </c>
      <c r="G2276" s="1" t="s">
        <v>122</v>
      </c>
      <c r="H2276" s="1" t="s">
        <v>123</v>
      </c>
      <c r="I2276" s="1" t="s">
        <v>124</v>
      </c>
      <c r="J2276" s="1" t="s">
        <v>132</v>
      </c>
      <c r="K2276" s="1" t="s">
        <v>134</v>
      </c>
    </row>
    <row r="2277" spans="1:11" x14ac:dyDescent="0.25">
      <c r="A2277" s="1" t="s">
        <v>188</v>
      </c>
      <c r="B2277" s="1">
        <v>94904.001600000003</v>
      </c>
      <c r="C2277" s="1" t="s">
        <v>119</v>
      </c>
      <c r="D2277" s="1" t="s">
        <v>142</v>
      </c>
      <c r="E2277" s="1" t="s">
        <v>121</v>
      </c>
      <c r="F2277" s="1" t="s">
        <v>45</v>
      </c>
      <c r="G2277" s="1" t="s">
        <v>122</v>
      </c>
      <c r="H2277" s="1" t="s">
        <v>123</v>
      </c>
      <c r="I2277" s="1" t="s">
        <v>124</v>
      </c>
      <c r="J2277" s="1" t="s">
        <v>132</v>
      </c>
      <c r="K2277" s="1" t="s">
        <v>134</v>
      </c>
    </row>
    <row r="2278" spans="1:11" x14ac:dyDescent="0.25">
      <c r="A2278" s="1" t="s">
        <v>118</v>
      </c>
      <c r="B2278" s="1">
        <v>95342</v>
      </c>
      <c r="C2278" s="1" t="s">
        <v>155</v>
      </c>
      <c r="D2278" s="1" t="s">
        <v>131</v>
      </c>
      <c r="E2278" s="1" t="s">
        <v>121</v>
      </c>
      <c r="F2278" s="1" t="s">
        <v>52</v>
      </c>
      <c r="G2278" s="1" t="s">
        <v>122</v>
      </c>
      <c r="H2278" s="1" t="s">
        <v>123</v>
      </c>
      <c r="I2278" s="1" t="s">
        <v>124</v>
      </c>
      <c r="J2278" s="1" t="s">
        <v>132</v>
      </c>
      <c r="K2278" s="1" t="s">
        <v>133</v>
      </c>
    </row>
    <row r="2279" spans="1:11" x14ac:dyDescent="0.25">
      <c r="A2279" s="1" t="s">
        <v>118</v>
      </c>
      <c r="B2279" s="1">
        <v>95371</v>
      </c>
      <c r="C2279" s="1" t="s">
        <v>146</v>
      </c>
      <c r="D2279" s="1" t="s">
        <v>131</v>
      </c>
      <c r="E2279" s="1" t="s">
        <v>121</v>
      </c>
      <c r="F2279" s="1" t="s">
        <v>52</v>
      </c>
      <c r="G2279" s="1" t="s">
        <v>122</v>
      </c>
      <c r="H2279" s="1" t="s">
        <v>123</v>
      </c>
      <c r="I2279" s="1" t="s">
        <v>124</v>
      </c>
      <c r="J2279" s="1" t="s">
        <v>132</v>
      </c>
      <c r="K2279" s="1" t="s">
        <v>133</v>
      </c>
    </row>
    <row r="2280" spans="1:11" x14ac:dyDescent="0.25">
      <c r="A2280" s="1" t="s">
        <v>193</v>
      </c>
      <c r="B2280" s="1">
        <v>95493.600699999995</v>
      </c>
      <c r="C2280" s="1" t="s">
        <v>157</v>
      </c>
      <c r="D2280" s="1" t="s">
        <v>142</v>
      </c>
      <c r="E2280" s="1" t="s">
        <v>121</v>
      </c>
      <c r="F2280" s="1" t="s">
        <v>45</v>
      </c>
      <c r="G2280" s="1" t="s">
        <v>122</v>
      </c>
      <c r="H2280" s="1" t="s">
        <v>123</v>
      </c>
      <c r="I2280" s="1" t="s">
        <v>124</v>
      </c>
      <c r="J2280" s="1" t="s">
        <v>132</v>
      </c>
      <c r="K2280" s="1" t="s">
        <v>133</v>
      </c>
    </row>
    <row r="2281" spans="1:11" x14ac:dyDescent="0.25">
      <c r="A2281" s="1" t="s">
        <v>184</v>
      </c>
      <c r="B2281" s="1">
        <v>95794.607699999993</v>
      </c>
      <c r="C2281" s="1" t="s">
        <v>144</v>
      </c>
      <c r="D2281" s="1" t="s">
        <v>142</v>
      </c>
      <c r="E2281" s="1" t="s">
        <v>121</v>
      </c>
      <c r="F2281" s="1" t="s">
        <v>45</v>
      </c>
      <c r="G2281" s="1" t="s">
        <v>122</v>
      </c>
      <c r="H2281" s="1" t="s">
        <v>123</v>
      </c>
      <c r="I2281" s="1" t="s">
        <v>124</v>
      </c>
      <c r="J2281" s="1" t="s">
        <v>132</v>
      </c>
      <c r="K2281" s="1" t="s">
        <v>134</v>
      </c>
    </row>
    <row r="2282" spans="1:11" x14ac:dyDescent="0.25">
      <c r="A2282" s="1" t="s">
        <v>118</v>
      </c>
      <c r="B2282" s="1">
        <v>96406</v>
      </c>
      <c r="C2282" s="1" t="s">
        <v>147</v>
      </c>
      <c r="D2282" s="1" t="s">
        <v>142</v>
      </c>
      <c r="E2282" s="1" t="s">
        <v>121</v>
      </c>
      <c r="F2282" s="1" t="s">
        <v>45</v>
      </c>
      <c r="G2282" s="1" t="s">
        <v>122</v>
      </c>
      <c r="H2282" s="1" t="s">
        <v>123</v>
      </c>
      <c r="I2282" s="1" t="s">
        <v>124</v>
      </c>
      <c r="J2282" s="1" t="s">
        <v>132</v>
      </c>
      <c r="K2282" s="1" t="s">
        <v>133</v>
      </c>
    </row>
    <row r="2283" spans="1:11" x14ac:dyDescent="0.25">
      <c r="A2283" s="1" t="s">
        <v>187</v>
      </c>
      <c r="B2283" s="1">
        <v>96536.745299999995</v>
      </c>
      <c r="C2283" s="1" t="s">
        <v>147</v>
      </c>
      <c r="D2283" s="1" t="s">
        <v>138</v>
      </c>
      <c r="E2283" s="1" t="s">
        <v>121</v>
      </c>
      <c r="F2283" s="1" t="s">
        <v>87</v>
      </c>
      <c r="G2283" s="1" t="s">
        <v>122</v>
      </c>
      <c r="H2283" s="1" t="s">
        <v>123</v>
      </c>
      <c r="I2283" s="1" t="s">
        <v>124</v>
      </c>
      <c r="J2283" s="1" t="s">
        <v>132</v>
      </c>
      <c r="K2283" s="1" t="s">
        <v>133</v>
      </c>
    </row>
    <row r="2284" spans="1:11" x14ac:dyDescent="0.25">
      <c r="A2284" s="1" t="s">
        <v>183</v>
      </c>
      <c r="B2284" s="1">
        <v>96865.635699999999</v>
      </c>
      <c r="C2284" s="1" t="s">
        <v>173</v>
      </c>
      <c r="D2284" s="1" t="s">
        <v>138</v>
      </c>
      <c r="E2284" s="1" t="s">
        <v>121</v>
      </c>
      <c r="F2284" s="1" t="s">
        <v>87</v>
      </c>
      <c r="G2284" s="1" t="s">
        <v>122</v>
      </c>
      <c r="H2284" s="1" t="s">
        <v>123</v>
      </c>
      <c r="I2284" s="1" t="s">
        <v>124</v>
      </c>
      <c r="J2284" s="1" t="s">
        <v>132</v>
      </c>
      <c r="K2284" s="1" t="s">
        <v>133</v>
      </c>
    </row>
    <row r="2285" spans="1:11" x14ac:dyDescent="0.25">
      <c r="A2285" s="1" t="s">
        <v>181</v>
      </c>
      <c r="B2285" s="1">
        <v>97027.779899999994</v>
      </c>
      <c r="C2285" s="1" t="s">
        <v>157</v>
      </c>
      <c r="D2285" s="1" t="s">
        <v>138</v>
      </c>
      <c r="E2285" s="1" t="s">
        <v>121</v>
      </c>
      <c r="F2285" s="1" t="s">
        <v>87</v>
      </c>
      <c r="G2285" s="1" t="s">
        <v>122</v>
      </c>
      <c r="H2285" s="1" t="s">
        <v>123</v>
      </c>
      <c r="I2285" s="1" t="s">
        <v>124</v>
      </c>
      <c r="J2285" s="1" t="s">
        <v>132</v>
      </c>
      <c r="K2285" s="1" t="s">
        <v>133</v>
      </c>
    </row>
    <row r="2286" spans="1:11" x14ac:dyDescent="0.25">
      <c r="A2286" s="1" t="s">
        <v>188</v>
      </c>
      <c r="B2286" s="1">
        <v>97123.595499999996</v>
      </c>
      <c r="C2286" s="1" t="s">
        <v>157</v>
      </c>
      <c r="D2286" s="1" t="s">
        <v>142</v>
      </c>
      <c r="E2286" s="1" t="s">
        <v>121</v>
      </c>
      <c r="F2286" s="1" t="s">
        <v>45</v>
      </c>
      <c r="G2286" s="1" t="s">
        <v>122</v>
      </c>
      <c r="H2286" s="1" t="s">
        <v>123</v>
      </c>
      <c r="I2286" s="1" t="s">
        <v>124</v>
      </c>
      <c r="J2286" s="1" t="s">
        <v>132</v>
      </c>
      <c r="K2286" s="1" t="s">
        <v>134</v>
      </c>
    </row>
    <row r="2287" spans="1:11" x14ac:dyDescent="0.25">
      <c r="A2287" s="1" t="s">
        <v>181</v>
      </c>
      <c r="B2287" s="1">
        <v>97604.4568</v>
      </c>
      <c r="C2287" s="1" t="s">
        <v>177</v>
      </c>
      <c r="D2287" s="1" t="s">
        <v>142</v>
      </c>
      <c r="E2287" s="1" t="s">
        <v>121</v>
      </c>
      <c r="F2287" s="1" t="s">
        <v>45</v>
      </c>
      <c r="G2287" s="1" t="s">
        <v>122</v>
      </c>
      <c r="H2287" s="1" t="s">
        <v>123</v>
      </c>
      <c r="I2287" s="1" t="s">
        <v>124</v>
      </c>
      <c r="J2287" s="1" t="s">
        <v>132</v>
      </c>
      <c r="K2287" s="1" t="s">
        <v>133</v>
      </c>
    </row>
    <row r="2288" spans="1:11" x14ac:dyDescent="0.25">
      <c r="A2288" s="1" t="s">
        <v>118</v>
      </c>
      <c r="B2288" s="1">
        <v>97982</v>
      </c>
      <c r="C2288" s="1" t="s">
        <v>130</v>
      </c>
      <c r="D2288" s="1" t="s">
        <v>131</v>
      </c>
      <c r="E2288" s="1" t="s">
        <v>121</v>
      </c>
      <c r="F2288" s="1" t="s">
        <v>52</v>
      </c>
      <c r="G2288" s="1" t="s">
        <v>122</v>
      </c>
      <c r="H2288" s="1" t="s">
        <v>123</v>
      </c>
      <c r="I2288" s="1" t="s">
        <v>124</v>
      </c>
      <c r="J2288" s="1" t="s">
        <v>132</v>
      </c>
      <c r="K2288" s="1" t="s">
        <v>133</v>
      </c>
    </row>
    <row r="2289" spans="1:11" x14ac:dyDescent="0.25">
      <c r="A2289" s="1" t="s">
        <v>118</v>
      </c>
      <c r="B2289" s="1">
        <v>97998</v>
      </c>
      <c r="C2289" s="1" t="s">
        <v>164</v>
      </c>
      <c r="D2289" s="1" t="s">
        <v>131</v>
      </c>
      <c r="E2289" s="1" t="s">
        <v>121</v>
      </c>
      <c r="F2289" s="1" t="s">
        <v>52</v>
      </c>
      <c r="G2289" s="1" t="s">
        <v>122</v>
      </c>
      <c r="H2289" s="1" t="s">
        <v>123</v>
      </c>
      <c r="I2289" s="1" t="s">
        <v>124</v>
      </c>
      <c r="J2289" s="1" t="s">
        <v>132</v>
      </c>
      <c r="K2289" s="1" t="s">
        <v>133</v>
      </c>
    </row>
    <row r="2290" spans="1:11" x14ac:dyDescent="0.25">
      <c r="A2290" s="1" t="s">
        <v>193</v>
      </c>
      <c r="B2290" s="1">
        <v>98262.003700000001</v>
      </c>
      <c r="C2290" s="1" t="s">
        <v>172</v>
      </c>
      <c r="D2290" s="1" t="s">
        <v>142</v>
      </c>
      <c r="E2290" s="1" t="s">
        <v>121</v>
      </c>
      <c r="F2290" s="1" t="s">
        <v>45</v>
      </c>
      <c r="G2290" s="1" t="s">
        <v>122</v>
      </c>
      <c r="H2290" s="1" t="s">
        <v>123</v>
      </c>
      <c r="I2290" s="1" t="s">
        <v>124</v>
      </c>
      <c r="J2290" s="1" t="s">
        <v>132</v>
      </c>
      <c r="K2290" s="1" t="s">
        <v>133</v>
      </c>
    </row>
    <row r="2291" spans="1:11" x14ac:dyDescent="0.25">
      <c r="A2291" s="1" t="s">
        <v>193</v>
      </c>
      <c r="B2291" s="1">
        <v>98547.322100000005</v>
      </c>
      <c r="C2291" s="1" t="s">
        <v>169</v>
      </c>
      <c r="D2291" s="1" t="s">
        <v>142</v>
      </c>
      <c r="E2291" s="1" t="s">
        <v>121</v>
      </c>
      <c r="F2291" s="1" t="s">
        <v>45</v>
      </c>
      <c r="G2291" s="1" t="s">
        <v>122</v>
      </c>
      <c r="H2291" s="1" t="s">
        <v>123</v>
      </c>
      <c r="I2291" s="1" t="s">
        <v>124</v>
      </c>
      <c r="J2291" s="1" t="s">
        <v>132</v>
      </c>
      <c r="K2291" s="1" t="s">
        <v>133</v>
      </c>
    </row>
    <row r="2292" spans="1:11" x14ac:dyDescent="0.25">
      <c r="A2292" s="1" t="s">
        <v>118</v>
      </c>
      <c r="B2292" s="1">
        <v>98629</v>
      </c>
      <c r="C2292" s="1" t="s">
        <v>136</v>
      </c>
      <c r="D2292" s="1" t="s">
        <v>131</v>
      </c>
      <c r="E2292" s="1" t="s">
        <v>121</v>
      </c>
      <c r="F2292" s="1" t="s">
        <v>52</v>
      </c>
      <c r="G2292" s="1" t="s">
        <v>122</v>
      </c>
      <c r="H2292" s="1" t="s">
        <v>123</v>
      </c>
      <c r="I2292" s="1" t="s">
        <v>124</v>
      </c>
      <c r="J2292" s="1" t="s">
        <v>132</v>
      </c>
      <c r="K2292" s="1" t="s">
        <v>133</v>
      </c>
    </row>
    <row r="2293" spans="1:11" x14ac:dyDescent="0.25">
      <c r="A2293" s="1" t="s">
        <v>118</v>
      </c>
      <c r="B2293" s="1">
        <v>98629</v>
      </c>
      <c r="C2293" s="1" t="s">
        <v>165</v>
      </c>
      <c r="D2293" s="1" t="s">
        <v>131</v>
      </c>
      <c r="E2293" s="1" t="s">
        <v>121</v>
      </c>
      <c r="F2293" s="1" t="s">
        <v>52</v>
      </c>
      <c r="G2293" s="1" t="s">
        <v>122</v>
      </c>
      <c r="H2293" s="1" t="s">
        <v>123</v>
      </c>
      <c r="I2293" s="1" t="s">
        <v>124</v>
      </c>
      <c r="J2293" s="1" t="s">
        <v>132</v>
      </c>
      <c r="K2293" s="1" t="s">
        <v>133</v>
      </c>
    </row>
    <row r="2294" spans="1:11" x14ac:dyDescent="0.25">
      <c r="A2294" s="1" t="s">
        <v>193</v>
      </c>
      <c r="B2294" s="1">
        <v>99261.433099999995</v>
      </c>
      <c r="C2294" s="1" t="s">
        <v>154</v>
      </c>
      <c r="D2294" s="1" t="s">
        <v>142</v>
      </c>
      <c r="E2294" s="1" t="s">
        <v>121</v>
      </c>
      <c r="F2294" s="1" t="s">
        <v>45</v>
      </c>
      <c r="G2294" s="1" t="s">
        <v>122</v>
      </c>
      <c r="H2294" s="1" t="s">
        <v>123</v>
      </c>
      <c r="I2294" s="1" t="s">
        <v>124</v>
      </c>
      <c r="J2294" s="1" t="s">
        <v>132</v>
      </c>
      <c r="K2294" s="1" t="s">
        <v>133</v>
      </c>
    </row>
    <row r="2295" spans="1:11" x14ac:dyDescent="0.25">
      <c r="A2295" s="1" t="s">
        <v>187</v>
      </c>
      <c r="B2295" s="1">
        <v>99318.823399999994</v>
      </c>
      <c r="C2295" s="1" t="s">
        <v>144</v>
      </c>
      <c r="D2295" s="1" t="s">
        <v>142</v>
      </c>
      <c r="E2295" s="1" t="s">
        <v>121</v>
      </c>
      <c r="F2295" s="1" t="s">
        <v>45</v>
      </c>
      <c r="G2295" s="1" t="s">
        <v>122</v>
      </c>
      <c r="H2295" s="1" t="s">
        <v>123</v>
      </c>
      <c r="I2295" s="1" t="s">
        <v>124</v>
      </c>
      <c r="J2295" s="1" t="s">
        <v>132</v>
      </c>
      <c r="K2295" s="1" t="s">
        <v>134</v>
      </c>
    </row>
    <row r="2296" spans="1:11" x14ac:dyDescent="0.25">
      <c r="A2296" s="1" t="s">
        <v>118</v>
      </c>
      <c r="B2296" s="1">
        <v>99534</v>
      </c>
      <c r="C2296" s="1" t="s">
        <v>161</v>
      </c>
      <c r="D2296" s="1" t="s">
        <v>131</v>
      </c>
      <c r="E2296" s="1" t="s">
        <v>121</v>
      </c>
      <c r="F2296" s="1" t="s">
        <v>52</v>
      </c>
      <c r="G2296" s="1" t="s">
        <v>122</v>
      </c>
      <c r="H2296" s="1" t="s">
        <v>123</v>
      </c>
      <c r="I2296" s="1" t="s">
        <v>124</v>
      </c>
      <c r="J2296" s="1" t="s">
        <v>132</v>
      </c>
      <c r="K2296" s="1" t="s">
        <v>133</v>
      </c>
    </row>
    <row r="2297" spans="1:11" x14ac:dyDescent="0.25">
      <c r="A2297" s="1" t="s">
        <v>181</v>
      </c>
      <c r="B2297" s="1">
        <v>99635.624500000005</v>
      </c>
      <c r="C2297" s="1" t="s">
        <v>155</v>
      </c>
      <c r="D2297" s="1" t="s">
        <v>138</v>
      </c>
      <c r="E2297" s="1" t="s">
        <v>121</v>
      </c>
      <c r="F2297" s="1" t="s">
        <v>87</v>
      </c>
      <c r="G2297" s="1" t="s">
        <v>122</v>
      </c>
      <c r="H2297" s="1" t="s">
        <v>123</v>
      </c>
      <c r="I2297" s="1" t="s">
        <v>124</v>
      </c>
      <c r="J2297" s="1" t="s">
        <v>132</v>
      </c>
      <c r="K2297" s="1" t="s">
        <v>133</v>
      </c>
    </row>
    <row r="2298" spans="1:11" x14ac:dyDescent="0.25">
      <c r="A2298" s="1" t="s">
        <v>188</v>
      </c>
      <c r="B2298" s="1">
        <v>99877.784299999999</v>
      </c>
      <c r="C2298" s="1" t="s">
        <v>172</v>
      </c>
      <c r="D2298" s="1" t="s">
        <v>142</v>
      </c>
      <c r="E2298" s="1" t="s">
        <v>121</v>
      </c>
      <c r="F2298" s="1" t="s">
        <v>45</v>
      </c>
      <c r="G2298" s="1" t="s">
        <v>122</v>
      </c>
      <c r="H2298" s="1" t="s">
        <v>123</v>
      </c>
      <c r="I2298" s="1" t="s">
        <v>124</v>
      </c>
      <c r="J2298" s="1" t="s">
        <v>132</v>
      </c>
      <c r="K2298" s="1" t="s">
        <v>134</v>
      </c>
    </row>
    <row r="2299" spans="1:11" x14ac:dyDescent="0.25">
      <c r="A2299" s="1" t="s">
        <v>181</v>
      </c>
      <c r="B2299" s="1">
        <v>99965.369300000006</v>
      </c>
      <c r="C2299" s="1" t="s">
        <v>146</v>
      </c>
      <c r="D2299" s="1" t="s">
        <v>138</v>
      </c>
      <c r="E2299" s="1" t="s">
        <v>121</v>
      </c>
      <c r="F2299" s="1" t="s">
        <v>87</v>
      </c>
      <c r="G2299" s="1" t="s">
        <v>122</v>
      </c>
      <c r="H2299" s="1" t="s">
        <v>123</v>
      </c>
      <c r="I2299" s="1" t="s">
        <v>124</v>
      </c>
      <c r="J2299" s="1" t="s">
        <v>132</v>
      </c>
      <c r="K2299" s="1" t="s">
        <v>133</v>
      </c>
    </row>
    <row r="2300" spans="1:11" x14ac:dyDescent="0.25">
      <c r="A2300" s="1" t="s">
        <v>188</v>
      </c>
      <c r="B2300" s="1">
        <v>100499.113</v>
      </c>
      <c r="C2300" s="1" t="s">
        <v>169</v>
      </c>
      <c r="D2300" s="1" t="s">
        <v>142</v>
      </c>
      <c r="E2300" s="1" t="s">
        <v>121</v>
      </c>
      <c r="F2300" s="1" t="s">
        <v>45</v>
      </c>
      <c r="G2300" s="1" t="s">
        <v>122</v>
      </c>
      <c r="H2300" s="1" t="s">
        <v>123</v>
      </c>
      <c r="I2300" s="1" t="s">
        <v>124</v>
      </c>
      <c r="J2300" s="1" t="s">
        <v>132</v>
      </c>
      <c r="K2300" s="1" t="s">
        <v>134</v>
      </c>
    </row>
    <row r="2301" spans="1:11" x14ac:dyDescent="0.25">
      <c r="A2301" s="1" t="s">
        <v>183</v>
      </c>
      <c r="B2301" s="1">
        <v>100745.3689</v>
      </c>
      <c r="C2301" s="1" t="s">
        <v>139</v>
      </c>
      <c r="D2301" s="1" t="s">
        <v>142</v>
      </c>
      <c r="E2301" s="1" t="s">
        <v>121</v>
      </c>
      <c r="F2301" s="1" t="s">
        <v>45</v>
      </c>
      <c r="G2301" s="1" t="s">
        <v>122</v>
      </c>
      <c r="H2301" s="1" t="s">
        <v>123</v>
      </c>
      <c r="I2301" s="1" t="s">
        <v>124</v>
      </c>
      <c r="J2301" s="1" t="s">
        <v>132</v>
      </c>
      <c r="K2301" s="1" t="s">
        <v>133</v>
      </c>
    </row>
    <row r="2302" spans="1:11" x14ac:dyDescent="0.25">
      <c r="A2302" s="1" t="s">
        <v>184</v>
      </c>
      <c r="B2302" s="1">
        <v>100873.2274</v>
      </c>
      <c r="C2302" s="1" t="s">
        <v>149</v>
      </c>
      <c r="D2302" s="1" t="s">
        <v>142</v>
      </c>
      <c r="E2302" s="1" t="s">
        <v>121</v>
      </c>
      <c r="F2302" s="1" t="s">
        <v>45</v>
      </c>
      <c r="G2302" s="1" t="s">
        <v>122</v>
      </c>
      <c r="H2302" s="1" t="s">
        <v>123</v>
      </c>
      <c r="I2302" s="1" t="s">
        <v>124</v>
      </c>
      <c r="J2302" s="1" t="s">
        <v>132</v>
      </c>
      <c r="K2302" s="1" t="s">
        <v>134</v>
      </c>
    </row>
    <row r="2303" spans="1:11" x14ac:dyDescent="0.25">
      <c r="A2303" s="1" t="s">
        <v>188</v>
      </c>
      <c r="B2303" s="1">
        <v>100913.85769999999</v>
      </c>
      <c r="C2303" s="1" t="s">
        <v>154</v>
      </c>
      <c r="D2303" s="1" t="s">
        <v>142</v>
      </c>
      <c r="E2303" s="1" t="s">
        <v>121</v>
      </c>
      <c r="F2303" s="1" t="s">
        <v>45</v>
      </c>
      <c r="G2303" s="1" t="s">
        <v>122</v>
      </c>
      <c r="H2303" s="1" t="s">
        <v>123</v>
      </c>
      <c r="I2303" s="1" t="s">
        <v>124</v>
      </c>
      <c r="J2303" s="1" t="s">
        <v>132</v>
      </c>
      <c r="K2303" s="1" t="s">
        <v>134</v>
      </c>
    </row>
    <row r="2304" spans="1:11" x14ac:dyDescent="0.25">
      <c r="A2304" s="1" t="s">
        <v>193</v>
      </c>
      <c r="B2304" s="1">
        <v>101403.7662</v>
      </c>
      <c r="C2304" s="1" t="s">
        <v>180</v>
      </c>
      <c r="D2304" s="1" t="s">
        <v>142</v>
      </c>
      <c r="E2304" s="1" t="s">
        <v>121</v>
      </c>
      <c r="F2304" s="1" t="s">
        <v>45</v>
      </c>
      <c r="G2304" s="1" t="s">
        <v>122</v>
      </c>
      <c r="H2304" s="1" t="s">
        <v>123</v>
      </c>
      <c r="I2304" s="1" t="s">
        <v>124</v>
      </c>
      <c r="J2304" s="1" t="s">
        <v>132</v>
      </c>
      <c r="K2304" s="1" t="s">
        <v>133</v>
      </c>
    </row>
    <row r="2305" spans="1:11" x14ac:dyDescent="0.25">
      <c r="A2305" s="1" t="s">
        <v>193</v>
      </c>
      <c r="B2305" s="1">
        <v>101403.7662</v>
      </c>
      <c r="C2305" s="1" t="s">
        <v>136</v>
      </c>
      <c r="D2305" s="1" t="s">
        <v>142</v>
      </c>
      <c r="E2305" s="1" t="s">
        <v>121</v>
      </c>
      <c r="F2305" s="1" t="s">
        <v>45</v>
      </c>
      <c r="G2305" s="1" t="s">
        <v>122</v>
      </c>
      <c r="H2305" s="1" t="s">
        <v>123</v>
      </c>
      <c r="I2305" s="1" t="s">
        <v>124</v>
      </c>
      <c r="J2305" s="1" t="s">
        <v>132</v>
      </c>
      <c r="K2305" s="1" t="s">
        <v>133</v>
      </c>
    </row>
    <row r="2306" spans="1:11" x14ac:dyDescent="0.25">
      <c r="A2306" s="1" t="s">
        <v>193</v>
      </c>
      <c r="B2306" s="1">
        <v>101405.39659999999</v>
      </c>
      <c r="C2306" s="1" t="s">
        <v>165</v>
      </c>
      <c r="D2306" s="1" t="s">
        <v>142</v>
      </c>
      <c r="E2306" s="1" t="s">
        <v>121</v>
      </c>
      <c r="F2306" s="1" t="s">
        <v>45</v>
      </c>
      <c r="G2306" s="1" t="s">
        <v>122</v>
      </c>
      <c r="H2306" s="1" t="s">
        <v>123</v>
      </c>
      <c r="I2306" s="1" t="s">
        <v>124</v>
      </c>
      <c r="J2306" s="1" t="s">
        <v>132</v>
      </c>
      <c r="K2306" s="1" t="s">
        <v>133</v>
      </c>
    </row>
    <row r="2307" spans="1:11" x14ac:dyDescent="0.25">
      <c r="A2307" s="1" t="s">
        <v>181</v>
      </c>
      <c r="B2307" s="1">
        <v>101449.9737</v>
      </c>
      <c r="C2307" s="1" t="s">
        <v>168</v>
      </c>
      <c r="D2307" s="1" t="s">
        <v>142</v>
      </c>
      <c r="E2307" s="1" t="s">
        <v>121</v>
      </c>
      <c r="F2307" s="1" t="s">
        <v>45</v>
      </c>
      <c r="G2307" s="1" t="s">
        <v>122</v>
      </c>
      <c r="H2307" s="1" t="s">
        <v>123</v>
      </c>
      <c r="I2307" s="1" t="s">
        <v>124</v>
      </c>
      <c r="J2307" s="1" t="s">
        <v>132</v>
      </c>
      <c r="K2307" s="1" t="s">
        <v>133</v>
      </c>
    </row>
    <row r="2308" spans="1:11" x14ac:dyDescent="0.25">
      <c r="A2308" s="1" t="s">
        <v>183</v>
      </c>
      <c r="B2308" s="1">
        <v>101662.3226</v>
      </c>
      <c r="C2308" s="1" t="s">
        <v>137</v>
      </c>
      <c r="D2308" s="1" t="s">
        <v>138</v>
      </c>
      <c r="E2308" s="1" t="s">
        <v>121</v>
      </c>
      <c r="F2308" s="1" t="s">
        <v>87</v>
      </c>
      <c r="G2308" s="1" t="s">
        <v>122</v>
      </c>
      <c r="H2308" s="1" t="s">
        <v>123</v>
      </c>
      <c r="I2308" s="1" t="s">
        <v>124</v>
      </c>
      <c r="J2308" s="1" t="s">
        <v>132</v>
      </c>
      <c r="K2308" s="1" t="s">
        <v>133</v>
      </c>
    </row>
    <row r="2309" spans="1:11" x14ac:dyDescent="0.25">
      <c r="A2309" s="1" t="s">
        <v>193</v>
      </c>
      <c r="B2309" s="1">
        <v>102249.93889999999</v>
      </c>
      <c r="C2309" s="1" t="s">
        <v>153</v>
      </c>
      <c r="D2309" s="1" t="s">
        <v>142</v>
      </c>
      <c r="E2309" s="1" t="s">
        <v>121</v>
      </c>
      <c r="F2309" s="1" t="s">
        <v>45</v>
      </c>
      <c r="G2309" s="1" t="s">
        <v>122</v>
      </c>
      <c r="H2309" s="1" t="s">
        <v>123</v>
      </c>
      <c r="I2309" s="1" t="s">
        <v>124</v>
      </c>
      <c r="J2309" s="1" t="s">
        <v>132</v>
      </c>
      <c r="K2309" s="1" t="s">
        <v>133</v>
      </c>
    </row>
    <row r="2310" spans="1:11" x14ac:dyDescent="0.25">
      <c r="A2310" s="1" t="s">
        <v>181</v>
      </c>
      <c r="B2310" s="1">
        <v>102353.38400000001</v>
      </c>
      <c r="C2310" s="1" t="s">
        <v>128</v>
      </c>
      <c r="D2310" s="1" t="s">
        <v>142</v>
      </c>
      <c r="E2310" s="1" t="s">
        <v>121</v>
      </c>
      <c r="F2310" s="1" t="s">
        <v>45</v>
      </c>
      <c r="G2310" s="1" t="s">
        <v>122</v>
      </c>
      <c r="H2310" s="1" t="s">
        <v>123</v>
      </c>
      <c r="I2310" s="1" t="s">
        <v>124</v>
      </c>
      <c r="J2310" s="1" t="s">
        <v>132</v>
      </c>
      <c r="K2310" s="1" t="s">
        <v>133</v>
      </c>
    </row>
    <row r="2311" spans="1:11" x14ac:dyDescent="0.25">
      <c r="A2311" s="1" t="s">
        <v>181</v>
      </c>
      <c r="B2311" s="1">
        <v>102365.4295</v>
      </c>
      <c r="C2311" s="1" t="s">
        <v>164</v>
      </c>
      <c r="D2311" s="1" t="s">
        <v>138</v>
      </c>
      <c r="E2311" s="1" t="s">
        <v>121</v>
      </c>
      <c r="F2311" s="1" t="s">
        <v>87</v>
      </c>
      <c r="G2311" s="1" t="s">
        <v>122</v>
      </c>
      <c r="H2311" s="1" t="s">
        <v>123</v>
      </c>
      <c r="I2311" s="1" t="s">
        <v>124</v>
      </c>
      <c r="J2311" s="1" t="s">
        <v>132</v>
      </c>
      <c r="K2311" s="1" t="s">
        <v>133</v>
      </c>
    </row>
    <row r="2312" spans="1:11" x14ac:dyDescent="0.25">
      <c r="A2312" s="1" t="s">
        <v>181</v>
      </c>
      <c r="B2312" s="1">
        <v>102365.4295</v>
      </c>
      <c r="C2312" s="1" t="s">
        <v>130</v>
      </c>
      <c r="D2312" s="1" t="s">
        <v>138</v>
      </c>
      <c r="E2312" s="1" t="s">
        <v>121</v>
      </c>
      <c r="F2312" s="1" t="s">
        <v>87</v>
      </c>
      <c r="G2312" s="1" t="s">
        <v>122</v>
      </c>
      <c r="H2312" s="1" t="s">
        <v>123</v>
      </c>
      <c r="I2312" s="1" t="s">
        <v>124</v>
      </c>
      <c r="J2312" s="1" t="s">
        <v>132</v>
      </c>
      <c r="K2312" s="1" t="s">
        <v>133</v>
      </c>
    </row>
    <row r="2313" spans="1:11" x14ac:dyDescent="0.25">
      <c r="A2313" s="1" t="s">
        <v>193</v>
      </c>
      <c r="B2313" s="1">
        <v>102634.711</v>
      </c>
      <c r="C2313" s="1" t="s">
        <v>171</v>
      </c>
      <c r="D2313" s="1" t="s">
        <v>138</v>
      </c>
      <c r="E2313" s="1" t="s">
        <v>121</v>
      </c>
      <c r="F2313" s="1" t="s">
        <v>87</v>
      </c>
      <c r="G2313" s="1" t="s">
        <v>122</v>
      </c>
      <c r="H2313" s="1" t="s">
        <v>123</v>
      </c>
      <c r="I2313" s="1" t="s">
        <v>124</v>
      </c>
      <c r="J2313" s="1" t="s">
        <v>132</v>
      </c>
      <c r="K2313" s="1" t="s">
        <v>133</v>
      </c>
    </row>
    <row r="2314" spans="1:11" x14ac:dyDescent="0.25">
      <c r="A2314" s="1" t="s">
        <v>193</v>
      </c>
      <c r="B2314" s="1">
        <v>102634.711</v>
      </c>
      <c r="C2314" s="1" t="s">
        <v>158</v>
      </c>
      <c r="D2314" s="1" t="s">
        <v>138</v>
      </c>
      <c r="E2314" s="1" t="s">
        <v>121</v>
      </c>
      <c r="F2314" s="1" t="s">
        <v>87</v>
      </c>
      <c r="G2314" s="1" t="s">
        <v>122</v>
      </c>
      <c r="H2314" s="1" t="s">
        <v>123</v>
      </c>
      <c r="I2314" s="1" t="s">
        <v>124</v>
      </c>
      <c r="J2314" s="1" t="s">
        <v>132</v>
      </c>
      <c r="K2314" s="1" t="s">
        <v>133</v>
      </c>
    </row>
    <row r="2315" spans="1:11" x14ac:dyDescent="0.25">
      <c r="A2315" s="1" t="s">
        <v>181</v>
      </c>
      <c r="B2315" s="1">
        <v>103012.87360000001</v>
      </c>
      <c r="C2315" s="1" t="s">
        <v>136</v>
      </c>
      <c r="D2315" s="1" t="s">
        <v>138</v>
      </c>
      <c r="E2315" s="1" t="s">
        <v>121</v>
      </c>
      <c r="F2315" s="1" t="s">
        <v>87</v>
      </c>
      <c r="G2315" s="1" t="s">
        <v>122</v>
      </c>
      <c r="H2315" s="1" t="s">
        <v>123</v>
      </c>
      <c r="I2315" s="1" t="s">
        <v>124</v>
      </c>
      <c r="J2315" s="1" t="s">
        <v>132</v>
      </c>
      <c r="K2315" s="1" t="s">
        <v>133</v>
      </c>
    </row>
    <row r="2316" spans="1:11" x14ac:dyDescent="0.25">
      <c r="A2316" s="1" t="s">
        <v>181</v>
      </c>
      <c r="B2316" s="1">
        <v>103012.87360000001</v>
      </c>
      <c r="C2316" s="1" t="s">
        <v>165</v>
      </c>
      <c r="D2316" s="1" t="s">
        <v>138</v>
      </c>
      <c r="E2316" s="1" t="s">
        <v>121</v>
      </c>
      <c r="F2316" s="1" t="s">
        <v>87</v>
      </c>
      <c r="G2316" s="1" t="s">
        <v>122</v>
      </c>
      <c r="H2316" s="1" t="s">
        <v>123</v>
      </c>
      <c r="I2316" s="1" t="s">
        <v>124</v>
      </c>
      <c r="J2316" s="1" t="s">
        <v>132</v>
      </c>
      <c r="K2316" s="1" t="s">
        <v>133</v>
      </c>
    </row>
    <row r="2317" spans="1:11" x14ac:dyDescent="0.25">
      <c r="A2317" s="1" t="s">
        <v>188</v>
      </c>
      <c r="B2317" s="1">
        <v>103136.6056</v>
      </c>
      <c r="C2317" s="1" t="s">
        <v>165</v>
      </c>
      <c r="D2317" s="1" t="s">
        <v>142</v>
      </c>
      <c r="E2317" s="1" t="s">
        <v>121</v>
      </c>
      <c r="F2317" s="1" t="s">
        <v>45</v>
      </c>
      <c r="G2317" s="1" t="s">
        <v>122</v>
      </c>
      <c r="H2317" s="1" t="s">
        <v>123</v>
      </c>
      <c r="I2317" s="1" t="s">
        <v>124</v>
      </c>
      <c r="J2317" s="1" t="s">
        <v>132</v>
      </c>
      <c r="K2317" s="1" t="s">
        <v>134</v>
      </c>
    </row>
    <row r="2318" spans="1:11" x14ac:dyDescent="0.25">
      <c r="A2318" s="1" t="s">
        <v>188</v>
      </c>
      <c r="B2318" s="1">
        <v>103192.5882</v>
      </c>
      <c r="C2318" s="1" t="s">
        <v>180</v>
      </c>
      <c r="D2318" s="1" t="s">
        <v>142</v>
      </c>
      <c r="E2318" s="1" t="s">
        <v>121</v>
      </c>
      <c r="F2318" s="1" t="s">
        <v>45</v>
      </c>
      <c r="G2318" s="1" t="s">
        <v>122</v>
      </c>
      <c r="H2318" s="1" t="s">
        <v>123</v>
      </c>
      <c r="I2318" s="1" t="s">
        <v>124</v>
      </c>
      <c r="J2318" s="1" t="s">
        <v>132</v>
      </c>
      <c r="K2318" s="1" t="s">
        <v>134</v>
      </c>
    </row>
    <row r="2319" spans="1:11" x14ac:dyDescent="0.25">
      <c r="A2319" s="1" t="s">
        <v>188</v>
      </c>
      <c r="B2319" s="1">
        <v>103192.5882</v>
      </c>
      <c r="C2319" s="1" t="s">
        <v>136</v>
      </c>
      <c r="D2319" s="1" t="s">
        <v>142</v>
      </c>
      <c r="E2319" s="1" t="s">
        <v>121</v>
      </c>
      <c r="F2319" s="1" t="s">
        <v>45</v>
      </c>
      <c r="G2319" s="1" t="s">
        <v>122</v>
      </c>
      <c r="H2319" s="1" t="s">
        <v>123</v>
      </c>
      <c r="I2319" s="1" t="s">
        <v>124</v>
      </c>
      <c r="J2319" s="1" t="s">
        <v>132</v>
      </c>
      <c r="K2319" s="1" t="s">
        <v>134</v>
      </c>
    </row>
    <row r="2320" spans="1:11" x14ac:dyDescent="0.25">
      <c r="A2320" s="1" t="s">
        <v>184</v>
      </c>
      <c r="B2320" s="1">
        <v>103235.1105</v>
      </c>
      <c r="C2320" s="1" t="s">
        <v>139</v>
      </c>
      <c r="D2320" s="1" t="s">
        <v>131</v>
      </c>
      <c r="E2320" s="1" t="s">
        <v>121</v>
      </c>
      <c r="F2320" s="1" t="s">
        <v>52</v>
      </c>
      <c r="G2320" s="1" t="s">
        <v>122</v>
      </c>
      <c r="H2320" s="1" t="s">
        <v>123</v>
      </c>
      <c r="I2320" s="1" t="s">
        <v>124</v>
      </c>
      <c r="J2320" s="1" t="s">
        <v>132</v>
      </c>
      <c r="K2320" s="1" t="s">
        <v>133</v>
      </c>
    </row>
    <row r="2321" spans="1:11" x14ac:dyDescent="0.25">
      <c r="A2321" s="1" t="s">
        <v>184</v>
      </c>
      <c r="B2321" s="1">
        <v>103657.5969</v>
      </c>
      <c r="C2321" s="1" t="s">
        <v>155</v>
      </c>
      <c r="D2321" s="1" t="s">
        <v>142</v>
      </c>
      <c r="E2321" s="1" t="s">
        <v>121</v>
      </c>
      <c r="F2321" s="1" t="s">
        <v>45</v>
      </c>
      <c r="G2321" s="1" t="s">
        <v>122</v>
      </c>
      <c r="H2321" s="1" t="s">
        <v>123</v>
      </c>
      <c r="I2321" s="1" t="s">
        <v>124</v>
      </c>
      <c r="J2321" s="1" t="s">
        <v>132</v>
      </c>
      <c r="K2321" s="1" t="s">
        <v>134</v>
      </c>
    </row>
    <row r="2322" spans="1:11" x14ac:dyDescent="0.25">
      <c r="A2322" s="1" t="s">
        <v>184</v>
      </c>
      <c r="B2322" s="1">
        <v>103950.96580000001</v>
      </c>
      <c r="C2322" s="1" t="s">
        <v>145</v>
      </c>
      <c r="D2322" s="1" t="s">
        <v>162</v>
      </c>
      <c r="E2322" s="1" t="s">
        <v>121</v>
      </c>
      <c r="F2322" s="1" t="s">
        <v>47</v>
      </c>
      <c r="G2322" s="1" t="s">
        <v>122</v>
      </c>
      <c r="H2322" s="1" t="s">
        <v>123</v>
      </c>
      <c r="I2322" s="1" t="s">
        <v>124</v>
      </c>
      <c r="J2322" s="1" t="s">
        <v>132</v>
      </c>
      <c r="K2322" s="1" t="s">
        <v>133</v>
      </c>
    </row>
    <row r="2323" spans="1:11" x14ac:dyDescent="0.25">
      <c r="A2323" s="1" t="s">
        <v>181</v>
      </c>
      <c r="B2323" s="1">
        <v>103987.0511</v>
      </c>
      <c r="C2323" s="1" t="s">
        <v>161</v>
      </c>
      <c r="D2323" s="1" t="s">
        <v>138</v>
      </c>
      <c r="E2323" s="1" t="s">
        <v>121</v>
      </c>
      <c r="F2323" s="1" t="s">
        <v>87</v>
      </c>
      <c r="G2323" s="1" t="s">
        <v>122</v>
      </c>
      <c r="H2323" s="1" t="s">
        <v>123</v>
      </c>
      <c r="I2323" s="1" t="s">
        <v>124</v>
      </c>
      <c r="J2323" s="1" t="s">
        <v>132</v>
      </c>
      <c r="K2323" s="1" t="s">
        <v>133</v>
      </c>
    </row>
    <row r="2324" spans="1:11" x14ac:dyDescent="0.25">
      <c r="A2324" s="1" t="s">
        <v>188</v>
      </c>
      <c r="B2324" s="1">
        <v>103995.2691</v>
      </c>
      <c r="C2324" s="1" t="s">
        <v>153</v>
      </c>
      <c r="D2324" s="1" t="s">
        <v>142</v>
      </c>
      <c r="E2324" s="1" t="s">
        <v>121</v>
      </c>
      <c r="F2324" s="1" t="s">
        <v>45</v>
      </c>
      <c r="G2324" s="1" t="s">
        <v>122</v>
      </c>
      <c r="H2324" s="1" t="s">
        <v>123</v>
      </c>
      <c r="I2324" s="1" t="s">
        <v>124</v>
      </c>
      <c r="J2324" s="1" t="s">
        <v>132</v>
      </c>
      <c r="K2324" s="1" t="s">
        <v>134</v>
      </c>
    </row>
    <row r="2325" spans="1:11" x14ac:dyDescent="0.25">
      <c r="A2325" s="1" t="s">
        <v>187</v>
      </c>
      <c r="B2325" s="1">
        <v>104584.2819</v>
      </c>
      <c r="C2325" s="1" t="s">
        <v>149</v>
      </c>
      <c r="D2325" s="1" t="s">
        <v>142</v>
      </c>
      <c r="E2325" s="1" t="s">
        <v>121</v>
      </c>
      <c r="F2325" s="1" t="s">
        <v>45</v>
      </c>
      <c r="G2325" s="1" t="s">
        <v>122</v>
      </c>
      <c r="H2325" s="1" t="s">
        <v>123</v>
      </c>
      <c r="I2325" s="1" t="s">
        <v>124</v>
      </c>
      <c r="J2325" s="1" t="s">
        <v>132</v>
      </c>
      <c r="K2325" s="1" t="s">
        <v>134</v>
      </c>
    </row>
    <row r="2326" spans="1:11" x14ac:dyDescent="0.25">
      <c r="A2326" s="1" t="s">
        <v>188</v>
      </c>
      <c r="B2326" s="1">
        <v>104600.8279</v>
      </c>
      <c r="C2326" s="1" t="s">
        <v>171</v>
      </c>
      <c r="D2326" s="1" t="s">
        <v>138</v>
      </c>
      <c r="E2326" s="1" t="s">
        <v>121</v>
      </c>
      <c r="F2326" s="1" t="s">
        <v>87</v>
      </c>
      <c r="G2326" s="1" t="s">
        <v>122</v>
      </c>
      <c r="H2326" s="1" t="s">
        <v>123</v>
      </c>
      <c r="I2326" s="1" t="s">
        <v>124</v>
      </c>
      <c r="J2326" s="1" t="s">
        <v>132</v>
      </c>
      <c r="K2326" s="1" t="s">
        <v>134</v>
      </c>
    </row>
    <row r="2327" spans="1:11" x14ac:dyDescent="0.25">
      <c r="A2327" s="1" t="s">
        <v>188</v>
      </c>
      <c r="B2327" s="1">
        <v>104600.8279</v>
      </c>
      <c r="C2327" s="1" t="s">
        <v>158</v>
      </c>
      <c r="D2327" s="1" t="s">
        <v>138</v>
      </c>
      <c r="E2327" s="1" t="s">
        <v>121</v>
      </c>
      <c r="F2327" s="1" t="s">
        <v>87</v>
      </c>
      <c r="G2327" s="1" t="s">
        <v>122</v>
      </c>
      <c r="H2327" s="1" t="s">
        <v>123</v>
      </c>
      <c r="I2327" s="1" t="s">
        <v>124</v>
      </c>
      <c r="J2327" s="1" t="s">
        <v>132</v>
      </c>
      <c r="K2327" s="1" t="s">
        <v>134</v>
      </c>
    </row>
    <row r="2328" spans="1:11" x14ac:dyDescent="0.25">
      <c r="A2328" s="1" t="s">
        <v>181</v>
      </c>
      <c r="B2328" s="1">
        <v>104782.05220000001</v>
      </c>
      <c r="C2328" s="1" t="s">
        <v>141</v>
      </c>
      <c r="D2328" s="1" t="s">
        <v>142</v>
      </c>
      <c r="E2328" s="1" t="s">
        <v>121</v>
      </c>
      <c r="F2328" s="1" t="s">
        <v>45</v>
      </c>
      <c r="G2328" s="1" t="s">
        <v>122</v>
      </c>
      <c r="H2328" s="1" t="s">
        <v>123</v>
      </c>
      <c r="I2328" s="1" t="s">
        <v>124</v>
      </c>
      <c r="J2328" s="1" t="s">
        <v>132</v>
      </c>
      <c r="K2328" s="1" t="s">
        <v>133</v>
      </c>
    </row>
    <row r="2329" spans="1:11" x14ac:dyDescent="0.25">
      <c r="A2329" s="1" t="s">
        <v>193</v>
      </c>
      <c r="B2329" s="1">
        <v>105063.99280000001</v>
      </c>
      <c r="C2329" s="1" t="s">
        <v>157</v>
      </c>
      <c r="D2329" s="1" t="s">
        <v>138</v>
      </c>
      <c r="E2329" s="1" t="s">
        <v>121</v>
      </c>
      <c r="F2329" s="1" t="s">
        <v>87</v>
      </c>
      <c r="G2329" s="1" t="s">
        <v>122</v>
      </c>
      <c r="H2329" s="1" t="s">
        <v>123</v>
      </c>
      <c r="I2329" s="1" t="s">
        <v>124</v>
      </c>
      <c r="J2329" s="1" t="s">
        <v>132</v>
      </c>
      <c r="K2329" s="1" t="s">
        <v>133</v>
      </c>
    </row>
    <row r="2330" spans="1:11" x14ac:dyDescent="0.25">
      <c r="A2330" s="1" t="s">
        <v>184</v>
      </c>
      <c r="B2330" s="1">
        <v>105373.8928</v>
      </c>
      <c r="C2330" s="1" t="s">
        <v>143</v>
      </c>
      <c r="D2330" s="1" t="s">
        <v>138</v>
      </c>
      <c r="E2330" s="1" t="s">
        <v>121</v>
      </c>
      <c r="F2330" s="1" t="s">
        <v>87</v>
      </c>
      <c r="G2330" s="1" t="s">
        <v>122</v>
      </c>
      <c r="H2330" s="1" t="s">
        <v>123</v>
      </c>
      <c r="I2330" s="1" t="s">
        <v>124</v>
      </c>
      <c r="J2330" s="1" t="s">
        <v>132</v>
      </c>
      <c r="K2330" s="1" t="s">
        <v>134</v>
      </c>
    </row>
    <row r="2331" spans="1:11" x14ac:dyDescent="0.25">
      <c r="A2331" s="1" t="s">
        <v>184</v>
      </c>
      <c r="B2331" s="1">
        <v>105489.83500000001</v>
      </c>
      <c r="C2331" s="1" t="s">
        <v>156</v>
      </c>
      <c r="D2331" s="1" t="s">
        <v>138</v>
      </c>
      <c r="E2331" s="1" t="s">
        <v>121</v>
      </c>
      <c r="F2331" s="1" t="s">
        <v>87</v>
      </c>
      <c r="G2331" s="1" t="s">
        <v>122</v>
      </c>
      <c r="H2331" s="1" t="s">
        <v>123</v>
      </c>
      <c r="I2331" s="1" t="s">
        <v>124</v>
      </c>
      <c r="J2331" s="1" t="s">
        <v>132</v>
      </c>
      <c r="K2331" s="1" t="s">
        <v>134</v>
      </c>
    </row>
    <row r="2332" spans="1:11" x14ac:dyDescent="0.25">
      <c r="A2332" s="1" t="s">
        <v>184</v>
      </c>
      <c r="B2332" s="1">
        <v>105489.83500000001</v>
      </c>
      <c r="C2332" s="1" t="s">
        <v>144</v>
      </c>
      <c r="D2332" s="1" t="s">
        <v>138</v>
      </c>
      <c r="E2332" s="1" t="s">
        <v>121</v>
      </c>
      <c r="F2332" s="1" t="s">
        <v>87</v>
      </c>
      <c r="G2332" s="1" t="s">
        <v>122</v>
      </c>
      <c r="H2332" s="1" t="s">
        <v>123</v>
      </c>
      <c r="I2332" s="1" t="s">
        <v>124</v>
      </c>
      <c r="J2332" s="1" t="s">
        <v>132</v>
      </c>
      <c r="K2332" s="1" t="s">
        <v>134</v>
      </c>
    </row>
    <row r="2333" spans="1:11" x14ac:dyDescent="0.25">
      <c r="A2333" s="1" t="s">
        <v>184</v>
      </c>
      <c r="B2333" s="1">
        <v>105489.83500000001</v>
      </c>
      <c r="C2333" s="1" t="s">
        <v>140</v>
      </c>
      <c r="D2333" s="1" t="s">
        <v>138</v>
      </c>
      <c r="E2333" s="1" t="s">
        <v>121</v>
      </c>
      <c r="F2333" s="1" t="s">
        <v>87</v>
      </c>
      <c r="G2333" s="1" t="s">
        <v>122</v>
      </c>
      <c r="H2333" s="1" t="s">
        <v>123</v>
      </c>
      <c r="I2333" s="1" t="s">
        <v>124</v>
      </c>
      <c r="J2333" s="1" t="s">
        <v>132</v>
      </c>
      <c r="K2333" s="1" t="s">
        <v>134</v>
      </c>
    </row>
    <row r="2334" spans="1:11" x14ac:dyDescent="0.25">
      <c r="A2334" s="1" t="s">
        <v>184</v>
      </c>
      <c r="B2334" s="1">
        <v>105560.9813</v>
      </c>
      <c r="C2334" s="1" t="s">
        <v>176</v>
      </c>
      <c r="D2334" s="1" t="s">
        <v>142</v>
      </c>
      <c r="E2334" s="1" t="s">
        <v>121</v>
      </c>
      <c r="F2334" s="1" t="s">
        <v>45</v>
      </c>
      <c r="G2334" s="1" t="s">
        <v>122</v>
      </c>
      <c r="H2334" s="1" t="s">
        <v>123</v>
      </c>
      <c r="I2334" s="1" t="s">
        <v>124</v>
      </c>
      <c r="J2334" s="1" t="s">
        <v>132</v>
      </c>
      <c r="K2334" s="1" t="s">
        <v>134</v>
      </c>
    </row>
    <row r="2335" spans="1:11" x14ac:dyDescent="0.25">
      <c r="A2335" s="1" t="s">
        <v>193</v>
      </c>
      <c r="B2335" s="1">
        <v>105688.43240000001</v>
      </c>
      <c r="C2335" s="1" t="s">
        <v>177</v>
      </c>
      <c r="D2335" s="1" t="s">
        <v>142</v>
      </c>
      <c r="E2335" s="1" t="s">
        <v>121</v>
      </c>
      <c r="F2335" s="1" t="s">
        <v>45</v>
      </c>
      <c r="G2335" s="1" t="s">
        <v>122</v>
      </c>
      <c r="H2335" s="1" t="s">
        <v>123</v>
      </c>
      <c r="I2335" s="1" t="s">
        <v>124</v>
      </c>
      <c r="J2335" s="1" t="s">
        <v>132</v>
      </c>
      <c r="K2335" s="1" t="s">
        <v>133</v>
      </c>
    </row>
    <row r="2336" spans="1:11" x14ac:dyDescent="0.25">
      <c r="A2336" s="1" t="s">
        <v>184</v>
      </c>
      <c r="B2336" s="1">
        <v>105719.9627</v>
      </c>
      <c r="C2336" s="1" t="s">
        <v>158</v>
      </c>
      <c r="D2336" s="1" t="s">
        <v>142</v>
      </c>
      <c r="E2336" s="1" t="s">
        <v>121</v>
      </c>
      <c r="F2336" s="1" t="s">
        <v>45</v>
      </c>
      <c r="G2336" s="1" t="s">
        <v>122</v>
      </c>
      <c r="H2336" s="1" t="s">
        <v>123</v>
      </c>
      <c r="I2336" s="1" t="s">
        <v>124</v>
      </c>
      <c r="J2336" s="1" t="s">
        <v>132</v>
      </c>
      <c r="K2336" s="1" t="s">
        <v>134</v>
      </c>
    </row>
    <row r="2337" spans="1:11" x14ac:dyDescent="0.25">
      <c r="A2337" s="1" t="s">
        <v>184</v>
      </c>
      <c r="B2337" s="1">
        <v>105719.9627</v>
      </c>
      <c r="C2337" s="1" t="s">
        <v>145</v>
      </c>
      <c r="D2337" s="1" t="s">
        <v>138</v>
      </c>
      <c r="E2337" s="1" t="s">
        <v>121</v>
      </c>
      <c r="F2337" s="1" t="s">
        <v>87</v>
      </c>
      <c r="G2337" s="1" t="s">
        <v>122</v>
      </c>
      <c r="H2337" s="1" t="s">
        <v>123</v>
      </c>
      <c r="I2337" s="1" t="s">
        <v>124</v>
      </c>
      <c r="J2337" s="1" t="s">
        <v>132</v>
      </c>
      <c r="K2337" s="1" t="s">
        <v>134</v>
      </c>
    </row>
    <row r="2338" spans="1:11" x14ac:dyDescent="0.25">
      <c r="A2338" s="1" t="s">
        <v>184</v>
      </c>
      <c r="B2338" s="1">
        <v>105719.9627</v>
      </c>
      <c r="C2338" s="1" t="s">
        <v>119</v>
      </c>
      <c r="D2338" s="1" t="s">
        <v>142</v>
      </c>
      <c r="E2338" s="1" t="s">
        <v>121</v>
      </c>
      <c r="F2338" s="1" t="s">
        <v>45</v>
      </c>
      <c r="G2338" s="1" t="s">
        <v>122</v>
      </c>
      <c r="H2338" s="1" t="s">
        <v>123</v>
      </c>
      <c r="I2338" s="1" t="s">
        <v>124</v>
      </c>
      <c r="J2338" s="1" t="s">
        <v>132</v>
      </c>
      <c r="K2338" s="1" t="s">
        <v>134</v>
      </c>
    </row>
    <row r="2339" spans="1:11" x14ac:dyDescent="0.25">
      <c r="A2339" s="1" t="s">
        <v>118</v>
      </c>
      <c r="B2339" s="1">
        <v>106007</v>
      </c>
      <c r="C2339" s="1" t="s">
        <v>147</v>
      </c>
      <c r="D2339" s="1" t="s">
        <v>138</v>
      </c>
      <c r="E2339" s="1" t="s">
        <v>121</v>
      </c>
      <c r="F2339" s="1" t="s">
        <v>87</v>
      </c>
      <c r="G2339" s="1" t="s">
        <v>122</v>
      </c>
      <c r="H2339" s="1" t="s">
        <v>123</v>
      </c>
      <c r="I2339" s="1" t="s">
        <v>124</v>
      </c>
      <c r="J2339" s="1" t="s">
        <v>132</v>
      </c>
      <c r="K2339" s="1" t="s">
        <v>133</v>
      </c>
    </row>
    <row r="2340" spans="1:11" x14ac:dyDescent="0.25">
      <c r="A2340" s="1" t="s">
        <v>188</v>
      </c>
      <c r="B2340" s="1">
        <v>107008.08199999999</v>
      </c>
      <c r="C2340" s="1" t="s">
        <v>157</v>
      </c>
      <c r="D2340" s="1" t="s">
        <v>138</v>
      </c>
      <c r="E2340" s="1" t="s">
        <v>121</v>
      </c>
      <c r="F2340" s="1" t="s">
        <v>87</v>
      </c>
      <c r="G2340" s="1" t="s">
        <v>122</v>
      </c>
      <c r="H2340" s="1" t="s">
        <v>123</v>
      </c>
      <c r="I2340" s="1" t="s">
        <v>124</v>
      </c>
      <c r="J2340" s="1" t="s">
        <v>132</v>
      </c>
      <c r="K2340" s="1" t="s">
        <v>134</v>
      </c>
    </row>
    <row r="2341" spans="1:11" x14ac:dyDescent="0.25">
      <c r="A2341" s="1" t="s">
        <v>187</v>
      </c>
      <c r="B2341" s="1">
        <v>107033.05710000001</v>
      </c>
      <c r="C2341" s="1" t="s">
        <v>139</v>
      </c>
      <c r="D2341" s="1" t="s">
        <v>131</v>
      </c>
      <c r="E2341" s="1" t="s">
        <v>121</v>
      </c>
      <c r="F2341" s="1" t="s">
        <v>52</v>
      </c>
      <c r="G2341" s="1" t="s">
        <v>122</v>
      </c>
      <c r="H2341" s="1" t="s">
        <v>123</v>
      </c>
      <c r="I2341" s="1" t="s">
        <v>124</v>
      </c>
      <c r="J2341" s="1" t="s">
        <v>132</v>
      </c>
      <c r="K2341" s="1" t="s">
        <v>133</v>
      </c>
    </row>
    <row r="2342" spans="1:11" x14ac:dyDescent="0.25">
      <c r="A2342" s="1" t="s">
        <v>181</v>
      </c>
      <c r="B2342" s="1">
        <v>107364.3002</v>
      </c>
      <c r="C2342" s="1" t="s">
        <v>173</v>
      </c>
      <c r="D2342" s="1" t="s">
        <v>138</v>
      </c>
      <c r="E2342" s="1" t="s">
        <v>121</v>
      </c>
      <c r="F2342" s="1" t="s">
        <v>87</v>
      </c>
      <c r="G2342" s="1" t="s">
        <v>122</v>
      </c>
      <c r="H2342" s="1" t="s">
        <v>123</v>
      </c>
      <c r="I2342" s="1" t="s">
        <v>124</v>
      </c>
      <c r="J2342" s="1" t="s">
        <v>132</v>
      </c>
      <c r="K2342" s="1" t="s">
        <v>133</v>
      </c>
    </row>
    <row r="2343" spans="1:11" x14ac:dyDescent="0.25">
      <c r="A2343" s="1" t="s">
        <v>187</v>
      </c>
      <c r="B2343" s="1">
        <v>107471.0864</v>
      </c>
      <c r="C2343" s="1" t="s">
        <v>155</v>
      </c>
      <c r="D2343" s="1" t="s">
        <v>142</v>
      </c>
      <c r="E2343" s="1" t="s">
        <v>121</v>
      </c>
      <c r="F2343" s="1" t="s">
        <v>45</v>
      </c>
      <c r="G2343" s="1" t="s">
        <v>122</v>
      </c>
      <c r="H2343" s="1" t="s">
        <v>123</v>
      </c>
      <c r="I2343" s="1" t="s">
        <v>124</v>
      </c>
      <c r="J2343" s="1" t="s">
        <v>132</v>
      </c>
      <c r="K2343" s="1" t="s">
        <v>134</v>
      </c>
    </row>
    <row r="2344" spans="1:11" x14ac:dyDescent="0.25">
      <c r="A2344" s="1" t="s">
        <v>188</v>
      </c>
      <c r="B2344" s="1">
        <v>107503.2525</v>
      </c>
      <c r="C2344" s="1" t="s">
        <v>177</v>
      </c>
      <c r="D2344" s="1" t="s">
        <v>142</v>
      </c>
      <c r="E2344" s="1" t="s">
        <v>121</v>
      </c>
      <c r="F2344" s="1" t="s">
        <v>45</v>
      </c>
      <c r="G2344" s="1" t="s">
        <v>122</v>
      </c>
      <c r="H2344" s="1" t="s">
        <v>123</v>
      </c>
      <c r="I2344" s="1" t="s">
        <v>124</v>
      </c>
      <c r="J2344" s="1" t="s">
        <v>132</v>
      </c>
      <c r="K2344" s="1" t="s">
        <v>134</v>
      </c>
    </row>
    <row r="2345" spans="1:11" x14ac:dyDescent="0.25">
      <c r="A2345" s="1" t="s">
        <v>187</v>
      </c>
      <c r="B2345" s="1">
        <v>107775.2482</v>
      </c>
      <c r="C2345" s="1" t="s">
        <v>145</v>
      </c>
      <c r="D2345" s="1" t="s">
        <v>162</v>
      </c>
      <c r="E2345" s="1" t="s">
        <v>121</v>
      </c>
      <c r="F2345" s="1" t="s">
        <v>47</v>
      </c>
      <c r="G2345" s="1" t="s">
        <v>122</v>
      </c>
      <c r="H2345" s="1" t="s">
        <v>123</v>
      </c>
      <c r="I2345" s="1" t="s">
        <v>124</v>
      </c>
      <c r="J2345" s="1" t="s">
        <v>132</v>
      </c>
      <c r="K2345" s="1" t="s">
        <v>133</v>
      </c>
    </row>
    <row r="2346" spans="1:11" x14ac:dyDescent="0.25">
      <c r="A2346" s="1" t="s">
        <v>193</v>
      </c>
      <c r="B2346" s="1">
        <v>107887.8291</v>
      </c>
      <c r="C2346" s="1" t="s">
        <v>155</v>
      </c>
      <c r="D2346" s="1" t="s">
        <v>138</v>
      </c>
      <c r="E2346" s="1" t="s">
        <v>121</v>
      </c>
      <c r="F2346" s="1" t="s">
        <v>87</v>
      </c>
      <c r="G2346" s="1" t="s">
        <v>122</v>
      </c>
      <c r="H2346" s="1" t="s">
        <v>123</v>
      </c>
      <c r="I2346" s="1" t="s">
        <v>124</v>
      </c>
      <c r="J2346" s="1" t="s">
        <v>132</v>
      </c>
      <c r="K2346" s="1" t="s">
        <v>133</v>
      </c>
    </row>
    <row r="2347" spans="1:11" x14ac:dyDescent="0.25">
      <c r="A2347" s="1" t="s">
        <v>184</v>
      </c>
      <c r="B2347" s="1">
        <v>108192.51790000001</v>
      </c>
      <c r="C2347" s="1" t="s">
        <v>157</v>
      </c>
      <c r="D2347" s="1" t="s">
        <v>142</v>
      </c>
      <c r="E2347" s="1" t="s">
        <v>121</v>
      </c>
      <c r="F2347" s="1" t="s">
        <v>45</v>
      </c>
      <c r="G2347" s="1" t="s">
        <v>122</v>
      </c>
      <c r="H2347" s="1" t="s">
        <v>123</v>
      </c>
      <c r="I2347" s="1" t="s">
        <v>124</v>
      </c>
      <c r="J2347" s="1" t="s">
        <v>132</v>
      </c>
      <c r="K2347" s="1" t="s">
        <v>134</v>
      </c>
    </row>
    <row r="2348" spans="1:11" x14ac:dyDescent="0.25">
      <c r="A2348" s="1" t="s">
        <v>193</v>
      </c>
      <c r="B2348" s="1">
        <v>108244.8846</v>
      </c>
      <c r="C2348" s="1" t="s">
        <v>146</v>
      </c>
      <c r="D2348" s="1" t="s">
        <v>138</v>
      </c>
      <c r="E2348" s="1" t="s">
        <v>121</v>
      </c>
      <c r="F2348" s="1" t="s">
        <v>87</v>
      </c>
      <c r="G2348" s="1" t="s">
        <v>122</v>
      </c>
      <c r="H2348" s="1" t="s">
        <v>123</v>
      </c>
      <c r="I2348" s="1" t="s">
        <v>124</v>
      </c>
      <c r="J2348" s="1" t="s">
        <v>132</v>
      </c>
      <c r="K2348" s="1" t="s">
        <v>133</v>
      </c>
    </row>
    <row r="2349" spans="1:11" x14ac:dyDescent="0.25">
      <c r="A2349" s="1" t="s">
        <v>188</v>
      </c>
      <c r="B2349" s="1">
        <v>108269.6629</v>
      </c>
      <c r="C2349" s="1" t="s">
        <v>146</v>
      </c>
      <c r="D2349" s="1" t="s">
        <v>162</v>
      </c>
      <c r="E2349" s="1" t="s">
        <v>121</v>
      </c>
      <c r="F2349" s="1" t="s">
        <v>47</v>
      </c>
      <c r="G2349" s="1" t="s">
        <v>122</v>
      </c>
      <c r="H2349" s="1" t="s">
        <v>123</v>
      </c>
      <c r="I2349" s="1" t="s">
        <v>124</v>
      </c>
      <c r="J2349" s="1" t="s">
        <v>132</v>
      </c>
      <c r="K2349" s="1" t="s">
        <v>133</v>
      </c>
    </row>
    <row r="2350" spans="1:11" x14ac:dyDescent="0.25">
      <c r="A2350" s="1" t="s">
        <v>118</v>
      </c>
      <c r="B2350" s="1">
        <v>109062</v>
      </c>
      <c r="C2350" s="1" t="s">
        <v>144</v>
      </c>
      <c r="D2350" s="1" t="s">
        <v>142</v>
      </c>
      <c r="E2350" s="1" t="s">
        <v>121</v>
      </c>
      <c r="F2350" s="1" t="s">
        <v>45</v>
      </c>
      <c r="G2350" s="1" t="s">
        <v>122</v>
      </c>
      <c r="H2350" s="1" t="s">
        <v>123</v>
      </c>
      <c r="I2350" s="1" t="s">
        <v>124</v>
      </c>
      <c r="J2350" s="1" t="s">
        <v>132</v>
      </c>
      <c r="K2350" s="1" t="s">
        <v>134</v>
      </c>
    </row>
    <row r="2351" spans="1:11" x14ac:dyDescent="0.25">
      <c r="A2351" s="1" t="s">
        <v>187</v>
      </c>
      <c r="B2351" s="1">
        <v>109250.5236</v>
      </c>
      <c r="C2351" s="1" t="s">
        <v>143</v>
      </c>
      <c r="D2351" s="1" t="s">
        <v>138</v>
      </c>
      <c r="E2351" s="1" t="s">
        <v>121</v>
      </c>
      <c r="F2351" s="1" t="s">
        <v>87</v>
      </c>
      <c r="G2351" s="1" t="s">
        <v>122</v>
      </c>
      <c r="H2351" s="1" t="s">
        <v>123</v>
      </c>
      <c r="I2351" s="1" t="s">
        <v>124</v>
      </c>
      <c r="J2351" s="1" t="s">
        <v>132</v>
      </c>
      <c r="K2351" s="1" t="s">
        <v>134</v>
      </c>
    </row>
    <row r="2352" spans="1:11" x14ac:dyDescent="0.25">
      <c r="A2352" s="1" t="s">
        <v>187</v>
      </c>
      <c r="B2352" s="1">
        <v>109370.7313</v>
      </c>
      <c r="C2352" s="1" t="s">
        <v>156</v>
      </c>
      <c r="D2352" s="1" t="s">
        <v>138</v>
      </c>
      <c r="E2352" s="1" t="s">
        <v>121</v>
      </c>
      <c r="F2352" s="1" t="s">
        <v>87</v>
      </c>
      <c r="G2352" s="1" t="s">
        <v>122</v>
      </c>
      <c r="H2352" s="1" t="s">
        <v>123</v>
      </c>
      <c r="I2352" s="1" t="s">
        <v>124</v>
      </c>
      <c r="J2352" s="1" t="s">
        <v>132</v>
      </c>
      <c r="K2352" s="1" t="s">
        <v>134</v>
      </c>
    </row>
    <row r="2353" spans="1:11" x14ac:dyDescent="0.25">
      <c r="A2353" s="1" t="s">
        <v>187</v>
      </c>
      <c r="B2353" s="1">
        <v>109370.7313</v>
      </c>
      <c r="C2353" s="1" t="s">
        <v>144</v>
      </c>
      <c r="D2353" s="1" t="s">
        <v>138</v>
      </c>
      <c r="E2353" s="1" t="s">
        <v>121</v>
      </c>
      <c r="F2353" s="1" t="s">
        <v>87</v>
      </c>
      <c r="G2353" s="1" t="s">
        <v>122</v>
      </c>
      <c r="H2353" s="1" t="s">
        <v>123</v>
      </c>
      <c r="I2353" s="1" t="s">
        <v>124</v>
      </c>
      <c r="J2353" s="1" t="s">
        <v>132</v>
      </c>
      <c r="K2353" s="1" t="s">
        <v>134</v>
      </c>
    </row>
    <row r="2354" spans="1:11" x14ac:dyDescent="0.25">
      <c r="A2354" s="1" t="s">
        <v>187</v>
      </c>
      <c r="B2354" s="1">
        <v>109370.7313</v>
      </c>
      <c r="C2354" s="1" t="s">
        <v>140</v>
      </c>
      <c r="D2354" s="1" t="s">
        <v>138</v>
      </c>
      <c r="E2354" s="1" t="s">
        <v>121</v>
      </c>
      <c r="F2354" s="1" t="s">
        <v>87</v>
      </c>
      <c r="G2354" s="1" t="s">
        <v>122</v>
      </c>
      <c r="H2354" s="1" t="s">
        <v>123</v>
      </c>
      <c r="I2354" s="1" t="s">
        <v>124</v>
      </c>
      <c r="J2354" s="1" t="s">
        <v>132</v>
      </c>
      <c r="K2354" s="1" t="s">
        <v>134</v>
      </c>
    </row>
    <row r="2355" spans="1:11" x14ac:dyDescent="0.25">
      <c r="A2355" s="1" t="s">
        <v>187</v>
      </c>
      <c r="B2355" s="1">
        <v>109444.495</v>
      </c>
      <c r="C2355" s="1" t="s">
        <v>176</v>
      </c>
      <c r="D2355" s="1" t="s">
        <v>142</v>
      </c>
      <c r="E2355" s="1" t="s">
        <v>121</v>
      </c>
      <c r="F2355" s="1" t="s">
        <v>45</v>
      </c>
      <c r="G2355" s="1" t="s">
        <v>122</v>
      </c>
      <c r="H2355" s="1" t="s">
        <v>123</v>
      </c>
      <c r="I2355" s="1" t="s">
        <v>124</v>
      </c>
      <c r="J2355" s="1" t="s">
        <v>132</v>
      </c>
      <c r="K2355" s="1" t="s">
        <v>134</v>
      </c>
    </row>
    <row r="2356" spans="1:11" x14ac:dyDescent="0.25">
      <c r="A2356" s="1" t="s">
        <v>187</v>
      </c>
      <c r="B2356" s="1">
        <v>109609.32520000001</v>
      </c>
      <c r="C2356" s="1" t="s">
        <v>158</v>
      </c>
      <c r="D2356" s="1" t="s">
        <v>142</v>
      </c>
      <c r="E2356" s="1" t="s">
        <v>121</v>
      </c>
      <c r="F2356" s="1" t="s">
        <v>45</v>
      </c>
      <c r="G2356" s="1" t="s">
        <v>122</v>
      </c>
      <c r="H2356" s="1" t="s">
        <v>123</v>
      </c>
      <c r="I2356" s="1" t="s">
        <v>124</v>
      </c>
      <c r="J2356" s="1" t="s">
        <v>132</v>
      </c>
      <c r="K2356" s="1" t="s">
        <v>134</v>
      </c>
    </row>
    <row r="2357" spans="1:11" x14ac:dyDescent="0.25">
      <c r="A2357" s="1" t="s">
        <v>187</v>
      </c>
      <c r="B2357" s="1">
        <v>109609.32520000001</v>
      </c>
      <c r="C2357" s="1" t="s">
        <v>145</v>
      </c>
      <c r="D2357" s="1" t="s">
        <v>138</v>
      </c>
      <c r="E2357" s="1" t="s">
        <v>121</v>
      </c>
      <c r="F2357" s="1" t="s">
        <v>87</v>
      </c>
      <c r="G2357" s="1" t="s">
        <v>122</v>
      </c>
      <c r="H2357" s="1" t="s">
        <v>123</v>
      </c>
      <c r="I2357" s="1" t="s">
        <v>124</v>
      </c>
      <c r="J2357" s="1" t="s">
        <v>132</v>
      </c>
      <c r="K2357" s="1" t="s">
        <v>134</v>
      </c>
    </row>
    <row r="2358" spans="1:11" x14ac:dyDescent="0.25">
      <c r="A2358" s="1" t="s">
        <v>187</v>
      </c>
      <c r="B2358" s="1">
        <v>109609.32520000001</v>
      </c>
      <c r="C2358" s="1" t="s">
        <v>119</v>
      </c>
      <c r="D2358" s="1" t="s">
        <v>142</v>
      </c>
      <c r="E2358" s="1" t="s">
        <v>121</v>
      </c>
      <c r="F2358" s="1" t="s">
        <v>45</v>
      </c>
      <c r="G2358" s="1" t="s">
        <v>122</v>
      </c>
      <c r="H2358" s="1" t="s">
        <v>123</v>
      </c>
      <c r="I2358" s="1" t="s">
        <v>124</v>
      </c>
      <c r="J2358" s="1" t="s">
        <v>132</v>
      </c>
      <c r="K2358" s="1" t="s">
        <v>134</v>
      </c>
    </row>
    <row r="2359" spans="1:11" x14ac:dyDescent="0.25">
      <c r="A2359" s="1" t="s">
        <v>193</v>
      </c>
      <c r="B2359" s="1">
        <v>109852.4497</v>
      </c>
      <c r="C2359" s="1" t="s">
        <v>168</v>
      </c>
      <c r="D2359" s="1" t="s">
        <v>142</v>
      </c>
      <c r="E2359" s="1" t="s">
        <v>121</v>
      </c>
      <c r="F2359" s="1" t="s">
        <v>45</v>
      </c>
      <c r="G2359" s="1" t="s">
        <v>122</v>
      </c>
      <c r="H2359" s="1" t="s">
        <v>123</v>
      </c>
      <c r="I2359" s="1" t="s">
        <v>124</v>
      </c>
      <c r="J2359" s="1" t="s">
        <v>132</v>
      </c>
      <c r="K2359" s="1" t="s">
        <v>133</v>
      </c>
    </row>
    <row r="2360" spans="1:11" x14ac:dyDescent="0.25">
      <c r="A2360" s="1" t="s">
        <v>188</v>
      </c>
      <c r="B2360" s="1">
        <v>109883.698</v>
      </c>
      <c r="C2360" s="1" t="s">
        <v>155</v>
      </c>
      <c r="D2360" s="1" t="s">
        <v>138</v>
      </c>
      <c r="E2360" s="1" t="s">
        <v>121</v>
      </c>
      <c r="F2360" s="1" t="s">
        <v>87</v>
      </c>
      <c r="G2360" s="1" t="s">
        <v>122</v>
      </c>
      <c r="H2360" s="1" t="s">
        <v>123</v>
      </c>
      <c r="I2360" s="1" t="s">
        <v>124</v>
      </c>
      <c r="J2360" s="1" t="s">
        <v>132</v>
      </c>
      <c r="K2360" s="1" t="s">
        <v>134</v>
      </c>
    </row>
    <row r="2361" spans="1:11" x14ac:dyDescent="0.25">
      <c r="A2361" s="1" t="s">
        <v>188</v>
      </c>
      <c r="B2361" s="1">
        <v>110093.43580000001</v>
      </c>
      <c r="C2361" s="1" t="s">
        <v>146</v>
      </c>
      <c r="D2361" s="1" t="s">
        <v>138</v>
      </c>
      <c r="E2361" s="1" t="s">
        <v>121</v>
      </c>
      <c r="F2361" s="1" t="s">
        <v>87</v>
      </c>
      <c r="G2361" s="1" t="s">
        <v>122</v>
      </c>
      <c r="H2361" s="1" t="s">
        <v>123</v>
      </c>
      <c r="I2361" s="1" t="s">
        <v>124</v>
      </c>
      <c r="J2361" s="1" t="s">
        <v>132</v>
      </c>
      <c r="K2361" s="1" t="s">
        <v>134</v>
      </c>
    </row>
    <row r="2362" spans="1:11" x14ac:dyDescent="0.25">
      <c r="A2362" s="1" t="s">
        <v>193</v>
      </c>
      <c r="B2362" s="1">
        <v>110830.6839</v>
      </c>
      <c r="C2362" s="1" t="s">
        <v>128</v>
      </c>
      <c r="D2362" s="1" t="s">
        <v>142</v>
      </c>
      <c r="E2362" s="1" t="s">
        <v>121</v>
      </c>
      <c r="F2362" s="1" t="s">
        <v>45</v>
      </c>
      <c r="G2362" s="1" t="s">
        <v>122</v>
      </c>
      <c r="H2362" s="1" t="s">
        <v>123</v>
      </c>
      <c r="I2362" s="1" t="s">
        <v>124</v>
      </c>
      <c r="J2362" s="1" t="s">
        <v>132</v>
      </c>
      <c r="K2362" s="1" t="s">
        <v>133</v>
      </c>
    </row>
    <row r="2363" spans="1:11" x14ac:dyDescent="0.25">
      <c r="A2363" s="1" t="s">
        <v>193</v>
      </c>
      <c r="B2363" s="1">
        <v>110843.7271</v>
      </c>
      <c r="C2363" s="1" t="s">
        <v>164</v>
      </c>
      <c r="D2363" s="1" t="s">
        <v>138</v>
      </c>
      <c r="E2363" s="1" t="s">
        <v>121</v>
      </c>
      <c r="F2363" s="1" t="s">
        <v>87</v>
      </c>
      <c r="G2363" s="1" t="s">
        <v>122</v>
      </c>
      <c r="H2363" s="1" t="s">
        <v>123</v>
      </c>
      <c r="I2363" s="1" t="s">
        <v>124</v>
      </c>
      <c r="J2363" s="1" t="s">
        <v>132</v>
      </c>
      <c r="K2363" s="1" t="s">
        <v>133</v>
      </c>
    </row>
    <row r="2364" spans="1:11" x14ac:dyDescent="0.25">
      <c r="A2364" s="1" t="s">
        <v>193</v>
      </c>
      <c r="B2364" s="1">
        <v>110843.7271</v>
      </c>
      <c r="C2364" s="1" t="s">
        <v>130</v>
      </c>
      <c r="D2364" s="1" t="s">
        <v>138</v>
      </c>
      <c r="E2364" s="1" t="s">
        <v>121</v>
      </c>
      <c r="F2364" s="1" t="s">
        <v>87</v>
      </c>
      <c r="G2364" s="1" t="s">
        <v>122</v>
      </c>
      <c r="H2364" s="1" t="s">
        <v>123</v>
      </c>
      <c r="I2364" s="1" t="s">
        <v>124</v>
      </c>
      <c r="J2364" s="1" t="s">
        <v>132</v>
      </c>
      <c r="K2364" s="1" t="s">
        <v>133</v>
      </c>
    </row>
    <row r="2365" spans="1:11" x14ac:dyDescent="0.25">
      <c r="A2365" s="1" t="s">
        <v>184</v>
      </c>
      <c r="B2365" s="1">
        <v>111260.59450000001</v>
      </c>
      <c r="C2365" s="1" t="s">
        <v>172</v>
      </c>
      <c r="D2365" s="1" t="s">
        <v>142</v>
      </c>
      <c r="E2365" s="1" t="s">
        <v>121</v>
      </c>
      <c r="F2365" s="1" t="s">
        <v>45</v>
      </c>
      <c r="G2365" s="1" t="s">
        <v>122</v>
      </c>
      <c r="H2365" s="1" t="s">
        <v>123</v>
      </c>
      <c r="I2365" s="1" t="s">
        <v>124</v>
      </c>
      <c r="J2365" s="1" t="s">
        <v>132</v>
      </c>
      <c r="K2365" s="1" t="s">
        <v>134</v>
      </c>
    </row>
    <row r="2366" spans="1:11" x14ac:dyDescent="0.25">
      <c r="A2366" s="1" t="s">
        <v>193</v>
      </c>
      <c r="B2366" s="1">
        <v>111544.795</v>
      </c>
      <c r="C2366" s="1" t="s">
        <v>136</v>
      </c>
      <c r="D2366" s="1" t="s">
        <v>138</v>
      </c>
      <c r="E2366" s="1" t="s">
        <v>121</v>
      </c>
      <c r="F2366" s="1" t="s">
        <v>87</v>
      </c>
      <c r="G2366" s="1" t="s">
        <v>122</v>
      </c>
      <c r="H2366" s="1" t="s">
        <v>123</v>
      </c>
      <c r="I2366" s="1" t="s">
        <v>124</v>
      </c>
      <c r="J2366" s="1" t="s">
        <v>132</v>
      </c>
      <c r="K2366" s="1" t="s">
        <v>133</v>
      </c>
    </row>
    <row r="2367" spans="1:11" x14ac:dyDescent="0.25">
      <c r="A2367" s="1" t="s">
        <v>193</v>
      </c>
      <c r="B2367" s="1">
        <v>111544.795</v>
      </c>
      <c r="C2367" s="1" t="s">
        <v>165</v>
      </c>
      <c r="D2367" s="1" t="s">
        <v>138</v>
      </c>
      <c r="E2367" s="1" t="s">
        <v>121</v>
      </c>
      <c r="F2367" s="1" t="s">
        <v>87</v>
      </c>
      <c r="G2367" s="1" t="s">
        <v>122</v>
      </c>
      <c r="H2367" s="1" t="s">
        <v>123</v>
      </c>
      <c r="I2367" s="1" t="s">
        <v>124</v>
      </c>
      <c r="J2367" s="1" t="s">
        <v>132</v>
      </c>
      <c r="K2367" s="1" t="s">
        <v>133</v>
      </c>
    </row>
    <row r="2368" spans="1:11" x14ac:dyDescent="0.25">
      <c r="A2368" s="1" t="s">
        <v>183</v>
      </c>
      <c r="B2368" s="1">
        <v>111652.3639</v>
      </c>
      <c r="C2368" s="1" t="s">
        <v>140</v>
      </c>
      <c r="D2368" s="1" t="s">
        <v>131</v>
      </c>
      <c r="E2368" s="1" t="s">
        <v>121</v>
      </c>
      <c r="F2368" s="1" t="s">
        <v>52</v>
      </c>
      <c r="G2368" s="1" t="s">
        <v>122</v>
      </c>
      <c r="H2368" s="1" t="s">
        <v>123</v>
      </c>
      <c r="I2368" s="1" t="s">
        <v>124</v>
      </c>
      <c r="J2368" s="1" t="s">
        <v>132</v>
      </c>
      <c r="K2368" s="1" t="s">
        <v>133</v>
      </c>
    </row>
    <row r="2369" spans="1:11" x14ac:dyDescent="0.25">
      <c r="A2369" s="1" t="s">
        <v>183</v>
      </c>
      <c r="B2369" s="1">
        <v>111652.3639</v>
      </c>
      <c r="C2369" s="1" t="s">
        <v>144</v>
      </c>
      <c r="D2369" s="1" t="s">
        <v>131</v>
      </c>
      <c r="E2369" s="1" t="s">
        <v>121</v>
      </c>
      <c r="F2369" s="1" t="s">
        <v>52</v>
      </c>
      <c r="G2369" s="1" t="s">
        <v>122</v>
      </c>
      <c r="H2369" s="1" t="s">
        <v>123</v>
      </c>
      <c r="I2369" s="1" t="s">
        <v>124</v>
      </c>
      <c r="J2369" s="1" t="s">
        <v>132</v>
      </c>
      <c r="K2369" s="1" t="s">
        <v>133</v>
      </c>
    </row>
    <row r="2370" spans="1:11" x14ac:dyDescent="0.25">
      <c r="A2370" s="1" t="s">
        <v>183</v>
      </c>
      <c r="B2370" s="1">
        <v>111652.3639</v>
      </c>
      <c r="C2370" s="1" t="s">
        <v>145</v>
      </c>
      <c r="D2370" s="1" t="s">
        <v>131</v>
      </c>
      <c r="E2370" s="1" t="s">
        <v>121</v>
      </c>
      <c r="F2370" s="1" t="s">
        <v>52</v>
      </c>
      <c r="G2370" s="1" t="s">
        <v>122</v>
      </c>
      <c r="H2370" s="1" t="s">
        <v>123</v>
      </c>
      <c r="I2370" s="1" t="s">
        <v>124</v>
      </c>
      <c r="J2370" s="1" t="s">
        <v>132</v>
      </c>
      <c r="K2370" s="1" t="s">
        <v>133</v>
      </c>
    </row>
    <row r="2371" spans="1:11" x14ac:dyDescent="0.25">
      <c r="A2371" s="1" t="s">
        <v>183</v>
      </c>
      <c r="B2371" s="1">
        <v>111652.3639</v>
      </c>
      <c r="C2371" s="1" t="s">
        <v>156</v>
      </c>
      <c r="D2371" s="1" t="s">
        <v>131</v>
      </c>
      <c r="E2371" s="1" t="s">
        <v>121</v>
      </c>
      <c r="F2371" s="1" t="s">
        <v>52</v>
      </c>
      <c r="G2371" s="1" t="s">
        <v>122</v>
      </c>
      <c r="H2371" s="1" t="s">
        <v>123</v>
      </c>
      <c r="I2371" s="1" t="s">
        <v>124</v>
      </c>
      <c r="J2371" s="1" t="s">
        <v>132</v>
      </c>
      <c r="K2371" s="1" t="s">
        <v>133</v>
      </c>
    </row>
    <row r="2372" spans="1:11" x14ac:dyDescent="0.25">
      <c r="A2372" s="1" t="s">
        <v>181</v>
      </c>
      <c r="B2372" s="1">
        <v>111664.5336</v>
      </c>
      <c r="C2372" s="1" t="s">
        <v>139</v>
      </c>
      <c r="D2372" s="1" t="s">
        <v>142</v>
      </c>
      <c r="E2372" s="1" t="s">
        <v>121</v>
      </c>
      <c r="F2372" s="1" t="s">
        <v>45</v>
      </c>
      <c r="G2372" s="1" t="s">
        <v>122</v>
      </c>
      <c r="H2372" s="1" t="s">
        <v>123</v>
      </c>
      <c r="I2372" s="1" t="s">
        <v>124</v>
      </c>
      <c r="J2372" s="1" t="s">
        <v>132</v>
      </c>
      <c r="K2372" s="1" t="s">
        <v>133</v>
      </c>
    </row>
    <row r="2373" spans="1:11" x14ac:dyDescent="0.25">
      <c r="A2373" s="1" t="s">
        <v>188</v>
      </c>
      <c r="B2373" s="1">
        <v>111726.3946</v>
      </c>
      <c r="C2373" s="1" t="s">
        <v>168</v>
      </c>
      <c r="D2373" s="1" t="s">
        <v>142</v>
      </c>
      <c r="E2373" s="1" t="s">
        <v>121</v>
      </c>
      <c r="F2373" s="1" t="s">
        <v>45</v>
      </c>
      <c r="G2373" s="1" t="s">
        <v>122</v>
      </c>
      <c r="H2373" s="1" t="s">
        <v>123</v>
      </c>
      <c r="I2373" s="1" t="s">
        <v>124</v>
      </c>
      <c r="J2373" s="1" t="s">
        <v>132</v>
      </c>
      <c r="K2373" s="1" t="s">
        <v>134</v>
      </c>
    </row>
    <row r="2374" spans="1:11" x14ac:dyDescent="0.25">
      <c r="A2374" s="1" t="s">
        <v>188</v>
      </c>
      <c r="B2374" s="1">
        <v>111761.08809999999</v>
      </c>
      <c r="C2374" s="1" t="s">
        <v>130</v>
      </c>
      <c r="D2374" s="1" t="s">
        <v>162</v>
      </c>
      <c r="E2374" s="1" t="s">
        <v>121</v>
      </c>
      <c r="F2374" s="1" t="s">
        <v>47</v>
      </c>
      <c r="G2374" s="1" t="s">
        <v>122</v>
      </c>
      <c r="H2374" s="1" t="s">
        <v>123</v>
      </c>
      <c r="I2374" s="1" t="s">
        <v>124</v>
      </c>
      <c r="J2374" s="1" t="s">
        <v>132</v>
      </c>
      <c r="K2374" s="1" t="s">
        <v>133</v>
      </c>
    </row>
    <row r="2375" spans="1:11" x14ac:dyDescent="0.25">
      <c r="A2375" s="1" t="s">
        <v>188</v>
      </c>
      <c r="B2375" s="1">
        <v>111761.08809999999</v>
      </c>
      <c r="C2375" s="1" t="s">
        <v>155</v>
      </c>
      <c r="D2375" s="1" t="s">
        <v>162</v>
      </c>
      <c r="E2375" s="1" t="s">
        <v>121</v>
      </c>
      <c r="F2375" s="1" t="s">
        <v>47</v>
      </c>
      <c r="G2375" s="1" t="s">
        <v>122</v>
      </c>
      <c r="H2375" s="1" t="s">
        <v>123</v>
      </c>
      <c r="I2375" s="1" t="s">
        <v>124</v>
      </c>
      <c r="J2375" s="1" t="s">
        <v>132</v>
      </c>
      <c r="K2375" s="1" t="s">
        <v>133</v>
      </c>
    </row>
    <row r="2376" spans="1:11" x14ac:dyDescent="0.25">
      <c r="A2376" s="1" t="s">
        <v>184</v>
      </c>
      <c r="B2376" s="1">
        <v>111952.7343</v>
      </c>
      <c r="C2376" s="1" t="s">
        <v>169</v>
      </c>
      <c r="D2376" s="1" t="s">
        <v>142</v>
      </c>
      <c r="E2376" s="1" t="s">
        <v>121</v>
      </c>
      <c r="F2376" s="1" t="s">
        <v>45</v>
      </c>
      <c r="G2376" s="1" t="s">
        <v>122</v>
      </c>
      <c r="H2376" s="1" t="s">
        <v>123</v>
      </c>
      <c r="I2376" s="1" t="s">
        <v>124</v>
      </c>
      <c r="J2376" s="1" t="s">
        <v>132</v>
      </c>
      <c r="K2376" s="1" t="s">
        <v>134</v>
      </c>
    </row>
    <row r="2377" spans="1:11" x14ac:dyDescent="0.25">
      <c r="A2377" s="1" t="s">
        <v>188</v>
      </c>
      <c r="B2377" s="1">
        <v>112061.5021</v>
      </c>
      <c r="C2377" s="1" t="s">
        <v>165</v>
      </c>
      <c r="D2377" s="1" t="s">
        <v>162</v>
      </c>
      <c r="E2377" s="1" t="s">
        <v>121</v>
      </c>
      <c r="F2377" s="1" t="s">
        <v>47</v>
      </c>
      <c r="G2377" s="1" t="s">
        <v>122</v>
      </c>
      <c r="H2377" s="1" t="s">
        <v>123</v>
      </c>
      <c r="I2377" s="1" t="s">
        <v>124</v>
      </c>
      <c r="J2377" s="1" t="s">
        <v>132</v>
      </c>
      <c r="K2377" s="1" t="s">
        <v>133</v>
      </c>
    </row>
    <row r="2378" spans="1:11" x14ac:dyDescent="0.25">
      <c r="A2378" s="1" t="s">
        <v>187</v>
      </c>
      <c r="B2378" s="1">
        <v>112172.844</v>
      </c>
      <c r="C2378" s="1" t="s">
        <v>157</v>
      </c>
      <c r="D2378" s="1" t="s">
        <v>142</v>
      </c>
      <c r="E2378" s="1" t="s">
        <v>121</v>
      </c>
      <c r="F2378" s="1" t="s">
        <v>45</v>
      </c>
      <c r="G2378" s="1" t="s">
        <v>122</v>
      </c>
      <c r="H2378" s="1" t="s">
        <v>123</v>
      </c>
      <c r="I2378" s="1" t="s">
        <v>124</v>
      </c>
      <c r="J2378" s="1" t="s">
        <v>132</v>
      </c>
      <c r="K2378" s="1" t="s">
        <v>134</v>
      </c>
    </row>
    <row r="2379" spans="1:11" x14ac:dyDescent="0.25">
      <c r="A2379" s="1" t="s">
        <v>184</v>
      </c>
      <c r="B2379" s="1">
        <v>112414.7464</v>
      </c>
      <c r="C2379" s="1" t="s">
        <v>154</v>
      </c>
      <c r="D2379" s="1" t="s">
        <v>142</v>
      </c>
      <c r="E2379" s="1" t="s">
        <v>121</v>
      </c>
      <c r="F2379" s="1" t="s">
        <v>45</v>
      </c>
      <c r="G2379" s="1" t="s">
        <v>122</v>
      </c>
      <c r="H2379" s="1" t="s">
        <v>123</v>
      </c>
      <c r="I2379" s="1" t="s">
        <v>124</v>
      </c>
      <c r="J2379" s="1" t="s">
        <v>132</v>
      </c>
      <c r="K2379" s="1" t="s">
        <v>134</v>
      </c>
    </row>
    <row r="2380" spans="1:11" x14ac:dyDescent="0.25">
      <c r="A2380" s="1" t="s">
        <v>193</v>
      </c>
      <c r="B2380" s="1">
        <v>112599.65760000001</v>
      </c>
      <c r="C2380" s="1" t="s">
        <v>161</v>
      </c>
      <c r="D2380" s="1" t="s">
        <v>138</v>
      </c>
      <c r="E2380" s="1" t="s">
        <v>121</v>
      </c>
      <c r="F2380" s="1" t="s">
        <v>87</v>
      </c>
      <c r="G2380" s="1" t="s">
        <v>122</v>
      </c>
      <c r="H2380" s="1" t="s">
        <v>123</v>
      </c>
      <c r="I2380" s="1" t="s">
        <v>124</v>
      </c>
      <c r="J2380" s="1" t="s">
        <v>132</v>
      </c>
      <c r="K2380" s="1" t="s">
        <v>133</v>
      </c>
    </row>
    <row r="2381" spans="1:11" x14ac:dyDescent="0.25">
      <c r="A2381" s="1" t="s">
        <v>181</v>
      </c>
      <c r="B2381" s="1">
        <v>112680.8703</v>
      </c>
      <c r="C2381" s="1" t="s">
        <v>137</v>
      </c>
      <c r="D2381" s="1" t="s">
        <v>138</v>
      </c>
      <c r="E2381" s="1" t="s">
        <v>121</v>
      </c>
      <c r="F2381" s="1" t="s">
        <v>87</v>
      </c>
      <c r="G2381" s="1" t="s">
        <v>122</v>
      </c>
      <c r="H2381" s="1" t="s">
        <v>123</v>
      </c>
      <c r="I2381" s="1" t="s">
        <v>124</v>
      </c>
      <c r="J2381" s="1" t="s">
        <v>132</v>
      </c>
      <c r="K2381" s="1" t="s">
        <v>133</v>
      </c>
    </row>
    <row r="2382" spans="1:11" x14ac:dyDescent="0.25">
      <c r="A2382" s="1" t="s">
        <v>183</v>
      </c>
      <c r="B2382" s="1">
        <v>112692.9366</v>
      </c>
      <c r="C2382" s="1" t="s">
        <v>148</v>
      </c>
      <c r="D2382" s="1" t="s">
        <v>142</v>
      </c>
      <c r="E2382" s="1" t="s">
        <v>121</v>
      </c>
      <c r="F2382" s="1" t="s">
        <v>45</v>
      </c>
      <c r="G2382" s="1" t="s">
        <v>122</v>
      </c>
      <c r="H2382" s="1" t="s">
        <v>123</v>
      </c>
      <c r="I2382" s="1" t="s">
        <v>124</v>
      </c>
      <c r="J2382" s="1" t="s">
        <v>132</v>
      </c>
      <c r="K2382" s="1" t="s">
        <v>133</v>
      </c>
    </row>
    <row r="2383" spans="1:11" x14ac:dyDescent="0.25">
      <c r="A2383" s="1" t="s">
        <v>188</v>
      </c>
      <c r="B2383" s="1">
        <v>112724.6205</v>
      </c>
      <c r="C2383" s="1" t="s">
        <v>128</v>
      </c>
      <c r="D2383" s="1" t="s">
        <v>142</v>
      </c>
      <c r="E2383" s="1" t="s">
        <v>121</v>
      </c>
      <c r="F2383" s="1" t="s">
        <v>45</v>
      </c>
      <c r="G2383" s="1" t="s">
        <v>122</v>
      </c>
      <c r="H2383" s="1" t="s">
        <v>123</v>
      </c>
      <c r="I2383" s="1" t="s">
        <v>124</v>
      </c>
      <c r="J2383" s="1" t="s">
        <v>132</v>
      </c>
      <c r="K2383" s="1" t="s">
        <v>134</v>
      </c>
    </row>
    <row r="2384" spans="1:11" x14ac:dyDescent="0.25">
      <c r="A2384" s="1" t="s">
        <v>188</v>
      </c>
      <c r="B2384" s="1">
        <v>112745.12119999999</v>
      </c>
      <c r="C2384" s="1" t="s">
        <v>164</v>
      </c>
      <c r="D2384" s="1" t="s">
        <v>138</v>
      </c>
      <c r="E2384" s="1" t="s">
        <v>121</v>
      </c>
      <c r="F2384" s="1" t="s">
        <v>87</v>
      </c>
      <c r="G2384" s="1" t="s">
        <v>122</v>
      </c>
      <c r="H2384" s="1" t="s">
        <v>123</v>
      </c>
      <c r="I2384" s="1" t="s">
        <v>124</v>
      </c>
      <c r="J2384" s="1" t="s">
        <v>132</v>
      </c>
      <c r="K2384" s="1" t="s">
        <v>134</v>
      </c>
    </row>
    <row r="2385" spans="1:11" x14ac:dyDescent="0.25">
      <c r="A2385" s="1" t="s">
        <v>188</v>
      </c>
      <c r="B2385" s="1">
        <v>112745.12119999999</v>
      </c>
      <c r="C2385" s="1" t="s">
        <v>130</v>
      </c>
      <c r="D2385" s="1" t="s">
        <v>138</v>
      </c>
      <c r="E2385" s="1" t="s">
        <v>121</v>
      </c>
      <c r="F2385" s="1" t="s">
        <v>87</v>
      </c>
      <c r="G2385" s="1" t="s">
        <v>122</v>
      </c>
      <c r="H2385" s="1" t="s">
        <v>123</v>
      </c>
      <c r="I2385" s="1" t="s">
        <v>124</v>
      </c>
      <c r="J2385" s="1" t="s">
        <v>132</v>
      </c>
      <c r="K2385" s="1" t="s">
        <v>134</v>
      </c>
    </row>
    <row r="2386" spans="1:11" x14ac:dyDescent="0.25">
      <c r="A2386" s="1" t="s">
        <v>193</v>
      </c>
      <c r="B2386" s="1">
        <v>113460.50380000001</v>
      </c>
      <c r="C2386" s="1" t="s">
        <v>141</v>
      </c>
      <c r="D2386" s="1" t="s">
        <v>142</v>
      </c>
      <c r="E2386" s="1" t="s">
        <v>121</v>
      </c>
      <c r="F2386" s="1" t="s">
        <v>45</v>
      </c>
      <c r="G2386" s="1" t="s">
        <v>122</v>
      </c>
      <c r="H2386" s="1" t="s">
        <v>123</v>
      </c>
      <c r="I2386" s="1" t="s">
        <v>124</v>
      </c>
      <c r="J2386" s="1" t="s">
        <v>132</v>
      </c>
      <c r="K2386" s="1" t="s">
        <v>133</v>
      </c>
    </row>
    <row r="2387" spans="1:11" x14ac:dyDescent="0.25">
      <c r="A2387" s="1" t="s">
        <v>188</v>
      </c>
      <c r="B2387" s="1">
        <v>113553.32150000001</v>
      </c>
      <c r="C2387" s="1" t="s">
        <v>136</v>
      </c>
      <c r="D2387" s="1" t="s">
        <v>138</v>
      </c>
      <c r="E2387" s="1" t="s">
        <v>121</v>
      </c>
      <c r="F2387" s="1" t="s">
        <v>87</v>
      </c>
      <c r="G2387" s="1" t="s">
        <v>122</v>
      </c>
      <c r="H2387" s="1" t="s">
        <v>123</v>
      </c>
      <c r="I2387" s="1" t="s">
        <v>124</v>
      </c>
      <c r="J2387" s="1" t="s">
        <v>132</v>
      </c>
      <c r="K2387" s="1" t="s">
        <v>134</v>
      </c>
    </row>
    <row r="2388" spans="1:11" x14ac:dyDescent="0.25">
      <c r="A2388" s="1" t="s">
        <v>188</v>
      </c>
      <c r="B2388" s="1">
        <v>113553.32150000001</v>
      </c>
      <c r="C2388" s="1" t="s">
        <v>165</v>
      </c>
      <c r="D2388" s="1" t="s">
        <v>138</v>
      </c>
      <c r="E2388" s="1" t="s">
        <v>121</v>
      </c>
      <c r="F2388" s="1" t="s">
        <v>87</v>
      </c>
      <c r="G2388" s="1" t="s">
        <v>122</v>
      </c>
      <c r="H2388" s="1" t="s">
        <v>123</v>
      </c>
      <c r="I2388" s="1" t="s">
        <v>124</v>
      </c>
      <c r="J2388" s="1" t="s">
        <v>132</v>
      </c>
      <c r="K2388" s="1" t="s">
        <v>134</v>
      </c>
    </row>
    <row r="2389" spans="1:11" x14ac:dyDescent="0.25">
      <c r="A2389" s="1" t="s">
        <v>188</v>
      </c>
      <c r="B2389" s="1">
        <v>114175.43859999999</v>
      </c>
      <c r="C2389" s="1" t="s">
        <v>141</v>
      </c>
      <c r="D2389" s="1" t="s">
        <v>142</v>
      </c>
      <c r="E2389" s="1" t="s">
        <v>121</v>
      </c>
      <c r="F2389" s="1" t="s">
        <v>45</v>
      </c>
      <c r="G2389" s="1" t="s">
        <v>122</v>
      </c>
      <c r="H2389" s="1" t="s">
        <v>123</v>
      </c>
      <c r="I2389" s="1" t="s">
        <v>124</v>
      </c>
      <c r="J2389" s="1" t="s">
        <v>132</v>
      </c>
      <c r="K2389" s="1" t="s">
        <v>134</v>
      </c>
    </row>
    <row r="2390" spans="1:11" x14ac:dyDescent="0.25">
      <c r="A2390" s="1" t="s">
        <v>188</v>
      </c>
      <c r="B2390" s="1">
        <v>114682.43640000001</v>
      </c>
      <c r="C2390" s="1" t="s">
        <v>161</v>
      </c>
      <c r="D2390" s="1" t="s">
        <v>138</v>
      </c>
      <c r="E2390" s="1" t="s">
        <v>121</v>
      </c>
      <c r="F2390" s="1" t="s">
        <v>87</v>
      </c>
      <c r="G2390" s="1" t="s">
        <v>122</v>
      </c>
      <c r="H2390" s="1" t="s">
        <v>123</v>
      </c>
      <c r="I2390" s="1" t="s">
        <v>124</v>
      </c>
      <c r="J2390" s="1" t="s">
        <v>132</v>
      </c>
      <c r="K2390" s="1" t="s">
        <v>134</v>
      </c>
    </row>
    <row r="2391" spans="1:11" x14ac:dyDescent="0.25">
      <c r="A2391" s="1" t="s">
        <v>118</v>
      </c>
      <c r="B2391" s="1">
        <v>114844</v>
      </c>
      <c r="C2391" s="1" t="s">
        <v>149</v>
      </c>
      <c r="D2391" s="1" t="s">
        <v>142</v>
      </c>
      <c r="E2391" s="1" t="s">
        <v>121</v>
      </c>
      <c r="F2391" s="1" t="s">
        <v>45</v>
      </c>
      <c r="G2391" s="1" t="s">
        <v>122</v>
      </c>
      <c r="H2391" s="1" t="s">
        <v>123</v>
      </c>
      <c r="I2391" s="1" t="s">
        <v>124</v>
      </c>
      <c r="J2391" s="1" t="s">
        <v>132</v>
      </c>
      <c r="K2391" s="1" t="s">
        <v>134</v>
      </c>
    </row>
    <row r="2392" spans="1:11" x14ac:dyDescent="0.25">
      <c r="A2392" s="1" t="s">
        <v>184</v>
      </c>
      <c r="B2392" s="1">
        <v>114890.815</v>
      </c>
      <c r="C2392" s="1" t="s">
        <v>165</v>
      </c>
      <c r="D2392" s="1" t="s">
        <v>142</v>
      </c>
      <c r="E2392" s="1" t="s">
        <v>121</v>
      </c>
      <c r="F2392" s="1" t="s">
        <v>45</v>
      </c>
      <c r="G2392" s="1" t="s">
        <v>122</v>
      </c>
      <c r="H2392" s="1" t="s">
        <v>123</v>
      </c>
      <c r="I2392" s="1" t="s">
        <v>124</v>
      </c>
      <c r="J2392" s="1" t="s">
        <v>132</v>
      </c>
      <c r="K2392" s="1" t="s">
        <v>134</v>
      </c>
    </row>
    <row r="2393" spans="1:11" x14ac:dyDescent="0.25">
      <c r="A2393" s="1" t="s">
        <v>184</v>
      </c>
      <c r="B2393" s="1">
        <v>114953.1779</v>
      </c>
      <c r="C2393" s="1" t="s">
        <v>180</v>
      </c>
      <c r="D2393" s="1" t="s">
        <v>142</v>
      </c>
      <c r="E2393" s="1" t="s">
        <v>121</v>
      </c>
      <c r="F2393" s="1" t="s">
        <v>45</v>
      </c>
      <c r="G2393" s="1" t="s">
        <v>122</v>
      </c>
      <c r="H2393" s="1" t="s">
        <v>123</v>
      </c>
      <c r="I2393" s="1" t="s">
        <v>124</v>
      </c>
      <c r="J2393" s="1" t="s">
        <v>132</v>
      </c>
      <c r="K2393" s="1" t="s">
        <v>134</v>
      </c>
    </row>
    <row r="2394" spans="1:11" x14ac:dyDescent="0.25">
      <c r="A2394" s="1" t="s">
        <v>184</v>
      </c>
      <c r="B2394" s="1">
        <v>114953.1779</v>
      </c>
      <c r="C2394" s="1" t="s">
        <v>136</v>
      </c>
      <c r="D2394" s="1" t="s">
        <v>142</v>
      </c>
      <c r="E2394" s="1" t="s">
        <v>121</v>
      </c>
      <c r="F2394" s="1" t="s">
        <v>45</v>
      </c>
      <c r="G2394" s="1" t="s">
        <v>122</v>
      </c>
      <c r="H2394" s="1" t="s">
        <v>123</v>
      </c>
      <c r="I2394" s="1" t="s">
        <v>124</v>
      </c>
      <c r="J2394" s="1" t="s">
        <v>132</v>
      </c>
      <c r="K2394" s="1" t="s">
        <v>134</v>
      </c>
    </row>
    <row r="2395" spans="1:11" x14ac:dyDescent="0.25">
      <c r="A2395" s="1" t="s">
        <v>187</v>
      </c>
      <c r="B2395" s="1">
        <v>115353.7929</v>
      </c>
      <c r="C2395" s="1" t="s">
        <v>172</v>
      </c>
      <c r="D2395" s="1" t="s">
        <v>142</v>
      </c>
      <c r="E2395" s="1" t="s">
        <v>121</v>
      </c>
      <c r="F2395" s="1" t="s">
        <v>45</v>
      </c>
      <c r="G2395" s="1" t="s">
        <v>122</v>
      </c>
      <c r="H2395" s="1" t="s">
        <v>123</v>
      </c>
      <c r="I2395" s="1" t="s">
        <v>124</v>
      </c>
      <c r="J2395" s="1" t="s">
        <v>132</v>
      </c>
      <c r="K2395" s="1" t="s">
        <v>134</v>
      </c>
    </row>
    <row r="2396" spans="1:11" x14ac:dyDescent="0.25">
      <c r="A2396" s="1" t="s">
        <v>184</v>
      </c>
      <c r="B2396" s="1">
        <v>115847.3382</v>
      </c>
      <c r="C2396" s="1" t="s">
        <v>153</v>
      </c>
      <c r="D2396" s="1" t="s">
        <v>142</v>
      </c>
      <c r="E2396" s="1" t="s">
        <v>121</v>
      </c>
      <c r="F2396" s="1" t="s">
        <v>45</v>
      </c>
      <c r="G2396" s="1" t="s">
        <v>122</v>
      </c>
      <c r="H2396" s="1" t="s">
        <v>123</v>
      </c>
      <c r="I2396" s="1" t="s">
        <v>124</v>
      </c>
      <c r="J2396" s="1" t="s">
        <v>132</v>
      </c>
      <c r="K2396" s="1" t="s">
        <v>134</v>
      </c>
    </row>
    <row r="2397" spans="1:11" x14ac:dyDescent="0.25">
      <c r="A2397" s="1" t="s">
        <v>187</v>
      </c>
      <c r="B2397" s="1">
        <v>116071.39599999999</v>
      </c>
      <c r="C2397" s="1" t="s">
        <v>169</v>
      </c>
      <c r="D2397" s="1" t="s">
        <v>142</v>
      </c>
      <c r="E2397" s="1" t="s">
        <v>121</v>
      </c>
      <c r="F2397" s="1" t="s">
        <v>45</v>
      </c>
      <c r="G2397" s="1" t="s">
        <v>122</v>
      </c>
      <c r="H2397" s="1" t="s">
        <v>123</v>
      </c>
      <c r="I2397" s="1" t="s">
        <v>124</v>
      </c>
      <c r="J2397" s="1" t="s">
        <v>132</v>
      </c>
      <c r="K2397" s="1" t="s">
        <v>134</v>
      </c>
    </row>
    <row r="2398" spans="1:11" x14ac:dyDescent="0.25">
      <c r="A2398" s="1" t="s">
        <v>193</v>
      </c>
      <c r="B2398" s="1">
        <v>116256.6235</v>
      </c>
      <c r="C2398" s="1" t="s">
        <v>173</v>
      </c>
      <c r="D2398" s="1" t="s">
        <v>138</v>
      </c>
      <c r="E2398" s="1" t="s">
        <v>121</v>
      </c>
      <c r="F2398" s="1" t="s">
        <v>87</v>
      </c>
      <c r="G2398" s="1" t="s">
        <v>122</v>
      </c>
      <c r="H2398" s="1" t="s">
        <v>123</v>
      </c>
      <c r="I2398" s="1" t="s">
        <v>124</v>
      </c>
      <c r="J2398" s="1" t="s">
        <v>132</v>
      </c>
      <c r="K2398" s="1" t="s">
        <v>133</v>
      </c>
    </row>
    <row r="2399" spans="1:11" x14ac:dyDescent="0.25">
      <c r="A2399" s="1" t="s">
        <v>184</v>
      </c>
      <c r="B2399" s="1">
        <v>116521.91099999999</v>
      </c>
      <c r="C2399" s="1" t="s">
        <v>171</v>
      </c>
      <c r="D2399" s="1" t="s">
        <v>138</v>
      </c>
      <c r="E2399" s="1" t="s">
        <v>121</v>
      </c>
      <c r="F2399" s="1" t="s">
        <v>87</v>
      </c>
      <c r="G2399" s="1" t="s">
        <v>122</v>
      </c>
      <c r="H2399" s="1" t="s">
        <v>123</v>
      </c>
      <c r="I2399" s="1" t="s">
        <v>124</v>
      </c>
      <c r="J2399" s="1" t="s">
        <v>132</v>
      </c>
      <c r="K2399" s="1" t="s">
        <v>134</v>
      </c>
    </row>
    <row r="2400" spans="1:11" x14ac:dyDescent="0.25">
      <c r="A2400" s="1" t="s">
        <v>184</v>
      </c>
      <c r="B2400" s="1">
        <v>116521.91099999999</v>
      </c>
      <c r="C2400" s="1" t="s">
        <v>158</v>
      </c>
      <c r="D2400" s="1" t="s">
        <v>138</v>
      </c>
      <c r="E2400" s="1" t="s">
        <v>121</v>
      </c>
      <c r="F2400" s="1" t="s">
        <v>87</v>
      </c>
      <c r="G2400" s="1" t="s">
        <v>122</v>
      </c>
      <c r="H2400" s="1" t="s">
        <v>123</v>
      </c>
      <c r="I2400" s="1" t="s">
        <v>124</v>
      </c>
      <c r="J2400" s="1" t="s">
        <v>132</v>
      </c>
      <c r="K2400" s="1" t="s">
        <v>134</v>
      </c>
    </row>
    <row r="2401" spans="1:11" x14ac:dyDescent="0.25">
      <c r="A2401" s="1" t="s">
        <v>187</v>
      </c>
      <c r="B2401" s="1">
        <v>116550.40519999999</v>
      </c>
      <c r="C2401" s="1" t="s">
        <v>154</v>
      </c>
      <c r="D2401" s="1" t="s">
        <v>142</v>
      </c>
      <c r="E2401" s="1" t="s">
        <v>121</v>
      </c>
      <c r="F2401" s="1" t="s">
        <v>45</v>
      </c>
      <c r="G2401" s="1" t="s">
        <v>122</v>
      </c>
      <c r="H2401" s="1" t="s">
        <v>123</v>
      </c>
      <c r="I2401" s="1" t="s">
        <v>124</v>
      </c>
      <c r="J2401" s="1" t="s">
        <v>132</v>
      </c>
      <c r="K2401" s="1" t="s">
        <v>134</v>
      </c>
    </row>
    <row r="2402" spans="1:11" x14ac:dyDescent="0.25">
      <c r="A2402" s="1" t="s">
        <v>118</v>
      </c>
      <c r="B2402" s="1">
        <v>117533</v>
      </c>
      <c r="C2402" s="1" t="s">
        <v>139</v>
      </c>
      <c r="D2402" s="1" t="s">
        <v>131</v>
      </c>
      <c r="E2402" s="1" t="s">
        <v>121</v>
      </c>
      <c r="F2402" s="1" t="s">
        <v>52</v>
      </c>
      <c r="G2402" s="1" t="s">
        <v>122</v>
      </c>
      <c r="H2402" s="1" t="s">
        <v>123</v>
      </c>
      <c r="I2402" s="1" t="s">
        <v>124</v>
      </c>
      <c r="J2402" s="1" t="s">
        <v>132</v>
      </c>
      <c r="K2402" s="1" t="s">
        <v>133</v>
      </c>
    </row>
    <row r="2403" spans="1:11" x14ac:dyDescent="0.25">
      <c r="A2403" s="1" t="s">
        <v>118</v>
      </c>
      <c r="B2403" s="1">
        <v>118014</v>
      </c>
      <c r="C2403" s="1" t="s">
        <v>155</v>
      </c>
      <c r="D2403" s="1" t="s">
        <v>142</v>
      </c>
      <c r="E2403" s="1" t="s">
        <v>121</v>
      </c>
      <c r="F2403" s="1" t="s">
        <v>45</v>
      </c>
      <c r="G2403" s="1" t="s">
        <v>122</v>
      </c>
      <c r="H2403" s="1" t="s">
        <v>123</v>
      </c>
      <c r="I2403" s="1" t="s">
        <v>124</v>
      </c>
      <c r="J2403" s="1" t="s">
        <v>132</v>
      </c>
      <c r="K2403" s="1" t="s">
        <v>134</v>
      </c>
    </row>
    <row r="2404" spans="1:11" x14ac:dyDescent="0.25">
      <c r="A2404" s="1" t="s">
        <v>188</v>
      </c>
      <c r="B2404" s="1">
        <v>118236.94070000001</v>
      </c>
      <c r="C2404" s="1" t="s">
        <v>173</v>
      </c>
      <c r="D2404" s="1" t="s">
        <v>138</v>
      </c>
      <c r="E2404" s="1" t="s">
        <v>121</v>
      </c>
      <c r="F2404" s="1" t="s">
        <v>87</v>
      </c>
      <c r="G2404" s="1" t="s">
        <v>122</v>
      </c>
      <c r="H2404" s="1" t="s">
        <v>123</v>
      </c>
      <c r="I2404" s="1" t="s">
        <v>124</v>
      </c>
      <c r="J2404" s="1" t="s">
        <v>132</v>
      </c>
      <c r="K2404" s="1" t="s">
        <v>134</v>
      </c>
    </row>
    <row r="2405" spans="1:11" x14ac:dyDescent="0.25">
      <c r="A2405" s="1" t="s">
        <v>118</v>
      </c>
      <c r="B2405" s="1">
        <v>118348</v>
      </c>
      <c r="C2405" s="1" t="s">
        <v>145</v>
      </c>
      <c r="D2405" s="1" t="s">
        <v>162</v>
      </c>
      <c r="E2405" s="1" t="s">
        <v>121</v>
      </c>
      <c r="F2405" s="1" t="s">
        <v>47</v>
      </c>
      <c r="G2405" s="1" t="s">
        <v>122</v>
      </c>
      <c r="H2405" s="1" t="s">
        <v>123</v>
      </c>
      <c r="I2405" s="1" t="s">
        <v>124</v>
      </c>
      <c r="J2405" s="1" t="s">
        <v>132</v>
      </c>
      <c r="K2405" s="1" t="s">
        <v>133</v>
      </c>
    </row>
    <row r="2406" spans="1:11" x14ac:dyDescent="0.25">
      <c r="A2406" s="1" t="s">
        <v>187</v>
      </c>
      <c r="B2406" s="1">
        <v>119117.5667</v>
      </c>
      <c r="C2406" s="1" t="s">
        <v>165</v>
      </c>
      <c r="D2406" s="1" t="s">
        <v>142</v>
      </c>
      <c r="E2406" s="1" t="s">
        <v>121</v>
      </c>
      <c r="F2406" s="1" t="s">
        <v>45</v>
      </c>
      <c r="G2406" s="1" t="s">
        <v>122</v>
      </c>
      <c r="H2406" s="1" t="s">
        <v>123</v>
      </c>
      <c r="I2406" s="1" t="s">
        <v>124</v>
      </c>
      <c r="J2406" s="1" t="s">
        <v>132</v>
      </c>
      <c r="K2406" s="1" t="s">
        <v>134</v>
      </c>
    </row>
    <row r="2407" spans="1:11" x14ac:dyDescent="0.25">
      <c r="A2407" s="1" t="s">
        <v>187</v>
      </c>
      <c r="B2407" s="1">
        <v>119182.22380000001</v>
      </c>
      <c r="C2407" s="1" t="s">
        <v>180</v>
      </c>
      <c r="D2407" s="1" t="s">
        <v>142</v>
      </c>
      <c r="E2407" s="1" t="s">
        <v>121</v>
      </c>
      <c r="F2407" s="1" t="s">
        <v>45</v>
      </c>
      <c r="G2407" s="1" t="s">
        <v>122</v>
      </c>
      <c r="H2407" s="1" t="s">
        <v>123</v>
      </c>
      <c r="I2407" s="1" t="s">
        <v>124</v>
      </c>
      <c r="J2407" s="1" t="s">
        <v>132</v>
      </c>
      <c r="K2407" s="1" t="s">
        <v>134</v>
      </c>
    </row>
    <row r="2408" spans="1:11" x14ac:dyDescent="0.25">
      <c r="A2408" s="1" t="s">
        <v>187</v>
      </c>
      <c r="B2408" s="1">
        <v>119182.22380000001</v>
      </c>
      <c r="C2408" s="1" t="s">
        <v>136</v>
      </c>
      <c r="D2408" s="1" t="s">
        <v>142</v>
      </c>
      <c r="E2408" s="1" t="s">
        <v>121</v>
      </c>
      <c r="F2408" s="1" t="s">
        <v>45</v>
      </c>
      <c r="G2408" s="1" t="s">
        <v>122</v>
      </c>
      <c r="H2408" s="1" t="s">
        <v>123</v>
      </c>
      <c r="I2408" s="1" t="s">
        <v>124</v>
      </c>
      <c r="J2408" s="1" t="s">
        <v>132</v>
      </c>
      <c r="K2408" s="1" t="s">
        <v>134</v>
      </c>
    </row>
    <row r="2409" spans="1:11" x14ac:dyDescent="0.25">
      <c r="A2409" s="1" t="s">
        <v>184</v>
      </c>
      <c r="B2409" s="1">
        <v>119203.5135</v>
      </c>
      <c r="C2409" s="1" t="s">
        <v>157</v>
      </c>
      <c r="D2409" s="1" t="s">
        <v>138</v>
      </c>
      <c r="E2409" s="1" t="s">
        <v>121</v>
      </c>
      <c r="F2409" s="1" t="s">
        <v>87</v>
      </c>
      <c r="G2409" s="1" t="s">
        <v>122</v>
      </c>
      <c r="H2409" s="1" t="s">
        <v>123</v>
      </c>
      <c r="I2409" s="1" t="s">
        <v>124</v>
      </c>
      <c r="J2409" s="1" t="s">
        <v>132</v>
      </c>
      <c r="K2409" s="1" t="s">
        <v>134</v>
      </c>
    </row>
    <row r="2410" spans="1:11" x14ac:dyDescent="0.25">
      <c r="A2410" s="1" t="s">
        <v>184</v>
      </c>
      <c r="B2410" s="1">
        <v>119755.1173</v>
      </c>
      <c r="C2410" s="1" t="s">
        <v>177</v>
      </c>
      <c r="D2410" s="1" t="s">
        <v>142</v>
      </c>
      <c r="E2410" s="1" t="s">
        <v>121</v>
      </c>
      <c r="F2410" s="1" t="s">
        <v>45</v>
      </c>
      <c r="G2410" s="1" t="s">
        <v>122</v>
      </c>
      <c r="H2410" s="1" t="s">
        <v>123</v>
      </c>
      <c r="I2410" s="1" t="s">
        <v>124</v>
      </c>
      <c r="J2410" s="1" t="s">
        <v>132</v>
      </c>
      <c r="K2410" s="1" t="s">
        <v>134</v>
      </c>
    </row>
    <row r="2411" spans="1:11" x14ac:dyDescent="0.25">
      <c r="A2411" s="1" t="s">
        <v>118</v>
      </c>
      <c r="B2411" s="1">
        <v>119968</v>
      </c>
      <c r="C2411" s="1" t="s">
        <v>143</v>
      </c>
      <c r="D2411" s="1" t="s">
        <v>138</v>
      </c>
      <c r="E2411" s="1" t="s">
        <v>121</v>
      </c>
      <c r="F2411" s="1" t="s">
        <v>87</v>
      </c>
      <c r="G2411" s="1" t="s">
        <v>122</v>
      </c>
      <c r="H2411" s="1" t="s">
        <v>123</v>
      </c>
      <c r="I2411" s="1" t="s">
        <v>124</v>
      </c>
      <c r="J2411" s="1" t="s">
        <v>132</v>
      </c>
      <c r="K2411" s="1" t="s">
        <v>134</v>
      </c>
    </row>
    <row r="2412" spans="1:11" x14ac:dyDescent="0.25">
      <c r="A2412" s="1" t="s">
        <v>118</v>
      </c>
      <c r="B2412" s="1">
        <v>120100</v>
      </c>
      <c r="C2412" s="1" t="s">
        <v>156</v>
      </c>
      <c r="D2412" s="1" t="s">
        <v>138</v>
      </c>
      <c r="E2412" s="1" t="s">
        <v>121</v>
      </c>
      <c r="F2412" s="1" t="s">
        <v>87</v>
      </c>
      <c r="G2412" s="1" t="s">
        <v>122</v>
      </c>
      <c r="H2412" s="1" t="s">
        <v>123</v>
      </c>
      <c r="I2412" s="1" t="s">
        <v>124</v>
      </c>
      <c r="J2412" s="1" t="s">
        <v>132</v>
      </c>
      <c r="K2412" s="1" t="s">
        <v>134</v>
      </c>
    </row>
    <row r="2413" spans="1:11" x14ac:dyDescent="0.25">
      <c r="A2413" s="1" t="s">
        <v>118</v>
      </c>
      <c r="B2413" s="1">
        <v>120100</v>
      </c>
      <c r="C2413" s="1" t="s">
        <v>144</v>
      </c>
      <c r="D2413" s="1" t="s">
        <v>138</v>
      </c>
      <c r="E2413" s="1" t="s">
        <v>121</v>
      </c>
      <c r="F2413" s="1" t="s">
        <v>87</v>
      </c>
      <c r="G2413" s="1" t="s">
        <v>122</v>
      </c>
      <c r="H2413" s="1" t="s">
        <v>123</v>
      </c>
      <c r="I2413" s="1" t="s">
        <v>124</v>
      </c>
      <c r="J2413" s="1" t="s">
        <v>132</v>
      </c>
      <c r="K2413" s="1" t="s">
        <v>134</v>
      </c>
    </row>
    <row r="2414" spans="1:11" x14ac:dyDescent="0.25">
      <c r="A2414" s="1" t="s">
        <v>118</v>
      </c>
      <c r="B2414" s="1">
        <v>120100</v>
      </c>
      <c r="C2414" s="1" t="s">
        <v>140</v>
      </c>
      <c r="D2414" s="1" t="s">
        <v>138</v>
      </c>
      <c r="E2414" s="1" t="s">
        <v>121</v>
      </c>
      <c r="F2414" s="1" t="s">
        <v>87</v>
      </c>
      <c r="G2414" s="1" t="s">
        <v>122</v>
      </c>
      <c r="H2414" s="1" t="s">
        <v>123</v>
      </c>
      <c r="I2414" s="1" t="s">
        <v>124</v>
      </c>
      <c r="J2414" s="1" t="s">
        <v>132</v>
      </c>
      <c r="K2414" s="1" t="s">
        <v>134</v>
      </c>
    </row>
    <row r="2415" spans="1:11" x14ac:dyDescent="0.25">
      <c r="A2415" s="1" t="s">
        <v>187</v>
      </c>
      <c r="B2415" s="1">
        <v>120109.2797</v>
      </c>
      <c r="C2415" s="1" t="s">
        <v>153</v>
      </c>
      <c r="D2415" s="1" t="s">
        <v>142</v>
      </c>
      <c r="E2415" s="1" t="s">
        <v>121</v>
      </c>
      <c r="F2415" s="1" t="s">
        <v>45</v>
      </c>
      <c r="G2415" s="1" t="s">
        <v>122</v>
      </c>
      <c r="H2415" s="1" t="s">
        <v>123</v>
      </c>
      <c r="I2415" s="1" t="s">
        <v>124</v>
      </c>
      <c r="J2415" s="1" t="s">
        <v>132</v>
      </c>
      <c r="K2415" s="1" t="s">
        <v>134</v>
      </c>
    </row>
    <row r="2416" spans="1:11" x14ac:dyDescent="0.25">
      <c r="A2416" s="1" t="s">
        <v>118</v>
      </c>
      <c r="B2416" s="1">
        <v>120181</v>
      </c>
      <c r="C2416" s="1" t="s">
        <v>176</v>
      </c>
      <c r="D2416" s="1" t="s">
        <v>142</v>
      </c>
      <c r="E2416" s="1" t="s">
        <v>121</v>
      </c>
      <c r="F2416" s="1" t="s">
        <v>45</v>
      </c>
      <c r="G2416" s="1" t="s">
        <v>122</v>
      </c>
      <c r="H2416" s="1" t="s">
        <v>123</v>
      </c>
      <c r="I2416" s="1" t="s">
        <v>124</v>
      </c>
      <c r="J2416" s="1" t="s">
        <v>132</v>
      </c>
      <c r="K2416" s="1" t="s">
        <v>134</v>
      </c>
    </row>
    <row r="2417" spans="1:11" x14ac:dyDescent="0.25">
      <c r="A2417" s="1" t="s">
        <v>118</v>
      </c>
      <c r="B2417" s="1">
        <v>120362</v>
      </c>
      <c r="C2417" s="1" t="s">
        <v>158</v>
      </c>
      <c r="D2417" s="1" t="s">
        <v>142</v>
      </c>
      <c r="E2417" s="1" t="s">
        <v>121</v>
      </c>
      <c r="F2417" s="1" t="s">
        <v>45</v>
      </c>
      <c r="G2417" s="1" t="s">
        <v>122</v>
      </c>
      <c r="H2417" s="1" t="s">
        <v>123</v>
      </c>
      <c r="I2417" s="1" t="s">
        <v>124</v>
      </c>
      <c r="J2417" s="1" t="s">
        <v>132</v>
      </c>
      <c r="K2417" s="1" t="s">
        <v>134</v>
      </c>
    </row>
    <row r="2418" spans="1:11" x14ac:dyDescent="0.25">
      <c r="A2418" s="1" t="s">
        <v>118</v>
      </c>
      <c r="B2418" s="1">
        <v>120362</v>
      </c>
      <c r="C2418" s="1" t="s">
        <v>145</v>
      </c>
      <c r="D2418" s="1" t="s">
        <v>138</v>
      </c>
      <c r="E2418" s="1" t="s">
        <v>121</v>
      </c>
      <c r="F2418" s="1" t="s">
        <v>87</v>
      </c>
      <c r="G2418" s="1" t="s">
        <v>122</v>
      </c>
      <c r="H2418" s="1" t="s">
        <v>123</v>
      </c>
      <c r="I2418" s="1" t="s">
        <v>124</v>
      </c>
      <c r="J2418" s="1" t="s">
        <v>132</v>
      </c>
      <c r="K2418" s="1" t="s">
        <v>134</v>
      </c>
    </row>
    <row r="2419" spans="1:11" x14ac:dyDescent="0.25">
      <c r="A2419" s="1" t="s">
        <v>118</v>
      </c>
      <c r="B2419" s="1">
        <v>120362</v>
      </c>
      <c r="C2419" s="1" t="s">
        <v>119</v>
      </c>
      <c r="D2419" s="1" t="s">
        <v>142</v>
      </c>
      <c r="E2419" s="1" t="s">
        <v>121</v>
      </c>
      <c r="F2419" s="1" t="s">
        <v>45</v>
      </c>
      <c r="G2419" s="1" t="s">
        <v>122</v>
      </c>
      <c r="H2419" s="1" t="s">
        <v>123</v>
      </c>
      <c r="I2419" s="1" t="s">
        <v>124</v>
      </c>
      <c r="J2419" s="1" t="s">
        <v>132</v>
      </c>
      <c r="K2419" s="1" t="s">
        <v>134</v>
      </c>
    </row>
    <row r="2420" spans="1:11" x14ac:dyDescent="0.25">
      <c r="A2420" s="1" t="s">
        <v>188</v>
      </c>
      <c r="B2420" s="1">
        <v>120475.4583</v>
      </c>
      <c r="C2420" s="1" t="s">
        <v>147</v>
      </c>
      <c r="D2420" s="1" t="s">
        <v>131</v>
      </c>
      <c r="E2420" s="1" t="s">
        <v>121</v>
      </c>
      <c r="F2420" s="1" t="s">
        <v>52</v>
      </c>
      <c r="G2420" s="1" t="s">
        <v>122</v>
      </c>
      <c r="H2420" s="1" t="s">
        <v>123</v>
      </c>
      <c r="I2420" s="1" t="s">
        <v>124</v>
      </c>
      <c r="J2420" s="1" t="s">
        <v>132</v>
      </c>
      <c r="K2420" s="1" t="s">
        <v>133</v>
      </c>
    </row>
    <row r="2421" spans="1:11" x14ac:dyDescent="0.25">
      <c r="A2421" s="1" t="s">
        <v>184</v>
      </c>
      <c r="B2421" s="1">
        <v>120608.8735</v>
      </c>
      <c r="C2421" s="1" t="s">
        <v>146</v>
      </c>
      <c r="D2421" s="1" t="s">
        <v>162</v>
      </c>
      <c r="E2421" s="1" t="s">
        <v>121</v>
      </c>
      <c r="F2421" s="1" t="s">
        <v>47</v>
      </c>
      <c r="G2421" s="1" t="s">
        <v>122</v>
      </c>
      <c r="H2421" s="1" t="s">
        <v>123</v>
      </c>
      <c r="I2421" s="1" t="s">
        <v>124</v>
      </c>
      <c r="J2421" s="1" t="s">
        <v>132</v>
      </c>
      <c r="K2421" s="1" t="s">
        <v>133</v>
      </c>
    </row>
    <row r="2422" spans="1:11" x14ac:dyDescent="0.25">
      <c r="A2422" s="1" t="s">
        <v>187</v>
      </c>
      <c r="B2422" s="1">
        <v>120808.6695</v>
      </c>
      <c r="C2422" s="1" t="s">
        <v>171</v>
      </c>
      <c r="D2422" s="1" t="s">
        <v>138</v>
      </c>
      <c r="E2422" s="1" t="s">
        <v>121</v>
      </c>
      <c r="F2422" s="1" t="s">
        <v>87</v>
      </c>
      <c r="G2422" s="1" t="s">
        <v>122</v>
      </c>
      <c r="H2422" s="1" t="s">
        <v>123</v>
      </c>
      <c r="I2422" s="1" t="s">
        <v>124</v>
      </c>
      <c r="J2422" s="1" t="s">
        <v>132</v>
      </c>
      <c r="K2422" s="1" t="s">
        <v>134</v>
      </c>
    </row>
    <row r="2423" spans="1:11" x14ac:dyDescent="0.25">
      <c r="A2423" s="1" t="s">
        <v>187</v>
      </c>
      <c r="B2423" s="1">
        <v>120808.6695</v>
      </c>
      <c r="C2423" s="1" t="s">
        <v>158</v>
      </c>
      <c r="D2423" s="1" t="s">
        <v>138</v>
      </c>
      <c r="E2423" s="1" t="s">
        <v>121</v>
      </c>
      <c r="F2423" s="1" t="s">
        <v>87</v>
      </c>
      <c r="G2423" s="1" t="s">
        <v>122</v>
      </c>
      <c r="H2423" s="1" t="s">
        <v>123</v>
      </c>
      <c r="I2423" s="1" t="s">
        <v>124</v>
      </c>
      <c r="J2423" s="1" t="s">
        <v>132</v>
      </c>
      <c r="K2423" s="1" t="s">
        <v>134</v>
      </c>
    </row>
    <row r="2424" spans="1:11" x14ac:dyDescent="0.25">
      <c r="A2424" s="1" t="s">
        <v>193</v>
      </c>
      <c r="B2424" s="1">
        <v>120913.0187</v>
      </c>
      <c r="C2424" s="1" t="s">
        <v>139</v>
      </c>
      <c r="D2424" s="1" t="s">
        <v>142</v>
      </c>
      <c r="E2424" s="1" t="s">
        <v>121</v>
      </c>
      <c r="F2424" s="1" t="s">
        <v>45</v>
      </c>
      <c r="G2424" s="1" t="s">
        <v>122</v>
      </c>
      <c r="H2424" s="1" t="s">
        <v>123</v>
      </c>
      <c r="I2424" s="1" t="s">
        <v>124</v>
      </c>
      <c r="J2424" s="1" t="s">
        <v>132</v>
      </c>
      <c r="K2424" s="1" t="s">
        <v>133</v>
      </c>
    </row>
    <row r="2425" spans="1:11" x14ac:dyDescent="0.25">
      <c r="A2425" s="1" t="s">
        <v>193</v>
      </c>
      <c r="B2425" s="1">
        <v>122013.5322</v>
      </c>
      <c r="C2425" s="1" t="s">
        <v>137</v>
      </c>
      <c r="D2425" s="1" t="s">
        <v>138</v>
      </c>
      <c r="E2425" s="1" t="s">
        <v>121</v>
      </c>
      <c r="F2425" s="1" t="s">
        <v>87</v>
      </c>
      <c r="G2425" s="1" t="s">
        <v>122</v>
      </c>
      <c r="H2425" s="1" t="s">
        <v>123</v>
      </c>
      <c r="I2425" s="1" t="s">
        <v>124</v>
      </c>
      <c r="J2425" s="1" t="s">
        <v>132</v>
      </c>
      <c r="K2425" s="1" t="s">
        <v>133</v>
      </c>
    </row>
    <row r="2426" spans="1:11" x14ac:dyDescent="0.25">
      <c r="A2426" s="1" t="s">
        <v>184</v>
      </c>
      <c r="B2426" s="1">
        <v>122406.856</v>
      </c>
      <c r="C2426" s="1" t="s">
        <v>155</v>
      </c>
      <c r="D2426" s="1" t="s">
        <v>138</v>
      </c>
      <c r="E2426" s="1" t="s">
        <v>121</v>
      </c>
      <c r="F2426" s="1" t="s">
        <v>87</v>
      </c>
      <c r="G2426" s="1" t="s">
        <v>122</v>
      </c>
      <c r="H2426" s="1" t="s">
        <v>123</v>
      </c>
      <c r="I2426" s="1" t="s">
        <v>124</v>
      </c>
      <c r="J2426" s="1" t="s">
        <v>132</v>
      </c>
      <c r="K2426" s="1" t="s">
        <v>134</v>
      </c>
    </row>
    <row r="2427" spans="1:11" x14ac:dyDescent="0.25">
      <c r="A2427" s="1" t="s">
        <v>184</v>
      </c>
      <c r="B2427" s="1">
        <v>122640.49709999999</v>
      </c>
      <c r="C2427" s="1" t="s">
        <v>146</v>
      </c>
      <c r="D2427" s="1" t="s">
        <v>138</v>
      </c>
      <c r="E2427" s="1" t="s">
        <v>121</v>
      </c>
      <c r="F2427" s="1" t="s">
        <v>87</v>
      </c>
      <c r="G2427" s="1" t="s">
        <v>122</v>
      </c>
      <c r="H2427" s="1" t="s">
        <v>123</v>
      </c>
      <c r="I2427" s="1" t="s">
        <v>124</v>
      </c>
      <c r="J2427" s="1" t="s">
        <v>132</v>
      </c>
      <c r="K2427" s="1" t="s">
        <v>134</v>
      </c>
    </row>
    <row r="2428" spans="1:11" x14ac:dyDescent="0.25">
      <c r="A2428" s="1" t="s">
        <v>188</v>
      </c>
      <c r="B2428" s="1">
        <v>122982.0619</v>
      </c>
      <c r="C2428" s="1" t="s">
        <v>139</v>
      </c>
      <c r="D2428" s="1" t="s">
        <v>142</v>
      </c>
      <c r="E2428" s="1" t="s">
        <v>121</v>
      </c>
      <c r="F2428" s="1" t="s">
        <v>45</v>
      </c>
      <c r="G2428" s="1" t="s">
        <v>122</v>
      </c>
      <c r="H2428" s="1" t="s">
        <v>123</v>
      </c>
      <c r="I2428" s="1" t="s">
        <v>124</v>
      </c>
      <c r="J2428" s="1" t="s">
        <v>132</v>
      </c>
      <c r="K2428" s="1" t="s">
        <v>134</v>
      </c>
    </row>
    <row r="2429" spans="1:11" x14ac:dyDescent="0.25">
      <c r="A2429" s="1" t="s">
        <v>183</v>
      </c>
      <c r="B2429" s="1">
        <v>123138.05869999999</v>
      </c>
      <c r="C2429" s="1" t="s">
        <v>119</v>
      </c>
      <c r="D2429" s="1" t="s">
        <v>131</v>
      </c>
      <c r="E2429" s="1" t="s">
        <v>121</v>
      </c>
      <c r="F2429" s="1" t="s">
        <v>52</v>
      </c>
      <c r="G2429" s="1" t="s">
        <v>122</v>
      </c>
      <c r="H2429" s="1" t="s">
        <v>123</v>
      </c>
      <c r="I2429" s="1" t="s">
        <v>124</v>
      </c>
      <c r="J2429" s="1" t="s">
        <v>132</v>
      </c>
      <c r="K2429" s="1" t="s">
        <v>133</v>
      </c>
    </row>
    <row r="2430" spans="1:11" x14ac:dyDescent="0.25">
      <c r="A2430" s="1" t="s">
        <v>118</v>
      </c>
      <c r="B2430" s="1">
        <v>123177</v>
      </c>
      <c r="C2430" s="1" t="s">
        <v>157</v>
      </c>
      <c r="D2430" s="1" t="s">
        <v>142</v>
      </c>
      <c r="E2430" s="1" t="s">
        <v>121</v>
      </c>
      <c r="F2430" s="1" t="s">
        <v>45</v>
      </c>
      <c r="G2430" s="1" t="s">
        <v>122</v>
      </c>
      <c r="H2430" s="1" t="s">
        <v>123</v>
      </c>
      <c r="I2430" s="1" t="s">
        <v>124</v>
      </c>
      <c r="J2430" s="1" t="s">
        <v>132</v>
      </c>
      <c r="K2430" s="1" t="s">
        <v>134</v>
      </c>
    </row>
    <row r="2431" spans="1:11" x14ac:dyDescent="0.25">
      <c r="A2431" s="1" t="s">
        <v>187</v>
      </c>
      <c r="B2431" s="1">
        <v>123588.92630000001</v>
      </c>
      <c r="C2431" s="1" t="s">
        <v>157</v>
      </c>
      <c r="D2431" s="1" t="s">
        <v>138</v>
      </c>
      <c r="E2431" s="1" t="s">
        <v>121</v>
      </c>
      <c r="F2431" s="1" t="s">
        <v>87</v>
      </c>
      <c r="G2431" s="1" t="s">
        <v>122</v>
      </c>
      <c r="H2431" s="1" t="s">
        <v>123</v>
      </c>
      <c r="I2431" s="1" t="s">
        <v>124</v>
      </c>
      <c r="J2431" s="1" t="s">
        <v>132</v>
      </c>
      <c r="K2431" s="1" t="s">
        <v>134</v>
      </c>
    </row>
    <row r="2432" spans="1:11" x14ac:dyDescent="0.25">
      <c r="A2432" s="1" t="s">
        <v>181</v>
      </c>
      <c r="B2432" s="1">
        <v>123753.6701</v>
      </c>
      <c r="C2432" s="1" t="s">
        <v>140</v>
      </c>
      <c r="D2432" s="1" t="s">
        <v>131</v>
      </c>
      <c r="E2432" s="1" t="s">
        <v>121</v>
      </c>
      <c r="F2432" s="1" t="s">
        <v>52</v>
      </c>
      <c r="G2432" s="1" t="s">
        <v>122</v>
      </c>
      <c r="H2432" s="1" t="s">
        <v>123</v>
      </c>
      <c r="I2432" s="1" t="s">
        <v>124</v>
      </c>
      <c r="J2432" s="1" t="s">
        <v>132</v>
      </c>
      <c r="K2432" s="1" t="s">
        <v>133</v>
      </c>
    </row>
    <row r="2433" spans="1:11" x14ac:dyDescent="0.25">
      <c r="A2433" s="1" t="s">
        <v>181</v>
      </c>
      <c r="B2433" s="1">
        <v>123753.6701</v>
      </c>
      <c r="C2433" s="1" t="s">
        <v>144</v>
      </c>
      <c r="D2433" s="1" t="s">
        <v>131</v>
      </c>
      <c r="E2433" s="1" t="s">
        <v>121</v>
      </c>
      <c r="F2433" s="1" t="s">
        <v>52</v>
      </c>
      <c r="G2433" s="1" t="s">
        <v>122</v>
      </c>
      <c r="H2433" s="1" t="s">
        <v>123</v>
      </c>
      <c r="I2433" s="1" t="s">
        <v>124</v>
      </c>
      <c r="J2433" s="1" t="s">
        <v>132</v>
      </c>
      <c r="K2433" s="1" t="s">
        <v>133</v>
      </c>
    </row>
    <row r="2434" spans="1:11" x14ac:dyDescent="0.25">
      <c r="A2434" s="1" t="s">
        <v>181</v>
      </c>
      <c r="B2434" s="1">
        <v>123753.6701</v>
      </c>
      <c r="C2434" s="1" t="s">
        <v>145</v>
      </c>
      <c r="D2434" s="1" t="s">
        <v>131</v>
      </c>
      <c r="E2434" s="1" t="s">
        <v>121</v>
      </c>
      <c r="F2434" s="1" t="s">
        <v>52</v>
      </c>
      <c r="G2434" s="1" t="s">
        <v>122</v>
      </c>
      <c r="H2434" s="1" t="s">
        <v>123</v>
      </c>
      <c r="I2434" s="1" t="s">
        <v>124</v>
      </c>
      <c r="J2434" s="1" t="s">
        <v>132</v>
      </c>
      <c r="K2434" s="1" t="s">
        <v>133</v>
      </c>
    </row>
    <row r="2435" spans="1:11" x14ac:dyDescent="0.25">
      <c r="A2435" s="1" t="s">
        <v>181</v>
      </c>
      <c r="B2435" s="1">
        <v>123753.6701</v>
      </c>
      <c r="C2435" s="1" t="s">
        <v>156</v>
      </c>
      <c r="D2435" s="1" t="s">
        <v>131</v>
      </c>
      <c r="E2435" s="1" t="s">
        <v>121</v>
      </c>
      <c r="F2435" s="1" t="s">
        <v>52</v>
      </c>
      <c r="G2435" s="1" t="s">
        <v>122</v>
      </c>
      <c r="H2435" s="1" t="s">
        <v>123</v>
      </c>
      <c r="I2435" s="1" t="s">
        <v>124</v>
      </c>
      <c r="J2435" s="1" t="s">
        <v>132</v>
      </c>
      <c r="K2435" s="1" t="s">
        <v>133</v>
      </c>
    </row>
    <row r="2436" spans="1:11" x14ac:dyDescent="0.25">
      <c r="A2436" s="1" t="s">
        <v>188</v>
      </c>
      <c r="B2436" s="1">
        <v>124100.9265</v>
      </c>
      <c r="C2436" s="1" t="s">
        <v>137</v>
      </c>
      <c r="D2436" s="1" t="s">
        <v>138</v>
      </c>
      <c r="E2436" s="1" t="s">
        <v>121</v>
      </c>
      <c r="F2436" s="1" t="s">
        <v>87</v>
      </c>
      <c r="G2436" s="1" t="s">
        <v>122</v>
      </c>
      <c r="H2436" s="1" t="s">
        <v>123</v>
      </c>
      <c r="I2436" s="1" t="s">
        <v>124</v>
      </c>
      <c r="J2436" s="1" t="s">
        <v>132</v>
      </c>
      <c r="K2436" s="1" t="s">
        <v>134</v>
      </c>
    </row>
    <row r="2437" spans="1:11" x14ac:dyDescent="0.25">
      <c r="A2437" s="1" t="s">
        <v>187</v>
      </c>
      <c r="B2437" s="1">
        <v>124160.8232</v>
      </c>
      <c r="C2437" s="1" t="s">
        <v>177</v>
      </c>
      <c r="D2437" s="1" t="s">
        <v>142</v>
      </c>
      <c r="E2437" s="1" t="s">
        <v>121</v>
      </c>
      <c r="F2437" s="1" t="s">
        <v>45</v>
      </c>
      <c r="G2437" s="1" t="s">
        <v>122</v>
      </c>
      <c r="H2437" s="1" t="s">
        <v>123</v>
      </c>
      <c r="I2437" s="1" t="s">
        <v>124</v>
      </c>
      <c r="J2437" s="1" t="s">
        <v>132</v>
      </c>
      <c r="K2437" s="1" t="s">
        <v>134</v>
      </c>
    </row>
    <row r="2438" spans="1:11" x14ac:dyDescent="0.25">
      <c r="A2438" s="1" t="s">
        <v>184</v>
      </c>
      <c r="B2438" s="1">
        <v>124459.55989999999</v>
      </c>
      <c r="C2438" s="1" t="s">
        <v>168</v>
      </c>
      <c r="D2438" s="1" t="s">
        <v>142</v>
      </c>
      <c r="E2438" s="1" t="s">
        <v>121</v>
      </c>
      <c r="F2438" s="1" t="s">
        <v>45</v>
      </c>
      <c r="G2438" s="1" t="s">
        <v>122</v>
      </c>
      <c r="H2438" s="1" t="s">
        <v>123</v>
      </c>
      <c r="I2438" s="1" t="s">
        <v>124</v>
      </c>
      <c r="J2438" s="1" t="s">
        <v>132</v>
      </c>
      <c r="K2438" s="1" t="s">
        <v>134</v>
      </c>
    </row>
    <row r="2439" spans="1:11" x14ac:dyDescent="0.25">
      <c r="A2439" s="1" t="s">
        <v>184</v>
      </c>
      <c r="B2439" s="1">
        <v>124498.20729999999</v>
      </c>
      <c r="C2439" s="1" t="s">
        <v>130</v>
      </c>
      <c r="D2439" s="1" t="s">
        <v>162</v>
      </c>
      <c r="E2439" s="1" t="s">
        <v>121</v>
      </c>
      <c r="F2439" s="1" t="s">
        <v>47</v>
      </c>
      <c r="G2439" s="1" t="s">
        <v>122</v>
      </c>
      <c r="H2439" s="1" t="s">
        <v>123</v>
      </c>
      <c r="I2439" s="1" t="s">
        <v>124</v>
      </c>
      <c r="J2439" s="1" t="s">
        <v>132</v>
      </c>
      <c r="K2439" s="1" t="s">
        <v>133</v>
      </c>
    </row>
    <row r="2440" spans="1:11" x14ac:dyDescent="0.25">
      <c r="A2440" s="1" t="s">
        <v>184</v>
      </c>
      <c r="B2440" s="1">
        <v>124498.20729999999</v>
      </c>
      <c r="C2440" s="1" t="s">
        <v>155</v>
      </c>
      <c r="D2440" s="1" t="s">
        <v>162</v>
      </c>
      <c r="E2440" s="1" t="s">
        <v>121</v>
      </c>
      <c r="F2440" s="1" t="s">
        <v>47</v>
      </c>
      <c r="G2440" s="1" t="s">
        <v>122</v>
      </c>
      <c r="H2440" s="1" t="s">
        <v>123</v>
      </c>
      <c r="I2440" s="1" t="s">
        <v>124</v>
      </c>
      <c r="J2440" s="1" t="s">
        <v>132</v>
      </c>
      <c r="K2440" s="1" t="s">
        <v>133</v>
      </c>
    </row>
    <row r="2441" spans="1:11" x14ac:dyDescent="0.25">
      <c r="A2441" s="1" t="s">
        <v>184</v>
      </c>
      <c r="B2441" s="1">
        <v>124832.8587</v>
      </c>
      <c r="C2441" s="1" t="s">
        <v>165</v>
      </c>
      <c r="D2441" s="1" t="s">
        <v>162</v>
      </c>
      <c r="E2441" s="1" t="s">
        <v>121</v>
      </c>
      <c r="F2441" s="1" t="s">
        <v>47</v>
      </c>
      <c r="G2441" s="1" t="s">
        <v>122</v>
      </c>
      <c r="H2441" s="1" t="s">
        <v>123</v>
      </c>
      <c r="I2441" s="1" t="s">
        <v>124</v>
      </c>
      <c r="J2441" s="1" t="s">
        <v>132</v>
      </c>
      <c r="K2441" s="1" t="s">
        <v>133</v>
      </c>
    </row>
    <row r="2442" spans="1:11" x14ac:dyDescent="0.25">
      <c r="A2442" s="1" t="s">
        <v>181</v>
      </c>
      <c r="B2442" s="1">
        <v>124907.024</v>
      </c>
      <c r="C2442" s="1" t="s">
        <v>148</v>
      </c>
      <c r="D2442" s="1" t="s">
        <v>142</v>
      </c>
      <c r="E2442" s="1" t="s">
        <v>121</v>
      </c>
      <c r="F2442" s="1" t="s">
        <v>45</v>
      </c>
      <c r="G2442" s="1" t="s">
        <v>122</v>
      </c>
      <c r="H2442" s="1" t="s">
        <v>123</v>
      </c>
      <c r="I2442" s="1" t="s">
        <v>124</v>
      </c>
      <c r="J2442" s="1" t="s">
        <v>132</v>
      </c>
      <c r="K2442" s="1" t="s">
        <v>133</v>
      </c>
    </row>
    <row r="2443" spans="1:11" x14ac:dyDescent="0.25">
      <c r="A2443" s="1" t="s">
        <v>187</v>
      </c>
      <c r="B2443" s="1">
        <v>125045.98850000001</v>
      </c>
      <c r="C2443" s="1" t="s">
        <v>146</v>
      </c>
      <c r="D2443" s="1" t="s">
        <v>162</v>
      </c>
      <c r="E2443" s="1" t="s">
        <v>121</v>
      </c>
      <c r="F2443" s="1" t="s">
        <v>47</v>
      </c>
      <c r="G2443" s="1" t="s">
        <v>122</v>
      </c>
      <c r="H2443" s="1" t="s">
        <v>123</v>
      </c>
      <c r="I2443" s="1" t="s">
        <v>124</v>
      </c>
      <c r="J2443" s="1" t="s">
        <v>132</v>
      </c>
      <c r="K2443" s="1" t="s">
        <v>133</v>
      </c>
    </row>
    <row r="2444" spans="1:11" x14ac:dyDescent="0.25">
      <c r="A2444" s="1" t="s">
        <v>184</v>
      </c>
      <c r="B2444" s="1">
        <v>125571.55100000001</v>
      </c>
      <c r="C2444" s="1" t="s">
        <v>128</v>
      </c>
      <c r="D2444" s="1" t="s">
        <v>142</v>
      </c>
      <c r="E2444" s="1" t="s">
        <v>121</v>
      </c>
      <c r="F2444" s="1" t="s">
        <v>45</v>
      </c>
      <c r="G2444" s="1" t="s">
        <v>122</v>
      </c>
      <c r="H2444" s="1" t="s">
        <v>123</v>
      </c>
      <c r="I2444" s="1" t="s">
        <v>124</v>
      </c>
      <c r="J2444" s="1" t="s">
        <v>132</v>
      </c>
      <c r="K2444" s="1" t="s">
        <v>134</v>
      </c>
    </row>
    <row r="2445" spans="1:11" x14ac:dyDescent="0.25">
      <c r="A2445" s="1" t="s">
        <v>184</v>
      </c>
      <c r="B2445" s="1">
        <v>125594.3881</v>
      </c>
      <c r="C2445" s="1" t="s">
        <v>164</v>
      </c>
      <c r="D2445" s="1" t="s">
        <v>138</v>
      </c>
      <c r="E2445" s="1" t="s">
        <v>121</v>
      </c>
      <c r="F2445" s="1" t="s">
        <v>87</v>
      </c>
      <c r="G2445" s="1" t="s">
        <v>122</v>
      </c>
      <c r="H2445" s="1" t="s">
        <v>123</v>
      </c>
      <c r="I2445" s="1" t="s">
        <v>124</v>
      </c>
      <c r="J2445" s="1" t="s">
        <v>132</v>
      </c>
      <c r="K2445" s="1" t="s">
        <v>134</v>
      </c>
    </row>
    <row r="2446" spans="1:11" x14ac:dyDescent="0.25">
      <c r="A2446" s="1" t="s">
        <v>184</v>
      </c>
      <c r="B2446" s="1">
        <v>125594.3881</v>
      </c>
      <c r="C2446" s="1" t="s">
        <v>130</v>
      </c>
      <c r="D2446" s="1" t="s">
        <v>138</v>
      </c>
      <c r="E2446" s="1" t="s">
        <v>121</v>
      </c>
      <c r="F2446" s="1" t="s">
        <v>87</v>
      </c>
      <c r="G2446" s="1" t="s">
        <v>122</v>
      </c>
      <c r="H2446" s="1" t="s">
        <v>123</v>
      </c>
      <c r="I2446" s="1" t="s">
        <v>124</v>
      </c>
      <c r="J2446" s="1" t="s">
        <v>132</v>
      </c>
      <c r="K2446" s="1" t="s">
        <v>134</v>
      </c>
    </row>
    <row r="2447" spans="1:11" x14ac:dyDescent="0.25">
      <c r="A2447" s="1" t="s">
        <v>183</v>
      </c>
      <c r="B2447" s="1">
        <v>126167.4022</v>
      </c>
      <c r="C2447" s="1" t="s">
        <v>157</v>
      </c>
      <c r="D2447" s="1" t="s">
        <v>131</v>
      </c>
      <c r="E2447" s="1" t="s">
        <v>121</v>
      </c>
      <c r="F2447" s="1" t="s">
        <v>52</v>
      </c>
      <c r="G2447" s="1" t="s">
        <v>122</v>
      </c>
      <c r="H2447" s="1" t="s">
        <v>123</v>
      </c>
      <c r="I2447" s="1" t="s">
        <v>124</v>
      </c>
      <c r="J2447" s="1" t="s">
        <v>132</v>
      </c>
      <c r="K2447" s="1" t="s">
        <v>133</v>
      </c>
    </row>
    <row r="2448" spans="1:11" x14ac:dyDescent="0.25">
      <c r="A2448" s="1" t="s">
        <v>184</v>
      </c>
      <c r="B2448" s="1">
        <v>126494.6969</v>
      </c>
      <c r="C2448" s="1" t="s">
        <v>136</v>
      </c>
      <c r="D2448" s="1" t="s">
        <v>138</v>
      </c>
      <c r="E2448" s="1" t="s">
        <v>121</v>
      </c>
      <c r="F2448" s="1" t="s">
        <v>87</v>
      </c>
      <c r="G2448" s="1" t="s">
        <v>122</v>
      </c>
      <c r="H2448" s="1" t="s">
        <v>123</v>
      </c>
      <c r="I2448" s="1" t="s">
        <v>124</v>
      </c>
      <c r="J2448" s="1" t="s">
        <v>132</v>
      </c>
      <c r="K2448" s="1" t="s">
        <v>134</v>
      </c>
    </row>
    <row r="2449" spans="1:11" x14ac:dyDescent="0.25">
      <c r="A2449" s="1" t="s">
        <v>184</v>
      </c>
      <c r="B2449" s="1">
        <v>126494.6969</v>
      </c>
      <c r="C2449" s="1" t="s">
        <v>165</v>
      </c>
      <c r="D2449" s="1" t="s">
        <v>138</v>
      </c>
      <c r="E2449" s="1" t="s">
        <v>121</v>
      </c>
      <c r="F2449" s="1" t="s">
        <v>87</v>
      </c>
      <c r="G2449" s="1" t="s">
        <v>122</v>
      </c>
      <c r="H2449" s="1" t="s">
        <v>123</v>
      </c>
      <c r="I2449" s="1" t="s">
        <v>124</v>
      </c>
      <c r="J2449" s="1" t="s">
        <v>132</v>
      </c>
      <c r="K2449" s="1" t="s">
        <v>134</v>
      </c>
    </row>
    <row r="2450" spans="1:11" x14ac:dyDescent="0.25">
      <c r="A2450" s="1" t="s">
        <v>118</v>
      </c>
      <c r="B2450" s="1">
        <v>126670</v>
      </c>
      <c r="C2450" s="1" t="s">
        <v>172</v>
      </c>
      <c r="D2450" s="1" t="s">
        <v>142</v>
      </c>
      <c r="E2450" s="1" t="s">
        <v>121</v>
      </c>
      <c r="F2450" s="1" t="s">
        <v>45</v>
      </c>
      <c r="G2450" s="1" t="s">
        <v>122</v>
      </c>
      <c r="H2450" s="1" t="s">
        <v>123</v>
      </c>
      <c r="I2450" s="1" t="s">
        <v>124</v>
      </c>
      <c r="J2450" s="1" t="s">
        <v>132</v>
      </c>
      <c r="K2450" s="1" t="s">
        <v>134</v>
      </c>
    </row>
    <row r="2451" spans="1:11" x14ac:dyDescent="0.25">
      <c r="A2451" s="1" t="s">
        <v>187</v>
      </c>
      <c r="B2451" s="1">
        <v>126910.11749999999</v>
      </c>
      <c r="C2451" s="1" t="s">
        <v>155</v>
      </c>
      <c r="D2451" s="1" t="s">
        <v>138</v>
      </c>
      <c r="E2451" s="1" t="s">
        <v>121</v>
      </c>
      <c r="F2451" s="1" t="s">
        <v>87</v>
      </c>
      <c r="G2451" s="1" t="s">
        <v>122</v>
      </c>
      <c r="H2451" s="1" t="s">
        <v>123</v>
      </c>
      <c r="I2451" s="1" t="s">
        <v>124</v>
      </c>
      <c r="J2451" s="1" t="s">
        <v>132</v>
      </c>
      <c r="K2451" s="1" t="s">
        <v>134</v>
      </c>
    </row>
    <row r="2452" spans="1:11" x14ac:dyDescent="0.25">
      <c r="A2452" s="1" t="s">
        <v>187</v>
      </c>
      <c r="B2452" s="1">
        <v>127152.3541</v>
      </c>
      <c r="C2452" s="1" t="s">
        <v>146</v>
      </c>
      <c r="D2452" s="1" t="s">
        <v>138</v>
      </c>
      <c r="E2452" s="1" t="s">
        <v>121</v>
      </c>
      <c r="F2452" s="1" t="s">
        <v>87</v>
      </c>
      <c r="G2452" s="1" t="s">
        <v>122</v>
      </c>
      <c r="H2452" s="1" t="s">
        <v>123</v>
      </c>
      <c r="I2452" s="1" t="s">
        <v>124</v>
      </c>
      <c r="J2452" s="1" t="s">
        <v>132</v>
      </c>
      <c r="K2452" s="1" t="s">
        <v>134</v>
      </c>
    </row>
    <row r="2453" spans="1:11" x14ac:dyDescent="0.25">
      <c r="A2453" s="1" t="s">
        <v>184</v>
      </c>
      <c r="B2453" s="1">
        <v>127187.715</v>
      </c>
      <c r="C2453" s="1" t="s">
        <v>141</v>
      </c>
      <c r="D2453" s="1" t="s">
        <v>142</v>
      </c>
      <c r="E2453" s="1" t="s">
        <v>121</v>
      </c>
      <c r="F2453" s="1" t="s">
        <v>45</v>
      </c>
      <c r="G2453" s="1" t="s">
        <v>122</v>
      </c>
      <c r="H2453" s="1" t="s">
        <v>123</v>
      </c>
      <c r="I2453" s="1" t="s">
        <v>124</v>
      </c>
      <c r="J2453" s="1" t="s">
        <v>132</v>
      </c>
      <c r="K2453" s="1" t="s">
        <v>134</v>
      </c>
    </row>
    <row r="2454" spans="1:11" x14ac:dyDescent="0.25">
      <c r="A2454" s="1" t="s">
        <v>118</v>
      </c>
      <c r="B2454" s="1">
        <v>127458</v>
      </c>
      <c r="C2454" s="1" t="s">
        <v>169</v>
      </c>
      <c r="D2454" s="1" t="s">
        <v>142</v>
      </c>
      <c r="E2454" s="1" t="s">
        <v>121</v>
      </c>
      <c r="F2454" s="1" t="s">
        <v>45</v>
      </c>
      <c r="G2454" s="1" t="s">
        <v>122</v>
      </c>
      <c r="H2454" s="1" t="s">
        <v>123</v>
      </c>
      <c r="I2454" s="1" t="s">
        <v>124</v>
      </c>
      <c r="J2454" s="1" t="s">
        <v>132</v>
      </c>
      <c r="K2454" s="1" t="s">
        <v>134</v>
      </c>
    </row>
    <row r="2455" spans="1:11" x14ac:dyDescent="0.25">
      <c r="A2455" s="1" t="s">
        <v>184</v>
      </c>
      <c r="B2455" s="1">
        <v>127752.4941</v>
      </c>
      <c r="C2455" s="1" t="s">
        <v>161</v>
      </c>
      <c r="D2455" s="1" t="s">
        <v>138</v>
      </c>
      <c r="E2455" s="1" t="s">
        <v>121</v>
      </c>
      <c r="F2455" s="1" t="s">
        <v>87</v>
      </c>
      <c r="G2455" s="1" t="s">
        <v>122</v>
      </c>
      <c r="H2455" s="1" t="s">
        <v>123</v>
      </c>
      <c r="I2455" s="1" t="s">
        <v>124</v>
      </c>
      <c r="J2455" s="1" t="s">
        <v>132</v>
      </c>
      <c r="K2455" s="1" t="s">
        <v>134</v>
      </c>
    </row>
    <row r="2456" spans="1:11" x14ac:dyDescent="0.25">
      <c r="A2456" s="1" t="s">
        <v>118</v>
      </c>
      <c r="B2456" s="1">
        <v>127984</v>
      </c>
      <c r="C2456" s="1" t="s">
        <v>154</v>
      </c>
      <c r="D2456" s="1" t="s">
        <v>142</v>
      </c>
      <c r="E2456" s="1" t="s">
        <v>121</v>
      </c>
      <c r="F2456" s="1" t="s">
        <v>45</v>
      </c>
      <c r="G2456" s="1" t="s">
        <v>122</v>
      </c>
      <c r="H2456" s="1" t="s">
        <v>123</v>
      </c>
      <c r="I2456" s="1" t="s">
        <v>124</v>
      </c>
      <c r="J2456" s="1" t="s">
        <v>132</v>
      </c>
      <c r="K2456" s="1" t="s">
        <v>134</v>
      </c>
    </row>
    <row r="2457" spans="1:11" x14ac:dyDescent="0.25">
      <c r="A2457" s="1" t="s">
        <v>187</v>
      </c>
      <c r="B2457" s="1">
        <v>129038.3389</v>
      </c>
      <c r="C2457" s="1" t="s">
        <v>168</v>
      </c>
      <c r="D2457" s="1" t="s">
        <v>142</v>
      </c>
      <c r="E2457" s="1" t="s">
        <v>121</v>
      </c>
      <c r="F2457" s="1" t="s">
        <v>45</v>
      </c>
      <c r="G2457" s="1" t="s">
        <v>122</v>
      </c>
      <c r="H2457" s="1" t="s">
        <v>123</v>
      </c>
      <c r="I2457" s="1" t="s">
        <v>124</v>
      </c>
      <c r="J2457" s="1" t="s">
        <v>132</v>
      </c>
      <c r="K2457" s="1" t="s">
        <v>134</v>
      </c>
    </row>
    <row r="2458" spans="1:11" x14ac:dyDescent="0.25">
      <c r="A2458" s="1" t="s">
        <v>187</v>
      </c>
      <c r="B2458" s="1">
        <v>129078.40820000001</v>
      </c>
      <c r="C2458" s="1" t="s">
        <v>130</v>
      </c>
      <c r="D2458" s="1" t="s">
        <v>162</v>
      </c>
      <c r="E2458" s="1" t="s">
        <v>121</v>
      </c>
      <c r="F2458" s="1" t="s">
        <v>47</v>
      </c>
      <c r="G2458" s="1" t="s">
        <v>122</v>
      </c>
      <c r="H2458" s="1" t="s">
        <v>123</v>
      </c>
      <c r="I2458" s="1" t="s">
        <v>124</v>
      </c>
      <c r="J2458" s="1" t="s">
        <v>132</v>
      </c>
      <c r="K2458" s="1" t="s">
        <v>133</v>
      </c>
    </row>
    <row r="2459" spans="1:11" x14ac:dyDescent="0.25">
      <c r="A2459" s="1" t="s">
        <v>187</v>
      </c>
      <c r="B2459" s="1">
        <v>129078.40820000001</v>
      </c>
      <c r="C2459" s="1" t="s">
        <v>155</v>
      </c>
      <c r="D2459" s="1" t="s">
        <v>162</v>
      </c>
      <c r="E2459" s="1" t="s">
        <v>121</v>
      </c>
      <c r="F2459" s="1" t="s">
        <v>47</v>
      </c>
      <c r="G2459" s="1" t="s">
        <v>122</v>
      </c>
      <c r="H2459" s="1" t="s">
        <v>123</v>
      </c>
      <c r="I2459" s="1" t="s">
        <v>124</v>
      </c>
      <c r="J2459" s="1" t="s">
        <v>132</v>
      </c>
      <c r="K2459" s="1" t="s">
        <v>133</v>
      </c>
    </row>
    <row r="2460" spans="1:11" x14ac:dyDescent="0.25">
      <c r="A2460" s="1" t="s">
        <v>187</v>
      </c>
      <c r="B2460" s="1">
        <v>129425.3711</v>
      </c>
      <c r="C2460" s="1" t="s">
        <v>165</v>
      </c>
      <c r="D2460" s="1" t="s">
        <v>162</v>
      </c>
      <c r="E2460" s="1" t="s">
        <v>121</v>
      </c>
      <c r="F2460" s="1" t="s">
        <v>47</v>
      </c>
      <c r="G2460" s="1" t="s">
        <v>122</v>
      </c>
      <c r="H2460" s="1" t="s">
        <v>123</v>
      </c>
      <c r="I2460" s="1" t="s">
        <v>124</v>
      </c>
      <c r="J2460" s="1" t="s">
        <v>132</v>
      </c>
      <c r="K2460" s="1" t="s">
        <v>133</v>
      </c>
    </row>
    <row r="2461" spans="1:11" x14ac:dyDescent="0.25">
      <c r="A2461" s="1" t="s">
        <v>183</v>
      </c>
      <c r="B2461" s="1">
        <v>129517.33990000001</v>
      </c>
      <c r="C2461" s="1" t="s">
        <v>155</v>
      </c>
      <c r="D2461" s="1" t="s">
        <v>131</v>
      </c>
      <c r="E2461" s="1" t="s">
        <v>121</v>
      </c>
      <c r="F2461" s="1" t="s">
        <v>52</v>
      </c>
      <c r="G2461" s="1" t="s">
        <v>122</v>
      </c>
      <c r="H2461" s="1" t="s">
        <v>123</v>
      </c>
      <c r="I2461" s="1" t="s">
        <v>124</v>
      </c>
      <c r="J2461" s="1" t="s">
        <v>132</v>
      </c>
      <c r="K2461" s="1" t="s">
        <v>133</v>
      </c>
    </row>
    <row r="2462" spans="1:11" x14ac:dyDescent="0.25">
      <c r="A2462" s="1" t="s">
        <v>183</v>
      </c>
      <c r="B2462" s="1">
        <v>129556.7349</v>
      </c>
      <c r="C2462" s="1" t="s">
        <v>146</v>
      </c>
      <c r="D2462" s="1" t="s">
        <v>131</v>
      </c>
      <c r="E2462" s="1" t="s">
        <v>121</v>
      </c>
      <c r="F2462" s="1" t="s">
        <v>52</v>
      </c>
      <c r="G2462" s="1" t="s">
        <v>122</v>
      </c>
      <c r="H2462" s="1" t="s">
        <v>123</v>
      </c>
      <c r="I2462" s="1" t="s">
        <v>124</v>
      </c>
      <c r="J2462" s="1" t="s">
        <v>132</v>
      </c>
      <c r="K2462" s="1" t="s">
        <v>133</v>
      </c>
    </row>
    <row r="2463" spans="1:11" x14ac:dyDescent="0.25">
      <c r="A2463" s="1" t="s">
        <v>187</v>
      </c>
      <c r="B2463" s="1">
        <v>130191.23940000001</v>
      </c>
      <c r="C2463" s="1" t="s">
        <v>128</v>
      </c>
      <c r="D2463" s="1" t="s">
        <v>142</v>
      </c>
      <c r="E2463" s="1" t="s">
        <v>121</v>
      </c>
      <c r="F2463" s="1" t="s">
        <v>45</v>
      </c>
      <c r="G2463" s="1" t="s">
        <v>122</v>
      </c>
      <c r="H2463" s="1" t="s">
        <v>123</v>
      </c>
      <c r="I2463" s="1" t="s">
        <v>124</v>
      </c>
      <c r="J2463" s="1" t="s">
        <v>132</v>
      </c>
      <c r="K2463" s="1" t="s">
        <v>134</v>
      </c>
    </row>
    <row r="2464" spans="1:11" x14ac:dyDescent="0.25">
      <c r="A2464" s="1" t="s">
        <v>187</v>
      </c>
      <c r="B2464" s="1">
        <v>130214.9167</v>
      </c>
      <c r="C2464" s="1" t="s">
        <v>164</v>
      </c>
      <c r="D2464" s="1" t="s">
        <v>138</v>
      </c>
      <c r="E2464" s="1" t="s">
        <v>121</v>
      </c>
      <c r="F2464" s="1" t="s">
        <v>87</v>
      </c>
      <c r="G2464" s="1" t="s">
        <v>122</v>
      </c>
      <c r="H2464" s="1" t="s">
        <v>123</v>
      </c>
      <c r="I2464" s="1" t="s">
        <v>124</v>
      </c>
      <c r="J2464" s="1" t="s">
        <v>132</v>
      </c>
      <c r="K2464" s="1" t="s">
        <v>134</v>
      </c>
    </row>
    <row r="2465" spans="1:11" x14ac:dyDescent="0.25">
      <c r="A2465" s="1" t="s">
        <v>187</v>
      </c>
      <c r="B2465" s="1">
        <v>130214.9167</v>
      </c>
      <c r="C2465" s="1" t="s">
        <v>130</v>
      </c>
      <c r="D2465" s="1" t="s">
        <v>138</v>
      </c>
      <c r="E2465" s="1" t="s">
        <v>121</v>
      </c>
      <c r="F2465" s="1" t="s">
        <v>87</v>
      </c>
      <c r="G2465" s="1" t="s">
        <v>122</v>
      </c>
      <c r="H2465" s="1" t="s">
        <v>123</v>
      </c>
      <c r="I2465" s="1" t="s">
        <v>124</v>
      </c>
      <c r="J2465" s="1" t="s">
        <v>132</v>
      </c>
      <c r="K2465" s="1" t="s">
        <v>134</v>
      </c>
    </row>
    <row r="2466" spans="1:11" x14ac:dyDescent="0.25">
      <c r="A2466" s="1" t="s">
        <v>118</v>
      </c>
      <c r="B2466" s="1">
        <v>130803</v>
      </c>
      <c r="C2466" s="1" t="s">
        <v>165</v>
      </c>
      <c r="D2466" s="1" t="s">
        <v>142</v>
      </c>
      <c r="E2466" s="1" t="s">
        <v>121</v>
      </c>
      <c r="F2466" s="1" t="s">
        <v>45</v>
      </c>
      <c r="G2466" s="1" t="s">
        <v>122</v>
      </c>
      <c r="H2466" s="1" t="s">
        <v>123</v>
      </c>
      <c r="I2466" s="1" t="s">
        <v>124</v>
      </c>
      <c r="J2466" s="1" t="s">
        <v>132</v>
      </c>
      <c r="K2466" s="1" t="s">
        <v>134</v>
      </c>
    </row>
    <row r="2467" spans="1:11" x14ac:dyDescent="0.25">
      <c r="A2467" s="1" t="s">
        <v>118</v>
      </c>
      <c r="B2467" s="1">
        <v>130874</v>
      </c>
      <c r="C2467" s="1" t="s">
        <v>180</v>
      </c>
      <c r="D2467" s="1" t="s">
        <v>142</v>
      </c>
      <c r="E2467" s="1" t="s">
        <v>121</v>
      </c>
      <c r="F2467" s="1" t="s">
        <v>45</v>
      </c>
      <c r="G2467" s="1" t="s">
        <v>122</v>
      </c>
      <c r="H2467" s="1" t="s">
        <v>123</v>
      </c>
      <c r="I2467" s="1" t="s">
        <v>124</v>
      </c>
      <c r="J2467" s="1" t="s">
        <v>132</v>
      </c>
      <c r="K2467" s="1" t="s">
        <v>134</v>
      </c>
    </row>
    <row r="2468" spans="1:11" x14ac:dyDescent="0.25">
      <c r="A2468" s="1" t="s">
        <v>118</v>
      </c>
      <c r="B2468" s="1">
        <v>130874</v>
      </c>
      <c r="C2468" s="1" t="s">
        <v>136</v>
      </c>
      <c r="D2468" s="1" t="s">
        <v>142</v>
      </c>
      <c r="E2468" s="1" t="s">
        <v>121</v>
      </c>
      <c r="F2468" s="1" t="s">
        <v>45</v>
      </c>
      <c r="G2468" s="1" t="s">
        <v>122</v>
      </c>
      <c r="H2468" s="1" t="s">
        <v>123</v>
      </c>
      <c r="I2468" s="1" t="s">
        <v>124</v>
      </c>
      <c r="J2468" s="1" t="s">
        <v>132</v>
      </c>
      <c r="K2468" s="1" t="s">
        <v>134</v>
      </c>
    </row>
    <row r="2469" spans="1:11" x14ac:dyDescent="0.25">
      <c r="A2469" s="1" t="s">
        <v>183</v>
      </c>
      <c r="B2469" s="1">
        <v>130962.7307</v>
      </c>
      <c r="C2469" s="1" t="s">
        <v>147</v>
      </c>
      <c r="D2469" s="1" t="s">
        <v>142</v>
      </c>
      <c r="E2469" s="1" t="s">
        <v>121</v>
      </c>
      <c r="F2469" s="1" t="s">
        <v>45</v>
      </c>
      <c r="G2469" s="1" t="s">
        <v>122</v>
      </c>
      <c r="H2469" s="1" t="s">
        <v>123</v>
      </c>
      <c r="I2469" s="1" t="s">
        <v>124</v>
      </c>
      <c r="J2469" s="1" t="s">
        <v>132</v>
      </c>
      <c r="K2469" s="1" t="s">
        <v>133</v>
      </c>
    </row>
    <row r="2470" spans="1:11" x14ac:dyDescent="0.25">
      <c r="A2470" s="1" t="s">
        <v>187</v>
      </c>
      <c r="B2470" s="1">
        <v>131148.34710000001</v>
      </c>
      <c r="C2470" s="1" t="s">
        <v>136</v>
      </c>
      <c r="D2470" s="1" t="s">
        <v>138</v>
      </c>
      <c r="E2470" s="1" t="s">
        <v>121</v>
      </c>
      <c r="F2470" s="1" t="s">
        <v>87</v>
      </c>
      <c r="G2470" s="1" t="s">
        <v>122</v>
      </c>
      <c r="H2470" s="1" t="s">
        <v>123</v>
      </c>
      <c r="I2470" s="1" t="s">
        <v>124</v>
      </c>
      <c r="J2470" s="1" t="s">
        <v>132</v>
      </c>
      <c r="K2470" s="1" t="s">
        <v>134</v>
      </c>
    </row>
    <row r="2471" spans="1:11" x14ac:dyDescent="0.25">
      <c r="A2471" s="1" t="s">
        <v>187</v>
      </c>
      <c r="B2471" s="1">
        <v>131148.34710000001</v>
      </c>
      <c r="C2471" s="1" t="s">
        <v>165</v>
      </c>
      <c r="D2471" s="1" t="s">
        <v>138</v>
      </c>
      <c r="E2471" s="1" t="s">
        <v>121</v>
      </c>
      <c r="F2471" s="1" t="s">
        <v>87</v>
      </c>
      <c r="G2471" s="1" t="s">
        <v>122</v>
      </c>
      <c r="H2471" s="1" t="s">
        <v>123</v>
      </c>
      <c r="I2471" s="1" t="s">
        <v>124</v>
      </c>
      <c r="J2471" s="1" t="s">
        <v>132</v>
      </c>
      <c r="K2471" s="1" t="s">
        <v>134</v>
      </c>
    </row>
    <row r="2472" spans="1:11" x14ac:dyDescent="0.25">
      <c r="A2472" s="1" t="s">
        <v>184</v>
      </c>
      <c r="B2472" s="1">
        <v>131712.09589999999</v>
      </c>
      <c r="C2472" s="1" t="s">
        <v>173</v>
      </c>
      <c r="D2472" s="1" t="s">
        <v>138</v>
      </c>
      <c r="E2472" s="1" t="s">
        <v>121</v>
      </c>
      <c r="F2472" s="1" t="s">
        <v>87</v>
      </c>
      <c r="G2472" s="1" t="s">
        <v>122</v>
      </c>
      <c r="H2472" s="1" t="s">
        <v>123</v>
      </c>
      <c r="I2472" s="1" t="s">
        <v>124</v>
      </c>
      <c r="J2472" s="1" t="s">
        <v>132</v>
      </c>
      <c r="K2472" s="1" t="s">
        <v>134</v>
      </c>
    </row>
    <row r="2473" spans="1:11" x14ac:dyDescent="0.25">
      <c r="A2473" s="1" t="s">
        <v>187</v>
      </c>
      <c r="B2473" s="1">
        <v>131866.8609</v>
      </c>
      <c r="C2473" s="1" t="s">
        <v>141</v>
      </c>
      <c r="D2473" s="1" t="s">
        <v>142</v>
      </c>
      <c r="E2473" s="1" t="s">
        <v>121</v>
      </c>
      <c r="F2473" s="1" t="s">
        <v>45</v>
      </c>
      <c r="G2473" s="1" t="s">
        <v>122</v>
      </c>
      <c r="H2473" s="1" t="s">
        <v>123</v>
      </c>
      <c r="I2473" s="1" t="s">
        <v>124</v>
      </c>
      <c r="J2473" s="1" t="s">
        <v>132</v>
      </c>
      <c r="K2473" s="1" t="s">
        <v>134</v>
      </c>
    </row>
    <row r="2474" spans="1:11" x14ac:dyDescent="0.25">
      <c r="A2474" s="1" t="s">
        <v>118</v>
      </c>
      <c r="B2474" s="1">
        <v>131892</v>
      </c>
      <c r="C2474" s="1" t="s">
        <v>153</v>
      </c>
      <c r="D2474" s="1" t="s">
        <v>142</v>
      </c>
      <c r="E2474" s="1" t="s">
        <v>121</v>
      </c>
      <c r="F2474" s="1" t="s">
        <v>45</v>
      </c>
      <c r="G2474" s="1" t="s">
        <v>122</v>
      </c>
      <c r="H2474" s="1" t="s">
        <v>123</v>
      </c>
      <c r="I2474" s="1" t="s">
        <v>124</v>
      </c>
      <c r="J2474" s="1" t="s">
        <v>132</v>
      </c>
      <c r="K2474" s="1" t="s">
        <v>134</v>
      </c>
    </row>
    <row r="2475" spans="1:11" x14ac:dyDescent="0.25">
      <c r="A2475" s="1" t="s">
        <v>187</v>
      </c>
      <c r="B2475" s="1">
        <v>132452.4178</v>
      </c>
      <c r="C2475" s="1" t="s">
        <v>161</v>
      </c>
      <c r="D2475" s="1" t="s">
        <v>138</v>
      </c>
      <c r="E2475" s="1" t="s">
        <v>121</v>
      </c>
      <c r="F2475" s="1" t="s">
        <v>87</v>
      </c>
      <c r="G2475" s="1" t="s">
        <v>122</v>
      </c>
      <c r="H2475" s="1" t="s">
        <v>123</v>
      </c>
      <c r="I2475" s="1" t="s">
        <v>124</v>
      </c>
      <c r="J2475" s="1" t="s">
        <v>132</v>
      </c>
      <c r="K2475" s="1" t="s">
        <v>134</v>
      </c>
    </row>
    <row r="2476" spans="1:11" x14ac:dyDescent="0.25">
      <c r="A2476" s="1" t="s">
        <v>118</v>
      </c>
      <c r="B2476" s="1">
        <v>132660</v>
      </c>
      <c r="C2476" s="1" t="s">
        <v>171</v>
      </c>
      <c r="D2476" s="1" t="s">
        <v>138</v>
      </c>
      <c r="E2476" s="1" t="s">
        <v>121</v>
      </c>
      <c r="F2476" s="1" t="s">
        <v>87</v>
      </c>
      <c r="G2476" s="1" t="s">
        <v>122</v>
      </c>
      <c r="H2476" s="1" t="s">
        <v>123</v>
      </c>
      <c r="I2476" s="1" t="s">
        <v>124</v>
      </c>
      <c r="J2476" s="1" t="s">
        <v>132</v>
      </c>
      <c r="K2476" s="1" t="s">
        <v>134</v>
      </c>
    </row>
    <row r="2477" spans="1:11" x14ac:dyDescent="0.25">
      <c r="A2477" s="1" t="s">
        <v>118</v>
      </c>
      <c r="B2477" s="1">
        <v>132660</v>
      </c>
      <c r="C2477" s="1" t="s">
        <v>158</v>
      </c>
      <c r="D2477" s="1" t="s">
        <v>138</v>
      </c>
      <c r="E2477" s="1" t="s">
        <v>121</v>
      </c>
      <c r="F2477" s="1" t="s">
        <v>87</v>
      </c>
      <c r="G2477" s="1" t="s">
        <v>122</v>
      </c>
      <c r="H2477" s="1" t="s">
        <v>123</v>
      </c>
      <c r="I2477" s="1" t="s">
        <v>124</v>
      </c>
      <c r="J2477" s="1" t="s">
        <v>132</v>
      </c>
      <c r="K2477" s="1" t="s">
        <v>134</v>
      </c>
    </row>
    <row r="2478" spans="1:11" x14ac:dyDescent="0.25">
      <c r="A2478" s="1" t="s">
        <v>183</v>
      </c>
      <c r="B2478" s="1">
        <v>133103.64790000001</v>
      </c>
      <c r="C2478" s="1" t="s">
        <v>130</v>
      </c>
      <c r="D2478" s="1" t="s">
        <v>131</v>
      </c>
      <c r="E2478" s="1" t="s">
        <v>121</v>
      </c>
      <c r="F2478" s="1" t="s">
        <v>52</v>
      </c>
      <c r="G2478" s="1" t="s">
        <v>122</v>
      </c>
      <c r="H2478" s="1" t="s">
        <v>123</v>
      </c>
      <c r="I2478" s="1" t="s">
        <v>124</v>
      </c>
      <c r="J2478" s="1" t="s">
        <v>132</v>
      </c>
      <c r="K2478" s="1" t="s">
        <v>133</v>
      </c>
    </row>
    <row r="2479" spans="1:11" x14ac:dyDescent="0.25">
      <c r="A2479" s="1" t="s">
        <v>183</v>
      </c>
      <c r="B2479" s="1">
        <v>133125.38310000001</v>
      </c>
      <c r="C2479" s="1" t="s">
        <v>164</v>
      </c>
      <c r="D2479" s="1" t="s">
        <v>131</v>
      </c>
      <c r="E2479" s="1" t="s">
        <v>121</v>
      </c>
      <c r="F2479" s="1" t="s">
        <v>52</v>
      </c>
      <c r="G2479" s="1" t="s">
        <v>122</v>
      </c>
      <c r="H2479" s="1" t="s">
        <v>123</v>
      </c>
      <c r="I2479" s="1" t="s">
        <v>124</v>
      </c>
      <c r="J2479" s="1" t="s">
        <v>132</v>
      </c>
      <c r="K2479" s="1" t="s">
        <v>133</v>
      </c>
    </row>
    <row r="2480" spans="1:11" x14ac:dyDescent="0.25">
      <c r="A2480" s="1" t="s">
        <v>183</v>
      </c>
      <c r="B2480" s="1">
        <v>133982.565</v>
      </c>
      <c r="C2480" s="1" t="s">
        <v>136</v>
      </c>
      <c r="D2480" s="1" t="s">
        <v>131</v>
      </c>
      <c r="E2480" s="1" t="s">
        <v>121</v>
      </c>
      <c r="F2480" s="1" t="s">
        <v>52</v>
      </c>
      <c r="G2480" s="1" t="s">
        <v>122</v>
      </c>
      <c r="H2480" s="1" t="s">
        <v>123</v>
      </c>
      <c r="I2480" s="1" t="s">
        <v>124</v>
      </c>
      <c r="J2480" s="1" t="s">
        <v>132</v>
      </c>
      <c r="K2480" s="1" t="s">
        <v>133</v>
      </c>
    </row>
    <row r="2481" spans="1:11" x14ac:dyDescent="0.25">
      <c r="A2481" s="1" t="s">
        <v>183</v>
      </c>
      <c r="B2481" s="1">
        <v>133982.565</v>
      </c>
      <c r="C2481" s="1" t="s">
        <v>165</v>
      </c>
      <c r="D2481" s="1" t="s">
        <v>131</v>
      </c>
      <c r="E2481" s="1" t="s">
        <v>121</v>
      </c>
      <c r="F2481" s="1" t="s">
        <v>52</v>
      </c>
      <c r="G2481" s="1" t="s">
        <v>122</v>
      </c>
      <c r="H2481" s="1" t="s">
        <v>123</v>
      </c>
      <c r="I2481" s="1" t="s">
        <v>124</v>
      </c>
      <c r="J2481" s="1" t="s">
        <v>132</v>
      </c>
      <c r="K2481" s="1" t="s">
        <v>133</v>
      </c>
    </row>
    <row r="2482" spans="1:11" x14ac:dyDescent="0.25">
      <c r="A2482" s="1" t="s">
        <v>193</v>
      </c>
      <c r="B2482" s="1">
        <v>134003.42379999999</v>
      </c>
      <c r="C2482" s="1" t="s">
        <v>140</v>
      </c>
      <c r="D2482" s="1" t="s">
        <v>131</v>
      </c>
      <c r="E2482" s="1" t="s">
        <v>121</v>
      </c>
      <c r="F2482" s="1" t="s">
        <v>52</v>
      </c>
      <c r="G2482" s="1" t="s">
        <v>122</v>
      </c>
      <c r="H2482" s="1" t="s">
        <v>123</v>
      </c>
      <c r="I2482" s="1" t="s">
        <v>124</v>
      </c>
      <c r="J2482" s="1" t="s">
        <v>132</v>
      </c>
      <c r="K2482" s="1" t="s">
        <v>133</v>
      </c>
    </row>
    <row r="2483" spans="1:11" x14ac:dyDescent="0.25">
      <c r="A2483" s="1" t="s">
        <v>193</v>
      </c>
      <c r="B2483" s="1">
        <v>134003.42379999999</v>
      </c>
      <c r="C2483" s="1" t="s">
        <v>144</v>
      </c>
      <c r="D2483" s="1" t="s">
        <v>131</v>
      </c>
      <c r="E2483" s="1" t="s">
        <v>121</v>
      </c>
      <c r="F2483" s="1" t="s">
        <v>52</v>
      </c>
      <c r="G2483" s="1" t="s">
        <v>122</v>
      </c>
      <c r="H2483" s="1" t="s">
        <v>123</v>
      </c>
      <c r="I2483" s="1" t="s">
        <v>124</v>
      </c>
      <c r="J2483" s="1" t="s">
        <v>132</v>
      </c>
      <c r="K2483" s="1" t="s">
        <v>133</v>
      </c>
    </row>
    <row r="2484" spans="1:11" x14ac:dyDescent="0.25">
      <c r="A2484" s="1" t="s">
        <v>193</v>
      </c>
      <c r="B2484" s="1">
        <v>134003.42379999999</v>
      </c>
      <c r="C2484" s="1" t="s">
        <v>145</v>
      </c>
      <c r="D2484" s="1" t="s">
        <v>131</v>
      </c>
      <c r="E2484" s="1" t="s">
        <v>121</v>
      </c>
      <c r="F2484" s="1" t="s">
        <v>52</v>
      </c>
      <c r="G2484" s="1" t="s">
        <v>122</v>
      </c>
      <c r="H2484" s="1" t="s">
        <v>123</v>
      </c>
      <c r="I2484" s="1" t="s">
        <v>124</v>
      </c>
      <c r="J2484" s="1" t="s">
        <v>132</v>
      </c>
      <c r="K2484" s="1" t="s">
        <v>133</v>
      </c>
    </row>
    <row r="2485" spans="1:11" x14ac:dyDescent="0.25">
      <c r="A2485" s="1" t="s">
        <v>193</v>
      </c>
      <c r="B2485" s="1">
        <v>134003.42379999999</v>
      </c>
      <c r="C2485" s="1" t="s">
        <v>156</v>
      </c>
      <c r="D2485" s="1" t="s">
        <v>131</v>
      </c>
      <c r="E2485" s="1" t="s">
        <v>121</v>
      </c>
      <c r="F2485" s="1" t="s">
        <v>52</v>
      </c>
      <c r="G2485" s="1" t="s">
        <v>122</v>
      </c>
      <c r="H2485" s="1" t="s">
        <v>123</v>
      </c>
      <c r="I2485" s="1" t="s">
        <v>124</v>
      </c>
      <c r="J2485" s="1" t="s">
        <v>132</v>
      </c>
      <c r="K2485" s="1" t="s">
        <v>133</v>
      </c>
    </row>
    <row r="2486" spans="1:11" x14ac:dyDescent="0.25">
      <c r="A2486" s="1" t="s">
        <v>184</v>
      </c>
      <c r="B2486" s="1">
        <v>134205.73149999999</v>
      </c>
      <c r="C2486" s="1" t="s">
        <v>147</v>
      </c>
      <c r="D2486" s="1" t="s">
        <v>131</v>
      </c>
      <c r="E2486" s="1" t="s">
        <v>121</v>
      </c>
      <c r="F2486" s="1" t="s">
        <v>52</v>
      </c>
      <c r="G2486" s="1" t="s">
        <v>122</v>
      </c>
      <c r="H2486" s="1" t="s">
        <v>123</v>
      </c>
      <c r="I2486" s="1" t="s">
        <v>124</v>
      </c>
      <c r="J2486" s="1" t="s">
        <v>132</v>
      </c>
      <c r="K2486" s="1" t="s">
        <v>133</v>
      </c>
    </row>
    <row r="2487" spans="1:11" x14ac:dyDescent="0.25">
      <c r="A2487" s="1" t="s">
        <v>183</v>
      </c>
      <c r="B2487" s="1">
        <v>135211.96230000001</v>
      </c>
      <c r="C2487" s="1" t="s">
        <v>161</v>
      </c>
      <c r="D2487" s="1" t="s">
        <v>131</v>
      </c>
      <c r="E2487" s="1" t="s">
        <v>121</v>
      </c>
      <c r="F2487" s="1" t="s">
        <v>52</v>
      </c>
      <c r="G2487" s="1" t="s">
        <v>122</v>
      </c>
      <c r="H2487" s="1" t="s">
        <v>123</v>
      </c>
      <c r="I2487" s="1" t="s">
        <v>124</v>
      </c>
      <c r="J2487" s="1" t="s">
        <v>132</v>
      </c>
      <c r="K2487" s="1" t="s">
        <v>133</v>
      </c>
    </row>
    <row r="2488" spans="1:11" x14ac:dyDescent="0.25">
      <c r="A2488" s="1" t="s">
        <v>193</v>
      </c>
      <c r="B2488" s="1">
        <v>135252.30290000001</v>
      </c>
      <c r="C2488" s="1" t="s">
        <v>148</v>
      </c>
      <c r="D2488" s="1" t="s">
        <v>142</v>
      </c>
      <c r="E2488" s="1" t="s">
        <v>121</v>
      </c>
      <c r="F2488" s="1" t="s">
        <v>45</v>
      </c>
      <c r="G2488" s="1" t="s">
        <v>122</v>
      </c>
      <c r="H2488" s="1" t="s">
        <v>123</v>
      </c>
      <c r="I2488" s="1" t="s">
        <v>124</v>
      </c>
      <c r="J2488" s="1" t="s">
        <v>132</v>
      </c>
      <c r="K2488" s="1" t="s">
        <v>133</v>
      </c>
    </row>
    <row r="2489" spans="1:11" x14ac:dyDescent="0.25">
      <c r="A2489" s="1" t="s">
        <v>118</v>
      </c>
      <c r="B2489" s="1">
        <v>135713</v>
      </c>
      <c r="C2489" s="1" t="s">
        <v>157</v>
      </c>
      <c r="D2489" s="1" t="s">
        <v>138</v>
      </c>
      <c r="E2489" s="1" t="s">
        <v>121</v>
      </c>
      <c r="F2489" s="1" t="s">
        <v>87</v>
      </c>
      <c r="G2489" s="1" t="s">
        <v>122</v>
      </c>
      <c r="H2489" s="1" t="s">
        <v>123</v>
      </c>
      <c r="I2489" s="1" t="s">
        <v>124</v>
      </c>
      <c r="J2489" s="1" t="s">
        <v>132</v>
      </c>
      <c r="K2489" s="1" t="s">
        <v>134</v>
      </c>
    </row>
    <row r="2490" spans="1:11" x14ac:dyDescent="0.25">
      <c r="A2490" s="1" t="s">
        <v>188</v>
      </c>
      <c r="B2490" s="1">
        <v>136234.18100000001</v>
      </c>
      <c r="C2490" s="1" t="s">
        <v>140</v>
      </c>
      <c r="D2490" s="1" t="s">
        <v>131</v>
      </c>
      <c r="E2490" s="1" t="s">
        <v>121</v>
      </c>
      <c r="F2490" s="1" t="s">
        <v>52</v>
      </c>
      <c r="G2490" s="1" t="s">
        <v>122</v>
      </c>
      <c r="H2490" s="1" t="s">
        <v>123</v>
      </c>
      <c r="I2490" s="1" t="s">
        <v>124</v>
      </c>
      <c r="J2490" s="1" t="s">
        <v>132</v>
      </c>
      <c r="K2490" s="1" t="s">
        <v>134</v>
      </c>
    </row>
    <row r="2491" spans="1:11" x14ac:dyDescent="0.25">
      <c r="A2491" s="1" t="s">
        <v>188</v>
      </c>
      <c r="B2491" s="1">
        <v>136234.18100000001</v>
      </c>
      <c r="C2491" s="1" t="s">
        <v>145</v>
      </c>
      <c r="D2491" s="1" t="s">
        <v>131</v>
      </c>
      <c r="E2491" s="1" t="s">
        <v>121</v>
      </c>
      <c r="F2491" s="1" t="s">
        <v>52</v>
      </c>
      <c r="G2491" s="1" t="s">
        <v>122</v>
      </c>
      <c r="H2491" s="1" t="s">
        <v>123</v>
      </c>
      <c r="I2491" s="1" t="s">
        <v>124</v>
      </c>
      <c r="J2491" s="1" t="s">
        <v>132</v>
      </c>
      <c r="K2491" s="1" t="s">
        <v>134</v>
      </c>
    </row>
    <row r="2492" spans="1:11" x14ac:dyDescent="0.25">
      <c r="A2492" s="1" t="s">
        <v>188</v>
      </c>
      <c r="B2492" s="1">
        <v>136234.18100000001</v>
      </c>
      <c r="C2492" s="1" t="s">
        <v>156</v>
      </c>
      <c r="D2492" s="1" t="s">
        <v>131</v>
      </c>
      <c r="E2492" s="1" t="s">
        <v>121</v>
      </c>
      <c r="F2492" s="1" t="s">
        <v>52</v>
      </c>
      <c r="G2492" s="1" t="s">
        <v>122</v>
      </c>
      <c r="H2492" s="1" t="s">
        <v>123</v>
      </c>
      <c r="I2492" s="1" t="s">
        <v>124</v>
      </c>
      <c r="J2492" s="1" t="s">
        <v>132</v>
      </c>
      <c r="K2492" s="1" t="s">
        <v>134</v>
      </c>
    </row>
    <row r="2493" spans="1:11" x14ac:dyDescent="0.25">
      <c r="A2493" s="1" t="s">
        <v>188</v>
      </c>
      <c r="B2493" s="1">
        <v>136335.8959</v>
      </c>
      <c r="C2493" s="1" t="s">
        <v>144</v>
      </c>
      <c r="D2493" s="1" t="s">
        <v>131</v>
      </c>
      <c r="E2493" s="1" t="s">
        <v>121</v>
      </c>
      <c r="F2493" s="1" t="s">
        <v>52</v>
      </c>
      <c r="G2493" s="1" t="s">
        <v>122</v>
      </c>
      <c r="H2493" s="1" t="s">
        <v>123</v>
      </c>
      <c r="I2493" s="1" t="s">
        <v>124</v>
      </c>
      <c r="J2493" s="1" t="s">
        <v>132</v>
      </c>
      <c r="K2493" s="1" t="s">
        <v>134</v>
      </c>
    </row>
    <row r="2494" spans="1:11" x14ac:dyDescent="0.25">
      <c r="A2494" s="1" t="s">
        <v>118</v>
      </c>
      <c r="B2494" s="1">
        <v>136341</v>
      </c>
      <c r="C2494" s="1" t="s">
        <v>177</v>
      </c>
      <c r="D2494" s="1" t="s">
        <v>142</v>
      </c>
      <c r="E2494" s="1" t="s">
        <v>121</v>
      </c>
      <c r="F2494" s="1" t="s">
        <v>45</v>
      </c>
      <c r="G2494" s="1" t="s">
        <v>122</v>
      </c>
      <c r="H2494" s="1" t="s">
        <v>123</v>
      </c>
      <c r="I2494" s="1" t="s">
        <v>124</v>
      </c>
      <c r="J2494" s="1" t="s">
        <v>132</v>
      </c>
      <c r="K2494" s="1" t="s">
        <v>134</v>
      </c>
    </row>
    <row r="2495" spans="1:11" x14ac:dyDescent="0.25">
      <c r="A2495" s="1" t="s">
        <v>181</v>
      </c>
      <c r="B2495" s="1">
        <v>136484.228</v>
      </c>
      <c r="C2495" s="1" t="s">
        <v>119</v>
      </c>
      <c r="D2495" s="1" t="s">
        <v>131</v>
      </c>
      <c r="E2495" s="1" t="s">
        <v>121</v>
      </c>
      <c r="F2495" s="1" t="s">
        <v>52</v>
      </c>
      <c r="G2495" s="1" t="s">
        <v>122</v>
      </c>
      <c r="H2495" s="1" t="s">
        <v>123</v>
      </c>
      <c r="I2495" s="1" t="s">
        <v>124</v>
      </c>
      <c r="J2495" s="1" t="s">
        <v>132</v>
      </c>
      <c r="K2495" s="1" t="s">
        <v>133</v>
      </c>
    </row>
    <row r="2496" spans="1:11" x14ac:dyDescent="0.25">
      <c r="A2496" s="1" t="s">
        <v>187</v>
      </c>
      <c r="B2496" s="1">
        <v>136557.6906</v>
      </c>
      <c r="C2496" s="1" t="s">
        <v>173</v>
      </c>
      <c r="D2496" s="1" t="s">
        <v>138</v>
      </c>
      <c r="E2496" s="1" t="s">
        <v>121</v>
      </c>
      <c r="F2496" s="1" t="s">
        <v>87</v>
      </c>
      <c r="G2496" s="1" t="s">
        <v>122</v>
      </c>
      <c r="H2496" s="1" t="s">
        <v>123</v>
      </c>
      <c r="I2496" s="1" t="s">
        <v>124</v>
      </c>
      <c r="J2496" s="1" t="s">
        <v>132</v>
      </c>
      <c r="K2496" s="1" t="s">
        <v>134</v>
      </c>
    </row>
    <row r="2497" spans="1:11" x14ac:dyDescent="0.25">
      <c r="A2497" s="1" t="s">
        <v>188</v>
      </c>
      <c r="B2497" s="1">
        <v>136761.6795</v>
      </c>
      <c r="C2497" s="1" t="s">
        <v>148</v>
      </c>
      <c r="D2497" s="1" t="s">
        <v>142</v>
      </c>
      <c r="E2497" s="1" t="s">
        <v>121</v>
      </c>
      <c r="F2497" s="1" t="s">
        <v>45</v>
      </c>
      <c r="G2497" s="1" t="s">
        <v>122</v>
      </c>
      <c r="H2497" s="1" t="s">
        <v>123</v>
      </c>
      <c r="I2497" s="1" t="s">
        <v>124</v>
      </c>
      <c r="J2497" s="1" t="s">
        <v>132</v>
      </c>
      <c r="K2497" s="1" t="s">
        <v>134</v>
      </c>
    </row>
    <row r="2498" spans="1:11" x14ac:dyDescent="0.25">
      <c r="A2498" s="1" t="s">
        <v>184</v>
      </c>
      <c r="B2498" s="1">
        <v>136998.0062</v>
      </c>
      <c r="C2498" s="1" t="s">
        <v>139</v>
      </c>
      <c r="D2498" s="1" t="s">
        <v>142</v>
      </c>
      <c r="E2498" s="1" t="s">
        <v>121</v>
      </c>
      <c r="F2498" s="1" t="s">
        <v>45</v>
      </c>
      <c r="G2498" s="1" t="s">
        <v>122</v>
      </c>
      <c r="H2498" s="1" t="s">
        <v>123</v>
      </c>
      <c r="I2498" s="1" t="s">
        <v>124</v>
      </c>
      <c r="J2498" s="1" t="s">
        <v>132</v>
      </c>
      <c r="K2498" s="1" t="s">
        <v>134</v>
      </c>
    </row>
    <row r="2499" spans="1:11" x14ac:dyDescent="0.25">
      <c r="A2499" s="1" t="s">
        <v>118</v>
      </c>
      <c r="B2499" s="1">
        <v>137313</v>
      </c>
      <c r="C2499" s="1" t="s">
        <v>146</v>
      </c>
      <c r="D2499" s="1" t="s">
        <v>162</v>
      </c>
      <c r="E2499" s="1" t="s">
        <v>121</v>
      </c>
      <c r="F2499" s="1" t="s">
        <v>47</v>
      </c>
      <c r="G2499" s="1" t="s">
        <v>122</v>
      </c>
      <c r="H2499" s="1" t="s">
        <v>123</v>
      </c>
      <c r="I2499" s="1" t="s">
        <v>124</v>
      </c>
      <c r="J2499" s="1" t="s">
        <v>132</v>
      </c>
      <c r="K2499" s="1" t="s">
        <v>133</v>
      </c>
    </row>
    <row r="2500" spans="1:11" x14ac:dyDescent="0.25">
      <c r="A2500" s="1" t="s">
        <v>184</v>
      </c>
      <c r="B2500" s="1">
        <v>138244.3848</v>
      </c>
      <c r="C2500" s="1" t="s">
        <v>137</v>
      </c>
      <c r="D2500" s="1" t="s">
        <v>138</v>
      </c>
      <c r="E2500" s="1" t="s">
        <v>121</v>
      </c>
      <c r="F2500" s="1" t="s">
        <v>87</v>
      </c>
      <c r="G2500" s="1" t="s">
        <v>122</v>
      </c>
      <c r="H2500" s="1" t="s">
        <v>123</v>
      </c>
      <c r="I2500" s="1" t="s">
        <v>124</v>
      </c>
      <c r="J2500" s="1" t="s">
        <v>132</v>
      </c>
      <c r="K2500" s="1" t="s">
        <v>134</v>
      </c>
    </row>
    <row r="2501" spans="1:11" x14ac:dyDescent="0.25">
      <c r="A2501" s="1" t="s">
        <v>187</v>
      </c>
      <c r="B2501" s="1">
        <v>139143.06529999999</v>
      </c>
      <c r="C2501" s="1" t="s">
        <v>147</v>
      </c>
      <c r="D2501" s="1" t="s">
        <v>131</v>
      </c>
      <c r="E2501" s="1" t="s">
        <v>121</v>
      </c>
      <c r="F2501" s="1" t="s">
        <v>52</v>
      </c>
      <c r="G2501" s="1" t="s">
        <v>122</v>
      </c>
      <c r="H2501" s="1" t="s">
        <v>123</v>
      </c>
      <c r="I2501" s="1" t="s">
        <v>124</v>
      </c>
      <c r="J2501" s="1" t="s">
        <v>132</v>
      </c>
      <c r="K2501" s="1" t="s">
        <v>133</v>
      </c>
    </row>
    <row r="2502" spans="1:11" x14ac:dyDescent="0.25">
      <c r="A2502" s="1" t="s">
        <v>118</v>
      </c>
      <c r="B2502" s="1">
        <v>139360</v>
      </c>
      <c r="C2502" s="1" t="s">
        <v>155</v>
      </c>
      <c r="D2502" s="1" t="s">
        <v>138</v>
      </c>
      <c r="E2502" s="1" t="s">
        <v>121</v>
      </c>
      <c r="F2502" s="1" t="s">
        <v>87</v>
      </c>
      <c r="G2502" s="1" t="s">
        <v>122</v>
      </c>
      <c r="H2502" s="1" t="s">
        <v>123</v>
      </c>
      <c r="I2502" s="1" t="s">
        <v>124</v>
      </c>
      <c r="J2502" s="1" t="s">
        <v>132</v>
      </c>
      <c r="K2502" s="1" t="s">
        <v>134</v>
      </c>
    </row>
    <row r="2503" spans="1:11" x14ac:dyDescent="0.25">
      <c r="A2503" s="1" t="s">
        <v>118</v>
      </c>
      <c r="B2503" s="1">
        <v>139626</v>
      </c>
      <c r="C2503" s="1" t="s">
        <v>146</v>
      </c>
      <c r="D2503" s="1" t="s">
        <v>138</v>
      </c>
      <c r="E2503" s="1" t="s">
        <v>121</v>
      </c>
      <c r="F2503" s="1" t="s">
        <v>87</v>
      </c>
      <c r="G2503" s="1" t="s">
        <v>122</v>
      </c>
      <c r="H2503" s="1" t="s">
        <v>123</v>
      </c>
      <c r="I2503" s="1" t="s">
        <v>124</v>
      </c>
      <c r="J2503" s="1" t="s">
        <v>132</v>
      </c>
      <c r="K2503" s="1" t="s">
        <v>134</v>
      </c>
    </row>
    <row r="2504" spans="1:11" x14ac:dyDescent="0.25">
      <c r="A2504" s="1" t="s">
        <v>181</v>
      </c>
      <c r="B2504" s="1">
        <v>139841.9032</v>
      </c>
      <c r="C2504" s="1" t="s">
        <v>157</v>
      </c>
      <c r="D2504" s="1" t="s">
        <v>131</v>
      </c>
      <c r="E2504" s="1" t="s">
        <v>121</v>
      </c>
      <c r="F2504" s="1" t="s">
        <v>52</v>
      </c>
      <c r="G2504" s="1" t="s">
        <v>122</v>
      </c>
      <c r="H2504" s="1" t="s">
        <v>123</v>
      </c>
      <c r="I2504" s="1" t="s">
        <v>124</v>
      </c>
      <c r="J2504" s="1" t="s">
        <v>132</v>
      </c>
      <c r="K2504" s="1" t="s">
        <v>133</v>
      </c>
    </row>
    <row r="2505" spans="1:11" x14ac:dyDescent="0.25">
      <c r="A2505" s="1" t="s">
        <v>118</v>
      </c>
      <c r="B2505" s="1">
        <v>141697</v>
      </c>
      <c r="C2505" s="1" t="s">
        <v>168</v>
      </c>
      <c r="D2505" s="1" t="s">
        <v>142</v>
      </c>
      <c r="E2505" s="1" t="s">
        <v>121</v>
      </c>
      <c r="F2505" s="1" t="s">
        <v>45</v>
      </c>
      <c r="G2505" s="1" t="s">
        <v>122</v>
      </c>
      <c r="H2505" s="1" t="s">
        <v>123</v>
      </c>
      <c r="I2505" s="1" t="s">
        <v>124</v>
      </c>
      <c r="J2505" s="1" t="s">
        <v>132</v>
      </c>
      <c r="K2505" s="1" t="s">
        <v>134</v>
      </c>
    </row>
    <row r="2506" spans="1:11" x14ac:dyDescent="0.25">
      <c r="A2506" s="1" t="s">
        <v>118</v>
      </c>
      <c r="B2506" s="1">
        <v>141741</v>
      </c>
      <c r="C2506" s="1" t="s">
        <v>130</v>
      </c>
      <c r="D2506" s="1" t="s">
        <v>162</v>
      </c>
      <c r="E2506" s="1" t="s">
        <v>121</v>
      </c>
      <c r="F2506" s="1" t="s">
        <v>47</v>
      </c>
      <c r="G2506" s="1" t="s">
        <v>122</v>
      </c>
      <c r="H2506" s="1" t="s">
        <v>123</v>
      </c>
      <c r="I2506" s="1" t="s">
        <v>124</v>
      </c>
      <c r="J2506" s="1" t="s">
        <v>132</v>
      </c>
      <c r="K2506" s="1" t="s">
        <v>133</v>
      </c>
    </row>
    <row r="2507" spans="1:11" x14ac:dyDescent="0.25">
      <c r="A2507" s="1" t="s">
        <v>118</v>
      </c>
      <c r="B2507" s="1">
        <v>141741</v>
      </c>
      <c r="C2507" s="1" t="s">
        <v>155</v>
      </c>
      <c r="D2507" s="1" t="s">
        <v>162</v>
      </c>
      <c r="E2507" s="1" t="s">
        <v>121</v>
      </c>
      <c r="F2507" s="1" t="s">
        <v>47</v>
      </c>
      <c r="G2507" s="1" t="s">
        <v>122</v>
      </c>
      <c r="H2507" s="1" t="s">
        <v>123</v>
      </c>
      <c r="I2507" s="1" t="s">
        <v>124</v>
      </c>
      <c r="J2507" s="1" t="s">
        <v>132</v>
      </c>
      <c r="K2507" s="1" t="s">
        <v>133</v>
      </c>
    </row>
    <row r="2508" spans="1:11" x14ac:dyDescent="0.25">
      <c r="A2508" s="1" t="s">
        <v>187</v>
      </c>
      <c r="B2508" s="1">
        <v>142038.06570000001</v>
      </c>
      <c r="C2508" s="1" t="s">
        <v>139</v>
      </c>
      <c r="D2508" s="1" t="s">
        <v>142</v>
      </c>
      <c r="E2508" s="1" t="s">
        <v>121</v>
      </c>
      <c r="F2508" s="1" t="s">
        <v>45</v>
      </c>
      <c r="G2508" s="1" t="s">
        <v>122</v>
      </c>
      <c r="H2508" s="1" t="s">
        <v>123</v>
      </c>
      <c r="I2508" s="1" t="s">
        <v>124</v>
      </c>
      <c r="J2508" s="1" t="s">
        <v>132</v>
      </c>
      <c r="K2508" s="1" t="s">
        <v>134</v>
      </c>
    </row>
    <row r="2509" spans="1:11" x14ac:dyDescent="0.25">
      <c r="A2509" s="1" t="s">
        <v>118</v>
      </c>
      <c r="B2509" s="1">
        <v>142122</v>
      </c>
      <c r="C2509" s="1" t="s">
        <v>165</v>
      </c>
      <c r="D2509" s="1" t="s">
        <v>162</v>
      </c>
      <c r="E2509" s="1" t="s">
        <v>121</v>
      </c>
      <c r="F2509" s="1" t="s">
        <v>47</v>
      </c>
      <c r="G2509" s="1" t="s">
        <v>122</v>
      </c>
      <c r="H2509" s="1" t="s">
        <v>123</v>
      </c>
      <c r="I2509" s="1" t="s">
        <v>124</v>
      </c>
      <c r="J2509" s="1" t="s">
        <v>132</v>
      </c>
      <c r="K2509" s="1" t="s">
        <v>133</v>
      </c>
    </row>
    <row r="2510" spans="1:11" x14ac:dyDescent="0.25">
      <c r="A2510" s="1" t="s">
        <v>118</v>
      </c>
      <c r="B2510" s="1">
        <v>142963</v>
      </c>
      <c r="C2510" s="1" t="s">
        <v>128</v>
      </c>
      <c r="D2510" s="1" t="s">
        <v>142</v>
      </c>
      <c r="E2510" s="1" t="s">
        <v>121</v>
      </c>
      <c r="F2510" s="1" t="s">
        <v>45</v>
      </c>
      <c r="G2510" s="1" t="s">
        <v>122</v>
      </c>
      <c r="H2510" s="1" t="s">
        <v>123</v>
      </c>
      <c r="I2510" s="1" t="s">
        <v>124</v>
      </c>
      <c r="J2510" s="1" t="s">
        <v>132</v>
      </c>
      <c r="K2510" s="1" t="s">
        <v>134</v>
      </c>
    </row>
    <row r="2511" spans="1:11" x14ac:dyDescent="0.25">
      <c r="A2511" s="1" t="s">
        <v>118</v>
      </c>
      <c r="B2511" s="1">
        <v>142989</v>
      </c>
      <c r="C2511" s="1" t="s">
        <v>164</v>
      </c>
      <c r="D2511" s="1" t="s">
        <v>138</v>
      </c>
      <c r="E2511" s="1" t="s">
        <v>121</v>
      </c>
      <c r="F2511" s="1" t="s">
        <v>87</v>
      </c>
      <c r="G2511" s="1" t="s">
        <v>122</v>
      </c>
      <c r="H2511" s="1" t="s">
        <v>123</v>
      </c>
      <c r="I2511" s="1" t="s">
        <v>124</v>
      </c>
      <c r="J2511" s="1" t="s">
        <v>132</v>
      </c>
      <c r="K2511" s="1" t="s">
        <v>134</v>
      </c>
    </row>
    <row r="2512" spans="1:11" x14ac:dyDescent="0.25">
      <c r="A2512" s="1" t="s">
        <v>118</v>
      </c>
      <c r="B2512" s="1">
        <v>142989</v>
      </c>
      <c r="C2512" s="1" t="s">
        <v>130</v>
      </c>
      <c r="D2512" s="1" t="s">
        <v>138</v>
      </c>
      <c r="E2512" s="1" t="s">
        <v>121</v>
      </c>
      <c r="F2512" s="1" t="s">
        <v>87</v>
      </c>
      <c r="G2512" s="1" t="s">
        <v>122</v>
      </c>
      <c r="H2512" s="1" t="s">
        <v>123</v>
      </c>
      <c r="I2512" s="1" t="s">
        <v>124</v>
      </c>
      <c r="J2512" s="1" t="s">
        <v>132</v>
      </c>
      <c r="K2512" s="1" t="s">
        <v>134</v>
      </c>
    </row>
    <row r="2513" spans="1:11" x14ac:dyDescent="0.25">
      <c r="A2513" s="1" t="s">
        <v>187</v>
      </c>
      <c r="B2513" s="1">
        <v>143330.2978</v>
      </c>
      <c r="C2513" s="1" t="s">
        <v>137</v>
      </c>
      <c r="D2513" s="1" t="s">
        <v>138</v>
      </c>
      <c r="E2513" s="1" t="s">
        <v>121</v>
      </c>
      <c r="F2513" s="1" t="s">
        <v>87</v>
      </c>
      <c r="G2513" s="1" t="s">
        <v>122</v>
      </c>
      <c r="H2513" s="1" t="s">
        <v>123</v>
      </c>
      <c r="I2513" s="1" t="s">
        <v>124</v>
      </c>
      <c r="J2513" s="1" t="s">
        <v>132</v>
      </c>
      <c r="K2513" s="1" t="s">
        <v>134</v>
      </c>
    </row>
    <row r="2514" spans="1:11" x14ac:dyDescent="0.25">
      <c r="A2514" s="1" t="s">
        <v>181</v>
      </c>
      <c r="B2514" s="1">
        <v>143554.9198</v>
      </c>
      <c r="C2514" s="1" t="s">
        <v>155</v>
      </c>
      <c r="D2514" s="1" t="s">
        <v>131</v>
      </c>
      <c r="E2514" s="1" t="s">
        <v>121</v>
      </c>
      <c r="F2514" s="1" t="s">
        <v>52</v>
      </c>
      <c r="G2514" s="1" t="s">
        <v>122</v>
      </c>
      <c r="H2514" s="1" t="s">
        <v>123</v>
      </c>
      <c r="I2514" s="1" t="s">
        <v>124</v>
      </c>
      <c r="J2514" s="1" t="s">
        <v>132</v>
      </c>
      <c r="K2514" s="1" t="s">
        <v>133</v>
      </c>
    </row>
    <row r="2515" spans="1:11" x14ac:dyDescent="0.25">
      <c r="A2515" s="1" t="s">
        <v>181</v>
      </c>
      <c r="B2515" s="1">
        <v>143598.58470000001</v>
      </c>
      <c r="C2515" s="1" t="s">
        <v>146</v>
      </c>
      <c r="D2515" s="1" t="s">
        <v>131</v>
      </c>
      <c r="E2515" s="1" t="s">
        <v>121</v>
      </c>
      <c r="F2515" s="1" t="s">
        <v>52</v>
      </c>
      <c r="G2515" s="1" t="s">
        <v>122</v>
      </c>
      <c r="H2515" s="1" t="s">
        <v>123</v>
      </c>
      <c r="I2515" s="1" t="s">
        <v>124</v>
      </c>
      <c r="J2515" s="1" t="s">
        <v>132</v>
      </c>
      <c r="K2515" s="1" t="s">
        <v>133</v>
      </c>
    </row>
    <row r="2516" spans="1:11" x14ac:dyDescent="0.25">
      <c r="A2516" s="1" t="s">
        <v>183</v>
      </c>
      <c r="B2516" s="1">
        <v>144005.20910000001</v>
      </c>
      <c r="C2516" s="1" t="s">
        <v>147</v>
      </c>
      <c r="D2516" s="1" t="s">
        <v>138</v>
      </c>
      <c r="E2516" s="1" t="s">
        <v>121</v>
      </c>
      <c r="F2516" s="1" t="s">
        <v>87</v>
      </c>
      <c r="G2516" s="1" t="s">
        <v>122</v>
      </c>
      <c r="H2516" s="1" t="s">
        <v>123</v>
      </c>
      <c r="I2516" s="1" t="s">
        <v>124</v>
      </c>
      <c r="J2516" s="1" t="s">
        <v>132</v>
      </c>
      <c r="K2516" s="1" t="s">
        <v>133</v>
      </c>
    </row>
    <row r="2517" spans="1:11" x14ac:dyDescent="0.25">
      <c r="A2517" s="1" t="s">
        <v>118</v>
      </c>
      <c r="B2517" s="1">
        <v>144014</v>
      </c>
      <c r="C2517" s="1" t="s">
        <v>136</v>
      </c>
      <c r="D2517" s="1" t="s">
        <v>138</v>
      </c>
      <c r="E2517" s="1" t="s">
        <v>121</v>
      </c>
      <c r="F2517" s="1" t="s">
        <v>87</v>
      </c>
      <c r="G2517" s="1" t="s">
        <v>122</v>
      </c>
      <c r="H2517" s="1" t="s">
        <v>123</v>
      </c>
      <c r="I2517" s="1" t="s">
        <v>124</v>
      </c>
      <c r="J2517" s="1" t="s">
        <v>132</v>
      </c>
      <c r="K2517" s="1" t="s">
        <v>134</v>
      </c>
    </row>
    <row r="2518" spans="1:11" x14ac:dyDescent="0.25">
      <c r="A2518" s="1" t="s">
        <v>118</v>
      </c>
      <c r="B2518" s="1">
        <v>144014</v>
      </c>
      <c r="C2518" s="1" t="s">
        <v>165</v>
      </c>
      <c r="D2518" s="1" t="s">
        <v>138</v>
      </c>
      <c r="E2518" s="1" t="s">
        <v>121</v>
      </c>
      <c r="F2518" s="1" t="s">
        <v>87</v>
      </c>
      <c r="G2518" s="1" t="s">
        <v>122</v>
      </c>
      <c r="H2518" s="1" t="s">
        <v>123</v>
      </c>
      <c r="I2518" s="1" t="s">
        <v>124</v>
      </c>
      <c r="J2518" s="1" t="s">
        <v>132</v>
      </c>
      <c r="K2518" s="1" t="s">
        <v>134</v>
      </c>
    </row>
    <row r="2519" spans="1:11" x14ac:dyDescent="0.25">
      <c r="A2519" s="1" t="s">
        <v>118</v>
      </c>
      <c r="B2519" s="1">
        <v>144803</v>
      </c>
      <c r="C2519" s="1" t="s">
        <v>141</v>
      </c>
      <c r="D2519" s="1" t="s">
        <v>142</v>
      </c>
      <c r="E2519" s="1" t="s">
        <v>121</v>
      </c>
      <c r="F2519" s="1" t="s">
        <v>45</v>
      </c>
      <c r="G2519" s="1" t="s">
        <v>122</v>
      </c>
      <c r="H2519" s="1" t="s">
        <v>123</v>
      </c>
      <c r="I2519" s="1" t="s">
        <v>124</v>
      </c>
      <c r="J2519" s="1" t="s">
        <v>132</v>
      </c>
      <c r="K2519" s="1" t="s">
        <v>134</v>
      </c>
    </row>
    <row r="2520" spans="1:11" x14ac:dyDescent="0.25">
      <c r="A2520" s="1" t="s">
        <v>181</v>
      </c>
      <c r="B2520" s="1">
        <v>145156.9676</v>
      </c>
      <c r="C2520" s="1" t="s">
        <v>147</v>
      </c>
      <c r="D2520" s="1" t="s">
        <v>142</v>
      </c>
      <c r="E2520" s="1" t="s">
        <v>121</v>
      </c>
      <c r="F2520" s="1" t="s">
        <v>45</v>
      </c>
      <c r="G2520" s="1" t="s">
        <v>122</v>
      </c>
      <c r="H2520" s="1" t="s">
        <v>123</v>
      </c>
      <c r="I2520" s="1" t="s">
        <v>124</v>
      </c>
      <c r="J2520" s="1" t="s">
        <v>132</v>
      </c>
      <c r="K2520" s="1" t="s">
        <v>133</v>
      </c>
    </row>
    <row r="2521" spans="1:11" x14ac:dyDescent="0.25">
      <c r="A2521" s="1" t="s">
        <v>118</v>
      </c>
      <c r="B2521" s="1">
        <v>145446</v>
      </c>
      <c r="C2521" s="1" t="s">
        <v>161</v>
      </c>
      <c r="D2521" s="1" t="s">
        <v>138</v>
      </c>
      <c r="E2521" s="1" t="s">
        <v>121</v>
      </c>
      <c r="F2521" s="1" t="s">
        <v>87</v>
      </c>
      <c r="G2521" s="1" t="s">
        <v>122</v>
      </c>
      <c r="H2521" s="1" t="s">
        <v>123</v>
      </c>
      <c r="I2521" s="1" t="s">
        <v>124</v>
      </c>
      <c r="J2521" s="1" t="s">
        <v>132</v>
      </c>
      <c r="K2521" s="1" t="s">
        <v>134</v>
      </c>
    </row>
    <row r="2522" spans="1:11" x14ac:dyDescent="0.25">
      <c r="A2522" s="1" t="s">
        <v>181</v>
      </c>
      <c r="B2522" s="1">
        <v>147529.92550000001</v>
      </c>
      <c r="C2522" s="1" t="s">
        <v>130</v>
      </c>
      <c r="D2522" s="1" t="s">
        <v>131</v>
      </c>
      <c r="E2522" s="1" t="s">
        <v>121</v>
      </c>
      <c r="F2522" s="1" t="s">
        <v>52</v>
      </c>
      <c r="G2522" s="1" t="s">
        <v>122</v>
      </c>
      <c r="H2522" s="1" t="s">
        <v>123</v>
      </c>
      <c r="I2522" s="1" t="s">
        <v>124</v>
      </c>
      <c r="J2522" s="1" t="s">
        <v>132</v>
      </c>
      <c r="K2522" s="1" t="s">
        <v>133</v>
      </c>
    </row>
    <row r="2523" spans="1:11" x14ac:dyDescent="0.25">
      <c r="A2523" s="1" t="s">
        <v>181</v>
      </c>
      <c r="B2523" s="1">
        <v>147554.01639999999</v>
      </c>
      <c r="C2523" s="1" t="s">
        <v>164</v>
      </c>
      <c r="D2523" s="1" t="s">
        <v>131</v>
      </c>
      <c r="E2523" s="1" t="s">
        <v>121</v>
      </c>
      <c r="F2523" s="1" t="s">
        <v>52</v>
      </c>
      <c r="G2523" s="1" t="s">
        <v>122</v>
      </c>
      <c r="H2523" s="1" t="s">
        <v>123</v>
      </c>
      <c r="I2523" s="1" t="s">
        <v>124</v>
      </c>
      <c r="J2523" s="1" t="s">
        <v>132</v>
      </c>
      <c r="K2523" s="1" t="s">
        <v>133</v>
      </c>
    </row>
    <row r="2524" spans="1:11" x14ac:dyDescent="0.25">
      <c r="A2524" s="1" t="s">
        <v>193</v>
      </c>
      <c r="B2524" s="1">
        <v>147788.37530000001</v>
      </c>
      <c r="C2524" s="1" t="s">
        <v>119</v>
      </c>
      <c r="D2524" s="1" t="s">
        <v>131</v>
      </c>
      <c r="E2524" s="1" t="s">
        <v>121</v>
      </c>
      <c r="F2524" s="1" t="s">
        <v>52</v>
      </c>
      <c r="G2524" s="1" t="s">
        <v>122</v>
      </c>
      <c r="H2524" s="1" t="s">
        <v>123</v>
      </c>
      <c r="I2524" s="1" t="s">
        <v>124</v>
      </c>
      <c r="J2524" s="1" t="s">
        <v>132</v>
      </c>
      <c r="K2524" s="1" t="s">
        <v>133</v>
      </c>
    </row>
    <row r="2525" spans="1:11" x14ac:dyDescent="0.25">
      <c r="A2525" s="1" t="s">
        <v>183</v>
      </c>
      <c r="B2525" s="1">
        <v>148155.2739</v>
      </c>
      <c r="C2525" s="1" t="s">
        <v>144</v>
      </c>
      <c r="D2525" s="1" t="s">
        <v>142</v>
      </c>
      <c r="E2525" s="1" t="s">
        <v>121</v>
      </c>
      <c r="F2525" s="1" t="s">
        <v>45</v>
      </c>
      <c r="G2525" s="1" t="s">
        <v>122</v>
      </c>
      <c r="H2525" s="1" t="s">
        <v>123</v>
      </c>
      <c r="I2525" s="1" t="s">
        <v>124</v>
      </c>
      <c r="J2525" s="1" t="s">
        <v>132</v>
      </c>
      <c r="K2525" s="1" t="s">
        <v>134</v>
      </c>
    </row>
    <row r="2526" spans="1:11" x14ac:dyDescent="0.25">
      <c r="A2526" s="1" t="s">
        <v>181</v>
      </c>
      <c r="B2526" s="1">
        <v>148504.103</v>
      </c>
      <c r="C2526" s="1" t="s">
        <v>136</v>
      </c>
      <c r="D2526" s="1" t="s">
        <v>131</v>
      </c>
      <c r="E2526" s="1" t="s">
        <v>121</v>
      </c>
      <c r="F2526" s="1" t="s">
        <v>52</v>
      </c>
      <c r="G2526" s="1" t="s">
        <v>122</v>
      </c>
      <c r="H2526" s="1" t="s">
        <v>123</v>
      </c>
      <c r="I2526" s="1" t="s">
        <v>124</v>
      </c>
      <c r="J2526" s="1" t="s">
        <v>132</v>
      </c>
      <c r="K2526" s="1" t="s">
        <v>133</v>
      </c>
    </row>
    <row r="2527" spans="1:11" x14ac:dyDescent="0.25">
      <c r="A2527" s="1" t="s">
        <v>181</v>
      </c>
      <c r="B2527" s="1">
        <v>148504.103</v>
      </c>
      <c r="C2527" s="1" t="s">
        <v>165</v>
      </c>
      <c r="D2527" s="1" t="s">
        <v>131</v>
      </c>
      <c r="E2527" s="1" t="s">
        <v>121</v>
      </c>
      <c r="F2527" s="1" t="s">
        <v>52</v>
      </c>
      <c r="G2527" s="1" t="s">
        <v>122</v>
      </c>
      <c r="H2527" s="1" t="s">
        <v>123</v>
      </c>
      <c r="I2527" s="1" t="s">
        <v>124</v>
      </c>
      <c r="J2527" s="1" t="s">
        <v>132</v>
      </c>
      <c r="K2527" s="1" t="s">
        <v>133</v>
      </c>
    </row>
    <row r="2528" spans="1:11" x14ac:dyDescent="0.25">
      <c r="A2528" s="1" t="s">
        <v>181</v>
      </c>
      <c r="B2528" s="1">
        <v>149866.747</v>
      </c>
      <c r="C2528" s="1" t="s">
        <v>161</v>
      </c>
      <c r="D2528" s="1" t="s">
        <v>131</v>
      </c>
      <c r="E2528" s="1" t="s">
        <v>121</v>
      </c>
      <c r="F2528" s="1" t="s">
        <v>52</v>
      </c>
      <c r="G2528" s="1" t="s">
        <v>122</v>
      </c>
      <c r="H2528" s="1" t="s">
        <v>123</v>
      </c>
      <c r="I2528" s="1" t="s">
        <v>124</v>
      </c>
      <c r="J2528" s="1" t="s">
        <v>132</v>
      </c>
      <c r="K2528" s="1" t="s">
        <v>133</v>
      </c>
    </row>
    <row r="2529" spans="1:11" x14ac:dyDescent="0.25">
      <c r="A2529" s="1" t="s">
        <v>118</v>
      </c>
      <c r="B2529" s="1">
        <v>149954</v>
      </c>
      <c r="C2529" s="1" t="s">
        <v>173</v>
      </c>
      <c r="D2529" s="1" t="s">
        <v>138</v>
      </c>
      <c r="E2529" s="1" t="s">
        <v>121</v>
      </c>
      <c r="F2529" s="1" t="s">
        <v>87</v>
      </c>
      <c r="G2529" s="1" t="s">
        <v>122</v>
      </c>
      <c r="H2529" s="1" t="s">
        <v>123</v>
      </c>
      <c r="I2529" s="1" t="s">
        <v>124</v>
      </c>
      <c r="J2529" s="1" t="s">
        <v>132</v>
      </c>
      <c r="K2529" s="1" t="s">
        <v>134</v>
      </c>
    </row>
    <row r="2530" spans="1:11" x14ac:dyDescent="0.25">
      <c r="A2530" s="1" t="s">
        <v>188</v>
      </c>
      <c r="B2530" s="1">
        <v>150248.76800000001</v>
      </c>
      <c r="C2530" s="1" t="s">
        <v>119</v>
      </c>
      <c r="D2530" s="1" t="s">
        <v>131</v>
      </c>
      <c r="E2530" s="1" t="s">
        <v>121</v>
      </c>
      <c r="F2530" s="1" t="s">
        <v>52</v>
      </c>
      <c r="G2530" s="1" t="s">
        <v>122</v>
      </c>
      <c r="H2530" s="1" t="s">
        <v>123</v>
      </c>
      <c r="I2530" s="1" t="s">
        <v>124</v>
      </c>
      <c r="J2530" s="1" t="s">
        <v>132</v>
      </c>
      <c r="K2530" s="1" t="s">
        <v>134</v>
      </c>
    </row>
    <row r="2531" spans="1:11" x14ac:dyDescent="0.25">
      <c r="A2531" s="1" t="s">
        <v>193</v>
      </c>
      <c r="B2531" s="1">
        <v>151424.14610000001</v>
      </c>
      <c r="C2531" s="1" t="s">
        <v>157</v>
      </c>
      <c r="D2531" s="1" t="s">
        <v>131</v>
      </c>
      <c r="E2531" s="1" t="s">
        <v>121</v>
      </c>
      <c r="F2531" s="1" t="s">
        <v>52</v>
      </c>
      <c r="G2531" s="1" t="s">
        <v>122</v>
      </c>
      <c r="H2531" s="1" t="s">
        <v>123</v>
      </c>
      <c r="I2531" s="1" t="s">
        <v>124</v>
      </c>
      <c r="J2531" s="1" t="s">
        <v>132</v>
      </c>
      <c r="K2531" s="1" t="s">
        <v>133</v>
      </c>
    </row>
    <row r="2532" spans="1:11" x14ac:dyDescent="0.25">
      <c r="A2532" s="1" t="s">
        <v>184</v>
      </c>
      <c r="B2532" s="1">
        <v>151760.43460000001</v>
      </c>
      <c r="C2532" s="1" t="s">
        <v>140</v>
      </c>
      <c r="D2532" s="1" t="s">
        <v>131</v>
      </c>
      <c r="E2532" s="1" t="s">
        <v>121</v>
      </c>
      <c r="F2532" s="1" t="s">
        <v>52</v>
      </c>
      <c r="G2532" s="1" t="s">
        <v>122</v>
      </c>
      <c r="H2532" s="1" t="s">
        <v>123</v>
      </c>
      <c r="I2532" s="1" t="s">
        <v>124</v>
      </c>
      <c r="J2532" s="1" t="s">
        <v>132</v>
      </c>
      <c r="K2532" s="1" t="s">
        <v>134</v>
      </c>
    </row>
    <row r="2533" spans="1:11" x14ac:dyDescent="0.25">
      <c r="A2533" s="1" t="s">
        <v>184</v>
      </c>
      <c r="B2533" s="1">
        <v>151760.43460000001</v>
      </c>
      <c r="C2533" s="1" t="s">
        <v>145</v>
      </c>
      <c r="D2533" s="1" t="s">
        <v>131</v>
      </c>
      <c r="E2533" s="1" t="s">
        <v>121</v>
      </c>
      <c r="F2533" s="1" t="s">
        <v>52</v>
      </c>
      <c r="G2533" s="1" t="s">
        <v>122</v>
      </c>
      <c r="H2533" s="1" t="s">
        <v>123</v>
      </c>
      <c r="I2533" s="1" t="s">
        <v>124</v>
      </c>
      <c r="J2533" s="1" t="s">
        <v>132</v>
      </c>
      <c r="K2533" s="1" t="s">
        <v>134</v>
      </c>
    </row>
    <row r="2534" spans="1:11" x14ac:dyDescent="0.25">
      <c r="A2534" s="1" t="s">
        <v>184</v>
      </c>
      <c r="B2534" s="1">
        <v>151760.43460000001</v>
      </c>
      <c r="C2534" s="1" t="s">
        <v>156</v>
      </c>
      <c r="D2534" s="1" t="s">
        <v>131</v>
      </c>
      <c r="E2534" s="1" t="s">
        <v>121</v>
      </c>
      <c r="F2534" s="1" t="s">
        <v>52</v>
      </c>
      <c r="G2534" s="1" t="s">
        <v>122</v>
      </c>
      <c r="H2534" s="1" t="s">
        <v>123</v>
      </c>
      <c r="I2534" s="1" t="s">
        <v>124</v>
      </c>
      <c r="J2534" s="1" t="s">
        <v>132</v>
      </c>
      <c r="K2534" s="1" t="s">
        <v>134</v>
      </c>
    </row>
    <row r="2535" spans="1:11" x14ac:dyDescent="0.25">
      <c r="A2535" s="1" t="s">
        <v>184</v>
      </c>
      <c r="B2535" s="1">
        <v>151873.74179999999</v>
      </c>
      <c r="C2535" s="1" t="s">
        <v>144</v>
      </c>
      <c r="D2535" s="1" t="s">
        <v>131</v>
      </c>
      <c r="E2535" s="1" t="s">
        <v>121</v>
      </c>
      <c r="F2535" s="1" t="s">
        <v>52</v>
      </c>
      <c r="G2535" s="1" t="s">
        <v>122</v>
      </c>
      <c r="H2535" s="1" t="s">
        <v>123</v>
      </c>
      <c r="I2535" s="1" t="s">
        <v>124</v>
      </c>
      <c r="J2535" s="1" t="s">
        <v>132</v>
      </c>
      <c r="K2535" s="1" t="s">
        <v>134</v>
      </c>
    </row>
    <row r="2536" spans="1:11" x14ac:dyDescent="0.25">
      <c r="A2536" s="1" t="s">
        <v>184</v>
      </c>
      <c r="B2536" s="1">
        <v>152348.0508</v>
      </c>
      <c r="C2536" s="1" t="s">
        <v>148</v>
      </c>
      <c r="D2536" s="1" t="s">
        <v>142</v>
      </c>
      <c r="E2536" s="1" t="s">
        <v>121</v>
      </c>
      <c r="F2536" s="1" t="s">
        <v>45</v>
      </c>
      <c r="G2536" s="1" t="s">
        <v>122</v>
      </c>
      <c r="H2536" s="1" t="s">
        <v>123</v>
      </c>
      <c r="I2536" s="1" t="s">
        <v>124</v>
      </c>
      <c r="J2536" s="1" t="s">
        <v>132</v>
      </c>
      <c r="K2536" s="1" t="s">
        <v>134</v>
      </c>
    </row>
    <row r="2537" spans="1:11" x14ac:dyDescent="0.25">
      <c r="A2537" s="1" t="s">
        <v>118</v>
      </c>
      <c r="B2537" s="1">
        <v>152793</v>
      </c>
      <c r="C2537" s="1" t="s">
        <v>147</v>
      </c>
      <c r="D2537" s="1" t="s">
        <v>131</v>
      </c>
      <c r="E2537" s="1" t="s">
        <v>121</v>
      </c>
      <c r="F2537" s="1" t="s">
        <v>52</v>
      </c>
      <c r="G2537" s="1" t="s">
        <v>122</v>
      </c>
      <c r="H2537" s="1" t="s">
        <v>123</v>
      </c>
      <c r="I2537" s="1" t="s">
        <v>124</v>
      </c>
      <c r="J2537" s="1" t="s">
        <v>132</v>
      </c>
      <c r="K2537" s="1" t="s">
        <v>133</v>
      </c>
    </row>
    <row r="2538" spans="1:11" x14ac:dyDescent="0.25">
      <c r="A2538" s="1" t="s">
        <v>188</v>
      </c>
      <c r="B2538" s="1">
        <v>154059.53080000001</v>
      </c>
      <c r="C2538" s="1" t="s">
        <v>157</v>
      </c>
      <c r="D2538" s="1" t="s">
        <v>131</v>
      </c>
      <c r="E2538" s="1" t="s">
        <v>121</v>
      </c>
      <c r="F2538" s="1" t="s">
        <v>52</v>
      </c>
      <c r="G2538" s="1" t="s">
        <v>122</v>
      </c>
      <c r="H2538" s="1" t="s">
        <v>123</v>
      </c>
      <c r="I2538" s="1" t="s">
        <v>124</v>
      </c>
      <c r="J2538" s="1" t="s">
        <v>132</v>
      </c>
      <c r="K2538" s="1" t="s">
        <v>134</v>
      </c>
    </row>
    <row r="2539" spans="1:11" x14ac:dyDescent="0.25">
      <c r="A2539" s="1" t="s">
        <v>193</v>
      </c>
      <c r="B2539" s="1">
        <v>155444.68900000001</v>
      </c>
      <c r="C2539" s="1" t="s">
        <v>155</v>
      </c>
      <c r="D2539" s="1" t="s">
        <v>131</v>
      </c>
      <c r="E2539" s="1" t="s">
        <v>121</v>
      </c>
      <c r="F2539" s="1" t="s">
        <v>52</v>
      </c>
      <c r="G2539" s="1" t="s">
        <v>122</v>
      </c>
      <c r="H2539" s="1" t="s">
        <v>123</v>
      </c>
      <c r="I2539" s="1" t="s">
        <v>124</v>
      </c>
      <c r="J2539" s="1" t="s">
        <v>132</v>
      </c>
      <c r="K2539" s="1" t="s">
        <v>133</v>
      </c>
    </row>
    <row r="2540" spans="1:11" x14ac:dyDescent="0.25">
      <c r="A2540" s="1" t="s">
        <v>193</v>
      </c>
      <c r="B2540" s="1">
        <v>155491.97029999999</v>
      </c>
      <c r="C2540" s="1" t="s">
        <v>146</v>
      </c>
      <c r="D2540" s="1" t="s">
        <v>131</v>
      </c>
      <c r="E2540" s="1" t="s">
        <v>121</v>
      </c>
      <c r="F2540" s="1" t="s">
        <v>52</v>
      </c>
      <c r="G2540" s="1" t="s">
        <v>122</v>
      </c>
      <c r="H2540" s="1" t="s">
        <v>123</v>
      </c>
      <c r="I2540" s="1" t="s">
        <v>124</v>
      </c>
      <c r="J2540" s="1" t="s">
        <v>132</v>
      </c>
      <c r="K2540" s="1" t="s">
        <v>133</v>
      </c>
    </row>
    <row r="2541" spans="1:11" x14ac:dyDescent="0.25">
      <c r="A2541" s="1" t="s">
        <v>118</v>
      </c>
      <c r="B2541" s="1">
        <v>155972</v>
      </c>
      <c r="C2541" s="1" t="s">
        <v>139</v>
      </c>
      <c r="D2541" s="1" t="s">
        <v>142</v>
      </c>
      <c r="E2541" s="1" t="s">
        <v>121</v>
      </c>
      <c r="F2541" s="1" t="s">
        <v>45</v>
      </c>
      <c r="G2541" s="1" t="s">
        <v>122</v>
      </c>
      <c r="H2541" s="1" t="s">
        <v>123</v>
      </c>
      <c r="I2541" s="1" t="s">
        <v>124</v>
      </c>
      <c r="J2541" s="1" t="s">
        <v>132</v>
      </c>
      <c r="K2541" s="1" t="s">
        <v>134</v>
      </c>
    </row>
    <row r="2542" spans="1:11" x14ac:dyDescent="0.25">
      <c r="A2542" s="1" t="s">
        <v>183</v>
      </c>
      <c r="B2542" s="1">
        <v>156009.83180000001</v>
      </c>
      <c r="C2542" s="1" t="s">
        <v>149</v>
      </c>
      <c r="D2542" s="1" t="s">
        <v>142</v>
      </c>
      <c r="E2542" s="1" t="s">
        <v>121</v>
      </c>
      <c r="F2542" s="1" t="s">
        <v>45</v>
      </c>
      <c r="G2542" s="1" t="s">
        <v>122</v>
      </c>
      <c r="H2542" s="1" t="s">
        <v>123</v>
      </c>
      <c r="I2542" s="1" t="s">
        <v>124</v>
      </c>
      <c r="J2542" s="1" t="s">
        <v>132</v>
      </c>
      <c r="K2542" s="1" t="s">
        <v>134</v>
      </c>
    </row>
    <row r="2543" spans="1:11" x14ac:dyDescent="0.25">
      <c r="A2543" s="1" t="s">
        <v>193</v>
      </c>
      <c r="B2543" s="1">
        <v>157179.42449999999</v>
      </c>
      <c r="C2543" s="1" t="s">
        <v>147</v>
      </c>
      <c r="D2543" s="1" t="s">
        <v>142</v>
      </c>
      <c r="E2543" s="1" t="s">
        <v>121</v>
      </c>
      <c r="F2543" s="1" t="s">
        <v>45</v>
      </c>
      <c r="G2543" s="1" t="s">
        <v>122</v>
      </c>
      <c r="H2543" s="1" t="s">
        <v>123</v>
      </c>
      <c r="I2543" s="1" t="s">
        <v>124</v>
      </c>
      <c r="J2543" s="1" t="s">
        <v>132</v>
      </c>
      <c r="K2543" s="1" t="s">
        <v>133</v>
      </c>
    </row>
    <row r="2544" spans="1:11" x14ac:dyDescent="0.25">
      <c r="A2544" s="1" t="s">
        <v>187</v>
      </c>
      <c r="B2544" s="1">
        <v>157343.59349999999</v>
      </c>
      <c r="C2544" s="1" t="s">
        <v>140</v>
      </c>
      <c r="D2544" s="1" t="s">
        <v>131</v>
      </c>
      <c r="E2544" s="1" t="s">
        <v>121</v>
      </c>
      <c r="F2544" s="1" t="s">
        <v>52</v>
      </c>
      <c r="G2544" s="1" t="s">
        <v>122</v>
      </c>
      <c r="H2544" s="1" t="s">
        <v>123</v>
      </c>
      <c r="I2544" s="1" t="s">
        <v>124</v>
      </c>
      <c r="J2544" s="1" t="s">
        <v>132</v>
      </c>
      <c r="K2544" s="1" t="s">
        <v>134</v>
      </c>
    </row>
    <row r="2545" spans="1:11" x14ac:dyDescent="0.25">
      <c r="A2545" s="1" t="s">
        <v>187</v>
      </c>
      <c r="B2545" s="1">
        <v>157343.59349999999</v>
      </c>
      <c r="C2545" s="1" t="s">
        <v>145</v>
      </c>
      <c r="D2545" s="1" t="s">
        <v>131</v>
      </c>
      <c r="E2545" s="1" t="s">
        <v>121</v>
      </c>
      <c r="F2545" s="1" t="s">
        <v>52</v>
      </c>
      <c r="G2545" s="1" t="s">
        <v>122</v>
      </c>
      <c r="H2545" s="1" t="s">
        <v>123</v>
      </c>
      <c r="I2545" s="1" t="s">
        <v>124</v>
      </c>
      <c r="J2545" s="1" t="s">
        <v>132</v>
      </c>
      <c r="K2545" s="1" t="s">
        <v>134</v>
      </c>
    </row>
    <row r="2546" spans="1:11" x14ac:dyDescent="0.25">
      <c r="A2546" s="1" t="s">
        <v>187</v>
      </c>
      <c r="B2546" s="1">
        <v>157343.59349999999</v>
      </c>
      <c r="C2546" s="1" t="s">
        <v>156</v>
      </c>
      <c r="D2546" s="1" t="s">
        <v>131</v>
      </c>
      <c r="E2546" s="1" t="s">
        <v>121</v>
      </c>
      <c r="F2546" s="1" t="s">
        <v>52</v>
      </c>
      <c r="G2546" s="1" t="s">
        <v>122</v>
      </c>
      <c r="H2546" s="1" t="s">
        <v>123</v>
      </c>
      <c r="I2546" s="1" t="s">
        <v>124</v>
      </c>
      <c r="J2546" s="1" t="s">
        <v>132</v>
      </c>
      <c r="K2546" s="1" t="s">
        <v>134</v>
      </c>
    </row>
    <row r="2547" spans="1:11" x14ac:dyDescent="0.25">
      <c r="A2547" s="1" t="s">
        <v>118</v>
      </c>
      <c r="B2547" s="1">
        <v>157391</v>
      </c>
      <c r="C2547" s="1" t="s">
        <v>137</v>
      </c>
      <c r="D2547" s="1" t="s">
        <v>138</v>
      </c>
      <c r="E2547" s="1" t="s">
        <v>121</v>
      </c>
      <c r="F2547" s="1" t="s">
        <v>87</v>
      </c>
      <c r="G2547" s="1" t="s">
        <v>122</v>
      </c>
      <c r="H2547" s="1" t="s">
        <v>123</v>
      </c>
      <c r="I2547" s="1" t="s">
        <v>124</v>
      </c>
      <c r="J2547" s="1" t="s">
        <v>132</v>
      </c>
      <c r="K2547" s="1" t="s">
        <v>134</v>
      </c>
    </row>
    <row r="2548" spans="1:11" x14ac:dyDescent="0.25">
      <c r="A2548" s="1" t="s">
        <v>187</v>
      </c>
      <c r="B2548" s="1">
        <v>157461.06909999999</v>
      </c>
      <c r="C2548" s="1" t="s">
        <v>144</v>
      </c>
      <c r="D2548" s="1" t="s">
        <v>131</v>
      </c>
      <c r="E2548" s="1" t="s">
        <v>121</v>
      </c>
      <c r="F2548" s="1" t="s">
        <v>52</v>
      </c>
      <c r="G2548" s="1" t="s">
        <v>122</v>
      </c>
      <c r="H2548" s="1" t="s">
        <v>123</v>
      </c>
      <c r="I2548" s="1" t="s">
        <v>124</v>
      </c>
      <c r="J2548" s="1" t="s">
        <v>132</v>
      </c>
      <c r="K2548" s="1" t="s">
        <v>134</v>
      </c>
    </row>
    <row r="2549" spans="1:11" x14ac:dyDescent="0.25">
      <c r="A2549" s="1" t="s">
        <v>188</v>
      </c>
      <c r="B2549" s="1">
        <v>157655.82500000001</v>
      </c>
      <c r="C2549" s="1" t="s">
        <v>143</v>
      </c>
      <c r="D2549" s="1" t="s">
        <v>138</v>
      </c>
      <c r="E2549" s="1" t="s">
        <v>121</v>
      </c>
      <c r="F2549" s="1" t="s">
        <v>87</v>
      </c>
      <c r="G2549" s="1" t="s">
        <v>122</v>
      </c>
      <c r="H2549" s="1" t="s">
        <v>123</v>
      </c>
      <c r="I2549" s="1" t="s">
        <v>124</v>
      </c>
      <c r="J2549" s="1" t="s">
        <v>132</v>
      </c>
      <c r="K2549" s="1" t="s">
        <v>135</v>
      </c>
    </row>
    <row r="2550" spans="1:11" x14ac:dyDescent="0.25">
      <c r="A2550" s="1" t="s">
        <v>188</v>
      </c>
      <c r="B2550" s="1">
        <v>157829.2923</v>
      </c>
      <c r="C2550" s="1" t="s">
        <v>156</v>
      </c>
      <c r="D2550" s="1" t="s">
        <v>138</v>
      </c>
      <c r="E2550" s="1" t="s">
        <v>121</v>
      </c>
      <c r="F2550" s="1" t="s">
        <v>87</v>
      </c>
      <c r="G2550" s="1" t="s">
        <v>122</v>
      </c>
      <c r="H2550" s="1" t="s">
        <v>123</v>
      </c>
      <c r="I2550" s="1" t="s">
        <v>124</v>
      </c>
      <c r="J2550" s="1" t="s">
        <v>132</v>
      </c>
      <c r="K2550" s="1" t="s">
        <v>135</v>
      </c>
    </row>
    <row r="2551" spans="1:11" x14ac:dyDescent="0.25">
      <c r="A2551" s="1" t="s">
        <v>188</v>
      </c>
      <c r="B2551" s="1">
        <v>157829.2923</v>
      </c>
      <c r="C2551" s="1" t="s">
        <v>144</v>
      </c>
      <c r="D2551" s="1" t="s">
        <v>138</v>
      </c>
      <c r="E2551" s="1" t="s">
        <v>121</v>
      </c>
      <c r="F2551" s="1" t="s">
        <v>87</v>
      </c>
      <c r="G2551" s="1" t="s">
        <v>122</v>
      </c>
      <c r="H2551" s="1" t="s">
        <v>123</v>
      </c>
      <c r="I2551" s="1" t="s">
        <v>124</v>
      </c>
      <c r="J2551" s="1" t="s">
        <v>132</v>
      </c>
      <c r="K2551" s="1" t="s">
        <v>135</v>
      </c>
    </row>
    <row r="2552" spans="1:11" x14ac:dyDescent="0.25">
      <c r="A2552" s="1" t="s">
        <v>188</v>
      </c>
      <c r="B2552" s="1">
        <v>157829.2923</v>
      </c>
      <c r="C2552" s="1" t="s">
        <v>140</v>
      </c>
      <c r="D2552" s="1" t="s">
        <v>138</v>
      </c>
      <c r="E2552" s="1" t="s">
        <v>121</v>
      </c>
      <c r="F2552" s="1" t="s">
        <v>87</v>
      </c>
      <c r="G2552" s="1" t="s">
        <v>122</v>
      </c>
      <c r="H2552" s="1" t="s">
        <v>123</v>
      </c>
      <c r="I2552" s="1" t="s">
        <v>124</v>
      </c>
      <c r="J2552" s="1" t="s">
        <v>132</v>
      </c>
      <c r="K2552" s="1" t="s">
        <v>135</v>
      </c>
    </row>
    <row r="2553" spans="1:11" x14ac:dyDescent="0.25">
      <c r="A2553" s="1" t="s">
        <v>187</v>
      </c>
      <c r="B2553" s="1">
        <v>157952.82759999999</v>
      </c>
      <c r="C2553" s="1" t="s">
        <v>148</v>
      </c>
      <c r="D2553" s="1" t="s">
        <v>142</v>
      </c>
      <c r="E2553" s="1" t="s">
        <v>121</v>
      </c>
      <c r="F2553" s="1" t="s">
        <v>45</v>
      </c>
      <c r="G2553" s="1" t="s">
        <v>122</v>
      </c>
      <c r="H2553" s="1" t="s">
        <v>123</v>
      </c>
      <c r="I2553" s="1" t="s">
        <v>124</v>
      </c>
      <c r="J2553" s="1" t="s">
        <v>132</v>
      </c>
      <c r="K2553" s="1" t="s">
        <v>134</v>
      </c>
    </row>
    <row r="2554" spans="1:11" x14ac:dyDescent="0.25">
      <c r="A2554" s="1" t="s">
        <v>188</v>
      </c>
      <c r="B2554" s="1">
        <v>158104.47469999999</v>
      </c>
      <c r="C2554" s="1" t="s">
        <v>146</v>
      </c>
      <c r="D2554" s="1" t="s">
        <v>131</v>
      </c>
      <c r="E2554" s="1" t="s">
        <v>121</v>
      </c>
      <c r="F2554" s="1" t="s">
        <v>52</v>
      </c>
      <c r="G2554" s="1" t="s">
        <v>122</v>
      </c>
      <c r="H2554" s="1" t="s">
        <v>123</v>
      </c>
      <c r="I2554" s="1" t="s">
        <v>124</v>
      </c>
      <c r="J2554" s="1" t="s">
        <v>132</v>
      </c>
      <c r="K2554" s="1" t="s">
        <v>134</v>
      </c>
    </row>
    <row r="2555" spans="1:11" x14ac:dyDescent="0.25">
      <c r="A2555" s="1" t="s">
        <v>188</v>
      </c>
      <c r="B2555" s="1">
        <v>158149.4185</v>
      </c>
      <c r="C2555" s="1" t="s">
        <v>155</v>
      </c>
      <c r="D2555" s="1" t="s">
        <v>131</v>
      </c>
      <c r="E2555" s="1" t="s">
        <v>121</v>
      </c>
      <c r="F2555" s="1" t="s">
        <v>52</v>
      </c>
      <c r="G2555" s="1" t="s">
        <v>122</v>
      </c>
      <c r="H2555" s="1" t="s">
        <v>123</v>
      </c>
      <c r="I2555" s="1" t="s">
        <v>124</v>
      </c>
      <c r="J2555" s="1" t="s">
        <v>132</v>
      </c>
      <c r="K2555" s="1" t="s">
        <v>134</v>
      </c>
    </row>
    <row r="2556" spans="1:11" x14ac:dyDescent="0.25">
      <c r="A2556" s="1" t="s">
        <v>188</v>
      </c>
      <c r="B2556" s="1">
        <v>158173.07310000001</v>
      </c>
      <c r="C2556" s="1" t="s">
        <v>145</v>
      </c>
      <c r="D2556" s="1" t="s">
        <v>138</v>
      </c>
      <c r="E2556" s="1" t="s">
        <v>121</v>
      </c>
      <c r="F2556" s="1" t="s">
        <v>87</v>
      </c>
      <c r="G2556" s="1" t="s">
        <v>122</v>
      </c>
      <c r="H2556" s="1" t="s">
        <v>123</v>
      </c>
      <c r="I2556" s="1" t="s">
        <v>124</v>
      </c>
      <c r="J2556" s="1" t="s">
        <v>132</v>
      </c>
      <c r="K2556" s="1" t="s">
        <v>135</v>
      </c>
    </row>
    <row r="2557" spans="1:11" x14ac:dyDescent="0.25">
      <c r="A2557" s="1" t="s">
        <v>181</v>
      </c>
      <c r="B2557" s="1">
        <v>159613.0392</v>
      </c>
      <c r="C2557" s="1" t="s">
        <v>147</v>
      </c>
      <c r="D2557" s="1" t="s">
        <v>138</v>
      </c>
      <c r="E2557" s="1" t="s">
        <v>121</v>
      </c>
      <c r="F2557" s="1" t="s">
        <v>87</v>
      </c>
      <c r="G2557" s="1" t="s">
        <v>122</v>
      </c>
      <c r="H2557" s="1" t="s">
        <v>123</v>
      </c>
      <c r="I2557" s="1" t="s">
        <v>124</v>
      </c>
      <c r="J2557" s="1" t="s">
        <v>132</v>
      </c>
      <c r="K2557" s="1" t="s">
        <v>133</v>
      </c>
    </row>
    <row r="2558" spans="1:11" x14ac:dyDescent="0.25">
      <c r="A2558" s="1" t="s">
        <v>183</v>
      </c>
      <c r="B2558" s="1">
        <v>159662.70379999999</v>
      </c>
      <c r="C2558" s="1" t="s">
        <v>139</v>
      </c>
      <c r="D2558" s="1" t="s">
        <v>131</v>
      </c>
      <c r="E2558" s="1" t="s">
        <v>121</v>
      </c>
      <c r="F2558" s="1" t="s">
        <v>52</v>
      </c>
      <c r="G2558" s="1" t="s">
        <v>122</v>
      </c>
      <c r="H2558" s="1" t="s">
        <v>123</v>
      </c>
      <c r="I2558" s="1" t="s">
        <v>124</v>
      </c>
      <c r="J2558" s="1" t="s">
        <v>132</v>
      </c>
      <c r="K2558" s="1" t="s">
        <v>133</v>
      </c>
    </row>
    <row r="2559" spans="1:11" x14ac:dyDescent="0.25">
      <c r="A2559" s="1" t="s">
        <v>193</v>
      </c>
      <c r="B2559" s="1">
        <v>159748.91990000001</v>
      </c>
      <c r="C2559" s="1" t="s">
        <v>130</v>
      </c>
      <c r="D2559" s="1" t="s">
        <v>131</v>
      </c>
      <c r="E2559" s="1" t="s">
        <v>121</v>
      </c>
      <c r="F2559" s="1" t="s">
        <v>52</v>
      </c>
      <c r="G2559" s="1" t="s">
        <v>122</v>
      </c>
      <c r="H2559" s="1" t="s">
        <v>123</v>
      </c>
      <c r="I2559" s="1" t="s">
        <v>124</v>
      </c>
      <c r="J2559" s="1" t="s">
        <v>132</v>
      </c>
      <c r="K2559" s="1" t="s">
        <v>133</v>
      </c>
    </row>
    <row r="2560" spans="1:11" x14ac:dyDescent="0.25">
      <c r="A2560" s="1" t="s">
        <v>193</v>
      </c>
      <c r="B2560" s="1">
        <v>159775.0061</v>
      </c>
      <c r="C2560" s="1" t="s">
        <v>164</v>
      </c>
      <c r="D2560" s="1" t="s">
        <v>131</v>
      </c>
      <c r="E2560" s="1" t="s">
        <v>121</v>
      </c>
      <c r="F2560" s="1" t="s">
        <v>52</v>
      </c>
      <c r="G2560" s="1" t="s">
        <v>122</v>
      </c>
      <c r="H2560" s="1" t="s">
        <v>123</v>
      </c>
      <c r="I2560" s="1" t="s">
        <v>124</v>
      </c>
      <c r="J2560" s="1" t="s">
        <v>132</v>
      </c>
      <c r="K2560" s="1" t="s">
        <v>133</v>
      </c>
    </row>
    <row r="2561" spans="1:11" x14ac:dyDescent="0.25">
      <c r="A2561" s="1" t="s">
        <v>188</v>
      </c>
      <c r="B2561" s="1">
        <v>159862.80309999999</v>
      </c>
      <c r="C2561" s="1" t="s">
        <v>147</v>
      </c>
      <c r="D2561" s="1" t="s">
        <v>142</v>
      </c>
      <c r="E2561" s="1" t="s">
        <v>121</v>
      </c>
      <c r="F2561" s="1" t="s">
        <v>45</v>
      </c>
      <c r="G2561" s="1" t="s">
        <v>122</v>
      </c>
      <c r="H2561" s="1" t="s">
        <v>123</v>
      </c>
      <c r="I2561" s="1" t="s">
        <v>124</v>
      </c>
      <c r="J2561" s="1" t="s">
        <v>132</v>
      </c>
      <c r="K2561" s="1" t="s">
        <v>134</v>
      </c>
    </row>
    <row r="2562" spans="1:11" x14ac:dyDescent="0.25">
      <c r="A2562" s="1" t="s">
        <v>183</v>
      </c>
      <c r="B2562" s="1">
        <v>160316.1183</v>
      </c>
      <c r="C2562" s="1" t="s">
        <v>155</v>
      </c>
      <c r="D2562" s="1" t="s">
        <v>142</v>
      </c>
      <c r="E2562" s="1" t="s">
        <v>121</v>
      </c>
      <c r="F2562" s="1" t="s">
        <v>45</v>
      </c>
      <c r="G2562" s="1" t="s">
        <v>122</v>
      </c>
      <c r="H2562" s="1" t="s">
        <v>123</v>
      </c>
      <c r="I2562" s="1" t="s">
        <v>124</v>
      </c>
      <c r="J2562" s="1" t="s">
        <v>132</v>
      </c>
      <c r="K2562" s="1" t="s">
        <v>134</v>
      </c>
    </row>
    <row r="2563" spans="1:11" x14ac:dyDescent="0.25">
      <c r="A2563" s="1" t="s">
        <v>183</v>
      </c>
      <c r="B2563" s="1">
        <v>160769.8406</v>
      </c>
      <c r="C2563" s="1" t="s">
        <v>145</v>
      </c>
      <c r="D2563" s="1" t="s">
        <v>162</v>
      </c>
      <c r="E2563" s="1" t="s">
        <v>121</v>
      </c>
      <c r="F2563" s="1" t="s">
        <v>47</v>
      </c>
      <c r="G2563" s="1" t="s">
        <v>122</v>
      </c>
      <c r="H2563" s="1" t="s">
        <v>123</v>
      </c>
      <c r="I2563" s="1" t="s">
        <v>124</v>
      </c>
      <c r="J2563" s="1" t="s">
        <v>132</v>
      </c>
      <c r="K2563" s="1" t="s">
        <v>133</v>
      </c>
    </row>
    <row r="2564" spans="1:11" x14ac:dyDescent="0.25">
      <c r="A2564" s="1" t="s">
        <v>193</v>
      </c>
      <c r="B2564" s="1">
        <v>160803.7825</v>
      </c>
      <c r="C2564" s="1" t="s">
        <v>136</v>
      </c>
      <c r="D2564" s="1" t="s">
        <v>131</v>
      </c>
      <c r="E2564" s="1" t="s">
        <v>121</v>
      </c>
      <c r="F2564" s="1" t="s">
        <v>52</v>
      </c>
      <c r="G2564" s="1" t="s">
        <v>122</v>
      </c>
      <c r="H2564" s="1" t="s">
        <v>123</v>
      </c>
      <c r="I2564" s="1" t="s">
        <v>124</v>
      </c>
      <c r="J2564" s="1" t="s">
        <v>132</v>
      </c>
      <c r="K2564" s="1" t="s">
        <v>133</v>
      </c>
    </row>
    <row r="2565" spans="1:11" x14ac:dyDescent="0.25">
      <c r="A2565" s="1" t="s">
        <v>193</v>
      </c>
      <c r="B2565" s="1">
        <v>160803.7825</v>
      </c>
      <c r="C2565" s="1" t="s">
        <v>165</v>
      </c>
      <c r="D2565" s="1" t="s">
        <v>131</v>
      </c>
      <c r="E2565" s="1" t="s">
        <v>121</v>
      </c>
      <c r="F2565" s="1" t="s">
        <v>52</v>
      </c>
      <c r="G2565" s="1" t="s">
        <v>122</v>
      </c>
      <c r="H2565" s="1" t="s">
        <v>123</v>
      </c>
      <c r="I2565" s="1" t="s">
        <v>124</v>
      </c>
      <c r="J2565" s="1" t="s">
        <v>132</v>
      </c>
      <c r="K2565" s="1" t="s">
        <v>133</v>
      </c>
    </row>
    <row r="2566" spans="1:11" x14ac:dyDescent="0.25">
      <c r="A2566" s="1" t="s">
        <v>193</v>
      </c>
      <c r="B2566" s="1">
        <v>162279.28589999999</v>
      </c>
      <c r="C2566" s="1" t="s">
        <v>161</v>
      </c>
      <c r="D2566" s="1" t="s">
        <v>131</v>
      </c>
      <c r="E2566" s="1" t="s">
        <v>121</v>
      </c>
      <c r="F2566" s="1" t="s">
        <v>52</v>
      </c>
      <c r="G2566" s="1" t="s">
        <v>122</v>
      </c>
      <c r="H2566" s="1" t="s">
        <v>123</v>
      </c>
      <c r="I2566" s="1" t="s">
        <v>124</v>
      </c>
      <c r="J2566" s="1" t="s">
        <v>132</v>
      </c>
      <c r="K2566" s="1" t="s">
        <v>133</v>
      </c>
    </row>
    <row r="2567" spans="1:11" x14ac:dyDescent="0.25">
      <c r="A2567" s="1" t="s">
        <v>188</v>
      </c>
      <c r="B2567" s="1">
        <v>162456.1404</v>
      </c>
      <c r="C2567" s="1" t="s">
        <v>130</v>
      </c>
      <c r="D2567" s="1" t="s">
        <v>131</v>
      </c>
      <c r="E2567" s="1" t="s">
        <v>121</v>
      </c>
      <c r="F2567" s="1" t="s">
        <v>52</v>
      </c>
      <c r="G2567" s="1" t="s">
        <v>122</v>
      </c>
      <c r="H2567" s="1" t="s">
        <v>123</v>
      </c>
      <c r="I2567" s="1" t="s">
        <v>124</v>
      </c>
      <c r="J2567" s="1" t="s">
        <v>132</v>
      </c>
      <c r="K2567" s="1" t="s">
        <v>134</v>
      </c>
    </row>
    <row r="2568" spans="1:11" x14ac:dyDescent="0.25">
      <c r="A2568" s="1" t="s">
        <v>188</v>
      </c>
      <c r="B2568" s="1">
        <v>162554.70139999999</v>
      </c>
      <c r="C2568" s="1" t="s">
        <v>164</v>
      </c>
      <c r="D2568" s="1" t="s">
        <v>131</v>
      </c>
      <c r="E2568" s="1" t="s">
        <v>121</v>
      </c>
      <c r="F2568" s="1" t="s">
        <v>52</v>
      </c>
      <c r="G2568" s="1" t="s">
        <v>122</v>
      </c>
      <c r="H2568" s="1" t="s">
        <v>123</v>
      </c>
      <c r="I2568" s="1" t="s">
        <v>124</v>
      </c>
      <c r="J2568" s="1" t="s">
        <v>132</v>
      </c>
      <c r="K2568" s="1" t="s">
        <v>134</v>
      </c>
    </row>
    <row r="2569" spans="1:11" x14ac:dyDescent="0.25">
      <c r="A2569" s="1" t="s">
        <v>183</v>
      </c>
      <c r="B2569" s="1">
        <v>162970.52960000001</v>
      </c>
      <c r="C2569" s="1" t="s">
        <v>143</v>
      </c>
      <c r="D2569" s="1" t="s">
        <v>138</v>
      </c>
      <c r="E2569" s="1" t="s">
        <v>121</v>
      </c>
      <c r="F2569" s="1" t="s">
        <v>87</v>
      </c>
      <c r="G2569" s="1" t="s">
        <v>122</v>
      </c>
      <c r="H2569" s="1" t="s">
        <v>123</v>
      </c>
      <c r="I2569" s="1" t="s">
        <v>124</v>
      </c>
      <c r="J2569" s="1" t="s">
        <v>132</v>
      </c>
      <c r="K2569" s="1" t="s">
        <v>134</v>
      </c>
    </row>
    <row r="2570" spans="1:11" x14ac:dyDescent="0.25">
      <c r="A2570" s="1" t="s">
        <v>183</v>
      </c>
      <c r="B2570" s="1">
        <v>163149.845</v>
      </c>
      <c r="C2570" s="1" t="s">
        <v>156</v>
      </c>
      <c r="D2570" s="1" t="s">
        <v>138</v>
      </c>
      <c r="E2570" s="1" t="s">
        <v>121</v>
      </c>
      <c r="F2570" s="1" t="s">
        <v>87</v>
      </c>
      <c r="G2570" s="1" t="s">
        <v>122</v>
      </c>
      <c r="H2570" s="1" t="s">
        <v>123</v>
      </c>
      <c r="I2570" s="1" t="s">
        <v>124</v>
      </c>
      <c r="J2570" s="1" t="s">
        <v>132</v>
      </c>
      <c r="K2570" s="1" t="s">
        <v>134</v>
      </c>
    </row>
    <row r="2571" spans="1:11" x14ac:dyDescent="0.25">
      <c r="A2571" s="1" t="s">
        <v>183</v>
      </c>
      <c r="B2571" s="1">
        <v>163149.845</v>
      </c>
      <c r="C2571" s="1" t="s">
        <v>144</v>
      </c>
      <c r="D2571" s="1" t="s">
        <v>138</v>
      </c>
      <c r="E2571" s="1" t="s">
        <v>121</v>
      </c>
      <c r="F2571" s="1" t="s">
        <v>87</v>
      </c>
      <c r="G2571" s="1" t="s">
        <v>122</v>
      </c>
      <c r="H2571" s="1" t="s">
        <v>123</v>
      </c>
      <c r="I2571" s="1" t="s">
        <v>124</v>
      </c>
      <c r="J2571" s="1" t="s">
        <v>132</v>
      </c>
      <c r="K2571" s="1" t="s">
        <v>134</v>
      </c>
    </row>
    <row r="2572" spans="1:11" x14ac:dyDescent="0.25">
      <c r="A2572" s="1" t="s">
        <v>183</v>
      </c>
      <c r="B2572" s="1">
        <v>163149.845</v>
      </c>
      <c r="C2572" s="1" t="s">
        <v>140</v>
      </c>
      <c r="D2572" s="1" t="s">
        <v>138</v>
      </c>
      <c r="E2572" s="1" t="s">
        <v>121</v>
      </c>
      <c r="F2572" s="1" t="s">
        <v>87</v>
      </c>
      <c r="G2572" s="1" t="s">
        <v>122</v>
      </c>
      <c r="H2572" s="1" t="s">
        <v>123</v>
      </c>
      <c r="I2572" s="1" t="s">
        <v>124</v>
      </c>
      <c r="J2572" s="1" t="s">
        <v>132</v>
      </c>
      <c r="K2572" s="1" t="s">
        <v>134</v>
      </c>
    </row>
    <row r="2573" spans="1:11" x14ac:dyDescent="0.25">
      <c r="A2573" s="1" t="s">
        <v>183</v>
      </c>
      <c r="B2573" s="1">
        <v>163259.87940000001</v>
      </c>
      <c r="C2573" s="1" t="s">
        <v>176</v>
      </c>
      <c r="D2573" s="1" t="s">
        <v>142</v>
      </c>
      <c r="E2573" s="1" t="s">
        <v>121</v>
      </c>
      <c r="F2573" s="1" t="s">
        <v>45</v>
      </c>
      <c r="G2573" s="1" t="s">
        <v>122</v>
      </c>
      <c r="H2573" s="1" t="s">
        <v>123</v>
      </c>
      <c r="I2573" s="1" t="s">
        <v>124</v>
      </c>
      <c r="J2573" s="1" t="s">
        <v>132</v>
      </c>
      <c r="K2573" s="1" t="s">
        <v>134</v>
      </c>
    </row>
    <row r="2574" spans="1:11" x14ac:dyDescent="0.25">
      <c r="A2574" s="1" t="s">
        <v>188</v>
      </c>
      <c r="B2574" s="1">
        <v>163481.17480000001</v>
      </c>
      <c r="C2574" s="1" t="s">
        <v>136</v>
      </c>
      <c r="D2574" s="1" t="s">
        <v>131</v>
      </c>
      <c r="E2574" s="1" t="s">
        <v>121</v>
      </c>
      <c r="F2574" s="1" t="s">
        <v>52</v>
      </c>
      <c r="G2574" s="1" t="s">
        <v>122</v>
      </c>
      <c r="H2574" s="1" t="s">
        <v>123</v>
      </c>
      <c r="I2574" s="1" t="s">
        <v>124</v>
      </c>
      <c r="J2574" s="1" t="s">
        <v>132</v>
      </c>
      <c r="K2574" s="1" t="s">
        <v>134</v>
      </c>
    </row>
    <row r="2575" spans="1:11" x14ac:dyDescent="0.25">
      <c r="A2575" s="1" t="s">
        <v>188</v>
      </c>
      <c r="B2575" s="1">
        <v>163481.17480000001</v>
      </c>
      <c r="C2575" s="1" t="s">
        <v>165</v>
      </c>
      <c r="D2575" s="1" t="s">
        <v>131</v>
      </c>
      <c r="E2575" s="1" t="s">
        <v>121</v>
      </c>
      <c r="F2575" s="1" t="s">
        <v>52</v>
      </c>
      <c r="G2575" s="1" t="s">
        <v>122</v>
      </c>
      <c r="H2575" s="1" t="s">
        <v>123</v>
      </c>
      <c r="I2575" s="1" t="s">
        <v>124</v>
      </c>
      <c r="J2575" s="1" t="s">
        <v>132</v>
      </c>
      <c r="K2575" s="1" t="s">
        <v>134</v>
      </c>
    </row>
    <row r="2576" spans="1:11" x14ac:dyDescent="0.25">
      <c r="A2576" s="1" t="s">
        <v>183</v>
      </c>
      <c r="B2576" s="1">
        <v>163505.75889999999</v>
      </c>
      <c r="C2576" s="1" t="s">
        <v>158</v>
      </c>
      <c r="D2576" s="1" t="s">
        <v>142</v>
      </c>
      <c r="E2576" s="1" t="s">
        <v>121</v>
      </c>
      <c r="F2576" s="1" t="s">
        <v>45</v>
      </c>
      <c r="G2576" s="1" t="s">
        <v>122</v>
      </c>
      <c r="H2576" s="1" t="s">
        <v>123</v>
      </c>
      <c r="I2576" s="1" t="s">
        <v>124</v>
      </c>
      <c r="J2576" s="1" t="s">
        <v>132</v>
      </c>
      <c r="K2576" s="1" t="s">
        <v>134</v>
      </c>
    </row>
    <row r="2577" spans="1:11" x14ac:dyDescent="0.25">
      <c r="A2577" s="1" t="s">
        <v>183</v>
      </c>
      <c r="B2577" s="1">
        <v>163505.75889999999</v>
      </c>
      <c r="C2577" s="1" t="s">
        <v>145</v>
      </c>
      <c r="D2577" s="1" t="s">
        <v>138</v>
      </c>
      <c r="E2577" s="1" t="s">
        <v>121</v>
      </c>
      <c r="F2577" s="1" t="s">
        <v>87</v>
      </c>
      <c r="G2577" s="1" t="s">
        <v>122</v>
      </c>
      <c r="H2577" s="1" t="s">
        <v>123</v>
      </c>
      <c r="I2577" s="1" t="s">
        <v>124</v>
      </c>
      <c r="J2577" s="1" t="s">
        <v>132</v>
      </c>
      <c r="K2577" s="1" t="s">
        <v>134</v>
      </c>
    </row>
    <row r="2578" spans="1:11" x14ac:dyDescent="0.25">
      <c r="A2578" s="1" t="s">
        <v>183</v>
      </c>
      <c r="B2578" s="1">
        <v>163505.75889999999</v>
      </c>
      <c r="C2578" s="1" t="s">
        <v>119</v>
      </c>
      <c r="D2578" s="1" t="s">
        <v>142</v>
      </c>
      <c r="E2578" s="1" t="s">
        <v>121</v>
      </c>
      <c r="F2578" s="1" t="s">
        <v>45</v>
      </c>
      <c r="G2578" s="1" t="s">
        <v>122</v>
      </c>
      <c r="H2578" s="1" t="s">
        <v>123</v>
      </c>
      <c r="I2578" s="1" t="s">
        <v>124</v>
      </c>
      <c r="J2578" s="1" t="s">
        <v>132</v>
      </c>
      <c r="K2578" s="1" t="s">
        <v>134</v>
      </c>
    </row>
    <row r="2579" spans="1:11" x14ac:dyDescent="0.25">
      <c r="A2579" s="1" t="s">
        <v>181</v>
      </c>
      <c r="B2579" s="1">
        <v>164212.9037</v>
      </c>
      <c r="C2579" s="1" t="s">
        <v>144</v>
      </c>
      <c r="D2579" s="1" t="s">
        <v>142</v>
      </c>
      <c r="E2579" s="1" t="s">
        <v>121</v>
      </c>
      <c r="F2579" s="1" t="s">
        <v>45</v>
      </c>
      <c r="G2579" s="1" t="s">
        <v>122</v>
      </c>
      <c r="H2579" s="1" t="s">
        <v>123</v>
      </c>
      <c r="I2579" s="1" t="s">
        <v>124</v>
      </c>
      <c r="J2579" s="1" t="s">
        <v>132</v>
      </c>
      <c r="K2579" s="1" t="s">
        <v>134</v>
      </c>
    </row>
    <row r="2580" spans="1:11" x14ac:dyDescent="0.25">
      <c r="A2580" s="1" t="s">
        <v>188</v>
      </c>
      <c r="B2580" s="1">
        <v>165102.3063</v>
      </c>
      <c r="C2580" s="1" t="s">
        <v>161</v>
      </c>
      <c r="D2580" s="1" t="s">
        <v>131</v>
      </c>
      <c r="E2580" s="1" t="s">
        <v>121</v>
      </c>
      <c r="F2580" s="1" t="s">
        <v>52</v>
      </c>
      <c r="G2580" s="1" t="s">
        <v>122</v>
      </c>
      <c r="H2580" s="1" t="s">
        <v>123</v>
      </c>
      <c r="I2580" s="1" t="s">
        <v>124</v>
      </c>
      <c r="J2580" s="1" t="s">
        <v>132</v>
      </c>
      <c r="K2580" s="1" t="s">
        <v>134</v>
      </c>
    </row>
    <row r="2581" spans="1:11" x14ac:dyDescent="0.25">
      <c r="A2581" s="1" t="s">
        <v>183</v>
      </c>
      <c r="B2581" s="1">
        <v>167329.79560000001</v>
      </c>
      <c r="C2581" s="1" t="s">
        <v>157</v>
      </c>
      <c r="D2581" s="1" t="s">
        <v>142</v>
      </c>
      <c r="E2581" s="1" t="s">
        <v>121</v>
      </c>
      <c r="F2581" s="1" t="s">
        <v>45</v>
      </c>
      <c r="G2581" s="1" t="s">
        <v>122</v>
      </c>
      <c r="H2581" s="1" t="s">
        <v>123</v>
      </c>
      <c r="I2581" s="1" t="s">
        <v>124</v>
      </c>
      <c r="J2581" s="1" t="s">
        <v>132</v>
      </c>
      <c r="K2581" s="1" t="s">
        <v>134</v>
      </c>
    </row>
    <row r="2582" spans="1:11" x14ac:dyDescent="0.25">
      <c r="A2582" s="1" t="s">
        <v>184</v>
      </c>
      <c r="B2582" s="1">
        <v>167372.22750000001</v>
      </c>
      <c r="C2582" s="1" t="s">
        <v>119</v>
      </c>
      <c r="D2582" s="1" t="s">
        <v>131</v>
      </c>
      <c r="E2582" s="1" t="s">
        <v>121</v>
      </c>
      <c r="F2582" s="1" t="s">
        <v>52</v>
      </c>
      <c r="G2582" s="1" t="s">
        <v>122</v>
      </c>
      <c r="H2582" s="1" t="s">
        <v>123</v>
      </c>
      <c r="I2582" s="1" t="s">
        <v>124</v>
      </c>
      <c r="J2582" s="1" t="s">
        <v>132</v>
      </c>
      <c r="K2582" s="1" t="s">
        <v>134</v>
      </c>
    </row>
    <row r="2583" spans="1:11" x14ac:dyDescent="0.25">
      <c r="A2583" s="1" t="s">
        <v>184</v>
      </c>
      <c r="B2583" s="1">
        <v>171617.29310000001</v>
      </c>
      <c r="C2583" s="1" t="s">
        <v>157</v>
      </c>
      <c r="D2583" s="1" t="s">
        <v>131</v>
      </c>
      <c r="E2583" s="1" t="s">
        <v>121</v>
      </c>
      <c r="F2583" s="1" t="s">
        <v>52</v>
      </c>
      <c r="G2583" s="1" t="s">
        <v>122</v>
      </c>
      <c r="H2583" s="1" t="s">
        <v>123</v>
      </c>
      <c r="I2583" s="1" t="s">
        <v>124</v>
      </c>
      <c r="J2583" s="1" t="s">
        <v>132</v>
      </c>
      <c r="K2583" s="1" t="s">
        <v>134</v>
      </c>
    </row>
    <row r="2584" spans="1:11" x14ac:dyDescent="0.25">
      <c r="A2584" s="1" t="s">
        <v>183</v>
      </c>
      <c r="B2584" s="1">
        <v>172074.8615</v>
      </c>
      <c r="C2584" s="1" t="s">
        <v>172</v>
      </c>
      <c r="D2584" s="1" t="s">
        <v>142</v>
      </c>
      <c r="E2584" s="1" t="s">
        <v>121</v>
      </c>
      <c r="F2584" s="1" t="s">
        <v>45</v>
      </c>
      <c r="G2584" s="1" t="s">
        <v>122</v>
      </c>
      <c r="H2584" s="1" t="s">
        <v>123</v>
      </c>
      <c r="I2584" s="1" t="s">
        <v>124</v>
      </c>
      <c r="J2584" s="1" t="s">
        <v>132</v>
      </c>
      <c r="K2584" s="1" t="s">
        <v>134</v>
      </c>
    </row>
    <row r="2585" spans="1:11" x14ac:dyDescent="0.25">
      <c r="A2585" s="1" t="s">
        <v>118</v>
      </c>
      <c r="B2585" s="1">
        <v>172779</v>
      </c>
      <c r="C2585" s="1" t="s">
        <v>140</v>
      </c>
      <c r="D2585" s="1" t="s">
        <v>131</v>
      </c>
      <c r="E2585" s="1" t="s">
        <v>121</v>
      </c>
      <c r="F2585" s="1" t="s">
        <v>52</v>
      </c>
      <c r="G2585" s="1" t="s">
        <v>122</v>
      </c>
      <c r="H2585" s="1" t="s">
        <v>123</v>
      </c>
      <c r="I2585" s="1" t="s">
        <v>124</v>
      </c>
      <c r="J2585" s="1" t="s">
        <v>132</v>
      </c>
      <c r="K2585" s="1" t="s">
        <v>134</v>
      </c>
    </row>
    <row r="2586" spans="1:11" x14ac:dyDescent="0.25">
      <c r="A2586" s="1" t="s">
        <v>118</v>
      </c>
      <c r="B2586" s="1">
        <v>172779</v>
      </c>
      <c r="C2586" s="1" t="s">
        <v>145</v>
      </c>
      <c r="D2586" s="1" t="s">
        <v>131</v>
      </c>
      <c r="E2586" s="1" t="s">
        <v>121</v>
      </c>
      <c r="F2586" s="1" t="s">
        <v>52</v>
      </c>
      <c r="G2586" s="1" t="s">
        <v>122</v>
      </c>
      <c r="H2586" s="1" t="s">
        <v>123</v>
      </c>
      <c r="I2586" s="1" t="s">
        <v>124</v>
      </c>
      <c r="J2586" s="1" t="s">
        <v>132</v>
      </c>
      <c r="K2586" s="1" t="s">
        <v>134</v>
      </c>
    </row>
    <row r="2587" spans="1:11" x14ac:dyDescent="0.25">
      <c r="A2587" s="1" t="s">
        <v>118</v>
      </c>
      <c r="B2587" s="1">
        <v>172779</v>
      </c>
      <c r="C2587" s="1" t="s">
        <v>156</v>
      </c>
      <c r="D2587" s="1" t="s">
        <v>131</v>
      </c>
      <c r="E2587" s="1" t="s">
        <v>121</v>
      </c>
      <c r="F2587" s="1" t="s">
        <v>52</v>
      </c>
      <c r="G2587" s="1" t="s">
        <v>122</v>
      </c>
      <c r="H2587" s="1" t="s">
        <v>123</v>
      </c>
      <c r="I2587" s="1" t="s">
        <v>124</v>
      </c>
      <c r="J2587" s="1" t="s">
        <v>132</v>
      </c>
      <c r="K2587" s="1" t="s">
        <v>134</v>
      </c>
    </row>
    <row r="2588" spans="1:11" x14ac:dyDescent="0.25">
      <c r="A2588" s="1" t="s">
        <v>193</v>
      </c>
      <c r="B2588" s="1">
        <v>172832.80350000001</v>
      </c>
      <c r="C2588" s="1" t="s">
        <v>147</v>
      </c>
      <c r="D2588" s="1" t="s">
        <v>138</v>
      </c>
      <c r="E2588" s="1" t="s">
        <v>121</v>
      </c>
      <c r="F2588" s="1" t="s">
        <v>87</v>
      </c>
      <c r="G2588" s="1" t="s">
        <v>122</v>
      </c>
      <c r="H2588" s="1" t="s">
        <v>123</v>
      </c>
      <c r="I2588" s="1" t="s">
        <v>124</v>
      </c>
      <c r="J2588" s="1" t="s">
        <v>132</v>
      </c>
      <c r="K2588" s="1" t="s">
        <v>133</v>
      </c>
    </row>
    <row r="2589" spans="1:11" x14ac:dyDescent="0.25">
      <c r="A2589" s="1" t="s">
        <v>118</v>
      </c>
      <c r="B2589" s="1">
        <v>172908</v>
      </c>
      <c r="C2589" s="1" t="s">
        <v>144</v>
      </c>
      <c r="D2589" s="1" t="s">
        <v>131</v>
      </c>
      <c r="E2589" s="1" t="s">
        <v>121</v>
      </c>
      <c r="F2589" s="1" t="s">
        <v>52</v>
      </c>
      <c r="G2589" s="1" t="s">
        <v>122</v>
      </c>
      <c r="H2589" s="1" t="s">
        <v>123</v>
      </c>
      <c r="I2589" s="1" t="s">
        <v>124</v>
      </c>
      <c r="J2589" s="1" t="s">
        <v>132</v>
      </c>
      <c r="K2589" s="1" t="s">
        <v>134</v>
      </c>
    </row>
    <row r="2590" spans="1:11" x14ac:dyDescent="0.25">
      <c r="A2590" s="1" t="s">
        <v>181</v>
      </c>
      <c r="B2590" s="1">
        <v>172918.7684</v>
      </c>
      <c r="C2590" s="1" t="s">
        <v>149</v>
      </c>
      <c r="D2590" s="1" t="s">
        <v>142</v>
      </c>
      <c r="E2590" s="1" t="s">
        <v>121</v>
      </c>
      <c r="F2590" s="1" t="s">
        <v>45</v>
      </c>
      <c r="G2590" s="1" t="s">
        <v>122</v>
      </c>
      <c r="H2590" s="1" t="s">
        <v>123</v>
      </c>
      <c r="I2590" s="1" t="s">
        <v>124</v>
      </c>
      <c r="J2590" s="1" t="s">
        <v>132</v>
      </c>
      <c r="K2590" s="1" t="s">
        <v>134</v>
      </c>
    </row>
    <row r="2591" spans="1:11" x14ac:dyDescent="0.25">
      <c r="A2591" s="1" t="s">
        <v>183</v>
      </c>
      <c r="B2591" s="1">
        <v>173145.32010000001</v>
      </c>
      <c r="C2591" s="1" t="s">
        <v>169</v>
      </c>
      <c r="D2591" s="1" t="s">
        <v>142</v>
      </c>
      <c r="E2591" s="1" t="s">
        <v>121</v>
      </c>
      <c r="F2591" s="1" t="s">
        <v>45</v>
      </c>
      <c r="G2591" s="1" t="s">
        <v>122</v>
      </c>
      <c r="H2591" s="1" t="s">
        <v>123</v>
      </c>
      <c r="I2591" s="1" t="s">
        <v>124</v>
      </c>
      <c r="J2591" s="1" t="s">
        <v>132</v>
      </c>
      <c r="K2591" s="1" t="s">
        <v>134</v>
      </c>
    </row>
    <row r="2592" spans="1:11" x14ac:dyDescent="0.25">
      <c r="A2592" s="1" t="s">
        <v>118</v>
      </c>
      <c r="B2592" s="1">
        <v>173448</v>
      </c>
      <c r="C2592" s="1" t="s">
        <v>148</v>
      </c>
      <c r="D2592" s="1" t="s">
        <v>142</v>
      </c>
      <c r="E2592" s="1" t="s">
        <v>121</v>
      </c>
      <c r="F2592" s="1" t="s">
        <v>45</v>
      </c>
      <c r="G2592" s="1" t="s">
        <v>122</v>
      </c>
      <c r="H2592" s="1" t="s">
        <v>123</v>
      </c>
      <c r="I2592" s="1" t="s">
        <v>124</v>
      </c>
      <c r="J2592" s="1" t="s">
        <v>132</v>
      </c>
      <c r="K2592" s="1" t="s">
        <v>134</v>
      </c>
    </row>
    <row r="2593" spans="1:11" x14ac:dyDescent="0.25">
      <c r="A2593" s="1" t="s">
        <v>187</v>
      </c>
      <c r="B2593" s="1">
        <v>173529.73319999999</v>
      </c>
      <c r="C2593" s="1" t="s">
        <v>119</v>
      </c>
      <c r="D2593" s="1" t="s">
        <v>131</v>
      </c>
      <c r="E2593" s="1" t="s">
        <v>121</v>
      </c>
      <c r="F2593" s="1" t="s">
        <v>52</v>
      </c>
      <c r="G2593" s="1" t="s">
        <v>122</v>
      </c>
      <c r="H2593" s="1" t="s">
        <v>123</v>
      </c>
      <c r="I2593" s="1" t="s">
        <v>124</v>
      </c>
      <c r="J2593" s="1" t="s">
        <v>132</v>
      </c>
      <c r="K2593" s="1" t="s">
        <v>134</v>
      </c>
    </row>
    <row r="2594" spans="1:11" x14ac:dyDescent="0.25">
      <c r="A2594" s="1" t="s">
        <v>183</v>
      </c>
      <c r="B2594" s="1">
        <v>173859.86480000001</v>
      </c>
      <c r="C2594" s="1" t="s">
        <v>154</v>
      </c>
      <c r="D2594" s="1" t="s">
        <v>142</v>
      </c>
      <c r="E2594" s="1" t="s">
        <v>121</v>
      </c>
      <c r="F2594" s="1" t="s">
        <v>45</v>
      </c>
      <c r="G2594" s="1" t="s">
        <v>122</v>
      </c>
      <c r="H2594" s="1" t="s">
        <v>123</v>
      </c>
      <c r="I2594" s="1" t="s">
        <v>124</v>
      </c>
      <c r="J2594" s="1" t="s">
        <v>132</v>
      </c>
      <c r="K2594" s="1" t="s">
        <v>134</v>
      </c>
    </row>
    <row r="2595" spans="1:11" x14ac:dyDescent="0.25">
      <c r="A2595" s="1" t="s">
        <v>188</v>
      </c>
      <c r="B2595" s="1">
        <v>174334.7132</v>
      </c>
      <c r="C2595" s="1" t="s">
        <v>171</v>
      </c>
      <c r="D2595" s="1" t="s">
        <v>138</v>
      </c>
      <c r="E2595" s="1" t="s">
        <v>121</v>
      </c>
      <c r="F2595" s="1" t="s">
        <v>87</v>
      </c>
      <c r="G2595" s="1" t="s">
        <v>122</v>
      </c>
      <c r="H2595" s="1" t="s">
        <v>123</v>
      </c>
      <c r="I2595" s="1" t="s">
        <v>124</v>
      </c>
      <c r="J2595" s="1" t="s">
        <v>132</v>
      </c>
      <c r="K2595" s="1" t="s">
        <v>135</v>
      </c>
    </row>
    <row r="2596" spans="1:11" x14ac:dyDescent="0.25">
      <c r="A2596" s="1" t="s">
        <v>188</v>
      </c>
      <c r="B2596" s="1">
        <v>174334.7132</v>
      </c>
      <c r="C2596" s="1" t="s">
        <v>158</v>
      </c>
      <c r="D2596" s="1" t="s">
        <v>138</v>
      </c>
      <c r="E2596" s="1" t="s">
        <v>121</v>
      </c>
      <c r="F2596" s="1" t="s">
        <v>87</v>
      </c>
      <c r="G2596" s="1" t="s">
        <v>122</v>
      </c>
      <c r="H2596" s="1" t="s">
        <v>123</v>
      </c>
      <c r="I2596" s="1" t="s">
        <v>124</v>
      </c>
      <c r="J2596" s="1" t="s">
        <v>132</v>
      </c>
      <c r="K2596" s="1" t="s">
        <v>135</v>
      </c>
    </row>
    <row r="2597" spans="1:11" x14ac:dyDescent="0.25">
      <c r="A2597" s="1" t="s">
        <v>184</v>
      </c>
      <c r="B2597" s="1">
        <v>175623.4474</v>
      </c>
      <c r="C2597" s="1" t="s">
        <v>143</v>
      </c>
      <c r="D2597" s="1" t="s">
        <v>138</v>
      </c>
      <c r="E2597" s="1" t="s">
        <v>121</v>
      </c>
      <c r="F2597" s="1" t="s">
        <v>87</v>
      </c>
      <c r="G2597" s="1" t="s">
        <v>122</v>
      </c>
      <c r="H2597" s="1" t="s">
        <v>123</v>
      </c>
      <c r="I2597" s="1" t="s">
        <v>124</v>
      </c>
      <c r="J2597" s="1" t="s">
        <v>132</v>
      </c>
      <c r="K2597" s="1" t="s">
        <v>135</v>
      </c>
    </row>
    <row r="2598" spans="1:11" x14ac:dyDescent="0.25">
      <c r="A2598" s="1" t="s">
        <v>184</v>
      </c>
      <c r="B2598" s="1">
        <v>175816.6844</v>
      </c>
      <c r="C2598" s="1" t="s">
        <v>156</v>
      </c>
      <c r="D2598" s="1" t="s">
        <v>138</v>
      </c>
      <c r="E2598" s="1" t="s">
        <v>121</v>
      </c>
      <c r="F2598" s="1" t="s">
        <v>87</v>
      </c>
      <c r="G2598" s="1" t="s">
        <v>122</v>
      </c>
      <c r="H2598" s="1" t="s">
        <v>123</v>
      </c>
      <c r="I2598" s="1" t="s">
        <v>124</v>
      </c>
      <c r="J2598" s="1" t="s">
        <v>132</v>
      </c>
      <c r="K2598" s="1" t="s">
        <v>135</v>
      </c>
    </row>
    <row r="2599" spans="1:11" x14ac:dyDescent="0.25">
      <c r="A2599" s="1" t="s">
        <v>184</v>
      </c>
      <c r="B2599" s="1">
        <v>175816.6844</v>
      </c>
      <c r="C2599" s="1" t="s">
        <v>144</v>
      </c>
      <c r="D2599" s="1" t="s">
        <v>138</v>
      </c>
      <c r="E2599" s="1" t="s">
        <v>121</v>
      </c>
      <c r="F2599" s="1" t="s">
        <v>87</v>
      </c>
      <c r="G2599" s="1" t="s">
        <v>122</v>
      </c>
      <c r="H2599" s="1" t="s">
        <v>123</v>
      </c>
      <c r="I2599" s="1" t="s">
        <v>124</v>
      </c>
      <c r="J2599" s="1" t="s">
        <v>132</v>
      </c>
      <c r="K2599" s="1" t="s">
        <v>135</v>
      </c>
    </row>
    <row r="2600" spans="1:11" x14ac:dyDescent="0.25">
      <c r="A2600" s="1" t="s">
        <v>184</v>
      </c>
      <c r="B2600" s="1">
        <v>175816.6844</v>
      </c>
      <c r="C2600" s="1" t="s">
        <v>140</v>
      </c>
      <c r="D2600" s="1" t="s">
        <v>138</v>
      </c>
      <c r="E2600" s="1" t="s">
        <v>121</v>
      </c>
      <c r="F2600" s="1" t="s">
        <v>87</v>
      </c>
      <c r="G2600" s="1" t="s">
        <v>122</v>
      </c>
      <c r="H2600" s="1" t="s">
        <v>123</v>
      </c>
      <c r="I2600" s="1" t="s">
        <v>124</v>
      </c>
      <c r="J2600" s="1" t="s">
        <v>132</v>
      </c>
      <c r="K2600" s="1" t="s">
        <v>135</v>
      </c>
    </row>
    <row r="2601" spans="1:11" x14ac:dyDescent="0.25">
      <c r="A2601" s="1" t="s">
        <v>188</v>
      </c>
      <c r="B2601" s="1">
        <v>176028.38560000001</v>
      </c>
      <c r="C2601" s="1" t="s">
        <v>147</v>
      </c>
      <c r="D2601" s="1" t="s">
        <v>138</v>
      </c>
      <c r="E2601" s="1" t="s">
        <v>121</v>
      </c>
      <c r="F2601" s="1" t="s">
        <v>87</v>
      </c>
      <c r="G2601" s="1" t="s">
        <v>122</v>
      </c>
      <c r="H2601" s="1" t="s">
        <v>123</v>
      </c>
      <c r="I2601" s="1" t="s">
        <v>124</v>
      </c>
      <c r="J2601" s="1" t="s">
        <v>132</v>
      </c>
      <c r="K2601" s="1" t="s">
        <v>134</v>
      </c>
    </row>
    <row r="2602" spans="1:11" x14ac:dyDescent="0.25">
      <c r="A2602" s="1" t="s">
        <v>184</v>
      </c>
      <c r="B2602" s="1">
        <v>176123.2286</v>
      </c>
      <c r="C2602" s="1" t="s">
        <v>146</v>
      </c>
      <c r="D2602" s="1" t="s">
        <v>131</v>
      </c>
      <c r="E2602" s="1" t="s">
        <v>121</v>
      </c>
      <c r="F2602" s="1" t="s">
        <v>52</v>
      </c>
      <c r="G2602" s="1" t="s">
        <v>122</v>
      </c>
      <c r="H2602" s="1" t="s">
        <v>123</v>
      </c>
      <c r="I2602" s="1" t="s">
        <v>124</v>
      </c>
      <c r="J2602" s="1" t="s">
        <v>132</v>
      </c>
      <c r="K2602" s="1" t="s">
        <v>134</v>
      </c>
    </row>
    <row r="2603" spans="1:11" x14ac:dyDescent="0.25">
      <c r="A2603" s="1" t="s">
        <v>184</v>
      </c>
      <c r="B2603" s="1">
        <v>176173.29449999999</v>
      </c>
      <c r="C2603" s="1" t="s">
        <v>155</v>
      </c>
      <c r="D2603" s="1" t="s">
        <v>131</v>
      </c>
      <c r="E2603" s="1" t="s">
        <v>121</v>
      </c>
      <c r="F2603" s="1" t="s">
        <v>52</v>
      </c>
      <c r="G2603" s="1" t="s">
        <v>122</v>
      </c>
      <c r="H2603" s="1" t="s">
        <v>123</v>
      </c>
      <c r="I2603" s="1" t="s">
        <v>124</v>
      </c>
      <c r="J2603" s="1" t="s">
        <v>132</v>
      </c>
      <c r="K2603" s="1" t="s">
        <v>134</v>
      </c>
    </row>
    <row r="2604" spans="1:11" x14ac:dyDescent="0.25">
      <c r="A2604" s="1" t="s">
        <v>184</v>
      </c>
      <c r="B2604" s="1">
        <v>176199.64499999999</v>
      </c>
      <c r="C2604" s="1" t="s">
        <v>145</v>
      </c>
      <c r="D2604" s="1" t="s">
        <v>138</v>
      </c>
      <c r="E2604" s="1" t="s">
        <v>121</v>
      </c>
      <c r="F2604" s="1" t="s">
        <v>87</v>
      </c>
      <c r="G2604" s="1" t="s">
        <v>122</v>
      </c>
      <c r="H2604" s="1" t="s">
        <v>123</v>
      </c>
      <c r="I2604" s="1" t="s">
        <v>124</v>
      </c>
      <c r="J2604" s="1" t="s">
        <v>132</v>
      </c>
      <c r="K2604" s="1" t="s">
        <v>135</v>
      </c>
    </row>
    <row r="2605" spans="1:11" x14ac:dyDescent="0.25">
      <c r="A2605" s="1" t="s">
        <v>181</v>
      </c>
      <c r="B2605" s="1">
        <v>176967.55249999999</v>
      </c>
      <c r="C2605" s="1" t="s">
        <v>139</v>
      </c>
      <c r="D2605" s="1" t="s">
        <v>131</v>
      </c>
      <c r="E2605" s="1" t="s">
        <v>121</v>
      </c>
      <c r="F2605" s="1" t="s">
        <v>52</v>
      </c>
      <c r="G2605" s="1" t="s">
        <v>122</v>
      </c>
      <c r="H2605" s="1" t="s">
        <v>123</v>
      </c>
      <c r="I2605" s="1" t="s">
        <v>124</v>
      </c>
      <c r="J2605" s="1" t="s">
        <v>132</v>
      </c>
      <c r="K2605" s="1" t="s">
        <v>133</v>
      </c>
    </row>
    <row r="2606" spans="1:11" x14ac:dyDescent="0.25">
      <c r="A2606" s="1" t="s">
        <v>183</v>
      </c>
      <c r="B2606" s="1">
        <v>177689.33530000001</v>
      </c>
      <c r="C2606" s="1" t="s">
        <v>165</v>
      </c>
      <c r="D2606" s="1" t="s">
        <v>142</v>
      </c>
      <c r="E2606" s="1" t="s">
        <v>121</v>
      </c>
      <c r="F2606" s="1" t="s">
        <v>45</v>
      </c>
      <c r="G2606" s="1" t="s">
        <v>122</v>
      </c>
      <c r="H2606" s="1" t="s">
        <v>123</v>
      </c>
      <c r="I2606" s="1" t="s">
        <v>124</v>
      </c>
      <c r="J2606" s="1" t="s">
        <v>132</v>
      </c>
      <c r="K2606" s="1" t="s">
        <v>134</v>
      </c>
    </row>
    <row r="2607" spans="1:11" x14ac:dyDescent="0.25">
      <c r="A2607" s="1" t="s">
        <v>181</v>
      </c>
      <c r="B2607" s="1">
        <v>177691.78649999999</v>
      </c>
      <c r="C2607" s="1" t="s">
        <v>155</v>
      </c>
      <c r="D2607" s="1" t="s">
        <v>142</v>
      </c>
      <c r="E2607" s="1" t="s">
        <v>121</v>
      </c>
      <c r="F2607" s="1" t="s">
        <v>45</v>
      </c>
      <c r="G2607" s="1" t="s">
        <v>122</v>
      </c>
      <c r="H2607" s="1" t="s">
        <v>123</v>
      </c>
      <c r="I2607" s="1" t="s">
        <v>124</v>
      </c>
      <c r="J2607" s="1" t="s">
        <v>132</v>
      </c>
      <c r="K2607" s="1" t="s">
        <v>134</v>
      </c>
    </row>
    <row r="2608" spans="1:11" x14ac:dyDescent="0.25">
      <c r="A2608" s="1" t="s">
        <v>183</v>
      </c>
      <c r="B2608" s="1">
        <v>177785.78529999999</v>
      </c>
      <c r="C2608" s="1" t="s">
        <v>180</v>
      </c>
      <c r="D2608" s="1" t="s">
        <v>142</v>
      </c>
      <c r="E2608" s="1" t="s">
        <v>121</v>
      </c>
      <c r="F2608" s="1" t="s">
        <v>45</v>
      </c>
      <c r="G2608" s="1" t="s">
        <v>122</v>
      </c>
      <c r="H2608" s="1" t="s">
        <v>123</v>
      </c>
      <c r="I2608" s="1" t="s">
        <v>124</v>
      </c>
      <c r="J2608" s="1" t="s">
        <v>132</v>
      </c>
      <c r="K2608" s="1" t="s">
        <v>134</v>
      </c>
    </row>
    <row r="2609" spans="1:11" x14ac:dyDescent="0.25">
      <c r="A2609" s="1" t="s">
        <v>183</v>
      </c>
      <c r="B2609" s="1">
        <v>177785.78529999999</v>
      </c>
      <c r="C2609" s="1" t="s">
        <v>136</v>
      </c>
      <c r="D2609" s="1" t="s">
        <v>142</v>
      </c>
      <c r="E2609" s="1" t="s">
        <v>121</v>
      </c>
      <c r="F2609" s="1" t="s">
        <v>45</v>
      </c>
      <c r="G2609" s="1" t="s">
        <v>122</v>
      </c>
      <c r="H2609" s="1" t="s">
        <v>123</v>
      </c>
      <c r="I2609" s="1" t="s">
        <v>124</v>
      </c>
      <c r="J2609" s="1" t="s">
        <v>132</v>
      </c>
      <c r="K2609" s="1" t="s">
        <v>134</v>
      </c>
    </row>
    <row r="2610" spans="1:11" x14ac:dyDescent="0.25">
      <c r="A2610" s="1" t="s">
        <v>193</v>
      </c>
      <c r="B2610" s="1">
        <v>177813.6464</v>
      </c>
      <c r="C2610" s="1" t="s">
        <v>144</v>
      </c>
      <c r="D2610" s="1" t="s">
        <v>142</v>
      </c>
      <c r="E2610" s="1" t="s">
        <v>121</v>
      </c>
      <c r="F2610" s="1" t="s">
        <v>45</v>
      </c>
      <c r="G2610" s="1" t="s">
        <v>122</v>
      </c>
      <c r="H2610" s="1" t="s">
        <v>123</v>
      </c>
      <c r="I2610" s="1" t="s">
        <v>124</v>
      </c>
      <c r="J2610" s="1" t="s">
        <v>132</v>
      </c>
      <c r="K2610" s="1" t="s">
        <v>134</v>
      </c>
    </row>
    <row r="2611" spans="1:11" x14ac:dyDescent="0.25">
      <c r="A2611" s="1" t="s">
        <v>187</v>
      </c>
      <c r="B2611" s="1">
        <v>177930.97169999999</v>
      </c>
      <c r="C2611" s="1" t="s">
        <v>157</v>
      </c>
      <c r="D2611" s="1" t="s">
        <v>131</v>
      </c>
      <c r="E2611" s="1" t="s">
        <v>121</v>
      </c>
      <c r="F2611" s="1" t="s">
        <v>52</v>
      </c>
      <c r="G2611" s="1" t="s">
        <v>122</v>
      </c>
      <c r="H2611" s="1" t="s">
        <v>123</v>
      </c>
      <c r="I2611" s="1" t="s">
        <v>124</v>
      </c>
      <c r="J2611" s="1" t="s">
        <v>132</v>
      </c>
      <c r="K2611" s="1" t="s">
        <v>134</v>
      </c>
    </row>
    <row r="2612" spans="1:11" x14ac:dyDescent="0.25">
      <c r="A2612" s="1" t="s">
        <v>184</v>
      </c>
      <c r="B2612" s="1">
        <v>178081.9491</v>
      </c>
      <c r="C2612" s="1" t="s">
        <v>147</v>
      </c>
      <c r="D2612" s="1" t="s">
        <v>142</v>
      </c>
      <c r="E2612" s="1" t="s">
        <v>121</v>
      </c>
      <c r="F2612" s="1" t="s">
        <v>45</v>
      </c>
      <c r="G2612" s="1" t="s">
        <v>122</v>
      </c>
      <c r="H2612" s="1" t="s">
        <v>123</v>
      </c>
      <c r="I2612" s="1" t="s">
        <v>124</v>
      </c>
      <c r="J2612" s="1" t="s">
        <v>132</v>
      </c>
      <c r="K2612" s="1" t="s">
        <v>134</v>
      </c>
    </row>
    <row r="2613" spans="1:11" x14ac:dyDescent="0.25">
      <c r="A2613" s="1" t="s">
        <v>181</v>
      </c>
      <c r="B2613" s="1">
        <v>178194.68489999999</v>
      </c>
      <c r="C2613" s="1" t="s">
        <v>145</v>
      </c>
      <c r="D2613" s="1" t="s">
        <v>162</v>
      </c>
      <c r="E2613" s="1" t="s">
        <v>121</v>
      </c>
      <c r="F2613" s="1" t="s">
        <v>47</v>
      </c>
      <c r="G2613" s="1" t="s">
        <v>122</v>
      </c>
      <c r="H2613" s="1" t="s">
        <v>123</v>
      </c>
      <c r="I2613" s="1" t="s">
        <v>124</v>
      </c>
      <c r="J2613" s="1" t="s">
        <v>132</v>
      </c>
      <c r="K2613" s="1" t="s">
        <v>133</v>
      </c>
    </row>
    <row r="2614" spans="1:11" x14ac:dyDescent="0.25">
      <c r="A2614" s="1" t="s">
        <v>188</v>
      </c>
      <c r="B2614" s="1">
        <v>178346.5405</v>
      </c>
      <c r="C2614" s="1" t="s">
        <v>157</v>
      </c>
      <c r="D2614" s="1" t="s">
        <v>138</v>
      </c>
      <c r="E2614" s="1" t="s">
        <v>121</v>
      </c>
      <c r="F2614" s="1" t="s">
        <v>87</v>
      </c>
      <c r="G2614" s="1" t="s">
        <v>122</v>
      </c>
      <c r="H2614" s="1" t="s">
        <v>123</v>
      </c>
      <c r="I2614" s="1" t="s">
        <v>124</v>
      </c>
      <c r="J2614" s="1" t="s">
        <v>132</v>
      </c>
      <c r="K2614" s="1" t="s">
        <v>135</v>
      </c>
    </row>
    <row r="2615" spans="1:11" x14ac:dyDescent="0.25">
      <c r="A2615" s="1" t="s">
        <v>183</v>
      </c>
      <c r="B2615" s="1">
        <v>179168.6874</v>
      </c>
      <c r="C2615" s="1" t="s">
        <v>153</v>
      </c>
      <c r="D2615" s="1" t="s">
        <v>142</v>
      </c>
      <c r="E2615" s="1" t="s">
        <v>121</v>
      </c>
      <c r="F2615" s="1" t="s">
        <v>45</v>
      </c>
      <c r="G2615" s="1" t="s">
        <v>122</v>
      </c>
      <c r="H2615" s="1" t="s">
        <v>123</v>
      </c>
      <c r="I2615" s="1" t="s">
        <v>124</v>
      </c>
      <c r="J2615" s="1" t="s">
        <v>132</v>
      </c>
      <c r="K2615" s="1" t="s">
        <v>134</v>
      </c>
    </row>
    <row r="2616" spans="1:11" x14ac:dyDescent="0.25">
      <c r="A2616" s="1" t="s">
        <v>183</v>
      </c>
      <c r="B2616" s="1">
        <v>180211.97700000001</v>
      </c>
      <c r="C2616" s="1" t="s">
        <v>171</v>
      </c>
      <c r="D2616" s="1" t="s">
        <v>138</v>
      </c>
      <c r="E2616" s="1" t="s">
        <v>121</v>
      </c>
      <c r="F2616" s="1" t="s">
        <v>87</v>
      </c>
      <c r="G2616" s="1" t="s">
        <v>122</v>
      </c>
      <c r="H2616" s="1" t="s">
        <v>123</v>
      </c>
      <c r="I2616" s="1" t="s">
        <v>124</v>
      </c>
      <c r="J2616" s="1" t="s">
        <v>132</v>
      </c>
      <c r="K2616" s="1" t="s">
        <v>134</v>
      </c>
    </row>
    <row r="2617" spans="1:11" x14ac:dyDescent="0.25">
      <c r="A2617" s="1" t="s">
        <v>183</v>
      </c>
      <c r="B2617" s="1">
        <v>180211.97700000001</v>
      </c>
      <c r="C2617" s="1" t="s">
        <v>158</v>
      </c>
      <c r="D2617" s="1" t="s">
        <v>138</v>
      </c>
      <c r="E2617" s="1" t="s">
        <v>121</v>
      </c>
      <c r="F2617" s="1" t="s">
        <v>87</v>
      </c>
      <c r="G2617" s="1" t="s">
        <v>122</v>
      </c>
      <c r="H2617" s="1" t="s">
        <v>123</v>
      </c>
      <c r="I2617" s="1" t="s">
        <v>124</v>
      </c>
      <c r="J2617" s="1" t="s">
        <v>132</v>
      </c>
      <c r="K2617" s="1" t="s">
        <v>134</v>
      </c>
    </row>
    <row r="2618" spans="1:11" x14ac:dyDescent="0.25">
      <c r="A2618" s="1" t="s">
        <v>181</v>
      </c>
      <c r="B2618" s="1">
        <v>180633.89290000001</v>
      </c>
      <c r="C2618" s="1" t="s">
        <v>143</v>
      </c>
      <c r="D2618" s="1" t="s">
        <v>138</v>
      </c>
      <c r="E2618" s="1" t="s">
        <v>121</v>
      </c>
      <c r="F2618" s="1" t="s">
        <v>87</v>
      </c>
      <c r="G2618" s="1" t="s">
        <v>122</v>
      </c>
      <c r="H2618" s="1" t="s">
        <v>123</v>
      </c>
      <c r="I2618" s="1" t="s">
        <v>124</v>
      </c>
      <c r="J2618" s="1" t="s">
        <v>132</v>
      </c>
      <c r="K2618" s="1" t="s">
        <v>134</v>
      </c>
    </row>
    <row r="2619" spans="1:11" x14ac:dyDescent="0.25">
      <c r="A2619" s="1" t="s">
        <v>181</v>
      </c>
      <c r="B2619" s="1">
        <v>180832.64319999999</v>
      </c>
      <c r="C2619" s="1" t="s">
        <v>156</v>
      </c>
      <c r="D2619" s="1" t="s">
        <v>138</v>
      </c>
      <c r="E2619" s="1" t="s">
        <v>121</v>
      </c>
      <c r="F2619" s="1" t="s">
        <v>87</v>
      </c>
      <c r="G2619" s="1" t="s">
        <v>122</v>
      </c>
      <c r="H2619" s="1" t="s">
        <v>123</v>
      </c>
      <c r="I2619" s="1" t="s">
        <v>124</v>
      </c>
      <c r="J2619" s="1" t="s">
        <v>132</v>
      </c>
      <c r="K2619" s="1" t="s">
        <v>134</v>
      </c>
    </row>
    <row r="2620" spans="1:11" x14ac:dyDescent="0.25">
      <c r="A2620" s="1" t="s">
        <v>181</v>
      </c>
      <c r="B2620" s="1">
        <v>180832.64319999999</v>
      </c>
      <c r="C2620" s="1" t="s">
        <v>144</v>
      </c>
      <c r="D2620" s="1" t="s">
        <v>138</v>
      </c>
      <c r="E2620" s="1" t="s">
        <v>121</v>
      </c>
      <c r="F2620" s="1" t="s">
        <v>87</v>
      </c>
      <c r="G2620" s="1" t="s">
        <v>122</v>
      </c>
      <c r="H2620" s="1" t="s">
        <v>123</v>
      </c>
      <c r="I2620" s="1" t="s">
        <v>124</v>
      </c>
      <c r="J2620" s="1" t="s">
        <v>132</v>
      </c>
      <c r="K2620" s="1" t="s">
        <v>134</v>
      </c>
    </row>
    <row r="2621" spans="1:11" x14ac:dyDescent="0.25">
      <c r="A2621" s="1" t="s">
        <v>181</v>
      </c>
      <c r="B2621" s="1">
        <v>180832.64319999999</v>
      </c>
      <c r="C2621" s="1" t="s">
        <v>140</v>
      </c>
      <c r="D2621" s="1" t="s">
        <v>138</v>
      </c>
      <c r="E2621" s="1" t="s">
        <v>121</v>
      </c>
      <c r="F2621" s="1" t="s">
        <v>87</v>
      </c>
      <c r="G2621" s="1" t="s">
        <v>122</v>
      </c>
      <c r="H2621" s="1" t="s">
        <v>123</v>
      </c>
      <c r="I2621" s="1" t="s">
        <v>124</v>
      </c>
      <c r="J2621" s="1" t="s">
        <v>132</v>
      </c>
      <c r="K2621" s="1" t="s">
        <v>134</v>
      </c>
    </row>
    <row r="2622" spans="1:11" x14ac:dyDescent="0.25">
      <c r="A2622" s="1" t="s">
        <v>181</v>
      </c>
      <c r="B2622" s="1">
        <v>180954.6036</v>
      </c>
      <c r="C2622" s="1" t="s">
        <v>176</v>
      </c>
      <c r="D2622" s="1" t="s">
        <v>142</v>
      </c>
      <c r="E2622" s="1" t="s">
        <v>121</v>
      </c>
      <c r="F2622" s="1" t="s">
        <v>45</v>
      </c>
      <c r="G2622" s="1" t="s">
        <v>122</v>
      </c>
      <c r="H2622" s="1" t="s">
        <v>123</v>
      </c>
      <c r="I2622" s="1" t="s">
        <v>124</v>
      </c>
      <c r="J2622" s="1" t="s">
        <v>132</v>
      </c>
      <c r="K2622" s="1" t="s">
        <v>134</v>
      </c>
    </row>
    <row r="2623" spans="1:11" x14ac:dyDescent="0.25">
      <c r="A2623" s="1" t="s">
        <v>184</v>
      </c>
      <c r="B2623" s="1">
        <v>180970.84220000001</v>
      </c>
      <c r="C2623" s="1" t="s">
        <v>130</v>
      </c>
      <c r="D2623" s="1" t="s">
        <v>131</v>
      </c>
      <c r="E2623" s="1" t="s">
        <v>121</v>
      </c>
      <c r="F2623" s="1" t="s">
        <v>52</v>
      </c>
      <c r="G2623" s="1" t="s">
        <v>122</v>
      </c>
      <c r="H2623" s="1" t="s">
        <v>123</v>
      </c>
      <c r="I2623" s="1" t="s">
        <v>124</v>
      </c>
      <c r="J2623" s="1" t="s">
        <v>132</v>
      </c>
      <c r="K2623" s="1" t="s">
        <v>134</v>
      </c>
    </row>
    <row r="2624" spans="1:11" x14ac:dyDescent="0.25">
      <c r="A2624" s="1" t="s">
        <v>184</v>
      </c>
      <c r="B2624" s="1">
        <v>181080.636</v>
      </c>
      <c r="C2624" s="1" t="s">
        <v>164</v>
      </c>
      <c r="D2624" s="1" t="s">
        <v>131</v>
      </c>
      <c r="E2624" s="1" t="s">
        <v>121</v>
      </c>
      <c r="F2624" s="1" t="s">
        <v>52</v>
      </c>
      <c r="G2624" s="1" t="s">
        <v>122</v>
      </c>
      <c r="H2624" s="1" t="s">
        <v>123</v>
      </c>
      <c r="I2624" s="1" t="s">
        <v>124</v>
      </c>
      <c r="J2624" s="1" t="s">
        <v>132</v>
      </c>
      <c r="K2624" s="1" t="s">
        <v>134</v>
      </c>
    </row>
    <row r="2625" spans="1:11" x14ac:dyDescent="0.25">
      <c r="A2625" s="1" t="s">
        <v>181</v>
      </c>
      <c r="B2625" s="1">
        <v>181227.1324</v>
      </c>
      <c r="C2625" s="1" t="s">
        <v>158</v>
      </c>
      <c r="D2625" s="1" t="s">
        <v>142</v>
      </c>
      <c r="E2625" s="1" t="s">
        <v>121</v>
      </c>
      <c r="F2625" s="1" t="s">
        <v>45</v>
      </c>
      <c r="G2625" s="1" t="s">
        <v>122</v>
      </c>
      <c r="H2625" s="1" t="s">
        <v>123</v>
      </c>
      <c r="I2625" s="1" t="s">
        <v>124</v>
      </c>
      <c r="J2625" s="1" t="s">
        <v>132</v>
      </c>
      <c r="K2625" s="1" t="s">
        <v>134</v>
      </c>
    </row>
    <row r="2626" spans="1:11" x14ac:dyDescent="0.25">
      <c r="A2626" s="1" t="s">
        <v>181</v>
      </c>
      <c r="B2626" s="1">
        <v>181227.1324</v>
      </c>
      <c r="C2626" s="1" t="s">
        <v>145</v>
      </c>
      <c r="D2626" s="1" t="s">
        <v>138</v>
      </c>
      <c r="E2626" s="1" t="s">
        <v>121</v>
      </c>
      <c r="F2626" s="1" t="s">
        <v>87</v>
      </c>
      <c r="G2626" s="1" t="s">
        <v>122</v>
      </c>
      <c r="H2626" s="1" t="s">
        <v>123</v>
      </c>
      <c r="I2626" s="1" t="s">
        <v>124</v>
      </c>
      <c r="J2626" s="1" t="s">
        <v>132</v>
      </c>
      <c r="K2626" s="1" t="s">
        <v>134</v>
      </c>
    </row>
    <row r="2627" spans="1:11" x14ac:dyDescent="0.25">
      <c r="A2627" s="1" t="s">
        <v>181</v>
      </c>
      <c r="B2627" s="1">
        <v>181227.1324</v>
      </c>
      <c r="C2627" s="1" t="s">
        <v>119</v>
      </c>
      <c r="D2627" s="1" t="s">
        <v>142</v>
      </c>
      <c r="E2627" s="1" t="s">
        <v>121</v>
      </c>
      <c r="F2627" s="1" t="s">
        <v>45</v>
      </c>
      <c r="G2627" s="1" t="s">
        <v>122</v>
      </c>
      <c r="H2627" s="1" t="s">
        <v>123</v>
      </c>
      <c r="I2627" s="1" t="s">
        <v>124</v>
      </c>
      <c r="J2627" s="1" t="s">
        <v>132</v>
      </c>
      <c r="K2627" s="1" t="s">
        <v>134</v>
      </c>
    </row>
    <row r="2628" spans="1:11" x14ac:dyDescent="0.25">
      <c r="A2628" s="1" t="s">
        <v>187</v>
      </c>
      <c r="B2628" s="1">
        <v>182084.50959999999</v>
      </c>
      <c r="C2628" s="1" t="s">
        <v>143</v>
      </c>
      <c r="D2628" s="1" t="s">
        <v>138</v>
      </c>
      <c r="E2628" s="1" t="s">
        <v>121</v>
      </c>
      <c r="F2628" s="1" t="s">
        <v>87</v>
      </c>
      <c r="G2628" s="1" t="s">
        <v>122</v>
      </c>
      <c r="H2628" s="1" t="s">
        <v>123</v>
      </c>
      <c r="I2628" s="1" t="s">
        <v>124</v>
      </c>
      <c r="J2628" s="1" t="s">
        <v>132</v>
      </c>
      <c r="K2628" s="1" t="s">
        <v>135</v>
      </c>
    </row>
    <row r="2629" spans="1:11" x14ac:dyDescent="0.25">
      <c r="A2629" s="1" t="s">
        <v>184</v>
      </c>
      <c r="B2629" s="1">
        <v>182112.6972</v>
      </c>
      <c r="C2629" s="1" t="s">
        <v>136</v>
      </c>
      <c r="D2629" s="1" t="s">
        <v>131</v>
      </c>
      <c r="E2629" s="1" t="s">
        <v>121</v>
      </c>
      <c r="F2629" s="1" t="s">
        <v>52</v>
      </c>
      <c r="G2629" s="1" t="s">
        <v>122</v>
      </c>
      <c r="H2629" s="1" t="s">
        <v>123</v>
      </c>
      <c r="I2629" s="1" t="s">
        <v>124</v>
      </c>
      <c r="J2629" s="1" t="s">
        <v>132</v>
      </c>
      <c r="K2629" s="1" t="s">
        <v>134</v>
      </c>
    </row>
    <row r="2630" spans="1:11" x14ac:dyDescent="0.25">
      <c r="A2630" s="1" t="s">
        <v>184</v>
      </c>
      <c r="B2630" s="1">
        <v>182112.6972</v>
      </c>
      <c r="C2630" s="1" t="s">
        <v>165</v>
      </c>
      <c r="D2630" s="1" t="s">
        <v>131</v>
      </c>
      <c r="E2630" s="1" t="s">
        <v>121</v>
      </c>
      <c r="F2630" s="1" t="s">
        <v>52</v>
      </c>
      <c r="G2630" s="1" t="s">
        <v>122</v>
      </c>
      <c r="H2630" s="1" t="s">
        <v>123</v>
      </c>
      <c r="I2630" s="1" t="s">
        <v>124</v>
      </c>
      <c r="J2630" s="1" t="s">
        <v>132</v>
      </c>
      <c r="K2630" s="1" t="s">
        <v>134</v>
      </c>
    </row>
    <row r="2631" spans="1:11" x14ac:dyDescent="0.25">
      <c r="A2631" s="1" t="s">
        <v>187</v>
      </c>
      <c r="B2631" s="1">
        <v>182284.85569999999</v>
      </c>
      <c r="C2631" s="1" t="s">
        <v>156</v>
      </c>
      <c r="D2631" s="1" t="s">
        <v>138</v>
      </c>
      <c r="E2631" s="1" t="s">
        <v>121</v>
      </c>
      <c r="F2631" s="1" t="s">
        <v>87</v>
      </c>
      <c r="G2631" s="1" t="s">
        <v>122</v>
      </c>
      <c r="H2631" s="1" t="s">
        <v>123</v>
      </c>
      <c r="I2631" s="1" t="s">
        <v>124</v>
      </c>
      <c r="J2631" s="1" t="s">
        <v>132</v>
      </c>
      <c r="K2631" s="1" t="s">
        <v>135</v>
      </c>
    </row>
    <row r="2632" spans="1:11" x14ac:dyDescent="0.25">
      <c r="A2632" s="1" t="s">
        <v>187</v>
      </c>
      <c r="B2632" s="1">
        <v>182284.85569999999</v>
      </c>
      <c r="C2632" s="1" t="s">
        <v>144</v>
      </c>
      <c r="D2632" s="1" t="s">
        <v>138</v>
      </c>
      <c r="E2632" s="1" t="s">
        <v>121</v>
      </c>
      <c r="F2632" s="1" t="s">
        <v>87</v>
      </c>
      <c r="G2632" s="1" t="s">
        <v>122</v>
      </c>
      <c r="H2632" s="1" t="s">
        <v>123</v>
      </c>
      <c r="I2632" s="1" t="s">
        <v>124</v>
      </c>
      <c r="J2632" s="1" t="s">
        <v>132</v>
      </c>
      <c r="K2632" s="1" t="s">
        <v>135</v>
      </c>
    </row>
    <row r="2633" spans="1:11" x14ac:dyDescent="0.25">
      <c r="A2633" s="1" t="s">
        <v>187</v>
      </c>
      <c r="B2633" s="1">
        <v>182284.85569999999</v>
      </c>
      <c r="C2633" s="1" t="s">
        <v>140</v>
      </c>
      <c r="D2633" s="1" t="s">
        <v>138</v>
      </c>
      <c r="E2633" s="1" t="s">
        <v>121</v>
      </c>
      <c r="F2633" s="1" t="s">
        <v>87</v>
      </c>
      <c r="G2633" s="1" t="s">
        <v>122</v>
      </c>
      <c r="H2633" s="1" t="s">
        <v>123</v>
      </c>
      <c r="I2633" s="1" t="s">
        <v>124</v>
      </c>
      <c r="J2633" s="1" t="s">
        <v>132</v>
      </c>
      <c r="K2633" s="1" t="s">
        <v>135</v>
      </c>
    </row>
    <row r="2634" spans="1:11" x14ac:dyDescent="0.25">
      <c r="A2634" s="1" t="s">
        <v>187</v>
      </c>
      <c r="B2634" s="1">
        <v>182602.67739999999</v>
      </c>
      <c r="C2634" s="1" t="s">
        <v>146</v>
      </c>
      <c r="D2634" s="1" t="s">
        <v>131</v>
      </c>
      <c r="E2634" s="1" t="s">
        <v>121</v>
      </c>
      <c r="F2634" s="1" t="s">
        <v>52</v>
      </c>
      <c r="G2634" s="1" t="s">
        <v>122</v>
      </c>
      <c r="H2634" s="1" t="s">
        <v>123</v>
      </c>
      <c r="I2634" s="1" t="s">
        <v>124</v>
      </c>
      <c r="J2634" s="1" t="s">
        <v>132</v>
      </c>
      <c r="K2634" s="1" t="s">
        <v>134</v>
      </c>
    </row>
    <row r="2635" spans="1:11" x14ac:dyDescent="0.25">
      <c r="A2635" s="1" t="s">
        <v>187</v>
      </c>
      <c r="B2635" s="1">
        <v>182654.5852</v>
      </c>
      <c r="C2635" s="1" t="s">
        <v>155</v>
      </c>
      <c r="D2635" s="1" t="s">
        <v>131</v>
      </c>
      <c r="E2635" s="1" t="s">
        <v>121</v>
      </c>
      <c r="F2635" s="1" t="s">
        <v>52</v>
      </c>
      <c r="G2635" s="1" t="s">
        <v>122</v>
      </c>
      <c r="H2635" s="1" t="s">
        <v>123</v>
      </c>
      <c r="I2635" s="1" t="s">
        <v>124</v>
      </c>
      <c r="J2635" s="1" t="s">
        <v>132</v>
      </c>
      <c r="K2635" s="1" t="s">
        <v>134</v>
      </c>
    </row>
    <row r="2636" spans="1:11" x14ac:dyDescent="0.25">
      <c r="A2636" s="1" t="s">
        <v>187</v>
      </c>
      <c r="B2636" s="1">
        <v>182681.9051</v>
      </c>
      <c r="C2636" s="1" t="s">
        <v>145</v>
      </c>
      <c r="D2636" s="1" t="s">
        <v>138</v>
      </c>
      <c r="E2636" s="1" t="s">
        <v>121</v>
      </c>
      <c r="F2636" s="1" t="s">
        <v>87</v>
      </c>
      <c r="G2636" s="1" t="s">
        <v>122</v>
      </c>
      <c r="H2636" s="1" t="s">
        <v>123</v>
      </c>
      <c r="I2636" s="1" t="s">
        <v>124</v>
      </c>
      <c r="J2636" s="1" t="s">
        <v>132</v>
      </c>
      <c r="K2636" s="1" t="s">
        <v>135</v>
      </c>
    </row>
    <row r="2637" spans="1:11" x14ac:dyDescent="0.25">
      <c r="A2637" s="1" t="s">
        <v>188</v>
      </c>
      <c r="B2637" s="1">
        <v>183489.05970000001</v>
      </c>
      <c r="C2637" s="1" t="s">
        <v>146</v>
      </c>
      <c r="D2637" s="1" t="s">
        <v>138</v>
      </c>
      <c r="E2637" s="1" t="s">
        <v>121</v>
      </c>
      <c r="F2637" s="1" t="s">
        <v>87</v>
      </c>
      <c r="G2637" s="1" t="s">
        <v>122</v>
      </c>
      <c r="H2637" s="1" t="s">
        <v>123</v>
      </c>
      <c r="I2637" s="1" t="s">
        <v>124</v>
      </c>
      <c r="J2637" s="1" t="s">
        <v>132</v>
      </c>
      <c r="K2637" s="1" t="s">
        <v>135</v>
      </c>
    </row>
    <row r="2638" spans="1:11" x14ac:dyDescent="0.25">
      <c r="A2638" s="1" t="s">
        <v>184</v>
      </c>
      <c r="B2638" s="1">
        <v>183918.58480000001</v>
      </c>
      <c r="C2638" s="1" t="s">
        <v>161</v>
      </c>
      <c r="D2638" s="1" t="s">
        <v>131</v>
      </c>
      <c r="E2638" s="1" t="s">
        <v>121</v>
      </c>
      <c r="F2638" s="1" t="s">
        <v>52</v>
      </c>
      <c r="G2638" s="1" t="s">
        <v>122</v>
      </c>
      <c r="H2638" s="1" t="s">
        <v>123</v>
      </c>
      <c r="I2638" s="1" t="s">
        <v>124</v>
      </c>
      <c r="J2638" s="1" t="s">
        <v>132</v>
      </c>
      <c r="K2638" s="1" t="s">
        <v>134</v>
      </c>
    </row>
    <row r="2639" spans="1:11" x14ac:dyDescent="0.25">
      <c r="A2639" s="1" t="s">
        <v>183</v>
      </c>
      <c r="B2639" s="1">
        <v>184359.3248</v>
      </c>
      <c r="C2639" s="1" t="s">
        <v>157</v>
      </c>
      <c r="D2639" s="1" t="s">
        <v>138</v>
      </c>
      <c r="E2639" s="1" t="s">
        <v>121</v>
      </c>
      <c r="F2639" s="1" t="s">
        <v>87</v>
      </c>
      <c r="G2639" s="1" t="s">
        <v>122</v>
      </c>
      <c r="H2639" s="1" t="s">
        <v>123</v>
      </c>
      <c r="I2639" s="1" t="s">
        <v>124</v>
      </c>
      <c r="J2639" s="1" t="s">
        <v>132</v>
      </c>
      <c r="K2639" s="1" t="s">
        <v>134</v>
      </c>
    </row>
    <row r="2640" spans="1:11" x14ac:dyDescent="0.25">
      <c r="A2640" s="1" t="s">
        <v>187</v>
      </c>
      <c r="B2640" s="1">
        <v>184633.4578</v>
      </c>
      <c r="C2640" s="1" t="s">
        <v>147</v>
      </c>
      <c r="D2640" s="1" t="s">
        <v>142</v>
      </c>
      <c r="E2640" s="1" t="s">
        <v>121</v>
      </c>
      <c r="F2640" s="1" t="s">
        <v>45</v>
      </c>
      <c r="G2640" s="1" t="s">
        <v>122</v>
      </c>
      <c r="H2640" s="1" t="s">
        <v>123</v>
      </c>
      <c r="I2640" s="1" t="s">
        <v>124</v>
      </c>
      <c r="J2640" s="1" t="s">
        <v>132</v>
      </c>
      <c r="K2640" s="1" t="s">
        <v>134</v>
      </c>
    </row>
    <row r="2641" spans="1:11" x14ac:dyDescent="0.25">
      <c r="A2641" s="1" t="s">
        <v>183</v>
      </c>
      <c r="B2641" s="1">
        <v>185212.4314</v>
      </c>
      <c r="C2641" s="1" t="s">
        <v>177</v>
      </c>
      <c r="D2641" s="1" t="s">
        <v>142</v>
      </c>
      <c r="E2641" s="1" t="s">
        <v>121</v>
      </c>
      <c r="F2641" s="1" t="s">
        <v>45</v>
      </c>
      <c r="G2641" s="1" t="s">
        <v>122</v>
      </c>
      <c r="H2641" s="1" t="s">
        <v>123</v>
      </c>
      <c r="I2641" s="1" t="s">
        <v>124</v>
      </c>
      <c r="J2641" s="1" t="s">
        <v>132</v>
      </c>
      <c r="K2641" s="1" t="s">
        <v>134</v>
      </c>
    </row>
    <row r="2642" spans="1:11" x14ac:dyDescent="0.25">
      <c r="A2642" s="1" t="s">
        <v>181</v>
      </c>
      <c r="B2642" s="1">
        <v>185465.63279999999</v>
      </c>
      <c r="C2642" s="1" t="s">
        <v>157</v>
      </c>
      <c r="D2642" s="1" t="s">
        <v>142</v>
      </c>
      <c r="E2642" s="1" t="s">
        <v>121</v>
      </c>
      <c r="F2642" s="1" t="s">
        <v>45</v>
      </c>
      <c r="G2642" s="1" t="s">
        <v>122</v>
      </c>
      <c r="H2642" s="1" t="s">
        <v>123</v>
      </c>
      <c r="I2642" s="1" t="s">
        <v>124</v>
      </c>
      <c r="J2642" s="1" t="s">
        <v>132</v>
      </c>
      <c r="K2642" s="1" t="s">
        <v>134</v>
      </c>
    </row>
    <row r="2643" spans="1:11" x14ac:dyDescent="0.25">
      <c r="A2643" s="1" t="s">
        <v>183</v>
      </c>
      <c r="B2643" s="1">
        <v>186532.84479999999</v>
      </c>
      <c r="C2643" s="1" t="s">
        <v>146</v>
      </c>
      <c r="D2643" s="1" t="s">
        <v>162</v>
      </c>
      <c r="E2643" s="1" t="s">
        <v>121</v>
      </c>
      <c r="F2643" s="1" t="s">
        <v>47</v>
      </c>
      <c r="G2643" s="1" t="s">
        <v>122</v>
      </c>
      <c r="H2643" s="1" t="s">
        <v>123</v>
      </c>
      <c r="I2643" s="1" t="s">
        <v>124</v>
      </c>
      <c r="J2643" s="1" t="s">
        <v>132</v>
      </c>
      <c r="K2643" s="1" t="s">
        <v>133</v>
      </c>
    </row>
    <row r="2644" spans="1:11" x14ac:dyDescent="0.25">
      <c r="A2644" s="1" t="s">
        <v>193</v>
      </c>
      <c r="B2644" s="1">
        <v>187240.56409999999</v>
      </c>
      <c r="C2644" s="1" t="s">
        <v>149</v>
      </c>
      <c r="D2644" s="1" t="s">
        <v>142</v>
      </c>
      <c r="E2644" s="1" t="s">
        <v>121</v>
      </c>
      <c r="F2644" s="1" t="s">
        <v>45</v>
      </c>
      <c r="G2644" s="1" t="s">
        <v>122</v>
      </c>
      <c r="H2644" s="1" t="s">
        <v>123</v>
      </c>
      <c r="I2644" s="1" t="s">
        <v>124</v>
      </c>
      <c r="J2644" s="1" t="s">
        <v>132</v>
      </c>
      <c r="K2644" s="1" t="s">
        <v>134</v>
      </c>
    </row>
    <row r="2645" spans="1:11" x14ac:dyDescent="0.25">
      <c r="A2645" s="1" t="s">
        <v>187</v>
      </c>
      <c r="B2645" s="1">
        <v>187628.63130000001</v>
      </c>
      <c r="C2645" s="1" t="s">
        <v>130</v>
      </c>
      <c r="D2645" s="1" t="s">
        <v>131</v>
      </c>
      <c r="E2645" s="1" t="s">
        <v>121</v>
      </c>
      <c r="F2645" s="1" t="s">
        <v>52</v>
      </c>
      <c r="G2645" s="1" t="s">
        <v>122</v>
      </c>
      <c r="H2645" s="1" t="s">
        <v>123</v>
      </c>
      <c r="I2645" s="1" t="s">
        <v>124</v>
      </c>
      <c r="J2645" s="1" t="s">
        <v>132</v>
      </c>
      <c r="K2645" s="1" t="s">
        <v>134</v>
      </c>
    </row>
    <row r="2646" spans="1:11" x14ac:dyDescent="0.25">
      <c r="A2646" s="1" t="s">
        <v>187</v>
      </c>
      <c r="B2646" s="1">
        <v>187742.46429999999</v>
      </c>
      <c r="C2646" s="1" t="s">
        <v>164</v>
      </c>
      <c r="D2646" s="1" t="s">
        <v>131</v>
      </c>
      <c r="E2646" s="1" t="s">
        <v>121</v>
      </c>
      <c r="F2646" s="1" t="s">
        <v>52</v>
      </c>
      <c r="G2646" s="1" t="s">
        <v>122</v>
      </c>
      <c r="H2646" s="1" t="s">
        <v>123</v>
      </c>
      <c r="I2646" s="1" t="s">
        <v>124</v>
      </c>
      <c r="J2646" s="1" t="s">
        <v>132</v>
      </c>
      <c r="K2646" s="1" t="s">
        <v>134</v>
      </c>
    </row>
    <row r="2647" spans="1:11" x14ac:dyDescent="0.25">
      <c r="A2647" s="1" t="s">
        <v>188</v>
      </c>
      <c r="B2647" s="1">
        <v>187908.53539999999</v>
      </c>
      <c r="C2647" s="1" t="s">
        <v>155</v>
      </c>
      <c r="D2647" s="1" t="s">
        <v>138</v>
      </c>
      <c r="E2647" s="1" t="s">
        <v>121</v>
      </c>
      <c r="F2647" s="1" t="s">
        <v>87</v>
      </c>
      <c r="G2647" s="1" t="s">
        <v>122</v>
      </c>
      <c r="H2647" s="1" t="s">
        <v>123</v>
      </c>
      <c r="I2647" s="1" t="s">
        <v>124</v>
      </c>
      <c r="J2647" s="1" t="s">
        <v>132</v>
      </c>
      <c r="K2647" s="1" t="s">
        <v>135</v>
      </c>
    </row>
    <row r="2648" spans="1:11" x14ac:dyDescent="0.25">
      <c r="A2648" s="1" t="s">
        <v>188</v>
      </c>
      <c r="B2648" s="1">
        <v>187908.53539999999</v>
      </c>
      <c r="C2648" s="1" t="s">
        <v>164</v>
      </c>
      <c r="D2648" s="1" t="s">
        <v>138</v>
      </c>
      <c r="E2648" s="1" t="s">
        <v>121</v>
      </c>
      <c r="F2648" s="1" t="s">
        <v>87</v>
      </c>
      <c r="G2648" s="1" t="s">
        <v>122</v>
      </c>
      <c r="H2648" s="1" t="s">
        <v>123</v>
      </c>
      <c r="I2648" s="1" t="s">
        <v>124</v>
      </c>
      <c r="J2648" s="1" t="s">
        <v>132</v>
      </c>
      <c r="K2648" s="1" t="s">
        <v>135</v>
      </c>
    </row>
    <row r="2649" spans="1:11" x14ac:dyDescent="0.25">
      <c r="A2649" s="1" t="s">
        <v>188</v>
      </c>
      <c r="B2649" s="1">
        <v>187908.53539999999</v>
      </c>
      <c r="C2649" s="1" t="s">
        <v>130</v>
      </c>
      <c r="D2649" s="1" t="s">
        <v>138</v>
      </c>
      <c r="E2649" s="1" t="s">
        <v>121</v>
      </c>
      <c r="F2649" s="1" t="s">
        <v>87</v>
      </c>
      <c r="G2649" s="1" t="s">
        <v>122</v>
      </c>
      <c r="H2649" s="1" t="s">
        <v>123</v>
      </c>
      <c r="I2649" s="1" t="s">
        <v>124</v>
      </c>
      <c r="J2649" s="1" t="s">
        <v>132</v>
      </c>
      <c r="K2649" s="1" t="s">
        <v>135</v>
      </c>
    </row>
    <row r="2650" spans="1:11" x14ac:dyDescent="0.25">
      <c r="A2650" s="1" t="s">
        <v>187</v>
      </c>
      <c r="B2650" s="1">
        <v>188812.49429999999</v>
      </c>
      <c r="C2650" s="1" t="s">
        <v>136</v>
      </c>
      <c r="D2650" s="1" t="s">
        <v>131</v>
      </c>
      <c r="E2650" s="1" t="s">
        <v>121</v>
      </c>
      <c r="F2650" s="1" t="s">
        <v>52</v>
      </c>
      <c r="G2650" s="1" t="s">
        <v>122</v>
      </c>
      <c r="H2650" s="1" t="s">
        <v>123</v>
      </c>
      <c r="I2650" s="1" t="s">
        <v>124</v>
      </c>
      <c r="J2650" s="1" t="s">
        <v>132</v>
      </c>
      <c r="K2650" s="1" t="s">
        <v>134</v>
      </c>
    </row>
    <row r="2651" spans="1:11" x14ac:dyDescent="0.25">
      <c r="A2651" s="1" t="s">
        <v>187</v>
      </c>
      <c r="B2651" s="1">
        <v>188812.49429999999</v>
      </c>
      <c r="C2651" s="1" t="s">
        <v>165</v>
      </c>
      <c r="D2651" s="1" t="s">
        <v>131</v>
      </c>
      <c r="E2651" s="1" t="s">
        <v>121</v>
      </c>
      <c r="F2651" s="1" t="s">
        <v>52</v>
      </c>
      <c r="G2651" s="1" t="s">
        <v>122</v>
      </c>
      <c r="H2651" s="1" t="s">
        <v>123</v>
      </c>
      <c r="I2651" s="1" t="s">
        <v>124</v>
      </c>
      <c r="J2651" s="1" t="s">
        <v>132</v>
      </c>
      <c r="K2651" s="1" t="s">
        <v>134</v>
      </c>
    </row>
    <row r="2652" spans="1:11" x14ac:dyDescent="0.25">
      <c r="A2652" s="1" t="s">
        <v>188</v>
      </c>
      <c r="B2652" s="1">
        <v>189255.27299999999</v>
      </c>
      <c r="C2652" s="1" t="s">
        <v>136</v>
      </c>
      <c r="D2652" s="1" t="s">
        <v>138</v>
      </c>
      <c r="E2652" s="1" t="s">
        <v>121</v>
      </c>
      <c r="F2652" s="1" t="s">
        <v>87</v>
      </c>
      <c r="G2652" s="1" t="s">
        <v>122</v>
      </c>
      <c r="H2652" s="1" t="s">
        <v>123</v>
      </c>
      <c r="I2652" s="1" t="s">
        <v>124</v>
      </c>
      <c r="J2652" s="1" t="s">
        <v>132</v>
      </c>
      <c r="K2652" s="1" t="s">
        <v>135</v>
      </c>
    </row>
    <row r="2653" spans="1:11" x14ac:dyDescent="0.25">
      <c r="A2653" s="1" t="s">
        <v>188</v>
      </c>
      <c r="B2653" s="1">
        <v>189255.27299999999</v>
      </c>
      <c r="C2653" s="1" t="s">
        <v>165</v>
      </c>
      <c r="D2653" s="1" t="s">
        <v>138</v>
      </c>
      <c r="E2653" s="1" t="s">
        <v>121</v>
      </c>
      <c r="F2653" s="1" t="s">
        <v>87</v>
      </c>
      <c r="G2653" s="1" t="s">
        <v>122</v>
      </c>
      <c r="H2653" s="1" t="s">
        <v>123</v>
      </c>
      <c r="I2653" s="1" t="s">
        <v>124</v>
      </c>
      <c r="J2653" s="1" t="s">
        <v>132</v>
      </c>
      <c r="K2653" s="1" t="s">
        <v>135</v>
      </c>
    </row>
    <row r="2654" spans="1:11" x14ac:dyDescent="0.25">
      <c r="A2654" s="1" t="s">
        <v>183</v>
      </c>
      <c r="B2654" s="1">
        <v>189313.592</v>
      </c>
      <c r="C2654" s="1" t="s">
        <v>155</v>
      </c>
      <c r="D2654" s="1" t="s">
        <v>138</v>
      </c>
      <c r="E2654" s="1" t="s">
        <v>121</v>
      </c>
      <c r="F2654" s="1" t="s">
        <v>87</v>
      </c>
      <c r="G2654" s="1" t="s">
        <v>122</v>
      </c>
      <c r="H2654" s="1" t="s">
        <v>123</v>
      </c>
      <c r="I2654" s="1" t="s">
        <v>124</v>
      </c>
      <c r="J2654" s="1" t="s">
        <v>132</v>
      </c>
      <c r="K2654" s="1" t="s">
        <v>134</v>
      </c>
    </row>
    <row r="2655" spans="1:11" x14ac:dyDescent="0.25">
      <c r="A2655" s="1" t="s">
        <v>183</v>
      </c>
      <c r="B2655" s="1">
        <v>189674.93969999999</v>
      </c>
      <c r="C2655" s="1" t="s">
        <v>146</v>
      </c>
      <c r="D2655" s="1" t="s">
        <v>138</v>
      </c>
      <c r="E2655" s="1" t="s">
        <v>121</v>
      </c>
      <c r="F2655" s="1" t="s">
        <v>87</v>
      </c>
      <c r="G2655" s="1" t="s">
        <v>122</v>
      </c>
      <c r="H2655" s="1" t="s">
        <v>123</v>
      </c>
      <c r="I2655" s="1" t="s">
        <v>124</v>
      </c>
      <c r="J2655" s="1" t="s">
        <v>132</v>
      </c>
      <c r="K2655" s="1" t="s">
        <v>134</v>
      </c>
    </row>
    <row r="2656" spans="1:11" x14ac:dyDescent="0.25">
      <c r="A2656" s="1" t="s">
        <v>118</v>
      </c>
      <c r="B2656" s="1">
        <v>190553</v>
      </c>
      <c r="C2656" s="1" t="s">
        <v>119</v>
      </c>
      <c r="D2656" s="1" t="s">
        <v>131</v>
      </c>
      <c r="E2656" s="1" t="s">
        <v>121</v>
      </c>
      <c r="F2656" s="1" t="s">
        <v>52</v>
      </c>
      <c r="G2656" s="1" t="s">
        <v>122</v>
      </c>
      <c r="H2656" s="1" t="s">
        <v>123</v>
      </c>
      <c r="I2656" s="1" t="s">
        <v>124</v>
      </c>
      <c r="J2656" s="1" t="s">
        <v>132</v>
      </c>
      <c r="K2656" s="1" t="s">
        <v>134</v>
      </c>
    </row>
    <row r="2657" spans="1:11" x14ac:dyDescent="0.25">
      <c r="A2657" s="1" t="s">
        <v>187</v>
      </c>
      <c r="B2657" s="1">
        <v>190684.8192</v>
      </c>
      <c r="C2657" s="1" t="s">
        <v>161</v>
      </c>
      <c r="D2657" s="1" t="s">
        <v>131</v>
      </c>
      <c r="E2657" s="1" t="s">
        <v>121</v>
      </c>
      <c r="F2657" s="1" t="s">
        <v>52</v>
      </c>
      <c r="G2657" s="1" t="s">
        <v>122</v>
      </c>
      <c r="H2657" s="1" t="s">
        <v>123</v>
      </c>
      <c r="I2657" s="1" t="s">
        <v>124</v>
      </c>
      <c r="J2657" s="1" t="s">
        <v>132</v>
      </c>
      <c r="K2657" s="1" t="s">
        <v>134</v>
      </c>
    </row>
    <row r="2658" spans="1:11" x14ac:dyDescent="0.25">
      <c r="A2658" s="1" t="s">
        <v>181</v>
      </c>
      <c r="B2658" s="1">
        <v>190724.98680000001</v>
      </c>
      <c r="C2658" s="1" t="s">
        <v>172</v>
      </c>
      <c r="D2658" s="1" t="s">
        <v>142</v>
      </c>
      <c r="E2658" s="1" t="s">
        <v>121</v>
      </c>
      <c r="F2658" s="1" t="s">
        <v>45</v>
      </c>
      <c r="G2658" s="1" t="s">
        <v>122</v>
      </c>
      <c r="H2658" s="1" t="s">
        <v>123</v>
      </c>
      <c r="I2658" s="1" t="s">
        <v>124</v>
      </c>
      <c r="J2658" s="1" t="s">
        <v>132</v>
      </c>
      <c r="K2658" s="1" t="s">
        <v>134</v>
      </c>
    </row>
    <row r="2659" spans="1:11" x14ac:dyDescent="0.25">
      <c r="A2659" s="1" t="s">
        <v>188</v>
      </c>
      <c r="B2659" s="1">
        <v>191137.394</v>
      </c>
      <c r="C2659" s="1" t="s">
        <v>161</v>
      </c>
      <c r="D2659" s="1" t="s">
        <v>138</v>
      </c>
      <c r="E2659" s="1" t="s">
        <v>121</v>
      </c>
      <c r="F2659" s="1" t="s">
        <v>87</v>
      </c>
      <c r="G2659" s="1" t="s">
        <v>122</v>
      </c>
      <c r="H2659" s="1" t="s">
        <v>123</v>
      </c>
      <c r="I2659" s="1" t="s">
        <v>124</v>
      </c>
      <c r="J2659" s="1" t="s">
        <v>132</v>
      </c>
      <c r="K2659" s="1" t="s">
        <v>135</v>
      </c>
    </row>
    <row r="2660" spans="1:11" x14ac:dyDescent="0.25">
      <c r="A2660" s="1" t="s">
        <v>193</v>
      </c>
      <c r="B2660" s="1">
        <v>191624.68410000001</v>
      </c>
      <c r="C2660" s="1" t="s">
        <v>139</v>
      </c>
      <c r="D2660" s="1" t="s">
        <v>131</v>
      </c>
      <c r="E2660" s="1" t="s">
        <v>121</v>
      </c>
      <c r="F2660" s="1" t="s">
        <v>52</v>
      </c>
      <c r="G2660" s="1" t="s">
        <v>122</v>
      </c>
      <c r="H2660" s="1" t="s">
        <v>123</v>
      </c>
      <c r="I2660" s="1" t="s">
        <v>124</v>
      </c>
      <c r="J2660" s="1" t="s">
        <v>132</v>
      </c>
      <c r="K2660" s="1" t="s">
        <v>133</v>
      </c>
    </row>
    <row r="2661" spans="1:11" x14ac:dyDescent="0.25">
      <c r="A2661" s="1" t="s">
        <v>181</v>
      </c>
      <c r="B2661" s="1">
        <v>191911.46580000001</v>
      </c>
      <c r="C2661" s="1" t="s">
        <v>169</v>
      </c>
      <c r="D2661" s="1" t="s">
        <v>142</v>
      </c>
      <c r="E2661" s="1" t="s">
        <v>121</v>
      </c>
      <c r="F2661" s="1" t="s">
        <v>45</v>
      </c>
      <c r="G2661" s="1" t="s">
        <v>122</v>
      </c>
      <c r="H2661" s="1" t="s">
        <v>123</v>
      </c>
      <c r="I2661" s="1" t="s">
        <v>124</v>
      </c>
      <c r="J2661" s="1" t="s">
        <v>132</v>
      </c>
      <c r="K2661" s="1" t="s">
        <v>134</v>
      </c>
    </row>
    <row r="2662" spans="1:11" x14ac:dyDescent="0.25">
      <c r="A2662" s="1" t="s">
        <v>193</v>
      </c>
      <c r="B2662" s="1">
        <v>192408.9019</v>
      </c>
      <c r="C2662" s="1" t="s">
        <v>155</v>
      </c>
      <c r="D2662" s="1" t="s">
        <v>142</v>
      </c>
      <c r="E2662" s="1" t="s">
        <v>121</v>
      </c>
      <c r="F2662" s="1" t="s">
        <v>45</v>
      </c>
      <c r="G2662" s="1" t="s">
        <v>122</v>
      </c>
      <c r="H2662" s="1" t="s">
        <v>123</v>
      </c>
      <c r="I2662" s="1" t="s">
        <v>124</v>
      </c>
      <c r="J2662" s="1" t="s">
        <v>132</v>
      </c>
      <c r="K2662" s="1" t="s">
        <v>134</v>
      </c>
    </row>
    <row r="2663" spans="1:11" x14ac:dyDescent="0.25">
      <c r="A2663" s="1" t="s">
        <v>183</v>
      </c>
      <c r="B2663" s="1">
        <v>192488.28959999999</v>
      </c>
      <c r="C2663" s="1" t="s">
        <v>168</v>
      </c>
      <c r="D2663" s="1" t="s">
        <v>142</v>
      </c>
      <c r="E2663" s="1" t="s">
        <v>121</v>
      </c>
      <c r="F2663" s="1" t="s">
        <v>45</v>
      </c>
      <c r="G2663" s="1" t="s">
        <v>122</v>
      </c>
      <c r="H2663" s="1" t="s">
        <v>123</v>
      </c>
      <c r="I2663" s="1" t="s">
        <v>124</v>
      </c>
      <c r="J2663" s="1" t="s">
        <v>132</v>
      </c>
      <c r="K2663" s="1" t="s">
        <v>134</v>
      </c>
    </row>
    <row r="2664" spans="1:11" x14ac:dyDescent="0.25">
      <c r="A2664" s="1" t="s">
        <v>183</v>
      </c>
      <c r="B2664" s="1">
        <v>192548.06140000001</v>
      </c>
      <c r="C2664" s="1" t="s">
        <v>130</v>
      </c>
      <c r="D2664" s="1" t="s">
        <v>162</v>
      </c>
      <c r="E2664" s="1" t="s">
        <v>121</v>
      </c>
      <c r="F2664" s="1" t="s">
        <v>47</v>
      </c>
      <c r="G2664" s="1" t="s">
        <v>122</v>
      </c>
      <c r="H2664" s="1" t="s">
        <v>123</v>
      </c>
      <c r="I2664" s="1" t="s">
        <v>124</v>
      </c>
      <c r="J2664" s="1" t="s">
        <v>132</v>
      </c>
      <c r="K2664" s="1" t="s">
        <v>133</v>
      </c>
    </row>
    <row r="2665" spans="1:11" x14ac:dyDescent="0.25">
      <c r="A2665" s="1" t="s">
        <v>183</v>
      </c>
      <c r="B2665" s="1">
        <v>192548.06140000001</v>
      </c>
      <c r="C2665" s="1" t="s">
        <v>155</v>
      </c>
      <c r="D2665" s="1" t="s">
        <v>162</v>
      </c>
      <c r="E2665" s="1" t="s">
        <v>121</v>
      </c>
      <c r="F2665" s="1" t="s">
        <v>47</v>
      </c>
      <c r="G2665" s="1" t="s">
        <v>122</v>
      </c>
      <c r="H2665" s="1" t="s">
        <v>123</v>
      </c>
      <c r="I2665" s="1" t="s">
        <v>124</v>
      </c>
      <c r="J2665" s="1" t="s">
        <v>132</v>
      </c>
      <c r="K2665" s="1" t="s">
        <v>133</v>
      </c>
    </row>
    <row r="2666" spans="1:11" x14ac:dyDescent="0.25">
      <c r="A2666" s="1" t="s">
        <v>181</v>
      </c>
      <c r="B2666" s="1">
        <v>192703.45550000001</v>
      </c>
      <c r="C2666" s="1" t="s">
        <v>154</v>
      </c>
      <c r="D2666" s="1" t="s">
        <v>142</v>
      </c>
      <c r="E2666" s="1" t="s">
        <v>121</v>
      </c>
      <c r="F2666" s="1" t="s">
        <v>45</v>
      </c>
      <c r="G2666" s="1" t="s">
        <v>122</v>
      </c>
      <c r="H2666" s="1" t="s">
        <v>123</v>
      </c>
      <c r="I2666" s="1" t="s">
        <v>124</v>
      </c>
      <c r="J2666" s="1" t="s">
        <v>132</v>
      </c>
      <c r="K2666" s="1" t="s">
        <v>134</v>
      </c>
    </row>
    <row r="2667" spans="1:11" x14ac:dyDescent="0.25">
      <c r="A2667" s="1" t="s">
        <v>193</v>
      </c>
      <c r="B2667" s="1">
        <v>192953.45240000001</v>
      </c>
      <c r="C2667" s="1" t="s">
        <v>145</v>
      </c>
      <c r="D2667" s="1" t="s">
        <v>162</v>
      </c>
      <c r="E2667" s="1" t="s">
        <v>121</v>
      </c>
      <c r="F2667" s="1" t="s">
        <v>47</v>
      </c>
      <c r="G2667" s="1" t="s">
        <v>122</v>
      </c>
      <c r="H2667" s="1" t="s">
        <v>123</v>
      </c>
      <c r="I2667" s="1" t="s">
        <v>124</v>
      </c>
      <c r="J2667" s="1" t="s">
        <v>132</v>
      </c>
      <c r="K2667" s="1" t="s">
        <v>133</v>
      </c>
    </row>
    <row r="2668" spans="1:11" x14ac:dyDescent="0.25">
      <c r="A2668" s="1" t="s">
        <v>183</v>
      </c>
      <c r="B2668" s="1">
        <v>193065.63089999999</v>
      </c>
      <c r="C2668" s="1" t="s">
        <v>165</v>
      </c>
      <c r="D2668" s="1" t="s">
        <v>162</v>
      </c>
      <c r="E2668" s="1" t="s">
        <v>121</v>
      </c>
      <c r="F2668" s="1" t="s">
        <v>47</v>
      </c>
      <c r="G2668" s="1" t="s">
        <v>122</v>
      </c>
      <c r="H2668" s="1" t="s">
        <v>123</v>
      </c>
      <c r="I2668" s="1" t="s">
        <v>124</v>
      </c>
      <c r="J2668" s="1" t="s">
        <v>132</v>
      </c>
      <c r="K2668" s="1" t="s">
        <v>133</v>
      </c>
    </row>
    <row r="2669" spans="1:11" x14ac:dyDescent="0.25">
      <c r="A2669" s="1" t="s">
        <v>184</v>
      </c>
      <c r="B2669" s="1">
        <v>194203.185</v>
      </c>
      <c r="C2669" s="1" t="s">
        <v>171</v>
      </c>
      <c r="D2669" s="1" t="s">
        <v>138</v>
      </c>
      <c r="E2669" s="1" t="s">
        <v>121</v>
      </c>
      <c r="F2669" s="1" t="s">
        <v>87</v>
      </c>
      <c r="G2669" s="1" t="s">
        <v>122</v>
      </c>
      <c r="H2669" s="1" t="s">
        <v>123</v>
      </c>
      <c r="I2669" s="1" t="s">
        <v>124</v>
      </c>
      <c r="J2669" s="1" t="s">
        <v>132</v>
      </c>
      <c r="K2669" s="1" t="s">
        <v>135</v>
      </c>
    </row>
    <row r="2670" spans="1:11" x14ac:dyDescent="0.25">
      <c r="A2670" s="1" t="s">
        <v>184</v>
      </c>
      <c r="B2670" s="1">
        <v>194203.185</v>
      </c>
      <c r="C2670" s="1" t="s">
        <v>158</v>
      </c>
      <c r="D2670" s="1" t="s">
        <v>138</v>
      </c>
      <c r="E2670" s="1" t="s">
        <v>121</v>
      </c>
      <c r="F2670" s="1" t="s">
        <v>87</v>
      </c>
      <c r="G2670" s="1" t="s">
        <v>122</v>
      </c>
      <c r="H2670" s="1" t="s">
        <v>123</v>
      </c>
      <c r="I2670" s="1" t="s">
        <v>124</v>
      </c>
      <c r="J2670" s="1" t="s">
        <v>132</v>
      </c>
      <c r="K2670" s="1" t="s">
        <v>135</v>
      </c>
    </row>
    <row r="2671" spans="1:11" x14ac:dyDescent="0.25">
      <c r="A2671" s="1" t="s">
        <v>183</v>
      </c>
      <c r="B2671" s="1">
        <v>194208.08730000001</v>
      </c>
      <c r="C2671" s="1" t="s">
        <v>128</v>
      </c>
      <c r="D2671" s="1" t="s">
        <v>142</v>
      </c>
      <c r="E2671" s="1" t="s">
        <v>121</v>
      </c>
      <c r="F2671" s="1" t="s">
        <v>45</v>
      </c>
      <c r="G2671" s="1" t="s">
        <v>122</v>
      </c>
      <c r="H2671" s="1" t="s">
        <v>123</v>
      </c>
      <c r="I2671" s="1" t="s">
        <v>124</v>
      </c>
      <c r="J2671" s="1" t="s">
        <v>132</v>
      </c>
      <c r="K2671" s="1" t="s">
        <v>134</v>
      </c>
    </row>
    <row r="2672" spans="1:11" x14ac:dyDescent="0.25">
      <c r="A2672" s="1" t="s">
        <v>183</v>
      </c>
      <c r="B2672" s="1">
        <v>194243.40700000001</v>
      </c>
      <c r="C2672" s="1" t="s">
        <v>164</v>
      </c>
      <c r="D2672" s="1" t="s">
        <v>138</v>
      </c>
      <c r="E2672" s="1" t="s">
        <v>121</v>
      </c>
      <c r="F2672" s="1" t="s">
        <v>87</v>
      </c>
      <c r="G2672" s="1" t="s">
        <v>122</v>
      </c>
      <c r="H2672" s="1" t="s">
        <v>123</v>
      </c>
      <c r="I2672" s="1" t="s">
        <v>124</v>
      </c>
      <c r="J2672" s="1" t="s">
        <v>132</v>
      </c>
      <c r="K2672" s="1" t="s">
        <v>134</v>
      </c>
    </row>
    <row r="2673" spans="1:11" x14ac:dyDescent="0.25">
      <c r="A2673" s="1" t="s">
        <v>183</v>
      </c>
      <c r="B2673" s="1">
        <v>194243.40700000001</v>
      </c>
      <c r="C2673" s="1" t="s">
        <v>130</v>
      </c>
      <c r="D2673" s="1" t="s">
        <v>138</v>
      </c>
      <c r="E2673" s="1" t="s">
        <v>121</v>
      </c>
      <c r="F2673" s="1" t="s">
        <v>87</v>
      </c>
      <c r="G2673" s="1" t="s">
        <v>122</v>
      </c>
      <c r="H2673" s="1" t="s">
        <v>123</v>
      </c>
      <c r="I2673" s="1" t="s">
        <v>124</v>
      </c>
      <c r="J2673" s="1" t="s">
        <v>132</v>
      </c>
      <c r="K2673" s="1" t="s">
        <v>134</v>
      </c>
    </row>
    <row r="2674" spans="1:11" x14ac:dyDescent="0.25">
      <c r="A2674" s="1" t="s">
        <v>188</v>
      </c>
      <c r="B2674" s="1">
        <v>194814.90239999999</v>
      </c>
      <c r="C2674" s="1" t="s">
        <v>139</v>
      </c>
      <c r="D2674" s="1" t="s">
        <v>131</v>
      </c>
      <c r="E2674" s="1" t="s">
        <v>121</v>
      </c>
      <c r="F2674" s="1" t="s">
        <v>52</v>
      </c>
      <c r="G2674" s="1" t="s">
        <v>122</v>
      </c>
      <c r="H2674" s="1" t="s">
        <v>123</v>
      </c>
      <c r="I2674" s="1" t="s">
        <v>124</v>
      </c>
      <c r="J2674" s="1" t="s">
        <v>132</v>
      </c>
      <c r="K2674" s="1" t="s">
        <v>134</v>
      </c>
    </row>
    <row r="2675" spans="1:11" x14ac:dyDescent="0.25">
      <c r="A2675" s="1" t="s">
        <v>118</v>
      </c>
      <c r="B2675" s="1">
        <v>195386</v>
      </c>
      <c r="C2675" s="1" t="s">
        <v>157</v>
      </c>
      <c r="D2675" s="1" t="s">
        <v>131</v>
      </c>
      <c r="E2675" s="1" t="s">
        <v>121</v>
      </c>
      <c r="F2675" s="1" t="s">
        <v>52</v>
      </c>
      <c r="G2675" s="1" t="s">
        <v>122</v>
      </c>
      <c r="H2675" s="1" t="s">
        <v>123</v>
      </c>
      <c r="I2675" s="1" t="s">
        <v>124</v>
      </c>
      <c r="J2675" s="1" t="s">
        <v>132</v>
      </c>
      <c r="K2675" s="1" t="s">
        <v>134</v>
      </c>
    </row>
    <row r="2676" spans="1:11" x14ac:dyDescent="0.25">
      <c r="A2676" s="1" t="s">
        <v>193</v>
      </c>
      <c r="B2676" s="1">
        <v>195594.68489999999</v>
      </c>
      <c r="C2676" s="1" t="s">
        <v>143</v>
      </c>
      <c r="D2676" s="1" t="s">
        <v>138</v>
      </c>
      <c r="E2676" s="1" t="s">
        <v>121</v>
      </c>
      <c r="F2676" s="1" t="s">
        <v>87</v>
      </c>
      <c r="G2676" s="1" t="s">
        <v>122</v>
      </c>
      <c r="H2676" s="1" t="s">
        <v>123</v>
      </c>
      <c r="I2676" s="1" t="s">
        <v>124</v>
      </c>
      <c r="J2676" s="1" t="s">
        <v>132</v>
      </c>
      <c r="K2676" s="1" t="s">
        <v>134</v>
      </c>
    </row>
    <row r="2677" spans="1:11" x14ac:dyDescent="0.25">
      <c r="A2677" s="1" t="s">
        <v>183</v>
      </c>
      <c r="B2677" s="1">
        <v>195635.81830000001</v>
      </c>
      <c r="C2677" s="1" t="s">
        <v>136</v>
      </c>
      <c r="D2677" s="1" t="s">
        <v>138</v>
      </c>
      <c r="E2677" s="1" t="s">
        <v>121</v>
      </c>
      <c r="F2677" s="1" t="s">
        <v>87</v>
      </c>
      <c r="G2677" s="1" t="s">
        <v>122</v>
      </c>
      <c r="H2677" s="1" t="s">
        <v>123</v>
      </c>
      <c r="I2677" s="1" t="s">
        <v>124</v>
      </c>
      <c r="J2677" s="1" t="s">
        <v>132</v>
      </c>
      <c r="K2677" s="1" t="s">
        <v>134</v>
      </c>
    </row>
    <row r="2678" spans="1:11" x14ac:dyDescent="0.25">
      <c r="A2678" s="1" t="s">
        <v>183</v>
      </c>
      <c r="B2678" s="1">
        <v>195635.81830000001</v>
      </c>
      <c r="C2678" s="1" t="s">
        <v>165</v>
      </c>
      <c r="D2678" s="1" t="s">
        <v>138</v>
      </c>
      <c r="E2678" s="1" t="s">
        <v>121</v>
      </c>
      <c r="F2678" s="1" t="s">
        <v>87</v>
      </c>
      <c r="G2678" s="1" t="s">
        <v>122</v>
      </c>
      <c r="H2678" s="1" t="s">
        <v>123</v>
      </c>
      <c r="I2678" s="1" t="s">
        <v>124</v>
      </c>
      <c r="J2678" s="1" t="s">
        <v>132</v>
      </c>
      <c r="K2678" s="1" t="s">
        <v>134</v>
      </c>
    </row>
    <row r="2679" spans="1:11" x14ac:dyDescent="0.25">
      <c r="A2679" s="1" t="s">
        <v>193</v>
      </c>
      <c r="B2679" s="1">
        <v>195809.8965</v>
      </c>
      <c r="C2679" s="1" t="s">
        <v>156</v>
      </c>
      <c r="D2679" s="1" t="s">
        <v>138</v>
      </c>
      <c r="E2679" s="1" t="s">
        <v>121</v>
      </c>
      <c r="F2679" s="1" t="s">
        <v>87</v>
      </c>
      <c r="G2679" s="1" t="s">
        <v>122</v>
      </c>
      <c r="H2679" s="1" t="s">
        <v>123</v>
      </c>
      <c r="I2679" s="1" t="s">
        <v>124</v>
      </c>
      <c r="J2679" s="1" t="s">
        <v>132</v>
      </c>
      <c r="K2679" s="1" t="s">
        <v>134</v>
      </c>
    </row>
    <row r="2680" spans="1:11" x14ac:dyDescent="0.25">
      <c r="A2680" s="1" t="s">
        <v>193</v>
      </c>
      <c r="B2680" s="1">
        <v>195809.8965</v>
      </c>
      <c r="C2680" s="1" t="s">
        <v>144</v>
      </c>
      <c r="D2680" s="1" t="s">
        <v>138</v>
      </c>
      <c r="E2680" s="1" t="s">
        <v>121</v>
      </c>
      <c r="F2680" s="1" t="s">
        <v>87</v>
      </c>
      <c r="G2680" s="1" t="s">
        <v>122</v>
      </c>
      <c r="H2680" s="1" t="s">
        <v>123</v>
      </c>
      <c r="I2680" s="1" t="s">
        <v>124</v>
      </c>
      <c r="J2680" s="1" t="s">
        <v>132</v>
      </c>
      <c r="K2680" s="1" t="s">
        <v>134</v>
      </c>
    </row>
    <row r="2681" spans="1:11" x14ac:dyDescent="0.25">
      <c r="A2681" s="1" t="s">
        <v>193</v>
      </c>
      <c r="B2681" s="1">
        <v>195809.8965</v>
      </c>
      <c r="C2681" s="1" t="s">
        <v>140</v>
      </c>
      <c r="D2681" s="1" t="s">
        <v>138</v>
      </c>
      <c r="E2681" s="1" t="s">
        <v>121</v>
      </c>
      <c r="F2681" s="1" t="s">
        <v>87</v>
      </c>
      <c r="G2681" s="1" t="s">
        <v>122</v>
      </c>
      <c r="H2681" s="1" t="s">
        <v>123</v>
      </c>
      <c r="I2681" s="1" t="s">
        <v>124</v>
      </c>
      <c r="J2681" s="1" t="s">
        <v>132</v>
      </c>
      <c r="K2681" s="1" t="s">
        <v>134</v>
      </c>
    </row>
    <row r="2682" spans="1:11" x14ac:dyDescent="0.25">
      <c r="A2682" s="1" t="s">
        <v>193</v>
      </c>
      <c r="B2682" s="1">
        <v>195941.95809999999</v>
      </c>
      <c r="C2682" s="1" t="s">
        <v>176</v>
      </c>
      <c r="D2682" s="1" t="s">
        <v>142</v>
      </c>
      <c r="E2682" s="1" t="s">
        <v>121</v>
      </c>
      <c r="F2682" s="1" t="s">
        <v>45</v>
      </c>
      <c r="G2682" s="1" t="s">
        <v>122</v>
      </c>
      <c r="H2682" s="1" t="s">
        <v>123</v>
      </c>
      <c r="I2682" s="1" t="s">
        <v>124</v>
      </c>
      <c r="J2682" s="1" t="s">
        <v>132</v>
      </c>
      <c r="K2682" s="1" t="s">
        <v>134</v>
      </c>
    </row>
    <row r="2683" spans="1:11" x14ac:dyDescent="0.25">
      <c r="A2683" s="1" t="s">
        <v>184</v>
      </c>
      <c r="B2683" s="1">
        <v>196089.88080000001</v>
      </c>
      <c r="C2683" s="1" t="s">
        <v>147</v>
      </c>
      <c r="D2683" s="1" t="s">
        <v>138</v>
      </c>
      <c r="E2683" s="1" t="s">
        <v>121</v>
      </c>
      <c r="F2683" s="1" t="s">
        <v>87</v>
      </c>
      <c r="G2683" s="1" t="s">
        <v>122</v>
      </c>
      <c r="H2683" s="1" t="s">
        <v>123</v>
      </c>
      <c r="I2683" s="1" t="s">
        <v>124</v>
      </c>
      <c r="J2683" s="1" t="s">
        <v>132</v>
      </c>
      <c r="K2683" s="1" t="s">
        <v>134</v>
      </c>
    </row>
    <row r="2684" spans="1:11" x14ac:dyDescent="0.25">
      <c r="A2684" s="1" t="s">
        <v>193</v>
      </c>
      <c r="B2684" s="1">
        <v>196237.0588</v>
      </c>
      <c r="C2684" s="1" t="s">
        <v>158</v>
      </c>
      <c r="D2684" s="1" t="s">
        <v>142</v>
      </c>
      <c r="E2684" s="1" t="s">
        <v>121</v>
      </c>
      <c r="F2684" s="1" t="s">
        <v>45</v>
      </c>
      <c r="G2684" s="1" t="s">
        <v>122</v>
      </c>
      <c r="H2684" s="1" t="s">
        <v>123</v>
      </c>
      <c r="I2684" s="1" t="s">
        <v>124</v>
      </c>
      <c r="J2684" s="1" t="s">
        <v>132</v>
      </c>
      <c r="K2684" s="1" t="s">
        <v>134</v>
      </c>
    </row>
    <row r="2685" spans="1:11" x14ac:dyDescent="0.25">
      <c r="A2685" s="1" t="s">
        <v>193</v>
      </c>
      <c r="B2685" s="1">
        <v>196237.0588</v>
      </c>
      <c r="C2685" s="1" t="s">
        <v>145</v>
      </c>
      <c r="D2685" s="1" t="s">
        <v>138</v>
      </c>
      <c r="E2685" s="1" t="s">
        <v>121</v>
      </c>
      <c r="F2685" s="1" t="s">
        <v>87</v>
      </c>
      <c r="G2685" s="1" t="s">
        <v>122</v>
      </c>
      <c r="H2685" s="1" t="s">
        <v>123</v>
      </c>
      <c r="I2685" s="1" t="s">
        <v>124</v>
      </c>
      <c r="J2685" s="1" t="s">
        <v>132</v>
      </c>
      <c r="K2685" s="1" t="s">
        <v>134</v>
      </c>
    </row>
    <row r="2686" spans="1:11" x14ac:dyDescent="0.25">
      <c r="A2686" s="1" t="s">
        <v>193</v>
      </c>
      <c r="B2686" s="1">
        <v>196237.0588</v>
      </c>
      <c r="C2686" s="1" t="s">
        <v>119</v>
      </c>
      <c r="D2686" s="1" t="s">
        <v>142</v>
      </c>
      <c r="E2686" s="1" t="s">
        <v>121</v>
      </c>
      <c r="F2686" s="1" t="s">
        <v>45</v>
      </c>
      <c r="G2686" s="1" t="s">
        <v>122</v>
      </c>
      <c r="H2686" s="1" t="s">
        <v>123</v>
      </c>
      <c r="I2686" s="1" t="s">
        <v>124</v>
      </c>
      <c r="J2686" s="1" t="s">
        <v>132</v>
      </c>
      <c r="K2686" s="1" t="s">
        <v>134</v>
      </c>
    </row>
    <row r="2687" spans="1:11" x14ac:dyDescent="0.25">
      <c r="A2687" s="1" t="s">
        <v>183</v>
      </c>
      <c r="B2687" s="1">
        <v>196707.63529999999</v>
      </c>
      <c r="C2687" s="1" t="s">
        <v>141</v>
      </c>
      <c r="D2687" s="1" t="s">
        <v>142</v>
      </c>
      <c r="E2687" s="1" t="s">
        <v>121</v>
      </c>
      <c r="F2687" s="1" t="s">
        <v>45</v>
      </c>
      <c r="G2687" s="1" t="s">
        <v>122</v>
      </c>
      <c r="H2687" s="1" t="s">
        <v>123</v>
      </c>
      <c r="I2687" s="1" t="s">
        <v>124</v>
      </c>
      <c r="J2687" s="1" t="s">
        <v>132</v>
      </c>
      <c r="K2687" s="1" t="s">
        <v>134</v>
      </c>
    </row>
    <row r="2688" spans="1:11" x14ac:dyDescent="0.25">
      <c r="A2688" s="1" t="s">
        <v>181</v>
      </c>
      <c r="B2688" s="1">
        <v>196947.9786</v>
      </c>
      <c r="C2688" s="1" t="s">
        <v>165</v>
      </c>
      <c r="D2688" s="1" t="s">
        <v>142</v>
      </c>
      <c r="E2688" s="1" t="s">
        <v>121</v>
      </c>
      <c r="F2688" s="1" t="s">
        <v>45</v>
      </c>
      <c r="G2688" s="1" t="s">
        <v>122</v>
      </c>
      <c r="H2688" s="1" t="s">
        <v>123</v>
      </c>
      <c r="I2688" s="1" t="s">
        <v>124</v>
      </c>
      <c r="J2688" s="1" t="s">
        <v>132</v>
      </c>
      <c r="K2688" s="1" t="s">
        <v>134</v>
      </c>
    </row>
    <row r="2689" spans="1:11" x14ac:dyDescent="0.25">
      <c r="A2689" s="1" t="s">
        <v>181</v>
      </c>
      <c r="B2689" s="1">
        <v>197054.88219999999</v>
      </c>
      <c r="C2689" s="1" t="s">
        <v>180</v>
      </c>
      <c r="D2689" s="1" t="s">
        <v>142</v>
      </c>
      <c r="E2689" s="1" t="s">
        <v>121</v>
      </c>
      <c r="F2689" s="1" t="s">
        <v>45</v>
      </c>
      <c r="G2689" s="1" t="s">
        <v>122</v>
      </c>
      <c r="H2689" s="1" t="s">
        <v>123</v>
      </c>
      <c r="I2689" s="1" t="s">
        <v>124</v>
      </c>
      <c r="J2689" s="1" t="s">
        <v>132</v>
      </c>
      <c r="K2689" s="1" t="s">
        <v>134</v>
      </c>
    </row>
    <row r="2690" spans="1:11" x14ac:dyDescent="0.25">
      <c r="A2690" s="1" t="s">
        <v>181</v>
      </c>
      <c r="B2690" s="1">
        <v>197054.88219999999</v>
      </c>
      <c r="C2690" s="1" t="s">
        <v>136</v>
      </c>
      <c r="D2690" s="1" t="s">
        <v>142</v>
      </c>
      <c r="E2690" s="1" t="s">
        <v>121</v>
      </c>
      <c r="F2690" s="1" t="s">
        <v>45</v>
      </c>
      <c r="G2690" s="1" t="s">
        <v>122</v>
      </c>
      <c r="H2690" s="1" t="s">
        <v>123</v>
      </c>
      <c r="I2690" s="1" t="s">
        <v>124</v>
      </c>
      <c r="J2690" s="1" t="s">
        <v>132</v>
      </c>
      <c r="K2690" s="1" t="s">
        <v>134</v>
      </c>
    </row>
    <row r="2691" spans="1:11" x14ac:dyDescent="0.25">
      <c r="A2691" s="1" t="s">
        <v>188</v>
      </c>
      <c r="B2691" s="1">
        <v>197061.30489999999</v>
      </c>
      <c r="C2691" s="1" t="s">
        <v>173</v>
      </c>
      <c r="D2691" s="1" t="s">
        <v>138</v>
      </c>
      <c r="E2691" s="1" t="s">
        <v>121</v>
      </c>
      <c r="F2691" s="1" t="s">
        <v>87</v>
      </c>
      <c r="G2691" s="1" t="s">
        <v>122</v>
      </c>
      <c r="H2691" s="1" t="s">
        <v>123</v>
      </c>
      <c r="I2691" s="1" t="s">
        <v>124</v>
      </c>
      <c r="J2691" s="1" t="s">
        <v>132</v>
      </c>
      <c r="K2691" s="1" t="s">
        <v>135</v>
      </c>
    </row>
    <row r="2692" spans="1:11" x14ac:dyDescent="0.25">
      <c r="A2692" s="1" t="s">
        <v>183</v>
      </c>
      <c r="B2692" s="1">
        <v>197581.11869999999</v>
      </c>
      <c r="C2692" s="1" t="s">
        <v>161</v>
      </c>
      <c r="D2692" s="1" t="s">
        <v>138</v>
      </c>
      <c r="E2692" s="1" t="s">
        <v>121</v>
      </c>
      <c r="F2692" s="1" t="s">
        <v>87</v>
      </c>
      <c r="G2692" s="1" t="s">
        <v>122</v>
      </c>
      <c r="H2692" s="1" t="s">
        <v>123</v>
      </c>
      <c r="I2692" s="1" t="s">
        <v>124</v>
      </c>
      <c r="J2692" s="1" t="s">
        <v>132</v>
      </c>
      <c r="K2692" s="1" t="s">
        <v>134</v>
      </c>
    </row>
    <row r="2693" spans="1:11" x14ac:dyDescent="0.25">
      <c r="A2693" s="1" t="s">
        <v>181</v>
      </c>
      <c r="B2693" s="1">
        <v>198587.6684</v>
      </c>
      <c r="C2693" s="1" t="s">
        <v>153</v>
      </c>
      <c r="D2693" s="1" t="s">
        <v>142</v>
      </c>
      <c r="E2693" s="1" t="s">
        <v>121</v>
      </c>
      <c r="F2693" s="1" t="s">
        <v>45</v>
      </c>
      <c r="G2693" s="1" t="s">
        <v>122</v>
      </c>
      <c r="H2693" s="1" t="s">
        <v>123</v>
      </c>
      <c r="I2693" s="1" t="s">
        <v>124</v>
      </c>
      <c r="J2693" s="1" t="s">
        <v>132</v>
      </c>
      <c r="K2693" s="1" t="s">
        <v>134</v>
      </c>
    </row>
    <row r="2694" spans="1:11" x14ac:dyDescent="0.25">
      <c r="A2694" s="1" t="s">
        <v>184</v>
      </c>
      <c r="B2694" s="1">
        <v>198672.2298</v>
      </c>
      <c r="C2694" s="1" t="s">
        <v>157</v>
      </c>
      <c r="D2694" s="1" t="s">
        <v>138</v>
      </c>
      <c r="E2694" s="1" t="s">
        <v>121</v>
      </c>
      <c r="F2694" s="1" t="s">
        <v>87</v>
      </c>
      <c r="G2694" s="1" t="s">
        <v>122</v>
      </c>
      <c r="H2694" s="1" t="s">
        <v>123</v>
      </c>
      <c r="I2694" s="1" t="s">
        <v>124</v>
      </c>
      <c r="J2694" s="1" t="s">
        <v>132</v>
      </c>
      <c r="K2694" s="1" t="s">
        <v>135</v>
      </c>
    </row>
    <row r="2695" spans="1:11" x14ac:dyDescent="0.25">
      <c r="A2695" s="1" t="s">
        <v>181</v>
      </c>
      <c r="B2695" s="1">
        <v>199744.0337</v>
      </c>
      <c r="C2695" s="1" t="s">
        <v>171</v>
      </c>
      <c r="D2695" s="1" t="s">
        <v>138</v>
      </c>
      <c r="E2695" s="1" t="s">
        <v>121</v>
      </c>
      <c r="F2695" s="1" t="s">
        <v>87</v>
      </c>
      <c r="G2695" s="1" t="s">
        <v>122</v>
      </c>
      <c r="H2695" s="1" t="s">
        <v>123</v>
      </c>
      <c r="I2695" s="1" t="s">
        <v>124</v>
      </c>
      <c r="J2695" s="1" t="s">
        <v>132</v>
      </c>
      <c r="K2695" s="1" t="s">
        <v>134</v>
      </c>
    </row>
    <row r="2696" spans="1:11" x14ac:dyDescent="0.25">
      <c r="A2696" s="1" t="s">
        <v>181</v>
      </c>
      <c r="B2696" s="1">
        <v>199744.0337</v>
      </c>
      <c r="C2696" s="1" t="s">
        <v>158</v>
      </c>
      <c r="D2696" s="1" t="s">
        <v>138</v>
      </c>
      <c r="E2696" s="1" t="s">
        <v>121</v>
      </c>
      <c r="F2696" s="1" t="s">
        <v>87</v>
      </c>
      <c r="G2696" s="1" t="s">
        <v>122</v>
      </c>
      <c r="H2696" s="1" t="s">
        <v>123</v>
      </c>
      <c r="I2696" s="1" t="s">
        <v>124</v>
      </c>
      <c r="J2696" s="1" t="s">
        <v>132</v>
      </c>
      <c r="K2696" s="1" t="s">
        <v>134</v>
      </c>
    </row>
    <row r="2697" spans="1:11" x14ac:dyDescent="0.25">
      <c r="A2697" s="1" t="s">
        <v>118</v>
      </c>
      <c r="B2697" s="1">
        <v>199947</v>
      </c>
      <c r="C2697" s="1" t="s">
        <v>143</v>
      </c>
      <c r="D2697" s="1" t="s">
        <v>138</v>
      </c>
      <c r="E2697" s="1" t="s">
        <v>121</v>
      </c>
      <c r="F2697" s="1" t="s">
        <v>87</v>
      </c>
      <c r="G2697" s="1" t="s">
        <v>122</v>
      </c>
      <c r="H2697" s="1" t="s">
        <v>123</v>
      </c>
      <c r="I2697" s="1" t="s">
        <v>124</v>
      </c>
      <c r="J2697" s="1" t="s">
        <v>132</v>
      </c>
      <c r="K2697" s="1" t="s">
        <v>135</v>
      </c>
    </row>
    <row r="2698" spans="1:11" x14ac:dyDescent="0.25">
      <c r="A2698" s="1" t="s">
        <v>118</v>
      </c>
      <c r="B2698" s="1">
        <v>200167</v>
      </c>
      <c r="C2698" s="1" t="s">
        <v>156</v>
      </c>
      <c r="D2698" s="1" t="s">
        <v>138</v>
      </c>
      <c r="E2698" s="1" t="s">
        <v>121</v>
      </c>
      <c r="F2698" s="1" t="s">
        <v>87</v>
      </c>
      <c r="G2698" s="1" t="s">
        <v>122</v>
      </c>
      <c r="H2698" s="1" t="s">
        <v>123</v>
      </c>
      <c r="I2698" s="1" t="s">
        <v>124</v>
      </c>
      <c r="J2698" s="1" t="s">
        <v>132</v>
      </c>
      <c r="K2698" s="1" t="s">
        <v>135</v>
      </c>
    </row>
    <row r="2699" spans="1:11" x14ac:dyDescent="0.25">
      <c r="A2699" s="1" t="s">
        <v>118</v>
      </c>
      <c r="B2699" s="1">
        <v>200167</v>
      </c>
      <c r="C2699" s="1" t="s">
        <v>144</v>
      </c>
      <c r="D2699" s="1" t="s">
        <v>138</v>
      </c>
      <c r="E2699" s="1" t="s">
        <v>121</v>
      </c>
      <c r="F2699" s="1" t="s">
        <v>87</v>
      </c>
      <c r="G2699" s="1" t="s">
        <v>122</v>
      </c>
      <c r="H2699" s="1" t="s">
        <v>123</v>
      </c>
      <c r="I2699" s="1" t="s">
        <v>124</v>
      </c>
      <c r="J2699" s="1" t="s">
        <v>132</v>
      </c>
      <c r="K2699" s="1" t="s">
        <v>135</v>
      </c>
    </row>
    <row r="2700" spans="1:11" x14ac:dyDescent="0.25">
      <c r="A2700" s="1" t="s">
        <v>118</v>
      </c>
      <c r="B2700" s="1">
        <v>200167</v>
      </c>
      <c r="C2700" s="1" t="s">
        <v>140</v>
      </c>
      <c r="D2700" s="1" t="s">
        <v>138</v>
      </c>
      <c r="E2700" s="1" t="s">
        <v>121</v>
      </c>
      <c r="F2700" s="1" t="s">
        <v>87</v>
      </c>
      <c r="G2700" s="1" t="s">
        <v>122</v>
      </c>
      <c r="H2700" s="1" t="s">
        <v>123</v>
      </c>
      <c r="I2700" s="1" t="s">
        <v>124</v>
      </c>
      <c r="J2700" s="1" t="s">
        <v>132</v>
      </c>
      <c r="K2700" s="1" t="s">
        <v>135</v>
      </c>
    </row>
    <row r="2701" spans="1:11" x14ac:dyDescent="0.25">
      <c r="A2701" s="1" t="s">
        <v>118</v>
      </c>
      <c r="B2701" s="1">
        <v>200516</v>
      </c>
      <c r="C2701" s="1" t="s">
        <v>146</v>
      </c>
      <c r="D2701" s="1" t="s">
        <v>131</v>
      </c>
      <c r="E2701" s="1" t="s">
        <v>121</v>
      </c>
      <c r="F2701" s="1" t="s">
        <v>52</v>
      </c>
      <c r="G2701" s="1" t="s">
        <v>122</v>
      </c>
      <c r="H2701" s="1" t="s">
        <v>123</v>
      </c>
      <c r="I2701" s="1" t="s">
        <v>124</v>
      </c>
      <c r="J2701" s="1" t="s">
        <v>132</v>
      </c>
      <c r="K2701" s="1" t="s">
        <v>134</v>
      </c>
    </row>
    <row r="2702" spans="1:11" x14ac:dyDescent="0.25">
      <c r="A2702" s="1" t="s">
        <v>118</v>
      </c>
      <c r="B2702" s="1">
        <v>200573</v>
      </c>
      <c r="C2702" s="1" t="s">
        <v>155</v>
      </c>
      <c r="D2702" s="1" t="s">
        <v>131</v>
      </c>
      <c r="E2702" s="1" t="s">
        <v>121</v>
      </c>
      <c r="F2702" s="1" t="s">
        <v>52</v>
      </c>
      <c r="G2702" s="1" t="s">
        <v>122</v>
      </c>
      <c r="H2702" s="1" t="s">
        <v>123</v>
      </c>
      <c r="I2702" s="1" t="s">
        <v>124</v>
      </c>
      <c r="J2702" s="1" t="s">
        <v>132</v>
      </c>
      <c r="K2702" s="1" t="s">
        <v>134</v>
      </c>
    </row>
    <row r="2703" spans="1:11" x14ac:dyDescent="0.25">
      <c r="A2703" s="1" t="s">
        <v>118</v>
      </c>
      <c r="B2703" s="1">
        <v>200603</v>
      </c>
      <c r="C2703" s="1" t="s">
        <v>145</v>
      </c>
      <c r="D2703" s="1" t="s">
        <v>138</v>
      </c>
      <c r="E2703" s="1" t="s">
        <v>121</v>
      </c>
      <c r="F2703" s="1" t="s">
        <v>87</v>
      </c>
      <c r="G2703" s="1" t="s">
        <v>122</v>
      </c>
      <c r="H2703" s="1" t="s">
        <v>123</v>
      </c>
      <c r="I2703" s="1" t="s">
        <v>124</v>
      </c>
      <c r="J2703" s="1" t="s">
        <v>132</v>
      </c>
      <c r="K2703" s="1" t="s">
        <v>135</v>
      </c>
    </row>
    <row r="2704" spans="1:11" x14ac:dyDescent="0.25">
      <c r="A2704" s="1" t="s">
        <v>193</v>
      </c>
      <c r="B2704" s="1">
        <v>200826.60800000001</v>
      </c>
      <c r="C2704" s="1" t="s">
        <v>157</v>
      </c>
      <c r="D2704" s="1" t="s">
        <v>142</v>
      </c>
      <c r="E2704" s="1" t="s">
        <v>121</v>
      </c>
      <c r="F2704" s="1" t="s">
        <v>45</v>
      </c>
      <c r="G2704" s="1" t="s">
        <v>122</v>
      </c>
      <c r="H2704" s="1" t="s">
        <v>123</v>
      </c>
      <c r="I2704" s="1" t="s">
        <v>124</v>
      </c>
      <c r="J2704" s="1" t="s">
        <v>132</v>
      </c>
      <c r="K2704" s="1" t="s">
        <v>134</v>
      </c>
    </row>
    <row r="2705" spans="1:11" x14ac:dyDescent="0.25">
      <c r="A2705" s="1" t="s">
        <v>187</v>
      </c>
      <c r="B2705" s="1">
        <v>201347.7825</v>
      </c>
      <c r="C2705" s="1" t="s">
        <v>171</v>
      </c>
      <c r="D2705" s="1" t="s">
        <v>138</v>
      </c>
      <c r="E2705" s="1" t="s">
        <v>121</v>
      </c>
      <c r="F2705" s="1" t="s">
        <v>87</v>
      </c>
      <c r="G2705" s="1" t="s">
        <v>122</v>
      </c>
      <c r="H2705" s="1" t="s">
        <v>123</v>
      </c>
      <c r="I2705" s="1" t="s">
        <v>124</v>
      </c>
      <c r="J2705" s="1" t="s">
        <v>132</v>
      </c>
      <c r="K2705" s="1" t="s">
        <v>135</v>
      </c>
    </row>
    <row r="2706" spans="1:11" x14ac:dyDescent="0.25">
      <c r="A2706" s="1" t="s">
        <v>187</v>
      </c>
      <c r="B2706" s="1">
        <v>201347.7825</v>
      </c>
      <c r="C2706" s="1" t="s">
        <v>158</v>
      </c>
      <c r="D2706" s="1" t="s">
        <v>138</v>
      </c>
      <c r="E2706" s="1" t="s">
        <v>121</v>
      </c>
      <c r="F2706" s="1" t="s">
        <v>87</v>
      </c>
      <c r="G2706" s="1" t="s">
        <v>122</v>
      </c>
      <c r="H2706" s="1" t="s">
        <v>123</v>
      </c>
      <c r="I2706" s="1" t="s">
        <v>124</v>
      </c>
      <c r="J2706" s="1" t="s">
        <v>132</v>
      </c>
      <c r="K2706" s="1" t="s">
        <v>135</v>
      </c>
    </row>
    <row r="2707" spans="1:11" x14ac:dyDescent="0.25">
      <c r="A2707" s="1" t="s">
        <v>188</v>
      </c>
      <c r="B2707" s="1">
        <v>202449.04399999999</v>
      </c>
      <c r="C2707" s="1" t="s">
        <v>145</v>
      </c>
      <c r="D2707" s="1" t="s">
        <v>162</v>
      </c>
      <c r="E2707" s="1" t="s">
        <v>121</v>
      </c>
      <c r="F2707" s="1" t="s">
        <v>47</v>
      </c>
      <c r="G2707" s="1" t="s">
        <v>122</v>
      </c>
      <c r="H2707" s="1" t="s">
        <v>123</v>
      </c>
      <c r="I2707" s="1" t="s">
        <v>124</v>
      </c>
      <c r="J2707" s="1" t="s">
        <v>132</v>
      </c>
      <c r="K2707" s="1" t="s">
        <v>134</v>
      </c>
    </row>
    <row r="2708" spans="1:11" x14ac:dyDescent="0.25">
      <c r="A2708" s="1" t="s">
        <v>118</v>
      </c>
      <c r="B2708" s="1">
        <v>202746</v>
      </c>
      <c r="C2708" s="1" t="s">
        <v>147</v>
      </c>
      <c r="D2708" s="1" t="s">
        <v>142</v>
      </c>
      <c r="E2708" s="1" t="s">
        <v>121</v>
      </c>
      <c r="F2708" s="1" t="s">
        <v>45</v>
      </c>
      <c r="G2708" s="1" t="s">
        <v>122</v>
      </c>
      <c r="H2708" s="1" t="s">
        <v>123</v>
      </c>
      <c r="I2708" s="1" t="s">
        <v>124</v>
      </c>
      <c r="J2708" s="1" t="s">
        <v>132</v>
      </c>
      <c r="K2708" s="1" t="s">
        <v>134</v>
      </c>
    </row>
    <row r="2709" spans="1:11" x14ac:dyDescent="0.25">
      <c r="A2709" s="1" t="s">
        <v>187</v>
      </c>
      <c r="B2709" s="1">
        <v>203303.8885</v>
      </c>
      <c r="C2709" s="1" t="s">
        <v>147</v>
      </c>
      <c r="D2709" s="1" t="s">
        <v>138</v>
      </c>
      <c r="E2709" s="1" t="s">
        <v>121</v>
      </c>
      <c r="F2709" s="1" t="s">
        <v>87</v>
      </c>
      <c r="G2709" s="1" t="s">
        <v>122</v>
      </c>
      <c r="H2709" s="1" t="s">
        <v>123</v>
      </c>
      <c r="I2709" s="1" t="s">
        <v>124</v>
      </c>
      <c r="J2709" s="1" t="s">
        <v>132</v>
      </c>
      <c r="K2709" s="1" t="s">
        <v>134</v>
      </c>
    </row>
    <row r="2710" spans="1:11" x14ac:dyDescent="0.25">
      <c r="A2710" s="1" t="s">
        <v>183</v>
      </c>
      <c r="B2710" s="1">
        <v>203705.01130000001</v>
      </c>
      <c r="C2710" s="1" t="s">
        <v>173</v>
      </c>
      <c r="D2710" s="1" t="s">
        <v>138</v>
      </c>
      <c r="E2710" s="1" t="s">
        <v>121</v>
      </c>
      <c r="F2710" s="1" t="s">
        <v>87</v>
      </c>
      <c r="G2710" s="1" t="s">
        <v>122</v>
      </c>
      <c r="H2710" s="1" t="s">
        <v>123</v>
      </c>
      <c r="I2710" s="1" t="s">
        <v>124</v>
      </c>
      <c r="J2710" s="1" t="s">
        <v>132</v>
      </c>
      <c r="K2710" s="1" t="s">
        <v>134</v>
      </c>
    </row>
    <row r="2711" spans="1:11" x14ac:dyDescent="0.25">
      <c r="A2711" s="1" t="s">
        <v>181</v>
      </c>
      <c r="B2711" s="1">
        <v>204340.88680000001</v>
      </c>
      <c r="C2711" s="1" t="s">
        <v>157</v>
      </c>
      <c r="D2711" s="1" t="s">
        <v>138</v>
      </c>
      <c r="E2711" s="1" t="s">
        <v>121</v>
      </c>
      <c r="F2711" s="1" t="s">
        <v>87</v>
      </c>
      <c r="G2711" s="1" t="s">
        <v>122</v>
      </c>
      <c r="H2711" s="1" t="s">
        <v>123</v>
      </c>
      <c r="I2711" s="1" t="s">
        <v>124</v>
      </c>
      <c r="J2711" s="1" t="s">
        <v>132</v>
      </c>
      <c r="K2711" s="1" t="s">
        <v>134</v>
      </c>
    </row>
    <row r="2712" spans="1:11" x14ac:dyDescent="0.25">
      <c r="A2712" s="1" t="s">
        <v>184</v>
      </c>
      <c r="B2712" s="1">
        <v>204400.8285</v>
      </c>
      <c r="C2712" s="1" t="s">
        <v>146</v>
      </c>
      <c r="D2712" s="1" t="s">
        <v>138</v>
      </c>
      <c r="E2712" s="1" t="s">
        <v>121</v>
      </c>
      <c r="F2712" s="1" t="s">
        <v>87</v>
      </c>
      <c r="G2712" s="1" t="s">
        <v>122</v>
      </c>
      <c r="H2712" s="1" t="s">
        <v>123</v>
      </c>
      <c r="I2712" s="1" t="s">
        <v>124</v>
      </c>
      <c r="J2712" s="1" t="s">
        <v>132</v>
      </c>
      <c r="K2712" s="1" t="s">
        <v>135</v>
      </c>
    </row>
    <row r="2713" spans="1:11" x14ac:dyDescent="0.25">
      <c r="A2713" s="1" t="s">
        <v>181</v>
      </c>
      <c r="B2713" s="1">
        <v>205286.4564</v>
      </c>
      <c r="C2713" s="1" t="s">
        <v>177</v>
      </c>
      <c r="D2713" s="1" t="s">
        <v>142</v>
      </c>
      <c r="E2713" s="1" t="s">
        <v>121</v>
      </c>
      <c r="F2713" s="1" t="s">
        <v>45</v>
      </c>
      <c r="G2713" s="1" t="s">
        <v>122</v>
      </c>
      <c r="H2713" s="1" t="s">
        <v>123</v>
      </c>
      <c r="I2713" s="1" t="s">
        <v>124</v>
      </c>
      <c r="J2713" s="1" t="s">
        <v>132</v>
      </c>
      <c r="K2713" s="1" t="s">
        <v>134</v>
      </c>
    </row>
    <row r="2714" spans="1:11" x14ac:dyDescent="0.25">
      <c r="A2714" s="1" t="s">
        <v>187</v>
      </c>
      <c r="B2714" s="1">
        <v>205981.2403</v>
      </c>
      <c r="C2714" s="1" t="s">
        <v>157</v>
      </c>
      <c r="D2714" s="1" t="s">
        <v>138</v>
      </c>
      <c r="E2714" s="1" t="s">
        <v>121</v>
      </c>
      <c r="F2714" s="1" t="s">
        <v>87</v>
      </c>
      <c r="G2714" s="1" t="s">
        <v>122</v>
      </c>
      <c r="H2714" s="1" t="s">
        <v>123</v>
      </c>
      <c r="I2714" s="1" t="s">
        <v>124</v>
      </c>
      <c r="J2714" s="1" t="s">
        <v>132</v>
      </c>
      <c r="K2714" s="1" t="s">
        <v>135</v>
      </c>
    </row>
    <row r="2715" spans="1:11" x14ac:dyDescent="0.25">
      <c r="A2715" s="1" t="s">
        <v>118</v>
      </c>
      <c r="B2715" s="1">
        <v>206035</v>
      </c>
      <c r="C2715" s="1" t="s">
        <v>130</v>
      </c>
      <c r="D2715" s="1" t="s">
        <v>131</v>
      </c>
      <c r="E2715" s="1" t="s">
        <v>121</v>
      </c>
      <c r="F2715" s="1" t="s">
        <v>52</v>
      </c>
      <c r="G2715" s="1" t="s">
        <v>122</v>
      </c>
      <c r="H2715" s="1" t="s">
        <v>123</v>
      </c>
      <c r="I2715" s="1" t="s">
        <v>124</v>
      </c>
      <c r="J2715" s="1" t="s">
        <v>132</v>
      </c>
      <c r="K2715" s="1" t="s">
        <v>134</v>
      </c>
    </row>
    <row r="2716" spans="1:11" x14ac:dyDescent="0.25">
      <c r="A2716" s="1" t="s">
        <v>118</v>
      </c>
      <c r="B2716" s="1">
        <v>206160</v>
      </c>
      <c r="C2716" s="1" t="s">
        <v>164</v>
      </c>
      <c r="D2716" s="1" t="s">
        <v>131</v>
      </c>
      <c r="E2716" s="1" t="s">
        <v>121</v>
      </c>
      <c r="F2716" s="1" t="s">
        <v>52</v>
      </c>
      <c r="G2716" s="1" t="s">
        <v>122</v>
      </c>
      <c r="H2716" s="1" t="s">
        <v>123</v>
      </c>
      <c r="I2716" s="1" t="s">
        <v>124</v>
      </c>
      <c r="J2716" s="1" t="s">
        <v>132</v>
      </c>
      <c r="K2716" s="1" t="s">
        <v>134</v>
      </c>
    </row>
    <row r="2717" spans="1:11" x14ac:dyDescent="0.25">
      <c r="A2717" s="1" t="s">
        <v>193</v>
      </c>
      <c r="B2717" s="1">
        <v>206521.5619</v>
      </c>
      <c r="C2717" s="1" t="s">
        <v>172</v>
      </c>
      <c r="D2717" s="1" t="s">
        <v>142</v>
      </c>
      <c r="E2717" s="1" t="s">
        <v>121</v>
      </c>
      <c r="F2717" s="1" t="s">
        <v>45</v>
      </c>
      <c r="G2717" s="1" t="s">
        <v>122</v>
      </c>
      <c r="H2717" s="1" t="s">
        <v>123</v>
      </c>
      <c r="I2717" s="1" t="s">
        <v>124</v>
      </c>
      <c r="J2717" s="1" t="s">
        <v>132</v>
      </c>
      <c r="K2717" s="1" t="s">
        <v>134</v>
      </c>
    </row>
    <row r="2718" spans="1:11" x14ac:dyDescent="0.25">
      <c r="A2718" s="1" t="s">
        <v>181</v>
      </c>
      <c r="B2718" s="1">
        <v>206749.98120000001</v>
      </c>
      <c r="C2718" s="1" t="s">
        <v>146</v>
      </c>
      <c r="D2718" s="1" t="s">
        <v>162</v>
      </c>
      <c r="E2718" s="1" t="s">
        <v>121</v>
      </c>
      <c r="F2718" s="1" t="s">
        <v>47</v>
      </c>
      <c r="G2718" s="1" t="s">
        <v>122</v>
      </c>
      <c r="H2718" s="1" t="s">
        <v>123</v>
      </c>
      <c r="I2718" s="1" t="s">
        <v>124</v>
      </c>
      <c r="J2718" s="1" t="s">
        <v>132</v>
      </c>
      <c r="K2718" s="1" t="s">
        <v>133</v>
      </c>
    </row>
    <row r="2719" spans="1:11" x14ac:dyDescent="0.25">
      <c r="A2719" s="1" t="s">
        <v>188</v>
      </c>
      <c r="B2719" s="1">
        <v>206834.6146</v>
      </c>
      <c r="C2719" s="1" t="s">
        <v>137</v>
      </c>
      <c r="D2719" s="1" t="s">
        <v>138</v>
      </c>
      <c r="E2719" s="1" t="s">
        <v>121</v>
      </c>
      <c r="F2719" s="1" t="s">
        <v>87</v>
      </c>
      <c r="G2719" s="1" t="s">
        <v>122</v>
      </c>
      <c r="H2719" s="1" t="s">
        <v>123</v>
      </c>
      <c r="I2719" s="1" t="s">
        <v>124</v>
      </c>
      <c r="J2719" s="1" t="s">
        <v>132</v>
      </c>
      <c r="K2719" s="1" t="s">
        <v>135</v>
      </c>
    </row>
    <row r="2720" spans="1:11" x14ac:dyDescent="0.25">
      <c r="A2720" s="1" t="s">
        <v>118</v>
      </c>
      <c r="B2720" s="1">
        <v>207335</v>
      </c>
      <c r="C2720" s="1" t="s">
        <v>136</v>
      </c>
      <c r="D2720" s="1" t="s">
        <v>131</v>
      </c>
      <c r="E2720" s="1" t="s">
        <v>121</v>
      </c>
      <c r="F2720" s="1" t="s">
        <v>52</v>
      </c>
      <c r="G2720" s="1" t="s">
        <v>122</v>
      </c>
      <c r="H2720" s="1" t="s">
        <v>123</v>
      </c>
      <c r="I2720" s="1" t="s">
        <v>124</v>
      </c>
      <c r="J2720" s="1" t="s">
        <v>132</v>
      </c>
      <c r="K2720" s="1" t="s">
        <v>134</v>
      </c>
    </row>
    <row r="2721" spans="1:11" x14ac:dyDescent="0.25">
      <c r="A2721" s="1" t="s">
        <v>118</v>
      </c>
      <c r="B2721" s="1">
        <v>207335</v>
      </c>
      <c r="C2721" s="1" t="s">
        <v>165</v>
      </c>
      <c r="D2721" s="1" t="s">
        <v>131</v>
      </c>
      <c r="E2721" s="1" t="s">
        <v>121</v>
      </c>
      <c r="F2721" s="1" t="s">
        <v>52</v>
      </c>
      <c r="G2721" s="1" t="s">
        <v>122</v>
      </c>
      <c r="H2721" s="1" t="s">
        <v>123</v>
      </c>
      <c r="I2721" s="1" t="s">
        <v>124</v>
      </c>
      <c r="J2721" s="1" t="s">
        <v>132</v>
      </c>
      <c r="K2721" s="1" t="s">
        <v>134</v>
      </c>
    </row>
    <row r="2722" spans="1:11" x14ac:dyDescent="0.25">
      <c r="A2722" s="1" t="s">
        <v>183</v>
      </c>
      <c r="B2722" s="1">
        <v>207561.6508</v>
      </c>
      <c r="C2722" s="1" t="s">
        <v>147</v>
      </c>
      <c r="D2722" s="1" t="s">
        <v>131</v>
      </c>
      <c r="E2722" s="1" t="s">
        <v>121</v>
      </c>
      <c r="F2722" s="1" t="s">
        <v>52</v>
      </c>
      <c r="G2722" s="1" t="s">
        <v>122</v>
      </c>
      <c r="H2722" s="1" t="s">
        <v>123</v>
      </c>
      <c r="I2722" s="1" t="s">
        <v>124</v>
      </c>
      <c r="J2722" s="1" t="s">
        <v>132</v>
      </c>
      <c r="K2722" s="1" t="s">
        <v>133</v>
      </c>
    </row>
    <row r="2723" spans="1:11" x14ac:dyDescent="0.25">
      <c r="A2723" s="1" t="s">
        <v>193</v>
      </c>
      <c r="B2723" s="1">
        <v>207806.30960000001</v>
      </c>
      <c r="C2723" s="1" t="s">
        <v>169</v>
      </c>
      <c r="D2723" s="1" t="s">
        <v>142</v>
      </c>
      <c r="E2723" s="1" t="s">
        <v>121</v>
      </c>
      <c r="F2723" s="1" t="s">
        <v>45</v>
      </c>
      <c r="G2723" s="1" t="s">
        <v>122</v>
      </c>
      <c r="H2723" s="1" t="s">
        <v>123</v>
      </c>
      <c r="I2723" s="1" t="s">
        <v>124</v>
      </c>
      <c r="J2723" s="1" t="s">
        <v>132</v>
      </c>
      <c r="K2723" s="1" t="s">
        <v>134</v>
      </c>
    </row>
    <row r="2724" spans="1:11" x14ac:dyDescent="0.25">
      <c r="A2724" s="1" t="s">
        <v>193</v>
      </c>
      <c r="B2724" s="1">
        <v>208663.89499999999</v>
      </c>
      <c r="C2724" s="1" t="s">
        <v>154</v>
      </c>
      <c r="D2724" s="1" t="s">
        <v>142</v>
      </c>
      <c r="E2724" s="1" t="s">
        <v>121</v>
      </c>
      <c r="F2724" s="1" t="s">
        <v>45</v>
      </c>
      <c r="G2724" s="1" t="s">
        <v>122</v>
      </c>
      <c r="H2724" s="1" t="s">
        <v>123</v>
      </c>
      <c r="I2724" s="1" t="s">
        <v>124</v>
      </c>
      <c r="J2724" s="1" t="s">
        <v>132</v>
      </c>
      <c r="K2724" s="1" t="s">
        <v>134</v>
      </c>
    </row>
    <row r="2725" spans="1:11" x14ac:dyDescent="0.25">
      <c r="A2725" s="1" t="s">
        <v>184</v>
      </c>
      <c r="B2725" s="1">
        <v>209323.98019999999</v>
      </c>
      <c r="C2725" s="1" t="s">
        <v>155</v>
      </c>
      <c r="D2725" s="1" t="s">
        <v>138</v>
      </c>
      <c r="E2725" s="1" t="s">
        <v>121</v>
      </c>
      <c r="F2725" s="1" t="s">
        <v>87</v>
      </c>
      <c r="G2725" s="1" t="s">
        <v>122</v>
      </c>
      <c r="H2725" s="1" t="s">
        <v>123</v>
      </c>
      <c r="I2725" s="1" t="s">
        <v>124</v>
      </c>
      <c r="J2725" s="1" t="s">
        <v>132</v>
      </c>
      <c r="K2725" s="1" t="s">
        <v>135</v>
      </c>
    </row>
    <row r="2726" spans="1:11" x14ac:dyDescent="0.25">
      <c r="A2726" s="1" t="s">
        <v>184</v>
      </c>
      <c r="B2726" s="1">
        <v>209323.98019999999</v>
      </c>
      <c r="C2726" s="1" t="s">
        <v>164</v>
      </c>
      <c r="D2726" s="1" t="s">
        <v>138</v>
      </c>
      <c r="E2726" s="1" t="s">
        <v>121</v>
      </c>
      <c r="F2726" s="1" t="s">
        <v>87</v>
      </c>
      <c r="G2726" s="1" t="s">
        <v>122</v>
      </c>
      <c r="H2726" s="1" t="s">
        <v>123</v>
      </c>
      <c r="I2726" s="1" t="s">
        <v>124</v>
      </c>
      <c r="J2726" s="1" t="s">
        <v>132</v>
      </c>
      <c r="K2726" s="1" t="s">
        <v>135</v>
      </c>
    </row>
    <row r="2727" spans="1:11" x14ac:dyDescent="0.25">
      <c r="A2727" s="1" t="s">
        <v>184</v>
      </c>
      <c r="B2727" s="1">
        <v>209323.98019999999</v>
      </c>
      <c r="C2727" s="1" t="s">
        <v>130</v>
      </c>
      <c r="D2727" s="1" t="s">
        <v>138</v>
      </c>
      <c r="E2727" s="1" t="s">
        <v>121</v>
      </c>
      <c r="F2727" s="1" t="s">
        <v>87</v>
      </c>
      <c r="G2727" s="1" t="s">
        <v>122</v>
      </c>
      <c r="H2727" s="1" t="s">
        <v>123</v>
      </c>
      <c r="I2727" s="1" t="s">
        <v>124</v>
      </c>
      <c r="J2727" s="1" t="s">
        <v>132</v>
      </c>
      <c r="K2727" s="1" t="s">
        <v>135</v>
      </c>
    </row>
    <row r="2728" spans="1:11" x14ac:dyDescent="0.25">
      <c r="A2728" s="1" t="s">
        <v>118</v>
      </c>
      <c r="B2728" s="1">
        <v>209391</v>
      </c>
      <c r="C2728" s="1" t="s">
        <v>161</v>
      </c>
      <c r="D2728" s="1" t="s">
        <v>131</v>
      </c>
      <c r="E2728" s="1" t="s">
        <v>121</v>
      </c>
      <c r="F2728" s="1" t="s">
        <v>52</v>
      </c>
      <c r="G2728" s="1" t="s">
        <v>122</v>
      </c>
      <c r="H2728" s="1" t="s">
        <v>123</v>
      </c>
      <c r="I2728" s="1" t="s">
        <v>124</v>
      </c>
      <c r="J2728" s="1" t="s">
        <v>132</v>
      </c>
      <c r="K2728" s="1" t="s">
        <v>134</v>
      </c>
    </row>
    <row r="2729" spans="1:11" x14ac:dyDescent="0.25">
      <c r="A2729" s="1" t="s">
        <v>181</v>
      </c>
      <c r="B2729" s="1">
        <v>209832.11619999999</v>
      </c>
      <c r="C2729" s="1" t="s">
        <v>155</v>
      </c>
      <c r="D2729" s="1" t="s">
        <v>138</v>
      </c>
      <c r="E2729" s="1" t="s">
        <v>121</v>
      </c>
      <c r="F2729" s="1" t="s">
        <v>87</v>
      </c>
      <c r="G2729" s="1" t="s">
        <v>122</v>
      </c>
      <c r="H2729" s="1" t="s">
        <v>123</v>
      </c>
      <c r="I2729" s="1" t="s">
        <v>124</v>
      </c>
      <c r="J2729" s="1" t="s">
        <v>132</v>
      </c>
      <c r="K2729" s="1" t="s">
        <v>134</v>
      </c>
    </row>
    <row r="2730" spans="1:11" x14ac:dyDescent="0.25">
      <c r="A2730" s="1" t="s">
        <v>181</v>
      </c>
      <c r="B2730" s="1">
        <v>210232.62820000001</v>
      </c>
      <c r="C2730" s="1" t="s">
        <v>146</v>
      </c>
      <c r="D2730" s="1" t="s">
        <v>138</v>
      </c>
      <c r="E2730" s="1" t="s">
        <v>121</v>
      </c>
      <c r="F2730" s="1" t="s">
        <v>87</v>
      </c>
      <c r="G2730" s="1" t="s">
        <v>122</v>
      </c>
      <c r="H2730" s="1" t="s">
        <v>123</v>
      </c>
      <c r="I2730" s="1" t="s">
        <v>124</v>
      </c>
      <c r="J2730" s="1" t="s">
        <v>132</v>
      </c>
      <c r="K2730" s="1" t="s">
        <v>134</v>
      </c>
    </row>
    <row r="2731" spans="1:11" x14ac:dyDescent="0.25">
      <c r="A2731" s="1" t="s">
        <v>184</v>
      </c>
      <c r="B2731" s="1">
        <v>210824.20199999999</v>
      </c>
      <c r="C2731" s="1" t="s">
        <v>136</v>
      </c>
      <c r="D2731" s="1" t="s">
        <v>138</v>
      </c>
      <c r="E2731" s="1" t="s">
        <v>121</v>
      </c>
      <c r="F2731" s="1" t="s">
        <v>87</v>
      </c>
      <c r="G2731" s="1" t="s">
        <v>122</v>
      </c>
      <c r="H2731" s="1" t="s">
        <v>123</v>
      </c>
      <c r="I2731" s="1" t="s">
        <v>124</v>
      </c>
      <c r="J2731" s="1" t="s">
        <v>132</v>
      </c>
      <c r="K2731" s="1" t="s">
        <v>135</v>
      </c>
    </row>
    <row r="2732" spans="1:11" x14ac:dyDescent="0.25">
      <c r="A2732" s="1" t="s">
        <v>184</v>
      </c>
      <c r="B2732" s="1">
        <v>210824.20199999999</v>
      </c>
      <c r="C2732" s="1" t="s">
        <v>165</v>
      </c>
      <c r="D2732" s="1" t="s">
        <v>138</v>
      </c>
      <c r="E2732" s="1" t="s">
        <v>121</v>
      </c>
      <c r="F2732" s="1" t="s">
        <v>87</v>
      </c>
      <c r="G2732" s="1" t="s">
        <v>122</v>
      </c>
      <c r="H2732" s="1" t="s">
        <v>123</v>
      </c>
      <c r="I2732" s="1" t="s">
        <v>124</v>
      </c>
      <c r="J2732" s="1" t="s">
        <v>132</v>
      </c>
      <c r="K2732" s="1" t="s">
        <v>135</v>
      </c>
    </row>
    <row r="2733" spans="1:11" x14ac:dyDescent="0.25">
      <c r="A2733" s="1" t="s">
        <v>183</v>
      </c>
      <c r="B2733" s="1">
        <v>211880.16339999999</v>
      </c>
      <c r="C2733" s="1" t="s">
        <v>139</v>
      </c>
      <c r="D2733" s="1" t="s">
        <v>142</v>
      </c>
      <c r="E2733" s="1" t="s">
        <v>121</v>
      </c>
      <c r="F2733" s="1" t="s">
        <v>45</v>
      </c>
      <c r="G2733" s="1" t="s">
        <v>122</v>
      </c>
      <c r="H2733" s="1" t="s">
        <v>123</v>
      </c>
      <c r="I2733" s="1" t="s">
        <v>124</v>
      </c>
      <c r="J2733" s="1" t="s">
        <v>132</v>
      </c>
      <c r="K2733" s="1" t="s">
        <v>134</v>
      </c>
    </row>
    <row r="2734" spans="1:11" x14ac:dyDescent="0.25">
      <c r="A2734" s="1" t="s">
        <v>187</v>
      </c>
      <c r="B2734" s="1">
        <v>211920.5901</v>
      </c>
      <c r="C2734" s="1" t="s">
        <v>146</v>
      </c>
      <c r="D2734" s="1" t="s">
        <v>138</v>
      </c>
      <c r="E2734" s="1" t="s">
        <v>121</v>
      </c>
      <c r="F2734" s="1" t="s">
        <v>87</v>
      </c>
      <c r="G2734" s="1" t="s">
        <v>122</v>
      </c>
      <c r="H2734" s="1" t="s">
        <v>123</v>
      </c>
      <c r="I2734" s="1" t="s">
        <v>124</v>
      </c>
      <c r="J2734" s="1" t="s">
        <v>132</v>
      </c>
      <c r="K2734" s="1" t="s">
        <v>135</v>
      </c>
    </row>
    <row r="2735" spans="1:11" x14ac:dyDescent="0.25">
      <c r="A2735" s="1" t="s">
        <v>184</v>
      </c>
      <c r="B2735" s="1">
        <v>212920.8235</v>
      </c>
      <c r="C2735" s="1" t="s">
        <v>161</v>
      </c>
      <c r="D2735" s="1" t="s">
        <v>138</v>
      </c>
      <c r="E2735" s="1" t="s">
        <v>121</v>
      </c>
      <c r="F2735" s="1" t="s">
        <v>87</v>
      </c>
      <c r="G2735" s="1" t="s">
        <v>122</v>
      </c>
      <c r="H2735" s="1" t="s">
        <v>123</v>
      </c>
      <c r="I2735" s="1" t="s">
        <v>124</v>
      </c>
      <c r="J2735" s="1" t="s">
        <v>132</v>
      </c>
      <c r="K2735" s="1" t="s">
        <v>135</v>
      </c>
    </row>
    <row r="2736" spans="1:11" x14ac:dyDescent="0.25">
      <c r="A2736" s="1" t="s">
        <v>193</v>
      </c>
      <c r="B2736" s="1">
        <v>213259.96580000001</v>
      </c>
      <c r="C2736" s="1" t="s">
        <v>165</v>
      </c>
      <c r="D2736" s="1" t="s">
        <v>142</v>
      </c>
      <c r="E2736" s="1" t="s">
        <v>121</v>
      </c>
      <c r="F2736" s="1" t="s">
        <v>45</v>
      </c>
      <c r="G2736" s="1" t="s">
        <v>122</v>
      </c>
      <c r="H2736" s="1" t="s">
        <v>123</v>
      </c>
      <c r="I2736" s="1" t="s">
        <v>124</v>
      </c>
      <c r="J2736" s="1" t="s">
        <v>132</v>
      </c>
      <c r="K2736" s="1" t="s">
        <v>134</v>
      </c>
    </row>
    <row r="2737" spans="1:11" x14ac:dyDescent="0.25">
      <c r="A2737" s="1" t="s">
        <v>181</v>
      </c>
      <c r="B2737" s="1">
        <v>213350.8996</v>
      </c>
      <c r="C2737" s="1" t="s">
        <v>168</v>
      </c>
      <c r="D2737" s="1" t="s">
        <v>142</v>
      </c>
      <c r="E2737" s="1" t="s">
        <v>121</v>
      </c>
      <c r="F2737" s="1" t="s">
        <v>45</v>
      </c>
      <c r="G2737" s="1" t="s">
        <v>122</v>
      </c>
      <c r="H2737" s="1" t="s">
        <v>123</v>
      </c>
      <c r="I2737" s="1" t="s">
        <v>124</v>
      </c>
      <c r="J2737" s="1" t="s">
        <v>132</v>
      </c>
      <c r="K2737" s="1" t="s">
        <v>134</v>
      </c>
    </row>
    <row r="2738" spans="1:11" x14ac:dyDescent="0.25">
      <c r="A2738" s="1" t="s">
        <v>193</v>
      </c>
      <c r="B2738" s="1">
        <v>213375.72349999999</v>
      </c>
      <c r="C2738" s="1" t="s">
        <v>180</v>
      </c>
      <c r="D2738" s="1" t="s">
        <v>142</v>
      </c>
      <c r="E2738" s="1" t="s">
        <v>121</v>
      </c>
      <c r="F2738" s="1" t="s">
        <v>45</v>
      </c>
      <c r="G2738" s="1" t="s">
        <v>122</v>
      </c>
      <c r="H2738" s="1" t="s">
        <v>123</v>
      </c>
      <c r="I2738" s="1" t="s">
        <v>124</v>
      </c>
      <c r="J2738" s="1" t="s">
        <v>132</v>
      </c>
      <c r="K2738" s="1" t="s">
        <v>134</v>
      </c>
    </row>
    <row r="2739" spans="1:11" x14ac:dyDescent="0.25">
      <c r="A2739" s="1" t="s">
        <v>193</v>
      </c>
      <c r="B2739" s="1">
        <v>213375.72349999999</v>
      </c>
      <c r="C2739" s="1" t="s">
        <v>136</v>
      </c>
      <c r="D2739" s="1" t="s">
        <v>142</v>
      </c>
      <c r="E2739" s="1" t="s">
        <v>121</v>
      </c>
      <c r="F2739" s="1" t="s">
        <v>45</v>
      </c>
      <c r="G2739" s="1" t="s">
        <v>122</v>
      </c>
      <c r="H2739" s="1" t="s">
        <v>123</v>
      </c>
      <c r="I2739" s="1" t="s">
        <v>124</v>
      </c>
      <c r="J2739" s="1" t="s">
        <v>132</v>
      </c>
      <c r="K2739" s="1" t="s">
        <v>134</v>
      </c>
    </row>
    <row r="2740" spans="1:11" x14ac:dyDescent="0.25">
      <c r="A2740" s="1" t="s">
        <v>181</v>
      </c>
      <c r="B2740" s="1">
        <v>213417.14970000001</v>
      </c>
      <c r="C2740" s="1" t="s">
        <v>130</v>
      </c>
      <c r="D2740" s="1" t="s">
        <v>162</v>
      </c>
      <c r="E2740" s="1" t="s">
        <v>121</v>
      </c>
      <c r="F2740" s="1" t="s">
        <v>47</v>
      </c>
      <c r="G2740" s="1" t="s">
        <v>122</v>
      </c>
      <c r="H2740" s="1" t="s">
        <v>123</v>
      </c>
      <c r="I2740" s="1" t="s">
        <v>124</v>
      </c>
      <c r="J2740" s="1" t="s">
        <v>132</v>
      </c>
      <c r="K2740" s="1" t="s">
        <v>133</v>
      </c>
    </row>
    <row r="2741" spans="1:11" x14ac:dyDescent="0.25">
      <c r="A2741" s="1" t="s">
        <v>181</v>
      </c>
      <c r="B2741" s="1">
        <v>213417.14970000001</v>
      </c>
      <c r="C2741" s="1" t="s">
        <v>155</v>
      </c>
      <c r="D2741" s="1" t="s">
        <v>162</v>
      </c>
      <c r="E2741" s="1" t="s">
        <v>121</v>
      </c>
      <c r="F2741" s="1" t="s">
        <v>47</v>
      </c>
      <c r="G2741" s="1" t="s">
        <v>122</v>
      </c>
      <c r="H2741" s="1" t="s">
        <v>123</v>
      </c>
      <c r="I2741" s="1" t="s">
        <v>124</v>
      </c>
      <c r="J2741" s="1" t="s">
        <v>132</v>
      </c>
      <c r="K2741" s="1" t="s">
        <v>133</v>
      </c>
    </row>
    <row r="2742" spans="1:11" x14ac:dyDescent="0.25">
      <c r="A2742" s="1" t="s">
        <v>183</v>
      </c>
      <c r="B2742" s="1">
        <v>213807.8039</v>
      </c>
      <c r="C2742" s="1" t="s">
        <v>137</v>
      </c>
      <c r="D2742" s="1" t="s">
        <v>138</v>
      </c>
      <c r="E2742" s="1" t="s">
        <v>121</v>
      </c>
      <c r="F2742" s="1" t="s">
        <v>87</v>
      </c>
      <c r="G2742" s="1" t="s">
        <v>122</v>
      </c>
      <c r="H2742" s="1" t="s">
        <v>123</v>
      </c>
      <c r="I2742" s="1" t="s">
        <v>124</v>
      </c>
      <c r="J2742" s="1" t="s">
        <v>132</v>
      </c>
      <c r="K2742" s="1" t="s">
        <v>134</v>
      </c>
    </row>
    <row r="2743" spans="1:11" x14ac:dyDescent="0.25">
      <c r="A2743" s="1" t="s">
        <v>181</v>
      </c>
      <c r="B2743" s="1">
        <v>213990.81529999999</v>
      </c>
      <c r="C2743" s="1" t="s">
        <v>165</v>
      </c>
      <c r="D2743" s="1" t="s">
        <v>162</v>
      </c>
      <c r="E2743" s="1" t="s">
        <v>121</v>
      </c>
      <c r="F2743" s="1" t="s">
        <v>47</v>
      </c>
      <c r="G2743" s="1" t="s">
        <v>122</v>
      </c>
      <c r="H2743" s="1" t="s">
        <v>123</v>
      </c>
      <c r="I2743" s="1" t="s">
        <v>124</v>
      </c>
      <c r="J2743" s="1" t="s">
        <v>132</v>
      </c>
      <c r="K2743" s="1" t="s">
        <v>133</v>
      </c>
    </row>
    <row r="2744" spans="1:11" x14ac:dyDescent="0.25">
      <c r="A2744" s="1" t="s">
        <v>193</v>
      </c>
      <c r="B2744" s="1">
        <v>215035.46100000001</v>
      </c>
      <c r="C2744" s="1" t="s">
        <v>153</v>
      </c>
      <c r="D2744" s="1" t="s">
        <v>142</v>
      </c>
      <c r="E2744" s="1" t="s">
        <v>121</v>
      </c>
      <c r="F2744" s="1" t="s">
        <v>45</v>
      </c>
      <c r="G2744" s="1" t="s">
        <v>122</v>
      </c>
      <c r="H2744" s="1" t="s">
        <v>123</v>
      </c>
      <c r="I2744" s="1" t="s">
        <v>124</v>
      </c>
      <c r="J2744" s="1" t="s">
        <v>132</v>
      </c>
      <c r="K2744" s="1" t="s">
        <v>134</v>
      </c>
    </row>
    <row r="2745" spans="1:11" x14ac:dyDescent="0.25">
      <c r="A2745" s="1" t="s">
        <v>181</v>
      </c>
      <c r="B2745" s="1">
        <v>215257.0955</v>
      </c>
      <c r="C2745" s="1" t="s">
        <v>128</v>
      </c>
      <c r="D2745" s="1" t="s">
        <v>142</v>
      </c>
      <c r="E2745" s="1" t="s">
        <v>121</v>
      </c>
      <c r="F2745" s="1" t="s">
        <v>45</v>
      </c>
      <c r="G2745" s="1" t="s">
        <v>122</v>
      </c>
      <c r="H2745" s="1" t="s">
        <v>123</v>
      </c>
      <c r="I2745" s="1" t="s">
        <v>124</v>
      </c>
      <c r="J2745" s="1" t="s">
        <v>132</v>
      </c>
      <c r="K2745" s="1" t="s">
        <v>134</v>
      </c>
    </row>
    <row r="2746" spans="1:11" x14ac:dyDescent="0.25">
      <c r="A2746" s="1" t="s">
        <v>181</v>
      </c>
      <c r="B2746" s="1">
        <v>215296.2433</v>
      </c>
      <c r="C2746" s="1" t="s">
        <v>164</v>
      </c>
      <c r="D2746" s="1" t="s">
        <v>138</v>
      </c>
      <c r="E2746" s="1" t="s">
        <v>121</v>
      </c>
      <c r="F2746" s="1" t="s">
        <v>87</v>
      </c>
      <c r="G2746" s="1" t="s">
        <v>122</v>
      </c>
      <c r="H2746" s="1" t="s">
        <v>123</v>
      </c>
      <c r="I2746" s="1" t="s">
        <v>124</v>
      </c>
      <c r="J2746" s="1" t="s">
        <v>132</v>
      </c>
      <c r="K2746" s="1" t="s">
        <v>134</v>
      </c>
    </row>
    <row r="2747" spans="1:11" x14ac:dyDescent="0.25">
      <c r="A2747" s="1" t="s">
        <v>181</v>
      </c>
      <c r="B2747" s="1">
        <v>215296.2433</v>
      </c>
      <c r="C2747" s="1" t="s">
        <v>130</v>
      </c>
      <c r="D2747" s="1" t="s">
        <v>138</v>
      </c>
      <c r="E2747" s="1" t="s">
        <v>121</v>
      </c>
      <c r="F2747" s="1" t="s">
        <v>87</v>
      </c>
      <c r="G2747" s="1" t="s">
        <v>122</v>
      </c>
      <c r="H2747" s="1" t="s">
        <v>123</v>
      </c>
      <c r="I2747" s="1" t="s">
        <v>124</v>
      </c>
      <c r="J2747" s="1" t="s">
        <v>132</v>
      </c>
      <c r="K2747" s="1" t="s">
        <v>134</v>
      </c>
    </row>
    <row r="2748" spans="1:11" x14ac:dyDescent="0.25">
      <c r="A2748" s="1" t="s">
        <v>193</v>
      </c>
      <c r="B2748" s="1">
        <v>216287.60089999999</v>
      </c>
      <c r="C2748" s="1" t="s">
        <v>171</v>
      </c>
      <c r="D2748" s="1" t="s">
        <v>138</v>
      </c>
      <c r="E2748" s="1" t="s">
        <v>121</v>
      </c>
      <c r="F2748" s="1" t="s">
        <v>87</v>
      </c>
      <c r="G2748" s="1" t="s">
        <v>122</v>
      </c>
      <c r="H2748" s="1" t="s">
        <v>123</v>
      </c>
      <c r="I2748" s="1" t="s">
        <v>124</v>
      </c>
      <c r="J2748" s="1" t="s">
        <v>132</v>
      </c>
      <c r="K2748" s="1" t="s">
        <v>134</v>
      </c>
    </row>
    <row r="2749" spans="1:11" x14ac:dyDescent="0.25">
      <c r="A2749" s="1" t="s">
        <v>193</v>
      </c>
      <c r="B2749" s="1">
        <v>216287.60089999999</v>
      </c>
      <c r="C2749" s="1" t="s">
        <v>158</v>
      </c>
      <c r="D2749" s="1" t="s">
        <v>138</v>
      </c>
      <c r="E2749" s="1" t="s">
        <v>121</v>
      </c>
      <c r="F2749" s="1" t="s">
        <v>87</v>
      </c>
      <c r="G2749" s="1" t="s">
        <v>122</v>
      </c>
      <c r="H2749" s="1" t="s">
        <v>123</v>
      </c>
      <c r="I2749" s="1" t="s">
        <v>124</v>
      </c>
      <c r="J2749" s="1" t="s">
        <v>132</v>
      </c>
      <c r="K2749" s="1" t="s">
        <v>134</v>
      </c>
    </row>
    <row r="2750" spans="1:11" x14ac:dyDescent="0.25">
      <c r="A2750" s="1" t="s">
        <v>181</v>
      </c>
      <c r="B2750" s="1">
        <v>216839.56940000001</v>
      </c>
      <c r="C2750" s="1" t="s">
        <v>136</v>
      </c>
      <c r="D2750" s="1" t="s">
        <v>138</v>
      </c>
      <c r="E2750" s="1" t="s">
        <v>121</v>
      </c>
      <c r="F2750" s="1" t="s">
        <v>87</v>
      </c>
      <c r="G2750" s="1" t="s">
        <v>122</v>
      </c>
      <c r="H2750" s="1" t="s">
        <v>123</v>
      </c>
      <c r="I2750" s="1" t="s">
        <v>124</v>
      </c>
      <c r="J2750" s="1" t="s">
        <v>132</v>
      </c>
      <c r="K2750" s="1" t="s">
        <v>134</v>
      </c>
    </row>
    <row r="2751" spans="1:11" x14ac:dyDescent="0.25">
      <c r="A2751" s="1" t="s">
        <v>181</v>
      </c>
      <c r="B2751" s="1">
        <v>216839.56940000001</v>
      </c>
      <c r="C2751" s="1" t="s">
        <v>165</v>
      </c>
      <c r="D2751" s="1" t="s">
        <v>138</v>
      </c>
      <c r="E2751" s="1" t="s">
        <v>121</v>
      </c>
      <c r="F2751" s="1" t="s">
        <v>87</v>
      </c>
      <c r="G2751" s="1" t="s">
        <v>122</v>
      </c>
      <c r="H2751" s="1" t="s">
        <v>123</v>
      </c>
      <c r="I2751" s="1" t="s">
        <v>124</v>
      </c>
      <c r="J2751" s="1" t="s">
        <v>132</v>
      </c>
      <c r="K2751" s="1" t="s">
        <v>134</v>
      </c>
    </row>
    <row r="2752" spans="1:11" x14ac:dyDescent="0.25">
      <c r="A2752" s="1" t="s">
        <v>184</v>
      </c>
      <c r="B2752" s="1">
        <v>217017.4479</v>
      </c>
      <c r="C2752" s="1" t="s">
        <v>139</v>
      </c>
      <c r="D2752" s="1" t="s">
        <v>131</v>
      </c>
      <c r="E2752" s="1" t="s">
        <v>121</v>
      </c>
      <c r="F2752" s="1" t="s">
        <v>52</v>
      </c>
      <c r="G2752" s="1" t="s">
        <v>122</v>
      </c>
      <c r="H2752" s="1" t="s">
        <v>123</v>
      </c>
      <c r="I2752" s="1" t="s">
        <v>124</v>
      </c>
      <c r="J2752" s="1" t="s">
        <v>132</v>
      </c>
      <c r="K2752" s="1" t="s">
        <v>134</v>
      </c>
    </row>
    <row r="2753" spans="1:11" x14ac:dyDescent="0.25">
      <c r="A2753" s="1" t="s">
        <v>187</v>
      </c>
      <c r="B2753" s="1">
        <v>217024.86110000001</v>
      </c>
      <c r="C2753" s="1" t="s">
        <v>155</v>
      </c>
      <c r="D2753" s="1" t="s">
        <v>138</v>
      </c>
      <c r="E2753" s="1" t="s">
        <v>121</v>
      </c>
      <c r="F2753" s="1" t="s">
        <v>87</v>
      </c>
      <c r="G2753" s="1" t="s">
        <v>122</v>
      </c>
      <c r="H2753" s="1" t="s">
        <v>123</v>
      </c>
      <c r="I2753" s="1" t="s">
        <v>124</v>
      </c>
      <c r="J2753" s="1" t="s">
        <v>132</v>
      </c>
      <c r="K2753" s="1" t="s">
        <v>135</v>
      </c>
    </row>
    <row r="2754" spans="1:11" x14ac:dyDescent="0.25">
      <c r="A2754" s="1" t="s">
        <v>187</v>
      </c>
      <c r="B2754" s="1">
        <v>217024.86110000001</v>
      </c>
      <c r="C2754" s="1" t="s">
        <v>164</v>
      </c>
      <c r="D2754" s="1" t="s">
        <v>138</v>
      </c>
      <c r="E2754" s="1" t="s">
        <v>121</v>
      </c>
      <c r="F2754" s="1" t="s">
        <v>87</v>
      </c>
      <c r="G2754" s="1" t="s">
        <v>122</v>
      </c>
      <c r="H2754" s="1" t="s">
        <v>123</v>
      </c>
      <c r="I2754" s="1" t="s">
        <v>124</v>
      </c>
      <c r="J2754" s="1" t="s">
        <v>132</v>
      </c>
      <c r="K2754" s="1" t="s">
        <v>135</v>
      </c>
    </row>
    <row r="2755" spans="1:11" x14ac:dyDescent="0.25">
      <c r="A2755" s="1" t="s">
        <v>187</v>
      </c>
      <c r="B2755" s="1">
        <v>217024.86110000001</v>
      </c>
      <c r="C2755" s="1" t="s">
        <v>130</v>
      </c>
      <c r="D2755" s="1" t="s">
        <v>138</v>
      </c>
      <c r="E2755" s="1" t="s">
        <v>121</v>
      </c>
      <c r="F2755" s="1" t="s">
        <v>87</v>
      </c>
      <c r="G2755" s="1" t="s">
        <v>122</v>
      </c>
      <c r="H2755" s="1" t="s">
        <v>123</v>
      </c>
      <c r="I2755" s="1" t="s">
        <v>124</v>
      </c>
      <c r="J2755" s="1" t="s">
        <v>132</v>
      </c>
      <c r="K2755" s="1" t="s">
        <v>135</v>
      </c>
    </row>
    <row r="2756" spans="1:11" x14ac:dyDescent="0.25">
      <c r="A2756" s="1" t="s">
        <v>181</v>
      </c>
      <c r="B2756" s="1">
        <v>218027.554</v>
      </c>
      <c r="C2756" s="1" t="s">
        <v>141</v>
      </c>
      <c r="D2756" s="1" t="s">
        <v>142</v>
      </c>
      <c r="E2756" s="1" t="s">
        <v>121</v>
      </c>
      <c r="F2756" s="1" t="s">
        <v>45</v>
      </c>
      <c r="G2756" s="1" t="s">
        <v>122</v>
      </c>
      <c r="H2756" s="1" t="s">
        <v>123</v>
      </c>
      <c r="I2756" s="1" t="s">
        <v>124</v>
      </c>
      <c r="J2756" s="1" t="s">
        <v>132</v>
      </c>
      <c r="K2756" s="1" t="s">
        <v>134</v>
      </c>
    </row>
    <row r="2757" spans="1:11" x14ac:dyDescent="0.25">
      <c r="A2757" s="1" t="s">
        <v>187</v>
      </c>
      <c r="B2757" s="1">
        <v>218580.27499999999</v>
      </c>
      <c r="C2757" s="1" t="s">
        <v>136</v>
      </c>
      <c r="D2757" s="1" t="s">
        <v>138</v>
      </c>
      <c r="E2757" s="1" t="s">
        <v>121</v>
      </c>
      <c r="F2757" s="1" t="s">
        <v>87</v>
      </c>
      <c r="G2757" s="1" t="s">
        <v>122</v>
      </c>
      <c r="H2757" s="1" t="s">
        <v>123</v>
      </c>
      <c r="I2757" s="1" t="s">
        <v>124</v>
      </c>
      <c r="J2757" s="1" t="s">
        <v>132</v>
      </c>
      <c r="K2757" s="1" t="s">
        <v>135</v>
      </c>
    </row>
    <row r="2758" spans="1:11" x14ac:dyDescent="0.25">
      <c r="A2758" s="1" t="s">
        <v>187</v>
      </c>
      <c r="B2758" s="1">
        <v>218580.27499999999</v>
      </c>
      <c r="C2758" s="1" t="s">
        <v>165</v>
      </c>
      <c r="D2758" s="1" t="s">
        <v>138</v>
      </c>
      <c r="E2758" s="1" t="s">
        <v>121</v>
      </c>
      <c r="F2758" s="1" t="s">
        <v>87</v>
      </c>
      <c r="G2758" s="1" t="s">
        <v>122</v>
      </c>
      <c r="H2758" s="1" t="s">
        <v>123</v>
      </c>
      <c r="I2758" s="1" t="s">
        <v>124</v>
      </c>
      <c r="J2758" s="1" t="s">
        <v>132</v>
      </c>
      <c r="K2758" s="1" t="s">
        <v>135</v>
      </c>
    </row>
    <row r="2759" spans="1:11" x14ac:dyDescent="0.25">
      <c r="A2759" s="1" t="s">
        <v>181</v>
      </c>
      <c r="B2759" s="1">
        <v>218995.70879999999</v>
      </c>
      <c r="C2759" s="1" t="s">
        <v>161</v>
      </c>
      <c r="D2759" s="1" t="s">
        <v>138</v>
      </c>
      <c r="E2759" s="1" t="s">
        <v>121</v>
      </c>
      <c r="F2759" s="1" t="s">
        <v>87</v>
      </c>
      <c r="G2759" s="1" t="s">
        <v>122</v>
      </c>
      <c r="H2759" s="1" t="s">
        <v>123</v>
      </c>
      <c r="I2759" s="1" t="s">
        <v>124</v>
      </c>
      <c r="J2759" s="1" t="s">
        <v>132</v>
      </c>
      <c r="K2759" s="1" t="s">
        <v>134</v>
      </c>
    </row>
    <row r="2760" spans="1:11" x14ac:dyDescent="0.25">
      <c r="A2760" s="1" t="s">
        <v>184</v>
      </c>
      <c r="B2760" s="1">
        <v>219519.867</v>
      </c>
      <c r="C2760" s="1" t="s">
        <v>173</v>
      </c>
      <c r="D2760" s="1" t="s">
        <v>138</v>
      </c>
      <c r="E2760" s="1" t="s">
        <v>121</v>
      </c>
      <c r="F2760" s="1" t="s">
        <v>87</v>
      </c>
      <c r="G2760" s="1" t="s">
        <v>122</v>
      </c>
      <c r="H2760" s="1" t="s">
        <v>123</v>
      </c>
      <c r="I2760" s="1" t="s">
        <v>124</v>
      </c>
      <c r="J2760" s="1" t="s">
        <v>132</v>
      </c>
      <c r="K2760" s="1" t="s">
        <v>135</v>
      </c>
    </row>
    <row r="2761" spans="1:11" x14ac:dyDescent="0.25">
      <c r="A2761" s="1" t="s">
        <v>187</v>
      </c>
      <c r="B2761" s="1">
        <v>220754.02970000001</v>
      </c>
      <c r="C2761" s="1" t="s">
        <v>161</v>
      </c>
      <c r="D2761" s="1" t="s">
        <v>138</v>
      </c>
      <c r="E2761" s="1" t="s">
        <v>121</v>
      </c>
      <c r="F2761" s="1" t="s">
        <v>87</v>
      </c>
      <c r="G2761" s="1" t="s">
        <v>122</v>
      </c>
      <c r="H2761" s="1" t="s">
        <v>123</v>
      </c>
      <c r="I2761" s="1" t="s">
        <v>124</v>
      </c>
      <c r="J2761" s="1" t="s">
        <v>132</v>
      </c>
      <c r="K2761" s="1" t="s">
        <v>135</v>
      </c>
    </row>
    <row r="2762" spans="1:11" x14ac:dyDescent="0.25">
      <c r="A2762" s="1" t="s">
        <v>118</v>
      </c>
      <c r="B2762" s="1">
        <v>221100</v>
      </c>
      <c r="C2762" s="1" t="s">
        <v>171</v>
      </c>
      <c r="D2762" s="1" t="s">
        <v>138</v>
      </c>
      <c r="E2762" s="1" t="s">
        <v>121</v>
      </c>
      <c r="F2762" s="1" t="s">
        <v>87</v>
      </c>
      <c r="G2762" s="1" t="s">
        <v>122</v>
      </c>
      <c r="H2762" s="1" t="s">
        <v>123</v>
      </c>
      <c r="I2762" s="1" t="s">
        <v>124</v>
      </c>
      <c r="J2762" s="1" t="s">
        <v>132</v>
      </c>
      <c r="K2762" s="1" t="s">
        <v>135</v>
      </c>
    </row>
    <row r="2763" spans="1:11" x14ac:dyDescent="0.25">
      <c r="A2763" s="1" t="s">
        <v>118</v>
      </c>
      <c r="B2763" s="1">
        <v>221100</v>
      </c>
      <c r="C2763" s="1" t="s">
        <v>158</v>
      </c>
      <c r="D2763" s="1" t="s">
        <v>138</v>
      </c>
      <c r="E2763" s="1" t="s">
        <v>121</v>
      </c>
      <c r="F2763" s="1" t="s">
        <v>87</v>
      </c>
      <c r="G2763" s="1" t="s">
        <v>122</v>
      </c>
      <c r="H2763" s="1" t="s">
        <v>123</v>
      </c>
      <c r="I2763" s="1" t="s">
        <v>124</v>
      </c>
      <c r="J2763" s="1" t="s">
        <v>132</v>
      </c>
      <c r="K2763" s="1" t="s">
        <v>135</v>
      </c>
    </row>
    <row r="2764" spans="1:11" x14ac:dyDescent="0.25">
      <c r="A2764" s="1" t="s">
        <v>193</v>
      </c>
      <c r="B2764" s="1">
        <v>221265.18299999999</v>
      </c>
      <c r="C2764" s="1" t="s">
        <v>157</v>
      </c>
      <c r="D2764" s="1" t="s">
        <v>138</v>
      </c>
      <c r="E2764" s="1" t="s">
        <v>121</v>
      </c>
      <c r="F2764" s="1" t="s">
        <v>87</v>
      </c>
      <c r="G2764" s="1" t="s">
        <v>122</v>
      </c>
      <c r="H2764" s="1" t="s">
        <v>123</v>
      </c>
      <c r="I2764" s="1" t="s">
        <v>124</v>
      </c>
      <c r="J2764" s="1" t="s">
        <v>132</v>
      </c>
      <c r="K2764" s="1" t="s">
        <v>134</v>
      </c>
    </row>
    <row r="2765" spans="1:11" x14ac:dyDescent="0.25">
      <c r="A2765" s="1" t="s">
        <v>193</v>
      </c>
      <c r="B2765" s="1">
        <v>222289.06820000001</v>
      </c>
      <c r="C2765" s="1" t="s">
        <v>177</v>
      </c>
      <c r="D2765" s="1" t="s">
        <v>142</v>
      </c>
      <c r="E2765" s="1" t="s">
        <v>121</v>
      </c>
      <c r="F2765" s="1" t="s">
        <v>45</v>
      </c>
      <c r="G2765" s="1" t="s">
        <v>122</v>
      </c>
      <c r="H2765" s="1" t="s">
        <v>123</v>
      </c>
      <c r="I2765" s="1" t="s">
        <v>124</v>
      </c>
      <c r="J2765" s="1" t="s">
        <v>132</v>
      </c>
      <c r="K2765" s="1" t="s">
        <v>134</v>
      </c>
    </row>
    <row r="2766" spans="1:11" x14ac:dyDescent="0.25">
      <c r="A2766" s="1" t="s">
        <v>118</v>
      </c>
      <c r="B2766" s="1">
        <v>223248</v>
      </c>
      <c r="C2766" s="1" t="s">
        <v>147</v>
      </c>
      <c r="D2766" s="1" t="s">
        <v>138</v>
      </c>
      <c r="E2766" s="1" t="s">
        <v>121</v>
      </c>
      <c r="F2766" s="1" t="s">
        <v>87</v>
      </c>
      <c r="G2766" s="1" t="s">
        <v>122</v>
      </c>
      <c r="H2766" s="1" t="s">
        <v>123</v>
      </c>
      <c r="I2766" s="1" t="s">
        <v>124</v>
      </c>
      <c r="J2766" s="1" t="s">
        <v>132</v>
      </c>
      <c r="K2766" s="1" t="s">
        <v>134</v>
      </c>
    </row>
    <row r="2767" spans="1:11" x14ac:dyDescent="0.25">
      <c r="A2767" s="1" t="s">
        <v>193</v>
      </c>
      <c r="B2767" s="1">
        <v>223873.80780000001</v>
      </c>
      <c r="C2767" s="1" t="s">
        <v>146</v>
      </c>
      <c r="D2767" s="1" t="s">
        <v>162</v>
      </c>
      <c r="E2767" s="1" t="s">
        <v>121</v>
      </c>
      <c r="F2767" s="1" t="s">
        <v>47</v>
      </c>
      <c r="G2767" s="1" t="s">
        <v>122</v>
      </c>
      <c r="H2767" s="1" t="s">
        <v>123</v>
      </c>
      <c r="I2767" s="1" t="s">
        <v>124</v>
      </c>
      <c r="J2767" s="1" t="s">
        <v>132</v>
      </c>
      <c r="K2767" s="1" t="s">
        <v>133</v>
      </c>
    </row>
    <row r="2768" spans="1:11" x14ac:dyDescent="0.25">
      <c r="A2768" s="1" t="s">
        <v>187</v>
      </c>
      <c r="B2768" s="1">
        <v>225001.36600000001</v>
      </c>
      <c r="C2768" s="1" t="s">
        <v>139</v>
      </c>
      <c r="D2768" s="1" t="s">
        <v>131</v>
      </c>
      <c r="E2768" s="1" t="s">
        <v>121</v>
      </c>
      <c r="F2768" s="1" t="s">
        <v>52</v>
      </c>
      <c r="G2768" s="1" t="s">
        <v>122</v>
      </c>
      <c r="H2768" s="1" t="s">
        <v>123</v>
      </c>
      <c r="I2768" s="1" t="s">
        <v>124</v>
      </c>
      <c r="J2768" s="1" t="s">
        <v>132</v>
      </c>
      <c r="K2768" s="1" t="s">
        <v>134</v>
      </c>
    </row>
    <row r="2769" spans="1:11" x14ac:dyDescent="0.25">
      <c r="A2769" s="1" t="s">
        <v>184</v>
      </c>
      <c r="B2769" s="1">
        <v>225521.63260000001</v>
      </c>
      <c r="C2769" s="1" t="s">
        <v>145</v>
      </c>
      <c r="D2769" s="1" t="s">
        <v>162</v>
      </c>
      <c r="E2769" s="1" t="s">
        <v>121</v>
      </c>
      <c r="F2769" s="1" t="s">
        <v>47</v>
      </c>
      <c r="G2769" s="1" t="s">
        <v>122</v>
      </c>
      <c r="H2769" s="1" t="s">
        <v>123</v>
      </c>
      <c r="I2769" s="1" t="s">
        <v>124</v>
      </c>
      <c r="J2769" s="1" t="s">
        <v>132</v>
      </c>
      <c r="K2769" s="1" t="s">
        <v>134</v>
      </c>
    </row>
    <row r="2770" spans="1:11" x14ac:dyDescent="0.25">
      <c r="A2770" s="1" t="s">
        <v>181</v>
      </c>
      <c r="B2770" s="1">
        <v>225783.3321</v>
      </c>
      <c r="C2770" s="1" t="s">
        <v>173</v>
      </c>
      <c r="D2770" s="1" t="s">
        <v>138</v>
      </c>
      <c r="E2770" s="1" t="s">
        <v>121</v>
      </c>
      <c r="F2770" s="1" t="s">
        <v>87</v>
      </c>
      <c r="G2770" s="1" t="s">
        <v>122</v>
      </c>
      <c r="H2770" s="1" t="s">
        <v>123</v>
      </c>
      <c r="I2770" s="1" t="s">
        <v>124</v>
      </c>
      <c r="J2770" s="1" t="s">
        <v>132</v>
      </c>
      <c r="K2770" s="1" t="s">
        <v>134</v>
      </c>
    </row>
    <row r="2771" spans="1:11" x14ac:dyDescent="0.25">
      <c r="A2771" s="1" t="s">
        <v>118</v>
      </c>
      <c r="B2771" s="1">
        <v>226188</v>
      </c>
      <c r="C2771" s="1" t="s">
        <v>157</v>
      </c>
      <c r="D2771" s="1" t="s">
        <v>138</v>
      </c>
      <c r="E2771" s="1" t="s">
        <v>121</v>
      </c>
      <c r="F2771" s="1" t="s">
        <v>87</v>
      </c>
      <c r="G2771" s="1" t="s">
        <v>122</v>
      </c>
      <c r="H2771" s="1" t="s">
        <v>123</v>
      </c>
      <c r="I2771" s="1" t="s">
        <v>124</v>
      </c>
      <c r="J2771" s="1" t="s">
        <v>132</v>
      </c>
      <c r="K2771" s="1" t="s">
        <v>135</v>
      </c>
    </row>
    <row r="2772" spans="1:11" x14ac:dyDescent="0.25">
      <c r="A2772" s="1" t="s">
        <v>188</v>
      </c>
      <c r="B2772" s="1">
        <v>227056.96830000001</v>
      </c>
      <c r="C2772" s="1" t="s">
        <v>140</v>
      </c>
      <c r="D2772" s="1" t="s">
        <v>131</v>
      </c>
      <c r="E2772" s="1" t="s">
        <v>121</v>
      </c>
      <c r="F2772" s="1" t="s">
        <v>52</v>
      </c>
      <c r="G2772" s="1" t="s">
        <v>122</v>
      </c>
      <c r="H2772" s="1" t="s">
        <v>123</v>
      </c>
      <c r="I2772" s="1" t="s">
        <v>124</v>
      </c>
      <c r="J2772" s="1" t="s">
        <v>132</v>
      </c>
      <c r="K2772" s="1" t="s">
        <v>135</v>
      </c>
    </row>
    <row r="2773" spans="1:11" x14ac:dyDescent="0.25">
      <c r="A2773" s="1" t="s">
        <v>188</v>
      </c>
      <c r="B2773" s="1">
        <v>227056.96830000001</v>
      </c>
      <c r="C2773" s="1" t="s">
        <v>144</v>
      </c>
      <c r="D2773" s="1" t="s">
        <v>131</v>
      </c>
      <c r="E2773" s="1" t="s">
        <v>121</v>
      </c>
      <c r="F2773" s="1" t="s">
        <v>52</v>
      </c>
      <c r="G2773" s="1" t="s">
        <v>122</v>
      </c>
      <c r="H2773" s="1" t="s">
        <v>123</v>
      </c>
      <c r="I2773" s="1" t="s">
        <v>124</v>
      </c>
      <c r="J2773" s="1" t="s">
        <v>132</v>
      </c>
      <c r="K2773" s="1" t="s">
        <v>135</v>
      </c>
    </row>
    <row r="2774" spans="1:11" x14ac:dyDescent="0.25">
      <c r="A2774" s="1" t="s">
        <v>188</v>
      </c>
      <c r="B2774" s="1">
        <v>227056.96830000001</v>
      </c>
      <c r="C2774" s="1" t="s">
        <v>145</v>
      </c>
      <c r="D2774" s="1" t="s">
        <v>131</v>
      </c>
      <c r="E2774" s="1" t="s">
        <v>121</v>
      </c>
      <c r="F2774" s="1" t="s">
        <v>52</v>
      </c>
      <c r="G2774" s="1" t="s">
        <v>122</v>
      </c>
      <c r="H2774" s="1" t="s">
        <v>123</v>
      </c>
      <c r="I2774" s="1" t="s">
        <v>124</v>
      </c>
      <c r="J2774" s="1" t="s">
        <v>132</v>
      </c>
      <c r="K2774" s="1" t="s">
        <v>135</v>
      </c>
    </row>
    <row r="2775" spans="1:11" x14ac:dyDescent="0.25">
      <c r="A2775" s="1" t="s">
        <v>188</v>
      </c>
      <c r="B2775" s="1">
        <v>227056.96830000001</v>
      </c>
      <c r="C2775" s="1" t="s">
        <v>156</v>
      </c>
      <c r="D2775" s="1" t="s">
        <v>131</v>
      </c>
      <c r="E2775" s="1" t="s">
        <v>121</v>
      </c>
      <c r="F2775" s="1" t="s">
        <v>52</v>
      </c>
      <c r="G2775" s="1" t="s">
        <v>122</v>
      </c>
      <c r="H2775" s="1" t="s">
        <v>123</v>
      </c>
      <c r="I2775" s="1" t="s">
        <v>124</v>
      </c>
      <c r="J2775" s="1" t="s">
        <v>132</v>
      </c>
      <c r="K2775" s="1" t="s">
        <v>135</v>
      </c>
    </row>
    <row r="2776" spans="1:11" x14ac:dyDescent="0.25">
      <c r="A2776" s="1" t="s">
        <v>193</v>
      </c>
      <c r="B2776" s="1">
        <v>227211.21710000001</v>
      </c>
      <c r="C2776" s="1" t="s">
        <v>155</v>
      </c>
      <c r="D2776" s="1" t="s">
        <v>138</v>
      </c>
      <c r="E2776" s="1" t="s">
        <v>121</v>
      </c>
      <c r="F2776" s="1" t="s">
        <v>87</v>
      </c>
      <c r="G2776" s="1" t="s">
        <v>122</v>
      </c>
      <c r="H2776" s="1" t="s">
        <v>123</v>
      </c>
      <c r="I2776" s="1" t="s">
        <v>124</v>
      </c>
      <c r="J2776" s="1" t="s">
        <v>132</v>
      </c>
      <c r="K2776" s="1" t="s">
        <v>134</v>
      </c>
    </row>
    <row r="2777" spans="1:11" x14ac:dyDescent="0.25">
      <c r="A2777" s="1" t="s">
        <v>187</v>
      </c>
      <c r="B2777" s="1">
        <v>227595.8474</v>
      </c>
      <c r="C2777" s="1" t="s">
        <v>173</v>
      </c>
      <c r="D2777" s="1" t="s">
        <v>138</v>
      </c>
      <c r="E2777" s="1" t="s">
        <v>121</v>
      </c>
      <c r="F2777" s="1" t="s">
        <v>87</v>
      </c>
      <c r="G2777" s="1" t="s">
        <v>122</v>
      </c>
      <c r="H2777" s="1" t="s">
        <v>123</v>
      </c>
      <c r="I2777" s="1" t="s">
        <v>124</v>
      </c>
      <c r="J2777" s="1" t="s">
        <v>132</v>
      </c>
      <c r="K2777" s="1" t="s">
        <v>135</v>
      </c>
    </row>
    <row r="2778" spans="1:11" x14ac:dyDescent="0.25">
      <c r="A2778" s="1" t="s">
        <v>193</v>
      </c>
      <c r="B2778" s="1">
        <v>227644.90100000001</v>
      </c>
      <c r="C2778" s="1" t="s">
        <v>146</v>
      </c>
      <c r="D2778" s="1" t="s">
        <v>138</v>
      </c>
      <c r="E2778" s="1" t="s">
        <v>121</v>
      </c>
      <c r="F2778" s="1" t="s">
        <v>87</v>
      </c>
      <c r="G2778" s="1" t="s">
        <v>122</v>
      </c>
      <c r="H2778" s="1" t="s">
        <v>123</v>
      </c>
      <c r="I2778" s="1" t="s">
        <v>124</v>
      </c>
      <c r="J2778" s="1" t="s">
        <v>132</v>
      </c>
      <c r="K2778" s="1" t="s">
        <v>134</v>
      </c>
    </row>
    <row r="2779" spans="1:11" x14ac:dyDescent="0.25">
      <c r="A2779" s="1" t="s">
        <v>181</v>
      </c>
      <c r="B2779" s="1">
        <v>230057.9688</v>
      </c>
      <c r="C2779" s="1" t="s">
        <v>147</v>
      </c>
      <c r="D2779" s="1" t="s">
        <v>131</v>
      </c>
      <c r="E2779" s="1" t="s">
        <v>121</v>
      </c>
      <c r="F2779" s="1" t="s">
        <v>52</v>
      </c>
      <c r="G2779" s="1" t="s">
        <v>122</v>
      </c>
      <c r="H2779" s="1" t="s">
        <v>123</v>
      </c>
      <c r="I2779" s="1" t="s">
        <v>124</v>
      </c>
      <c r="J2779" s="1" t="s">
        <v>132</v>
      </c>
      <c r="K2779" s="1" t="s">
        <v>133</v>
      </c>
    </row>
    <row r="2780" spans="1:11" x14ac:dyDescent="0.25">
      <c r="A2780" s="1" t="s">
        <v>184</v>
      </c>
      <c r="B2780" s="1">
        <v>230407.0153</v>
      </c>
      <c r="C2780" s="1" t="s">
        <v>137</v>
      </c>
      <c r="D2780" s="1" t="s">
        <v>138</v>
      </c>
      <c r="E2780" s="1" t="s">
        <v>121</v>
      </c>
      <c r="F2780" s="1" t="s">
        <v>87</v>
      </c>
      <c r="G2780" s="1" t="s">
        <v>122</v>
      </c>
      <c r="H2780" s="1" t="s">
        <v>123</v>
      </c>
      <c r="I2780" s="1" t="s">
        <v>124</v>
      </c>
      <c r="J2780" s="1" t="s">
        <v>132</v>
      </c>
      <c r="K2780" s="1" t="s">
        <v>135</v>
      </c>
    </row>
    <row r="2781" spans="1:11" x14ac:dyDescent="0.25">
      <c r="A2781" s="1" t="s">
        <v>193</v>
      </c>
      <c r="B2781" s="1">
        <v>231021.43960000001</v>
      </c>
      <c r="C2781" s="1" t="s">
        <v>168</v>
      </c>
      <c r="D2781" s="1" t="s">
        <v>142</v>
      </c>
      <c r="E2781" s="1" t="s">
        <v>121</v>
      </c>
      <c r="F2781" s="1" t="s">
        <v>45</v>
      </c>
      <c r="G2781" s="1" t="s">
        <v>122</v>
      </c>
      <c r="H2781" s="1" t="s">
        <v>123</v>
      </c>
      <c r="I2781" s="1" t="s">
        <v>124</v>
      </c>
      <c r="J2781" s="1" t="s">
        <v>132</v>
      </c>
      <c r="K2781" s="1" t="s">
        <v>134</v>
      </c>
    </row>
    <row r="2782" spans="1:11" x14ac:dyDescent="0.25">
      <c r="A2782" s="1" t="s">
        <v>193</v>
      </c>
      <c r="B2782" s="1">
        <v>231093.17679999999</v>
      </c>
      <c r="C2782" s="1" t="s">
        <v>130</v>
      </c>
      <c r="D2782" s="1" t="s">
        <v>162</v>
      </c>
      <c r="E2782" s="1" t="s">
        <v>121</v>
      </c>
      <c r="F2782" s="1" t="s">
        <v>47</v>
      </c>
      <c r="G2782" s="1" t="s">
        <v>122</v>
      </c>
      <c r="H2782" s="1" t="s">
        <v>123</v>
      </c>
      <c r="I2782" s="1" t="s">
        <v>124</v>
      </c>
      <c r="J2782" s="1" t="s">
        <v>132</v>
      </c>
      <c r="K2782" s="1" t="s">
        <v>133</v>
      </c>
    </row>
    <row r="2783" spans="1:11" x14ac:dyDescent="0.25">
      <c r="A2783" s="1" t="s">
        <v>193</v>
      </c>
      <c r="B2783" s="1">
        <v>231093.17679999999</v>
      </c>
      <c r="C2783" s="1" t="s">
        <v>155</v>
      </c>
      <c r="D2783" s="1" t="s">
        <v>162</v>
      </c>
      <c r="E2783" s="1" t="s">
        <v>121</v>
      </c>
      <c r="F2783" s="1" t="s">
        <v>47</v>
      </c>
      <c r="G2783" s="1" t="s">
        <v>122</v>
      </c>
      <c r="H2783" s="1" t="s">
        <v>123</v>
      </c>
      <c r="I2783" s="1" t="s">
        <v>124</v>
      </c>
      <c r="J2783" s="1" t="s">
        <v>132</v>
      </c>
      <c r="K2783" s="1" t="s">
        <v>133</v>
      </c>
    </row>
    <row r="2784" spans="1:11" x14ac:dyDescent="0.25">
      <c r="A2784" s="1" t="s">
        <v>193</v>
      </c>
      <c r="B2784" s="1">
        <v>231714.35560000001</v>
      </c>
      <c r="C2784" s="1" t="s">
        <v>165</v>
      </c>
      <c r="D2784" s="1" t="s">
        <v>162</v>
      </c>
      <c r="E2784" s="1" t="s">
        <v>121</v>
      </c>
      <c r="F2784" s="1" t="s">
        <v>47</v>
      </c>
      <c r="G2784" s="1" t="s">
        <v>122</v>
      </c>
      <c r="H2784" s="1" t="s">
        <v>123</v>
      </c>
      <c r="I2784" s="1" t="s">
        <v>124</v>
      </c>
      <c r="J2784" s="1" t="s">
        <v>132</v>
      </c>
      <c r="K2784" s="1" t="s">
        <v>133</v>
      </c>
    </row>
    <row r="2785" spans="1:11" x14ac:dyDescent="0.25">
      <c r="A2785" s="1" t="s">
        <v>118</v>
      </c>
      <c r="B2785" s="1">
        <v>232710</v>
      </c>
      <c r="C2785" s="1" t="s">
        <v>146</v>
      </c>
      <c r="D2785" s="1" t="s">
        <v>138</v>
      </c>
      <c r="E2785" s="1" t="s">
        <v>121</v>
      </c>
      <c r="F2785" s="1" t="s">
        <v>87</v>
      </c>
      <c r="G2785" s="1" t="s">
        <v>122</v>
      </c>
      <c r="H2785" s="1" t="s">
        <v>123</v>
      </c>
      <c r="I2785" s="1" t="s">
        <v>124</v>
      </c>
      <c r="J2785" s="1" t="s">
        <v>132</v>
      </c>
      <c r="K2785" s="1" t="s">
        <v>135</v>
      </c>
    </row>
    <row r="2786" spans="1:11" x14ac:dyDescent="0.25">
      <c r="A2786" s="1" t="s">
        <v>193</v>
      </c>
      <c r="B2786" s="1">
        <v>233085.514</v>
      </c>
      <c r="C2786" s="1" t="s">
        <v>128</v>
      </c>
      <c r="D2786" s="1" t="s">
        <v>142</v>
      </c>
      <c r="E2786" s="1" t="s">
        <v>121</v>
      </c>
      <c r="F2786" s="1" t="s">
        <v>45</v>
      </c>
      <c r="G2786" s="1" t="s">
        <v>122</v>
      </c>
      <c r="H2786" s="1" t="s">
        <v>123</v>
      </c>
      <c r="I2786" s="1" t="s">
        <v>124</v>
      </c>
      <c r="J2786" s="1" t="s">
        <v>132</v>
      </c>
      <c r="K2786" s="1" t="s">
        <v>134</v>
      </c>
    </row>
    <row r="2787" spans="1:11" x14ac:dyDescent="0.25">
      <c r="A2787" s="1" t="s">
        <v>193</v>
      </c>
      <c r="B2787" s="1">
        <v>233127.90410000001</v>
      </c>
      <c r="C2787" s="1" t="s">
        <v>164</v>
      </c>
      <c r="D2787" s="1" t="s">
        <v>138</v>
      </c>
      <c r="E2787" s="1" t="s">
        <v>121</v>
      </c>
      <c r="F2787" s="1" t="s">
        <v>87</v>
      </c>
      <c r="G2787" s="1" t="s">
        <v>122</v>
      </c>
      <c r="H2787" s="1" t="s">
        <v>123</v>
      </c>
      <c r="I2787" s="1" t="s">
        <v>124</v>
      </c>
      <c r="J2787" s="1" t="s">
        <v>132</v>
      </c>
      <c r="K2787" s="1" t="s">
        <v>134</v>
      </c>
    </row>
    <row r="2788" spans="1:11" x14ac:dyDescent="0.25">
      <c r="A2788" s="1" t="s">
        <v>193</v>
      </c>
      <c r="B2788" s="1">
        <v>233127.90410000001</v>
      </c>
      <c r="C2788" s="1" t="s">
        <v>130</v>
      </c>
      <c r="D2788" s="1" t="s">
        <v>138</v>
      </c>
      <c r="E2788" s="1" t="s">
        <v>121</v>
      </c>
      <c r="F2788" s="1" t="s">
        <v>87</v>
      </c>
      <c r="G2788" s="1" t="s">
        <v>122</v>
      </c>
      <c r="H2788" s="1" t="s">
        <v>123</v>
      </c>
      <c r="I2788" s="1" t="s">
        <v>124</v>
      </c>
      <c r="J2788" s="1" t="s">
        <v>132</v>
      </c>
      <c r="K2788" s="1" t="s">
        <v>134</v>
      </c>
    </row>
    <row r="2789" spans="1:11" x14ac:dyDescent="0.25">
      <c r="A2789" s="1" t="s">
        <v>187</v>
      </c>
      <c r="B2789" s="1">
        <v>233818.4136</v>
      </c>
      <c r="C2789" s="1" t="s">
        <v>145</v>
      </c>
      <c r="D2789" s="1" t="s">
        <v>162</v>
      </c>
      <c r="E2789" s="1" t="s">
        <v>121</v>
      </c>
      <c r="F2789" s="1" t="s">
        <v>47</v>
      </c>
      <c r="G2789" s="1" t="s">
        <v>122</v>
      </c>
      <c r="H2789" s="1" t="s">
        <v>123</v>
      </c>
      <c r="I2789" s="1" t="s">
        <v>124</v>
      </c>
      <c r="J2789" s="1" t="s">
        <v>132</v>
      </c>
      <c r="K2789" s="1" t="s">
        <v>134</v>
      </c>
    </row>
    <row r="2790" spans="1:11" x14ac:dyDescent="0.25">
      <c r="A2790" s="1" t="s">
        <v>183</v>
      </c>
      <c r="B2790" s="1">
        <v>234711.63250000001</v>
      </c>
      <c r="C2790" s="1" t="s">
        <v>140</v>
      </c>
      <c r="D2790" s="1" t="s">
        <v>131</v>
      </c>
      <c r="E2790" s="1" t="s">
        <v>121</v>
      </c>
      <c r="F2790" s="1" t="s">
        <v>52</v>
      </c>
      <c r="G2790" s="1" t="s">
        <v>122</v>
      </c>
      <c r="H2790" s="1" t="s">
        <v>123</v>
      </c>
      <c r="I2790" s="1" t="s">
        <v>124</v>
      </c>
      <c r="J2790" s="1" t="s">
        <v>132</v>
      </c>
      <c r="K2790" s="1" t="s">
        <v>134</v>
      </c>
    </row>
    <row r="2791" spans="1:11" x14ac:dyDescent="0.25">
      <c r="A2791" s="1" t="s">
        <v>183</v>
      </c>
      <c r="B2791" s="1">
        <v>234711.63250000001</v>
      </c>
      <c r="C2791" s="1" t="s">
        <v>145</v>
      </c>
      <c r="D2791" s="1" t="s">
        <v>131</v>
      </c>
      <c r="E2791" s="1" t="s">
        <v>121</v>
      </c>
      <c r="F2791" s="1" t="s">
        <v>52</v>
      </c>
      <c r="G2791" s="1" t="s">
        <v>122</v>
      </c>
      <c r="H2791" s="1" t="s">
        <v>123</v>
      </c>
      <c r="I2791" s="1" t="s">
        <v>124</v>
      </c>
      <c r="J2791" s="1" t="s">
        <v>132</v>
      </c>
      <c r="K2791" s="1" t="s">
        <v>134</v>
      </c>
    </row>
    <row r="2792" spans="1:11" x14ac:dyDescent="0.25">
      <c r="A2792" s="1" t="s">
        <v>183</v>
      </c>
      <c r="B2792" s="1">
        <v>234711.63250000001</v>
      </c>
      <c r="C2792" s="1" t="s">
        <v>156</v>
      </c>
      <c r="D2792" s="1" t="s">
        <v>131</v>
      </c>
      <c r="E2792" s="1" t="s">
        <v>121</v>
      </c>
      <c r="F2792" s="1" t="s">
        <v>52</v>
      </c>
      <c r="G2792" s="1" t="s">
        <v>122</v>
      </c>
      <c r="H2792" s="1" t="s">
        <v>123</v>
      </c>
      <c r="I2792" s="1" t="s">
        <v>124</v>
      </c>
      <c r="J2792" s="1" t="s">
        <v>132</v>
      </c>
      <c r="K2792" s="1" t="s">
        <v>134</v>
      </c>
    </row>
    <row r="2793" spans="1:11" x14ac:dyDescent="0.25">
      <c r="A2793" s="1" t="s">
        <v>193</v>
      </c>
      <c r="B2793" s="1">
        <v>234799.05439999999</v>
      </c>
      <c r="C2793" s="1" t="s">
        <v>136</v>
      </c>
      <c r="D2793" s="1" t="s">
        <v>138</v>
      </c>
      <c r="E2793" s="1" t="s">
        <v>121</v>
      </c>
      <c r="F2793" s="1" t="s">
        <v>87</v>
      </c>
      <c r="G2793" s="1" t="s">
        <v>122</v>
      </c>
      <c r="H2793" s="1" t="s">
        <v>123</v>
      </c>
      <c r="I2793" s="1" t="s">
        <v>124</v>
      </c>
      <c r="J2793" s="1" t="s">
        <v>132</v>
      </c>
      <c r="K2793" s="1" t="s">
        <v>134</v>
      </c>
    </row>
    <row r="2794" spans="1:11" x14ac:dyDescent="0.25">
      <c r="A2794" s="1" t="s">
        <v>193</v>
      </c>
      <c r="B2794" s="1">
        <v>234799.05439999999</v>
      </c>
      <c r="C2794" s="1" t="s">
        <v>165</v>
      </c>
      <c r="D2794" s="1" t="s">
        <v>138</v>
      </c>
      <c r="E2794" s="1" t="s">
        <v>121</v>
      </c>
      <c r="F2794" s="1" t="s">
        <v>87</v>
      </c>
      <c r="G2794" s="1" t="s">
        <v>122</v>
      </c>
      <c r="H2794" s="1" t="s">
        <v>123</v>
      </c>
      <c r="I2794" s="1" t="s">
        <v>124</v>
      </c>
      <c r="J2794" s="1" t="s">
        <v>132</v>
      </c>
      <c r="K2794" s="1" t="s">
        <v>134</v>
      </c>
    </row>
    <row r="2795" spans="1:11" x14ac:dyDescent="0.25">
      <c r="A2795" s="1" t="s">
        <v>181</v>
      </c>
      <c r="B2795" s="1">
        <v>234844.53810000001</v>
      </c>
      <c r="C2795" s="1" t="s">
        <v>139</v>
      </c>
      <c r="D2795" s="1" t="s">
        <v>142</v>
      </c>
      <c r="E2795" s="1" t="s">
        <v>121</v>
      </c>
      <c r="F2795" s="1" t="s">
        <v>45</v>
      </c>
      <c r="G2795" s="1" t="s">
        <v>122</v>
      </c>
      <c r="H2795" s="1" t="s">
        <v>123</v>
      </c>
      <c r="I2795" s="1" t="s">
        <v>124</v>
      </c>
      <c r="J2795" s="1" t="s">
        <v>132</v>
      </c>
      <c r="K2795" s="1" t="s">
        <v>134</v>
      </c>
    </row>
    <row r="2796" spans="1:11" x14ac:dyDescent="0.25">
      <c r="A2796" s="1" t="s">
        <v>183</v>
      </c>
      <c r="B2796" s="1">
        <v>234886.8726</v>
      </c>
      <c r="C2796" s="1" t="s">
        <v>144</v>
      </c>
      <c r="D2796" s="1" t="s">
        <v>131</v>
      </c>
      <c r="E2796" s="1" t="s">
        <v>121</v>
      </c>
      <c r="F2796" s="1" t="s">
        <v>52</v>
      </c>
      <c r="G2796" s="1" t="s">
        <v>122</v>
      </c>
      <c r="H2796" s="1" t="s">
        <v>123</v>
      </c>
      <c r="I2796" s="1" t="s">
        <v>124</v>
      </c>
      <c r="J2796" s="1" t="s">
        <v>132</v>
      </c>
      <c r="K2796" s="1" t="s">
        <v>134</v>
      </c>
    </row>
    <row r="2797" spans="1:11" x14ac:dyDescent="0.25">
      <c r="A2797" s="1" t="s">
        <v>188</v>
      </c>
      <c r="B2797" s="1">
        <v>234940.272</v>
      </c>
      <c r="C2797" s="1" t="s">
        <v>146</v>
      </c>
      <c r="D2797" s="1" t="s">
        <v>162</v>
      </c>
      <c r="E2797" s="1" t="s">
        <v>121</v>
      </c>
      <c r="F2797" s="1" t="s">
        <v>47</v>
      </c>
      <c r="G2797" s="1" t="s">
        <v>122</v>
      </c>
      <c r="H2797" s="1" t="s">
        <v>123</v>
      </c>
      <c r="I2797" s="1" t="s">
        <v>124</v>
      </c>
      <c r="J2797" s="1" t="s">
        <v>132</v>
      </c>
      <c r="K2797" s="1" t="s">
        <v>134</v>
      </c>
    </row>
    <row r="2798" spans="1:11" x14ac:dyDescent="0.25">
      <c r="A2798" s="1" t="s">
        <v>183</v>
      </c>
      <c r="B2798" s="1">
        <v>235620.4356</v>
      </c>
      <c r="C2798" s="1" t="s">
        <v>148</v>
      </c>
      <c r="D2798" s="1" t="s">
        <v>142</v>
      </c>
      <c r="E2798" s="1" t="s">
        <v>121</v>
      </c>
      <c r="F2798" s="1" t="s">
        <v>45</v>
      </c>
      <c r="G2798" s="1" t="s">
        <v>122</v>
      </c>
      <c r="H2798" s="1" t="s">
        <v>123</v>
      </c>
      <c r="I2798" s="1" t="s">
        <v>124</v>
      </c>
      <c r="J2798" s="1" t="s">
        <v>132</v>
      </c>
      <c r="K2798" s="1" t="s">
        <v>134</v>
      </c>
    </row>
    <row r="2799" spans="1:11" x14ac:dyDescent="0.25">
      <c r="A2799" s="1" t="s">
        <v>193</v>
      </c>
      <c r="B2799" s="1">
        <v>236085.4325</v>
      </c>
      <c r="C2799" s="1" t="s">
        <v>141</v>
      </c>
      <c r="D2799" s="1" t="s">
        <v>142</v>
      </c>
      <c r="E2799" s="1" t="s">
        <v>121</v>
      </c>
      <c r="F2799" s="1" t="s">
        <v>45</v>
      </c>
      <c r="G2799" s="1" t="s">
        <v>122</v>
      </c>
      <c r="H2799" s="1" t="s">
        <v>123</v>
      </c>
      <c r="I2799" s="1" t="s">
        <v>124</v>
      </c>
      <c r="J2799" s="1" t="s">
        <v>132</v>
      </c>
      <c r="K2799" s="1" t="s">
        <v>134</v>
      </c>
    </row>
    <row r="2800" spans="1:11" x14ac:dyDescent="0.25">
      <c r="A2800" s="1" t="s">
        <v>181</v>
      </c>
      <c r="B2800" s="1">
        <v>236981.10370000001</v>
      </c>
      <c r="C2800" s="1" t="s">
        <v>137</v>
      </c>
      <c r="D2800" s="1" t="s">
        <v>138</v>
      </c>
      <c r="E2800" s="1" t="s">
        <v>121</v>
      </c>
      <c r="F2800" s="1" t="s">
        <v>87</v>
      </c>
      <c r="G2800" s="1" t="s">
        <v>122</v>
      </c>
      <c r="H2800" s="1" t="s">
        <v>123</v>
      </c>
      <c r="I2800" s="1" t="s">
        <v>124</v>
      </c>
      <c r="J2800" s="1" t="s">
        <v>132</v>
      </c>
      <c r="K2800" s="1" t="s">
        <v>134</v>
      </c>
    </row>
    <row r="2801" spans="1:11" x14ac:dyDescent="0.25">
      <c r="A2801" s="1" t="s">
        <v>193</v>
      </c>
      <c r="B2801" s="1">
        <v>237133.77350000001</v>
      </c>
      <c r="C2801" s="1" t="s">
        <v>161</v>
      </c>
      <c r="D2801" s="1" t="s">
        <v>138</v>
      </c>
      <c r="E2801" s="1" t="s">
        <v>121</v>
      </c>
      <c r="F2801" s="1" t="s">
        <v>87</v>
      </c>
      <c r="G2801" s="1" t="s">
        <v>122</v>
      </c>
      <c r="H2801" s="1" t="s">
        <v>123</v>
      </c>
      <c r="I2801" s="1" t="s">
        <v>124</v>
      </c>
      <c r="J2801" s="1" t="s">
        <v>132</v>
      </c>
      <c r="K2801" s="1" t="s">
        <v>134</v>
      </c>
    </row>
    <row r="2802" spans="1:11" x14ac:dyDescent="0.25">
      <c r="A2802" s="1" t="s">
        <v>118</v>
      </c>
      <c r="B2802" s="1">
        <v>238315</v>
      </c>
      <c r="C2802" s="1" t="s">
        <v>155</v>
      </c>
      <c r="D2802" s="1" t="s">
        <v>138</v>
      </c>
      <c r="E2802" s="1" t="s">
        <v>121</v>
      </c>
      <c r="F2802" s="1" t="s">
        <v>87</v>
      </c>
      <c r="G2802" s="1" t="s">
        <v>122</v>
      </c>
      <c r="H2802" s="1" t="s">
        <v>123</v>
      </c>
      <c r="I2802" s="1" t="s">
        <v>124</v>
      </c>
      <c r="J2802" s="1" t="s">
        <v>132</v>
      </c>
      <c r="K2802" s="1" t="s">
        <v>135</v>
      </c>
    </row>
    <row r="2803" spans="1:11" x14ac:dyDescent="0.25">
      <c r="A2803" s="1" t="s">
        <v>118</v>
      </c>
      <c r="B2803" s="1">
        <v>238315</v>
      </c>
      <c r="C2803" s="1" t="s">
        <v>164</v>
      </c>
      <c r="D2803" s="1" t="s">
        <v>138</v>
      </c>
      <c r="E2803" s="1" t="s">
        <v>121</v>
      </c>
      <c r="F2803" s="1" t="s">
        <v>87</v>
      </c>
      <c r="G2803" s="1" t="s">
        <v>122</v>
      </c>
      <c r="H2803" s="1" t="s">
        <v>123</v>
      </c>
      <c r="I2803" s="1" t="s">
        <v>124</v>
      </c>
      <c r="J2803" s="1" t="s">
        <v>132</v>
      </c>
      <c r="K2803" s="1" t="s">
        <v>135</v>
      </c>
    </row>
    <row r="2804" spans="1:11" x14ac:dyDescent="0.25">
      <c r="A2804" s="1" t="s">
        <v>118</v>
      </c>
      <c r="B2804" s="1">
        <v>238315</v>
      </c>
      <c r="C2804" s="1" t="s">
        <v>130</v>
      </c>
      <c r="D2804" s="1" t="s">
        <v>138</v>
      </c>
      <c r="E2804" s="1" t="s">
        <v>121</v>
      </c>
      <c r="F2804" s="1" t="s">
        <v>87</v>
      </c>
      <c r="G2804" s="1" t="s">
        <v>122</v>
      </c>
      <c r="H2804" s="1" t="s">
        <v>123</v>
      </c>
      <c r="I2804" s="1" t="s">
        <v>124</v>
      </c>
      <c r="J2804" s="1" t="s">
        <v>132</v>
      </c>
      <c r="K2804" s="1" t="s">
        <v>135</v>
      </c>
    </row>
    <row r="2805" spans="1:11" x14ac:dyDescent="0.25">
      <c r="A2805" s="1" t="s">
        <v>187</v>
      </c>
      <c r="B2805" s="1">
        <v>238883.52609999999</v>
      </c>
      <c r="C2805" s="1" t="s">
        <v>137</v>
      </c>
      <c r="D2805" s="1" t="s">
        <v>138</v>
      </c>
      <c r="E2805" s="1" t="s">
        <v>121</v>
      </c>
      <c r="F2805" s="1" t="s">
        <v>87</v>
      </c>
      <c r="G2805" s="1" t="s">
        <v>122</v>
      </c>
      <c r="H2805" s="1" t="s">
        <v>123</v>
      </c>
      <c r="I2805" s="1" t="s">
        <v>124</v>
      </c>
      <c r="J2805" s="1" t="s">
        <v>132</v>
      </c>
      <c r="K2805" s="1" t="s">
        <v>135</v>
      </c>
    </row>
    <row r="2806" spans="1:11" x14ac:dyDescent="0.25">
      <c r="A2806" s="1" t="s">
        <v>118</v>
      </c>
      <c r="B2806" s="1">
        <v>240023</v>
      </c>
      <c r="C2806" s="1" t="s">
        <v>136</v>
      </c>
      <c r="D2806" s="1" t="s">
        <v>138</v>
      </c>
      <c r="E2806" s="1" t="s">
        <v>121</v>
      </c>
      <c r="F2806" s="1" t="s">
        <v>87</v>
      </c>
      <c r="G2806" s="1" t="s">
        <v>122</v>
      </c>
      <c r="H2806" s="1" t="s">
        <v>123</v>
      </c>
      <c r="I2806" s="1" t="s">
        <v>124</v>
      </c>
      <c r="J2806" s="1" t="s">
        <v>132</v>
      </c>
      <c r="K2806" s="1" t="s">
        <v>135</v>
      </c>
    </row>
    <row r="2807" spans="1:11" x14ac:dyDescent="0.25">
      <c r="A2807" s="1" t="s">
        <v>118</v>
      </c>
      <c r="B2807" s="1">
        <v>240023</v>
      </c>
      <c r="C2807" s="1" t="s">
        <v>165</v>
      </c>
      <c r="D2807" s="1" t="s">
        <v>138</v>
      </c>
      <c r="E2807" s="1" t="s">
        <v>121</v>
      </c>
      <c r="F2807" s="1" t="s">
        <v>87</v>
      </c>
      <c r="G2807" s="1" t="s">
        <v>122</v>
      </c>
      <c r="H2807" s="1" t="s">
        <v>123</v>
      </c>
      <c r="I2807" s="1" t="s">
        <v>124</v>
      </c>
      <c r="J2807" s="1" t="s">
        <v>132</v>
      </c>
      <c r="K2807" s="1" t="s">
        <v>135</v>
      </c>
    </row>
    <row r="2808" spans="1:11" x14ac:dyDescent="0.25">
      <c r="A2808" s="1" t="s">
        <v>118</v>
      </c>
      <c r="B2808" s="1">
        <v>242410</v>
      </c>
      <c r="C2808" s="1" t="s">
        <v>161</v>
      </c>
      <c r="D2808" s="1" t="s">
        <v>138</v>
      </c>
      <c r="E2808" s="1" t="s">
        <v>121</v>
      </c>
      <c r="F2808" s="1" t="s">
        <v>87</v>
      </c>
      <c r="G2808" s="1" t="s">
        <v>122</v>
      </c>
      <c r="H2808" s="1" t="s">
        <v>123</v>
      </c>
      <c r="I2808" s="1" t="s">
        <v>124</v>
      </c>
      <c r="J2808" s="1" t="s">
        <v>132</v>
      </c>
      <c r="K2808" s="1" t="s">
        <v>135</v>
      </c>
    </row>
    <row r="2809" spans="1:11" x14ac:dyDescent="0.25">
      <c r="A2809" s="1" t="s">
        <v>188</v>
      </c>
      <c r="B2809" s="1">
        <v>242648.53140000001</v>
      </c>
      <c r="C2809" s="1" t="s">
        <v>130</v>
      </c>
      <c r="D2809" s="1" t="s">
        <v>162</v>
      </c>
      <c r="E2809" s="1" t="s">
        <v>121</v>
      </c>
      <c r="F2809" s="1" t="s">
        <v>47</v>
      </c>
      <c r="G2809" s="1" t="s">
        <v>122</v>
      </c>
      <c r="H2809" s="1" t="s">
        <v>123</v>
      </c>
      <c r="I2809" s="1" t="s">
        <v>124</v>
      </c>
      <c r="J2809" s="1" t="s">
        <v>132</v>
      </c>
      <c r="K2809" s="1" t="s">
        <v>134</v>
      </c>
    </row>
    <row r="2810" spans="1:11" x14ac:dyDescent="0.25">
      <c r="A2810" s="1" t="s">
        <v>188</v>
      </c>
      <c r="B2810" s="1">
        <v>242648.53140000001</v>
      </c>
      <c r="C2810" s="1" t="s">
        <v>155</v>
      </c>
      <c r="D2810" s="1" t="s">
        <v>162</v>
      </c>
      <c r="E2810" s="1" t="s">
        <v>121</v>
      </c>
      <c r="F2810" s="1" t="s">
        <v>47</v>
      </c>
      <c r="G2810" s="1" t="s">
        <v>122</v>
      </c>
      <c r="H2810" s="1" t="s">
        <v>123</v>
      </c>
      <c r="I2810" s="1" t="s">
        <v>124</v>
      </c>
      <c r="J2810" s="1" t="s">
        <v>132</v>
      </c>
      <c r="K2810" s="1" t="s">
        <v>134</v>
      </c>
    </row>
    <row r="2811" spans="1:11" x14ac:dyDescent="0.25">
      <c r="A2811" s="1" t="s">
        <v>188</v>
      </c>
      <c r="B2811" s="1">
        <v>243187.06880000001</v>
      </c>
      <c r="C2811" s="1" t="s">
        <v>165</v>
      </c>
      <c r="D2811" s="1" t="s">
        <v>162</v>
      </c>
      <c r="E2811" s="1" t="s">
        <v>121</v>
      </c>
      <c r="F2811" s="1" t="s">
        <v>47</v>
      </c>
      <c r="G2811" s="1" t="s">
        <v>122</v>
      </c>
      <c r="H2811" s="1" t="s">
        <v>123</v>
      </c>
      <c r="I2811" s="1" t="s">
        <v>124</v>
      </c>
      <c r="J2811" s="1" t="s">
        <v>132</v>
      </c>
      <c r="K2811" s="1" t="s">
        <v>134</v>
      </c>
    </row>
    <row r="2812" spans="1:11" x14ac:dyDescent="0.25">
      <c r="A2812" s="1" t="s">
        <v>193</v>
      </c>
      <c r="B2812" s="1">
        <v>244483.57380000001</v>
      </c>
      <c r="C2812" s="1" t="s">
        <v>173</v>
      </c>
      <c r="D2812" s="1" t="s">
        <v>138</v>
      </c>
      <c r="E2812" s="1" t="s">
        <v>121</v>
      </c>
      <c r="F2812" s="1" t="s">
        <v>87</v>
      </c>
      <c r="G2812" s="1" t="s">
        <v>122</v>
      </c>
      <c r="H2812" s="1" t="s">
        <v>123</v>
      </c>
      <c r="I2812" s="1" t="s">
        <v>124</v>
      </c>
      <c r="J2812" s="1" t="s">
        <v>132</v>
      </c>
      <c r="K2812" s="1" t="s">
        <v>134</v>
      </c>
    </row>
    <row r="2813" spans="1:11" x14ac:dyDescent="0.25">
      <c r="A2813" s="1" t="s">
        <v>118</v>
      </c>
      <c r="B2813" s="1">
        <v>247074</v>
      </c>
      <c r="C2813" s="1" t="s">
        <v>139</v>
      </c>
      <c r="D2813" s="1" t="s">
        <v>131</v>
      </c>
      <c r="E2813" s="1" t="s">
        <v>121</v>
      </c>
      <c r="F2813" s="1" t="s">
        <v>52</v>
      </c>
      <c r="G2813" s="1" t="s">
        <v>122</v>
      </c>
      <c r="H2813" s="1" t="s">
        <v>123</v>
      </c>
      <c r="I2813" s="1" t="s">
        <v>124</v>
      </c>
      <c r="J2813" s="1" t="s">
        <v>132</v>
      </c>
      <c r="K2813" s="1" t="s">
        <v>134</v>
      </c>
    </row>
    <row r="2814" spans="1:11" x14ac:dyDescent="0.25">
      <c r="A2814" s="1" t="s">
        <v>193</v>
      </c>
      <c r="B2814" s="1">
        <v>249112.2524</v>
      </c>
      <c r="C2814" s="1" t="s">
        <v>147</v>
      </c>
      <c r="D2814" s="1" t="s">
        <v>131</v>
      </c>
      <c r="E2814" s="1" t="s">
        <v>121</v>
      </c>
      <c r="F2814" s="1" t="s">
        <v>52</v>
      </c>
      <c r="G2814" s="1" t="s">
        <v>122</v>
      </c>
      <c r="H2814" s="1" t="s">
        <v>123</v>
      </c>
      <c r="I2814" s="1" t="s">
        <v>124</v>
      </c>
      <c r="J2814" s="1" t="s">
        <v>132</v>
      </c>
      <c r="K2814" s="1" t="s">
        <v>133</v>
      </c>
    </row>
    <row r="2815" spans="1:11" x14ac:dyDescent="0.25">
      <c r="A2815" s="1" t="s">
        <v>118</v>
      </c>
      <c r="B2815" s="1">
        <v>249923</v>
      </c>
      <c r="C2815" s="1" t="s">
        <v>173</v>
      </c>
      <c r="D2815" s="1" t="s">
        <v>138</v>
      </c>
      <c r="E2815" s="1" t="s">
        <v>121</v>
      </c>
      <c r="F2815" s="1" t="s">
        <v>87</v>
      </c>
      <c r="G2815" s="1" t="s">
        <v>122</v>
      </c>
      <c r="H2815" s="1" t="s">
        <v>123</v>
      </c>
      <c r="I2815" s="1" t="s">
        <v>124</v>
      </c>
      <c r="J2815" s="1" t="s">
        <v>132</v>
      </c>
      <c r="K2815" s="1" t="s">
        <v>135</v>
      </c>
    </row>
    <row r="2816" spans="1:11" x14ac:dyDescent="0.25">
      <c r="A2816" s="1" t="s">
        <v>188</v>
      </c>
      <c r="B2816" s="1">
        <v>250415.139</v>
      </c>
      <c r="C2816" s="1" t="s">
        <v>119</v>
      </c>
      <c r="D2816" s="1" t="s">
        <v>131</v>
      </c>
      <c r="E2816" s="1" t="s">
        <v>121</v>
      </c>
      <c r="F2816" s="1" t="s">
        <v>52</v>
      </c>
      <c r="G2816" s="1" t="s">
        <v>122</v>
      </c>
      <c r="H2816" s="1" t="s">
        <v>123</v>
      </c>
      <c r="I2816" s="1" t="s">
        <v>124</v>
      </c>
      <c r="J2816" s="1" t="s">
        <v>132</v>
      </c>
      <c r="K2816" s="1" t="s">
        <v>135</v>
      </c>
    </row>
    <row r="2817" spans="1:11" x14ac:dyDescent="0.25">
      <c r="A2817" s="1" t="s">
        <v>182</v>
      </c>
      <c r="B2817" s="1">
        <v>252382.19529999999</v>
      </c>
      <c r="C2817" s="1" t="s">
        <v>144</v>
      </c>
      <c r="D2817" s="1" t="s">
        <v>142</v>
      </c>
      <c r="E2817" s="1" t="s">
        <v>121</v>
      </c>
      <c r="F2817" s="1" t="s">
        <v>45</v>
      </c>
      <c r="G2817" s="1" t="s">
        <v>122</v>
      </c>
      <c r="H2817" s="1" t="s">
        <v>123</v>
      </c>
      <c r="I2817" s="1" t="s">
        <v>124</v>
      </c>
      <c r="J2817" s="1" t="s">
        <v>132</v>
      </c>
      <c r="K2817" s="1" t="s">
        <v>133</v>
      </c>
    </row>
    <row r="2818" spans="1:11" x14ac:dyDescent="0.25">
      <c r="A2818" s="1" t="s">
        <v>184</v>
      </c>
      <c r="B2818" s="1">
        <v>252934.0577</v>
      </c>
      <c r="C2818" s="1" t="s">
        <v>140</v>
      </c>
      <c r="D2818" s="1" t="s">
        <v>131</v>
      </c>
      <c r="E2818" s="1" t="s">
        <v>121</v>
      </c>
      <c r="F2818" s="1" t="s">
        <v>52</v>
      </c>
      <c r="G2818" s="1" t="s">
        <v>122</v>
      </c>
      <c r="H2818" s="1" t="s">
        <v>123</v>
      </c>
      <c r="I2818" s="1" t="s">
        <v>124</v>
      </c>
      <c r="J2818" s="1" t="s">
        <v>132</v>
      </c>
      <c r="K2818" s="1" t="s">
        <v>135</v>
      </c>
    </row>
    <row r="2819" spans="1:11" x14ac:dyDescent="0.25">
      <c r="A2819" s="1" t="s">
        <v>184</v>
      </c>
      <c r="B2819" s="1">
        <v>252934.0577</v>
      </c>
      <c r="C2819" s="1" t="s">
        <v>144</v>
      </c>
      <c r="D2819" s="1" t="s">
        <v>131</v>
      </c>
      <c r="E2819" s="1" t="s">
        <v>121</v>
      </c>
      <c r="F2819" s="1" t="s">
        <v>52</v>
      </c>
      <c r="G2819" s="1" t="s">
        <v>122</v>
      </c>
      <c r="H2819" s="1" t="s">
        <v>123</v>
      </c>
      <c r="I2819" s="1" t="s">
        <v>124</v>
      </c>
      <c r="J2819" s="1" t="s">
        <v>132</v>
      </c>
      <c r="K2819" s="1" t="s">
        <v>135</v>
      </c>
    </row>
    <row r="2820" spans="1:11" x14ac:dyDescent="0.25">
      <c r="A2820" s="1" t="s">
        <v>184</v>
      </c>
      <c r="B2820" s="1">
        <v>252934.0577</v>
      </c>
      <c r="C2820" s="1" t="s">
        <v>145</v>
      </c>
      <c r="D2820" s="1" t="s">
        <v>131</v>
      </c>
      <c r="E2820" s="1" t="s">
        <v>121</v>
      </c>
      <c r="F2820" s="1" t="s">
        <v>52</v>
      </c>
      <c r="G2820" s="1" t="s">
        <v>122</v>
      </c>
      <c r="H2820" s="1" t="s">
        <v>123</v>
      </c>
      <c r="I2820" s="1" t="s">
        <v>124</v>
      </c>
      <c r="J2820" s="1" t="s">
        <v>132</v>
      </c>
      <c r="K2820" s="1" t="s">
        <v>135</v>
      </c>
    </row>
    <row r="2821" spans="1:11" x14ac:dyDescent="0.25">
      <c r="A2821" s="1" t="s">
        <v>184</v>
      </c>
      <c r="B2821" s="1">
        <v>252934.0577</v>
      </c>
      <c r="C2821" s="1" t="s">
        <v>156</v>
      </c>
      <c r="D2821" s="1" t="s">
        <v>131</v>
      </c>
      <c r="E2821" s="1" t="s">
        <v>121</v>
      </c>
      <c r="F2821" s="1" t="s">
        <v>52</v>
      </c>
      <c r="G2821" s="1" t="s">
        <v>122</v>
      </c>
      <c r="H2821" s="1" t="s">
        <v>123</v>
      </c>
      <c r="I2821" s="1" t="s">
        <v>124</v>
      </c>
      <c r="J2821" s="1" t="s">
        <v>132</v>
      </c>
      <c r="K2821" s="1" t="s">
        <v>135</v>
      </c>
    </row>
    <row r="2822" spans="1:11" x14ac:dyDescent="0.25">
      <c r="A2822" s="1" t="s">
        <v>188</v>
      </c>
      <c r="B2822" s="1">
        <v>253259.21549999999</v>
      </c>
      <c r="C2822" s="1" t="s">
        <v>147</v>
      </c>
      <c r="D2822" s="1" t="s">
        <v>131</v>
      </c>
      <c r="E2822" s="1" t="s">
        <v>121</v>
      </c>
      <c r="F2822" s="1" t="s">
        <v>52</v>
      </c>
      <c r="G2822" s="1" t="s">
        <v>122</v>
      </c>
      <c r="H2822" s="1" t="s">
        <v>123</v>
      </c>
      <c r="I2822" s="1" t="s">
        <v>124</v>
      </c>
      <c r="J2822" s="1" t="s">
        <v>132</v>
      </c>
      <c r="K2822" s="1" t="s">
        <v>134</v>
      </c>
    </row>
    <row r="2823" spans="1:11" x14ac:dyDescent="0.25">
      <c r="A2823" s="1" t="s">
        <v>193</v>
      </c>
      <c r="B2823" s="1">
        <v>254295.26370000001</v>
      </c>
      <c r="C2823" s="1" t="s">
        <v>139</v>
      </c>
      <c r="D2823" s="1" t="s">
        <v>142</v>
      </c>
      <c r="E2823" s="1" t="s">
        <v>121</v>
      </c>
      <c r="F2823" s="1" t="s">
        <v>45</v>
      </c>
      <c r="G2823" s="1" t="s">
        <v>122</v>
      </c>
      <c r="H2823" s="1" t="s">
        <v>123</v>
      </c>
      <c r="I2823" s="1" t="s">
        <v>124</v>
      </c>
      <c r="J2823" s="1" t="s">
        <v>132</v>
      </c>
      <c r="K2823" s="1" t="s">
        <v>134</v>
      </c>
    </row>
    <row r="2824" spans="1:11" x14ac:dyDescent="0.25">
      <c r="A2824" s="1" t="s">
        <v>193</v>
      </c>
      <c r="B2824" s="1">
        <v>256608.78779999999</v>
      </c>
      <c r="C2824" s="1" t="s">
        <v>137</v>
      </c>
      <c r="D2824" s="1" t="s">
        <v>138</v>
      </c>
      <c r="E2824" s="1" t="s">
        <v>121</v>
      </c>
      <c r="F2824" s="1" t="s">
        <v>87</v>
      </c>
      <c r="G2824" s="1" t="s">
        <v>122</v>
      </c>
      <c r="H2824" s="1" t="s">
        <v>123</v>
      </c>
      <c r="I2824" s="1" t="s">
        <v>124</v>
      </c>
      <c r="J2824" s="1" t="s">
        <v>132</v>
      </c>
      <c r="K2824" s="1" t="s">
        <v>134</v>
      </c>
    </row>
    <row r="2825" spans="1:11" x14ac:dyDescent="0.25">
      <c r="A2825" s="1" t="s">
        <v>118</v>
      </c>
      <c r="B2825" s="1">
        <v>256756</v>
      </c>
      <c r="C2825" s="1" t="s">
        <v>145</v>
      </c>
      <c r="D2825" s="1" t="s">
        <v>162</v>
      </c>
      <c r="E2825" s="1" t="s">
        <v>121</v>
      </c>
      <c r="F2825" s="1" t="s">
        <v>47</v>
      </c>
      <c r="G2825" s="1" t="s">
        <v>122</v>
      </c>
      <c r="H2825" s="1" t="s">
        <v>123</v>
      </c>
      <c r="I2825" s="1" t="s">
        <v>124</v>
      </c>
      <c r="J2825" s="1" t="s">
        <v>132</v>
      </c>
      <c r="K2825" s="1" t="s">
        <v>134</v>
      </c>
    </row>
    <row r="2826" spans="1:11" x14ac:dyDescent="0.25">
      <c r="A2826" s="1" t="s">
        <v>188</v>
      </c>
      <c r="B2826" s="1">
        <v>256765.6219</v>
      </c>
      <c r="C2826" s="1" t="s">
        <v>157</v>
      </c>
      <c r="D2826" s="1" t="s">
        <v>131</v>
      </c>
      <c r="E2826" s="1" t="s">
        <v>121</v>
      </c>
      <c r="F2826" s="1" t="s">
        <v>52</v>
      </c>
      <c r="G2826" s="1" t="s">
        <v>122</v>
      </c>
      <c r="H2826" s="1" t="s">
        <v>123</v>
      </c>
      <c r="I2826" s="1" t="s">
        <v>124</v>
      </c>
      <c r="J2826" s="1" t="s">
        <v>132</v>
      </c>
      <c r="K2826" s="1" t="s">
        <v>135</v>
      </c>
    </row>
    <row r="2827" spans="1:11" x14ac:dyDescent="0.25">
      <c r="A2827" s="1" t="s">
        <v>183</v>
      </c>
      <c r="B2827" s="1">
        <v>258856.72279999999</v>
      </c>
      <c r="C2827" s="1" t="s">
        <v>119</v>
      </c>
      <c r="D2827" s="1" t="s">
        <v>131</v>
      </c>
      <c r="E2827" s="1" t="s">
        <v>121</v>
      </c>
      <c r="F2827" s="1" t="s">
        <v>52</v>
      </c>
      <c r="G2827" s="1" t="s">
        <v>122</v>
      </c>
      <c r="H2827" s="1" t="s">
        <v>123</v>
      </c>
      <c r="I2827" s="1" t="s">
        <v>124</v>
      </c>
      <c r="J2827" s="1" t="s">
        <v>132</v>
      </c>
      <c r="K2827" s="1" t="s">
        <v>134</v>
      </c>
    </row>
    <row r="2828" spans="1:11" x14ac:dyDescent="0.25">
      <c r="A2828" s="1" t="s">
        <v>181</v>
      </c>
      <c r="B2828" s="1">
        <v>260150.56839999999</v>
      </c>
      <c r="C2828" s="1" t="s">
        <v>140</v>
      </c>
      <c r="D2828" s="1" t="s">
        <v>131</v>
      </c>
      <c r="E2828" s="1" t="s">
        <v>121</v>
      </c>
      <c r="F2828" s="1" t="s">
        <v>52</v>
      </c>
      <c r="G2828" s="1" t="s">
        <v>122</v>
      </c>
      <c r="H2828" s="1" t="s">
        <v>123</v>
      </c>
      <c r="I2828" s="1" t="s">
        <v>124</v>
      </c>
      <c r="J2828" s="1" t="s">
        <v>132</v>
      </c>
      <c r="K2828" s="1" t="s">
        <v>134</v>
      </c>
    </row>
    <row r="2829" spans="1:11" x14ac:dyDescent="0.25">
      <c r="A2829" s="1" t="s">
        <v>181</v>
      </c>
      <c r="B2829" s="1">
        <v>260150.56839999999</v>
      </c>
      <c r="C2829" s="1" t="s">
        <v>145</v>
      </c>
      <c r="D2829" s="1" t="s">
        <v>131</v>
      </c>
      <c r="E2829" s="1" t="s">
        <v>121</v>
      </c>
      <c r="F2829" s="1" t="s">
        <v>52</v>
      </c>
      <c r="G2829" s="1" t="s">
        <v>122</v>
      </c>
      <c r="H2829" s="1" t="s">
        <v>123</v>
      </c>
      <c r="I2829" s="1" t="s">
        <v>124</v>
      </c>
      <c r="J2829" s="1" t="s">
        <v>132</v>
      </c>
      <c r="K2829" s="1" t="s">
        <v>134</v>
      </c>
    </row>
    <row r="2830" spans="1:11" x14ac:dyDescent="0.25">
      <c r="A2830" s="1" t="s">
        <v>181</v>
      </c>
      <c r="B2830" s="1">
        <v>260150.56839999999</v>
      </c>
      <c r="C2830" s="1" t="s">
        <v>156</v>
      </c>
      <c r="D2830" s="1" t="s">
        <v>131</v>
      </c>
      <c r="E2830" s="1" t="s">
        <v>121</v>
      </c>
      <c r="F2830" s="1" t="s">
        <v>52</v>
      </c>
      <c r="G2830" s="1" t="s">
        <v>122</v>
      </c>
      <c r="H2830" s="1" t="s">
        <v>123</v>
      </c>
      <c r="I2830" s="1" t="s">
        <v>124</v>
      </c>
      <c r="J2830" s="1" t="s">
        <v>132</v>
      </c>
      <c r="K2830" s="1" t="s">
        <v>134</v>
      </c>
    </row>
    <row r="2831" spans="1:11" x14ac:dyDescent="0.25">
      <c r="A2831" s="1" t="s">
        <v>181</v>
      </c>
      <c r="B2831" s="1">
        <v>260344.80160000001</v>
      </c>
      <c r="C2831" s="1" t="s">
        <v>144</v>
      </c>
      <c r="D2831" s="1" t="s">
        <v>131</v>
      </c>
      <c r="E2831" s="1" t="s">
        <v>121</v>
      </c>
      <c r="F2831" s="1" t="s">
        <v>52</v>
      </c>
      <c r="G2831" s="1" t="s">
        <v>122</v>
      </c>
      <c r="H2831" s="1" t="s">
        <v>123</v>
      </c>
      <c r="I2831" s="1" t="s">
        <v>124</v>
      </c>
      <c r="J2831" s="1" t="s">
        <v>132</v>
      </c>
      <c r="K2831" s="1" t="s">
        <v>134</v>
      </c>
    </row>
    <row r="2832" spans="1:11" x14ac:dyDescent="0.25">
      <c r="A2832" s="1" t="s">
        <v>181</v>
      </c>
      <c r="B2832" s="1">
        <v>261157.87100000001</v>
      </c>
      <c r="C2832" s="1" t="s">
        <v>148</v>
      </c>
      <c r="D2832" s="1" t="s">
        <v>142</v>
      </c>
      <c r="E2832" s="1" t="s">
        <v>121</v>
      </c>
      <c r="F2832" s="1" t="s">
        <v>45</v>
      </c>
      <c r="G2832" s="1" t="s">
        <v>122</v>
      </c>
      <c r="H2832" s="1" t="s">
        <v>123</v>
      </c>
      <c r="I2832" s="1" t="s">
        <v>124</v>
      </c>
      <c r="J2832" s="1" t="s">
        <v>132</v>
      </c>
      <c r="K2832" s="1" t="s">
        <v>134</v>
      </c>
    </row>
    <row r="2833" spans="1:11" x14ac:dyDescent="0.25">
      <c r="A2833" s="1" t="s">
        <v>184</v>
      </c>
      <c r="B2833" s="1">
        <v>261715.80100000001</v>
      </c>
      <c r="C2833" s="1" t="s">
        <v>146</v>
      </c>
      <c r="D2833" s="1" t="s">
        <v>162</v>
      </c>
      <c r="E2833" s="1" t="s">
        <v>121</v>
      </c>
      <c r="F2833" s="1" t="s">
        <v>47</v>
      </c>
      <c r="G2833" s="1" t="s">
        <v>122</v>
      </c>
      <c r="H2833" s="1" t="s">
        <v>123</v>
      </c>
      <c r="I2833" s="1" t="s">
        <v>124</v>
      </c>
      <c r="J2833" s="1" t="s">
        <v>132</v>
      </c>
      <c r="K2833" s="1" t="s">
        <v>134</v>
      </c>
    </row>
    <row r="2834" spans="1:11" x14ac:dyDescent="0.25">
      <c r="A2834" s="1" t="s">
        <v>187</v>
      </c>
      <c r="B2834" s="1">
        <v>262239.32250000001</v>
      </c>
      <c r="C2834" s="1" t="s">
        <v>140</v>
      </c>
      <c r="D2834" s="1" t="s">
        <v>131</v>
      </c>
      <c r="E2834" s="1" t="s">
        <v>121</v>
      </c>
      <c r="F2834" s="1" t="s">
        <v>52</v>
      </c>
      <c r="G2834" s="1" t="s">
        <v>122</v>
      </c>
      <c r="H2834" s="1" t="s">
        <v>123</v>
      </c>
      <c r="I2834" s="1" t="s">
        <v>124</v>
      </c>
      <c r="J2834" s="1" t="s">
        <v>132</v>
      </c>
      <c r="K2834" s="1" t="s">
        <v>135</v>
      </c>
    </row>
    <row r="2835" spans="1:11" x14ac:dyDescent="0.25">
      <c r="A2835" s="1" t="s">
        <v>187</v>
      </c>
      <c r="B2835" s="1">
        <v>262239.32250000001</v>
      </c>
      <c r="C2835" s="1" t="s">
        <v>144</v>
      </c>
      <c r="D2835" s="1" t="s">
        <v>131</v>
      </c>
      <c r="E2835" s="1" t="s">
        <v>121</v>
      </c>
      <c r="F2835" s="1" t="s">
        <v>52</v>
      </c>
      <c r="G2835" s="1" t="s">
        <v>122</v>
      </c>
      <c r="H2835" s="1" t="s">
        <v>123</v>
      </c>
      <c r="I2835" s="1" t="s">
        <v>124</v>
      </c>
      <c r="J2835" s="1" t="s">
        <v>132</v>
      </c>
      <c r="K2835" s="1" t="s">
        <v>135</v>
      </c>
    </row>
    <row r="2836" spans="1:11" x14ac:dyDescent="0.25">
      <c r="A2836" s="1" t="s">
        <v>187</v>
      </c>
      <c r="B2836" s="1">
        <v>262239.32250000001</v>
      </c>
      <c r="C2836" s="1" t="s">
        <v>145</v>
      </c>
      <c r="D2836" s="1" t="s">
        <v>131</v>
      </c>
      <c r="E2836" s="1" t="s">
        <v>121</v>
      </c>
      <c r="F2836" s="1" t="s">
        <v>52</v>
      </c>
      <c r="G2836" s="1" t="s">
        <v>122</v>
      </c>
      <c r="H2836" s="1" t="s">
        <v>123</v>
      </c>
      <c r="I2836" s="1" t="s">
        <v>124</v>
      </c>
      <c r="J2836" s="1" t="s">
        <v>132</v>
      </c>
      <c r="K2836" s="1" t="s">
        <v>135</v>
      </c>
    </row>
    <row r="2837" spans="1:11" x14ac:dyDescent="0.25">
      <c r="A2837" s="1" t="s">
        <v>187</v>
      </c>
      <c r="B2837" s="1">
        <v>262239.32250000001</v>
      </c>
      <c r="C2837" s="1" t="s">
        <v>156</v>
      </c>
      <c r="D2837" s="1" t="s">
        <v>131</v>
      </c>
      <c r="E2837" s="1" t="s">
        <v>121</v>
      </c>
      <c r="F2837" s="1" t="s">
        <v>52</v>
      </c>
      <c r="G2837" s="1" t="s">
        <v>122</v>
      </c>
      <c r="H2837" s="1" t="s">
        <v>123</v>
      </c>
      <c r="I2837" s="1" t="s">
        <v>124</v>
      </c>
      <c r="J2837" s="1" t="s">
        <v>132</v>
      </c>
      <c r="K2837" s="1" t="s">
        <v>135</v>
      </c>
    </row>
    <row r="2838" spans="1:11" x14ac:dyDescent="0.25">
      <c r="A2838" s="1" t="s">
        <v>118</v>
      </c>
      <c r="B2838" s="1">
        <v>262318</v>
      </c>
      <c r="C2838" s="1" t="s">
        <v>137</v>
      </c>
      <c r="D2838" s="1" t="s">
        <v>138</v>
      </c>
      <c r="E2838" s="1" t="s">
        <v>121</v>
      </c>
      <c r="F2838" s="1" t="s">
        <v>87</v>
      </c>
      <c r="G2838" s="1" t="s">
        <v>122</v>
      </c>
      <c r="H2838" s="1" t="s">
        <v>123</v>
      </c>
      <c r="I2838" s="1" t="s">
        <v>124</v>
      </c>
      <c r="J2838" s="1" t="s">
        <v>132</v>
      </c>
      <c r="K2838" s="1" t="s">
        <v>135</v>
      </c>
    </row>
    <row r="2839" spans="1:11" x14ac:dyDescent="0.25">
      <c r="A2839" s="1" t="s">
        <v>188</v>
      </c>
      <c r="B2839" s="1">
        <v>263380.24839999998</v>
      </c>
      <c r="C2839" s="1" t="s">
        <v>155</v>
      </c>
      <c r="D2839" s="1" t="s">
        <v>131</v>
      </c>
      <c r="E2839" s="1" t="s">
        <v>121</v>
      </c>
      <c r="F2839" s="1" t="s">
        <v>52</v>
      </c>
      <c r="G2839" s="1" t="s">
        <v>122</v>
      </c>
      <c r="H2839" s="1" t="s">
        <v>123</v>
      </c>
      <c r="I2839" s="1" t="s">
        <v>124</v>
      </c>
      <c r="J2839" s="1" t="s">
        <v>132</v>
      </c>
      <c r="K2839" s="1" t="s">
        <v>135</v>
      </c>
    </row>
    <row r="2840" spans="1:11" x14ac:dyDescent="0.25">
      <c r="A2840" s="1" t="s">
        <v>188</v>
      </c>
      <c r="B2840" s="1">
        <v>263507.98340000003</v>
      </c>
      <c r="C2840" s="1" t="s">
        <v>146</v>
      </c>
      <c r="D2840" s="1" t="s">
        <v>131</v>
      </c>
      <c r="E2840" s="1" t="s">
        <v>121</v>
      </c>
      <c r="F2840" s="1" t="s">
        <v>52</v>
      </c>
      <c r="G2840" s="1" t="s">
        <v>122</v>
      </c>
      <c r="H2840" s="1" t="s">
        <v>123</v>
      </c>
      <c r="I2840" s="1" t="s">
        <v>124</v>
      </c>
      <c r="J2840" s="1" t="s">
        <v>132</v>
      </c>
      <c r="K2840" s="1" t="s">
        <v>135</v>
      </c>
    </row>
    <row r="2841" spans="1:11" x14ac:dyDescent="0.25">
      <c r="A2841" s="1" t="s">
        <v>182</v>
      </c>
      <c r="B2841" s="1">
        <v>264748.48</v>
      </c>
      <c r="C2841" s="1" t="s">
        <v>149</v>
      </c>
      <c r="D2841" s="1" t="s">
        <v>142</v>
      </c>
      <c r="E2841" s="1" t="s">
        <v>121</v>
      </c>
      <c r="F2841" s="1" t="s">
        <v>45</v>
      </c>
      <c r="G2841" s="1" t="s">
        <v>122</v>
      </c>
      <c r="H2841" s="1" t="s">
        <v>123</v>
      </c>
      <c r="I2841" s="1" t="s">
        <v>124</v>
      </c>
      <c r="J2841" s="1" t="s">
        <v>132</v>
      </c>
      <c r="K2841" s="1" t="s">
        <v>133</v>
      </c>
    </row>
    <row r="2842" spans="1:11" x14ac:dyDescent="0.25">
      <c r="A2842" s="1" t="s">
        <v>183</v>
      </c>
      <c r="B2842" s="1">
        <v>265422.11170000001</v>
      </c>
      <c r="C2842" s="1" t="s">
        <v>157</v>
      </c>
      <c r="D2842" s="1" t="s">
        <v>131</v>
      </c>
      <c r="E2842" s="1" t="s">
        <v>121</v>
      </c>
      <c r="F2842" s="1" t="s">
        <v>52</v>
      </c>
      <c r="G2842" s="1" t="s">
        <v>122</v>
      </c>
      <c r="H2842" s="1" t="s">
        <v>123</v>
      </c>
      <c r="I2842" s="1" t="s">
        <v>124</v>
      </c>
      <c r="J2842" s="1" t="s">
        <v>132</v>
      </c>
      <c r="K2842" s="1" t="s">
        <v>134</v>
      </c>
    </row>
    <row r="2843" spans="1:11" x14ac:dyDescent="0.25">
      <c r="A2843" s="1" t="s">
        <v>184</v>
      </c>
      <c r="B2843" s="1">
        <v>270302.55060000002</v>
      </c>
      <c r="C2843" s="1" t="s">
        <v>130</v>
      </c>
      <c r="D2843" s="1" t="s">
        <v>162</v>
      </c>
      <c r="E2843" s="1" t="s">
        <v>121</v>
      </c>
      <c r="F2843" s="1" t="s">
        <v>47</v>
      </c>
      <c r="G2843" s="1" t="s">
        <v>122</v>
      </c>
      <c r="H2843" s="1" t="s">
        <v>123</v>
      </c>
      <c r="I2843" s="1" t="s">
        <v>124</v>
      </c>
      <c r="J2843" s="1" t="s">
        <v>132</v>
      </c>
      <c r="K2843" s="1" t="s">
        <v>134</v>
      </c>
    </row>
    <row r="2844" spans="1:11" x14ac:dyDescent="0.25">
      <c r="A2844" s="1" t="s">
        <v>184</v>
      </c>
      <c r="B2844" s="1">
        <v>270302.55060000002</v>
      </c>
      <c r="C2844" s="1" t="s">
        <v>155</v>
      </c>
      <c r="D2844" s="1" t="s">
        <v>162</v>
      </c>
      <c r="E2844" s="1" t="s">
        <v>121</v>
      </c>
      <c r="F2844" s="1" t="s">
        <v>47</v>
      </c>
      <c r="G2844" s="1" t="s">
        <v>122</v>
      </c>
      <c r="H2844" s="1" t="s">
        <v>123</v>
      </c>
      <c r="I2844" s="1" t="s">
        <v>124</v>
      </c>
      <c r="J2844" s="1" t="s">
        <v>132</v>
      </c>
      <c r="K2844" s="1" t="s">
        <v>134</v>
      </c>
    </row>
    <row r="2845" spans="1:11" x14ac:dyDescent="0.25">
      <c r="A2845" s="1" t="s">
        <v>188</v>
      </c>
      <c r="B2845" s="1">
        <v>270760.49670000002</v>
      </c>
      <c r="C2845" s="1" t="s">
        <v>130</v>
      </c>
      <c r="D2845" s="1" t="s">
        <v>131</v>
      </c>
      <c r="E2845" s="1" t="s">
        <v>121</v>
      </c>
      <c r="F2845" s="1" t="s">
        <v>52</v>
      </c>
      <c r="G2845" s="1" t="s">
        <v>122</v>
      </c>
      <c r="H2845" s="1" t="s">
        <v>123</v>
      </c>
      <c r="I2845" s="1" t="s">
        <v>124</v>
      </c>
      <c r="J2845" s="1" t="s">
        <v>132</v>
      </c>
      <c r="K2845" s="1" t="s">
        <v>135</v>
      </c>
    </row>
    <row r="2846" spans="1:11" x14ac:dyDescent="0.25">
      <c r="A2846" s="1" t="s">
        <v>188</v>
      </c>
      <c r="B2846" s="1">
        <v>270760.49670000002</v>
      </c>
      <c r="C2846" s="1" t="s">
        <v>164</v>
      </c>
      <c r="D2846" s="1" t="s">
        <v>131</v>
      </c>
      <c r="E2846" s="1" t="s">
        <v>121</v>
      </c>
      <c r="F2846" s="1" t="s">
        <v>52</v>
      </c>
      <c r="G2846" s="1" t="s">
        <v>122</v>
      </c>
      <c r="H2846" s="1" t="s">
        <v>123</v>
      </c>
      <c r="I2846" s="1" t="s">
        <v>124</v>
      </c>
      <c r="J2846" s="1" t="s">
        <v>132</v>
      </c>
      <c r="K2846" s="1" t="s">
        <v>135</v>
      </c>
    </row>
    <row r="2847" spans="1:11" x14ac:dyDescent="0.25">
      <c r="A2847" s="1" t="s">
        <v>184</v>
      </c>
      <c r="B2847" s="1">
        <v>270902.46370000002</v>
      </c>
      <c r="C2847" s="1" t="s">
        <v>165</v>
      </c>
      <c r="D2847" s="1" t="s">
        <v>162</v>
      </c>
      <c r="E2847" s="1" t="s">
        <v>121</v>
      </c>
      <c r="F2847" s="1" t="s">
        <v>47</v>
      </c>
      <c r="G2847" s="1" t="s">
        <v>122</v>
      </c>
      <c r="H2847" s="1" t="s">
        <v>123</v>
      </c>
      <c r="I2847" s="1" t="s">
        <v>124</v>
      </c>
      <c r="J2847" s="1" t="s">
        <v>132</v>
      </c>
      <c r="K2847" s="1" t="s">
        <v>134</v>
      </c>
    </row>
    <row r="2848" spans="1:11" x14ac:dyDescent="0.25">
      <c r="A2848" s="1" t="s">
        <v>187</v>
      </c>
      <c r="B2848" s="1">
        <v>271344.13990000001</v>
      </c>
      <c r="C2848" s="1" t="s">
        <v>146</v>
      </c>
      <c r="D2848" s="1" t="s">
        <v>162</v>
      </c>
      <c r="E2848" s="1" t="s">
        <v>121</v>
      </c>
      <c r="F2848" s="1" t="s">
        <v>47</v>
      </c>
      <c r="G2848" s="1" t="s">
        <v>122</v>
      </c>
      <c r="H2848" s="1" t="s">
        <v>123</v>
      </c>
      <c r="I2848" s="1" t="s">
        <v>124</v>
      </c>
      <c r="J2848" s="1" t="s">
        <v>132</v>
      </c>
      <c r="K2848" s="1" t="s">
        <v>134</v>
      </c>
    </row>
    <row r="2849" spans="1:11" x14ac:dyDescent="0.25">
      <c r="A2849" s="1" t="s">
        <v>183</v>
      </c>
      <c r="B2849" s="1">
        <v>271618.00209999998</v>
      </c>
      <c r="C2849" s="1" t="s">
        <v>143</v>
      </c>
      <c r="D2849" s="1" t="s">
        <v>138</v>
      </c>
      <c r="E2849" s="1" t="s">
        <v>121</v>
      </c>
      <c r="F2849" s="1" t="s">
        <v>87</v>
      </c>
      <c r="G2849" s="1" t="s">
        <v>122</v>
      </c>
      <c r="H2849" s="1" t="s">
        <v>123</v>
      </c>
      <c r="I2849" s="1" t="s">
        <v>124</v>
      </c>
      <c r="J2849" s="1" t="s">
        <v>132</v>
      </c>
      <c r="K2849" s="1" t="s">
        <v>135</v>
      </c>
    </row>
    <row r="2850" spans="1:11" x14ac:dyDescent="0.25">
      <c r="A2850" s="1" t="s">
        <v>183</v>
      </c>
      <c r="B2850" s="1">
        <v>271916.86109999998</v>
      </c>
      <c r="C2850" s="1" t="s">
        <v>156</v>
      </c>
      <c r="D2850" s="1" t="s">
        <v>138</v>
      </c>
      <c r="E2850" s="1" t="s">
        <v>121</v>
      </c>
      <c r="F2850" s="1" t="s">
        <v>87</v>
      </c>
      <c r="G2850" s="1" t="s">
        <v>122</v>
      </c>
      <c r="H2850" s="1" t="s">
        <v>123</v>
      </c>
      <c r="I2850" s="1" t="s">
        <v>124</v>
      </c>
      <c r="J2850" s="1" t="s">
        <v>132</v>
      </c>
      <c r="K2850" s="1" t="s">
        <v>135</v>
      </c>
    </row>
    <row r="2851" spans="1:11" x14ac:dyDescent="0.25">
      <c r="A2851" s="1" t="s">
        <v>183</v>
      </c>
      <c r="B2851" s="1">
        <v>271916.86109999998</v>
      </c>
      <c r="C2851" s="1" t="s">
        <v>144</v>
      </c>
      <c r="D2851" s="1" t="s">
        <v>138</v>
      </c>
      <c r="E2851" s="1" t="s">
        <v>121</v>
      </c>
      <c r="F2851" s="1" t="s">
        <v>87</v>
      </c>
      <c r="G2851" s="1" t="s">
        <v>122</v>
      </c>
      <c r="H2851" s="1" t="s">
        <v>123</v>
      </c>
      <c r="I2851" s="1" t="s">
        <v>124</v>
      </c>
      <c r="J2851" s="1" t="s">
        <v>132</v>
      </c>
      <c r="K2851" s="1" t="s">
        <v>135</v>
      </c>
    </row>
    <row r="2852" spans="1:11" x14ac:dyDescent="0.25">
      <c r="A2852" s="1" t="s">
        <v>183</v>
      </c>
      <c r="B2852" s="1">
        <v>271916.86109999998</v>
      </c>
      <c r="C2852" s="1" t="s">
        <v>140</v>
      </c>
      <c r="D2852" s="1" t="s">
        <v>138</v>
      </c>
      <c r="E2852" s="1" t="s">
        <v>121</v>
      </c>
      <c r="F2852" s="1" t="s">
        <v>87</v>
      </c>
      <c r="G2852" s="1" t="s">
        <v>122</v>
      </c>
      <c r="H2852" s="1" t="s">
        <v>123</v>
      </c>
      <c r="I2852" s="1" t="s">
        <v>124</v>
      </c>
      <c r="J2852" s="1" t="s">
        <v>132</v>
      </c>
      <c r="K2852" s="1" t="s">
        <v>135</v>
      </c>
    </row>
    <row r="2853" spans="1:11" x14ac:dyDescent="0.25">
      <c r="A2853" s="1" t="s">
        <v>183</v>
      </c>
      <c r="B2853" s="1">
        <v>272390.96019999997</v>
      </c>
      <c r="C2853" s="1" t="s">
        <v>146</v>
      </c>
      <c r="D2853" s="1" t="s">
        <v>131</v>
      </c>
      <c r="E2853" s="1" t="s">
        <v>121</v>
      </c>
      <c r="F2853" s="1" t="s">
        <v>52</v>
      </c>
      <c r="G2853" s="1" t="s">
        <v>122</v>
      </c>
      <c r="H2853" s="1" t="s">
        <v>123</v>
      </c>
      <c r="I2853" s="1" t="s">
        <v>124</v>
      </c>
      <c r="J2853" s="1" t="s">
        <v>132</v>
      </c>
      <c r="K2853" s="1" t="s">
        <v>134</v>
      </c>
    </row>
    <row r="2854" spans="1:11" x14ac:dyDescent="0.25">
      <c r="A2854" s="1" t="s">
        <v>188</v>
      </c>
      <c r="B2854" s="1">
        <v>272468.36190000002</v>
      </c>
      <c r="C2854" s="1" t="s">
        <v>136</v>
      </c>
      <c r="D2854" s="1" t="s">
        <v>131</v>
      </c>
      <c r="E2854" s="1" t="s">
        <v>121</v>
      </c>
      <c r="F2854" s="1" t="s">
        <v>52</v>
      </c>
      <c r="G2854" s="1" t="s">
        <v>122</v>
      </c>
      <c r="H2854" s="1" t="s">
        <v>123</v>
      </c>
      <c r="I2854" s="1" t="s">
        <v>124</v>
      </c>
      <c r="J2854" s="1" t="s">
        <v>132</v>
      </c>
      <c r="K2854" s="1" t="s">
        <v>135</v>
      </c>
    </row>
    <row r="2855" spans="1:11" x14ac:dyDescent="0.25">
      <c r="A2855" s="1" t="s">
        <v>188</v>
      </c>
      <c r="B2855" s="1">
        <v>272468.36190000002</v>
      </c>
      <c r="C2855" s="1" t="s">
        <v>165</v>
      </c>
      <c r="D2855" s="1" t="s">
        <v>131</v>
      </c>
      <c r="E2855" s="1" t="s">
        <v>121</v>
      </c>
      <c r="F2855" s="1" t="s">
        <v>52</v>
      </c>
      <c r="G2855" s="1" t="s">
        <v>122</v>
      </c>
      <c r="H2855" s="1" t="s">
        <v>123</v>
      </c>
      <c r="I2855" s="1" t="s">
        <v>124</v>
      </c>
      <c r="J2855" s="1" t="s">
        <v>132</v>
      </c>
      <c r="K2855" s="1" t="s">
        <v>135</v>
      </c>
    </row>
    <row r="2856" spans="1:11" x14ac:dyDescent="0.25">
      <c r="A2856" s="1" t="s">
        <v>183</v>
      </c>
      <c r="B2856" s="1">
        <v>272468.39179999998</v>
      </c>
      <c r="C2856" s="1" t="s">
        <v>155</v>
      </c>
      <c r="D2856" s="1" t="s">
        <v>131</v>
      </c>
      <c r="E2856" s="1" t="s">
        <v>121</v>
      </c>
      <c r="F2856" s="1" t="s">
        <v>52</v>
      </c>
      <c r="G2856" s="1" t="s">
        <v>122</v>
      </c>
      <c r="H2856" s="1" t="s">
        <v>123</v>
      </c>
      <c r="I2856" s="1" t="s">
        <v>124</v>
      </c>
      <c r="J2856" s="1" t="s">
        <v>132</v>
      </c>
      <c r="K2856" s="1" t="s">
        <v>134</v>
      </c>
    </row>
    <row r="2857" spans="1:11" x14ac:dyDescent="0.25">
      <c r="A2857" s="1" t="s">
        <v>183</v>
      </c>
      <c r="B2857" s="1">
        <v>272509.14529999997</v>
      </c>
      <c r="C2857" s="1" t="s">
        <v>145</v>
      </c>
      <c r="D2857" s="1" t="s">
        <v>138</v>
      </c>
      <c r="E2857" s="1" t="s">
        <v>121</v>
      </c>
      <c r="F2857" s="1" t="s">
        <v>87</v>
      </c>
      <c r="G2857" s="1" t="s">
        <v>122</v>
      </c>
      <c r="H2857" s="1" t="s">
        <v>123</v>
      </c>
      <c r="I2857" s="1" t="s">
        <v>124</v>
      </c>
      <c r="J2857" s="1" t="s">
        <v>132</v>
      </c>
      <c r="K2857" s="1" t="s">
        <v>135</v>
      </c>
    </row>
    <row r="2858" spans="1:11" x14ac:dyDescent="0.25">
      <c r="A2858" s="1" t="s">
        <v>182</v>
      </c>
      <c r="B2858" s="1">
        <v>272549.80009999999</v>
      </c>
      <c r="C2858" s="1" t="s">
        <v>155</v>
      </c>
      <c r="D2858" s="1" t="s">
        <v>142</v>
      </c>
      <c r="E2858" s="1" t="s">
        <v>121</v>
      </c>
      <c r="F2858" s="1" t="s">
        <v>45</v>
      </c>
      <c r="G2858" s="1" t="s">
        <v>122</v>
      </c>
      <c r="H2858" s="1" t="s">
        <v>123</v>
      </c>
      <c r="I2858" s="1" t="s">
        <v>124</v>
      </c>
      <c r="J2858" s="1" t="s">
        <v>132</v>
      </c>
      <c r="K2858" s="1" t="s">
        <v>133</v>
      </c>
    </row>
    <row r="2859" spans="1:11" x14ac:dyDescent="0.25">
      <c r="A2859" s="1" t="s">
        <v>188</v>
      </c>
      <c r="B2859" s="1">
        <v>275170.51049999997</v>
      </c>
      <c r="C2859" s="1" t="s">
        <v>161</v>
      </c>
      <c r="D2859" s="1" t="s">
        <v>131</v>
      </c>
      <c r="E2859" s="1" t="s">
        <v>121</v>
      </c>
      <c r="F2859" s="1" t="s">
        <v>52</v>
      </c>
      <c r="G2859" s="1" t="s">
        <v>122</v>
      </c>
      <c r="H2859" s="1" t="s">
        <v>123</v>
      </c>
      <c r="I2859" s="1" t="s">
        <v>124</v>
      </c>
      <c r="J2859" s="1" t="s">
        <v>132</v>
      </c>
      <c r="K2859" s="1" t="s">
        <v>135</v>
      </c>
    </row>
    <row r="2860" spans="1:11" x14ac:dyDescent="0.25">
      <c r="A2860" s="1" t="s">
        <v>183</v>
      </c>
      <c r="B2860" s="1">
        <v>275420.30369999999</v>
      </c>
      <c r="C2860" s="1" t="s">
        <v>147</v>
      </c>
      <c r="D2860" s="1" t="s">
        <v>142</v>
      </c>
      <c r="E2860" s="1" t="s">
        <v>121</v>
      </c>
      <c r="F2860" s="1" t="s">
        <v>45</v>
      </c>
      <c r="G2860" s="1" t="s">
        <v>122</v>
      </c>
      <c r="H2860" s="1" t="s">
        <v>123</v>
      </c>
      <c r="I2860" s="1" t="s">
        <v>124</v>
      </c>
      <c r="J2860" s="1" t="s">
        <v>132</v>
      </c>
      <c r="K2860" s="1" t="s">
        <v>134</v>
      </c>
    </row>
    <row r="2861" spans="1:11" x14ac:dyDescent="0.25">
      <c r="A2861" s="1" t="s">
        <v>182</v>
      </c>
      <c r="B2861" s="1">
        <v>277538.16759999999</v>
      </c>
      <c r="C2861" s="1" t="s">
        <v>156</v>
      </c>
      <c r="D2861" s="1" t="s">
        <v>138</v>
      </c>
      <c r="E2861" s="1" t="s">
        <v>121</v>
      </c>
      <c r="F2861" s="1" t="s">
        <v>87</v>
      </c>
      <c r="G2861" s="1" t="s">
        <v>122</v>
      </c>
      <c r="H2861" s="1" t="s">
        <v>123</v>
      </c>
      <c r="I2861" s="1" t="s">
        <v>124</v>
      </c>
      <c r="J2861" s="1" t="s">
        <v>132</v>
      </c>
      <c r="K2861" s="1" t="s">
        <v>133</v>
      </c>
    </row>
    <row r="2862" spans="1:11" x14ac:dyDescent="0.25">
      <c r="A2862" s="1" t="s">
        <v>182</v>
      </c>
      <c r="B2862" s="1">
        <v>277538.16759999999</v>
      </c>
      <c r="C2862" s="1" t="s">
        <v>144</v>
      </c>
      <c r="D2862" s="1" t="s">
        <v>138</v>
      </c>
      <c r="E2862" s="1" t="s">
        <v>121</v>
      </c>
      <c r="F2862" s="1" t="s">
        <v>87</v>
      </c>
      <c r="G2862" s="1" t="s">
        <v>122</v>
      </c>
      <c r="H2862" s="1" t="s">
        <v>123</v>
      </c>
      <c r="I2862" s="1" t="s">
        <v>124</v>
      </c>
      <c r="J2862" s="1" t="s">
        <v>132</v>
      </c>
      <c r="K2862" s="1" t="s">
        <v>133</v>
      </c>
    </row>
    <row r="2863" spans="1:11" x14ac:dyDescent="0.25">
      <c r="A2863" s="1" t="s">
        <v>182</v>
      </c>
      <c r="B2863" s="1">
        <v>277538.16759999999</v>
      </c>
      <c r="C2863" s="1" t="s">
        <v>140</v>
      </c>
      <c r="D2863" s="1" t="s">
        <v>138</v>
      </c>
      <c r="E2863" s="1" t="s">
        <v>121</v>
      </c>
      <c r="F2863" s="1" t="s">
        <v>87</v>
      </c>
      <c r="G2863" s="1" t="s">
        <v>122</v>
      </c>
      <c r="H2863" s="1" t="s">
        <v>123</v>
      </c>
      <c r="I2863" s="1" t="s">
        <v>124</v>
      </c>
      <c r="J2863" s="1" t="s">
        <v>132</v>
      </c>
      <c r="K2863" s="1" t="s">
        <v>133</v>
      </c>
    </row>
    <row r="2864" spans="1:11" x14ac:dyDescent="0.25">
      <c r="A2864" s="1" t="s">
        <v>182</v>
      </c>
      <c r="B2864" s="1">
        <v>277620.90149999998</v>
      </c>
      <c r="C2864" s="1" t="s">
        <v>143</v>
      </c>
      <c r="D2864" s="1" t="s">
        <v>138</v>
      </c>
      <c r="E2864" s="1" t="s">
        <v>121</v>
      </c>
      <c r="F2864" s="1" t="s">
        <v>87</v>
      </c>
      <c r="G2864" s="1" t="s">
        <v>122</v>
      </c>
      <c r="H2864" s="1" t="s">
        <v>123</v>
      </c>
      <c r="I2864" s="1" t="s">
        <v>124</v>
      </c>
      <c r="J2864" s="1" t="s">
        <v>132</v>
      </c>
      <c r="K2864" s="1" t="s">
        <v>133</v>
      </c>
    </row>
    <row r="2865" spans="1:11" x14ac:dyDescent="0.25">
      <c r="A2865" s="1" t="s">
        <v>182</v>
      </c>
      <c r="B2865" s="1">
        <v>277961.57049999997</v>
      </c>
      <c r="C2865" s="1" t="s">
        <v>145</v>
      </c>
      <c r="D2865" s="1" t="s">
        <v>138</v>
      </c>
      <c r="E2865" s="1" t="s">
        <v>121</v>
      </c>
      <c r="F2865" s="1" t="s">
        <v>87</v>
      </c>
      <c r="G2865" s="1" t="s">
        <v>122</v>
      </c>
      <c r="H2865" s="1" t="s">
        <v>123</v>
      </c>
      <c r="I2865" s="1" t="s">
        <v>124</v>
      </c>
      <c r="J2865" s="1" t="s">
        <v>132</v>
      </c>
      <c r="K2865" s="1" t="s">
        <v>133</v>
      </c>
    </row>
    <row r="2866" spans="1:11" x14ac:dyDescent="0.25">
      <c r="A2866" s="1" t="s">
        <v>182</v>
      </c>
      <c r="B2866" s="1">
        <v>278112.43819999998</v>
      </c>
      <c r="C2866" s="1" t="s">
        <v>176</v>
      </c>
      <c r="D2866" s="1" t="s">
        <v>142</v>
      </c>
      <c r="E2866" s="1" t="s">
        <v>121</v>
      </c>
      <c r="F2866" s="1" t="s">
        <v>45</v>
      </c>
      <c r="G2866" s="1" t="s">
        <v>122</v>
      </c>
      <c r="H2866" s="1" t="s">
        <v>123</v>
      </c>
      <c r="I2866" s="1" t="s">
        <v>124</v>
      </c>
      <c r="J2866" s="1" t="s">
        <v>132</v>
      </c>
      <c r="K2866" s="1" t="s">
        <v>133</v>
      </c>
    </row>
    <row r="2867" spans="1:11" x14ac:dyDescent="0.25">
      <c r="A2867" s="1" t="s">
        <v>182</v>
      </c>
      <c r="B2867" s="1">
        <v>278813.24300000002</v>
      </c>
      <c r="C2867" s="1" t="s">
        <v>158</v>
      </c>
      <c r="D2867" s="1" t="s">
        <v>142</v>
      </c>
      <c r="E2867" s="1" t="s">
        <v>121</v>
      </c>
      <c r="F2867" s="1" t="s">
        <v>45</v>
      </c>
      <c r="G2867" s="1" t="s">
        <v>122</v>
      </c>
      <c r="H2867" s="1" t="s">
        <v>123</v>
      </c>
      <c r="I2867" s="1" t="s">
        <v>124</v>
      </c>
      <c r="J2867" s="1" t="s">
        <v>132</v>
      </c>
      <c r="K2867" s="1" t="s">
        <v>133</v>
      </c>
    </row>
    <row r="2868" spans="1:11" x14ac:dyDescent="0.25">
      <c r="A2868" s="1" t="s">
        <v>182</v>
      </c>
      <c r="B2868" s="1">
        <v>278813.24300000002</v>
      </c>
      <c r="C2868" s="1" t="s">
        <v>119</v>
      </c>
      <c r="D2868" s="1" t="s">
        <v>142</v>
      </c>
      <c r="E2868" s="1" t="s">
        <v>121</v>
      </c>
      <c r="F2868" s="1" t="s">
        <v>45</v>
      </c>
      <c r="G2868" s="1" t="s">
        <v>122</v>
      </c>
      <c r="H2868" s="1" t="s">
        <v>123</v>
      </c>
      <c r="I2868" s="1" t="s">
        <v>124</v>
      </c>
      <c r="J2868" s="1" t="s">
        <v>132</v>
      </c>
      <c r="K2868" s="1" t="s">
        <v>133</v>
      </c>
    </row>
    <row r="2869" spans="1:11" x14ac:dyDescent="0.25">
      <c r="A2869" s="1" t="s">
        <v>184</v>
      </c>
      <c r="B2869" s="1">
        <v>278954.29810000001</v>
      </c>
      <c r="C2869" s="1" t="s">
        <v>119</v>
      </c>
      <c r="D2869" s="1" t="s">
        <v>131</v>
      </c>
      <c r="E2869" s="1" t="s">
        <v>121</v>
      </c>
      <c r="F2869" s="1" t="s">
        <v>52</v>
      </c>
      <c r="G2869" s="1" t="s">
        <v>122</v>
      </c>
      <c r="H2869" s="1" t="s">
        <v>123</v>
      </c>
      <c r="I2869" s="1" t="s">
        <v>124</v>
      </c>
      <c r="J2869" s="1" t="s">
        <v>132</v>
      </c>
      <c r="K2869" s="1" t="s">
        <v>135</v>
      </c>
    </row>
    <row r="2870" spans="1:11" x14ac:dyDescent="0.25">
      <c r="A2870" s="1" t="s">
        <v>183</v>
      </c>
      <c r="B2870" s="1">
        <v>279888.24570000003</v>
      </c>
      <c r="C2870" s="1" t="s">
        <v>130</v>
      </c>
      <c r="D2870" s="1" t="s">
        <v>131</v>
      </c>
      <c r="E2870" s="1" t="s">
        <v>121</v>
      </c>
      <c r="F2870" s="1" t="s">
        <v>52</v>
      </c>
      <c r="G2870" s="1" t="s">
        <v>122</v>
      </c>
      <c r="H2870" s="1" t="s">
        <v>123</v>
      </c>
      <c r="I2870" s="1" t="s">
        <v>124</v>
      </c>
      <c r="J2870" s="1" t="s">
        <v>132</v>
      </c>
      <c r="K2870" s="1" t="s">
        <v>134</v>
      </c>
    </row>
    <row r="2871" spans="1:11" x14ac:dyDescent="0.25">
      <c r="A2871" s="1" t="s">
        <v>183</v>
      </c>
      <c r="B2871" s="1">
        <v>280058.05200000003</v>
      </c>
      <c r="C2871" s="1" t="s">
        <v>164</v>
      </c>
      <c r="D2871" s="1" t="s">
        <v>131</v>
      </c>
      <c r="E2871" s="1" t="s">
        <v>121</v>
      </c>
      <c r="F2871" s="1" t="s">
        <v>52</v>
      </c>
      <c r="G2871" s="1" t="s">
        <v>122</v>
      </c>
      <c r="H2871" s="1" t="s">
        <v>123</v>
      </c>
      <c r="I2871" s="1" t="s">
        <v>124</v>
      </c>
      <c r="J2871" s="1" t="s">
        <v>132</v>
      </c>
      <c r="K2871" s="1" t="s">
        <v>134</v>
      </c>
    </row>
    <row r="2872" spans="1:11" x14ac:dyDescent="0.25">
      <c r="A2872" s="1" t="s">
        <v>187</v>
      </c>
      <c r="B2872" s="1">
        <v>280246.78989999997</v>
      </c>
      <c r="C2872" s="1" t="s">
        <v>130</v>
      </c>
      <c r="D2872" s="1" t="s">
        <v>162</v>
      </c>
      <c r="E2872" s="1" t="s">
        <v>121</v>
      </c>
      <c r="F2872" s="1" t="s">
        <v>47</v>
      </c>
      <c r="G2872" s="1" t="s">
        <v>122</v>
      </c>
      <c r="H2872" s="1" t="s">
        <v>123</v>
      </c>
      <c r="I2872" s="1" t="s">
        <v>124</v>
      </c>
      <c r="J2872" s="1" t="s">
        <v>132</v>
      </c>
      <c r="K2872" s="1" t="s">
        <v>134</v>
      </c>
    </row>
    <row r="2873" spans="1:11" x14ac:dyDescent="0.25">
      <c r="A2873" s="1" t="s">
        <v>187</v>
      </c>
      <c r="B2873" s="1">
        <v>280246.78989999997</v>
      </c>
      <c r="C2873" s="1" t="s">
        <v>155</v>
      </c>
      <c r="D2873" s="1" t="s">
        <v>162</v>
      </c>
      <c r="E2873" s="1" t="s">
        <v>121</v>
      </c>
      <c r="F2873" s="1" t="s">
        <v>47</v>
      </c>
      <c r="G2873" s="1" t="s">
        <v>122</v>
      </c>
      <c r="H2873" s="1" t="s">
        <v>123</v>
      </c>
      <c r="I2873" s="1" t="s">
        <v>124</v>
      </c>
      <c r="J2873" s="1" t="s">
        <v>132</v>
      </c>
      <c r="K2873" s="1" t="s">
        <v>134</v>
      </c>
    </row>
    <row r="2874" spans="1:11" x14ac:dyDescent="0.25">
      <c r="A2874" s="1" t="s">
        <v>187</v>
      </c>
      <c r="B2874" s="1">
        <v>280868.7733</v>
      </c>
      <c r="C2874" s="1" t="s">
        <v>165</v>
      </c>
      <c r="D2874" s="1" t="s">
        <v>162</v>
      </c>
      <c r="E2874" s="1" t="s">
        <v>121</v>
      </c>
      <c r="F2874" s="1" t="s">
        <v>47</v>
      </c>
      <c r="G2874" s="1" t="s">
        <v>122</v>
      </c>
      <c r="H2874" s="1" t="s">
        <v>123</v>
      </c>
      <c r="I2874" s="1" t="s">
        <v>124</v>
      </c>
      <c r="J2874" s="1" t="s">
        <v>132</v>
      </c>
      <c r="K2874" s="1" t="s">
        <v>134</v>
      </c>
    </row>
    <row r="2875" spans="1:11" x14ac:dyDescent="0.25">
      <c r="A2875" s="1" t="s">
        <v>183</v>
      </c>
      <c r="B2875" s="1">
        <v>281654.23070000001</v>
      </c>
      <c r="C2875" s="1" t="s">
        <v>136</v>
      </c>
      <c r="D2875" s="1" t="s">
        <v>131</v>
      </c>
      <c r="E2875" s="1" t="s">
        <v>121</v>
      </c>
      <c r="F2875" s="1" t="s">
        <v>52</v>
      </c>
      <c r="G2875" s="1" t="s">
        <v>122</v>
      </c>
      <c r="H2875" s="1" t="s">
        <v>123</v>
      </c>
      <c r="I2875" s="1" t="s">
        <v>124</v>
      </c>
      <c r="J2875" s="1" t="s">
        <v>132</v>
      </c>
      <c r="K2875" s="1" t="s">
        <v>134</v>
      </c>
    </row>
    <row r="2876" spans="1:11" x14ac:dyDescent="0.25">
      <c r="A2876" s="1" t="s">
        <v>183</v>
      </c>
      <c r="B2876" s="1">
        <v>281654.23070000001</v>
      </c>
      <c r="C2876" s="1" t="s">
        <v>165</v>
      </c>
      <c r="D2876" s="1" t="s">
        <v>131</v>
      </c>
      <c r="E2876" s="1" t="s">
        <v>121</v>
      </c>
      <c r="F2876" s="1" t="s">
        <v>52</v>
      </c>
      <c r="G2876" s="1" t="s">
        <v>122</v>
      </c>
      <c r="H2876" s="1" t="s">
        <v>123</v>
      </c>
      <c r="I2876" s="1" t="s">
        <v>124</v>
      </c>
      <c r="J2876" s="1" t="s">
        <v>132</v>
      </c>
      <c r="K2876" s="1" t="s">
        <v>134</v>
      </c>
    </row>
    <row r="2877" spans="1:11" x14ac:dyDescent="0.25">
      <c r="A2877" s="1" t="s">
        <v>193</v>
      </c>
      <c r="B2877" s="1">
        <v>281697.2365</v>
      </c>
      <c r="C2877" s="1" t="s">
        <v>140</v>
      </c>
      <c r="D2877" s="1" t="s">
        <v>131</v>
      </c>
      <c r="E2877" s="1" t="s">
        <v>121</v>
      </c>
      <c r="F2877" s="1" t="s">
        <v>52</v>
      </c>
      <c r="G2877" s="1" t="s">
        <v>122</v>
      </c>
      <c r="H2877" s="1" t="s">
        <v>123</v>
      </c>
      <c r="I2877" s="1" t="s">
        <v>124</v>
      </c>
      <c r="J2877" s="1" t="s">
        <v>132</v>
      </c>
      <c r="K2877" s="1" t="s">
        <v>134</v>
      </c>
    </row>
    <row r="2878" spans="1:11" x14ac:dyDescent="0.25">
      <c r="A2878" s="1" t="s">
        <v>193</v>
      </c>
      <c r="B2878" s="1">
        <v>281697.2365</v>
      </c>
      <c r="C2878" s="1" t="s">
        <v>145</v>
      </c>
      <c r="D2878" s="1" t="s">
        <v>131</v>
      </c>
      <c r="E2878" s="1" t="s">
        <v>121</v>
      </c>
      <c r="F2878" s="1" t="s">
        <v>52</v>
      </c>
      <c r="G2878" s="1" t="s">
        <v>122</v>
      </c>
      <c r="H2878" s="1" t="s">
        <v>123</v>
      </c>
      <c r="I2878" s="1" t="s">
        <v>124</v>
      </c>
      <c r="J2878" s="1" t="s">
        <v>132</v>
      </c>
      <c r="K2878" s="1" t="s">
        <v>134</v>
      </c>
    </row>
    <row r="2879" spans="1:11" x14ac:dyDescent="0.25">
      <c r="A2879" s="1" t="s">
        <v>193</v>
      </c>
      <c r="B2879" s="1">
        <v>281697.2365</v>
      </c>
      <c r="C2879" s="1" t="s">
        <v>156</v>
      </c>
      <c r="D2879" s="1" t="s">
        <v>131</v>
      </c>
      <c r="E2879" s="1" t="s">
        <v>121</v>
      </c>
      <c r="F2879" s="1" t="s">
        <v>52</v>
      </c>
      <c r="G2879" s="1" t="s">
        <v>122</v>
      </c>
      <c r="H2879" s="1" t="s">
        <v>123</v>
      </c>
      <c r="I2879" s="1" t="s">
        <v>124</v>
      </c>
      <c r="J2879" s="1" t="s">
        <v>132</v>
      </c>
      <c r="K2879" s="1" t="s">
        <v>134</v>
      </c>
    </row>
    <row r="2880" spans="1:11" x14ac:dyDescent="0.25">
      <c r="A2880" s="1" t="s">
        <v>193</v>
      </c>
      <c r="B2880" s="1">
        <v>281907.55690000003</v>
      </c>
      <c r="C2880" s="1" t="s">
        <v>144</v>
      </c>
      <c r="D2880" s="1" t="s">
        <v>131</v>
      </c>
      <c r="E2880" s="1" t="s">
        <v>121</v>
      </c>
      <c r="F2880" s="1" t="s">
        <v>52</v>
      </c>
      <c r="G2880" s="1" t="s">
        <v>122</v>
      </c>
      <c r="H2880" s="1" t="s">
        <v>123</v>
      </c>
      <c r="I2880" s="1" t="s">
        <v>124</v>
      </c>
      <c r="J2880" s="1" t="s">
        <v>132</v>
      </c>
      <c r="K2880" s="1" t="s">
        <v>134</v>
      </c>
    </row>
    <row r="2881" spans="1:11" x14ac:dyDescent="0.25">
      <c r="A2881" s="1" t="s">
        <v>184</v>
      </c>
      <c r="B2881" s="1">
        <v>282122.50660000002</v>
      </c>
      <c r="C2881" s="1" t="s">
        <v>147</v>
      </c>
      <c r="D2881" s="1" t="s">
        <v>131</v>
      </c>
      <c r="E2881" s="1" t="s">
        <v>121</v>
      </c>
      <c r="F2881" s="1" t="s">
        <v>52</v>
      </c>
      <c r="G2881" s="1" t="s">
        <v>122</v>
      </c>
      <c r="H2881" s="1" t="s">
        <v>123</v>
      </c>
      <c r="I2881" s="1" t="s">
        <v>124</v>
      </c>
      <c r="J2881" s="1" t="s">
        <v>132</v>
      </c>
      <c r="K2881" s="1" t="s">
        <v>134</v>
      </c>
    </row>
    <row r="2882" spans="1:11" x14ac:dyDescent="0.25">
      <c r="A2882" s="1" t="s">
        <v>193</v>
      </c>
      <c r="B2882" s="1">
        <v>282787.96769999998</v>
      </c>
      <c r="C2882" s="1" t="s">
        <v>148</v>
      </c>
      <c r="D2882" s="1" t="s">
        <v>142</v>
      </c>
      <c r="E2882" s="1" t="s">
        <v>121</v>
      </c>
      <c r="F2882" s="1" t="s">
        <v>45</v>
      </c>
      <c r="G2882" s="1" t="s">
        <v>122</v>
      </c>
      <c r="H2882" s="1" t="s">
        <v>123</v>
      </c>
      <c r="I2882" s="1" t="s">
        <v>124</v>
      </c>
      <c r="J2882" s="1" t="s">
        <v>132</v>
      </c>
      <c r="K2882" s="1" t="s">
        <v>134</v>
      </c>
    </row>
    <row r="2883" spans="1:11" x14ac:dyDescent="0.25">
      <c r="A2883" s="1" t="s">
        <v>183</v>
      </c>
      <c r="B2883" s="1">
        <v>284447.20390000002</v>
      </c>
      <c r="C2883" s="1" t="s">
        <v>161</v>
      </c>
      <c r="D2883" s="1" t="s">
        <v>131</v>
      </c>
      <c r="E2883" s="1" t="s">
        <v>121</v>
      </c>
      <c r="F2883" s="1" t="s">
        <v>52</v>
      </c>
      <c r="G2883" s="1" t="s">
        <v>122</v>
      </c>
      <c r="H2883" s="1" t="s">
        <v>123</v>
      </c>
      <c r="I2883" s="1" t="s">
        <v>124</v>
      </c>
      <c r="J2883" s="1" t="s">
        <v>132</v>
      </c>
      <c r="K2883" s="1" t="s">
        <v>134</v>
      </c>
    </row>
    <row r="2884" spans="1:11" x14ac:dyDescent="0.25">
      <c r="A2884" s="1" t="s">
        <v>182</v>
      </c>
      <c r="B2884" s="1">
        <v>285047.48570000002</v>
      </c>
      <c r="C2884" s="1" t="s">
        <v>157</v>
      </c>
      <c r="D2884" s="1" t="s">
        <v>142</v>
      </c>
      <c r="E2884" s="1" t="s">
        <v>121</v>
      </c>
      <c r="F2884" s="1" t="s">
        <v>45</v>
      </c>
      <c r="G2884" s="1" t="s">
        <v>122</v>
      </c>
      <c r="H2884" s="1" t="s">
        <v>123</v>
      </c>
      <c r="I2884" s="1" t="s">
        <v>124</v>
      </c>
      <c r="J2884" s="1" t="s">
        <v>132</v>
      </c>
      <c r="K2884" s="1" t="s">
        <v>133</v>
      </c>
    </row>
    <row r="2885" spans="1:11" x14ac:dyDescent="0.25">
      <c r="A2885" s="1" t="s">
        <v>184</v>
      </c>
      <c r="B2885" s="1">
        <v>286028.52899999998</v>
      </c>
      <c r="C2885" s="1" t="s">
        <v>157</v>
      </c>
      <c r="D2885" s="1" t="s">
        <v>131</v>
      </c>
      <c r="E2885" s="1" t="s">
        <v>121</v>
      </c>
      <c r="F2885" s="1" t="s">
        <v>52</v>
      </c>
      <c r="G2885" s="1" t="s">
        <v>122</v>
      </c>
      <c r="H2885" s="1" t="s">
        <v>123</v>
      </c>
      <c r="I2885" s="1" t="s">
        <v>124</v>
      </c>
      <c r="J2885" s="1" t="s">
        <v>132</v>
      </c>
      <c r="K2885" s="1" t="s">
        <v>135</v>
      </c>
    </row>
    <row r="2886" spans="1:11" x14ac:dyDescent="0.25">
      <c r="A2886" s="1" t="s">
        <v>181</v>
      </c>
      <c r="B2886" s="1">
        <v>286912.59499999997</v>
      </c>
      <c r="C2886" s="1" t="s">
        <v>119</v>
      </c>
      <c r="D2886" s="1" t="s">
        <v>131</v>
      </c>
      <c r="E2886" s="1" t="s">
        <v>121</v>
      </c>
      <c r="F2886" s="1" t="s">
        <v>52</v>
      </c>
      <c r="G2886" s="1" t="s">
        <v>122</v>
      </c>
      <c r="H2886" s="1" t="s">
        <v>123</v>
      </c>
      <c r="I2886" s="1" t="s">
        <v>124</v>
      </c>
      <c r="J2886" s="1" t="s">
        <v>132</v>
      </c>
      <c r="K2886" s="1" t="s">
        <v>134</v>
      </c>
    </row>
    <row r="2887" spans="1:11" x14ac:dyDescent="0.25">
      <c r="A2887" s="1" t="s">
        <v>118</v>
      </c>
      <c r="B2887" s="1">
        <v>287965</v>
      </c>
      <c r="C2887" s="1" t="s">
        <v>140</v>
      </c>
      <c r="D2887" s="1" t="s">
        <v>131</v>
      </c>
      <c r="E2887" s="1" t="s">
        <v>121</v>
      </c>
      <c r="F2887" s="1" t="s">
        <v>52</v>
      </c>
      <c r="G2887" s="1" t="s">
        <v>122</v>
      </c>
      <c r="H2887" s="1" t="s">
        <v>123</v>
      </c>
      <c r="I2887" s="1" t="s">
        <v>124</v>
      </c>
      <c r="J2887" s="1" t="s">
        <v>132</v>
      </c>
      <c r="K2887" s="1" t="s">
        <v>135</v>
      </c>
    </row>
    <row r="2888" spans="1:11" x14ac:dyDescent="0.25">
      <c r="A2888" s="1" t="s">
        <v>118</v>
      </c>
      <c r="B2888" s="1">
        <v>287965</v>
      </c>
      <c r="C2888" s="1" t="s">
        <v>144</v>
      </c>
      <c r="D2888" s="1" t="s">
        <v>131</v>
      </c>
      <c r="E2888" s="1" t="s">
        <v>121</v>
      </c>
      <c r="F2888" s="1" t="s">
        <v>52</v>
      </c>
      <c r="G2888" s="1" t="s">
        <v>122</v>
      </c>
      <c r="H2888" s="1" t="s">
        <v>123</v>
      </c>
      <c r="I2888" s="1" t="s">
        <v>124</v>
      </c>
      <c r="J2888" s="1" t="s">
        <v>132</v>
      </c>
      <c r="K2888" s="1" t="s">
        <v>135</v>
      </c>
    </row>
    <row r="2889" spans="1:11" x14ac:dyDescent="0.25">
      <c r="A2889" s="1" t="s">
        <v>118</v>
      </c>
      <c r="B2889" s="1">
        <v>287965</v>
      </c>
      <c r="C2889" s="1" t="s">
        <v>145</v>
      </c>
      <c r="D2889" s="1" t="s">
        <v>131</v>
      </c>
      <c r="E2889" s="1" t="s">
        <v>121</v>
      </c>
      <c r="F2889" s="1" t="s">
        <v>52</v>
      </c>
      <c r="G2889" s="1" t="s">
        <v>122</v>
      </c>
      <c r="H2889" s="1" t="s">
        <v>123</v>
      </c>
      <c r="I2889" s="1" t="s">
        <v>124</v>
      </c>
      <c r="J2889" s="1" t="s">
        <v>132</v>
      </c>
      <c r="K2889" s="1" t="s">
        <v>135</v>
      </c>
    </row>
    <row r="2890" spans="1:11" x14ac:dyDescent="0.25">
      <c r="A2890" s="1" t="s">
        <v>118</v>
      </c>
      <c r="B2890" s="1">
        <v>287965</v>
      </c>
      <c r="C2890" s="1" t="s">
        <v>156</v>
      </c>
      <c r="D2890" s="1" t="s">
        <v>131</v>
      </c>
      <c r="E2890" s="1" t="s">
        <v>121</v>
      </c>
      <c r="F2890" s="1" t="s">
        <v>52</v>
      </c>
      <c r="G2890" s="1" t="s">
        <v>122</v>
      </c>
      <c r="H2890" s="1" t="s">
        <v>123</v>
      </c>
      <c r="I2890" s="1" t="s">
        <v>124</v>
      </c>
      <c r="J2890" s="1" t="s">
        <v>132</v>
      </c>
      <c r="K2890" s="1" t="s">
        <v>135</v>
      </c>
    </row>
    <row r="2891" spans="1:11" x14ac:dyDescent="0.25">
      <c r="A2891" s="1" t="s">
        <v>187</v>
      </c>
      <c r="B2891" s="1">
        <v>289216.82909999997</v>
      </c>
      <c r="C2891" s="1" t="s">
        <v>119</v>
      </c>
      <c r="D2891" s="1" t="s">
        <v>131</v>
      </c>
      <c r="E2891" s="1" t="s">
        <v>121</v>
      </c>
      <c r="F2891" s="1" t="s">
        <v>52</v>
      </c>
      <c r="G2891" s="1" t="s">
        <v>122</v>
      </c>
      <c r="H2891" s="1" t="s">
        <v>123</v>
      </c>
      <c r="I2891" s="1" t="s">
        <v>124</v>
      </c>
      <c r="J2891" s="1" t="s">
        <v>132</v>
      </c>
      <c r="K2891" s="1" t="s">
        <v>135</v>
      </c>
    </row>
    <row r="2892" spans="1:11" x14ac:dyDescent="0.25">
      <c r="A2892" s="1" t="s">
        <v>187</v>
      </c>
      <c r="B2892" s="1">
        <v>292501.59370000003</v>
      </c>
      <c r="C2892" s="1" t="s">
        <v>147</v>
      </c>
      <c r="D2892" s="1" t="s">
        <v>131</v>
      </c>
      <c r="E2892" s="1" t="s">
        <v>121</v>
      </c>
      <c r="F2892" s="1" t="s">
        <v>52</v>
      </c>
      <c r="G2892" s="1" t="s">
        <v>122</v>
      </c>
      <c r="H2892" s="1" t="s">
        <v>123</v>
      </c>
      <c r="I2892" s="1" t="s">
        <v>124</v>
      </c>
      <c r="J2892" s="1" t="s">
        <v>132</v>
      </c>
      <c r="K2892" s="1" t="s">
        <v>134</v>
      </c>
    </row>
    <row r="2893" spans="1:11" x14ac:dyDescent="0.25">
      <c r="A2893" s="1" t="s">
        <v>182</v>
      </c>
      <c r="B2893" s="1">
        <v>293311.14230000001</v>
      </c>
      <c r="C2893" s="1" t="s">
        <v>172</v>
      </c>
      <c r="D2893" s="1" t="s">
        <v>142</v>
      </c>
      <c r="E2893" s="1" t="s">
        <v>121</v>
      </c>
      <c r="F2893" s="1" t="s">
        <v>45</v>
      </c>
      <c r="G2893" s="1" t="s">
        <v>122</v>
      </c>
      <c r="H2893" s="1" t="s">
        <v>123</v>
      </c>
      <c r="I2893" s="1" t="s">
        <v>124</v>
      </c>
      <c r="J2893" s="1" t="s">
        <v>132</v>
      </c>
      <c r="K2893" s="1" t="s">
        <v>133</v>
      </c>
    </row>
    <row r="2894" spans="1:11" x14ac:dyDescent="0.25">
      <c r="A2894" s="1" t="s">
        <v>188</v>
      </c>
      <c r="B2894" s="1">
        <v>293380.64260000002</v>
      </c>
      <c r="C2894" s="1" t="s">
        <v>147</v>
      </c>
      <c r="D2894" s="1" t="s">
        <v>138</v>
      </c>
      <c r="E2894" s="1" t="s">
        <v>121</v>
      </c>
      <c r="F2894" s="1" t="s">
        <v>87</v>
      </c>
      <c r="G2894" s="1" t="s">
        <v>122</v>
      </c>
      <c r="H2894" s="1" t="s">
        <v>123</v>
      </c>
      <c r="I2894" s="1" t="s">
        <v>124</v>
      </c>
      <c r="J2894" s="1" t="s">
        <v>132</v>
      </c>
      <c r="K2894" s="1" t="s">
        <v>135</v>
      </c>
    </row>
    <row r="2895" spans="1:11" x14ac:dyDescent="0.25">
      <c r="A2895" s="1" t="s">
        <v>184</v>
      </c>
      <c r="B2895" s="1">
        <v>293397.00719999999</v>
      </c>
      <c r="C2895" s="1" t="s">
        <v>155</v>
      </c>
      <c r="D2895" s="1" t="s">
        <v>131</v>
      </c>
      <c r="E2895" s="1" t="s">
        <v>121</v>
      </c>
      <c r="F2895" s="1" t="s">
        <v>52</v>
      </c>
      <c r="G2895" s="1" t="s">
        <v>122</v>
      </c>
      <c r="H2895" s="1" t="s">
        <v>123</v>
      </c>
      <c r="I2895" s="1" t="s">
        <v>124</v>
      </c>
      <c r="J2895" s="1" t="s">
        <v>132</v>
      </c>
      <c r="K2895" s="1" t="s">
        <v>135</v>
      </c>
    </row>
    <row r="2896" spans="1:11" x14ac:dyDescent="0.25">
      <c r="A2896" s="1" t="s">
        <v>184</v>
      </c>
      <c r="B2896" s="1">
        <v>293539.29989999998</v>
      </c>
      <c r="C2896" s="1" t="s">
        <v>146</v>
      </c>
      <c r="D2896" s="1" t="s">
        <v>131</v>
      </c>
      <c r="E2896" s="1" t="s">
        <v>121</v>
      </c>
      <c r="F2896" s="1" t="s">
        <v>52</v>
      </c>
      <c r="G2896" s="1" t="s">
        <v>122</v>
      </c>
      <c r="H2896" s="1" t="s">
        <v>123</v>
      </c>
      <c r="I2896" s="1" t="s">
        <v>124</v>
      </c>
      <c r="J2896" s="1" t="s">
        <v>132</v>
      </c>
      <c r="K2896" s="1" t="s">
        <v>135</v>
      </c>
    </row>
    <row r="2897" spans="1:11" x14ac:dyDescent="0.25">
      <c r="A2897" s="1" t="s">
        <v>182</v>
      </c>
      <c r="B2897" s="1">
        <v>294162.81479999999</v>
      </c>
      <c r="C2897" s="1" t="s">
        <v>169</v>
      </c>
      <c r="D2897" s="1" t="s">
        <v>142</v>
      </c>
      <c r="E2897" s="1" t="s">
        <v>121</v>
      </c>
      <c r="F2897" s="1" t="s">
        <v>45</v>
      </c>
      <c r="G2897" s="1" t="s">
        <v>122</v>
      </c>
      <c r="H2897" s="1" t="s">
        <v>123</v>
      </c>
      <c r="I2897" s="1" t="s">
        <v>124</v>
      </c>
      <c r="J2897" s="1" t="s">
        <v>132</v>
      </c>
      <c r="K2897" s="1" t="s">
        <v>133</v>
      </c>
    </row>
    <row r="2898" spans="1:11" x14ac:dyDescent="0.25">
      <c r="A2898" s="1" t="s">
        <v>181</v>
      </c>
      <c r="B2898" s="1">
        <v>294189.56559999997</v>
      </c>
      <c r="C2898" s="1" t="s">
        <v>157</v>
      </c>
      <c r="D2898" s="1" t="s">
        <v>131</v>
      </c>
      <c r="E2898" s="1" t="s">
        <v>121</v>
      </c>
      <c r="F2898" s="1" t="s">
        <v>52</v>
      </c>
      <c r="G2898" s="1" t="s">
        <v>122</v>
      </c>
      <c r="H2898" s="1" t="s">
        <v>123</v>
      </c>
      <c r="I2898" s="1" t="s">
        <v>124</v>
      </c>
      <c r="J2898" s="1" t="s">
        <v>132</v>
      </c>
      <c r="K2898" s="1" t="s">
        <v>134</v>
      </c>
    </row>
    <row r="2899" spans="1:11" x14ac:dyDescent="0.25">
      <c r="A2899" s="1" t="s">
        <v>182</v>
      </c>
      <c r="B2899" s="1">
        <v>296294.42940000002</v>
      </c>
      <c r="C2899" s="1" t="s">
        <v>154</v>
      </c>
      <c r="D2899" s="1" t="s">
        <v>142</v>
      </c>
      <c r="E2899" s="1" t="s">
        <v>121</v>
      </c>
      <c r="F2899" s="1" t="s">
        <v>45</v>
      </c>
      <c r="G2899" s="1" t="s">
        <v>122</v>
      </c>
      <c r="H2899" s="1" t="s">
        <v>123</v>
      </c>
      <c r="I2899" s="1" t="s">
        <v>124</v>
      </c>
      <c r="J2899" s="1" t="s">
        <v>132</v>
      </c>
      <c r="K2899" s="1" t="s">
        <v>133</v>
      </c>
    </row>
    <row r="2900" spans="1:11" x14ac:dyDescent="0.25">
      <c r="A2900" s="1" t="s">
        <v>187</v>
      </c>
      <c r="B2900" s="1">
        <v>296551.31589999999</v>
      </c>
      <c r="C2900" s="1" t="s">
        <v>157</v>
      </c>
      <c r="D2900" s="1" t="s">
        <v>131</v>
      </c>
      <c r="E2900" s="1" t="s">
        <v>121</v>
      </c>
      <c r="F2900" s="1" t="s">
        <v>52</v>
      </c>
      <c r="G2900" s="1" t="s">
        <v>122</v>
      </c>
      <c r="H2900" s="1" t="s">
        <v>123</v>
      </c>
      <c r="I2900" s="1" t="s">
        <v>124</v>
      </c>
      <c r="J2900" s="1" t="s">
        <v>132</v>
      </c>
      <c r="K2900" s="1" t="s">
        <v>135</v>
      </c>
    </row>
    <row r="2901" spans="1:11" x14ac:dyDescent="0.25">
      <c r="A2901" s="1" t="s">
        <v>118</v>
      </c>
      <c r="B2901" s="1">
        <v>297963</v>
      </c>
      <c r="C2901" s="1" t="s">
        <v>146</v>
      </c>
      <c r="D2901" s="1" t="s">
        <v>162</v>
      </c>
      <c r="E2901" s="1" t="s">
        <v>121</v>
      </c>
      <c r="F2901" s="1" t="s">
        <v>47</v>
      </c>
      <c r="G2901" s="1" t="s">
        <v>122</v>
      </c>
      <c r="H2901" s="1" t="s">
        <v>123</v>
      </c>
      <c r="I2901" s="1" t="s">
        <v>124</v>
      </c>
      <c r="J2901" s="1" t="s">
        <v>132</v>
      </c>
      <c r="K2901" s="1" t="s">
        <v>134</v>
      </c>
    </row>
    <row r="2902" spans="1:11" x14ac:dyDescent="0.25">
      <c r="A2902" s="1" t="s">
        <v>183</v>
      </c>
      <c r="B2902" s="1">
        <v>300353.29499999998</v>
      </c>
      <c r="C2902" s="1" t="s">
        <v>171</v>
      </c>
      <c r="D2902" s="1" t="s">
        <v>138</v>
      </c>
      <c r="E2902" s="1" t="s">
        <v>121</v>
      </c>
      <c r="F2902" s="1" t="s">
        <v>87</v>
      </c>
      <c r="G2902" s="1" t="s">
        <v>122</v>
      </c>
      <c r="H2902" s="1" t="s">
        <v>123</v>
      </c>
      <c r="I2902" s="1" t="s">
        <v>124</v>
      </c>
      <c r="J2902" s="1" t="s">
        <v>132</v>
      </c>
      <c r="K2902" s="1" t="s">
        <v>135</v>
      </c>
    </row>
    <row r="2903" spans="1:11" x14ac:dyDescent="0.25">
      <c r="A2903" s="1" t="s">
        <v>183</v>
      </c>
      <c r="B2903" s="1">
        <v>300353.29499999998</v>
      </c>
      <c r="C2903" s="1" t="s">
        <v>158</v>
      </c>
      <c r="D2903" s="1" t="s">
        <v>138</v>
      </c>
      <c r="E2903" s="1" t="s">
        <v>121</v>
      </c>
      <c r="F2903" s="1" t="s">
        <v>87</v>
      </c>
      <c r="G2903" s="1" t="s">
        <v>122</v>
      </c>
      <c r="H2903" s="1" t="s">
        <v>123</v>
      </c>
      <c r="I2903" s="1" t="s">
        <v>124</v>
      </c>
      <c r="J2903" s="1" t="s">
        <v>132</v>
      </c>
      <c r="K2903" s="1" t="s">
        <v>135</v>
      </c>
    </row>
    <row r="2904" spans="1:11" x14ac:dyDescent="0.25">
      <c r="A2904" s="1" t="s">
        <v>181</v>
      </c>
      <c r="B2904" s="1">
        <v>301056.9901</v>
      </c>
      <c r="C2904" s="1" t="s">
        <v>143</v>
      </c>
      <c r="D2904" s="1" t="s">
        <v>138</v>
      </c>
      <c r="E2904" s="1" t="s">
        <v>121</v>
      </c>
      <c r="F2904" s="1" t="s">
        <v>87</v>
      </c>
      <c r="G2904" s="1" t="s">
        <v>122</v>
      </c>
      <c r="H2904" s="1" t="s">
        <v>123</v>
      </c>
      <c r="I2904" s="1" t="s">
        <v>124</v>
      </c>
      <c r="J2904" s="1" t="s">
        <v>132</v>
      </c>
      <c r="K2904" s="1" t="s">
        <v>135</v>
      </c>
    </row>
    <row r="2905" spans="1:11" x14ac:dyDescent="0.25">
      <c r="A2905" s="1" t="s">
        <v>181</v>
      </c>
      <c r="B2905" s="1">
        <v>301388.24060000002</v>
      </c>
      <c r="C2905" s="1" t="s">
        <v>156</v>
      </c>
      <c r="D2905" s="1" t="s">
        <v>138</v>
      </c>
      <c r="E2905" s="1" t="s">
        <v>121</v>
      </c>
      <c r="F2905" s="1" t="s">
        <v>87</v>
      </c>
      <c r="G2905" s="1" t="s">
        <v>122</v>
      </c>
      <c r="H2905" s="1" t="s">
        <v>123</v>
      </c>
      <c r="I2905" s="1" t="s">
        <v>124</v>
      </c>
      <c r="J2905" s="1" t="s">
        <v>132</v>
      </c>
      <c r="K2905" s="1" t="s">
        <v>135</v>
      </c>
    </row>
    <row r="2906" spans="1:11" x14ac:dyDescent="0.25">
      <c r="A2906" s="1" t="s">
        <v>181</v>
      </c>
      <c r="B2906" s="1">
        <v>301388.24060000002</v>
      </c>
      <c r="C2906" s="1" t="s">
        <v>144</v>
      </c>
      <c r="D2906" s="1" t="s">
        <v>138</v>
      </c>
      <c r="E2906" s="1" t="s">
        <v>121</v>
      </c>
      <c r="F2906" s="1" t="s">
        <v>87</v>
      </c>
      <c r="G2906" s="1" t="s">
        <v>122</v>
      </c>
      <c r="H2906" s="1" t="s">
        <v>123</v>
      </c>
      <c r="I2906" s="1" t="s">
        <v>124</v>
      </c>
      <c r="J2906" s="1" t="s">
        <v>132</v>
      </c>
      <c r="K2906" s="1" t="s">
        <v>135</v>
      </c>
    </row>
    <row r="2907" spans="1:11" x14ac:dyDescent="0.25">
      <c r="A2907" s="1" t="s">
        <v>181</v>
      </c>
      <c r="B2907" s="1">
        <v>301388.24060000002</v>
      </c>
      <c r="C2907" s="1" t="s">
        <v>140</v>
      </c>
      <c r="D2907" s="1" t="s">
        <v>138</v>
      </c>
      <c r="E2907" s="1" t="s">
        <v>121</v>
      </c>
      <c r="F2907" s="1" t="s">
        <v>87</v>
      </c>
      <c r="G2907" s="1" t="s">
        <v>122</v>
      </c>
      <c r="H2907" s="1" t="s">
        <v>123</v>
      </c>
      <c r="I2907" s="1" t="s">
        <v>124</v>
      </c>
      <c r="J2907" s="1" t="s">
        <v>132</v>
      </c>
      <c r="K2907" s="1" t="s">
        <v>135</v>
      </c>
    </row>
    <row r="2908" spans="1:11" x14ac:dyDescent="0.25">
      <c r="A2908" s="1" t="s">
        <v>184</v>
      </c>
      <c r="B2908" s="1">
        <v>301618.36320000002</v>
      </c>
      <c r="C2908" s="1" t="s">
        <v>130</v>
      </c>
      <c r="D2908" s="1" t="s">
        <v>131</v>
      </c>
      <c r="E2908" s="1" t="s">
        <v>121</v>
      </c>
      <c r="F2908" s="1" t="s">
        <v>52</v>
      </c>
      <c r="G2908" s="1" t="s">
        <v>122</v>
      </c>
      <c r="H2908" s="1" t="s">
        <v>123</v>
      </c>
      <c r="I2908" s="1" t="s">
        <v>124</v>
      </c>
      <c r="J2908" s="1" t="s">
        <v>132</v>
      </c>
      <c r="K2908" s="1" t="s">
        <v>135</v>
      </c>
    </row>
    <row r="2909" spans="1:11" x14ac:dyDescent="0.25">
      <c r="A2909" s="1" t="s">
        <v>184</v>
      </c>
      <c r="B2909" s="1">
        <v>301618.36320000002</v>
      </c>
      <c r="C2909" s="1" t="s">
        <v>164</v>
      </c>
      <c r="D2909" s="1" t="s">
        <v>131</v>
      </c>
      <c r="E2909" s="1" t="s">
        <v>121</v>
      </c>
      <c r="F2909" s="1" t="s">
        <v>52</v>
      </c>
      <c r="G2909" s="1" t="s">
        <v>122</v>
      </c>
      <c r="H2909" s="1" t="s">
        <v>123</v>
      </c>
      <c r="I2909" s="1" t="s">
        <v>124</v>
      </c>
      <c r="J2909" s="1" t="s">
        <v>132</v>
      </c>
      <c r="K2909" s="1" t="s">
        <v>135</v>
      </c>
    </row>
    <row r="2910" spans="1:11" x14ac:dyDescent="0.25">
      <c r="A2910" s="1" t="s">
        <v>181</v>
      </c>
      <c r="B2910" s="1">
        <v>301913.7243</v>
      </c>
      <c r="C2910" s="1" t="s">
        <v>146</v>
      </c>
      <c r="D2910" s="1" t="s">
        <v>131</v>
      </c>
      <c r="E2910" s="1" t="s">
        <v>121</v>
      </c>
      <c r="F2910" s="1" t="s">
        <v>52</v>
      </c>
      <c r="G2910" s="1" t="s">
        <v>122</v>
      </c>
      <c r="H2910" s="1" t="s">
        <v>123</v>
      </c>
      <c r="I2910" s="1" t="s">
        <v>124</v>
      </c>
      <c r="J2910" s="1" t="s">
        <v>132</v>
      </c>
      <c r="K2910" s="1" t="s">
        <v>134</v>
      </c>
    </row>
    <row r="2911" spans="1:11" x14ac:dyDescent="0.25">
      <c r="A2911" s="1" t="s">
        <v>181</v>
      </c>
      <c r="B2911" s="1">
        <v>301999.54830000002</v>
      </c>
      <c r="C2911" s="1" t="s">
        <v>155</v>
      </c>
      <c r="D2911" s="1" t="s">
        <v>131</v>
      </c>
      <c r="E2911" s="1" t="s">
        <v>121</v>
      </c>
      <c r="F2911" s="1" t="s">
        <v>52</v>
      </c>
      <c r="G2911" s="1" t="s">
        <v>122</v>
      </c>
      <c r="H2911" s="1" t="s">
        <v>123</v>
      </c>
      <c r="I2911" s="1" t="s">
        <v>124</v>
      </c>
      <c r="J2911" s="1" t="s">
        <v>132</v>
      </c>
      <c r="K2911" s="1" t="s">
        <v>134</v>
      </c>
    </row>
    <row r="2912" spans="1:11" x14ac:dyDescent="0.25">
      <c r="A2912" s="1" t="s">
        <v>181</v>
      </c>
      <c r="B2912" s="1">
        <v>302044.71879999997</v>
      </c>
      <c r="C2912" s="1" t="s">
        <v>145</v>
      </c>
      <c r="D2912" s="1" t="s">
        <v>138</v>
      </c>
      <c r="E2912" s="1" t="s">
        <v>121</v>
      </c>
      <c r="F2912" s="1" t="s">
        <v>87</v>
      </c>
      <c r="G2912" s="1" t="s">
        <v>122</v>
      </c>
      <c r="H2912" s="1" t="s">
        <v>123</v>
      </c>
      <c r="I2912" s="1" t="s">
        <v>124</v>
      </c>
      <c r="J2912" s="1" t="s">
        <v>132</v>
      </c>
      <c r="K2912" s="1" t="s">
        <v>135</v>
      </c>
    </row>
    <row r="2913" spans="1:11" x14ac:dyDescent="0.25">
      <c r="A2913" s="1" t="s">
        <v>182</v>
      </c>
      <c r="B2913" s="1">
        <v>302689.2732</v>
      </c>
      <c r="C2913" s="1" t="s">
        <v>180</v>
      </c>
      <c r="D2913" s="1" t="s">
        <v>142</v>
      </c>
      <c r="E2913" s="1" t="s">
        <v>121</v>
      </c>
      <c r="F2913" s="1" t="s">
        <v>45</v>
      </c>
      <c r="G2913" s="1" t="s">
        <v>122</v>
      </c>
      <c r="H2913" s="1" t="s">
        <v>123</v>
      </c>
      <c r="I2913" s="1" t="s">
        <v>124</v>
      </c>
      <c r="J2913" s="1" t="s">
        <v>132</v>
      </c>
      <c r="K2913" s="1" t="s">
        <v>133</v>
      </c>
    </row>
    <row r="2914" spans="1:11" x14ac:dyDescent="0.25">
      <c r="A2914" s="1" t="s">
        <v>182</v>
      </c>
      <c r="B2914" s="1">
        <v>302689.2732</v>
      </c>
      <c r="C2914" s="1" t="s">
        <v>136</v>
      </c>
      <c r="D2914" s="1" t="s">
        <v>142</v>
      </c>
      <c r="E2914" s="1" t="s">
        <v>121</v>
      </c>
      <c r="F2914" s="1" t="s">
        <v>45</v>
      </c>
      <c r="G2914" s="1" t="s">
        <v>122</v>
      </c>
      <c r="H2914" s="1" t="s">
        <v>123</v>
      </c>
      <c r="I2914" s="1" t="s">
        <v>124</v>
      </c>
      <c r="J2914" s="1" t="s">
        <v>132</v>
      </c>
      <c r="K2914" s="1" t="s">
        <v>133</v>
      </c>
    </row>
    <row r="2915" spans="1:11" x14ac:dyDescent="0.25">
      <c r="A2915" s="1" t="s">
        <v>182</v>
      </c>
      <c r="B2915" s="1">
        <v>302694.13990000001</v>
      </c>
      <c r="C2915" s="1" t="s">
        <v>165</v>
      </c>
      <c r="D2915" s="1" t="s">
        <v>142</v>
      </c>
      <c r="E2915" s="1" t="s">
        <v>121</v>
      </c>
      <c r="F2915" s="1" t="s">
        <v>45</v>
      </c>
      <c r="G2915" s="1" t="s">
        <v>122</v>
      </c>
      <c r="H2915" s="1" t="s">
        <v>123</v>
      </c>
      <c r="I2915" s="1" t="s">
        <v>124</v>
      </c>
      <c r="J2915" s="1" t="s">
        <v>132</v>
      </c>
      <c r="K2915" s="1" t="s">
        <v>133</v>
      </c>
    </row>
    <row r="2916" spans="1:11" x14ac:dyDescent="0.25">
      <c r="A2916" s="1" t="s">
        <v>183</v>
      </c>
      <c r="B2916" s="1">
        <v>303271.24560000002</v>
      </c>
      <c r="C2916" s="1" t="s">
        <v>147</v>
      </c>
      <c r="D2916" s="1" t="s">
        <v>138</v>
      </c>
      <c r="E2916" s="1" t="s">
        <v>121</v>
      </c>
      <c r="F2916" s="1" t="s">
        <v>87</v>
      </c>
      <c r="G2916" s="1" t="s">
        <v>122</v>
      </c>
      <c r="H2916" s="1" t="s">
        <v>123</v>
      </c>
      <c r="I2916" s="1" t="s">
        <v>124</v>
      </c>
      <c r="J2916" s="1" t="s">
        <v>132</v>
      </c>
      <c r="K2916" s="1" t="s">
        <v>134</v>
      </c>
    </row>
    <row r="2917" spans="1:11" x14ac:dyDescent="0.25">
      <c r="A2917" s="1" t="s">
        <v>184</v>
      </c>
      <c r="B2917" s="1">
        <v>303520.86930000002</v>
      </c>
      <c r="C2917" s="1" t="s">
        <v>136</v>
      </c>
      <c r="D2917" s="1" t="s">
        <v>131</v>
      </c>
      <c r="E2917" s="1" t="s">
        <v>121</v>
      </c>
      <c r="F2917" s="1" t="s">
        <v>52</v>
      </c>
      <c r="G2917" s="1" t="s">
        <v>122</v>
      </c>
      <c r="H2917" s="1" t="s">
        <v>123</v>
      </c>
      <c r="I2917" s="1" t="s">
        <v>124</v>
      </c>
      <c r="J2917" s="1" t="s">
        <v>132</v>
      </c>
      <c r="K2917" s="1" t="s">
        <v>135</v>
      </c>
    </row>
    <row r="2918" spans="1:11" x14ac:dyDescent="0.25">
      <c r="A2918" s="1" t="s">
        <v>184</v>
      </c>
      <c r="B2918" s="1">
        <v>303520.86930000002</v>
      </c>
      <c r="C2918" s="1" t="s">
        <v>165</v>
      </c>
      <c r="D2918" s="1" t="s">
        <v>131</v>
      </c>
      <c r="E2918" s="1" t="s">
        <v>121</v>
      </c>
      <c r="F2918" s="1" t="s">
        <v>52</v>
      </c>
      <c r="G2918" s="1" t="s">
        <v>122</v>
      </c>
      <c r="H2918" s="1" t="s">
        <v>123</v>
      </c>
      <c r="I2918" s="1" t="s">
        <v>124</v>
      </c>
      <c r="J2918" s="1" t="s">
        <v>132</v>
      </c>
      <c r="K2918" s="1" t="s">
        <v>135</v>
      </c>
    </row>
    <row r="2919" spans="1:11" x14ac:dyDescent="0.25">
      <c r="A2919" s="1" t="s">
        <v>187</v>
      </c>
      <c r="B2919" s="1">
        <v>304190.8751</v>
      </c>
      <c r="C2919" s="1" t="s">
        <v>155</v>
      </c>
      <c r="D2919" s="1" t="s">
        <v>131</v>
      </c>
      <c r="E2919" s="1" t="s">
        <v>121</v>
      </c>
      <c r="F2919" s="1" t="s">
        <v>52</v>
      </c>
      <c r="G2919" s="1" t="s">
        <v>122</v>
      </c>
      <c r="H2919" s="1" t="s">
        <v>123</v>
      </c>
      <c r="I2919" s="1" t="s">
        <v>124</v>
      </c>
      <c r="J2919" s="1" t="s">
        <v>132</v>
      </c>
      <c r="K2919" s="1" t="s">
        <v>135</v>
      </c>
    </row>
    <row r="2920" spans="1:11" x14ac:dyDescent="0.25">
      <c r="A2920" s="1" t="s">
        <v>187</v>
      </c>
      <c r="B2920" s="1">
        <v>304338.40269999998</v>
      </c>
      <c r="C2920" s="1" t="s">
        <v>146</v>
      </c>
      <c r="D2920" s="1" t="s">
        <v>131</v>
      </c>
      <c r="E2920" s="1" t="s">
        <v>121</v>
      </c>
      <c r="F2920" s="1" t="s">
        <v>52</v>
      </c>
      <c r="G2920" s="1" t="s">
        <v>122</v>
      </c>
      <c r="H2920" s="1" t="s">
        <v>123</v>
      </c>
      <c r="I2920" s="1" t="s">
        <v>124</v>
      </c>
      <c r="J2920" s="1" t="s">
        <v>132</v>
      </c>
      <c r="K2920" s="1" t="s">
        <v>135</v>
      </c>
    </row>
    <row r="2921" spans="1:11" x14ac:dyDescent="0.25">
      <c r="A2921" s="1" t="s">
        <v>182</v>
      </c>
      <c r="B2921" s="1">
        <v>305215.09049999999</v>
      </c>
      <c r="C2921" s="1" t="s">
        <v>153</v>
      </c>
      <c r="D2921" s="1" t="s">
        <v>142</v>
      </c>
      <c r="E2921" s="1" t="s">
        <v>121</v>
      </c>
      <c r="F2921" s="1" t="s">
        <v>45</v>
      </c>
      <c r="G2921" s="1" t="s">
        <v>122</v>
      </c>
      <c r="H2921" s="1" t="s">
        <v>123</v>
      </c>
      <c r="I2921" s="1" t="s">
        <v>124</v>
      </c>
      <c r="J2921" s="1" t="s">
        <v>132</v>
      </c>
      <c r="K2921" s="1" t="s">
        <v>133</v>
      </c>
    </row>
    <row r="2922" spans="1:11" x14ac:dyDescent="0.25">
      <c r="A2922" s="1" t="s">
        <v>181</v>
      </c>
      <c r="B2922" s="1">
        <v>305271.3995</v>
      </c>
      <c r="C2922" s="1" t="s">
        <v>147</v>
      </c>
      <c r="D2922" s="1" t="s">
        <v>142</v>
      </c>
      <c r="E2922" s="1" t="s">
        <v>121</v>
      </c>
      <c r="F2922" s="1" t="s">
        <v>45</v>
      </c>
      <c r="G2922" s="1" t="s">
        <v>122</v>
      </c>
      <c r="H2922" s="1" t="s">
        <v>123</v>
      </c>
      <c r="I2922" s="1" t="s">
        <v>124</v>
      </c>
      <c r="J2922" s="1" t="s">
        <v>132</v>
      </c>
      <c r="K2922" s="1" t="s">
        <v>134</v>
      </c>
    </row>
    <row r="2923" spans="1:11" x14ac:dyDescent="0.25">
      <c r="A2923" s="1" t="s">
        <v>182</v>
      </c>
      <c r="B2923" s="1">
        <v>306363.63170000003</v>
      </c>
      <c r="C2923" s="1" t="s">
        <v>171</v>
      </c>
      <c r="D2923" s="1" t="s">
        <v>138</v>
      </c>
      <c r="E2923" s="1" t="s">
        <v>121</v>
      </c>
      <c r="F2923" s="1" t="s">
        <v>87</v>
      </c>
      <c r="G2923" s="1" t="s">
        <v>122</v>
      </c>
      <c r="H2923" s="1" t="s">
        <v>123</v>
      </c>
      <c r="I2923" s="1" t="s">
        <v>124</v>
      </c>
      <c r="J2923" s="1" t="s">
        <v>132</v>
      </c>
      <c r="K2923" s="1" t="s">
        <v>133</v>
      </c>
    </row>
    <row r="2924" spans="1:11" x14ac:dyDescent="0.25">
      <c r="A2924" s="1" t="s">
        <v>182</v>
      </c>
      <c r="B2924" s="1">
        <v>306363.63170000003</v>
      </c>
      <c r="C2924" s="1" t="s">
        <v>158</v>
      </c>
      <c r="D2924" s="1" t="s">
        <v>138</v>
      </c>
      <c r="E2924" s="1" t="s">
        <v>121</v>
      </c>
      <c r="F2924" s="1" t="s">
        <v>87</v>
      </c>
      <c r="G2924" s="1" t="s">
        <v>122</v>
      </c>
      <c r="H2924" s="1" t="s">
        <v>123</v>
      </c>
      <c r="I2924" s="1" t="s">
        <v>124</v>
      </c>
      <c r="J2924" s="1" t="s">
        <v>132</v>
      </c>
      <c r="K2924" s="1" t="s">
        <v>133</v>
      </c>
    </row>
    <row r="2925" spans="1:11" x14ac:dyDescent="0.25">
      <c r="A2925" s="1" t="s">
        <v>184</v>
      </c>
      <c r="B2925" s="1">
        <v>306530.97470000002</v>
      </c>
      <c r="C2925" s="1" t="s">
        <v>161</v>
      </c>
      <c r="D2925" s="1" t="s">
        <v>131</v>
      </c>
      <c r="E2925" s="1" t="s">
        <v>121</v>
      </c>
      <c r="F2925" s="1" t="s">
        <v>52</v>
      </c>
      <c r="G2925" s="1" t="s">
        <v>122</v>
      </c>
      <c r="H2925" s="1" t="s">
        <v>123</v>
      </c>
      <c r="I2925" s="1" t="s">
        <v>124</v>
      </c>
      <c r="J2925" s="1" t="s">
        <v>132</v>
      </c>
      <c r="K2925" s="1" t="s">
        <v>135</v>
      </c>
    </row>
    <row r="2926" spans="1:11" x14ac:dyDescent="0.25">
      <c r="A2926" s="1" t="s">
        <v>183</v>
      </c>
      <c r="B2926" s="1">
        <v>307265.08860000002</v>
      </c>
      <c r="C2926" s="1" t="s">
        <v>157</v>
      </c>
      <c r="D2926" s="1" t="s">
        <v>138</v>
      </c>
      <c r="E2926" s="1" t="s">
        <v>121</v>
      </c>
      <c r="F2926" s="1" t="s">
        <v>87</v>
      </c>
      <c r="G2926" s="1" t="s">
        <v>122</v>
      </c>
      <c r="H2926" s="1" t="s">
        <v>123</v>
      </c>
      <c r="I2926" s="1" t="s">
        <v>124</v>
      </c>
      <c r="J2926" s="1" t="s">
        <v>132</v>
      </c>
      <c r="K2926" s="1" t="s">
        <v>135</v>
      </c>
    </row>
    <row r="2927" spans="1:11" x14ac:dyDescent="0.25">
      <c r="A2927" s="1" t="s">
        <v>118</v>
      </c>
      <c r="B2927" s="1">
        <v>307739</v>
      </c>
      <c r="C2927" s="1" t="s">
        <v>130</v>
      </c>
      <c r="D2927" s="1" t="s">
        <v>162</v>
      </c>
      <c r="E2927" s="1" t="s">
        <v>121</v>
      </c>
      <c r="F2927" s="1" t="s">
        <v>47</v>
      </c>
      <c r="G2927" s="1" t="s">
        <v>122</v>
      </c>
      <c r="H2927" s="1" t="s">
        <v>123</v>
      </c>
      <c r="I2927" s="1" t="s">
        <v>124</v>
      </c>
      <c r="J2927" s="1" t="s">
        <v>132</v>
      </c>
      <c r="K2927" s="1" t="s">
        <v>134</v>
      </c>
    </row>
    <row r="2928" spans="1:11" x14ac:dyDescent="0.25">
      <c r="A2928" s="1" t="s">
        <v>118</v>
      </c>
      <c r="B2928" s="1">
        <v>307739</v>
      </c>
      <c r="C2928" s="1" t="s">
        <v>155</v>
      </c>
      <c r="D2928" s="1" t="s">
        <v>162</v>
      </c>
      <c r="E2928" s="1" t="s">
        <v>121</v>
      </c>
      <c r="F2928" s="1" t="s">
        <v>47</v>
      </c>
      <c r="G2928" s="1" t="s">
        <v>122</v>
      </c>
      <c r="H2928" s="1" t="s">
        <v>123</v>
      </c>
      <c r="I2928" s="1" t="s">
        <v>124</v>
      </c>
      <c r="J2928" s="1" t="s">
        <v>132</v>
      </c>
      <c r="K2928" s="1" t="s">
        <v>134</v>
      </c>
    </row>
    <row r="2929" spans="1:11" x14ac:dyDescent="0.25">
      <c r="A2929" s="1" t="s">
        <v>118</v>
      </c>
      <c r="B2929" s="1">
        <v>308422</v>
      </c>
      <c r="C2929" s="1" t="s">
        <v>165</v>
      </c>
      <c r="D2929" s="1" t="s">
        <v>162</v>
      </c>
      <c r="E2929" s="1" t="s">
        <v>121</v>
      </c>
      <c r="F2929" s="1" t="s">
        <v>47</v>
      </c>
      <c r="G2929" s="1" t="s">
        <v>122</v>
      </c>
      <c r="H2929" s="1" t="s">
        <v>123</v>
      </c>
      <c r="I2929" s="1" t="s">
        <v>124</v>
      </c>
      <c r="J2929" s="1" t="s">
        <v>132</v>
      </c>
      <c r="K2929" s="1" t="s">
        <v>134</v>
      </c>
    </row>
    <row r="2930" spans="1:11" x14ac:dyDescent="0.25">
      <c r="A2930" s="1" t="s">
        <v>181</v>
      </c>
      <c r="B2930" s="1">
        <v>310223.59409999999</v>
      </c>
      <c r="C2930" s="1" t="s">
        <v>130</v>
      </c>
      <c r="D2930" s="1" t="s">
        <v>131</v>
      </c>
      <c r="E2930" s="1" t="s">
        <v>121</v>
      </c>
      <c r="F2930" s="1" t="s">
        <v>52</v>
      </c>
      <c r="G2930" s="1" t="s">
        <v>122</v>
      </c>
      <c r="H2930" s="1" t="s">
        <v>123</v>
      </c>
      <c r="I2930" s="1" t="s">
        <v>124</v>
      </c>
      <c r="J2930" s="1" t="s">
        <v>132</v>
      </c>
      <c r="K2930" s="1" t="s">
        <v>134</v>
      </c>
    </row>
    <row r="2931" spans="1:11" x14ac:dyDescent="0.25">
      <c r="A2931" s="1" t="s">
        <v>181</v>
      </c>
      <c r="B2931" s="1">
        <v>310411.80459999997</v>
      </c>
      <c r="C2931" s="1" t="s">
        <v>164</v>
      </c>
      <c r="D2931" s="1" t="s">
        <v>131</v>
      </c>
      <c r="E2931" s="1" t="s">
        <v>121</v>
      </c>
      <c r="F2931" s="1" t="s">
        <v>52</v>
      </c>
      <c r="G2931" s="1" t="s">
        <v>122</v>
      </c>
      <c r="H2931" s="1" t="s">
        <v>123</v>
      </c>
      <c r="I2931" s="1" t="s">
        <v>124</v>
      </c>
      <c r="J2931" s="1" t="s">
        <v>132</v>
      </c>
      <c r="K2931" s="1" t="s">
        <v>134</v>
      </c>
    </row>
    <row r="2932" spans="1:11" x14ac:dyDescent="0.25">
      <c r="A2932" s="1" t="s">
        <v>193</v>
      </c>
      <c r="B2932" s="1">
        <v>310675.79690000002</v>
      </c>
      <c r="C2932" s="1" t="s">
        <v>119</v>
      </c>
      <c r="D2932" s="1" t="s">
        <v>131</v>
      </c>
      <c r="E2932" s="1" t="s">
        <v>121</v>
      </c>
      <c r="F2932" s="1" t="s">
        <v>52</v>
      </c>
      <c r="G2932" s="1" t="s">
        <v>122</v>
      </c>
      <c r="H2932" s="1" t="s">
        <v>123</v>
      </c>
      <c r="I2932" s="1" t="s">
        <v>124</v>
      </c>
      <c r="J2932" s="1" t="s">
        <v>132</v>
      </c>
      <c r="K2932" s="1" t="s">
        <v>134</v>
      </c>
    </row>
    <row r="2933" spans="1:11" x14ac:dyDescent="0.25">
      <c r="A2933" s="1" t="s">
        <v>181</v>
      </c>
      <c r="B2933" s="1">
        <v>312180.98320000002</v>
      </c>
      <c r="C2933" s="1" t="s">
        <v>136</v>
      </c>
      <c r="D2933" s="1" t="s">
        <v>131</v>
      </c>
      <c r="E2933" s="1" t="s">
        <v>121</v>
      </c>
      <c r="F2933" s="1" t="s">
        <v>52</v>
      </c>
      <c r="G2933" s="1" t="s">
        <v>122</v>
      </c>
      <c r="H2933" s="1" t="s">
        <v>123</v>
      </c>
      <c r="I2933" s="1" t="s">
        <v>124</v>
      </c>
      <c r="J2933" s="1" t="s">
        <v>132</v>
      </c>
      <c r="K2933" s="1" t="s">
        <v>134</v>
      </c>
    </row>
    <row r="2934" spans="1:11" x14ac:dyDescent="0.25">
      <c r="A2934" s="1" t="s">
        <v>181</v>
      </c>
      <c r="B2934" s="1">
        <v>312180.98320000002</v>
      </c>
      <c r="C2934" s="1" t="s">
        <v>165</v>
      </c>
      <c r="D2934" s="1" t="s">
        <v>131</v>
      </c>
      <c r="E2934" s="1" t="s">
        <v>121</v>
      </c>
      <c r="F2934" s="1" t="s">
        <v>52</v>
      </c>
      <c r="G2934" s="1" t="s">
        <v>122</v>
      </c>
      <c r="H2934" s="1" t="s">
        <v>123</v>
      </c>
      <c r="I2934" s="1" t="s">
        <v>124</v>
      </c>
      <c r="J2934" s="1" t="s">
        <v>132</v>
      </c>
      <c r="K2934" s="1" t="s">
        <v>134</v>
      </c>
    </row>
    <row r="2935" spans="1:11" x14ac:dyDescent="0.25">
      <c r="A2935" s="1" t="s">
        <v>187</v>
      </c>
      <c r="B2935" s="1">
        <v>312714.68900000001</v>
      </c>
      <c r="C2935" s="1" t="s">
        <v>130</v>
      </c>
      <c r="D2935" s="1" t="s">
        <v>131</v>
      </c>
      <c r="E2935" s="1" t="s">
        <v>121</v>
      </c>
      <c r="F2935" s="1" t="s">
        <v>52</v>
      </c>
      <c r="G2935" s="1" t="s">
        <v>122</v>
      </c>
      <c r="H2935" s="1" t="s">
        <v>123</v>
      </c>
      <c r="I2935" s="1" t="s">
        <v>124</v>
      </c>
      <c r="J2935" s="1" t="s">
        <v>132</v>
      </c>
      <c r="K2935" s="1" t="s">
        <v>135</v>
      </c>
    </row>
    <row r="2936" spans="1:11" x14ac:dyDescent="0.25">
      <c r="A2936" s="1" t="s">
        <v>187</v>
      </c>
      <c r="B2936" s="1">
        <v>312714.68900000001</v>
      </c>
      <c r="C2936" s="1" t="s">
        <v>164</v>
      </c>
      <c r="D2936" s="1" t="s">
        <v>131</v>
      </c>
      <c r="E2936" s="1" t="s">
        <v>121</v>
      </c>
      <c r="F2936" s="1" t="s">
        <v>52</v>
      </c>
      <c r="G2936" s="1" t="s">
        <v>122</v>
      </c>
      <c r="H2936" s="1" t="s">
        <v>123</v>
      </c>
      <c r="I2936" s="1" t="s">
        <v>124</v>
      </c>
      <c r="J2936" s="1" t="s">
        <v>132</v>
      </c>
      <c r="K2936" s="1" t="s">
        <v>135</v>
      </c>
    </row>
    <row r="2937" spans="1:11" x14ac:dyDescent="0.25">
      <c r="A2937" s="1" t="s">
        <v>182</v>
      </c>
      <c r="B2937" s="1">
        <v>313615.0147</v>
      </c>
      <c r="C2937" s="1" t="s">
        <v>157</v>
      </c>
      <c r="D2937" s="1" t="s">
        <v>138</v>
      </c>
      <c r="E2937" s="1" t="s">
        <v>121</v>
      </c>
      <c r="F2937" s="1" t="s">
        <v>87</v>
      </c>
      <c r="G2937" s="1" t="s">
        <v>122</v>
      </c>
      <c r="H2937" s="1" t="s">
        <v>123</v>
      </c>
      <c r="I2937" s="1" t="s">
        <v>124</v>
      </c>
      <c r="J2937" s="1" t="s">
        <v>132</v>
      </c>
      <c r="K2937" s="1" t="s">
        <v>133</v>
      </c>
    </row>
    <row r="2938" spans="1:11" x14ac:dyDescent="0.25">
      <c r="A2938" s="1" t="s">
        <v>187</v>
      </c>
      <c r="B2938" s="1">
        <v>314687.18699999998</v>
      </c>
      <c r="C2938" s="1" t="s">
        <v>136</v>
      </c>
      <c r="D2938" s="1" t="s">
        <v>131</v>
      </c>
      <c r="E2938" s="1" t="s">
        <v>121</v>
      </c>
      <c r="F2938" s="1" t="s">
        <v>52</v>
      </c>
      <c r="G2938" s="1" t="s">
        <v>122</v>
      </c>
      <c r="H2938" s="1" t="s">
        <v>123</v>
      </c>
      <c r="I2938" s="1" t="s">
        <v>124</v>
      </c>
      <c r="J2938" s="1" t="s">
        <v>132</v>
      </c>
      <c r="K2938" s="1" t="s">
        <v>135</v>
      </c>
    </row>
    <row r="2939" spans="1:11" x14ac:dyDescent="0.25">
      <c r="A2939" s="1" t="s">
        <v>187</v>
      </c>
      <c r="B2939" s="1">
        <v>314687.18699999998</v>
      </c>
      <c r="C2939" s="1" t="s">
        <v>165</v>
      </c>
      <c r="D2939" s="1" t="s">
        <v>131</v>
      </c>
      <c r="E2939" s="1" t="s">
        <v>121</v>
      </c>
      <c r="F2939" s="1" t="s">
        <v>52</v>
      </c>
      <c r="G2939" s="1" t="s">
        <v>122</v>
      </c>
      <c r="H2939" s="1" t="s">
        <v>123</v>
      </c>
      <c r="I2939" s="1" t="s">
        <v>124</v>
      </c>
      <c r="J2939" s="1" t="s">
        <v>132</v>
      </c>
      <c r="K2939" s="1" t="s">
        <v>135</v>
      </c>
    </row>
    <row r="2940" spans="1:11" x14ac:dyDescent="0.25">
      <c r="A2940" s="1" t="s">
        <v>181</v>
      </c>
      <c r="B2940" s="1">
        <v>315276.66940000001</v>
      </c>
      <c r="C2940" s="1" t="s">
        <v>161</v>
      </c>
      <c r="D2940" s="1" t="s">
        <v>131</v>
      </c>
      <c r="E2940" s="1" t="s">
        <v>121</v>
      </c>
      <c r="F2940" s="1" t="s">
        <v>52</v>
      </c>
      <c r="G2940" s="1" t="s">
        <v>122</v>
      </c>
      <c r="H2940" s="1" t="s">
        <v>123</v>
      </c>
      <c r="I2940" s="1" t="s">
        <v>124</v>
      </c>
      <c r="J2940" s="1" t="s">
        <v>132</v>
      </c>
      <c r="K2940" s="1" t="s">
        <v>134</v>
      </c>
    </row>
    <row r="2941" spans="1:11" x14ac:dyDescent="0.25">
      <c r="A2941" s="1" t="s">
        <v>182</v>
      </c>
      <c r="B2941" s="1">
        <v>315478.9608</v>
      </c>
      <c r="C2941" s="1" t="s">
        <v>177</v>
      </c>
      <c r="D2941" s="1" t="s">
        <v>142</v>
      </c>
      <c r="E2941" s="1" t="s">
        <v>121</v>
      </c>
      <c r="F2941" s="1" t="s">
        <v>45</v>
      </c>
      <c r="G2941" s="1" t="s">
        <v>122</v>
      </c>
      <c r="H2941" s="1" t="s">
        <v>123</v>
      </c>
      <c r="I2941" s="1" t="s">
        <v>124</v>
      </c>
      <c r="J2941" s="1" t="s">
        <v>132</v>
      </c>
      <c r="K2941" s="1" t="s">
        <v>133</v>
      </c>
    </row>
    <row r="2942" spans="1:11" x14ac:dyDescent="0.25">
      <c r="A2942" s="1" t="s">
        <v>183</v>
      </c>
      <c r="B2942" s="1">
        <v>316124.8995</v>
      </c>
      <c r="C2942" s="1" t="s">
        <v>146</v>
      </c>
      <c r="D2942" s="1" t="s">
        <v>138</v>
      </c>
      <c r="E2942" s="1" t="s">
        <v>121</v>
      </c>
      <c r="F2942" s="1" t="s">
        <v>87</v>
      </c>
      <c r="G2942" s="1" t="s">
        <v>122</v>
      </c>
      <c r="H2942" s="1" t="s">
        <v>123</v>
      </c>
      <c r="I2942" s="1" t="s">
        <v>124</v>
      </c>
      <c r="J2942" s="1" t="s">
        <v>132</v>
      </c>
      <c r="K2942" s="1" t="s">
        <v>135</v>
      </c>
    </row>
    <row r="2943" spans="1:11" x14ac:dyDescent="0.25">
      <c r="A2943" s="1" t="s">
        <v>118</v>
      </c>
      <c r="B2943" s="1">
        <v>317589</v>
      </c>
      <c r="C2943" s="1" t="s">
        <v>119</v>
      </c>
      <c r="D2943" s="1" t="s">
        <v>131</v>
      </c>
      <c r="E2943" s="1" t="s">
        <v>121</v>
      </c>
      <c r="F2943" s="1" t="s">
        <v>52</v>
      </c>
      <c r="G2943" s="1" t="s">
        <v>122</v>
      </c>
      <c r="H2943" s="1" t="s">
        <v>123</v>
      </c>
      <c r="I2943" s="1" t="s">
        <v>124</v>
      </c>
      <c r="J2943" s="1" t="s">
        <v>132</v>
      </c>
      <c r="K2943" s="1" t="s">
        <v>135</v>
      </c>
    </row>
    <row r="2944" spans="1:11" x14ac:dyDescent="0.25">
      <c r="A2944" s="1" t="s">
        <v>187</v>
      </c>
      <c r="B2944" s="1">
        <v>317808.03210000001</v>
      </c>
      <c r="C2944" s="1" t="s">
        <v>161</v>
      </c>
      <c r="D2944" s="1" t="s">
        <v>131</v>
      </c>
      <c r="E2944" s="1" t="s">
        <v>121</v>
      </c>
      <c r="F2944" s="1" t="s">
        <v>52</v>
      </c>
      <c r="G2944" s="1" t="s">
        <v>122</v>
      </c>
      <c r="H2944" s="1" t="s">
        <v>123</v>
      </c>
      <c r="I2944" s="1" t="s">
        <v>124</v>
      </c>
      <c r="J2944" s="1" t="s">
        <v>132</v>
      </c>
      <c r="K2944" s="1" t="s">
        <v>135</v>
      </c>
    </row>
    <row r="2945" spans="1:11" x14ac:dyDescent="0.25">
      <c r="A2945" s="1" t="s">
        <v>193</v>
      </c>
      <c r="B2945" s="1">
        <v>318555.47399999999</v>
      </c>
      <c r="C2945" s="1" t="s">
        <v>157</v>
      </c>
      <c r="D2945" s="1" t="s">
        <v>131</v>
      </c>
      <c r="E2945" s="1" t="s">
        <v>121</v>
      </c>
      <c r="F2945" s="1" t="s">
        <v>52</v>
      </c>
      <c r="G2945" s="1" t="s">
        <v>122</v>
      </c>
      <c r="H2945" s="1" t="s">
        <v>123</v>
      </c>
      <c r="I2945" s="1" t="s">
        <v>124</v>
      </c>
      <c r="J2945" s="1" t="s">
        <v>132</v>
      </c>
      <c r="K2945" s="1" t="s">
        <v>134</v>
      </c>
    </row>
    <row r="2946" spans="1:11" x14ac:dyDescent="0.25">
      <c r="A2946" s="1" t="s">
        <v>118</v>
      </c>
      <c r="B2946" s="1">
        <v>321196</v>
      </c>
      <c r="C2946" s="1" t="s">
        <v>147</v>
      </c>
      <c r="D2946" s="1" t="s">
        <v>131</v>
      </c>
      <c r="E2946" s="1" t="s">
        <v>121</v>
      </c>
      <c r="F2946" s="1" t="s">
        <v>52</v>
      </c>
      <c r="G2946" s="1" t="s">
        <v>122</v>
      </c>
      <c r="H2946" s="1" t="s">
        <v>123</v>
      </c>
      <c r="I2946" s="1" t="s">
        <v>124</v>
      </c>
      <c r="J2946" s="1" t="s">
        <v>132</v>
      </c>
      <c r="K2946" s="1" t="s">
        <v>134</v>
      </c>
    </row>
    <row r="2947" spans="1:11" x14ac:dyDescent="0.25">
      <c r="A2947" s="1" t="s">
        <v>182</v>
      </c>
      <c r="B2947" s="1">
        <v>322044.13909999997</v>
      </c>
      <c r="C2947" s="1" t="s">
        <v>155</v>
      </c>
      <c r="D2947" s="1" t="s">
        <v>138</v>
      </c>
      <c r="E2947" s="1" t="s">
        <v>121</v>
      </c>
      <c r="F2947" s="1" t="s">
        <v>87</v>
      </c>
      <c r="G2947" s="1" t="s">
        <v>122</v>
      </c>
      <c r="H2947" s="1" t="s">
        <v>123</v>
      </c>
      <c r="I2947" s="1" t="s">
        <v>124</v>
      </c>
      <c r="J2947" s="1" t="s">
        <v>132</v>
      </c>
      <c r="K2947" s="1" t="s">
        <v>133</v>
      </c>
    </row>
    <row r="2948" spans="1:11" x14ac:dyDescent="0.25">
      <c r="A2948" s="1" t="s">
        <v>182</v>
      </c>
      <c r="B2948" s="1">
        <v>323109.94640000002</v>
      </c>
      <c r="C2948" s="1" t="s">
        <v>146</v>
      </c>
      <c r="D2948" s="1" t="s">
        <v>138</v>
      </c>
      <c r="E2948" s="1" t="s">
        <v>121</v>
      </c>
      <c r="F2948" s="1" t="s">
        <v>87</v>
      </c>
      <c r="G2948" s="1" t="s">
        <v>122</v>
      </c>
      <c r="H2948" s="1" t="s">
        <v>123</v>
      </c>
      <c r="I2948" s="1" t="s">
        <v>124</v>
      </c>
      <c r="J2948" s="1" t="s">
        <v>132</v>
      </c>
      <c r="K2948" s="1" t="s">
        <v>133</v>
      </c>
    </row>
    <row r="2949" spans="1:11" x14ac:dyDescent="0.25">
      <c r="A2949" s="1" t="s">
        <v>183</v>
      </c>
      <c r="B2949" s="1">
        <v>323739.01169999997</v>
      </c>
      <c r="C2949" s="1" t="s">
        <v>155</v>
      </c>
      <c r="D2949" s="1" t="s">
        <v>138</v>
      </c>
      <c r="E2949" s="1" t="s">
        <v>121</v>
      </c>
      <c r="F2949" s="1" t="s">
        <v>87</v>
      </c>
      <c r="G2949" s="1" t="s">
        <v>122</v>
      </c>
      <c r="H2949" s="1" t="s">
        <v>123</v>
      </c>
      <c r="I2949" s="1" t="s">
        <v>124</v>
      </c>
      <c r="J2949" s="1" t="s">
        <v>132</v>
      </c>
      <c r="K2949" s="1" t="s">
        <v>135</v>
      </c>
    </row>
    <row r="2950" spans="1:11" x14ac:dyDescent="0.25">
      <c r="A2950" s="1" t="s">
        <v>183</v>
      </c>
      <c r="B2950" s="1">
        <v>323739.01169999997</v>
      </c>
      <c r="C2950" s="1" t="s">
        <v>164</v>
      </c>
      <c r="D2950" s="1" t="s">
        <v>138</v>
      </c>
      <c r="E2950" s="1" t="s">
        <v>121</v>
      </c>
      <c r="F2950" s="1" t="s">
        <v>87</v>
      </c>
      <c r="G2950" s="1" t="s">
        <v>122</v>
      </c>
      <c r="H2950" s="1" t="s">
        <v>123</v>
      </c>
      <c r="I2950" s="1" t="s">
        <v>124</v>
      </c>
      <c r="J2950" s="1" t="s">
        <v>132</v>
      </c>
      <c r="K2950" s="1" t="s">
        <v>135</v>
      </c>
    </row>
    <row r="2951" spans="1:11" x14ac:dyDescent="0.25">
      <c r="A2951" s="1" t="s">
        <v>183</v>
      </c>
      <c r="B2951" s="1">
        <v>323739.01169999997</v>
      </c>
      <c r="C2951" s="1" t="s">
        <v>130</v>
      </c>
      <c r="D2951" s="1" t="s">
        <v>138</v>
      </c>
      <c r="E2951" s="1" t="s">
        <v>121</v>
      </c>
      <c r="F2951" s="1" t="s">
        <v>87</v>
      </c>
      <c r="G2951" s="1" t="s">
        <v>122</v>
      </c>
      <c r="H2951" s="1" t="s">
        <v>123</v>
      </c>
      <c r="I2951" s="1" t="s">
        <v>124</v>
      </c>
      <c r="J2951" s="1" t="s">
        <v>132</v>
      </c>
      <c r="K2951" s="1" t="s">
        <v>135</v>
      </c>
    </row>
    <row r="2952" spans="1:11" x14ac:dyDescent="0.25">
      <c r="A2952" s="1" t="s">
        <v>188</v>
      </c>
      <c r="B2952" s="1">
        <v>324691.50400000002</v>
      </c>
      <c r="C2952" s="1" t="s">
        <v>139</v>
      </c>
      <c r="D2952" s="1" t="s">
        <v>131</v>
      </c>
      <c r="E2952" s="1" t="s">
        <v>121</v>
      </c>
      <c r="F2952" s="1" t="s">
        <v>52</v>
      </c>
      <c r="G2952" s="1" t="s">
        <v>122</v>
      </c>
      <c r="H2952" s="1" t="s">
        <v>123</v>
      </c>
      <c r="I2952" s="1" t="s">
        <v>124</v>
      </c>
      <c r="J2952" s="1" t="s">
        <v>132</v>
      </c>
      <c r="K2952" s="1" t="s">
        <v>135</v>
      </c>
    </row>
    <row r="2953" spans="1:11" x14ac:dyDescent="0.25">
      <c r="A2953" s="1" t="s">
        <v>118</v>
      </c>
      <c r="B2953" s="1">
        <v>325643</v>
      </c>
      <c r="C2953" s="1" t="s">
        <v>157</v>
      </c>
      <c r="D2953" s="1" t="s">
        <v>131</v>
      </c>
      <c r="E2953" s="1" t="s">
        <v>121</v>
      </c>
      <c r="F2953" s="1" t="s">
        <v>52</v>
      </c>
      <c r="G2953" s="1" t="s">
        <v>122</v>
      </c>
      <c r="H2953" s="1" t="s">
        <v>123</v>
      </c>
      <c r="I2953" s="1" t="s">
        <v>124</v>
      </c>
      <c r="J2953" s="1" t="s">
        <v>132</v>
      </c>
      <c r="K2953" s="1" t="s">
        <v>135</v>
      </c>
    </row>
    <row r="2954" spans="1:11" x14ac:dyDescent="0.25">
      <c r="A2954" s="1" t="s">
        <v>193</v>
      </c>
      <c r="B2954" s="1">
        <v>325991.685</v>
      </c>
      <c r="C2954" s="1" t="s">
        <v>143</v>
      </c>
      <c r="D2954" s="1" t="s">
        <v>138</v>
      </c>
      <c r="E2954" s="1" t="s">
        <v>121</v>
      </c>
      <c r="F2954" s="1" t="s">
        <v>87</v>
      </c>
      <c r="G2954" s="1" t="s">
        <v>122</v>
      </c>
      <c r="H2954" s="1" t="s">
        <v>123</v>
      </c>
      <c r="I2954" s="1" t="s">
        <v>124</v>
      </c>
      <c r="J2954" s="1" t="s">
        <v>132</v>
      </c>
      <c r="K2954" s="1" t="s">
        <v>135</v>
      </c>
    </row>
    <row r="2955" spans="1:11" x14ac:dyDescent="0.25">
      <c r="A2955" s="1" t="s">
        <v>183</v>
      </c>
      <c r="B2955" s="1">
        <v>326059.24430000002</v>
      </c>
      <c r="C2955" s="1" t="s">
        <v>136</v>
      </c>
      <c r="D2955" s="1" t="s">
        <v>138</v>
      </c>
      <c r="E2955" s="1" t="s">
        <v>121</v>
      </c>
      <c r="F2955" s="1" t="s">
        <v>87</v>
      </c>
      <c r="G2955" s="1" t="s">
        <v>122</v>
      </c>
      <c r="H2955" s="1" t="s">
        <v>123</v>
      </c>
      <c r="I2955" s="1" t="s">
        <v>124</v>
      </c>
      <c r="J2955" s="1" t="s">
        <v>132</v>
      </c>
      <c r="K2955" s="1" t="s">
        <v>135</v>
      </c>
    </row>
    <row r="2956" spans="1:11" x14ac:dyDescent="0.25">
      <c r="A2956" s="1" t="s">
        <v>183</v>
      </c>
      <c r="B2956" s="1">
        <v>326059.24430000002</v>
      </c>
      <c r="C2956" s="1" t="s">
        <v>165</v>
      </c>
      <c r="D2956" s="1" t="s">
        <v>138</v>
      </c>
      <c r="E2956" s="1" t="s">
        <v>121</v>
      </c>
      <c r="F2956" s="1" t="s">
        <v>87</v>
      </c>
      <c r="G2956" s="1" t="s">
        <v>122</v>
      </c>
      <c r="H2956" s="1" t="s">
        <v>123</v>
      </c>
      <c r="I2956" s="1" t="s">
        <v>124</v>
      </c>
      <c r="J2956" s="1" t="s">
        <v>132</v>
      </c>
      <c r="K2956" s="1" t="s">
        <v>135</v>
      </c>
    </row>
    <row r="2957" spans="1:11" x14ac:dyDescent="0.25">
      <c r="A2957" s="1" t="s">
        <v>193</v>
      </c>
      <c r="B2957" s="1">
        <v>326350.37089999998</v>
      </c>
      <c r="C2957" s="1" t="s">
        <v>156</v>
      </c>
      <c r="D2957" s="1" t="s">
        <v>138</v>
      </c>
      <c r="E2957" s="1" t="s">
        <v>121</v>
      </c>
      <c r="F2957" s="1" t="s">
        <v>87</v>
      </c>
      <c r="G2957" s="1" t="s">
        <v>122</v>
      </c>
      <c r="H2957" s="1" t="s">
        <v>123</v>
      </c>
      <c r="I2957" s="1" t="s">
        <v>124</v>
      </c>
      <c r="J2957" s="1" t="s">
        <v>132</v>
      </c>
      <c r="K2957" s="1" t="s">
        <v>135</v>
      </c>
    </row>
    <row r="2958" spans="1:11" x14ac:dyDescent="0.25">
      <c r="A2958" s="1" t="s">
        <v>193</v>
      </c>
      <c r="B2958" s="1">
        <v>326350.37089999998</v>
      </c>
      <c r="C2958" s="1" t="s">
        <v>144</v>
      </c>
      <c r="D2958" s="1" t="s">
        <v>138</v>
      </c>
      <c r="E2958" s="1" t="s">
        <v>121</v>
      </c>
      <c r="F2958" s="1" t="s">
        <v>87</v>
      </c>
      <c r="G2958" s="1" t="s">
        <v>122</v>
      </c>
      <c r="H2958" s="1" t="s">
        <v>123</v>
      </c>
      <c r="I2958" s="1" t="s">
        <v>124</v>
      </c>
      <c r="J2958" s="1" t="s">
        <v>132</v>
      </c>
      <c r="K2958" s="1" t="s">
        <v>135</v>
      </c>
    </row>
    <row r="2959" spans="1:11" x14ac:dyDescent="0.25">
      <c r="A2959" s="1" t="s">
        <v>193</v>
      </c>
      <c r="B2959" s="1">
        <v>326350.37089999998</v>
      </c>
      <c r="C2959" s="1" t="s">
        <v>140</v>
      </c>
      <c r="D2959" s="1" t="s">
        <v>138</v>
      </c>
      <c r="E2959" s="1" t="s">
        <v>121</v>
      </c>
      <c r="F2959" s="1" t="s">
        <v>87</v>
      </c>
      <c r="G2959" s="1" t="s">
        <v>122</v>
      </c>
      <c r="H2959" s="1" t="s">
        <v>123</v>
      </c>
      <c r="I2959" s="1" t="s">
        <v>124</v>
      </c>
      <c r="J2959" s="1" t="s">
        <v>132</v>
      </c>
      <c r="K2959" s="1" t="s">
        <v>135</v>
      </c>
    </row>
    <row r="2960" spans="1:11" x14ac:dyDescent="0.25">
      <c r="A2960" s="1" t="s">
        <v>184</v>
      </c>
      <c r="B2960" s="1">
        <v>326816.46799999999</v>
      </c>
      <c r="C2960" s="1" t="s">
        <v>147</v>
      </c>
      <c r="D2960" s="1" t="s">
        <v>138</v>
      </c>
      <c r="E2960" s="1" t="s">
        <v>121</v>
      </c>
      <c r="F2960" s="1" t="s">
        <v>87</v>
      </c>
      <c r="G2960" s="1" t="s">
        <v>122</v>
      </c>
      <c r="H2960" s="1" t="s">
        <v>123</v>
      </c>
      <c r="I2960" s="1" t="s">
        <v>124</v>
      </c>
      <c r="J2960" s="1" t="s">
        <v>132</v>
      </c>
      <c r="K2960" s="1" t="s">
        <v>135</v>
      </c>
    </row>
    <row r="2961" spans="1:11" x14ac:dyDescent="0.25">
      <c r="A2961" s="1" t="s">
        <v>193</v>
      </c>
      <c r="B2961" s="1">
        <v>326919.37719999999</v>
      </c>
      <c r="C2961" s="1" t="s">
        <v>146</v>
      </c>
      <c r="D2961" s="1" t="s">
        <v>131</v>
      </c>
      <c r="E2961" s="1" t="s">
        <v>121</v>
      </c>
      <c r="F2961" s="1" t="s">
        <v>52</v>
      </c>
      <c r="G2961" s="1" t="s">
        <v>122</v>
      </c>
      <c r="H2961" s="1" t="s">
        <v>123</v>
      </c>
      <c r="I2961" s="1" t="s">
        <v>124</v>
      </c>
      <c r="J2961" s="1" t="s">
        <v>132</v>
      </c>
      <c r="K2961" s="1" t="s">
        <v>134</v>
      </c>
    </row>
    <row r="2962" spans="1:11" x14ac:dyDescent="0.25">
      <c r="A2962" s="1" t="s">
        <v>193</v>
      </c>
      <c r="B2962" s="1">
        <v>327012.30940000003</v>
      </c>
      <c r="C2962" s="1" t="s">
        <v>155</v>
      </c>
      <c r="D2962" s="1" t="s">
        <v>131</v>
      </c>
      <c r="E2962" s="1" t="s">
        <v>121</v>
      </c>
      <c r="F2962" s="1" t="s">
        <v>52</v>
      </c>
      <c r="G2962" s="1" t="s">
        <v>122</v>
      </c>
      <c r="H2962" s="1" t="s">
        <v>123</v>
      </c>
      <c r="I2962" s="1" t="s">
        <v>124</v>
      </c>
      <c r="J2962" s="1" t="s">
        <v>132</v>
      </c>
      <c r="K2962" s="1" t="s">
        <v>134</v>
      </c>
    </row>
    <row r="2963" spans="1:11" x14ac:dyDescent="0.25">
      <c r="A2963" s="1" t="s">
        <v>193</v>
      </c>
      <c r="B2963" s="1">
        <v>327061.22120000003</v>
      </c>
      <c r="C2963" s="1" t="s">
        <v>145</v>
      </c>
      <c r="D2963" s="1" t="s">
        <v>138</v>
      </c>
      <c r="E2963" s="1" t="s">
        <v>121</v>
      </c>
      <c r="F2963" s="1" t="s">
        <v>87</v>
      </c>
      <c r="G2963" s="1" t="s">
        <v>122</v>
      </c>
      <c r="H2963" s="1" t="s">
        <v>123</v>
      </c>
      <c r="I2963" s="1" t="s">
        <v>124</v>
      </c>
      <c r="J2963" s="1" t="s">
        <v>132</v>
      </c>
      <c r="K2963" s="1" t="s">
        <v>135</v>
      </c>
    </row>
    <row r="2964" spans="1:11" x14ac:dyDescent="0.25">
      <c r="A2964" s="1" t="s">
        <v>182</v>
      </c>
      <c r="B2964" s="1">
        <v>327908.51260000002</v>
      </c>
      <c r="C2964" s="1" t="s">
        <v>168</v>
      </c>
      <c r="D2964" s="1" t="s">
        <v>142</v>
      </c>
      <c r="E2964" s="1" t="s">
        <v>121</v>
      </c>
      <c r="F2964" s="1" t="s">
        <v>45</v>
      </c>
      <c r="G2964" s="1" t="s">
        <v>122</v>
      </c>
      <c r="H2964" s="1" t="s">
        <v>123</v>
      </c>
      <c r="I2964" s="1" t="s">
        <v>124</v>
      </c>
      <c r="J2964" s="1" t="s">
        <v>132</v>
      </c>
      <c r="K2964" s="1" t="s">
        <v>133</v>
      </c>
    </row>
    <row r="2965" spans="1:11" x14ac:dyDescent="0.25">
      <c r="A2965" s="1" t="s">
        <v>183</v>
      </c>
      <c r="B2965" s="1">
        <v>329301.86450000003</v>
      </c>
      <c r="C2965" s="1" t="s">
        <v>161</v>
      </c>
      <c r="D2965" s="1" t="s">
        <v>138</v>
      </c>
      <c r="E2965" s="1" t="s">
        <v>121</v>
      </c>
      <c r="F2965" s="1" t="s">
        <v>87</v>
      </c>
      <c r="G2965" s="1" t="s">
        <v>122</v>
      </c>
      <c r="H2965" s="1" t="s">
        <v>123</v>
      </c>
      <c r="I2965" s="1" t="s">
        <v>124</v>
      </c>
      <c r="J2965" s="1" t="s">
        <v>132</v>
      </c>
      <c r="K2965" s="1" t="s">
        <v>135</v>
      </c>
    </row>
    <row r="2966" spans="1:11" x14ac:dyDescent="0.25">
      <c r="A2966" s="1" t="s">
        <v>193</v>
      </c>
      <c r="B2966" s="1">
        <v>330555.14799999999</v>
      </c>
      <c r="C2966" s="1" t="s">
        <v>147</v>
      </c>
      <c r="D2966" s="1" t="s">
        <v>142</v>
      </c>
      <c r="E2966" s="1" t="s">
        <v>121</v>
      </c>
      <c r="F2966" s="1" t="s">
        <v>45</v>
      </c>
      <c r="G2966" s="1" t="s">
        <v>122</v>
      </c>
      <c r="H2966" s="1" t="s">
        <v>123</v>
      </c>
      <c r="I2966" s="1" t="s">
        <v>124</v>
      </c>
      <c r="J2966" s="1" t="s">
        <v>132</v>
      </c>
      <c r="K2966" s="1" t="s">
        <v>134</v>
      </c>
    </row>
    <row r="2967" spans="1:11" x14ac:dyDescent="0.25">
      <c r="A2967" s="1" t="s">
        <v>182</v>
      </c>
      <c r="B2967" s="1">
        <v>330828.53259999998</v>
      </c>
      <c r="C2967" s="1" t="s">
        <v>128</v>
      </c>
      <c r="D2967" s="1" t="s">
        <v>142</v>
      </c>
      <c r="E2967" s="1" t="s">
        <v>121</v>
      </c>
      <c r="F2967" s="1" t="s">
        <v>45</v>
      </c>
      <c r="G2967" s="1" t="s">
        <v>122</v>
      </c>
      <c r="H2967" s="1" t="s">
        <v>123</v>
      </c>
      <c r="I2967" s="1" t="s">
        <v>124</v>
      </c>
      <c r="J2967" s="1" t="s">
        <v>132</v>
      </c>
      <c r="K2967" s="1" t="s">
        <v>133</v>
      </c>
    </row>
    <row r="2968" spans="1:11" x14ac:dyDescent="0.25">
      <c r="A2968" s="1" t="s">
        <v>182</v>
      </c>
      <c r="B2968" s="1">
        <v>330867.46620000002</v>
      </c>
      <c r="C2968" s="1" t="s">
        <v>164</v>
      </c>
      <c r="D2968" s="1" t="s">
        <v>138</v>
      </c>
      <c r="E2968" s="1" t="s">
        <v>121</v>
      </c>
      <c r="F2968" s="1" t="s">
        <v>87</v>
      </c>
      <c r="G2968" s="1" t="s">
        <v>122</v>
      </c>
      <c r="H2968" s="1" t="s">
        <v>123</v>
      </c>
      <c r="I2968" s="1" t="s">
        <v>124</v>
      </c>
      <c r="J2968" s="1" t="s">
        <v>132</v>
      </c>
      <c r="K2968" s="1" t="s">
        <v>133</v>
      </c>
    </row>
    <row r="2969" spans="1:11" x14ac:dyDescent="0.25">
      <c r="A2969" s="1" t="s">
        <v>182</v>
      </c>
      <c r="B2969" s="1">
        <v>330867.46620000002</v>
      </c>
      <c r="C2969" s="1" t="s">
        <v>130</v>
      </c>
      <c r="D2969" s="1" t="s">
        <v>138</v>
      </c>
      <c r="E2969" s="1" t="s">
        <v>121</v>
      </c>
      <c r="F2969" s="1" t="s">
        <v>87</v>
      </c>
      <c r="G2969" s="1" t="s">
        <v>122</v>
      </c>
      <c r="H2969" s="1" t="s">
        <v>123</v>
      </c>
      <c r="I2969" s="1" t="s">
        <v>124</v>
      </c>
      <c r="J2969" s="1" t="s">
        <v>132</v>
      </c>
      <c r="K2969" s="1" t="s">
        <v>133</v>
      </c>
    </row>
    <row r="2970" spans="1:11" x14ac:dyDescent="0.25">
      <c r="A2970" s="1" t="s">
        <v>181</v>
      </c>
      <c r="B2970" s="1">
        <v>332906.72289999999</v>
      </c>
      <c r="C2970" s="1" t="s">
        <v>171</v>
      </c>
      <c r="D2970" s="1" t="s">
        <v>138</v>
      </c>
      <c r="E2970" s="1" t="s">
        <v>121</v>
      </c>
      <c r="F2970" s="1" t="s">
        <v>87</v>
      </c>
      <c r="G2970" s="1" t="s">
        <v>122</v>
      </c>
      <c r="H2970" s="1" t="s">
        <v>123</v>
      </c>
      <c r="I2970" s="1" t="s">
        <v>124</v>
      </c>
      <c r="J2970" s="1" t="s">
        <v>132</v>
      </c>
      <c r="K2970" s="1" t="s">
        <v>135</v>
      </c>
    </row>
    <row r="2971" spans="1:11" x14ac:dyDescent="0.25">
      <c r="A2971" s="1" t="s">
        <v>181</v>
      </c>
      <c r="B2971" s="1">
        <v>332906.72289999999</v>
      </c>
      <c r="C2971" s="1" t="s">
        <v>158</v>
      </c>
      <c r="D2971" s="1" t="s">
        <v>138</v>
      </c>
      <c r="E2971" s="1" t="s">
        <v>121</v>
      </c>
      <c r="F2971" s="1" t="s">
        <v>87</v>
      </c>
      <c r="G2971" s="1" t="s">
        <v>122</v>
      </c>
      <c r="H2971" s="1" t="s">
        <v>123</v>
      </c>
      <c r="I2971" s="1" t="s">
        <v>124</v>
      </c>
      <c r="J2971" s="1" t="s">
        <v>132</v>
      </c>
      <c r="K2971" s="1" t="s">
        <v>135</v>
      </c>
    </row>
    <row r="2972" spans="1:11" x14ac:dyDescent="0.25">
      <c r="A2972" s="1" t="s">
        <v>182</v>
      </c>
      <c r="B2972" s="1">
        <v>332960.14720000001</v>
      </c>
      <c r="C2972" s="1" t="s">
        <v>136</v>
      </c>
      <c r="D2972" s="1" t="s">
        <v>138</v>
      </c>
      <c r="E2972" s="1" t="s">
        <v>121</v>
      </c>
      <c r="F2972" s="1" t="s">
        <v>87</v>
      </c>
      <c r="G2972" s="1" t="s">
        <v>122</v>
      </c>
      <c r="H2972" s="1" t="s">
        <v>123</v>
      </c>
      <c r="I2972" s="1" t="s">
        <v>124</v>
      </c>
      <c r="J2972" s="1" t="s">
        <v>132</v>
      </c>
      <c r="K2972" s="1" t="s">
        <v>133</v>
      </c>
    </row>
    <row r="2973" spans="1:11" x14ac:dyDescent="0.25">
      <c r="A2973" s="1" t="s">
        <v>182</v>
      </c>
      <c r="B2973" s="1">
        <v>332960.14720000001</v>
      </c>
      <c r="C2973" s="1" t="s">
        <v>165</v>
      </c>
      <c r="D2973" s="1" t="s">
        <v>138</v>
      </c>
      <c r="E2973" s="1" t="s">
        <v>121</v>
      </c>
      <c r="F2973" s="1" t="s">
        <v>87</v>
      </c>
      <c r="G2973" s="1" t="s">
        <v>122</v>
      </c>
      <c r="H2973" s="1" t="s">
        <v>123</v>
      </c>
      <c r="I2973" s="1" t="s">
        <v>124</v>
      </c>
      <c r="J2973" s="1" t="s">
        <v>132</v>
      </c>
      <c r="K2973" s="1" t="s">
        <v>133</v>
      </c>
    </row>
    <row r="2974" spans="1:11" x14ac:dyDescent="0.25">
      <c r="A2974" s="1" t="s">
        <v>118</v>
      </c>
      <c r="B2974" s="1">
        <v>334032</v>
      </c>
      <c r="C2974" s="1" t="s">
        <v>155</v>
      </c>
      <c r="D2974" s="1" t="s">
        <v>131</v>
      </c>
      <c r="E2974" s="1" t="s">
        <v>121</v>
      </c>
      <c r="F2974" s="1" t="s">
        <v>52</v>
      </c>
      <c r="G2974" s="1" t="s">
        <v>122</v>
      </c>
      <c r="H2974" s="1" t="s">
        <v>123</v>
      </c>
      <c r="I2974" s="1" t="s">
        <v>124</v>
      </c>
      <c r="J2974" s="1" t="s">
        <v>132</v>
      </c>
      <c r="K2974" s="1" t="s">
        <v>135</v>
      </c>
    </row>
    <row r="2975" spans="1:11" x14ac:dyDescent="0.25">
      <c r="A2975" s="1" t="s">
        <v>118</v>
      </c>
      <c r="B2975" s="1">
        <v>334194</v>
      </c>
      <c r="C2975" s="1" t="s">
        <v>146</v>
      </c>
      <c r="D2975" s="1" t="s">
        <v>131</v>
      </c>
      <c r="E2975" s="1" t="s">
        <v>121</v>
      </c>
      <c r="F2975" s="1" t="s">
        <v>52</v>
      </c>
      <c r="G2975" s="1" t="s">
        <v>122</v>
      </c>
      <c r="H2975" s="1" t="s">
        <v>123</v>
      </c>
      <c r="I2975" s="1" t="s">
        <v>124</v>
      </c>
      <c r="J2975" s="1" t="s">
        <v>132</v>
      </c>
      <c r="K2975" s="1" t="s">
        <v>135</v>
      </c>
    </row>
    <row r="2976" spans="1:11" x14ac:dyDescent="0.25">
      <c r="A2976" s="1" t="s">
        <v>183</v>
      </c>
      <c r="B2976" s="1">
        <v>335637.6753</v>
      </c>
      <c r="C2976" s="1" t="s">
        <v>139</v>
      </c>
      <c r="D2976" s="1" t="s">
        <v>131</v>
      </c>
      <c r="E2976" s="1" t="s">
        <v>121</v>
      </c>
      <c r="F2976" s="1" t="s">
        <v>52</v>
      </c>
      <c r="G2976" s="1" t="s">
        <v>122</v>
      </c>
      <c r="H2976" s="1" t="s">
        <v>123</v>
      </c>
      <c r="I2976" s="1" t="s">
        <v>124</v>
      </c>
      <c r="J2976" s="1" t="s">
        <v>132</v>
      </c>
      <c r="K2976" s="1" t="s">
        <v>134</v>
      </c>
    </row>
    <row r="2977" spans="1:11" x14ac:dyDescent="0.25">
      <c r="A2977" s="1" t="s">
        <v>193</v>
      </c>
      <c r="B2977" s="1">
        <v>335917.50219999999</v>
      </c>
      <c r="C2977" s="1" t="s">
        <v>130</v>
      </c>
      <c r="D2977" s="1" t="s">
        <v>131</v>
      </c>
      <c r="E2977" s="1" t="s">
        <v>121</v>
      </c>
      <c r="F2977" s="1" t="s">
        <v>52</v>
      </c>
      <c r="G2977" s="1" t="s">
        <v>122</v>
      </c>
      <c r="H2977" s="1" t="s">
        <v>123</v>
      </c>
      <c r="I2977" s="1" t="s">
        <v>124</v>
      </c>
      <c r="J2977" s="1" t="s">
        <v>132</v>
      </c>
      <c r="K2977" s="1" t="s">
        <v>134</v>
      </c>
    </row>
    <row r="2978" spans="1:11" x14ac:dyDescent="0.25">
      <c r="A2978" s="1" t="s">
        <v>182</v>
      </c>
      <c r="B2978" s="1">
        <v>336108.90210000001</v>
      </c>
      <c r="C2978" s="1" t="s">
        <v>161</v>
      </c>
      <c r="D2978" s="1" t="s">
        <v>138</v>
      </c>
      <c r="E2978" s="1" t="s">
        <v>121</v>
      </c>
      <c r="F2978" s="1" t="s">
        <v>87</v>
      </c>
      <c r="G2978" s="1" t="s">
        <v>122</v>
      </c>
      <c r="H2978" s="1" t="s">
        <v>123</v>
      </c>
      <c r="I2978" s="1" t="s">
        <v>124</v>
      </c>
      <c r="J2978" s="1" t="s">
        <v>132</v>
      </c>
      <c r="K2978" s="1" t="s">
        <v>133</v>
      </c>
    </row>
    <row r="2979" spans="1:11" x14ac:dyDescent="0.25">
      <c r="A2979" s="1" t="s">
        <v>193</v>
      </c>
      <c r="B2979" s="1">
        <v>336121.30109999998</v>
      </c>
      <c r="C2979" s="1" t="s">
        <v>164</v>
      </c>
      <c r="D2979" s="1" t="s">
        <v>131</v>
      </c>
      <c r="E2979" s="1" t="s">
        <v>121</v>
      </c>
      <c r="F2979" s="1" t="s">
        <v>52</v>
      </c>
      <c r="G2979" s="1" t="s">
        <v>122</v>
      </c>
      <c r="H2979" s="1" t="s">
        <v>123</v>
      </c>
      <c r="I2979" s="1" t="s">
        <v>124</v>
      </c>
      <c r="J2979" s="1" t="s">
        <v>132</v>
      </c>
      <c r="K2979" s="1" t="s">
        <v>134</v>
      </c>
    </row>
    <row r="2980" spans="1:11" x14ac:dyDescent="0.25">
      <c r="A2980" s="1" t="s">
        <v>181</v>
      </c>
      <c r="B2980" s="1">
        <v>336140.93199999997</v>
      </c>
      <c r="C2980" s="1" t="s">
        <v>147</v>
      </c>
      <c r="D2980" s="1" t="s">
        <v>138</v>
      </c>
      <c r="E2980" s="1" t="s">
        <v>121</v>
      </c>
      <c r="F2980" s="1" t="s">
        <v>87</v>
      </c>
      <c r="G2980" s="1" t="s">
        <v>122</v>
      </c>
      <c r="H2980" s="1" t="s">
        <v>123</v>
      </c>
      <c r="I2980" s="1" t="s">
        <v>124</v>
      </c>
      <c r="J2980" s="1" t="s">
        <v>132</v>
      </c>
      <c r="K2980" s="1" t="s">
        <v>134</v>
      </c>
    </row>
    <row r="2981" spans="1:11" x14ac:dyDescent="0.25">
      <c r="A2981" s="1" t="s">
        <v>188</v>
      </c>
      <c r="B2981" s="1">
        <v>337415.33610000001</v>
      </c>
      <c r="C2981" s="1" t="s">
        <v>145</v>
      </c>
      <c r="D2981" s="1" t="s">
        <v>162</v>
      </c>
      <c r="E2981" s="1" t="s">
        <v>121</v>
      </c>
      <c r="F2981" s="1" t="s">
        <v>47</v>
      </c>
      <c r="G2981" s="1" t="s">
        <v>122</v>
      </c>
      <c r="H2981" s="1" t="s">
        <v>123</v>
      </c>
      <c r="I2981" s="1" t="s">
        <v>124</v>
      </c>
      <c r="J2981" s="1" t="s">
        <v>132</v>
      </c>
      <c r="K2981" s="1" t="s">
        <v>135</v>
      </c>
    </row>
    <row r="2982" spans="1:11" x14ac:dyDescent="0.25">
      <c r="A2982" s="1" t="s">
        <v>193</v>
      </c>
      <c r="B2982" s="1">
        <v>338037.0099</v>
      </c>
      <c r="C2982" s="1" t="s">
        <v>136</v>
      </c>
      <c r="D2982" s="1" t="s">
        <v>131</v>
      </c>
      <c r="E2982" s="1" t="s">
        <v>121</v>
      </c>
      <c r="F2982" s="1" t="s">
        <v>52</v>
      </c>
      <c r="G2982" s="1" t="s">
        <v>122</v>
      </c>
      <c r="H2982" s="1" t="s">
        <v>123</v>
      </c>
      <c r="I2982" s="1" t="s">
        <v>124</v>
      </c>
      <c r="J2982" s="1" t="s">
        <v>132</v>
      </c>
      <c r="K2982" s="1" t="s">
        <v>134</v>
      </c>
    </row>
    <row r="2983" spans="1:11" x14ac:dyDescent="0.25">
      <c r="A2983" s="1" t="s">
        <v>193</v>
      </c>
      <c r="B2983" s="1">
        <v>338037.0099</v>
      </c>
      <c r="C2983" s="1" t="s">
        <v>165</v>
      </c>
      <c r="D2983" s="1" t="s">
        <v>131</v>
      </c>
      <c r="E2983" s="1" t="s">
        <v>121</v>
      </c>
      <c r="F2983" s="1" t="s">
        <v>52</v>
      </c>
      <c r="G2983" s="1" t="s">
        <v>122</v>
      </c>
      <c r="H2983" s="1" t="s">
        <v>123</v>
      </c>
      <c r="I2983" s="1" t="s">
        <v>124</v>
      </c>
      <c r="J2983" s="1" t="s">
        <v>132</v>
      </c>
      <c r="K2983" s="1" t="s">
        <v>134</v>
      </c>
    </row>
    <row r="2984" spans="1:11" x14ac:dyDescent="0.25">
      <c r="A2984" s="1" t="s">
        <v>182</v>
      </c>
      <c r="B2984" s="1">
        <v>338678.5197</v>
      </c>
      <c r="C2984" s="1" t="s">
        <v>141</v>
      </c>
      <c r="D2984" s="1" t="s">
        <v>142</v>
      </c>
      <c r="E2984" s="1" t="s">
        <v>121</v>
      </c>
      <c r="F2984" s="1" t="s">
        <v>45</v>
      </c>
      <c r="G2984" s="1" t="s">
        <v>122</v>
      </c>
      <c r="H2984" s="1" t="s">
        <v>123</v>
      </c>
      <c r="I2984" s="1" t="s">
        <v>124</v>
      </c>
      <c r="J2984" s="1" t="s">
        <v>132</v>
      </c>
      <c r="K2984" s="1" t="s">
        <v>133</v>
      </c>
    </row>
    <row r="2985" spans="1:11" x14ac:dyDescent="0.25">
      <c r="A2985" s="1" t="s">
        <v>187</v>
      </c>
      <c r="B2985" s="1">
        <v>338839.81420000002</v>
      </c>
      <c r="C2985" s="1" t="s">
        <v>147</v>
      </c>
      <c r="D2985" s="1" t="s">
        <v>138</v>
      </c>
      <c r="E2985" s="1" t="s">
        <v>121</v>
      </c>
      <c r="F2985" s="1" t="s">
        <v>87</v>
      </c>
      <c r="G2985" s="1" t="s">
        <v>122</v>
      </c>
      <c r="H2985" s="1" t="s">
        <v>123</v>
      </c>
      <c r="I2985" s="1" t="s">
        <v>124</v>
      </c>
      <c r="J2985" s="1" t="s">
        <v>132</v>
      </c>
      <c r="K2985" s="1" t="s">
        <v>135</v>
      </c>
    </row>
    <row r="2986" spans="1:11" x14ac:dyDescent="0.25">
      <c r="A2986" s="1" t="s">
        <v>183</v>
      </c>
      <c r="B2986" s="1">
        <v>339507.89929999999</v>
      </c>
      <c r="C2986" s="1" t="s">
        <v>173</v>
      </c>
      <c r="D2986" s="1" t="s">
        <v>138</v>
      </c>
      <c r="E2986" s="1" t="s">
        <v>121</v>
      </c>
      <c r="F2986" s="1" t="s">
        <v>87</v>
      </c>
      <c r="G2986" s="1" t="s">
        <v>122</v>
      </c>
      <c r="H2986" s="1" t="s">
        <v>123</v>
      </c>
      <c r="I2986" s="1" t="s">
        <v>124</v>
      </c>
      <c r="J2986" s="1" t="s">
        <v>132</v>
      </c>
      <c r="K2986" s="1" t="s">
        <v>135</v>
      </c>
    </row>
    <row r="2987" spans="1:11" x14ac:dyDescent="0.25">
      <c r="A2987" s="1" t="s">
        <v>181</v>
      </c>
      <c r="B2987" s="1">
        <v>340567.64289999998</v>
      </c>
      <c r="C2987" s="1" t="s">
        <v>157</v>
      </c>
      <c r="D2987" s="1" t="s">
        <v>138</v>
      </c>
      <c r="E2987" s="1" t="s">
        <v>121</v>
      </c>
      <c r="F2987" s="1" t="s">
        <v>87</v>
      </c>
      <c r="G2987" s="1" t="s">
        <v>122</v>
      </c>
      <c r="H2987" s="1" t="s">
        <v>123</v>
      </c>
      <c r="I2987" s="1" t="s">
        <v>124</v>
      </c>
      <c r="J2987" s="1" t="s">
        <v>132</v>
      </c>
      <c r="K2987" s="1" t="s">
        <v>135</v>
      </c>
    </row>
    <row r="2988" spans="1:11" x14ac:dyDescent="0.25">
      <c r="A2988" s="1" t="s">
        <v>193</v>
      </c>
      <c r="B2988" s="1">
        <v>341389.09269999998</v>
      </c>
      <c r="C2988" s="1" t="s">
        <v>161</v>
      </c>
      <c r="D2988" s="1" t="s">
        <v>131</v>
      </c>
      <c r="E2988" s="1" t="s">
        <v>121</v>
      </c>
      <c r="F2988" s="1" t="s">
        <v>52</v>
      </c>
      <c r="G2988" s="1" t="s">
        <v>122</v>
      </c>
      <c r="H2988" s="1" t="s">
        <v>123</v>
      </c>
      <c r="I2988" s="1" t="s">
        <v>124</v>
      </c>
      <c r="J2988" s="1" t="s">
        <v>132</v>
      </c>
      <c r="K2988" s="1" t="s">
        <v>134</v>
      </c>
    </row>
    <row r="2989" spans="1:11" x14ac:dyDescent="0.25">
      <c r="A2989" s="1" t="s">
        <v>118</v>
      </c>
      <c r="B2989" s="1">
        <v>343392</v>
      </c>
      <c r="C2989" s="1" t="s">
        <v>130</v>
      </c>
      <c r="D2989" s="1" t="s">
        <v>131</v>
      </c>
      <c r="E2989" s="1" t="s">
        <v>121</v>
      </c>
      <c r="F2989" s="1" t="s">
        <v>52</v>
      </c>
      <c r="G2989" s="1" t="s">
        <v>122</v>
      </c>
      <c r="H2989" s="1" t="s">
        <v>123</v>
      </c>
      <c r="I2989" s="1" t="s">
        <v>124</v>
      </c>
      <c r="J2989" s="1" t="s">
        <v>132</v>
      </c>
      <c r="K2989" s="1" t="s">
        <v>135</v>
      </c>
    </row>
    <row r="2990" spans="1:11" x14ac:dyDescent="0.25">
      <c r="A2990" s="1" t="s">
        <v>118</v>
      </c>
      <c r="B2990" s="1">
        <v>343392</v>
      </c>
      <c r="C2990" s="1" t="s">
        <v>164</v>
      </c>
      <c r="D2990" s="1" t="s">
        <v>131</v>
      </c>
      <c r="E2990" s="1" t="s">
        <v>121</v>
      </c>
      <c r="F2990" s="1" t="s">
        <v>52</v>
      </c>
      <c r="G2990" s="1" t="s">
        <v>122</v>
      </c>
      <c r="H2990" s="1" t="s">
        <v>123</v>
      </c>
      <c r="I2990" s="1" t="s">
        <v>124</v>
      </c>
      <c r="J2990" s="1" t="s">
        <v>132</v>
      </c>
      <c r="K2990" s="1" t="s">
        <v>135</v>
      </c>
    </row>
    <row r="2991" spans="1:11" x14ac:dyDescent="0.25">
      <c r="A2991" s="1" t="s">
        <v>118</v>
      </c>
      <c r="B2991" s="1">
        <v>345558</v>
      </c>
      <c r="C2991" s="1" t="s">
        <v>136</v>
      </c>
      <c r="D2991" s="1" t="s">
        <v>131</v>
      </c>
      <c r="E2991" s="1" t="s">
        <v>121</v>
      </c>
      <c r="F2991" s="1" t="s">
        <v>52</v>
      </c>
      <c r="G2991" s="1" t="s">
        <v>122</v>
      </c>
      <c r="H2991" s="1" t="s">
        <v>123</v>
      </c>
      <c r="I2991" s="1" t="s">
        <v>124</v>
      </c>
      <c r="J2991" s="1" t="s">
        <v>132</v>
      </c>
      <c r="K2991" s="1" t="s">
        <v>135</v>
      </c>
    </row>
    <row r="2992" spans="1:11" x14ac:dyDescent="0.25">
      <c r="A2992" s="1" t="s">
        <v>118</v>
      </c>
      <c r="B2992" s="1">
        <v>345558</v>
      </c>
      <c r="C2992" s="1" t="s">
        <v>165</v>
      </c>
      <c r="D2992" s="1" t="s">
        <v>131</v>
      </c>
      <c r="E2992" s="1" t="s">
        <v>121</v>
      </c>
      <c r="F2992" s="1" t="s">
        <v>52</v>
      </c>
      <c r="G2992" s="1" t="s">
        <v>122</v>
      </c>
      <c r="H2992" s="1" t="s">
        <v>123</v>
      </c>
      <c r="I2992" s="1" t="s">
        <v>124</v>
      </c>
      <c r="J2992" s="1" t="s">
        <v>132</v>
      </c>
      <c r="K2992" s="1" t="s">
        <v>135</v>
      </c>
    </row>
    <row r="2993" spans="1:11" x14ac:dyDescent="0.25">
      <c r="A2993" s="1" t="s">
        <v>182</v>
      </c>
      <c r="B2993" s="1">
        <v>347024.91019999998</v>
      </c>
      <c r="C2993" s="1" t="s">
        <v>173</v>
      </c>
      <c r="D2993" s="1" t="s">
        <v>138</v>
      </c>
      <c r="E2993" s="1" t="s">
        <v>121</v>
      </c>
      <c r="F2993" s="1" t="s">
        <v>87</v>
      </c>
      <c r="G2993" s="1" t="s">
        <v>122</v>
      </c>
      <c r="H2993" s="1" t="s">
        <v>123</v>
      </c>
      <c r="I2993" s="1" t="s">
        <v>124</v>
      </c>
      <c r="J2993" s="1" t="s">
        <v>132</v>
      </c>
      <c r="K2993" s="1" t="s">
        <v>133</v>
      </c>
    </row>
    <row r="2994" spans="1:11" x14ac:dyDescent="0.25">
      <c r="A2994" s="1" t="s">
        <v>183</v>
      </c>
      <c r="B2994" s="1">
        <v>348790.18819999998</v>
      </c>
      <c r="C2994" s="1" t="s">
        <v>145</v>
      </c>
      <c r="D2994" s="1" t="s">
        <v>162</v>
      </c>
      <c r="E2994" s="1" t="s">
        <v>121</v>
      </c>
      <c r="F2994" s="1" t="s">
        <v>47</v>
      </c>
      <c r="G2994" s="1" t="s">
        <v>122</v>
      </c>
      <c r="H2994" s="1" t="s">
        <v>123</v>
      </c>
      <c r="I2994" s="1" t="s">
        <v>124</v>
      </c>
      <c r="J2994" s="1" t="s">
        <v>132</v>
      </c>
      <c r="K2994" s="1" t="s">
        <v>134</v>
      </c>
    </row>
    <row r="2995" spans="1:11" x14ac:dyDescent="0.25">
      <c r="A2995" s="1" t="s">
        <v>118</v>
      </c>
      <c r="B2995" s="1">
        <v>348985</v>
      </c>
      <c r="C2995" s="1" t="s">
        <v>161</v>
      </c>
      <c r="D2995" s="1" t="s">
        <v>131</v>
      </c>
      <c r="E2995" s="1" t="s">
        <v>121</v>
      </c>
      <c r="F2995" s="1" t="s">
        <v>52</v>
      </c>
      <c r="G2995" s="1" t="s">
        <v>122</v>
      </c>
      <c r="H2995" s="1" t="s">
        <v>123</v>
      </c>
      <c r="I2995" s="1" t="s">
        <v>124</v>
      </c>
      <c r="J2995" s="1" t="s">
        <v>132</v>
      </c>
      <c r="K2995" s="1" t="s">
        <v>135</v>
      </c>
    </row>
    <row r="2996" spans="1:11" x14ac:dyDescent="0.25">
      <c r="A2996" s="1" t="s">
        <v>181</v>
      </c>
      <c r="B2996" s="1">
        <v>350387.71360000002</v>
      </c>
      <c r="C2996" s="1" t="s">
        <v>146</v>
      </c>
      <c r="D2996" s="1" t="s">
        <v>138</v>
      </c>
      <c r="E2996" s="1" t="s">
        <v>121</v>
      </c>
      <c r="F2996" s="1" t="s">
        <v>87</v>
      </c>
      <c r="G2996" s="1" t="s">
        <v>122</v>
      </c>
      <c r="H2996" s="1" t="s">
        <v>123</v>
      </c>
      <c r="I2996" s="1" t="s">
        <v>124</v>
      </c>
      <c r="J2996" s="1" t="s">
        <v>132</v>
      </c>
      <c r="K2996" s="1" t="s">
        <v>135</v>
      </c>
    </row>
    <row r="2997" spans="1:11" x14ac:dyDescent="0.25">
      <c r="A2997" s="1" t="s">
        <v>186</v>
      </c>
      <c r="B2997" s="1">
        <v>352130.38890000002</v>
      </c>
      <c r="C2997" s="1" t="s">
        <v>144</v>
      </c>
      <c r="D2997" s="1" t="s">
        <v>142</v>
      </c>
      <c r="E2997" s="1" t="s">
        <v>121</v>
      </c>
      <c r="F2997" s="1" t="s">
        <v>45</v>
      </c>
      <c r="G2997" s="1" t="s">
        <v>122</v>
      </c>
      <c r="H2997" s="1" t="s">
        <v>123</v>
      </c>
      <c r="I2997" s="1" t="s">
        <v>124</v>
      </c>
      <c r="J2997" s="1" t="s">
        <v>132</v>
      </c>
      <c r="K2997" s="1" t="s">
        <v>133</v>
      </c>
    </row>
    <row r="2998" spans="1:11" x14ac:dyDescent="0.25">
      <c r="A2998" s="1" t="s">
        <v>183</v>
      </c>
      <c r="B2998" s="1">
        <v>356345.88709999999</v>
      </c>
      <c r="C2998" s="1" t="s">
        <v>137</v>
      </c>
      <c r="D2998" s="1" t="s">
        <v>138</v>
      </c>
      <c r="E2998" s="1" t="s">
        <v>121</v>
      </c>
      <c r="F2998" s="1" t="s">
        <v>87</v>
      </c>
      <c r="G2998" s="1" t="s">
        <v>122</v>
      </c>
      <c r="H2998" s="1" t="s">
        <v>123</v>
      </c>
      <c r="I2998" s="1" t="s">
        <v>124</v>
      </c>
      <c r="J2998" s="1" t="s">
        <v>132</v>
      </c>
      <c r="K2998" s="1" t="s">
        <v>135</v>
      </c>
    </row>
    <row r="2999" spans="1:11" x14ac:dyDescent="0.25">
      <c r="A2999" s="1" t="s">
        <v>181</v>
      </c>
      <c r="B2999" s="1">
        <v>358827.0722</v>
      </c>
      <c r="C2999" s="1" t="s">
        <v>155</v>
      </c>
      <c r="D2999" s="1" t="s">
        <v>138</v>
      </c>
      <c r="E2999" s="1" t="s">
        <v>121</v>
      </c>
      <c r="F2999" s="1" t="s">
        <v>87</v>
      </c>
      <c r="G2999" s="1" t="s">
        <v>122</v>
      </c>
      <c r="H2999" s="1" t="s">
        <v>123</v>
      </c>
      <c r="I2999" s="1" t="s">
        <v>124</v>
      </c>
      <c r="J2999" s="1" t="s">
        <v>132</v>
      </c>
      <c r="K2999" s="1" t="s">
        <v>135</v>
      </c>
    </row>
    <row r="3000" spans="1:11" x14ac:dyDescent="0.25">
      <c r="A3000" s="1" t="s">
        <v>181</v>
      </c>
      <c r="B3000" s="1">
        <v>358827.0722</v>
      </c>
      <c r="C3000" s="1" t="s">
        <v>164</v>
      </c>
      <c r="D3000" s="1" t="s">
        <v>138</v>
      </c>
      <c r="E3000" s="1" t="s">
        <v>121</v>
      </c>
      <c r="F3000" s="1" t="s">
        <v>87</v>
      </c>
      <c r="G3000" s="1" t="s">
        <v>122</v>
      </c>
      <c r="H3000" s="1" t="s">
        <v>123</v>
      </c>
      <c r="I3000" s="1" t="s">
        <v>124</v>
      </c>
      <c r="J3000" s="1" t="s">
        <v>132</v>
      </c>
      <c r="K3000" s="1" t="s">
        <v>135</v>
      </c>
    </row>
    <row r="3001" spans="1:11" x14ac:dyDescent="0.25">
      <c r="A3001" s="1" t="s">
        <v>181</v>
      </c>
      <c r="B3001" s="1">
        <v>358827.0722</v>
      </c>
      <c r="C3001" s="1" t="s">
        <v>130</v>
      </c>
      <c r="D3001" s="1" t="s">
        <v>138</v>
      </c>
      <c r="E3001" s="1" t="s">
        <v>121</v>
      </c>
      <c r="F3001" s="1" t="s">
        <v>87</v>
      </c>
      <c r="G3001" s="1" t="s">
        <v>122</v>
      </c>
      <c r="H3001" s="1" t="s">
        <v>123</v>
      </c>
      <c r="I3001" s="1" t="s">
        <v>124</v>
      </c>
      <c r="J3001" s="1" t="s">
        <v>132</v>
      </c>
      <c r="K3001" s="1" t="s">
        <v>135</v>
      </c>
    </row>
    <row r="3002" spans="1:11" x14ac:dyDescent="0.25">
      <c r="A3002" s="1" t="s">
        <v>193</v>
      </c>
      <c r="B3002" s="1">
        <v>360479.33480000001</v>
      </c>
      <c r="C3002" s="1" t="s">
        <v>171</v>
      </c>
      <c r="D3002" s="1" t="s">
        <v>138</v>
      </c>
      <c r="E3002" s="1" t="s">
        <v>121</v>
      </c>
      <c r="F3002" s="1" t="s">
        <v>87</v>
      </c>
      <c r="G3002" s="1" t="s">
        <v>122</v>
      </c>
      <c r="H3002" s="1" t="s">
        <v>123</v>
      </c>
      <c r="I3002" s="1" t="s">
        <v>124</v>
      </c>
      <c r="J3002" s="1" t="s">
        <v>132</v>
      </c>
      <c r="K3002" s="1" t="s">
        <v>135</v>
      </c>
    </row>
    <row r="3003" spans="1:11" x14ac:dyDescent="0.25">
      <c r="A3003" s="1" t="s">
        <v>193</v>
      </c>
      <c r="B3003" s="1">
        <v>360479.33480000001</v>
      </c>
      <c r="C3003" s="1" t="s">
        <v>158</v>
      </c>
      <c r="D3003" s="1" t="s">
        <v>138</v>
      </c>
      <c r="E3003" s="1" t="s">
        <v>121</v>
      </c>
      <c r="F3003" s="1" t="s">
        <v>87</v>
      </c>
      <c r="G3003" s="1" t="s">
        <v>122</v>
      </c>
      <c r="H3003" s="1" t="s">
        <v>123</v>
      </c>
      <c r="I3003" s="1" t="s">
        <v>124</v>
      </c>
      <c r="J3003" s="1" t="s">
        <v>132</v>
      </c>
      <c r="K3003" s="1" t="s">
        <v>135</v>
      </c>
    </row>
    <row r="3004" spans="1:11" x14ac:dyDescent="0.25">
      <c r="A3004" s="1" t="s">
        <v>182</v>
      </c>
      <c r="B3004" s="1">
        <v>360924.20539999998</v>
      </c>
      <c r="C3004" s="1" t="s">
        <v>139</v>
      </c>
      <c r="D3004" s="1" t="s">
        <v>142</v>
      </c>
      <c r="E3004" s="1" t="s">
        <v>121</v>
      </c>
      <c r="F3004" s="1" t="s">
        <v>45</v>
      </c>
      <c r="G3004" s="1" t="s">
        <v>122</v>
      </c>
      <c r="H3004" s="1" t="s">
        <v>123</v>
      </c>
      <c r="I3004" s="1" t="s">
        <v>124</v>
      </c>
      <c r="J3004" s="1" t="s">
        <v>132</v>
      </c>
      <c r="K3004" s="1" t="s">
        <v>133</v>
      </c>
    </row>
    <row r="3005" spans="1:11" x14ac:dyDescent="0.25">
      <c r="A3005" s="1" t="s">
        <v>181</v>
      </c>
      <c r="B3005" s="1">
        <v>361398.78039999999</v>
      </c>
      <c r="C3005" s="1" t="s">
        <v>136</v>
      </c>
      <c r="D3005" s="1" t="s">
        <v>138</v>
      </c>
      <c r="E3005" s="1" t="s">
        <v>121</v>
      </c>
      <c r="F3005" s="1" t="s">
        <v>87</v>
      </c>
      <c r="G3005" s="1" t="s">
        <v>122</v>
      </c>
      <c r="H3005" s="1" t="s">
        <v>123</v>
      </c>
      <c r="I3005" s="1" t="s">
        <v>124</v>
      </c>
      <c r="J3005" s="1" t="s">
        <v>132</v>
      </c>
      <c r="K3005" s="1" t="s">
        <v>135</v>
      </c>
    </row>
    <row r="3006" spans="1:11" x14ac:dyDescent="0.25">
      <c r="A3006" s="1" t="s">
        <v>181</v>
      </c>
      <c r="B3006" s="1">
        <v>361398.78039999999</v>
      </c>
      <c r="C3006" s="1" t="s">
        <v>165</v>
      </c>
      <c r="D3006" s="1" t="s">
        <v>138</v>
      </c>
      <c r="E3006" s="1" t="s">
        <v>121</v>
      </c>
      <c r="F3006" s="1" t="s">
        <v>87</v>
      </c>
      <c r="G3006" s="1" t="s">
        <v>122</v>
      </c>
      <c r="H3006" s="1" t="s">
        <v>123</v>
      </c>
      <c r="I3006" s="1" t="s">
        <v>124</v>
      </c>
      <c r="J3006" s="1" t="s">
        <v>132</v>
      </c>
      <c r="K3006" s="1" t="s">
        <v>135</v>
      </c>
    </row>
    <row r="3007" spans="1:11" x14ac:dyDescent="0.25">
      <c r="A3007" s="1" t="s">
        <v>184</v>
      </c>
      <c r="B3007" s="1">
        <v>361695.74650000001</v>
      </c>
      <c r="C3007" s="1" t="s">
        <v>139</v>
      </c>
      <c r="D3007" s="1" t="s">
        <v>131</v>
      </c>
      <c r="E3007" s="1" t="s">
        <v>121</v>
      </c>
      <c r="F3007" s="1" t="s">
        <v>52</v>
      </c>
      <c r="G3007" s="1" t="s">
        <v>122</v>
      </c>
      <c r="H3007" s="1" t="s">
        <v>123</v>
      </c>
      <c r="I3007" s="1" t="s">
        <v>124</v>
      </c>
      <c r="J3007" s="1" t="s">
        <v>132</v>
      </c>
      <c r="K3007" s="1" t="s">
        <v>135</v>
      </c>
    </row>
    <row r="3008" spans="1:11" x14ac:dyDescent="0.25">
      <c r="A3008" s="1" t="s">
        <v>193</v>
      </c>
      <c r="B3008" s="1">
        <v>363981.41350000002</v>
      </c>
      <c r="C3008" s="1" t="s">
        <v>147</v>
      </c>
      <c r="D3008" s="1" t="s">
        <v>138</v>
      </c>
      <c r="E3008" s="1" t="s">
        <v>121</v>
      </c>
      <c r="F3008" s="1" t="s">
        <v>87</v>
      </c>
      <c r="G3008" s="1" t="s">
        <v>122</v>
      </c>
      <c r="H3008" s="1" t="s">
        <v>123</v>
      </c>
      <c r="I3008" s="1" t="s">
        <v>124</v>
      </c>
      <c r="J3008" s="1" t="s">
        <v>132</v>
      </c>
      <c r="K3008" s="1" t="s">
        <v>134</v>
      </c>
    </row>
    <row r="3009" spans="1:11" x14ac:dyDescent="0.25">
      <c r="A3009" s="1" t="s">
        <v>182</v>
      </c>
      <c r="B3009" s="1">
        <v>364209.2279</v>
      </c>
      <c r="C3009" s="1" t="s">
        <v>137</v>
      </c>
      <c r="D3009" s="1" t="s">
        <v>138</v>
      </c>
      <c r="E3009" s="1" t="s">
        <v>121</v>
      </c>
      <c r="F3009" s="1" t="s">
        <v>87</v>
      </c>
      <c r="G3009" s="1" t="s">
        <v>122</v>
      </c>
      <c r="H3009" s="1" t="s">
        <v>123</v>
      </c>
      <c r="I3009" s="1" t="s">
        <v>124</v>
      </c>
      <c r="J3009" s="1" t="s">
        <v>132</v>
      </c>
      <c r="K3009" s="1" t="s">
        <v>133</v>
      </c>
    </row>
    <row r="3010" spans="1:11" x14ac:dyDescent="0.25">
      <c r="A3010" s="1" t="s">
        <v>181</v>
      </c>
      <c r="B3010" s="1">
        <v>364992.848</v>
      </c>
      <c r="C3010" s="1" t="s">
        <v>161</v>
      </c>
      <c r="D3010" s="1" t="s">
        <v>138</v>
      </c>
      <c r="E3010" s="1" t="s">
        <v>121</v>
      </c>
      <c r="F3010" s="1" t="s">
        <v>87</v>
      </c>
      <c r="G3010" s="1" t="s">
        <v>122</v>
      </c>
      <c r="H3010" s="1" t="s">
        <v>123</v>
      </c>
      <c r="I3010" s="1" t="s">
        <v>124</v>
      </c>
      <c r="J3010" s="1" t="s">
        <v>132</v>
      </c>
      <c r="K3010" s="1" t="s">
        <v>135</v>
      </c>
    </row>
    <row r="3011" spans="1:11" x14ac:dyDescent="0.25">
      <c r="A3011" s="1" t="s">
        <v>193</v>
      </c>
      <c r="B3011" s="1">
        <v>368774.76160000003</v>
      </c>
      <c r="C3011" s="1" t="s">
        <v>157</v>
      </c>
      <c r="D3011" s="1" t="s">
        <v>138</v>
      </c>
      <c r="E3011" s="1" t="s">
        <v>121</v>
      </c>
      <c r="F3011" s="1" t="s">
        <v>87</v>
      </c>
      <c r="G3011" s="1" t="s">
        <v>122</v>
      </c>
      <c r="H3011" s="1" t="s">
        <v>123</v>
      </c>
      <c r="I3011" s="1" t="s">
        <v>124</v>
      </c>
      <c r="J3011" s="1" t="s">
        <v>132</v>
      </c>
      <c r="K3011" s="1" t="s">
        <v>135</v>
      </c>
    </row>
    <row r="3012" spans="1:11" x14ac:dyDescent="0.25">
      <c r="A3012" s="1" t="s">
        <v>186</v>
      </c>
      <c r="B3012" s="1">
        <v>369384.16</v>
      </c>
      <c r="C3012" s="1" t="s">
        <v>149</v>
      </c>
      <c r="D3012" s="1" t="s">
        <v>142</v>
      </c>
      <c r="E3012" s="1" t="s">
        <v>121</v>
      </c>
      <c r="F3012" s="1" t="s">
        <v>45</v>
      </c>
      <c r="G3012" s="1" t="s">
        <v>122</v>
      </c>
      <c r="H3012" s="1" t="s">
        <v>123</v>
      </c>
      <c r="I3012" s="1" t="s">
        <v>124</v>
      </c>
      <c r="J3012" s="1" t="s">
        <v>132</v>
      </c>
      <c r="K3012" s="1" t="s">
        <v>133</v>
      </c>
    </row>
    <row r="3013" spans="1:11" x14ac:dyDescent="0.25">
      <c r="A3013" s="1" t="s">
        <v>185</v>
      </c>
      <c r="B3013" s="1">
        <v>370911.12569999998</v>
      </c>
      <c r="C3013" s="1" t="s">
        <v>144</v>
      </c>
      <c r="D3013" s="1" t="s">
        <v>142</v>
      </c>
      <c r="E3013" s="1" t="s">
        <v>121</v>
      </c>
      <c r="F3013" s="1" t="s">
        <v>45</v>
      </c>
      <c r="G3013" s="1" t="s">
        <v>122</v>
      </c>
      <c r="H3013" s="1" t="s">
        <v>123</v>
      </c>
      <c r="I3013" s="1" t="s">
        <v>124</v>
      </c>
      <c r="J3013" s="1" t="s">
        <v>132</v>
      </c>
      <c r="K3013" s="1" t="s">
        <v>133</v>
      </c>
    </row>
    <row r="3014" spans="1:11" x14ac:dyDescent="0.25">
      <c r="A3014" s="1" t="s">
        <v>181</v>
      </c>
      <c r="B3014" s="1">
        <v>372015.35800000001</v>
      </c>
      <c r="C3014" s="1" t="s">
        <v>139</v>
      </c>
      <c r="D3014" s="1" t="s">
        <v>131</v>
      </c>
      <c r="E3014" s="1" t="s">
        <v>121</v>
      </c>
      <c r="F3014" s="1" t="s">
        <v>52</v>
      </c>
      <c r="G3014" s="1" t="s">
        <v>122</v>
      </c>
      <c r="H3014" s="1" t="s">
        <v>123</v>
      </c>
      <c r="I3014" s="1" t="s">
        <v>124</v>
      </c>
      <c r="J3014" s="1" t="s">
        <v>132</v>
      </c>
      <c r="K3014" s="1" t="s">
        <v>134</v>
      </c>
    </row>
    <row r="3015" spans="1:11" x14ac:dyDescent="0.25">
      <c r="A3015" s="1" t="s">
        <v>118</v>
      </c>
      <c r="B3015" s="1">
        <v>372080</v>
      </c>
      <c r="C3015" s="1" t="s">
        <v>147</v>
      </c>
      <c r="D3015" s="1" t="s">
        <v>138</v>
      </c>
      <c r="E3015" s="1" t="s">
        <v>121</v>
      </c>
      <c r="F3015" s="1" t="s">
        <v>87</v>
      </c>
      <c r="G3015" s="1" t="s">
        <v>122</v>
      </c>
      <c r="H3015" s="1" t="s">
        <v>123</v>
      </c>
      <c r="I3015" s="1" t="s">
        <v>124</v>
      </c>
      <c r="J3015" s="1" t="s">
        <v>132</v>
      </c>
      <c r="K3015" s="1" t="s">
        <v>135</v>
      </c>
    </row>
    <row r="3016" spans="1:11" x14ac:dyDescent="0.25">
      <c r="A3016" s="1" t="s">
        <v>187</v>
      </c>
      <c r="B3016" s="1">
        <v>375002.27669999999</v>
      </c>
      <c r="C3016" s="1" t="s">
        <v>139</v>
      </c>
      <c r="D3016" s="1" t="s">
        <v>131</v>
      </c>
      <c r="E3016" s="1" t="s">
        <v>121</v>
      </c>
      <c r="F3016" s="1" t="s">
        <v>52</v>
      </c>
      <c r="G3016" s="1" t="s">
        <v>122</v>
      </c>
      <c r="H3016" s="1" t="s">
        <v>123</v>
      </c>
      <c r="I3016" s="1" t="s">
        <v>124</v>
      </c>
      <c r="J3016" s="1" t="s">
        <v>132</v>
      </c>
      <c r="K3016" s="1" t="s">
        <v>135</v>
      </c>
    </row>
    <row r="3017" spans="1:11" x14ac:dyDescent="0.25">
      <c r="A3017" s="1" t="s">
        <v>184</v>
      </c>
      <c r="B3017" s="1">
        <v>375869.68040000001</v>
      </c>
      <c r="C3017" s="1" t="s">
        <v>145</v>
      </c>
      <c r="D3017" s="1" t="s">
        <v>162</v>
      </c>
      <c r="E3017" s="1" t="s">
        <v>121</v>
      </c>
      <c r="F3017" s="1" t="s">
        <v>47</v>
      </c>
      <c r="G3017" s="1" t="s">
        <v>122</v>
      </c>
      <c r="H3017" s="1" t="s">
        <v>123</v>
      </c>
      <c r="I3017" s="1" t="s">
        <v>124</v>
      </c>
      <c r="J3017" s="1" t="s">
        <v>132</v>
      </c>
      <c r="K3017" s="1" t="s">
        <v>135</v>
      </c>
    </row>
    <row r="3018" spans="1:11" x14ac:dyDescent="0.25">
      <c r="A3018" s="1" t="s">
        <v>181</v>
      </c>
      <c r="B3018" s="1">
        <v>376305.05160000001</v>
      </c>
      <c r="C3018" s="1" t="s">
        <v>173</v>
      </c>
      <c r="D3018" s="1" t="s">
        <v>138</v>
      </c>
      <c r="E3018" s="1" t="s">
        <v>121</v>
      </c>
      <c r="F3018" s="1" t="s">
        <v>87</v>
      </c>
      <c r="G3018" s="1" t="s">
        <v>122</v>
      </c>
      <c r="H3018" s="1" t="s">
        <v>123</v>
      </c>
      <c r="I3018" s="1" t="s">
        <v>124</v>
      </c>
      <c r="J3018" s="1" t="s">
        <v>132</v>
      </c>
      <c r="K3018" s="1" t="s">
        <v>135</v>
      </c>
    </row>
    <row r="3019" spans="1:11" x14ac:dyDescent="0.25">
      <c r="A3019" s="1" t="s">
        <v>193</v>
      </c>
      <c r="B3019" s="1">
        <v>379408.16830000002</v>
      </c>
      <c r="C3019" s="1" t="s">
        <v>146</v>
      </c>
      <c r="D3019" s="1" t="s">
        <v>138</v>
      </c>
      <c r="E3019" s="1" t="s">
        <v>121</v>
      </c>
      <c r="F3019" s="1" t="s">
        <v>87</v>
      </c>
      <c r="G3019" s="1" t="s">
        <v>122</v>
      </c>
      <c r="H3019" s="1" t="s">
        <v>123</v>
      </c>
      <c r="I3019" s="1" t="s">
        <v>124</v>
      </c>
      <c r="J3019" s="1" t="s">
        <v>132</v>
      </c>
      <c r="K3019" s="1" t="s">
        <v>135</v>
      </c>
    </row>
    <row r="3020" spans="1:11" x14ac:dyDescent="0.25">
      <c r="A3020" s="1" t="s">
        <v>186</v>
      </c>
      <c r="B3020" s="1">
        <v>380268.77049999998</v>
      </c>
      <c r="C3020" s="1" t="s">
        <v>155</v>
      </c>
      <c r="D3020" s="1" t="s">
        <v>142</v>
      </c>
      <c r="E3020" s="1" t="s">
        <v>121</v>
      </c>
      <c r="F3020" s="1" t="s">
        <v>45</v>
      </c>
      <c r="G3020" s="1" t="s">
        <v>122</v>
      </c>
      <c r="H3020" s="1" t="s">
        <v>123</v>
      </c>
      <c r="I3020" s="1" t="s">
        <v>124</v>
      </c>
      <c r="J3020" s="1" t="s">
        <v>132</v>
      </c>
      <c r="K3020" s="1" t="s">
        <v>133</v>
      </c>
    </row>
    <row r="3021" spans="1:11" x14ac:dyDescent="0.25">
      <c r="A3021" s="1" t="s">
        <v>181</v>
      </c>
      <c r="B3021" s="1">
        <v>386593.39</v>
      </c>
      <c r="C3021" s="1" t="s">
        <v>145</v>
      </c>
      <c r="D3021" s="1" t="s">
        <v>162</v>
      </c>
      <c r="E3021" s="1" t="s">
        <v>121</v>
      </c>
      <c r="F3021" s="1" t="s">
        <v>47</v>
      </c>
      <c r="G3021" s="1" t="s">
        <v>122</v>
      </c>
      <c r="H3021" s="1" t="s">
        <v>123</v>
      </c>
      <c r="I3021" s="1" t="s">
        <v>124</v>
      </c>
      <c r="J3021" s="1" t="s">
        <v>132</v>
      </c>
      <c r="K3021" s="1" t="s">
        <v>134</v>
      </c>
    </row>
    <row r="3022" spans="1:11" x14ac:dyDescent="0.25">
      <c r="A3022" s="1" t="s">
        <v>186</v>
      </c>
      <c r="B3022" s="1">
        <v>387228.67420000001</v>
      </c>
      <c r="C3022" s="1" t="s">
        <v>156</v>
      </c>
      <c r="D3022" s="1" t="s">
        <v>138</v>
      </c>
      <c r="E3022" s="1" t="s">
        <v>121</v>
      </c>
      <c r="F3022" s="1" t="s">
        <v>87</v>
      </c>
      <c r="G3022" s="1" t="s">
        <v>122</v>
      </c>
      <c r="H3022" s="1" t="s">
        <v>123</v>
      </c>
      <c r="I3022" s="1" t="s">
        <v>124</v>
      </c>
      <c r="J3022" s="1" t="s">
        <v>132</v>
      </c>
      <c r="K3022" s="1" t="s">
        <v>133</v>
      </c>
    </row>
    <row r="3023" spans="1:11" x14ac:dyDescent="0.25">
      <c r="A3023" s="1" t="s">
        <v>186</v>
      </c>
      <c r="B3023" s="1">
        <v>387228.67420000001</v>
      </c>
      <c r="C3023" s="1" t="s">
        <v>144</v>
      </c>
      <c r="D3023" s="1" t="s">
        <v>138</v>
      </c>
      <c r="E3023" s="1" t="s">
        <v>121</v>
      </c>
      <c r="F3023" s="1" t="s">
        <v>87</v>
      </c>
      <c r="G3023" s="1" t="s">
        <v>122</v>
      </c>
      <c r="H3023" s="1" t="s">
        <v>123</v>
      </c>
      <c r="I3023" s="1" t="s">
        <v>124</v>
      </c>
      <c r="J3023" s="1" t="s">
        <v>132</v>
      </c>
      <c r="K3023" s="1" t="s">
        <v>133</v>
      </c>
    </row>
    <row r="3024" spans="1:11" x14ac:dyDescent="0.25">
      <c r="A3024" s="1" t="s">
        <v>186</v>
      </c>
      <c r="B3024" s="1">
        <v>387228.67420000001</v>
      </c>
      <c r="C3024" s="1" t="s">
        <v>140</v>
      </c>
      <c r="D3024" s="1" t="s">
        <v>138</v>
      </c>
      <c r="E3024" s="1" t="s">
        <v>121</v>
      </c>
      <c r="F3024" s="1" t="s">
        <v>87</v>
      </c>
      <c r="G3024" s="1" t="s">
        <v>122</v>
      </c>
      <c r="H3024" s="1" t="s">
        <v>123</v>
      </c>
      <c r="I3024" s="1" t="s">
        <v>124</v>
      </c>
      <c r="J3024" s="1" t="s">
        <v>132</v>
      </c>
      <c r="K3024" s="1" t="s">
        <v>133</v>
      </c>
    </row>
    <row r="3025" spans="1:11" x14ac:dyDescent="0.25">
      <c r="A3025" s="1" t="s">
        <v>186</v>
      </c>
      <c r="B3025" s="1">
        <v>387344.10680000001</v>
      </c>
      <c r="C3025" s="1" t="s">
        <v>143</v>
      </c>
      <c r="D3025" s="1" t="s">
        <v>138</v>
      </c>
      <c r="E3025" s="1" t="s">
        <v>121</v>
      </c>
      <c r="F3025" s="1" t="s">
        <v>87</v>
      </c>
      <c r="G3025" s="1" t="s">
        <v>122</v>
      </c>
      <c r="H3025" s="1" t="s">
        <v>123</v>
      </c>
      <c r="I3025" s="1" t="s">
        <v>124</v>
      </c>
      <c r="J3025" s="1" t="s">
        <v>132</v>
      </c>
      <c r="K3025" s="1" t="s">
        <v>133</v>
      </c>
    </row>
    <row r="3026" spans="1:11" x14ac:dyDescent="0.25">
      <c r="A3026" s="1" t="s">
        <v>186</v>
      </c>
      <c r="B3026" s="1">
        <v>387819.41729999997</v>
      </c>
      <c r="C3026" s="1" t="s">
        <v>145</v>
      </c>
      <c r="D3026" s="1" t="s">
        <v>138</v>
      </c>
      <c r="E3026" s="1" t="s">
        <v>121</v>
      </c>
      <c r="F3026" s="1" t="s">
        <v>87</v>
      </c>
      <c r="G3026" s="1" t="s">
        <v>122</v>
      </c>
      <c r="H3026" s="1" t="s">
        <v>123</v>
      </c>
      <c r="I3026" s="1" t="s">
        <v>124</v>
      </c>
      <c r="J3026" s="1" t="s">
        <v>132</v>
      </c>
      <c r="K3026" s="1" t="s">
        <v>133</v>
      </c>
    </row>
    <row r="3027" spans="1:11" x14ac:dyDescent="0.25">
      <c r="A3027" s="1" t="s">
        <v>186</v>
      </c>
      <c r="B3027" s="1">
        <v>388029.91190000001</v>
      </c>
      <c r="C3027" s="1" t="s">
        <v>176</v>
      </c>
      <c r="D3027" s="1" t="s">
        <v>142</v>
      </c>
      <c r="E3027" s="1" t="s">
        <v>121</v>
      </c>
      <c r="F3027" s="1" t="s">
        <v>45</v>
      </c>
      <c r="G3027" s="1" t="s">
        <v>122</v>
      </c>
      <c r="H3027" s="1" t="s">
        <v>123</v>
      </c>
      <c r="I3027" s="1" t="s">
        <v>124</v>
      </c>
      <c r="J3027" s="1" t="s">
        <v>132</v>
      </c>
      <c r="K3027" s="1" t="s">
        <v>133</v>
      </c>
    </row>
    <row r="3028" spans="1:11" x14ac:dyDescent="0.25">
      <c r="A3028" s="1" t="s">
        <v>193</v>
      </c>
      <c r="B3028" s="1">
        <v>388546.50689999998</v>
      </c>
      <c r="C3028" s="1" t="s">
        <v>155</v>
      </c>
      <c r="D3028" s="1" t="s">
        <v>138</v>
      </c>
      <c r="E3028" s="1" t="s">
        <v>121</v>
      </c>
      <c r="F3028" s="1" t="s">
        <v>87</v>
      </c>
      <c r="G3028" s="1" t="s">
        <v>122</v>
      </c>
      <c r="H3028" s="1" t="s">
        <v>123</v>
      </c>
      <c r="I3028" s="1" t="s">
        <v>124</v>
      </c>
      <c r="J3028" s="1" t="s">
        <v>132</v>
      </c>
      <c r="K3028" s="1" t="s">
        <v>135</v>
      </c>
    </row>
    <row r="3029" spans="1:11" x14ac:dyDescent="0.25">
      <c r="A3029" s="1" t="s">
        <v>193</v>
      </c>
      <c r="B3029" s="1">
        <v>388546.50689999998</v>
      </c>
      <c r="C3029" s="1" t="s">
        <v>164</v>
      </c>
      <c r="D3029" s="1" t="s">
        <v>138</v>
      </c>
      <c r="E3029" s="1" t="s">
        <v>121</v>
      </c>
      <c r="F3029" s="1" t="s">
        <v>87</v>
      </c>
      <c r="G3029" s="1" t="s">
        <v>122</v>
      </c>
      <c r="H3029" s="1" t="s">
        <v>123</v>
      </c>
      <c r="I3029" s="1" t="s">
        <v>124</v>
      </c>
      <c r="J3029" s="1" t="s">
        <v>132</v>
      </c>
      <c r="K3029" s="1" t="s">
        <v>135</v>
      </c>
    </row>
    <row r="3030" spans="1:11" x14ac:dyDescent="0.25">
      <c r="A3030" s="1" t="s">
        <v>193</v>
      </c>
      <c r="B3030" s="1">
        <v>388546.50689999998</v>
      </c>
      <c r="C3030" s="1" t="s">
        <v>130</v>
      </c>
      <c r="D3030" s="1" t="s">
        <v>138</v>
      </c>
      <c r="E3030" s="1" t="s">
        <v>121</v>
      </c>
      <c r="F3030" s="1" t="s">
        <v>87</v>
      </c>
      <c r="G3030" s="1" t="s">
        <v>122</v>
      </c>
      <c r="H3030" s="1" t="s">
        <v>123</v>
      </c>
      <c r="I3030" s="1" t="s">
        <v>124</v>
      </c>
      <c r="J3030" s="1" t="s">
        <v>132</v>
      </c>
      <c r="K3030" s="1" t="s">
        <v>135</v>
      </c>
    </row>
    <row r="3031" spans="1:11" x14ac:dyDescent="0.25">
      <c r="A3031" s="1" t="s">
        <v>186</v>
      </c>
      <c r="B3031" s="1">
        <v>389007.69349999999</v>
      </c>
      <c r="C3031" s="1" t="s">
        <v>158</v>
      </c>
      <c r="D3031" s="1" t="s">
        <v>142</v>
      </c>
      <c r="E3031" s="1" t="s">
        <v>121</v>
      </c>
      <c r="F3031" s="1" t="s">
        <v>45</v>
      </c>
      <c r="G3031" s="1" t="s">
        <v>122</v>
      </c>
      <c r="H3031" s="1" t="s">
        <v>123</v>
      </c>
      <c r="I3031" s="1" t="s">
        <v>124</v>
      </c>
      <c r="J3031" s="1" t="s">
        <v>132</v>
      </c>
      <c r="K3031" s="1" t="s">
        <v>133</v>
      </c>
    </row>
    <row r="3032" spans="1:11" x14ac:dyDescent="0.25">
      <c r="A3032" s="1" t="s">
        <v>186</v>
      </c>
      <c r="B3032" s="1">
        <v>389007.69349999999</v>
      </c>
      <c r="C3032" s="1" t="s">
        <v>119</v>
      </c>
      <c r="D3032" s="1" t="s">
        <v>142</v>
      </c>
      <c r="E3032" s="1" t="s">
        <v>121</v>
      </c>
      <c r="F3032" s="1" t="s">
        <v>45</v>
      </c>
      <c r="G3032" s="1" t="s">
        <v>122</v>
      </c>
      <c r="H3032" s="1" t="s">
        <v>123</v>
      </c>
      <c r="I3032" s="1" t="s">
        <v>124</v>
      </c>
      <c r="J3032" s="1" t="s">
        <v>132</v>
      </c>
      <c r="K3032" s="1" t="s">
        <v>133</v>
      </c>
    </row>
    <row r="3033" spans="1:11" x14ac:dyDescent="0.25">
      <c r="A3033" s="1" t="s">
        <v>185</v>
      </c>
      <c r="B3033" s="1">
        <v>389085.12</v>
      </c>
      <c r="C3033" s="1" t="s">
        <v>149</v>
      </c>
      <c r="D3033" s="1" t="s">
        <v>142</v>
      </c>
      <c r="E3033" s="1" t="s">
        <v>121</v>
      </c>
      <c r="F3033" s="1" t="s">
        <v>45</v>
      </c>
      <c r="G3033" s="1" t="s">
        <v>122</v>
      </c>
      <c r="H3033" s="1" t="s">
        <v>123</v>
      </c>
      <c r="I3033" s="1" t="s">
        <v>124</v>
      </c>
      <c r="J3033" s="1" t="s">
        <v>132</v>
      </c>
      <c r="K3033" s="1" t="s">
        <v>133</v>
      </c>
    </row>
    <row r="3034" spans="1:11" x14ac:dyDescent="0.25">
      <c r="A3034" s="1" t="s">
        <v>187</v>
      </c>
      <c r="B3034" s="1">
        <v>389697.65960000001</v>
      </c>
      <c r="C3034" s="1" t="s">
        <v>145</v>
      </c>
      <c r="D3034" s="1" t="s">
        <v>162</v>
      </c>
      <c r="E3034" s="1" t="s">
        <v>121</v>
      </c>
      <c r="F3034" s="1" t="s">
        <v>47</v>
      </c>
      <c r="G3034" s="1" t="s">
        <v>122</v>
      </c>
      <c r="H3034" s="1" t="s">
        <v>123</v>
      </c>
      <c r="I3034" s="1" t="s">
        <v>124</v>
      </c>
      <c r="J3034" s="1" t="s">
        <v>132</v>
      </c>
      <c r="K3034" s="1" t="s">
        <v>135</v>
      </c>
    </row>
    <row r="3035" spans="1:11" x14ac:dyDescent="0.25">
      <c r="A3035" s="1" t="s">
        <v>183</v>
      </c>
      <c r="B3035" s="1">
        <v>391186.05420000001</v>
      </c>
      <c r="C3035" s="1" t="s">
        <v>140</v>
      </c>
      <c r="D3035" s="1" t="s">
        <v>131</v>
      </c>
      <c r="E3035" s="1" t="s">
        <v>121</v>
      </c>
      <c r="F3035" s="1" t="s">
        <v>52</v>
      </c>
      <c r="G3035" s="1" t="s">
        <v>122</v>
      </c>
      <c r="H3035" s="1" t="s">
        <v>123</v>
      </c>
      <c r="I3035" s="1" t="s">
        <v>124</v>
      </c>
      <c r="J3035" s="1" t="s">
        <v>132</v>
      </c>
      <c r="K3035" s="1" t="s">
        <v>135</v>
      </c>
    </row>
    <row r="3036" spans="1:11" x14ac:dyDescent="0.25">
      <c r="A3036" s="1" t="s">
        <v>183</v>
      </c>
      <c r="B3036" s="1">
        <v>391186.05420000001</v>
      </c>
      <c r="C3036" s="1" t="s">
        <v>144</v>
      </c>
      <c r="D3036" s="1" t="s">
        <v>131</v>
      </c>
      <c r="E3036" s="1" t="s">
        <v>121</v>
      </c>
      <c r="F3036" s="1" t="s">
        <v>52</v>
      </c>
      <c r="G3036" s="1" t="s">
        <v>122</v>
      </c>
      <c r="H3036" s="1" t="s">
        <v>123</v>
      </c>
      <c r="I3036" s="1" t="s">
        <v>124</v>
      </c>
      <c r="J3036" s="1" t="s">
        <v>132</v>
      </c>
      <c r="K3036" s="1" t="s">
        <v>135</v>
      </c>
    </row>
    <row r="3037" spans="1:11" x14ac:dyDescent="0.25">
      <c r="A3037" s="1" t="s">
        <v>183</v>
      </c>
      <c r="B3037" s="1">
        <v>391186.05420000001</v>
      </c>
      <c r="C3037" s="1" t="s">
        <v>145</v>
      </c>
      <c r="D3037" s="1" t="s">
        <v>131</v>
      </c>
      <c r="E3037" s="1" t="s">
        <v>121</v>
      </c>
      <c r="F3037" s="1" t="s">
        <v>52</v>
      </c>
      <c r="G3037" s="1" t="s">
        <v>122</v>
      </c>
      <c r="H3037" s="1" t="s">
        <v>123</v>
      </c>
      <c r="I3037" s="1" t="s">
        <v>124</v>
      </c>
      <c r="J3037" s="1" t="s">
        <v>132</v>
      </c>
      <c r="K3037" s="1" t="s">
        <v>135</v>
      </c>
    </row>
    <row r="3038" spans="1:11" x14ac:dyDescent="0.25">
      <c r="A3038" s="1" t="s">
        <v>183</v>
      </c>
      <c r="B3038" s="1">
        <v>391186.05420000001</v>
      </c>
      <c r="C3038" s="1" t="s">
        <v>156</v>
      </c>
      <c r="D3038" s="1" t="s">
        <v>131</v>
      </c>
      <c r="E3038" s="1" t="s">
        <v>121</v>
      </c>
      <c r="F3038" s="1" t="s">
        <v>52</v>
      </c>
      <c r="G3038" s="1" t="s">
        <v>122</v>
      </c>
      <c r="H3038" s="1" t="s">
        <v>123</v>
      </c>
      <c r="I3038" s="1" t="s">
        <v>124</v>
      </c>
      <c r="J3038" s="1" t="s">
        <v>132</v>
      </c>
      <c r="K3038" s="1" t="s">
        <v>135</v>
      </c>
    </row>
    <row r="3039" spans="1:11" x14ac:dyDescent="0.25">
      <c r="A3039" s="1" t="s">
        <v>193</v>
      </c>
      <c r="B3039" s="1">
        <v>391331.21380000003</v>
      </c>
      <c r="C3039" s="1" t="s">
        <v>136</v>
      </c>
      <c r="D3039" s="1" t="s">
        <v>138</v>
      </c>
      <c r="E3039" s="1" t="s">
        <v>121</v>
      </c>
      <c r="F3039" s="1" t="s">
        <v>87</v>
      </c>
      <c r="G3039" s="1" t="s">
        <v>122</v>
      </c>
      <c r="H3039" s="1" t="s">
        <v>123</v>
      </c>
      <c r="I3039" s="1" t="s">
        <v>124</v>
      </c>
      <c r="J3039" s="1" t="s">
        <v>132</v>
      </c>
      <c r="K3039" s="1" t="s">
        <v>135</v>
      </c>
    </row>
    <row r="3040" spans="1:11" x14ac:dyDescent="0.25">
      <c r="A3040" s="1" t="s">
        <v>193</v>
      </c>
      <c r="B3040" s="1">
        <v>391331.21380000003</v>
      </c>
      <c r="C3040" s="1" t="s">
        <v>165</v>
      </c>
      <c r="D3040" s="1" t="s">
        <v>138</v>
      </c>
      <c r="E3040" s="1" t="s">
        <v>121</v>
      </c>
      <c r="F3040" s="1" t="s">
        <v>87</v>
      </c>
      <c r="G3040" s="1" t="s">
        <v>122</v>
      </c>
      <c r="H3040" s="1" t="s">
        <v>123</v>
      </c>
      <c r="I3040" s="1" t="s">
        <v>124</v>
      </c>
      <c r="J3040" s="1" t="s">
        <v>132</v>
      </c>
      <c r="K3040" s="1" t="s">
        <v>135</v>
      </c>
    </row>
    <row r="3041" spans="1:11" x14ac:dyDescent="0.25">
      <c r="A3041" s="1" t="s">
        <v>188</v>
      </c>
      <c r="B3041" s="1">
        <v>391567.12</v>
      </c>
      <c r="C3041" s="1" t="s">
        <v>146</v>
      </c>
      <c r="D3041" s="1" t="s">
        <v>162</v>
      </c>
      <c r="E3041" s="1" t="s">
        <v>121</v>
      </c>
      <c r="F3041" s="1" t="s">
        <v>47</v>
      </c>
      <c r="G3041" s="1" t="s">
        <v>122</v>
      </c>
      <c r="H3041" s="1" t="s">
        <v>123</v>
      </c>
      <c r="I3041" s="1" t="s">
        <v>124</v>
      </c>
      <c r="J3041" s="1" t="s">
        <v>132</v>
      </c>
      <c r="K3041" s="1" t="s">
        <v>135</v>
      </c>
    </row>
    <row r="3042" spans="1:11" x14ac:dyDescent="0.25">
      <c r="A3042" s="1" t="s">
        <v>181</v>
      </c>
      <c r="B3042" s="1">
        <v>394968.00420000002</v>
      </c>
      <c r="C3042" s="1" t="s">
        <v>137</v>
      </c>
      <c r="D3042" s="1" t="s">
        <v>138</v>
      </c>
      <c r="E3042" s="1" t="s">
        <v>121</v>
      </c>
      <c r="F3042" s="1" t="s">
        <v>87</v>
      </c>
      <c r="G3042" s="1" t="s">
        <v>122</v>
      </c>
      <c r="H3042" s="1" t="s">
        <v>123</v>
      </c>
      <c r="I3042" s="1" t="s">
        <v>124</v>
      </c>
      <c r="J3042" s="1" t="s">
        <v>132</v>
      </c>
      <c r="K3042" s="1" t="s">
        <v>135</v>
      </c>
    </row>
    <row r="3043" spans="1:11" x14ac:dyDescent="0.25">
      <c r="A3043" s="1" t="s">
        <v>193</v>
      </c>
      <c r="B3043" s="1">
        <v>395222.9559</v>
      </c>
      <c r="C3043" s="1" t="s">
        <v>161</v>
      </c>
      <c r="D3043" s="1" t="s">
        <v>138</v>
      </c>
      <c r="E3043" s="1" t="s">
        <v>121</v>
      </c>
      <c r="F3043" s="1" t="s">
        <v>87</v>
      </c>
      <c r="G3043" s="1" t="s">
        <v>122</v>
      </c>
      <c r="H3043" s="1" t="s">
        <v>123</v>
      </c>
      <c r="I3043" s="1" t="s">
        <v>124</v>
      </c>
      <c r="J3043" s="1" t="s">
        <v>132</v>
      </c>
      <c r="K3043" s="1" t="s">
        <v>135</v>
      </c>
    </row>
    <row r="3044" spans="1:11" x14ac:dyDescent="0.25">
      <c r="A3044" s="1" t="s">
        <v>186</v>
      </c>
      <c r="B3044" s="1">
        <v>397705.87569999998</v>
      </c>
      <c r="C3044" s="1" t="s">
        <v>157</v>
      </c>
      <c r="D3044" s="1" t="s">
        <v>142</v>
      </c>
      <c r="E3044" s="1" t="s">
        <v>121</v>
      </c>
      <c r="F3044" s="1" t="s">
        <v>45</v>
      </c>
      <c r="G3044" s="1" t="s">
        <v>122</v>
      </c>
      <c r="H3044" s="1" t="s">
        <v>123</v>
      </c>
      <c r="I3044" s="1" t="s">
        <v>124</v>
      </c>
      <c r="J3044" s="1" t="s">
        <v>132</v>
      </c>
      <c r="K3044" s="1" t="s">
        <v>133</v>
      </c>
    </row>
    <row r="3045" spans="1:11" x14ac:dyDescent="0.25">
      <c r="A3045" s="1" t="s">
        <v>182</v>
      </c>
      <c r="B3045" s="1">
        <v>399998.93969999999</v>
      </c>
      <c r="C3045" s="1" t="s">
        <v>140</v>
      </c>
      <c r="D3045" s="1" t="s">
        <v>131</v>
      </c>
      <c r="E3045" s="1" t="s">
        <v>121</v>
      </c>
      <c r="F3045" s="1" t="s">
        <v>52</v>
      </c>
      <c r="G3045" s="1" t="s">
        <v>122</v>
      </c>
      <c r="H3045" s="1" t="s">
        <v>123</v>
      </c>
      <c r="I3045" s="1" t="s">
        <v>124</v>
      </c>
      <c r="J3045" s="1" t="s">
        <v>132</v>
      </c>
      <c r="K3045" s="1" t="s">
        <v>133</v>
      </c>
    </row>
    <row r="3046" spans="1:11" x14ac:dyDescent="0.25">
      <c r="A3046" s="1" t="s">
        <v>182</v>
      </c>
      <c r="B3046" s="1">
        <v>399998.93969999999</v>
      </c>
      <c r="C3046" s="1" t="s">
        <v>144</v>
      </c>
      <c r="D3046" s="1" t="s">
        <v>131</v>
      </c>
      <c r="E3046" s="1" t="s">
        <v>121</v>
      </c>
      <c r="F3046" s="1" t="s">
        <v>52</v>
      </c>
      <c r="G3046" s="1" t="s">
        <v>122</v>
      </c>
      <c r="H3046" s="1" t="s">
        <v>123</v>
      </c>
      <c r="I3046" s="1" t="s">
        <v>124</v>
      </c>
      <c r="J3046" s="1" t="s">
        <v>132</v>
      </c>
      <c r="K3046" s="1" t="s">
        <v>133</v>
      </c>
    </row>
    <row r="3047" spans="1:11" x14ac:dyDescent="0.25">
      <c r="A3047" s="1" t="s">
        <v>182</v>
      </c>
      <c r="B3047" s="1">
        <v>399998.93969999999</v>
      </c>
      <c r="C3047" s="1" t="s">
        <v>145</v>
      </c>
      <c r="D3047" s="1" t="s">
        <v>131</v>
      </c>
      <c r="E3047" s="1" t="s">
        <v>121</v>
      </c>
      <c r="F3047" s="1" t="s">
        <v>52</v>
      </c>
      <c r="G3047" s="1" t="s">
        <v>122</v>
      </c>
      <c r="H3047" s="1" t="s">
        <v>123</v>
      </c>
      <c r="I3047" s="1" t="s">
        <v>124</v>
      </c>
      <c r="J3047" s="1" t="s">
        <v>132</v>
      </c>
      <c r="K3047" s="1" t="s">
        <v>133</v>
      </c>
    </row>
    <row r="3048" spans="1:11" x14ac:dyDescent="0.25">
      <c r="A3048" s="1" t="s">
        <v>182</v>
      </c>
      <c r="B3048" s="1">
        <v>399998.93969999999</v>
      </c>
      <c r="C3048" s="1" t="s">
        <v>156</v>
      </c>
      <c r="D3048" s="1" t="s">
        <v>131</v>
      </c>
      <c r="E3048" s="1" t="s">
        <v>121</v>
      </c>
      <c r="F3048" s="1" t="s">
        <v>52</v>
      </c>
      <c r="G3048" s="1" t="s">
        <v>122</v>
      </c>
      <c r="H3048" s="1" t="s">
        <v>123</v>
      </c>
      <c r="I3048" s="1" t="s">
        <v>124</v>
      </c>
      <c r="J3048" s="1" t="s">
        <v>132</v>
      </c>
      <c r="K3048" s="1" t="s">
        <v>133</v>
      </c>
    </row>
    <row r="3049" spans="1:11" x14ac:dyDescent="0.25">
      <c r="A3049" s="1" t="s">
        <v>185</v>
      </c>
      <c r="B3049" s="1">
        <v>400550.25689999998</v>
      </c>
      <c r="C3049" s="1" t="s">
        <v>155</v>
      </c>
      <c r="D3049" s="1" t="s">
        <v>142</v>
      </c>
      <c r="E3049" s="1" t="s">
        <v>121</v>
      </c>
      <c r="F3049" s="1" t="s">
        <v>45</v>
      </c>
      <c r="G3049" s="1" t="s">
        <v>122</v>
      </c>
      <c r="H3049" s="1" t="s">
        <v>123</v>
      </c>
      <c r="I3049" s="1" t="s">
        <v>124</v>
      </c>
      <c r="J3049" s="1" t="s">
        <v>132</v>
      </c>
      <c r="K3049" s="1" t="s">
        <v>133</v>
      </c>
    </row>
    <row r="3050" spans="1:11" x14ac:dyDescent="0.25">
      <c r="A3050" s="1" t="s">
        <v>193</v>
      </c>
      <c r="B3050" s="1">
        <v>402827.09710000001</v>
      </c>
      <c r="C3050" s="1" t="s">
        <v>139</v>
      </c>
      <c r="D3050" s="1" t="s">
        <v>131</v>
      </c>
      <c r="E3050" s="1" t="s">
        <v>121</v>
      </c>
      <c r="F3050" s="1" t="s">
        <v>52</v>
      </c>
      <c r="G3050" s="1" t="s">
        <v>122</v>
      </c>
      <c r="H3050" s="1" t="s">
        <v>123</v>
      </c>
      <c r="I3050" s="1" t="s">
        <v>124</v>
      </c>
      <c r="J3050" s="1" t="s">
        <v>132</v>
      </c>
      <c r="K3050" s="1" t="s">
        <v>134</v>
      </c>
    </row>
    <row r="3051" spans="1:11" x14ac:dyDescent="0.25">
      <c r="A3051" s="1" t="s">
        <v>182</v>
      </c>
      <c r="B3051" s="1">
        <v>403726.83189999999</v>
      </c>
      <c r="C3051" s="1" t="s">
        <v>148</v>
      </c>
      <c r="D3051" s="1" t="s">
        <v>142</v>
      </c>
      <c r="E3051" s="1" t="s">
        <v>121</v>
      </c>
      <c r="F3051" s="1" t="s">
        <v>45</v>
      </c>
      <c r="G3051" s="1" t="s">
        <v>122</v>
      </c>
      <c r="H3051" s="1" t="s">
        <v>123</v>
      </c>
      <c r="I3051" s="1" t="s">
        <v>124</v>
      </c>
      <c r="J3051" s="1" t="s">
        <v>132</v>
      </c>
      <c r="K3051" s="1" t="s">
        <v>133</v>
      </c>
    </row>
    <row r="3052" spans="1:11" x14ac:dyDescent="0.25">
      <c r="A3052" s="1" t="s">
        <v>188</v>
      </c>
      <c r="B3052" s="1">
        <v>404413.95620000002</v>
      </c>
      <c r="C3052" s="1" t="s">
        <v>130</v>
      </c>
      <c r="D3052" s="1" t="s">
        <v>162</v>
      </c>
      <c r="E3052" s="1" t="s">
        <v>121</v>
      </c>
      <c r="F3052" s="1" t="s">
        <v>47</v>
      </c>
      <c r="G3052" s="1" t="s">
        <v>122</v>
      </c>
      <c r="H3052" s="1" t="s">
        <v>123</v>
      </c>
      <c r="I3052" s="1" t="s">
        <v>124</v>
      </c>
      <c r="J3052" s="1" t="s">
        <v>132</v>
      </c>
      <c r="K3052" s="1" t="s">
        <v>135</v>
      </c>
    </row>
    <row r="3053" spans="1:11" x14ac:dyDescent="0.25">
      <c r="A3053" s="1" t="s">
        <v>188</v>
      </c>
      <c r="B3053" s="1">
        <v>404413.95620000002</v>
      </c>
      <c r="C3053" s="1" t="s">
        <v>155</v>
      </c>
      <c r="D3053" s="1" t="s">
        <v>162</v>
      </c>
      <c r="E3053" s="1" t="s">
        <v>121</v>
      </c>
      <c r="F3053" s="1" t="s">
        <v>47</v>
      </c>
      <c r="G3053" s="1" t="s">
        <v>122</v>
      </c>
      <c r="H3053" s="1" t="s">
        <v>123</v>
      </c>
      <c r="I3053" s="1" t="s">
        <v>124</v>
      </c>
      <c r="J3053" s="1" t="s">
        <v>132</v>
      </c>
      <c r="K3053" s="1" t="s">
        <v>135</v>
      </c>
    </row>
    <row r="3054" spans="1:11" x14ac:dyDescent="0.25">
      <c r="A3054" s="1" t="s">
        <v>183</v>
      </c>
      <c r="B3054" s="1">
        <v>404767.83730000001</v>
      </c>
      <c r="C3054" s="1" t="s">
        <v>146</v>
      </c>
      <c r="D3054" s="1" t="s">
        <v>162</v>
      </c>
      <c r="E3054" s="1" t="s">
        <v>121</v>
      </c>
      <c r="F3054" s="1" t="s">
        <v>47</v>
      </c>
      <c r="G3054" s="1" t="s">
        <v>122</v>
      </c>
      <c r="H3054" s="1" t="s">
        <v>123</v>
      </c>
      <c r="I3054" s="1" t="s">
        <v>124</v>
      </c>
      <c r="J3054" s="1" t="s">
        <v>132</v>
      </c>
      <c r="K3054" s="1" t="s">
        <v>134</v>
      </c>
    </row>
    <row r="3055" spans="1:11" x14ac:dyDescent="0.25">
      <c r="A3055" s="1" t="s">
        <v>188</v>
      </c>
      <c r="B3055" s="1">
        <v>405312.0442</v>
      </c>
      <c r="C3055" s="1" t="s">
        <v>165</v>
      </c>
      <c r="D3055" s="1" t="s">
        <v>162</v>
      </c>
      <c r="E3055" s="1" t="s">
        <v>121</v>
      </c>
      <c r="F3055" s="1" t="s">
        <v>47</v>
      </c>
      <c r="G3055" s="1" t="s">
        <v>122</v>
      </c>
      <c r="H3055" s="1" t="s">
        <v>123</v>
      </c>
      <c r="I3055" s="1" t="s">
        <v>124</v>
      </c>
      <c r="J3055" s="1" t="s">
        <v>132</v>
      </c>
      <c r="K3055" s="1" t="s">
        <v>135</v>
      </c>
    </row>
    <row r="3056" spans="1:11" x14ac:dyDescent="0.25">
      <c r="A3056" s="1" t="s">
        <v>193</v>
      </c>
      <c r="B3056" s="1">
        <v>407472.0796</v>
      </c>
      <c r="C3056" s="1" t="s">
        <v>173</v>
      </c>
      <c r="D3056" s="1" t="s">
        <v>138</v>
      </c>
      <c r="E3056" s="1" t="s">
        <v>121</v>
      </c>
      <c r="F3056" s="1" t="s">
        <v>87</v>
      </c>
      <c r="G3056" s="1" t="s">
        <v>122</v>
      </c>
      <c r="H3056" s="1" t="s">
        <v>123</v>
      </c>
      <c r="I3056" s="1" t="s">
        <v>124</v>
      </c>
      <c r="J3056" s="1" t="s">
        <v>132</v>
      </c>
      <c r="K3056" s="1" t="s">
        <v>135</v>
      </c>
    </row>
    <row r="3057" spans="1:11" x14ac:dyDescent="0.25">
      <c r="A3057" s="1" t="s">
        <v>185</v>
      </c>
      <c r="B3057" s="1">
        <v>407881.36440000002</v>
      </c>
      <c r="C3057" s="1" t="s">
        <v>156</v>
      </c>
      <c r="D3057" s="1" t="s">
        <v>138</v>
      </c>
      <c r="E3057" s="1" t="s">
        <v>121</v>
      </c>
      <c r="F3057" s="1" t="s">
        <v>87</v>
      </c>
      <c r="G3057" s="1" t="s">
        <v>122</v>
      </c>
      <c r="H3057" s="1" t="s">
        <v>123</v>
      </c>
      <c r="I3057" s="1" t="s">
        <v>124</v>
      </c>
      <c r="J3057" s="1" t="s">
        <v>132</v>
      </c>
      <c r="K3057" s="1" t="s">
        <v>133</v>
      </c>
    </row>
    <row r="3058" spans="1:11" x14ac:dyDescent="0.25">
      <c r="A3058" s="1" t="s">
        <v>185</v>
      </c>
      <c r="B3058" s="1">
        <v>407881.36440000002</v>
      </c>
      <c r="C3058" s="1" t="s">
        <v>144</v>
      </c>
      <c r="D3058" s="1" t="s">
        <v>138</v>
      </c>
      <c r="E3058" s="1" t="s">
        <v>121</v>
      </c>
      <c r="F3058" s="1" t="s">
        <v>87</v>
      </c>
      <c r="G3058" s="1" t="s">
        <v>122</v>
      </c>
      <c r="H3058" s="1" t="s">
        <v>123</v>
      </c>
      <c r="I3058" s="1" t="s">
        <v>124</v>
      </c>
      <c r="J3058" s="1" t="s">
        <v>132</v>
      </c>
      <c r="K3058" s="1" t="s">
        <v>133</v>
      </c>
    </row>
    <row r="3059" spans="1:11" x14ac:dyDescent="0.25">
      <c r="A3059" s="1" t="s">
        <v>185</v>
      </c>
      <c r="B3059" s="1">
        <v>407881.36440000002</v>
      </c>
      <c r="C3059" s="1" t="s">
        <v>140</v>
      </c>
      <c r="D3059" s="1" t="s">
        <v>138</v>
      </c>
      <c r="E3059" s="1" t="s">
        <v>121</v>
      </c>
      <c r="F3059" s="1" t="s">
        <v>87</v>
      </c>
      <c r="G3059" s="1" t="s">
        <v>122</v>
      </c>
      <c r="H3059" s="1" t="s">
        <v>123</v>
      </c>
      <c r="I3059" s="1" t="s">
        <v>124</v>
      </c>
      <c r="J3059" s="1" t="s">
        <v>132</v>
      </c>
      <c r="K3059" s="1" t="s">
        <v>133</v>
      </c>
    </row>
    <row r="3060" spans="1:11" x14ac:dyDescent="0.25">
      <c r="A3060" s="1" t="s">
        <v>185</v>
      </c>
      <c r="B3060" s="1">
        <v>408002.9535</v>
      </c>
      <c r="C3060" s="1" t="s">
        <v>143</v>
      </c>
      <c r="D3060" s="1" t="s">
        <v>138</v>
      </c>
      <c r="E3060" s="1" t="s">
        <v>121</v>
      </c>
      <c r="F3060" s="1" t="s">
        <v>87</v>
      </c>
      <c r="G3060" s="1" t="s">
        <v>122</v>
      </c>
      <c r="H3060" s="1" t="s">
        <v>123</v>
      </c>
      <c r="I3060" s="1" t="s">
        <v>124</v>
      </c>
      <c r="J3060" s="1" t="s">
        <v>132</v>
      </c>
      <c r="K3060" s="1" t="s">
        <v>133</v>
      </c>
    </row>
    <row r="3061" spans="1:11" x14ac:dyDescent="0.25">
      <c r="A3061" s="1" t="s">
        <v>185</v>
      </c>
      <c r="B3061" s="1">
        <v>408503.61450000003</v>
      </c>
      <c r="C3061" s="1" t="s">
        <v>145</v>
      </c>
      <c r="D3061" s="1" t="s">
        <v>138</v>
      </c>
      <c r="E3061" s="1" t="s">
        <v>121</v>
      </c>
      <c r="F3061" s="1" t="s">
        <v>87</v>
      </c>
      <c r="G3061" s="1" t="s">
        <v>122</v>
      </c>
      <c r="H3061" s="1" t="s">
        <v>123</v>
      </c>
      <c r="I3061" s="1" t="s">
        <v>124</v>
      </c>
      <c r="J3061" s="1" t="s">
        <v>132</v>
      </c>
      <c r="K3061" s="1" t="s">
        <v>133</v>
      </c>
    </row>
    <row r="3062" spans="1:11" x14ac:dyDescent="0.25">
      <c r="A3062" s="1" t="s">
        <v>185</v>
      </c>
      <c r="B3062" s="1">
        <v>408725.3358</v>
      </c>
      <c r="C3062" s="1" t="s">
        <v>176</v>
      </c>
      <c r="D3062" s="1" t="s">
        <v>142</v>
      </c>
      <c r="E3062" s="1" t="s">
        <v>121</v>
      </c>
      <c r="F3062" s="1" t="s">
        <v>45</v>
      </c>
      <c r="G3062" s="1" t="s">
        <v>122</v>
      </c>
      <c r="H3062" s="1" t="s">
        <v>123</v>
      </c>
      <c r="I3062" s="1" t="s">
        <v>124</v>
      </c>
      <c r="J3062" s="1" t="s">
        <v>132</v>
      </c>
      <c r="K3062" s="1" t="s">
        <v>133</v>
      </c>
    </row>
    <row r="3063" spans="1:11" x14ac:dyDescent="0.25">
      <c r="A3063" s="1" t="s">
        <v>186</v>
      </c>
      <c r="B3063" s="1">
        <v>409235.55040000001</v>
      </c>
      <c r="C3063" s="1" t="s">
        <v>172</v>
      </c>
      <c r="D3063" s="1" t="s">
        <v>142</v>
      </c>
      <c r="E3063" s="1" t="s">
        <v>121</v>
      </c>
      <c r="F3063" s="1" t="s">
        <v>45</v>
      </c>
      <c r="G3063" s="1" t="s">
        <v>122</v>
      </c>
      <c r="H3063" s="1" t="s">
        <v>123</v>
      </c>
      <c r="I3063" s="1" t="s">
        <v>124</v>
      </c>
      <c r="J3063" s="1" t="s">
        <v>132</v>
      </c>
      <c r="K3063" s="1" t="s">
        <v>133</v>
      </c>
    </row>
    <row r="3064" spans="1:11" x14ac:dyDescent="0.25">
      <c r="A3064" s="1" t="s">
        <v>185</v>
      </c>
      <c r="B3064" s="1">
        <v>409755.26699999999</v>
      </c>
      <c r="C3064" s="1" t="s">
        <v>158</v>
      </c>
      <c r="D3064" s="1" t="s">
        <v>142</v>
      </c>
      <c r="E3064" s="1" t="s">
        <v>121</v>
      </c>
      <c r="F3064" s="1" t="s">
        <v>45</v>
      </c>
      <c r="G3064" s="1" t="s">
        <v>122</v>
      </c>
      <c r="H3064" s="1" t="s">
        <v>123</v>
      </c>
      <c r="I3064" s="1" t="s">
        <v>124</v>
      </c>
      <c r="J3064" s="1" t="s">
        <v>132</v>
      </c>
      <c r="K3064" s="1" t="s">
        <v>133</v>
      </c>
    </row>
    <row r="3065" spans="1:11" x14ac:dyDescent="0.25">
      <c r="A3065" s="1" t="s">
        <v>185</v>
      </c>
      <c r="B3065" s="1">
        <v>409755.26699999999</v>
      </c>
      <c r="C3065" s="1" t="s">
        <v>119</v>
      </c>
      <c r="D3065" s="1" t="s">
        <v>142</v>
      </c>
      <c r="E3065" s="1" t="s">
        <v>121</v>
      </c>
      <c r="F3065" s="1" t="s">
        <v>45</v>
      </c>
      <c r="G3065" s="1" t="s">
        <v>122</v>
      </c>
      <c r="H3065" s="1" t="s">
        <v>123</v>
      </c>
      <c r="I3065" s="1" t="s">
        <v>124</v>
      </c>
      <c r="J3065" s="1" t="s">
        <v>132</v>
      </c>
      <c r="K3065" s="1" t="s">
        <v>133</v>
      </c>
    </row>
    <row r="3066" spans="1:11" x14ac:dyDescent="0.25">
      <c r="A3066" s="1" t="s">
        <v>186</v>
      </c>
      <c r="B3066" s="1">
        <v>410423.82659999997</v>
      </c>
      <c r="C3066" s="1" t="s">
        <v>169</v>
      </c>
      <c r="D3066" s="1" t="s">
        <v>142</v>
      </c>
      <c r="E3066" s="1" t="s">
        <v>121</v>
      </c>
      <c r="F3066" s="1" t="s">
        <v>45</v>
      </c>
      <c r="G3066" s="1" t="s">
        <v>122</v>
      </c>
      <c r="H3066" s="1" t="s">
        <v>123</v>
      </c>
      <c r="I3066" s="1" t="s">
        <v>124</v>
      </c>
      <c r="J3066" s="1" t="s">
        <v>132</v>
      </c>
      <c r="K3066" s="1" t="s">
        <v>133</v>
      </c>
    </row>
    <row r="3067" spans="1:11" x14ac:dyDescent="0.25">
      <c r="A3067" s="1" t="s">
        <v>118</v>
      </c>
      <c r="B3067" s="1">
        <v>411790</v>
      </c>
      <c r="C3067" s="1" t="s">
        <v>139</v>
      </c>
      <c r="D3067" s="1" t="s">
        <v>131</v>
      </c>
      <c r="E3067" s="1" t="s">
        <v>121</v>
      </c>
      <c r="F3067" s="1" t="s">
        <v>52</v>
      </c>
      <c r="G3067" s="1" t="s">
        <v>122</v>
      </c>
      <c r="H3067" s="1" t="s">
        <v>123</v>
      </c>
      <c r="I3067" s="1" t="s">
        <v>124</v>
      </c>
      <c r="J3067" s="1" t="s">
        <v>132</v>
      </c>
      <c r="K3067" s="1" t="s">
        <v>135</v>
      </c>
    </row>
    <row r="3068" spans="1:11" x14ac:dyDescent="0.25">
      <c r="A3068" s="1" t="s">
        <v>186</v>
      </c>
      <c r="B3068" s="1">
        <v>413397.91230000003</v>
      </c>
      <c r="C3068" s="1" t="s">
        <v>154</v>
      </c>
      <c r="D3068" s="1" t="s">
        <v>142</v>
      </c>
      <c r="E3068" s="1" t="s">
        <v>121</v>
      </c>
      <c r="F3068" s="1" t="s">
        <v>45</v>
      </c>
      <c r="G3068" s="1" t="s">
        <v>122</v>
      </c>
      <c r="H3068" s="1" t="s">
        <v>123</v>
      </c>
      <c r="I3068" s="1" t="s">
        <v>124</v>
      </c>
      <c r="J3068" s="1" t="s">
        <v>132</v>
      </c>
      <c r="K3068" s="1" t="s">
        <v>133</v>
      </c>
    </row>
    <row r="3069" spans="1:11" x14ac:dyDescent="0.25">
      <c r="A3069" s="1" t="s">
        <v>183</v>
      </c>
      <c r="B3069" s="1">
        <v>418048.04450000002</v>
      </c>
      <c r="C3069" s="1" t="s">
        <v>130</v>
      </c>
      <c r="D3069" s="1" t="s">
        <v>162</v>
      </c>
      <c r="E3069" s="1" t="s">
        <v>121</v>
      </c>
      <c r="F3069" s="1" t="s">
        <v>47</v>
      </c>
      <c r="G3069" s="1" t="s">
        <v>122</v>
      </c>
      <c r="H3069" s="1" t="s">
        <v>123</v>
      </c>
      <c r="I3069" s="1" t="s">
        <v>124</v>
      </c>
      <c r="J3069" s="1" t="s">
        <v>132</v>
      </c>
      <c r="K3069" s="1" t="s">
        <v>134</v>
      </c>
    </row>
    <row r="3070" spans="1:11" x14ac:dyDescent="0.25">
      <c r="A3070" s="1" t="s">
        <v>183</v>
      </c>
      <c r="B3070" s="1">
        <v>418048.04450000002</v>
      </c>
      <c r="C3070" s="1" t="s">
        <v>155</v>
      </c>
      <c r="D3070" s="1" t="s">
        <v>162</v>
      </c>
      <c r="E3070" s="1" t="s">
        <v>121</v>
      </c>
      <c r="F3070" s="1" t="s">
        <v>47</v>
      </c>
      <c r="G3070" s="1" t="s">
        <v>122</v>
      </c>
      <c r="H3070" s="1" t="s">
        <v>123</v>
      </c>
      <c r="I3070" s="1" t="s">
        <v>124</v>
      </c>
      <c r="J3070" s="1" t="s">
        <v>132</v>
      </c>
      <c r="K3070" s="1" t="s">
        <v>134</v>
      </c>
    </row>
    <row r="3071" spans="1:11" x14ac:dyDescent="0.25">
      <c r="A3071" s="1" t="s">
        <v>193</v>
      </c>
      <c r="B3071" s="1">
        <v>418612.53769999999</v>
      </c>
      <c r="C3071" s="1" t="s">
        <v>145</v>
      </c>
      <c r="D3071" s="1" t="s">
        <v>162</v>
      </c>
      <c r="E3071" s="1" t="s">
        <v>121</v>
      </c>
      <c r="F3071" s="1" t="s">
        <v>47</v>
      </c>
      <c r="G3071" s="1" t="s">
        <v>122</v>
      </c>
      <c r="H3071" s="1" t="s">
        <v>123</v>
      </c>
      <c r="I3071" s="1" t="s">
        <v>124</v>
      </c>
      <c r="J3071" s="1" t="s">
        <v>132</v>
      </c>
      <c r="K3071" s="1" t="s">
        <v>134</v>
      </c>
    </row>
    <row r="3072" spans="1:11" x14ac:dyDescent="0.25">
      <c r="A3072" s="1" t="s">
        <v>185</v>
      </c>
      <c r="B3072" s="1">
        <v>418917.36330000003</v>
      </c>
      <c r="C3072" s="1" t="s">
        <v>157</v>
      </c>
      <c r="D3072" s="1" t="s">
        <v>142</v>
      </c>
      <c r="E3072" s="1" t="s">
        <v>121</v>
      </c>
      <c r="F3072" s="1" t="s">
        <v>45</v>
      </c>
      <c r="G3072" s="1" t="s">
        <v>122</v>
      </c>
      <c r="H3072" s="1" t="s">
        <v>123</v>
      </c>
      <c r="I3072" s="1" t="s">
        <v>124</v>
      </c>
      <c r="J3072" s="1" t="s">
        <v>132</v>
      </c>
      <c r="K3072" s="1" t="s">
        <v>133</v>
      </c>
    </row>
    <row r="3073" spans="1:11" x14ac:dyDescent="0.25">
      <c r="A3073" s="1" t="s">
        <v>183</v>
      </c>
      <c r="B3073" s="1">
        <v>418975.86589999998</v>
      </c>
      <c r="C3073" s="1" t="s">
        <v>165</v>
      </c>
      <c r="D3073" s="1" t="s">
        <v>162</v>
      </c>
      <c r="E3073" s="1" t="s">
        <v>121</v>
      </c>
      <c r="F3073" s="1" t="s">
        <v>47</v>
      </c>
      <c r="G3073" s="1" t="s">
        <v>122</v>
      </c>
      <c r="H3073" s="1" t="s">
        <v>123</v>
      </c>
      <c r="I3073" s="1" t="s">
        <v>124</v>
      </c>
      <c r="J3073" s="1" t="s">
        <v>132</v>
      </c>
      <c r="K3073" s="1" t="s">
        <v>134</v>
      </c>
    </row>
    <row r="3074" spans="1:11" x14ac:dyDescent="0.25">
      <c r="A3074" s="1" t="s">
        <v>188</v>
      </c>
      <c r="B3074" s="1">
        <v>422098.95529999997</v>
      </c>
      <c r="C3074" s="1" t="s">
        <v>147</v>
      </c>
      <c r="D3074" s="1" t="s">
        <v>131</v>
      </c>
      <c r="E3074" s="1" t="s">
        <v>121</v>
      </c>
      <c r="F3074" s="1" t="s">
        <v>52</v>
      </c>
      <c r="G3074" s="1" t="s">
        <v>122</v>
      </c>
      <c r="H3074" s="1" t="s">
        <v>123</v>
      </c>
      <c r="I3074" s="1" t="s">
        <v>124</v>
      </c>
      <c r="J3074" s="1" t="s">
        <v>132</v>
      </c>
      <c r="K3074" s="1" t="s">
        <v>135</v>
      </c>
    </row>
    <row r="3075" spans="1:11" x14ac:dyDescent="0.25">
      <c r="A3075" s="1" t="s">
        <v>186</v>
      </c>
      <c r="B3075" s="1">
        <v>422320.16940000001</v>
      </c>
      <c r="C3075" s="1" t="s">
        <v>180</v>
      </c>
      <c r="D3075" s="1" t="s">
        <v>142</v>
      </c>
      <c r="E3075" s="1" t="s">
        <v>121</v>
      </c>
      <c r="F3075" s="1" t="s">
        <v>45</v>
      </c>
      <c r="G3075" s="1" t="s">
        <v>122</v>
      </c>
      <c r="H3075" s="1" t="s">
        <v>123</v>
      </c>
      <c r="I3075" s="1" t="s">
        <v>124</v>
      </c>
      <c r="J3075" s="1" t="s">
        <v>132</v>
      </c>
      <c r="K3075" s="1" t="s">
        <v>133</v>
      </c>
    </row>
    <row r="3076" spans="1:11" x14ac:dyDescent="0.25">
      <c r="A3076" s="1" t="s">
        <v>186</v>
      </c>
      <c r="B3076" s="1">
        <v>422320.16940000001</v>
      </c>
      <c r="C3076" s="1" t="s">
        <v>136</v>
      </c>
      <c r="D3076" s="1" t="s">
        <v>142</v>
      </c>
      <c r="E3076" s="1" t="s">
        <v>121</v>
      </c>
      <c r="F3076" s="1" t="s">
        <v>45</v>
      </c>
      <c r="G3076" s="1" t="s">
        <v>122</v>
      </c>
      <c r="H3076" s="1" t="s">
        <v>123</v>
      </c>
      <c r="I3076" s="1" t="s">
        <v>124</v>
      </c>
      <c r="J3076" s="1" t="s">
        <v>132</v>
      </c>
      <c r="K3076" s="1" t="s">
        <v>133</v>
      </c>
    </row>
    <row r="3077" spans="1:11" x14ac:dyDescent="0.25">
      <c r="A3077" s="1" t="s">
        <v>186</v>
      </c>
      <c r="B3077" s="1">
        <v>422326.9596</v>
      </c>
      <c r="C3077" s="1" t="s">
        <v>165</v>
      </c>
      <c r="D3077" s="1" t="s">
        <v>142</v>
      </c>
      <c r="E3077" s="1" t="s">
        <v>121</v>
      </c>
      <c r="F3077" s="1" t="s">
        <v>45</v>
      </c>
      <c r="G3077" s="1" t="s">
        <v>122</v>
      </c>
      <c r="H3077" s="1" t="s">
        <v>123</v>
      </c>
      <c r="I3077" s="1" t="s">
        <v>124</v>
      </c>
      <c r="J3077" s="1" t="s">
        <v>132</v>
      </c>
      <c r="K3077" s="1" t="s">
        <v>133</v>
      </c>
    </row>
    <row r="3078" spans="1:11" x14ac:dyDescent="0.25">
      <c r="A3078" s="1" t="s">
        <v>186</v>
      </c>
      <c r="B3078" s="1">
        <v>425844.2573</v>
      </c>
      <c r="C3078" s="1" t="s">
        <v>153</v>
      </c>
      <c r="D3078" s="1" t="s">
        <v>142</v>
      </c>
      <c r="E3078" s="1" t="s">
        <v>121</v>
      </c>
      <c r="F3078" s="1" t="s">
        <v>45</v>
      </c>
      <c r="G3078" s="1" t="s">
        <v>122</v>
      </c>
      <c r="H3078" s="1" t="s">
        <v>123</v>
      </c>
      <c r="I3078" s="1" t="s">
        <v>124</v>
      </c>
      <c r="J3078" s="1" t="s">
        <v>132</v>
      </c>
      <c r="K3078" s="1" t="s">
        <v>133</v>
      </c>
    </row>
    <row r="3079" spans="1:11" x14ac:dyDescent="0.25">
      <c r="A3079" s="1" t="s">
        <v>186</v>
      </c>
      <c r="B3079" s="1">
        <v>427446.73269999999</v>
      </c>
      <c r="C3079" s="1" t="s">
        <v>171</v>
      </c>
      <c r="D3079" s="1" t="s">
        <v>138</v>
      </c>
      <c r="E3079" s="1" t="s">
        <v>121</v>
      </c>
      <c r="F3079" s="1" t="s">
        <v>87</v>
      </c>
      <c r="G3079" s="1" t="s">
        <v>122</v>
      </c>
      <c r="H3079" s="1" t="s">
        <v>123</v>
      </c>
      <c r="I3079" s="1" t="s">
        <v>124</v>
      </c>
      <c r="J3079" s="1" t="s">
        <v>132</v>
      </c>
      <c r="K3079" s="1" t="s">
        <v>133</v>
      </c>
    </row>
    <row r="3080" spans="1:11" x14ac:dyDescent="0.25">
      <c r="A3080" s="1" t="s">
        <v>186</v>
      </c>
      <c r="B3080" s="1">
        <v>427446.73269999999</v>
      </c>
      <c r="C3080" s="1" t="s">
        <v>158</v>
      </c>
      <c r="D3080" s="1" t="s">
        <v>138</v>
      </c>
      <c r="E3080" s="1" t="s">
        <v>121</v>
      </c>
      <c r="F3080" s="1" t="s">
        <v>87</v>
      </c>
      <c r="G3080" s="1" t="s">
        <v>122</v>
      </c>
      <c r="H3080" s="1" t="s">
        <v>123</v>
      </c>
      <c r="I3080" s="1" t="s">
        <v>124</v>
      </c>
      <c r="J3080" s="1" t="s">
        <v>132</v>
      </c>
      <c r="K3080" s="1" t="s">
        <v>133</v>
      </c>
    </row>
    <row r="3081" spans="1:11" x14ac:dyDescent="0.25">
      <c r="A3081" s="1" t="s">
        <v>193</v>
      </c>
      <c r="B3081" s="1">
        <v>427680.76949999999</v>
      </c>
      <c r="C3081" s="1" t="s">
        <v>137</v>
      </c>
      <c r="D3081" s="1" t="s">
        <v>138</v>
      </c>
      <c r="E3081" s="1" t="s">
        <v>121</v>
      </c>
      <c r="F3081" s="1" t="s">
        <v>87</v>
      </c>
      <c r="G3081" s="1" t="s">
        <v>122</v>
      </c>
      <c r="H3081" s="1" t="s">
        <v>123</v>
      </c>
      <c r="I3081" s="1" t="s">
        <v>124</v>
      </c>
      <c r="J3081" s="1" t="s">
        <v>132</v>
      </c>
      <c r="K3081" s="1" t="s">
        <v>135</v>
      </c>
    </row>
    <row r="3082" spans="1:11" x14ac:dyDescent="0.25">
      <c r="A3082" s="1" t="s">
        <v>118</v>
      </c>
      <c r="B3082" s="1">
        <v>427927</v>
      </c>
      <c r="C3082" s="1" t="s">
        <v>145</v>
      </c>
      <c r="D3082" s="1" t="s">
        <v>162</v>
      </c>
      <c r="E3082" s="1" t="s">
        <v>121</v>
      </c>
      <c r="F3082" s="1" t="s">
        <v>47</v>
      </c>
      <c r="G3082" s="1" t="s">
        <v>122</v>
      </c>
      <c r="H3082" s="1" t="s">
        <v>123</v>
      </c>
      <c r="I3082" s="1" t="s">
        <v>124</v>
      </c>
      <c r="J3082" s="1" t="s">
        <v>132</v>
      </c>
      <c r="K3082" s="1" t="s">
        <v>135</v>
      </c>
    </row>
    <row r="3083" spans="1:11" x14ac:dyDescent="0.25">
      <c r="A3083" s="1" t="s">
        <v>185</v>
      </c>
      <c r="B3083" s="1">
        <v>431061.96870000003</v>
      </c>
      <c r="C3083" s="1" t="s">
        <v>172</v>
      </c>
      <c r="D3083" s="1" t="s">
        <v>142</v>
      </c>
      <c r="E3083" s="1" t="s">
        <v>121</v>
      </c>
      <c r="F3083" s="1" t="s">
        <v>45</v>
      </c>
      <c r="G3083" s="1" t="s">
        <v>122</v>
      </c>
      <c r="H3083" s="1" t="s">
        <v>123</v>
      </c>
      <c r="I3083" s="1" t="s">
        <v>124</v>
      </c>
      <c r="J3083" s="1" t="s">
        <v>132</v>
      </c>
      <c r="K3083" s="1" t="s">
        <v>133</v>
      </c>
    </row>
    <row r="3084" spans="1:11" x14ac:dyDescent="0.25">
      <c r="A3084" s="1" t="s">
        <v>183</v>
      </c>
      <c r="B3084" s="1">
        <v>431428.777</v>
      </c>
      <c r="C3084" s="1" t="s">
        <v>119</v>
      </c>
      <c r="D3084" s="1" t="s">
        <v>131</v>
      </c>
      <c r="E3084" s="1" t="s">
        <v>121</v>
      </c>
      <c r="F3084" s="1" t="s">
        <v>52</v>
      </c>
      <c r="G3084" s="1" t="s">
        <v>122</v>
      </c>
      <c r="H3084" s="1" t="s">
        <v>123</v>
      </c>
      <c r="I3084" s="1" t="s">
        <v>124</v>
      </c>
      <c r="J3084" s="1" t="s">
        <v>132</v>
      </c>
      <c r="K3084" s="1" t="s">
        <v>135</v>
      </c>
    </row>
    <row r="3085" spans="1:11" x14ac:dyDescent="0.25">
      <c r="A3085" s="1" t="s">
        <v>185</v>
      </c>
      <c r="B3085" s="1">
        <v>432313.62119999999</v>
      </c>
      <c r="C3085" s="1" t="s">
        <v>169</v>
      </c>
      <c r="D3085" s="1" t="s">
        <v>142</v>
      </c>
      <c r="E3085" s="1" t="s">
        <v>121</v>
      </c>
      <c r="F3085" s="1" t="s">
        <v>45</v>
      </c>
      <c r="G3085" s="1" t="s">
        <v>122</v>
      </c>
      <c r="H3085" s="1" t="s">
        <v>123</v>
      </c>
      <c r="I3085" s="1" t="s">
        <v>124</v>
      </c>
      <c r="J3085" s="1" t="s">
        <v>132</v>
      </c>
      <c r="K3085" s="1" t="s">
        <v>133</v>
      </c>
    </row>
    <row r="3086" spans="1:11" x14ac:dyDescent="0.25">
      <c r="A3086" s="1" t="s">
        <v>181</v>
      </c>
      <c r="B3086" s="1">
        <v>433584.2807</v>
      </c>
      <c r="C3086" s="1" t="s">
        <v>140</v>
      </c>
      <c r="D3086" s="1" t="s">
        <v>131</v>
      </c>
      <c r="E3086" s="1" t="s">
        <v>121</v>
      </c>
      <c r="F3086" s="1" t="s">
        <v>52</v>
      </c>
      <c r="G3086" s="1" t="s">
        <v>122</v>
      </c>
      <c r="H3086" s="1" t="s">
        <v>123</v>
      </c>
      <c r="I3086" s="1" t="s">
        <v>124</v>
      </c>
      <c r="J3086" s="1" t="s">
        <v>132</v>
      </c>
      <c r="K3086" s="1" t="s">
        <v>135</v>
      </c>
    </row>
    <row r="3087" spans="1:11" x14ac:dyDescent="0.25">
      <c r="A3087" s="1" t="s">
        <v>181</v>
      </c>
      <c r="B3087" s="1">
        <v>433584.2807</v>
      </c>
      <c r="C3087" s="1" t="s">
        <v>144</v>
      </c>
      <c r="D3087" s="1" t="s">
        <v>131</v>
      </c>
      <c r="E3087" s="1" t="s">
        <v>121</v>
      </c>
      <c r="F3087" s="1" t="s">
        <v>52</v>
      </c>
      <c r="G3087" s="1" t="s">
        <v>122</v>
      </c>
      <c r="H3087" s="1" t="s">
        <v>123</v>
      </c>
      <c r="I3087" s="1" t="s">
        <v>124</v>
      </c>
      <c r="J3087" s="1" t="s">
        <v>132</v>
      </c>
      <c r="K3087" s="1" t="s">
        <v>135</v>
      </c>
    </row>
    <row r="3088" spans="1:11" x14ac:dyDescent="0.25">
      <c r="A3088" s="1" t="s">
        <v>181</v>
      </c>
      <c r="B3088" s="1">
        <v>433584.2807</v>
      </c>
      <c r="C3088" s="1" t="s">
        <v>145</v>
      </c>
      <c r="D3088" s="1" t="s">
        <v>131</v>
      </c>
      <c r="E3088" s="1" t="s">
        <v>121</v>
      </c>
      <c r="F3088" s="1" t="s">
        <v>52</v>
      </c>
      <c r="G3088" s="1" t="s">
        <v>122</v>
      </c>
      <c r="H3088" s="1" t="s">
        <v>123</v>
      </c>
      <c r="I3088" s="1" t="s">
        <v>124</v>
      </c>
      <c r="J3088" s="1" t="s">
        <v>132</v>
      </c>
      <c r="K3088" s="1" t="s">
        <v>135</v>
      </c>
    </row>
    <row r="3089" spans="1:11" x14ac:dyDescent="0.25">
      <c r="A3089" s="1" t="s">
        <v>181</v>
      </c>
      <c r="B3089" s="1">
        <v>433584.2807</v>
      </c>
      <c r="C3089" s="1" t="s">
        <v>156</v>
      </c>
      <c r="D3089" s="1" t="s">
        <v>131</v>
      </c>
      <c r="E3089" s="1" t="s">
        <v>121</v>
      </c>
      <c r="F3089" s="1" t="s">
        <v>52</v>
      </c>
      <c r="G3089" s="1" t="s">
        <v>122</v>
      </c>
      <c r="H3089" s="1" t="s">
        <v>123</v>
      </c>
      <c r="I3089" s="1" t="s">
        <v>124</v>
      </c>
      <c r="J3089" s="1" t="s">
        <v>132</v>
      </c>
      <c r="K3089" s="1" t="s">
        <v>135</v>
      </c>
    </row>
    <row r="3090" spans="1:11" x14ac:dyDescent="0.25">
      <c r="A3090" s="1" t="s">
        <v>185</v>
      </c>
      <c r="B3090" s="1">
        <v>435446.32860000001</v>
      </c>
      <c r="C3090" s="1" t="s">
        <v>154</v>
      </c>
      <c r="D3090" s="1" t="s">
        <v>142</v>
      </c>
      <c r="E3090" s="1" t="s">
        <v>121</v>
      </c>
      <c r="F3090" s="1" t="s">
        <v>45</v>
      </c>
      <c r="G3090" s="1" t="s">
        <v>122</v>
      </c>
      <c r="H3090" s="1" t="s">
        <v>123</v>
      </c>
      <c r="I3090" s="1" t="s">
        <v>124</v>
      </c>
      <c r="J3090" s="1" t="s">
        <v>132</v>
      </c>
      <c r="K3090" s="1" t="s">
        <v>133</v>
      </c>
    </row>
    <row r="3091" spans="1:11" x14ac:dyDescent="0.25">
      <c r="A3091" s="1" t="s">
        <v>184</v>
      </c>
      <c r="B3091" s="1">
        <v>436193.00170000002</v>
      </c>
      <c r="C3091" s="1" t="s">
        <v>146</v>
      </c>
      <c r="D3091" s="1" t="s">
        <v>162</v>
      </c>
      <c r="E3091" s="1" t="s">
        <v>121</v>
      </c>
      <c r="F3091" s="1" t="s">
        <v>47</v>
      </c>
      <c r="G3091" s="1" t="s">
        <v>122</v>
      </c>
      <c r="H3091" s="1" t="s">
        <v>123</v>
      </c>
      <c r="I3091" s="1" t="s">
        <v>124</v>
      </c>
      <c r="J3091" s="1" t="s">
        <v>132</v>
      </c>
      <c r="K3091" s="1" t="s">
        <v>135</v>
      </c>
    </row>
    <row r="3092" spans="1:11" x14ac:dyDescent="0.25">
      <c r="A3092" s="1" t="s">
        <v>183</v>
      </c>
      <c r="B3092" s="1">
        <v>436328.70620000002</v>
      </c>
      <c r="C3092" s="1" t="s">
        <v>147</v>
      </c>
      <c r="D3092" s="1" t="s">
        <v>131</v>
      </c>
      <c r="E3092" s="1" t="s">
        <v>121</v>
      </c>
      <c r="F3092" s="1" t="s">
        <v>52</v>
      </c>
      <c r="G3092" s="1" t="s">
        <v>122</v>
      </c>
      <c r="H3092" s="1" t="s">
        <v>123</v>
      </c>
      <c r="I3092" s="1" t="s">
        <v>124</v>
      </c>
      <c r="J3092" s="1" t="s">
        <v>132</v>
      </c>
      <c r="K3092" s="1" t="s">
        <v>134</v>
      </c>
    </row>
    <row r="3093" spans="1:11" x14ac:dyDescent="0.25">
      <c r="A3093" s="1" t="s">
        <v>186</v>
      </c>
      <c r="B3093" s="1">
        <v>437564.05619999999</v>
      </c>
      <c r="C3093" s="1" t="s">
        <v>157</v>
      </c>
      <c r="D3093" s="1" t="s">
        <v>138</v>
      </c>
      <c r="E3093" s="1" t="s">
        <v>121</v>
      </c>
      <c r="F3093" s="1" t="s">
        <v>87</v>
      </c>
      <c r="G3093" s="1" t="s">
        <v>122</v>
      </c>
      <c r="H3093" s="1" t="s">
        <v>123</v>
      </c>
      <c r="I3093" s="1" t="s">
        <v>124</v>
      </c>
      <c r="J3093" s="1" t="s">
        <v>132</v>
      </c>
      <c r="K3093" s="1" t="s">
        <v>133</v>
      </c>
    </row>
    <row r="3094" spans="1:11" x14ac:dyDescent="0.25">
      <c r="A3094" s="1" t="s">
        <v>186</v>
      </c>
      <c r="B3094" s="1">
        <v>440164.68359999999</v>
      </c>
      <c r="C3094" s="1" t="s">
        <v>177</v>
      </c>
      <c r="D3094" s="1" t="s">
        <v>142</v>
      </c>
      <c r="E3094" s="1" t="s">
        <v>121</v>
      </c>
      <c r="F3094" s="1" t="s">
        <v>45</v>
      </c>
      <c r="G3094" s="1" t="s">
        <v>122</v>
      </c>
      <c r="H3094" s="1" t="s">
        <v>123</v>
      </c>
      <c r="I3094" s="1" t="s">
        <v>124</v>
      </c>
      <c r="J3094" s="1" t="s">
        <v>132</v>
      </c>
      <c r="K3094" s="1" t="s">
        <v>133</v>
      </c>
    </row>
    <row r="3095" spans="1:11" x14ac:dyDescent="0.25">
      <c r="A3095" s="1" t="s">
        <v>182</v>
      </c>
      <c r="B3095" s="1">
        <v>441146.88819999999</v>
      </c>
      <c r="C3095" s="1" t="s">
        <v>119</v>
      </c>
      <c r="D3095" s="1" t="s">
        <v>131</v>
      </c>
      <c r="E3095" s="1" t="s">
        <v>121</v>
      </c>
      <c r="F3095" s="1" t="s">
        <v>52</v>
      </c>
      <c r="G3095" s="1" t="s">
        <v>122</v>
      </c>
      <c r="H3095" s="1" t="s">
        <v>123</v>
      </c>
      <c r="I3095" s="1" t="s">
        <v>124</v>
      </c>
      <c r="J3095" s="1" t="s">
        <v>132</v>
      </c>
      <c r="K3095" s="1" t="s">
        <v>133</v>
      </c>
    </row>
    <row r="3096" spans="1:11" x14ac:dyDescent="0.25">
      <c r="A3096" s="1" t="s">
        <v>183</v>
      </c>
      <c r="B3096" s="1">
        <v>442369.73330000002</v>
      </c>
      <c r="C3096" s="1" t="s">
        <v>157</v>
      </c>
      <c r="D3096" s="1" t="s">
        <v>131</v>
      </c>
      <c r="E3096" s="1" t="s">
        <v>121</v>
      </c>
      <c r="F3096" s="1" t="s">
        <v>52</v>
      </c>
      <c r="G3096" s="1" t="s">
        <v>122</v>
      </c>
      <c r="H3096" s="1" t="s">
        <v>123</v>
      </c>
      <c r="I3096" s="1" t="s">
        <v>124</v>
      </c>
      <c r="J3096" s="1" t="s">
        <v>132</v>
      </c>
      <c r="K3096" s="1" t="s">
        <v>135</v>
      </c>
    </row>
    <row r="3097" spans="1:11" x14ac:dyDescent="0.25">
      <c r="A3097" s="1" t="s">
        <v>185</v>
      </c>
      <c r="B3097" s="1">
        <v>444844.45079999999</v>
      </c>
      <c r="C3097" s="1" t="s">
        <v>180</v>
      </c>
      <c r="D3097" s="1" t="s">
        <v>142</v>
      </c>
      <c r="E3097" s="1" t="s">
        <v>121</v>
      </c>
      <c r="F3097" s="1" t="s">
        <v>45</v>
      </c>
      <c r="G3097" s="1" t="s">
        <v>122</v>
      </c>
      <c r="H3097" s="1" t="s">
        <v>123</v>
      </c>
      <c r="I3097" s="1" t="s">
        <v>124</v>
      </c>
      <c r="J3097" s="1" t="s">
        <v>132</v>
      </c>
      <c r="K3097" s="1" t="s">
        <v>133</v>
      </c>
    </row>
    <row r="3098" spans="1:11" x14ac:dyDescent="0.25">
      <c r="A3098" s="1" t="s">
        <v>185</v>
      </c>
      <c r="B3098" s="1">
        <v>444844.45079999999</v>
      </c>
      <c r="C3098" s="1" t="s">
        <v>136</v>
      </c>
      <c r="D3098" s="1" t="s">
        <v>142</v>
      </c>
      <c r="E3098" s="1" t="s">
        <v>121</v>
      </c>
      <c r="F3098" s="1" t="s">
        <v>45</v>
      </c>
      <c r="G3098" s="1" t="s">
        <v>122</v>
      </c>
      <c r="H3098" s="1" t="s">
        <v>123</v>
      </c>
      <c r="I3098" s="1" t="s">
        <v>124</v>
      </c>
      <c r="J3098" s="1" t="s">
        <v>132</v>
      </c>
      <c r="K3098" s="1" t="s">
        <v>133</v>
      </c>
    </row>
    <row r="3099" spans="1:11" x14ac:dyDescent="0.25">
      <c r="A3099" s="1" t="s">
        <v>185</v>
      </c>
      <c r="B3099" s="1">
        <v>444851.60310000001</v>
      </c>
      <c r="C3099" s="1" t="s">
        <v>165</v>
      </c>
      <c r="D3099" s="1" t="s">
        <v>142</v>
      </c>
      <c r="E3099" s="1" t="s">
        <v>121</v>
      </c>
      <c r="F3099" s="1" t="s">
        <v>45</v>
      </c>
      <c r="G3099" s="1" t="s">
        <v>122</v>
      </c>
      <c r="H3099" s="1" t="s">
        <v>123</v>
      </c>
      <c r="I3099" s="1" t="s">
        <v>124</v>
      </c>
      <c r="J3099" s="1" t="s">
        <v>132</v>
      </c>
      <c r="K3099" s="1" t="s">
        <v>133</v>
      </c>
    </row>
    <row r="3100" spans="1:11" x14ac:dyDescent="0.25">
      <c r="A3100" s="1" t="s">
        <v>185</v>
      </c>
      <c r="B3100" s="1">
        <v>448556.49449999997</v>
      </c>
      <c r="C3100" s="1" t="s">
        <v>153</v>
      </c>
      <c r="D3100" s="1" t="s">
        <v>142</v>
      </c>
      <c r="E3100" s="1" t="s">
        <v>121</v>
      </c>
      <c r="F3100" s="1" t="s">
        <v>45</v>
      </c>
      <c r="G3100" s="1" t="s">
        <v>122</v>
      </c>
      <c r="H3100" s="1" t="s">
        <v>123</v>
      </c>
      <c r="I3100" s="1" t="s">
        <v>124</v>
      </c>
      <c r="J3100" s="1" t="s">
        <v>132</v>
      </c>
      <c r="K3100" s="1" t="s">
        <v>133</v>
      </c>
    </row>
    <row r="3101" spans="1:11" x14ac:dyDescent="0.25">
      <c r="A3101" s="1" t="s">
        <v>181</v>
      </c>
      <c r="B3101" s="1">
        <v>448638.10889999999</v>
      </c>
      <c r="C3101" s="1" t="s">
        <v>146</v>
      </c>
      <c r="D3101" s="1" t="s">
        <v>162</v>
      </c>
      <c r="E3101" s="1" t="s">
        <v>121</v>
      </c>
      <c r="F3101" s="1" t="s">
        <v>47</v>
      </c>
      <c r="G3101" s="1" t="s">
        <v>122</v>
      </c>
      <c r="H3101" s="1" t="s">
        <v>123</v>
      </c>
      <c r="I3101" s="1" t="s">
        <v>124</v>
      </c>
      <c r="J3101" s="1" t="s">
        <v>132</v>
      </c>
      <c r="K3101" s="1" t="s">
        <v>134</v>
      </c>
    </row>
    <row r="3102" spans="1:11" x14ac:dyDescent="0.25">
      <c r="A3102" s="1" t="s">
        <v>186</v>
      </c>
      <c r="B3102" s="1">
        <v>449324.59600000002</v>
      </c>
      <c r="C3102" s="1" t="s">
        <v>155</v>
      </c>
      <c r="D3102" s="1" t="s">
        <v>138</v>
      </c>
      <c r="E3102" s="1" t="s">
        <v>121</v>
      </c>
      <c r="F3102" s="1" t="s">
        <v>87</v>
      </c>
      <c r="G3102" s="1" t="s">
        <v>122</v>
      </c>
      <c r="H3102" s="1" t="s">
        <v>123</v>
      </c>
      <c r="I3102" s="1" t="s">
        <v>124</v>
      </c>
      <c r="J3102" s="1" t="s">
        <v>132</v>
      </c>
      <c r="K3102" s="1" t="s">
        <v>133</v>
      </c>
    </row>
    <row r="3103" spans="1:11" x14ac:dyDescent="0.25">
      <c r="A3103" s="1" t="s">
        <v>185</v>
      </c>
      <c r="B3103" s="1">
        <v>450244.43729999999</v>
      </c>
      <c r="C3103" s="1" t="s">
        <v>171</v>
      </c>
      <c r="D3103" s="1" t="s">
        <v>138</v>
      </c>
      <c r="E3103" s="1" t="s">
        <v>121</v>
      </c>
      <c r="F3103" s="1" t="s">
        <v>87</v>
      </c>
      <c r="G3103" s="1" t="s">
        <v>122</v>
      </c>
      <c r="H3103" s="1" t="s">
        <v>123</v>
      </c>
      <c r="I3103" s="1" t="s">
        <v>124</v>
      </c>
      <c r="J3103" s="1" t="s">
        <v>132</v>
      </c>
      <c r="K3103" s="1" t="s">
        <v>133</v>
      </c>
    </row>
    <row r="3104" spans="1:11" x14ac:dyDescent="0.25">
      <c r="A3104" s="1" t="s">
        <v>185</v>
      </c>
      <c r="B3104" s="1">
        <v>450244.43729999999</v>
      </c>
      <c r="C3104" s="1" t="s">
        <v>158</v>
      </c>
      <c r="D3104" s="1" t="s">
        <v>138</v>
      </c>
      <c r="E3104" s="1" t="s">
        <v>121</v>
      </c>
      <c r="F3104" s="1" t="s">
        <v>87</v>
      </c>
      <c r="G3104" s="1" t="s">
        <v>122</v>
      </c>
      <c r="H3104" s="1" t="s">
        <v>123</v>
      </c>
      <c r="I3104" s="1" t="s">
        <v>124</v>
      </c>
      <c r="J3104" s="1" t="s">
        <v>132</v>
      </c>
      <c r="K3104" s="1" t="s">
        <v>133</v>
      </c>
    </row>
    <row r="3105" spans="1:11" x14ac:dyDescent="0.25">
      <c r="A3105" s="1" t="s">
        <v>184</v>
      </c>
      <c r="B3105" s="1">
        <v>450503.9583</v>
      </c>
      <c r="C3105" s="1" t="s">
        <v>130</v>
      </c>
      <c r="D3105" s="1" t="s">
        <v>162</v>
      </c>
      <c r="E3105" s="1" t="s">
        <v>121</v>
      </c>
      <c r="F3105" s="1" t="s">
        <v>47</v>
      </c>
      <c r="G3105" s="1" t="s">
        <v>122</v>
      </c>
      <c r="H3105" s="1" t="s">
        <v>123</v>
      </c>
      <c r="I3105" s="1" t="s">
        <v>124</v>
      </c>
      <c r="J3105" s="1" t="s">
        <v>132</v>
      </c>
      <c r="K3105" s="1" t="s">
        <v>135</v>
      </c>
    </row>
    <row r="3106" spans="1:11" x14ac:dyDescent="0.25">
      <c r="A3106" s="1" t="s">
        <v>184</v>
      </c>
      <c r="B3106" s="1">
        <v>450503.9583</v>
      </c>
      <c r="C3106" s="1" t="s">
        <v>155</v>
      </c>
      <c r="D3106" s="1" t="s">
        <v>162</v>
      </c>
      <c r="E3106" s="1" t="s">
        <v>121</v>
      </c>
      <c r="F3106" s="1" t="s">
        <v>47</v>
      </c>
      <c r="G3106" s="1" t="s">
        <v>122</v>
      </c>
      <c r="H3106" s="1" t="s">
        <v>123</v>
      </c>
      <c r="I3106" s="1" t="s">
        <v>124</v>
      </c>
      <c r="J3106" s="1" t="s">
        <v>132</v>
      </c>
      <c r="K3106" s="1" t="s">
        <v>135</v>
      </c>
    </row>
    <row r="3107" spans="1:11" x14ac:dyDescent="0.25">
      <c r="A3107" s="1" t="s">
        <v>186</v>
      </c>
      <c r="B3107" s="1">
        <v>450811.63880000002</v>
      </c>
      <c r="C3107" s="1" t="s">
        <v>146</v>
      </c>
      <c r="D3107" s="1" t="s">
        <v>138</v>
      </c>
      <c r="E3107" s="1" t="s">
        <v>121</v>
      </c>
      <c r="F3107" s="1" t="s">
        <v>87</v>
      </c>
      <c r="G3107" s="1" t="s">
        <v>122</v>
      </c>
      <c r="H3107" s="1" t="s">
        <v>123</v>
      </c>
      <c r="I3107" s="1" t="s">
        <v>124</v>
      </c>
      <c r="J3107" s="1" t="s">
        <v>132</v>
      </c>
      <c r="K3107" s="1" t="s">
        <v>133</v>
      </c>
    </row>
    <row r="3108" spans="1:11" x14ac:dyDescent="0.25">
      <c r="A3108" s="1" t="s">
        <v>184</v>
      </c>
      <c r="B3108" s="1">
        <v>451504.39889999997</v>
      </c>
      <c r="C3108" s="1" t="s">
        <v>165</v>
      </c>
      <c r="D3108" s="1" t="s">
        <v>162</v>
      </c>
      <c r="E3108" s="1" t="s">
        <v>121</v>
      </c>
      <c r="F3108" s="1" t="s">
        <v>47</v>
      </c>
      <c r="G3108" s="1" t="s">
        <v>122</v>
      </c>
      <c r="H3108" s="1" t="s">
        <v>123</v>
      </c>
      <c r="I3108" s="1" t="s">
        <v>124</v>
      </c>
      <c r="J3108" s="1" t="s">
        <v>132</v>
      </c>
      <c r="K3108" s="1" t="s">
        <v>135</v>
      </c>
    </row>
    <row r="3109" spans="1:11" x14ac:dyDescent="0.25">
      <c r="A3109" s="1" t="s">
        <v>182</v>
      </c>
      <c r="B3109" s="1">
        <v>451999.62920000002</v>
      </c>
      <c r="C3109" s="1" t="s">
        <v>157</v>
      </c>
      <c r="D3109" s="1" t="s">
        <v>131</v>
      </c>
      <c r="E3109" s="1" t="s">
        <v>121</v>
      </c>
      <c r="F3109" s="1" t="s">
        <v>52</v>
      </c>
      <c r="G3109" s="1" t="s">
        <v>122</v>
      </c>
      <c r="H3109" s="1" t="s">
        <v>123</v>
      </c>
      <c r="I3109" s="1" t="s">
        <v>124</v>
      </c>
      <c r="J3109" s="1" t="s">
        <v>132</v>
      </c>
      <c r="K3109" s="1" t="s">
        <v>133</v>
      </c>
    </row>
    <row r="3110" spans="1:11" x14ac:dyDescent="0.25">
      <c r="A3110" s="1" t="s">
        <v>187</v>
      </c>
      <c r="B3110" s="1">
        <v>452240.23310000001</v>
      </c>
      <c r="C3110" s="1" t="s">
        <v>146</v>
      </c>
      <c r="D3110" s="1" t="s">
        <v>162</v>
      </c>
      <c r="E3110" s="1" t="s">
        <v>121</v>
      </c>
      <c r="F3110" s="1" t="s">
        <v>47</v>
      </c>
      <c r="G3110" s="1" t="s">
        <v>122</v>
      </c>
      <c r="H3110" s="1" t="s">
        <v>123</v>
      </c>
      <c r="I3110" s="1" t="s">
        <v>124</v>
      </c>
      <c r="J3110" s="1" t="s">
        <v>132</v>
      </c>
      <c r="K3110" s="1" t="s">
        <v>135</v>
      </c>
    </row>
    <row r="3111" spans="1:11" x14ac:dyDescent="0.25">
      <c r="A3111" s="1" t="s">
        <v>183</v>
      </c>
      <c r="B3111" s="1">
        <v>453765.77039999998</v>
      </c>
      <c r="C3111" s="1" t="s">
        <v>155</v>
      </c>
      <c r="D3111" s="1" t="s">
        <v>131</v>
      </c>
      <c r="E3111" s="1" t="s">
        <v>121</v>
      </c>
      <c r="F3111" s="1" t="s">
        <v>52</v>
      </c>
      <c r="G3111" s="1" t="s">
        <v>122</v>
      </c>
      <c r="H3111" s="1" t="s">
        <v>123</v>
      </c>
      <c r="I3111" s="1" t="s">
        <v>124</v>
      </c>
      <c r="J3111" s="1" t="s">
        <v>132</v>
      </c>
      <c r="K3111" s="1" t="s">
        <v>135</v>
      </c>
    </row>
    <row r="3112" spans="1:11" x14ac:dyDescent="0.25">
      <c r="A3112" s="1" t="s">
        <v>183</v>
      </c>
      <c r="B3112" s="1">
        <v>453985.83929999999</v>
      </c>
      <c r="C3112" s="1" t="s">
        <v>146</v>
      </c>
      <c r="D3112" s="1" t="s">
        <v>131</v>
      </c>
      <c r="E3112" s="1" t="s">
        <v>121</v>
      </c>
      <c r="F3112" s="1" t="s">
        <v>52</v>
      </c>
      <c r="G3112" s="1" t="s">
        <v>122</v>
      </c>
      <c r="H3112" s="1" t="s">
        <v>123</v>
      </c>
      <c r="I3112" s="1" t="s">
        <v>124</v>
      </c>
      <c r="J3112" s="1" t="s">
        <v>132</v>
      </c>
      <c r="K3112" s="1" t="s">
        <v>135</v>
      </c>
    </row>
    <row r="3113" spans="1:11" x14ac:dyDescent="0.25">
      <c r="A3113" s="1" t="s">
        <v>186</v>
      </c>
      <c r="B3113" s="1">
        <v>457506.7267</v>
      </c>
      <c r="C3113" s="1" t="s">
        <v>168</v>
      </c>
      <c r="D3113" s="1" t="s">
        <v>142</v>
      </c>
      <c r="E3113" s="1" t="s">
        <v>121</v>
      </c>
      <c r="F3113" s="1" t="s">
        <v>45</v>
      </c>
      <c r="G3113" s="1" t="s">
        <v>122</v>
      </c>
      <c r="H3113" s="1" t="s">
        <v>123</v>
      </c>
      <c r="I3113" s="1" t="s">
        <v>124</v>
      </c>
      <c r="J3113" s="1" t="s">
        <v>132</v>
      </c>
      <c r="K3113" s="1" t="s">
        <v>133</v>
      </c>
    </row>
    <row r="3114" spans="1:11" x14ac:dyDescent="0.25">
      <c r="A3114" s="1" t="s">
        <v>185</v>
      </c>
      <c r="B3114" s="1">
        <v>460901.36430000002</v>
      </c>
      <c r="C3114" s="1" t="s">
        <v>157</v>
      </c>
      <c r="D3114" s="1" t="s">
        <v>138</v>
      </c>
      <c r="E3114" s="1" t="s">
        <v>121</v>
      </c>
      <c r="F3114" s="1" t="s">
        <v>87</v>
      </c>
      <c r="G3114" s="1" t="s">
        <v>122</v>
      </c>
      <c r="H3114" s="1" t="s">
        <v>123</v>
      </c>
      <c r="I3114" s="1" t="s">
        <v>124</v>
      </c>
      <c r="J3114" s="1" t="s">
        <v>132</v>
      </c>
      <c r="K3114" s="1" t="s">
        <v>133</v>
      </c>
    </row>
    <row r="3115" spans="1:11" x14ac:dyDescent="0.25">
      <c r="A3115" s="1" t="s">
        <v>186</v>
      </c>
      <c r="B3115" s="1">
        <v>461580.81670000002</v>
      </c>
      <c r="C3115" s="1" t="s">
        <v>128</v>
      </c>
      <c r="D3115" s="1" t="s">
        <v>142</v>
      </c>
      <c r="E3115" s="1" t="s">
        <v>121</v>
      </c>
      <c r="F3115" s="1" t="s">
        <v>45</v>
      </c>
      <c r="G3115" s="1" t="s">
        <v>122</v>
      </c>
      <c r="H3115" s="1" t="s">
        <v>123</v>
      </c>
      <c r="I3115" s="1" t="s">
        <v>124</v>
      </c>
      <c r="J3115" s="1" t="s">
        <v>132</v>
      </c>
      <c r="K3115" s="1" t="s">
        <v>133</v>
      </c>
    </row>
    <row r="3116" spans="1:11" x14ac:dyDescent="0.25">
      <c r="A3116" s="1" t="s">
        <v>186</v>
      </c>
      <c r="B3116" s="1">
        <v>461635.13789999997</v>
      </c>
      <c r="C3116" s="1" t="s">
        <v>164</v>
      </c>
      <c r="D3116" s="1" t="s">
        <v>138</v>
      </c>
      <c r="E3116" s="1" t="s">
        <v>121</v>
      </c>
      <c r="F3116" s="1" t="s">
        <v>87</v>
      </c>
      <c r="G3116" s="1" t="s">
        <v>122</v>
      </c>
      <c r="H3116" s="1" t="s">
        <v>123</v>
      </c>
      <c r="I3116" s="1" t="s">
        <v>124</v>
      </c>
      <c r="J3116" s="1" t="s">
        <v>132</v>
      </c>
      <c r="K3116" s="1" t="s">
        <v>133</v>
      </c>
    </row>
    <row r="3117" spans="1:11" x14ac:dyDescent="0.25">
      <c r="A3117" s="1" t="s">
        <v>186</v>
      </c>
      <c r="B3117" s="1">
        <v>461635.13789999997</v>
      </c>
      <c r="C3117" s="1" t="s">
        <v>130</v>
      </c>
      <c r="D3117" s="1" t="s">
        <v>138</v>
      </c>
      <c r="E3117" s="1" t="s">
        <v>121</v>
      </c>
      <c r="F3117" s="1" t="s">
        <v>87</v>
      </c>
      <c r="G3117" s="1" t="s">
        <v>122</v>
      </c>
      <c r="H3117" s="1" t="s">
        <v>123</v>
      </c>
      <c r="I3117" s="1" t="s">
        <v>124</v>
      </c>
      <c r="J3117" s="1" t="s">
        <v>132</v>
      </c>
      <c r="K3117" s="1" t="s">
        <v>133</v>
      </c>
    </row>
    <row r="3118" spans="1:11" x14ac:dyDescent="0.25">
      <c r="A3118" s="1" t="s">
        <v>181</v>
      </c>
      <c r="B3118" s="1">
        <v>463357.6752</v>
      </c>
      <c r="C3118" s="1" t="s">
        <v>130</v>
      </c>
      <c r="D3118" s="1" t="s">
        <v>162</v>
      </c>
      <c r="E3118" s="1" t="s">
        <v>121</v>
      </c>
      <c r="F3118" s="1" t="s">
        <v>47</v>
      </c>
      <c r="G3118" s="1" t="s">
        <v>122</v>
      </c>
      <c r="H3118" s="1" t="s">
        <v>123</v>
      </c>
      <c r="I3118" s="1" t="s">
        <v>124</v>
      </c>
      <c r="J3118" s="1" t="s">
        <v>132</v>
      </c>
      <c r="K3118" s="1" t="s">
        <v>134</v>
      </c>
    </row>
    <row r="3119" spans="1:11" x14ac:dyDescent="0.25">
      <c r="A3119" s="1" t="s">
        <v>181</v>
      </c>
      <c r="B3119" s="1">
        <v>463357.6752</v>
      </c>
      <c r="C3119" s="1" t="s">
        <v>155</v>
      </c>
      <c r="D3119" s="1" t="s">
        <v>162</v>
      </c>
      <c r="E3119" s="1" t="s">
        <v>121</v>
      </c>
      <c r="F3119" s="1" t="s">
        <v>47</v>
      </c>
      <c r="G3119" s="1" t="s">
        <v>122</v>
      </c>
      <c r="H3119" s="1" t="s">
        <v>123</v>
      </c>
      <c r="I3119" s="1" t="s">
        <v>124</v>
      </c>
      <c r="J3119" s="1" t="s">
        <v>132</v>
      </c>
      <c r="K3119" s="1" t="s">
        <v>134</v>
      </c>
    </row>
    <row r="3120" spans="1:11" x14ac:dyDescent="0.25">
      <c r="A3120" s="1" t="s">
        <v>185</v>
      </c>
      <c r="B3120" s="1">
        <v>463640.69520000002</v>
      </c>
      <c r="C3120" s="1" t="s">
        <v>177</v>
      </c>
      <c r="D3120" s="1" t="s">
        <v>142</v>
      </c>
      <c r="E3120" s="1" t="s">
        <v>121</v>
      </c>
      <c r="F3120" s="1" t="s">
        <v>45</v>
      </c>
      <c r="G3120" s="1" t="s">
        <v>122</v>
      </c>
      <c r="H3120" s="1" t="s">
        <v>123</v>
      </c>
      <c r="I3120" s="1" t="s">
        <v>124</v>
      </c>
      <c r="J3120" s="1" t="s">
        <v>132</v>
      </c>
      <c r="K3120" s="1" t="s">
        <v>133</v>
      </c>
    </row>
    <row r="3121" spans="1:11" x14ac:dyDescent="0.25">
      <c r="A3121" s="1" t="s">
        <v>182</v>
      </c>
      <c r="B3121" s="1">
        <v>464000.91139999998</v>
      </c>
      <c r="C3121" s="1" t="s">
        <v>155</v>
      </c>
      <c r="D3121" s="1" t="s">
        <v>131</v>
      </c>
      <c r="E3121" s="1" t="s">
        <v>121</v>
      </c>
      <c r="F3121" s="1" t="s">
        <v>52</v>
      </c>
      <c r="G3121" s="1" t="s">
        <v>122</v>
      </c>
      <c r="H3121" s="1" t="s">
        <v>123</v>
      </c>
      <c r="I3121" s="1" t="s">
        <v>124</v>
      </c>
      <c r="J3121" s="1" t="s">
        <v>132</v>
      </c>
      <c r="K3121" s="1" t="s">
        <v>133</v>
      </c>
    </row>
    <row r="3122" spans="1:11" x14ac:dyDescent="0.25">
      <c r="A3122" s="1" t="s">
        <v>182</v>
      </c>
      <c r="B3122" s="1">
        <v>464142.04570000002</v>
      </c>
      <c r="C3122" s="1" t="s">
        <v>146</v>
      </c>
      <c r="D3122" s="1" t="s">
        <v>131</v>
      </c>
      <c r="E3122" s="1" t="s">
        <v>121</v>
      </c>
      <c r="F3122" s="1" t="s">
        <v>52</v>
      </c>
      <c r="G3122" s="1" t="s">
        <v>122</v>
      </c>
      <c r="H3122" s="1" t="s">
        <v>123</v>
      </c>
      <c r="I3122" s="1" t="s">
        <v>124</v>
      </c>
      <c r="J3122" s="1" t="s">
        <v>132</v>
      </c>
      <c r="K3122" s="1" t="s">
        <v>133</v>
      </c>
    </row>
    <row r="3123" spans="1:11" x14ac:dyDescent="0.25">
      <c r="A3123" s="1" t="s">
        <v>181</v>
      </c>
      <c r="B3123" s="1">
        <v>464386.05739999999</v>
      </c>
      <c r="C3123" s="1" t="s">
        <v>165</v>
      </c>
      <c r="D3123" s="1" t="s">
        <v>162</v>
      </c>
      <c r="E3123" s="1" t="s">
        <v>121</v>
      </c>
      <c r="F3123" s="1" t="s">
        <v>47</v>
      </c>
      <c r="G3123" s="1" t="s">
        <v>122</v>
      </c>
      <c r="H3123" s="1" t="s">
        <v>123</v>
      </c>
      <c r="I3123" s="1" t="s">
        <v>124</v>
      </c>
      <c r="J3123" s="1" t="s">
        <v>132</v>
      </c>
      <c r="K3123" s="1" t="s">
        <v>134</v>
      </c>
    </row>
    <row r="3124" spans="1:11" x14ac:dyDescent="0.25">
      <c r="A3124" s="1" t="s">
        <v>186</v>
      </c>
      <c r="B3124" s="1">
        <v>464554.90240000002</v>
      </c>
      <c r="C3124" s="1" t="s">
        <v>136</v>
      </c>
      <c r="D3124" s="1" t="s">
        <v>138</v>
      </c>
      <c r="E3124" s="1" t="s">
        <v>121</v>
      </c>
      <c r="F3124" s="1" t="s">
        <v>87</v>
      </c>
      <c r="G3124" s="1" t="s">
        <v>122</v>
      </c>
      <c r="H3124" s="1" t="s">
        <v>123</v>
      </c>
      <c r="I3124" s="1" t="s">
        <v>124</v>
      </c>
      <c r="J3124" s="1" t="s">
        <v>132</v>
      </c>
      <c r="K3124" s="1" t="s">
        <v>133</v>
      </c>
    </row>
    <row r="3125" spans="1:11" x14ac:dyDescent="0.25">
      <c r="A3125" s="1" t="s">
        <v>186</v>
      </c>
      <c r="B3125" s="1">
        <v>464554.90240000002</v>
      </c>
      <c r="C3125" s="1" t="s">
        <v>165</v>
      </c>
      <c r="D3125" s="1" t="s">
        <v>138</v>
      </c>
      <c r="E3125" s="1" t="s">
        <v>121</v>
      </c>
      <c r="F3125" s="1" t="s">
        <v>87</v>
      </c>
      <c r="G3125" s="1" t="s">
        <v>122</v>
      </c>
      <c r="H3125" s="1" t="s">
        <v>123</v>
      </c>
      <c r="I3125" s="1" t="s">
        <v>124</v>
      </c>
      <c r="J3125" s="1" t="s">
        <v>132</v>
      </c>
      <c r="K3125" s="1" t="s">
        <v>133</v>
      </c>
    </row>
    <row r="3126" spans="1:11" x14ac:dyDescent="0.25">
      <c r="A3126" s="1" t="s">
        <v>183</v>
      </c>
      <c r="B3126" s="1">
        <v>466480.86239999998</v>
      </c>
      <c r="C3126" s="1" t="s">
        <v>130</v>
      </c>
      <c r="D3126" s="1" t="s">
        <v>131</v>
      </c>
      <c r="E3126" s="1" t="s">
        <v>121</v>
      </c>
      <c r="F3126" s="1" t="s">
        <v>52</v>
      </c>
      <c r="G3126" s="1" t="s">
        <v>122</v>
      </c>
      <c r="H3126" s="1" t="s">
        <v>123</v>
      </c>
      <c r="I3126" s="1" t="s">
        <v>124</v>
      </c>
      <c r="J3126" s="1" t="s">
        <v>132</v>
      </c>
      <c r="K3126" s="1" t="s">
        <v>135</v>
      </c>
    </row>
    <row r="3127" spans="1:11" x14ac:dyDescent="0.25">
      <c r="A3127" s="1" t="s">
        <v>183</v>
      </c>
      <c r="B3127" s="1">
        <v>466480.86239999998</v>
      </c>
      <c r="C3127" s="1" t="s">
        <v>164</v>
      </c>
      <c r="D3127" s="1" t="s">
        <v>131</v>
      </c>
      <c r="E3127" s="1" t="s">
        <v>121</v>
      </c>
      <c r="F3127" s="1" t="s">
        <v>52</v>
      </c>
      <c r="G3127" s="1" t="s">
        <v>122</v>
      </c>
      <c r="H3127" s="1" t="s">
        <v>123</v>
      </c>
      <c r="I3127" s="1" t="s">
        <v>124</v>
      </c>
      <c r="J3127" s="1" t="s">
        <v>132</v>
      </c>
      <c r="K3127" s="1" t="s">
        <v>135</v>
      </c>
    </row>
    <row r="3128" spans="1:11" x14ac:dyDescent="0.25">
      <c r="A3128" s="1" t="s">
        <v>187</v>
      </c>
      <c r="B3128" s="1">
        <v>467077.67959999997</v>
      </c>
      <c r="C3128" s="1" t="s">
        <v>130</v>
      </c>
      <c r="D3128" s="1" t="s">
        <v>162</v>
      </c>
      <c r="E3128" s="1" t="s">
        <v>121</v>
      </c>
      <c r="F3128" s="1" t="s">
        <v>47</v>
      </c>
      <c r="G3128" s="1" t="s">
        <v>122</v>
      </c>
      <c r="H3128" s="1" t="s">
        <v>123</v>
      </c>
      <c r="I3128" s="1" t="s">
        <v>124</v>
      </c>
      <c r="J3128" s="1" t="s">
        <v>132</v>
      </c>
      <c r="K3128" s="1" t="s">
        <v>135</v>
      </c>
    </row>
    <row r="3129" spans="1:11" x14ac:dyDescent="0.25">
      <c r="A3129" s="1" t="s">
        <v>187</v>
      </c>
      <c r="B3129" s="1">
        <v>467077.67959999997</v>
      </c>
      <c r="C3129" s="1" t="s">
        <v>155</v>
      </c>
      <c r="D3129" s="1" t="s">
        <v>162</v>
      </c>
      <c r="E3129" s="1" t="s">
        <v>121</v>
      </c>
      <c r="F3129" s="1" t="s">
        <v>47</v>
      </c>
      <c r="G3129" s="1" t="s">
        <v>122</v>
      </c>
      <c r="H3129" s="1" t="s">
        <v>123</v>
      </c>
      <c r="I3129" s="1" t="s">
        <v>124</v>
      </c>
      <c r="J3129" s="1" t="s">
        <v>132</v>
      </c>
      <c r="K3129" s="1" t="s">
        <v>135</v>
      </c>
    </row>
    <row r="3130" spans="1:11" x14ac:dyDescent="0.25">
      <c r="A3130" s="1" t="s">
        <v>187</v>
      </c>
      <c r="B3130" s="1">
        <v>468114.92580000003</v>
      </c>
      <c r="C3130" s="1" t="s">
        <v>165</v>
      </c>
      <c r="D3130" s="1" t="s">
        <v>162</v>
      </c>
      <c r="E3130" s="1" t="s">
        <v>121</v>
      </c>
      <c r="F3130" s="1" t="s">
        <v>47</v>
      </c>
      <c r="G3130" s="1" t="s">
        <v>122</v>
      </c>
      <c r="H3130" s="1" t="s">
        <v>123</v>
      </c>
      <c r="I3130" s="1" t="s">
        <v>124</v>
      </c>
      <c r="J3130" s="1" t="s">
        <v>132</v>
      </c>
      <c r="K3130" s="1" t="s">
        <v>135</v>
      </c>
    </row>
    <row r="3131" spans="1:11" x14ac:dyDescent="0.25">
      <c r="A3131" s="1" t="s">
        <v>186</v>
      </c>
      <c r="B3131" s="1">
        <v>468948.12949999998</v>
      </c>
      <c r="C3131" s="1" t="s">
        <v>161</v>
      </c>
      <c r="D3131" s="1" t="s">
        <v>138</v>
      </c>
      <c r="E3131" s="1" t="s">
        <v>121</v>
      </c>
      <c r="F3131" s="1" t="s">
        <v>87</v>
      </c>
      <c r="G3131" s="1" t="s">
        <v>122</v>
      </c>
      <c r="H3131" s="1" t="s">
        <v>123</v>
      </c>
      <c r="I3131" s="1" t="s">
        <v>124</v>
      </c>
      <c r="J3131" s="1" t="s">
        <v>132</v>
      </c>
      <c r="K3131" s="1" t="s">
        <v>133</v>
      </c>
    </row>
    <row r="3132" spans="1:11" x14ac:dyDescent="0.25">
      <c r="A3132" s="1" t="s">
        <v>182</v>
      </c>
      <c r="B3132" s="1">
        <v>469179.08020000003</v>
      </c>
      <c r="C3132" s="1" t="s">
        <v>147</v>
      </c>
      <c r="D3132" s="1" t="s">
        <v>142</v>
      </c>
      <c r="E3132" s="1" t="s">
        <v>121</v>
      </c>
      <c r="F3132" s="1" t="s">
        <v>45</v>
      </c>
      <c r="G3132" s="1" t="s">
        <v>122</v>
      </c>
      <c r="H3132" s="1" t="s">
        <v>123</v>
      </c>
      <c r="I3132" s="1" t="s">
        <v>124</v>
      </c>
      <c r="J3132" s="1" t="s">
        <v>132</v>
      </c>
      <c r="K3132" s="1" t="s">
        <v>133</v>
      </c>
    </row>
    <row r="3133" spans="1:11" x14ac:dyDescent="0.25">
      <c r="A3133" s="1" t="s">
        <v>183</v>
      </c>
      <c r="B3133" s="1">
        <v>469423.26510000002</v>
      </c>
      <c r="C3133" s="1" t="s">
        <v>136</v>
      </c>
      <c r="D3133" s="1" t="s">
        <v>131</v>
      </c>
      <c r="E3133" s="1" t="s">
        <v>121</v>
      </c>
      <c r="F3133" s="1" t="s">
        <v>52</v>
      </c>
      <c r="G3133" s="1" t="s">
        <v>122</v>
      </c>
      <c r="H3133" s="1" t="s">
        <v>123</v>
      </c>
      <c r="I3133" s="1" t="s">
        <v>124</v>
      </c>
      <c r="J3133" s="1" t="s">
        <v>132</v>
      </c>
      <c r="K3133" s="1" t="s">
        <v>135</v>
      </c>
    </row>
    <row r="3134" spans="1:11" x14ac:dyDescent="0.25">
      <c r="A3134" s="1" t="s">
        <v>183</v>
      </c>
      <c r="B3134" s="1">
        <v>469423.26510000002</v>
      </c>
      <c r="C3134" s="1" t="s">
        <v>165</v>
      </c>
      <c r="D3134" s="1" t="s">
        <v>131</v>
      </c>
      <c r="E3134" s="1" t="s">
        <v>121</v>
      </c>
      <c r="F3134" s="1" t="s">
        <v>52</v>
      </c>
      <c r="G3134" s="1" t="s">
        <v>122</v>
      </c>
      <c r="H3134" s="1" t="s">
        <v>123</v>
      </c>
      <c r="I3134" s="1" t="s">
        <v>124</v>
      </c>
      <c r="J3134" s="1" t="s">
        <v>132</v>
      </c>
      <c r="K3134" s="1" t="s">
        <v>135</v>
      </c>
    </row>
    <row r="3135" spans="1:11" x14ac:dyDescent="0.25">
      <c r="A3135" s="1" t="s">
        <v>193</v>
      </c>
      <c r="B3135" s="1">
        <v>469495.39409999998</v>
      </c>
      <c r="C3135" s="1" t="s">
        <v>140</v>
      </c>
      <c r="D3135" s="1" t="s">
        <v>131</v>
      </c>
      <c r="E3135" s="1" t="s">
        <v>121</v>
      </c>
      <c r="F3135" s="1" t="s">
        <v>52</v>
      </c>
      <c r="G3135" s="1" t="s">
        <v>122</v>
      </c>
      <c r="H3135" s="1" t="s">
        <v>123</v>
      </c>
      <c r="I3135" s="1" t="s">
        <v>124</v>
      </c>
      <c r="J3135" s="1" t="s">
        <v>132</v>
      </c>
      <c r="K3135" s="1" t="s">
        <v>135</v>
      </c>
    </row>
    <row r="3136" spans="1:11" x14ac:dyDescent="0.25">
      <c r="A3136" s="1" t="s">
        <v>193</v>
      </c>
      <c r="B3136" s="1">
        <v>469495.39409999998</v>
      </c>
      <c r="C3136" s="1" t="s">
        <v>144</v>
      </c>
      <c r="D3136" s="1" t="s">
        <v>131</v>
      </c>
      <c r="E3136" s="1" t="s">
        <v>121</v>
      </c>
      <c r="F3136" s="1" t="s">
        <v>52</v>
      </c>
      <c r="G3136" s="1" t="s">
        <v>122</v>
      </c>
      <c r="H3136" s="1" t="s">
        <v>123</v>
      </c>
      <c r="I3136" s="1" t="s">
        <v>124</v>
      </c>
      <c r="J3136" s="1" t="s">
        <v>132</v>
      </c>
      <c r="K3136" s="1" t="s">
        <v>135</v>
      </c>
    </row>
    <row r="3137" spans="1:11" x14ac:dyDescent="0.25">
      <c r="A3137" s="1" t="s">
        <v>193</v>
      </c>
      <c r="B3137" s="1">
        <v>469495.39409999998</v>
      </c>
      <c r="C3137" s="1" t="s">
        <v>145</v>
      </c>
      <c r="D3137" s="1" t="s">
        <v>131</v>
      </c>
      <c r="E3137" s="1" t="s">
        <v>121</v>
      </c>
      <c r="F3137" s="1" t="s">
        <v>52</v>
      </c>
      <c r="G3137" s="1" t="s">
        <v>122</v>
      </c>
      <c r="H3137" s="1" t="s">
        <v>123</v>
      </c>
      <c r="I3137" s="1" t="s">
        <v>124</v>
      </c>
      <c r="J3137" s="1" t="s">
        <v>132</v>
      </c>
      <c r="K3137" s="1" t="s">
        <v>135</v>
      </c>
    </row>
    <row r="3138" spans="1:11" x14ac:dyDescent="0.25">
      <c r="A3138" s="1" t="s">
        <v>193</v>
      </c>
      <c r="B3138" s="1">
        <v>469495.39409999998</v>
      </c>
      <c r="C3138" s="1" t="s">
        <v>156</v>
      </c>
      <c r="D3138" s="1" t="s">
        <v>131</v>
      </c>
      <c r="E3138" s="1" t="s">
        <v>121</v>
      </c>
      <c r="F3138" s="1" t="s">
        <v>52</v>
      </c>
      <c r="G3138" s="1" t="s">
        <v>122</v>
      </c>
      <c r="H3138" s="1" t="s">
        <v>123</v>
      </c>
      <c r="I3138" s="1" t="s">
        <v>124</v>
      </c>
      <c r="J3138" s="1" t="s">
        <v>132</v>
      </c>
      <c r="K3138" s="1" t="s">
        <v>135</v>
      </c>
    </row>
    <row r="3139" spans="1:11" x14ac:dyDescent="0.25">
      <c r="A3139" s="1" t="s">
        <v>184</v>
      </c>
      <c r="B3139" s="1">
        <v>470204.47039999999</v>
      </c>
      <c r="C3139" s="1" t="s">
        <v>147</v>
      </c>
      <c r="D3139" s="1" t="s">
        <v>131</v>
      </c>
      <c r="E3139" s="1" t="s">
        <v>121</v>
      </c>
      <c r="F3139" s="1" t="s">
        <v>52</v>
      </c>
      <c r="G3139" s="1" t="s">
        <v>122</v>
      </c>
      <c r="H3139" s="1" t="s">
        <v>123</v>
      </c>
      <c r="I3139" s="1" t="s">
        <v>124</v>
      </c>
      <c r="J3139" s="1" t="s">
        <v>132</v>
      </c>
      <c r="K3139" s="1" t="s">
        <v>135</v>
      </c>
    </row>
    <row r="3140" spans="1:11" x14ac:dyDescent="0.25">
      <c r="A3140" s="1" t="s">
        <v>186</v>
      </c>
      <c r="B3140" s="1">
        <v>472533.32870000001</v>
      </c>
      <c r="C3140" s="1" t="s">
        <v>141</v>
      </c>
      <c r="D3140" s="1" t="s">
        <v>142</v>
      </c>
      <c r="E3140" s="1" t="s">
        <v>121</v>
      </c>
      <c r="F3140" s="1" t="s">
        <v>45</v>
      </c>
      <c r="G3140" s="1" t="s">
        <v>122</v>
      </c>
      <c r="H3140" s="1" t="s">
        <v>123</v>
      </c>
      <c r="I3140" s="1" t="s">
        <v>124</v>
      </c>
      <c r="J3140" s="1" t="s">
        <v>132</v>
      </c>
      <c r="K3140" s="1" t="s">
        <v>133</v>
      </c>
    </row>
    <row r="3141" spans="1:11" x14ac:dyDescent="0.25">
      <c r="A3141" s="1" t="s">
        <v>185</v>
      </c>
      <c r="B3141" s="1">
        <v>473289.14789999998</v>
      </c>
      <c r="C3141" s="1" t="s">
        <v>155</v>
      </c>
      <c r="D3141" s="1" t="s">
        <v>138</v>
      </c>
      <c r="E3141" s="1" t="s">
        <v>121</v>
      </c>
      <c r="F3141" s="1" t="s">
        <v>87</v>
      </c>
      <c r="G3141" s="1" t="s">
        <v>122</v>
      </c>
      <c r="H3141" s="1" t="s">
        <v>123</v>
      </c>
      <c r="I3141" s="1" t="s">
        <v>124</v>
      </c>
      <c r="J3141" s="1" t="s">
        <v>132</v>
      </c>
      <c r="K3141" s="1" t="s">
        <v>133</v>
      </c>
    </row>
    <row r="3142" spans="1:11" x14ac:dyDescent="0.25">
      <c r="A3142" s="1" t="s">
        <v>183</v>
      </c>
      <c r="B3142" s="1">
        <v>474078.67320000002</v>
      </c>
      <c r="C3142" s="1" t="s">
        <v>161</v>
      </c>
      <c r="D3142" s="1" t="s">
        <v>131</v>
      </c>
      <c r="E3142" s="1" t="s">
        <v>121</v>
      </c>
      <c r="F3142" s="1" t="s">
        <v>52</v>
      </c>
      <c r="G3142" s="1" t="s">
        <v>122</v>
      </c>
      <c r="H3142" s="1" t="s">
        <v>123</v>
      </c>
      <c r="I3142" s="1" t="s">
        <v>124</v>
      </c>
      <c r="J3142" s="1" t="s">
        <v>132</v>
      </c>
      <c r="K3142" s="1" t="s">
        <v>135</v>
      </c>
    </row>
    <row r="3143" spans="1:11" x14ac:dyDescent="0.25">
      <c r="A3143" s="1" t="s">
        <v>185</v>
      </c>
      <c r="B3143" s="1">
        <v>474855.50160000002</v>
      </c>
      <c r="C3143" s="1" t="s">
        <v>146</v>
      </c>
      <c r="D3143" s="1" t="s">
        <v>138</v>
      </c>
      <c r="E3143" s="1" t="s">
        <v>121</v>
      </c>
      <c r="F3143" s="1" t="s">
        <v>87</v>
      </c>
      <c r="G3143" s="1" t="s">
        <v>122</v>
      </c>
      <c r="H3143" s="1" t="s">
        <v>123</v>
      </c>
      <c r="I3143" s="1" t="s">
        <v>124</v>
      </c>
      <c r="J3143" s="1" t="s">
        <v>132</v>
      </c>
      <c r="K3143" s="1" t="s">
        <v>133</v>
      </c>
    </row>
    <row r="3144" spans="1:11" x14ac:dyDescent="0.25">
      <c r="A3144" s="1" t="s">
        <v>182</v>
      </c>
      <c r="B3144" s="1">
        <v>476848.99939999997</v>
      </c>
      <c r="C3144" s="1" t="s">
        <v>130</v>
      </c>
      <c r="D3144" s="1" t="s">
        <v>131</v>
      </c>
      <c r="E3144" s="1" t="s">
        <v>121</v>
      </c>
      <c r="F3144" s="1" t="s">
        <v>52</v>
      </c>
      <c r="G3144" s="1" t="s">
        <v>122</v>
      </c>
      <c r="H3144" s="1" t="s">
        <v>123</v>
      </c>
      <c r="I3144" s="1" t="s">
        <v>124</v>
      </c>
      <c r="J3144" s="1" t="s">
        <v>132</v>
      </c>
      <c r="K3144" s="1" t="s">
        <v>133</v>
      </c>
    </row>
    <row r="3145" spans="1:11" x14ac:dyDescent="0.25">
      <c r="A3145" s="1" t="s">
        <v>182</v>
      </c>
      <c r="B3145" s="1">
        <v>476926.86660000001</v>
      </c>
      <c r="C3145" s="1" t="s">
        <v>164</v>
      </c>
      <c r="D3145" s="1" t="s">
        <v>131</v>
      </c>
      <c r="E3145" s="1" t="s">
        <v>121</v>
      </c>
      <c r="F3145" s="1" t="s">
        <v>52</v>
      </c>
      <c r="G3145" s="1" t="s">
        <v>122</v>
      </c>
      <c r="H3145" s="1" t="s">
        <v>123</v>
      </c>
      <c r="I3145" s="1" t="s">
        <v>124</v>
      </c>
      <c r="J3145" s="1" t="s">
        <v>132</v>
      </c>
      <c r="K3145" s="1" t="s">
        <v>133</v>
      </c>
    </row>
    <row r="3146" spans="1:11" x14ac:dyDescent="0.25">
      <c r="A3146" s="1" t="s">
        <v>181</v>
      </c>
      <c r="B3146" s="1">
        <v>478188.66220000002</v>
      </c>
      <c r="C3146" s="1" t="s">
        <v>119</v>
      </c>
      <c r="D3146" s="1" t="s">
        <v>131</v>
      </c>
      <c r="E3146" s="1" t="s">
        <v>121</v>
      </c>
      <c r="F3146" s="1" t="s">
        <v>52</v>
      </c>
      <c r="G3146" s="1" t="s">
        <v>122</v>
      </c>
      <c r="H3146" s="1" t="s">
        <v>123</v>
      </c>
      <c r="I3146" s="1" t="s">
        <v>124</v>
      </c>
      <c r="J3146" s="1" t="s">
        <v>132</v>
      </c>
      <c r="K3146" s="1" t="s">
        <v>135</v>
      </c>
    </row>
    <row r="3147" spans="1:11" x14ac:dyDescent="0.25">
      <c r="A3147" s="1" t="s">
        <v>182</v>
      </c>
      <c r="B3147" s="1">
        <v>479997.75429999997</v>
      </c>
      <c r="C3147" s="1" t="s">
        <v>136</v>
      </c>
      <c r="D3147" s="1" t="s">
        <v>131</v>
      </c>
      <c r="E3147" s="1" t="s">
        <v>121</v>
      </c>
      <c r="F3147" s="1" t="s">
        <v>52</v>
      </c>
      <c r="G3147" s="1" t="s">
        <v>122</v>
      </c>
      <c r="H3147" s="1" t="s">
        <v>123</v>
      </c>
      <c r="I3147" s="1" t="s">
        <v>124</v>
      </c>
      <c r="J3147" s="1" t="s">
        <v>132</v>
      </c>
      <c r="K3147" s="1" t="s">
        <v>133</v>
      </c>
    </row>
    <row r="3148" spans="1:11" x14ac:dyDescent="0.25">
      <c r="A3148" s="1" t="s">
        <v>182</v>
      </c>
      <c r="B3148" s="1">
        <v>479997.75429999997</v>
      </c>
      <c r="C3148" s="1" t="s">
        <v>165</v>
      </c>
      <c r="D3148" s="1" t="s">
        <v>131</v>
      </c>
      <c r="E3148" s="1" t="s">
        <v>121</v>
      </c>
      <c r="F3148" s="1" t="s">
        <v>52</v>
      </c>
      <c r="G3148" s="1" t="s">
        <v>122</v>
      </c>
      <c r="H3148" s="1" t="s">
        <v>123</v>
      </c>
      <c r="I3148" s="1" t="s">
        <v>124</v>
      </c>
      <c r="J3148" s="1" t="s">
        <v>132</v>
      </c>
      <c r="K3148" s="1" t="s">
        <v>133</v>
      </c>
    </row>
    <row r="3149" spans="1:11" x14ac:dyDescent="0.25">
      <c r="A3149" s="1" t="s">
        <v>185</v>
      </c>
      <c r="B3149" s="1">
        <v>481907.66940000001</v>
      </c>
      <c r="C3149" s="1" t="s">
        <v>168</v>
      </c>
      <c r="D3149" s="1" t="s">
        <v>142</v>
      </c>
      <c r="E3149" s="1" t="s">
        <v>121</v>
      </c>
      <c r="F3149" s="1" t="s">
        <v>45</v>
      </c>
      <c r="G3149" s="1" t="s">
        <v>122</v>
      </c>
      <c r="H3149" s="1" t="s">
        <v>123</v>
      </c>
      <c r="I3149" s="1" t="s">
        <v>124</v>
      </c>
      <c r="J3149" s="1" t="s">
        <v>132</v>
      </c>
      <c r="K3149" s="1" t="s">
        <v>133</v>
      </c>
    </row>
    <row r="3150" spans="1:11" x14ac:dyDescent="0.25">
      <c r="A3150" s="1" t="s">
        <v>181</v>
      </c>
      <c r="B3150" s="1">
        <v>483619.6642</v>
      </c>
      <c r="C3150" s="1" t="s">
        <v>147</v>
      </c>
      <c r="D3150" s="1" t="s">
        <v>131</v>
      </c>
      <c r="E3150" s="1" t="s">
        <v>121</v>
      </c>
      <c r="F3150" s="1" t="s">
        <v>52</v>
      </c>
      <c r="G3150" s="1" t="s">
        <v>122</v>
      </c>
      <c r="H3150" s="1" t="s">
        <v>123</v>
      </c>
      <c r="I3150" s="1" t="s">
        <v>124</v>
      </c>
      <c r="J3150" s="1" t="s">
        <v>132</v>
      </c>
      <c r="K3150" s="1" t="s">
        <v>134</v>
      </c>
    </row>
    <row r="3151" spans="1:11" x14ac:dyDescent="0.25">
      <c r="A3151" s="1" t="s">
        <v>186</v>
      </c>
      <c r="B3151" s="1">
        <v>484178.43589999998</v>
      </c>
      <c r="C3151" s="1" t="s">
        <v>173</v>
      </c>
      <c r="D3151" s="1" t="s">
        <v>138</v>
      </c>
      <c r="E3151" s="1" t="s">
        <v>121</v>
      </c>
      <c r="F3151" s="1" t="s">
        <v>87</v>
      </c>
      <c r="G3151" s="1" t="s">
        <v>122</v>
      </c>
      <c r="H3151" s="1" t="s">
        <v>123</v>
      </c>
      <c r="I3151" s="1" t="s">
        <v>124</v>
      </c>
      <c r="J3151" s="1" t="s">
        <v>132</v>
      </c>
      <c r="K3151" s="1" t="s">
        <v>133</v>
      </c>
    </row>
    <row r="3152" spans="1:11" x14ac:dyDescent="0.25">
      <c r="A3152" s="1" t="s">
        <v>182</v>
      </c>
      <c r="B3152" s="1">
        <v>484402.11780000001</v>
      </c>
      <c r="C3152" s="1" t="s">
        <v>161</v>
      </c>
      <c r="D3152" s="1" t="s">
        <v>131</v>
      </c>
      <c r="E3152" s="1" t="s">
        <v>121</v>
      </c>
      <c r="F3152" s="1" t="s">
        <v>52</v>
      </c>
      <c r="G3152" s="1" t="s">
        <v>122</v>
      </c>
      <c r="H3152" s="1" t="s">
        <v>123</v>
      </c>
      <c r="I3152" s="1" t="s">
        <v>124</v>
      </c>
      <c r="J3152" s="1" t="s">
        <v>132</v>
      </c>
      <c r="K3152" s="1" t="s">
        <v>133</v>
      </c>
    </row>
    <row r="3153" spans="1:11" x14ac:dyDescent="0.25">
      <c r="A3153" s="1" t="s">
        <v>193</v>
      </c>
      <c r="B3153" s="1">
        <v>485796.03820000001</v>
      </c>
      <c r="C3153" s="1" t="s">
        <v>146</v>
      </c>
      <c r="D3153" s="1" t="s">
        <v>162</v>
      </c>
      <c r="E3153" s="1" t="s">
        <v>121</v>
      </c>
      <c r="F3153" s="1" t="s">
        <v>47</v>
      </c>
      <c r="G3153" s="1" t="s">
        <v>122</v>
      </c>
      <c r="H3153" s="1" t="s">
        <v>123</v>
      </c>
      <c r="I3153" s="1" t="s">
        <v>124</v>
      </c>
      <c r="J3153" s="1" t="s">
        <v>132</v>
      </c>
      <c r="K3153" s="1" t="s">
        <v>134</v>
      </c>
    </row>
    <row r="3154" spans="1:11" x14ac:dyDescent="0.25">
      <c r="A3154" s="1" t="s">
        <v>185</v>
      </c>
      <c r="B3154" s="1">
        <v>486199.04940000002</v>
      </c>
      <c r="C3154" s="1" t="s">
        <v>128</v>
      </c>
      <c r="D3154" s="1" t="s">
        <v>142</v>
      </c>
      <c r="E3154" s="1" t="s">
        <v>121</v>
      </c>
      <c r="F3154" s="1" t="s">
        <v>45</v>
      </c>
      <c r="G3154" s="1" t="s">
        <v>122</v>
      </c>
      <c r="H3154" s="1" t="s">
        <v>123</v>
      </c>
      <c r="I3154" s="1" t="s">
        <v>124</v>
      </c>
      <c r="J3154" s="1" t="s">
        <v>132</v>
      </c>
      <c r="K3154" s="1" t="s">
        <v>133</v>
      </c>
    </row>
    <row r="3155" spans="1:11" x14ac:dyDescent="0.25">
      <c r="A3155" s="1" t="s">
        <v>185</v>
      </c>
      <c r="B3155" s="1">
        <v>486256.26779999997</v>
      </c>
      <c r="C3155" s="1" t="s">
        <v>164</v>
      </c>
      <c r="D3155" s="1" t="s">
        <v>138</v>
      </c>
      <c r="E3155" s="1" t="s">
        <v>121</v>
      </c>
      <c r="F3155" s="1" t="s">
        <v>87</v>
      </c>
      <c r="G3155" s="1" t="s">
        <v>122</v>
      </c>
      <c r="H3155" s="1" t="s">
        <v>123</v>
      </c>
      <c r="I3155" s="1" t="s">
        <v>124</v>
      </c>
      <c r="J3155" s="1" t="s">
        <v>132</v>
      </c>
      <c r="K3155" s="1" t="s">
        <v>133</v>
      </c>
    </row>
    <row r="3156" spans="1:11" x14ac:dyDescent="0.25">
      <c r="A3156" s="1" t="s">
        <v>185</v>
      </c>
      <c r="B3156" s="1">
        <v>486256.26779999997</v>
      </c>
      <c r="C3156" s="1" t="s">
        <v>130</v>
      </c>
      <c r="D3156" s="1" t="s">
        <v>138</v>
      </c>
      <c r="E3156" s="1" t="s">
        <v>121</v>
      </c>
      <c r="F3156" s="1" t="s">
        <v>87</v>
      </c>
      <c r="G3156" s="1" t="s">
        <v>122</v>
      </c>
      <c r="H3156" s="1" t="s">
        <v>123</v>
      </c>
      <c r="I3156" s="1" t="s">
        <v>124</v>
      </c>
      <c r="J3156" s="1" t="s">
        <v>132</v>
      </c>
      <c r="K3156" s="1" t="s">
        <v>133</v>
      </c>
    </row>
    <row r="3157" spans="1:11" x14ac:dyDescent="0.25">
      <c r="A3157" s="1" t="s">
        <v>187</v>
      </c>
      <c r="B3157" s="1">
        <v>487502.95970000001</v>
      </c>
      <c r="C3157" s="1" t="s">
        <v>147</v>
      </c>
      <c r="D3157" s="1" t="s">
        <v>131</v>
      </c>
      <c r="E3157" s="1" t="s">
        <v>121</v>
      </c>
      <c r="F3157" s="1" t="s">
        <v>52</v>
      </c>
      <c r="G3157" s="1" t="s">
        <v>122</v>
      </c>
      <c r="H3157" s="1" t="s">
        <v>123</v>
      </c>
      <c r="I3157" s="1" t="s">
        <v>124</v>
      </c>
      <c r="J3157" s="1" t="s">
        <v>132</v>
      </c>
      <c r="K3157" s="1" t="s">
        <v>135</v>
      </c>
    </row>
    <row r="3158" spans="1:11" x14ac:dyDescent="0.25">
      <c r="A3158" s="1" t="s">
        <v>185</v>
      </c>
      <c r="B3158" s="1">
        <v>489331.75679999997</v>
      </c>
      <c r="C3158" s="1" t="s">
        <v>136</v>
      </c>
      <c r="D3158" s="1" t="s">
        <v>138</v>
      </c>
      <c r="E3158" s="1" t="s">
        <v>121</v>
      </c>
      <c r="F3158" s="1" t="s">
        <v>87</v>
      </c>
      <c r="G3158" s="1" t="s">
        <v>122</v>
      </c>
      <c r="H3158" s="1" t="s">
        <v>123</v>
      </c>
      <c r="I3158" s="1" t="s">
        <v>124</v>
      </c>
      <c r="J3158" s="1" t="s">
        <v>132</v>
      </c>
      <c r="K3158" s="1" t="s">
        <v>133</v>
      </c>
    </row>
    <row r="3159" spans="1:11" x14ac:dyDescent="0.25">
      <c r="A3159" s="1" t="s">
        <v>185</v>
      </c>
      <c r="B3159" s="1">
        <v>489331.75679999997</v>
      </c>
      <c r="C3159" s="1" t="s">
        <v>165</v>
      </c>
      <c r="D3159" s="1" t="s">
        <v>138</v>
      </c>
      <c r="E3159" s="1" t="s">
        <v>121</v>
      </c>
      <c r="F3159" s="1" t="s">
        <v>87</v>
      </c>
      <c r="G3159" s="1" t="s">
        <v>122</v>
      </c>
      <c r="H3159" s="1" t="s">
        <v>123</v>
      </c>
      <c r="I3159" s="1" t="s">
        <v>124</v>
      </c>
      <c r="J3159" s="1" t="s">
        <v>132</v>
      </c>
      <c r="K3159" s="1" t="s">
        <v>133</v>
      </c>
    </row>
    <row r="3160" spans="1:11" x14ac:dyDescent="0.25">
      <c r="A3160" s="1" t="s">
        <v>181</v>
      </c>
      <c r="B3160" s="1">
        <v>490315.44079999998</v>
      </c>
      <c r="C3160" s="1" t="s">
        <v>157</v>
      </c>
      <c r="D3160" s="1" t="s">
        <v>131</v>
      </c>
      <c r="E3160" s="1" t="s">
        <v>121</v>
      </c>
      <c r="F3160" s="1" t="s">
        <v>52</v>
      </c>
      <c r="G3160" s="1" t="s">
        <v>122</v>
      </c>
      <c r="H3160" s="1" t="s">
        <v>123</v>
      </c>
      <c r="I3160" s="1" t="s">
        <v>124</v>
      </c>
      <c r="J3160" s="1" t="s">
        <v>132</v>
      </c>
      <c r="K3160" s="1" t="s">
        <v>135</v>
      </c>
    </row>
    <row r="3161" spans="1:11" x14ac:dyDescent="0.25">
      <c r="A3161" s="1" t="s">
        <v>185</v>
      </c>
      <c r="B3161" s="1">
        <v>493959.29489999998</v>
      </c>
      <c r="C3161" s="1" t="s">
        <v>161</v>
      </c>
      <c r="D3161" s="1" t="s">
        <v>138</v>
      </c>
      <c r="E3161" s="1" t="s">
        <v>121</v>
      </c>
      <c r="F3161" s="1" t="s">
        <v>87</v>
      </c>
      <c r="G3161" s="1" t="s">
        <v>122</v>
      </c>
      <c r="H3161" s="1" t="s">
        <v>123</v>
      </c>
      <c r="I3161" s="1" t="s">
        <v>124</v>
      </c>
      <c r="J3161" s="1" t="s">
        <v>132</v>
      </c>
      <c r="K3161" s="1" t="s">
        <v>133</v>
      </c>
    </row>
    <row r="3162" spans="1:11" x14ac:dyDescent="0.25">
      <c r="A3162" s="1" t="s">
        <v>118</v>
      </c>
      <c r="B3162" s="1">
        <v>496605</v>
      </c>
      <c r="C3162" s="1" t="s">
        <v>146</v>
      </c>
      <c r="D3162" s="1" t="s">
        <v>162</v>
      </c>
      <c r="E3162" s="1" t="s">
        <v>121</v>
      </c>
      <c r="F3162" s="1" t="s">
        <v>47</v>
      </c>
      <c r="G3162" s="1" t="s">
        <v>122</v>
      </c>
      <c r="H3162" s="1" t="s">
        <v>123</v>
      </c>
      <c r="I3162" s="1" t="s">
        <v>124</v>
      </c>
      <c r="J3162" s="1" t="s">
        <v>132</v>
      </c>
      <c r="K3162" s="1" t="s">
        <v>135</v>
      </c>
    </row>
    <row r="3163" spans="1:11" x14ac:dyDescent="0.25">
      <c r="A3163" s="1" t="s">
        <v>185</v>
      </c>
      <c r="B3163" s="1">
        <v>497735.70929999999</v>
      </c>
      <c r="C3163" s="1" t="s">
        <v>141</v>
      </c>
      <c r="D3163" s="1" t="s">
        <v>142</v>
      </c>
      <c r="E3163" s="1" t="s">
        <v>121</v>
      </c>
      <c r="F3163" s="1" t="s">
        <v>45</v>
      </c>
      <c r="G3163" s="1" t="s">
        <v>122</v>
      </c>
      <c r="H3163" s="1" t="s">
        <v>123</v>
      </c>
      <c r="I3163" s="1" t="s">
        <v>124</v>
      </c>
      <c r="J3163" s="1" t="s">
        <v>132</v>
      </c>
      <c r="K3163" s="1" t="s">
        <v>133</v>
      </c>
    </row>
    <row r="3164" spans="1:11" x14ac:dyDescent="0.25">
      <c r="A3164" s="1" t="s">
        <v>193</v>
      </c>
      <c r="B3164" s="1">
        <v>501734.73550000001</v>
      </c>
      <c r="C3164" s="1" t="s">
        <v>130</v>
      </c>
      <c r="D3164" s="1" t="s">
        <v>162</v>
      </c>
      <c r="E3164" s="1" t="s">
        <v>121</v>
      </c>
      <c r="F3164" s="1" t="s">
        <v>47</v>
      </c>
      <c r="G3164" s="1" t="s">
        <v>122</v>
      </c>
      <c r="H3164" s="1" t="s">
        <v>123</v>
      </c>
      <c r="I3164" s="1" t="s">
        <v>124</v>
      </c>
      <c r="J3164" s="1" t="s">
        <v>132</v>
      </c>
      <c r="K3164" s="1" t="s">
        <v>134</v>
      </c>
    </row>
    <row r="3165" spans="1:11" x14ac:dyDescent="0.25">
      <c r="A3165" s="1" t="s">
        <v>193</v>
      </c>
      <c r="B3165" s="1">
        <v>501734.73550000001</v>
      </c>
      <c r="C3165" s="1" t="s">
        <v>155</v>
      </c>
      <c r="D3165" s="1" t="s">
        <v>162</v>
      </c>
      <c r="E3165" s="1" t="s">
        <v>121</v>
      </c>
      <c r="F3165" s="1" t="s">
        <v>47</v>
      </c>
      <c r="G3165" s="1" t="s">
        <v>122</v>
      </c>
      <c r="H3165" s="1" t="s">
        <v>123</v>
      </c>
      <c r="I3165" s="1" t="s">
        <v>124</v>
      </c>
      <c r="J3165" s="1" t="s">
        <v>132</v>
      </c>
      <c r="K3165" s="1" t="s">
        <v>134</v>
      </c>
    </row>
    <row r="3166" spans="1:11" x14ac:dyDescent="0.25">
      <c r="A3166" s="1" t="s">
        <v>193</v>
      </c>
      <c r="B3166" s="1">
        <v>502848.29220000003</v>
      </c>
      <c r="C3166" s="1" t="s">
        <v>165</v>
      </c>
      <c r="D3166" s="1" t="s">
        <v>162</v>
      </c>
      <c r="E3166" s="1" t="s">
        <v>121</v>
      </c>
      <c r="F3166" s="1" t="s">
        <v>47</v>
      </c>
      <c r="G3166" s="1" t="s">
        <v>122</v>
      </c>
      <c r="H3166" s="1" t="s">
        <v>123</v>
      </c>
      <c r="I3166" s="1" t="s">
        <v>124</v>
      </c>
      <c r="J3166" s="1" t="s">
        <v>132</v>
      </c>
      <c r="K3166" s="1" t="s">
        <v>134</v>
      </c>
    </row>
    <row r="3167" spans="1:11" x14ac:dyDescent="0.25">
      <c r="A3167" s="1" t="s">
        <v>181</v>
      </c>
      <c r="B3167" s="1">
        <v>502946.62349999999</v>
      </c>
      <c r="C3167" s="1" t="s">
        <v>155</v>
      </c>
      <c r="D3167" s="1" t="s">
        <v>131</v>
      </c>
      <c r="E3167" s="1" t="s">
        <v>121</v>
      </c>
      <c r="F3167" s="1" t="s">
        <v>52</v>
      </c>
      <c r="G3167" s="1" t="s">
        <v>122</v>
      </c>
      <c r="H3167" s="1" t="s">
        <v>123</v>
      </c>
      <c r="I3167" s="1" t="s">
        <v>124</v>
      </c>
      <c r="J3167" s="1" t="s">
        <v>132</v>
      </c>
      <c r="K3167" s="1" t="s">
        <v>135</v>
      </c>
    </row>
    <row r="3168" spans="1:11" x14ac:dyDescent="0.25">
      <c r="A3168" s="1" t="s">
        <v>181</v>
      </c>
      <c r="B3168" s="1">
        <v>503190.54430000001</v>
      </c>
      <c r="C3168" s="1" t="s">
        <v>146</v>
      </c>
      <c r="D3168" s="1" t="s">
        <v>131</v>
      </c>
      <c r="E3168" s="1" t="s">
        <v>121</v>
      </c>
      <c r="F3168" s="1" t="s">
        <v>52</v>
      </c>
      <c r="G3168" s="1" t="s">
        <v>122</v>
      </c>
      <c r="H3168" s="1" t="s">
        <v>123</v>
      </c>
      <c r="I3168" s="1" t="s">
        <v>124</v>
      </c>
      <c r="J3168" s="1" t="s">
        <v>132</v>
      </c>
      <c r="K3168" s="1" t="s">
        <v>135</v>
      </c>
    </row>
    <row r="3169" spans="1:11" x14ac:dyDescent="0.25">
      <c r="A3169" s="1" t="s">
        <v>186</v>
      </c>
      <c r="B3169" s="1">
        <v>503571.10430000001</v>
      </c>
      <c r="C3169" s="1" t="s">
        <v>139</v>
      </c>
      <c r="D3169" s="1" t="s">
        <v>142</v>
      </c>
      <c r="E3169" s="1" t="s">
        <v>121</v>
      </c>
      <c r="F3169" s="1" t="s">
        <v>45</v>
      </c>
      <c r="G3169" s="1" t="s">
        <v>122</v>
      </c>
      <c r="H3169" s="1" t="s">
        <v>123</v>
      </c>
      <c r="I3169" s="1" t="s">
        <v>124</v>
      </c>
      <c r="J3169" s="1" t="s">
        <v>132</v>
      </c>
      <c r="K3169" s="1" t="s">
        <v>133</v>
      </c>
    </row>
    <row r="3170" spans="1:11" x14ac:dyDescent="0.25">
      <c r="A3170" s="1" t="s">
        <v>183</v>
      </c>
      <c r="B3170" s="1">
        <v>505452.076</v>
      </c>
      <c r="C3170" s="1" t="s">
        <v>147</v>
      </c>
      <c r="D3170" s="1" t="s">
        <v>138</v>
      </c>
      <c r="E3170" s="1" t="s">
        <v>121</v>
      </c>
      <c r="F3170" s="1" t="s">
        <v>87</v>
      </c>
      <c r="G3170" s="1" t="s">
        <v>122</v>
      </c>
      <c r="H3170" s="1" t="s">
        <v>123</v>
      </c>
      <c r="I3170" s="1" t="s">
        <v>124</v>
      </c>
      <c r="J3170" s="1" t="s">
        <v>132</v>
      </c>
      <c r="K3170" s="1" t="s">
        <v>135</v>
      </c>
    </row>
    <row r="3171" spans="1:11" x14ac:dyDescent="0.25">
      <c r="A3171" s="1" t="s">
        <v>186</v>
      </c>
      <c r="B3171" s="1">
        <v>508154.45559999999</v>
      </c>
      <c r="C3171" s="1" t="s">
        <v>137</v>
      </c>
      <c r="D3171" s="1" t="s">
        <v>138</v>
      </c>
      <c r="E3171" s="1" t="s">
        <v>121</v>
      </c>
      <c r="F3171" s="1" t="s">
        <v>87</v>
      </c>
      <c r="G3171" s="1" t="s">
        <v>122</v>
      </c>
      <c r="H3171" s="1" t="s">
        <v>123</v>
      </c>
      <c r="I3171" s="1" t="s">
        <v>124</v>
      </c>
      <c r="J3171" s="1" t="s">
        <v>132</v>
      </c>
      <c r="K3171" s="1" t="s">
        <v>133</v>
      </c>
    </row>
    <row r="3172" spans="1:11" x14ac:dyDescent="0.25">
      <c r="A3172" s="1" t="s">
        <v>185</v>
      </c>
      <c r="B3172" s="1">
        <v>510001.90379999997</v>
      </c>
      <c r="C3172" s="1" t="s">
        <v>173</v>
      </c>
      <c r="D3172" s="1" t="s">
        <v>138</v>
      </c>
      <c r="E3172" s="1" t="s">
        <v>121</v>
      </c>
      <c r="F3172" s="1" t="s">
        <v>87</v>
      </c>
      <c r="G3172" s="1" t="s">
        <v>122</v>
      </c>
      <c r="H3172" s="1" t="s">
        <v>123</v>
      </c>
      <c r="I3172" s="1" t="s">
        <v>124</v>
      </c>
      <c r="J3172" s="1" t="s">
        <v>132</v>
      </c>
      <c r="K3172" s="1" t="s">
        <v>133</v>
      </c>
    </row>
    <row r="3173" spans="1:11" x14ac:dyDescent="0.25">
      <c r="A3173" s="1" t="s">
        <v>118</v>
      </c>
      <c r="B3173" s="1">
        <v>512898</v>
      </c>
      <c r="C3173" s="1" t="s">
        <v>130</v>
      </c>
      <c r="D3173" s="1" t="s">
        <v>162</v>
      </c>
      <c r="E3173" s="1" t="s">
        <v>121</v>
      </c>
      <c r="F3173" s="1" t="s">
        <v>47</v>
      </c>
      <c r="G3173" s="1" t="s">
        <v>122</v>
      </c>
      <c r="H3173" s="1" t="s">
        <v>123</v>
      </c>
      <c r="I3173" s="1" t="s">
        <v>124</v>
      </c>
      <c r="J3173" s="1" t="s">
        <v>132</v>
      </c>
      <c r="K3173" s="1" t="s">
        <v>135</v>
      </c>
    </row>
    <row r="3174" spans="1:11" x14ac:dyDescent="0.25">
      <c r="A3174" s="1" t="s">
        <v>118</v>
      </c>
      <c r="B3174" s="1">
        <v>512898</v>
      </c>
      <c r="C3174" s="1" t="s">
        <v>155</v>
      </c>
      <c r="D3174" s="1" t="s">
        <v>162</v>
      </c>
      <c r="E3174" s="1" t="s">
        <v>121</v>
      </c>
      <c r="F3174" s="1" t="s">
        <v>47</v>
      </c>
      <c r="G3174" s="1" t="s">
        <v>122</v>
      </c>
      <c r="H3174" s="1" t="s">
        <v>123</v>
      </c>
      <c r="I3174" s="1" t="s">
        <v>124</v>
      </c>
      <c r="J3174" s="1" t="s">
        <v>132</v>
      </c>
      <c r="K3174" s="1" t="s">
        <v>135</v>
      </c>
    </row>
    <row r="3175" spans="1:11" x14ac:dyDescent="0.25">
      <c r="A3175" s="1" t="s">
        <v>118</v>
      </c>
      <c r="B3175" s="1">
        <v>514037</v>
      </c>
      <c r="C3175" s="1" t="s">
        <v>165</v>
      </c>
      <c r="D3175" s="1" t="s">
        <v>162</v>
      </c>
      <c r="E3175" s="1" t="s">
        <v>121</v>
      </c>
      <c r="F3175" s="1" t="s">
        <v>47</v>
      </c>
      <c r="G3175" s="1" t="s">
        <v>122</v>
      </c>
      <c r="H3175" s="1" t="s">
        <v>123</v>
      </c>
      <c r="I3175" s="1" t="s">
        <v>124</v>
      </c>
      <c r="J3175" s="1" t="s">
        <v>132</v>
      </c>
      <c r="K3175" s="1" t="s">
        <v>135</v>
      </c>
    </row>
    <row r="3176" spans="1:11" x14ac:dyDescent="0.25">
      <c r="A3176" s="1" t="s">
        <v>182</v>
      </c>
      <c r="B3176" s="1">
        <v>515904.26689999999</v>
      </c>
      <c r="C3176" s="1" t="s">
        <v>147</v>
      </c>
      <c r="D3176" s="1" t="s">
        <v>138</v>
      </c>
      <c r="E3176" s="1" t="s">
        <v>121</v>
      </c>
      <c r="F3176" s="1" t="s">
        <v>87</v>
      </c>
      <c r="G3176" s="1" t="s">
        <v>122</v>
      </c>
      <c r="H3176" s="1" t="s">
        <v>123</v>
      </c>
      <c r="I3176" s="1" t="s">
        <v>124</v>
      </c>
      <c r="J3176" s="1" t="s">
        <v>132</v>
      </c>
      <c r="K3176" s="1" t="s">
        <v>133</v>
      </c>
    </row>
    <row r="3177" spans="1:11" x14ac:dyDescent="0.25">
      <c r="A3177" s="1" t="s">
        <v>181</v>
      </c>
      <c r="B3177" s="1">
        <v>517039.82530000003</v>
      </c>
      <c r="C3177" s="1" t="s">
        <v>130</v>
      </c>
      <c r="D3177" s="1" t="s">
        <v>131</v>
      </c>
      <c r="E3177" s="1" t="s">
        <v>121</v>
      </c>
      <c r="F3177" s="1" t="s">
        <v>52</v>
      </c>
      <c r="G3177" s="1" t="s">
        <v>122</v>
      </c>
      <c r="H3177" s="1" t="s">
        <v>123</v>
      </c>
      <c r="I3177" s="1" t="s">
        <v>124</v>
      </c>
      <c r="J3177" s="1" t="s">
        <v>132</v>
      </c>
      <c r="K3177" s="1" t="s">
        <v>135</v>
      </c>
    </row>
    <row r="3178" spans="1:11" x14ac:dyDescent="0.25">
      <c r="A3178" s="1" t="s">
        <v>181</v>
      </c>
      <c r="B3178" s="1">
        <v>517039.82530000003</v>
      </c>
      <c r="C3178" s="1" t="s">
        <v>164</v>
      </c>
      <c r="D3178" s="1" t="s">
        <v>131</v>
      </c>
      <c r="E3178" s="1" t="s">
        <v>121</v>
      </c>
      <c r="F3178" s="1" t="s">
        <v>52</v>
      </c>
      <c r="G3178" s="1" t="s">
        <v>122</v>
      </c>
      <c r="H3178" s="1" t="s">
        <v>123</v>
      </c>
      <c r="I3178" s="1" t="s">
        <v>124</v>
      </c>
      <c r="J3178" s="1" t="s">
        <v>132</v>
      </c>
      <c r="K3178" s="1" t="s">
        <v>135</v>
      </c>
    </row>
    <row r="3179" spans="1:11" x14ac:dyDescent="0.25">
      <c r="A3179" s="1" t="s">
        <v>193</v>
      </c>
      <c r="B3179" s="1">
        <v>517794.08169999998</v>
      </c>
      <c r="C3179" s="1" t="s">
        <v>119</v>
      </c>
      <c r="D3179" s="1" t="s">
        <v>131</v>
      </c>
      <c r="E3179" s="1" t="s">
        <v>121</v>
      </c>
      <c r="F3179" s="1" t="s">
        <v>52</v>
      </c>
      <c r="G3179" s="1" t="s">
        <v>122</v>
      </c>
      <c r="H3179" s="1" t="s">
        <v>123</v>
      </c>
      <c r="I3179" s="1" t="s">
        <v>124</v>
      </c>
      <c r="J3179" s="1" t="s">
        <v>132</v>
      </c>
      <c r="K3179" s="1" t="s">
        <v>135</v>
      </c>
    </row>
    <row r="3180" spans="1:11" x14ac:dyDescent="0.25">
      <c r="A3180" s="1" t="s">
        <v>181</v>
      </c>
      <c r="B3180" s="1">
        <v>520301.13679999998</v>
      </c>
      <c r="C3180" s="1" t="s">
        <v>136</v>
      </c>
      <c r="D3180" s="1" t="s">
        <v>131</v>
      </c>
      <c r="E3180" s="1" t="s">
        <v>121</v>
      </c>
      <c r="F3180" s="1" t="s">
        <v>52</v>
      </c>
      <c r="G3180" s="1" t="s">
        <v>122</v>
      </c>
      <c r="H3180" s="1" t="s">
        <v>123</v>
      </c>
      <c r="I3180" s="1" t="s">
        <v>124</v>
      </c>
      <c r="J3180" s="1" t="s">
        <v>132</v>
      </c>
      <c r="K3180" s="1" t="s">
        <v>135</v>
      </c>
    </row>
    <row r="3181" spans="1:11" x14ac:dyDescent="0.25">
      <c r="A3181" s="1" t="s">
        <v>181</v>
      </c>
      <c r="B3181" s="1">
        <v>520301.13679999998</v>
      </c>
      <c r="C3181" s="1" t="s">
        <v>165</v>
      </c>
      <c r="D3181" s="1" t="s">
        <v>131</v>
      </c>
      <c r="E3181" s="1" t="s">
        <v>121</v>
      </c>
      <c r="F3181" s="1" t="s">
        <v>52</v>
      </c>
      <c r="G3181" s="1" t="s">
        <v>122</v>
      </c>
      <c r="H3181" s="1" t="s">
        <v>123</v>
      </c>
      <c r="I3181" s="1" t="s">
        <v>124</v>
      </c>
      <c r="J3181" s="1" t="s">
        <v>132</v>
      </c>
      <c r="K3181" s="1" t="s">
        <v>135</v>
      </c>
    </row>
    <row r="3182" spans="1:11" x14ac:dyDescent="0.25">
      <c r="A3182" s="1" t="s">
        <v>193</v>
      </c>
      <c r="B3182" s="1">
        <v>523674.90010000003</v>
      </c>
      <c r="C3182" s="1" t="s">
        <v>147</v>
      </c>
      <c r="D3182" s="1" t="s">
        <v>131</v>
      </c>
      <c r="E3182" s="1" t="s">
        <v>121</v>
      </c>
      <c r="F3182" s="1" t="s">
        <v>52</v>
      </c>
      <c r="G3182" s="1" t="s">
        <v>122</v>
      </c>
      <c r="H3182" s="1" t="s">
        <v>123</v>
      </c>
      <c r="I3182" s="1" t="s">
        <v>124</v>
      </c>
      <c r="J3182" s="1" t="s">
        <v>132</v>
      </c>
      <c r="K3182" s="1" t="s">
        <v>134</v>
      </c>
    </row>
    <row r="3183" spans="1:11" x14ac:dyDescent="0.25">
      <c r="A3183" s="1" t="s">
        <v>181</v>
      </c>
      <c r="B3183" s="1">
        <v>525461.11569999997</v>
      </c>
      <c r="C3183" s="1" t="s">
        <v>161</v>
      </c>
      <c r="D3183" s="1" t="s">
        <v>131</v>
      </c>
      <c r="E3183" s="1" t="s">
        <v>121</v>
      </c>
      <c r="F3183" s="1" t="s">
        <v>52</v>
      </c>
      <c r="G3183" s="1" t="s">
        <v>122</v>
      </c>
      <c r="H3183" s="1" t="s">
        <v>123</v>
      </c>
      <c r="I3183" s="1" t="s">
        <v>124</v>
      </c>
      <c r="J3183" s="1" t="s">
        <v>132</v>
      </c>
      <c r="K3183" s="1" t="s">
        <v>135</v>
      </c>
    </row>
    <row r="3184" spans="1:11" x14ac:dyDescent="0.25">
      <c r="A3184" s="1" t="s">
        <v>185</v>
      </c>
      <c r="B3184" s="1">
        <v>530428.8726</v>
      </c>
      <c r="C3184" s="1" t="s">
        <v>139</v>
      </c>
      <c r="D3184" s="1" t="s">
        <v>142</v>
      </c>
      <c r="E3184" s="1" t="s">
        <v>121</v>
      </c>
      <c r="F3184" s="1" t="s">
        <v>45</v>
      </c>
      <c r="G3184" s="1" t="s">
        <v>122</v>
      </c>
      <c r="H3184" s="1" t="s">
        <v>123</v>
      </c>
      <c r="I3184" s="1" t="s">
        <v>124</v>
      </c>
      <c r="J3184" s="1" t="s">
        <v>132</v>
      </c>
      <c r="K3184" s="1" t="s">
        <v>133</v>
      </c>
    </row>
    <row r="3185" spans="1:11" x14ac:dyDescent="0.25">
      <c r="A3185" s="1" t="s">
        <v>182</v>
      </c>
      <c r="B3185" s="1">
        <v>530772.03540000005</v>
      </c>
      <c r="C3185" s="1" t="s">
        <v>144</v>
      </c>
      <c r="D3185" s="1" t="s">
        <v>142</v>
      </c>
      <c r="E3185" s="1" t="s">
        <v>121</v>
      </c>
      <c r="F3185" s="1" t="s">
        <v>45</v>
      </c>
      <c r="G3185" s="1" t="s">
        <v>122</v>
      </c>
      <c r="H3185" s="1" t="s">
        <v>123</v>
      </c>
      <c r="I3185" s="1" t="s">
        <v>124</v>
      </c>
      <c r="J3185" s="1" t="s">
        <v>132</v>
      </c>
      <c r="K3185" s="1" t="s">
        <v>134</v>
      </c>
    </row>
    <row r="3186" spans="1:11" x14ac:dyDescent="0.25">
      <c r="A3186" s="1" t="s">
        <v>193</v>
      </c>
      <c r="B3186" s="1">
        <v>530925.24659999995</v>
      </c>
      <c r="C3186" s="1" t="s">
        <v>157</v>
      </c>
      <c r="D3186" s="1" t="s">
        <v>131</v>
      </c>
      <c r="E3186" s="1" t="s">
        <v>121</v>
      </c>
      <c r="F3186" s="1" t="s">
        <v>52</v>
      </c>
      <c r="G3186" s="1" t="s">
        <v>122</v>
      </c>
      <c r="H3186" s="1" t="s">
        <v>123</v>
      </c>
      <c r="I3186" s="1" t="s">
        <v>124</v>
      </c>
      <c r="J3186" s="1" t="s">
        <v>132</v>
      </c>
      <c r="K3186" s="1" t="s">
        <v>135</v>
      </c>
    </row>
    <row r="3187" spans="1:11" x14ac:dyDescent="0.25">
      <c r="A3187" s="1" t="s">
        <v>185</v>
      </c>
      <c r="B3187" s="1">
        <v>535256.67509999999</v>
      </c>
      <c r="C3187" s="1" t="s">
        <v>137</v>
      </c>
      <c r="D3187" s="1" t="s">
        <v>138</v>
      </c>
      <c r="E3187" s="1" t="s">
        <v>121</v>
      </c>
      <c r="F3187" s="1" t="s">
        <v>87</v>
      </c>
      <c r="G3187" s="1" t="s">
        <v>122</v>
      </c>
      <c r="H3187" s="1" t="s">
        <v>123</v>
      </c>
      <c r="I3187" s="1" t="s">
        <v>124</v>
      </c>
      <c r="J3187" s="1" t="s">
        <v>132</v>
      </c>
      <c r="K3187" s="1" t="s">
        <v>133</v>
      </c>
    </row>
    <row r="3188" spans="1:11" x14ac:dyDescent="0.25">
      <c r="A3188" s="1" t="s">
        <v>118</v>
      </c>
      <c r="B3188" s="1">
        <v>535327</v>
      </c>
      <c r="C3188" s="1" t="s">
        <v>147</v>
      </c>
      <c r="D3188" s="1" t="s">
        <v>131</v>
      </c>
      <c r="E3188" s="1" t="s">
        <v>121</v>
      </c>
      <c r="F3188" s="1" t="s">
        <v>52</v>
      </c>
      <c r="G3188" s="1" t="s">
        <v>122</v>
      </c>
      <c r="H3188" s="1" t="s">
        <v>123</v>
      </c>
      <c r="I3188" s="1" t="s">
        <v>124</v>
      </c>
      <c r="J3188" s="1" t="s">
        <v>132</v>
      </c>
      <c r="K3188" s="1" t="s">
        <v>135</v>
      </c>
    </row>
    <row r="3189" spans="1:11" x14ac:dyDescent="0.25">
      <c r="A3189" s="1" t="s">
        <v>195</v>
      </c>
      <c r="B3189" s="1">
        <v>538164.17949999997</v>
      </c>
      <c r="C3189" s="1" t="s">
        <v>144</v>
      </c>
      <c r="D3189" s="1" t="s">
        <v>142</v>
      </c>
      <c r="E3189" s="1" t="s">
        <v>121</v>
      </c>
      <c r="F3189" s="1" t="s">
        <v>45</v>
      </c>
      <c r="G3189" s="1" t="s">
        <v>122</v>
      </c>
      <c r="H3189" s="1" t="s">
        <v>123</v>
      </c>
      <c r="I3189" s="1" t="s">
        <v>124</v>
      </c>
      <c r="J3189" s="1" t="s">
        <v>132</v>
      </c>
      <c r="K3189" s="1" t="s">
        <v>133</v>
      </c>
    </row>
    <row r="3190" spans="1:11" x14ac:dyDescent="0.25">
      <c r="A3190" s="1" t="s">
        <v>193</v>
      </c>
      <c r="B3190" s="1">
        <v>544602.59230000002</v>
      </c>
      <c r="C3190" s="1" t="s">
        <v>155</v>
      </c>
      <c r="D3190" s="1" t="s">
        <v>131</v>
      </c>
      <c r="E3190" s="1" t="s">
        <v>121</v>
      </c>
      <c r="F3190" s="1" t="s">
        <v>52</v>
      </c>
      <c r="G3190" s="1" t="s">
        <v>122</v>
      </c>
      <c r="H3190" s="1" t="s">
        <v>123</v>
      </c>
      <c r="I3190" s="1" t="s">
        <v>124</v>
      </c>
      <c r="J3190" s="1" t="s">
        <v>132</v>
      </c>
      <c r="K3190" s="1" t="s">
        <v>135</v>
      </c>
    </row>
    <row r="3191" spans="1:11" x14ac:dyDescent="0.25">
      <c r="A3191" s="1" t="s">
        <v>193</v>
      </c>
      <c r="B3191" s="1">
        <v>544866.7156</v>
      </c>
      <c r="C3191" s="1" t="s">
        <v>146</v>
      </c>
      <c r="D3191" s="1" t="s">
        <v>131</v>
      </c>
      <c r="E3191" s="1" t="s">
        <v>121</v>
      </c>
      <c r="F3191" s="1" t="s">
        <v>52</v>
      </c>
      <c r="G3191" s="1" t="s">
        <v>122</v>
      </c>
      <c r="H3191" s="1" t="s">
        <v>123</v>
      </c>
      <c r="I3191" s="1" t="s">
        <v>124</v>
      </c>
      <c r="J3191" s="1" t="s">
        <v>132</v>
      </c>
      <c r="K3191" s="1" t="s">
        <v>135</v>
      </c>
    </row>
    <row r="3192" spans="1:11" x14ac:dyDescent="0.25">
      <c r="A3192" s="1" t="s">
        <v>192</v>
      </c>
      <c r="B3192" s="1">
        <v>552262.04870000004</v>
      </c>
      <c r="C3192" s="1" t="s">
        <v>144</v>
      </c>
      <c r="D3192" s="1" t="s">
        <v>142</v>
      </c>
      <c r="E3192" s="1" t="s">
        <v>121</v>
      </c>
      <c r="F3192" s="1" t="s">
        <v>45</v>
      </c>
      <c r="G3192" s="1" t="s">
        <v>122</v>
      </c>
      <c r="H3192" s="1" t="s">
        <v>123</v>
      </c>
      <c r="I3192" s="1" t="s">
        <v>124</v>
      </c>
      <c r="J3192" s="1" t="s">
        <v>132</v>
      </c>
      <c r="K3192" s="1" t="s">
        <v>133</v>
      </c>
    </row>
    <row r="3193" spans="1:11" x14ac:dyDescent="0.25">
      <c r="A3193" s="1" t="s">
        <v>186</v>
      </c>
      <c r="B3193" s="1">
        <v>558089.21869999997</v>
      </c>
      <c r="C3193" s="1" t="s">
        <v>140</v>
      </c>
      <c r="D3193" s="1" t="s">
        <v>131</v>
      </c>
      <c r="E3193" s="1" t="s">
        <v>121</v>
      </c>
      <c r="F3193" s="1" t="s">
        <v>52</v>
      </c>
      <c r="G3193" s="1" t="s">
        <v>122</v>
      </c>
      <c r="H3193" s="1" t="s">
        <v>123</v>
      </c>
      <c r="I3193" s="1" t="s">
        <v>124</v>
      </c>
      <c r="J3193" s="1" t="s">
        <v>132</v>
      </c>
      <c r="K3193" s="1" t="s">
        <v>133</v>
      </c>
    </row>
    <row r="3194" spans="1:11" x14ac:dyDescent="0.25">
      <c r="A3194" s="1" t="s">
        <v>186</v>
      </c>
      <c r="B3194" s="1">
        <v>558089.21869999997</v>
      </c>
      <c r="C3194" s="1" t="s">
        <v>144</v>
      </c>
      <c r="D3194" s="1" t="s">
        <v>131</v>
      </c>
      <c r="E3194" s="1" t="s">
        <v>121</v>
      </c>
      <c r="F3194" s="1" t="s">
        <v>52</v>
      </c>
      <c r="G3194" s="1" t="s">
        <v>122</v>
      </c>
      <c r="H3194" s="1" t="s">
        <v>123</v>
      </c>
      <c r="I3194" s="1" t="s">
        <v>124</v>
      </c>
      <c r="J3194" s="1" t="s">
        <v>132</v>
      </c>
      <c r="K3194" s="1" t="s">
        <v>133</v>
      </c>
    </row>
    <row r="3195" spans="1:11" x14ac:dyDescent="0.25">
      <c r="A3195" s="1" t="s">
        <v>186</v>
      </c>
      <c r="B3195" s="1">
        <v>558089.21869999997</v>
      </c>
      <c r="C3195" s="1" t="s">
        <v>145</v>
      </c>
      <c r="D3195" s="1" t="s">
        <v>131</v>
      </c>
      <c r="E3195" s="1" t="s">
        <v>121</v>
      </c>
      <c r="F3195" s="1" t="s">
        <v>52</v>
      </c>
      <c r="G3195" s="1" t="s">
        <v>122</v>
      </c>
      <c r="H3195" s="1" t="s">
        <v>123</v>
      </c>
      <c r="I3195" s="1" t="s">
        <v>124</v>
      </c>
      <c r="J3195" s="1" t="s">
        <v>132</v>
      </c>
      <c r="K3195" s="1" t="s">
        <v>133</v>
      </c>
    </row>
    <row r="3196" spans="1:11" x14ac:dyDescent="0.25">
      <c r="A3196" s="1" t="s">
        <v>186</v>
      </c>
      <c r="B3196" s="1">
        <v>558089.21869999997</v>
      </c>
      <c r="C3196" s="1" t="s">
        <v>156</v>
      </c>
      <c r="D3196" s="1" t="s">
        <v>131</v>
      </c>
      <c r="E3196" s="1" t="s">
        <v>121</v>
      </c>
      <c r="F3196" s="1" t="s">
        <v>52</v>
      </c>
      <c r="G3196" s="1" t="s">
        <v>122</v>
      </c>
      <c r="H3196" s="1" t="s">
        <v>123</v>
      </c>
      <c r="I3196" s="1" t="s">
        <v>124</v>
      </c>
      <c r="J3196" s="1" t="s">
        <v>132</v>
      </c>
      <c r="K3196" s="1" t="s">
        <v>133</v>
      </c>
    </row>
    <row r="3197" spans="1:11" x14ac:dyDescent="0.25">
      <c r="A3197" s="1" t="s">
        <v>182</v>
      </c>
      <c r="B3197" s="1">
        <v>558911.29480000003</v>
      </c>
      <c r="C3197" s="1" t="s">
        <v>149</v>
      </c>
      <c r="D3197" s="1" t="s">
        <v>142</v>
      </c>
      <c r="E3197" s="1" t="s">
        <v>121</v>
      </c>
      <c r="F3197" s="1" t="s">
        <v>45</v>
      </c>
      <c r="G3197" s="1" t="s">
        <v>122</v>
      </c>
      <c r="H3197" s="1" t="s">
        <v>123</v>
      </c>
      <c r="I3197" s="1" t="s">
        <v>124</v>
      </c>
      <c r="J3197" s="1" t="s">
        <v>132</v>
      </c>
      <c r="K3197" s="1" t="s">
        <v>134</v>
      </c>
    </row>
    <row r="3198" spans="1:11" x14ac:dyDescent="0.25">
      <c r="A3198" s="1" t="s">
        <v>183</v>
      </c>
      <c r="B3198" s="1">
        <v>559396.12549999997</v>
      </c>
      <c r="C3198" s="1" t="s">
        <v>139</v>
      </c>
      <c r="D3198" s="1" t="s">
        <v>131</v>
      </c>
      <c r="E3198" s="1" t="s">
        <v>121</v>
      </c>
      <c r="F3198" s="1" t="s">
        <v>52</v>
      </c>
      <c r="G3198" s="1" t="s">
        <v>122</v>
      </c>
      <c r="H3198" s="1" t="s">
        <v>123</v>
      </c>
      <c r="I3198" s="1" t="s">
        <v>124</v>
      </c>
      <c r="J3198" s="1" t="s">
        <v>132</v>
      </c>
      <c r="K3198" s="1" t="s">
        <v>135</v>
      </c>
    </row>
    <row r="3199" spans="1:11" x14ac:dyDescent="0.25">
      <c r="A3199" s="1" t="s">
        <v>193</v>
      </c>
      <c r="B3199" s="1">
        <v>559863.04720000003</v>
      </c>
      <c r="C3199" s="1" t="s">
        <v>130</v>
      </c>
      <c r="D3199" s="1" t="s">
        <v>131</v>
      </c>
      <c r="E3199" s="1" t="s">
        <v>121</v>
      </c>
      <c r="F3199" s="1" t="s">
        <v>52</v>
      </c>
      <c r="G3199" s="1" t="s">
        <v>122</v>
      </c>
      <c r="H3199" s="1" t="s">
        <v>123</v>
      </c>
      <c r="I3199" s="1" t="s">
        <v>124</v>
      </c>
      <c r="J3199" s="1" t="s">
        <v>132</v>
      </c>
      <c r="K3199" s="1" t="s">
        <v>135</v>
      </c>
    </row>
    <row r="3200" spans="1:11" x14ac:dyDescent="0.25">
      <c r="A3200" s="1" t="s">
        <v>193</v>
      </c>
      <c r="B3200" s="1">
        <v>559863.04720000003</v>
      </c>
      <c r="C3200" s="1" t="s">
        <v>164</v>
      </c>
      <c r="D3200" s="1" t="s">
        <v>131</v>
      </c>
      <c r="E3200" s="1" t="s">
        <v>121</v>
      </c>
      <c r="F3200" s="1" t="s">
        <v>52</v>
      </c>
      <c r="G3200" s="1" t="s">
        <v>122</v>
      </c>
      <c r="H3200" s="1" t="s">
        <v>123</v>
      </c>
      <c r="I3200" s="1" t="s">
        <v>124</v>
      </c>
      <c r="J3200" s="1" t="s">
        <v>132</v>
      </c>
      <c r="K3200" s="1" t="s">
        <v>135</v>
      </c>
    </row>
    <row r="3201" spans="1:11" x14ac:dyDescent="0.25">
      <c r="A3201" s="1" t="s">
        <v>181</v>
      </c>
      <c r="B3201" s="1">
        <v>560234.88670000003</v>
      </c>
      <c r="C3201" s="1" t="s">
        <v>147</v>
      </c>
      <c r="D3201" s="1" t="s">
        <v>138</v>
      </c>
      <c r="E3201" s="1" t="s">
        <v>121</v>
      </c>
      <c r="F3201" s="1" t="s">
        <v>87</v>
      </c>
      <c r="G3201" s="1" t="s">
        <v>122</v>
      </c>
      <c r="H3201" s="1" t="s">
        <v>123</v>
      </c>
      <c r="I3201" s="1" t="s">
        <v>124</v>
      </c>
      <c r="J3201" s="1" t="s">
        <v>132</v>
      </c>
      <c r="K3201" s="1" t="s">
        <v>135</v>
      </c>
    </row>
    <row r="3202" spans="1:11" x14ac:dyDescent="0.25">
      <c r="A3202" s="1" t="s">
        <v>186</v>
      </c>
      <c r="B3202" s="1">
        <v>563290.47360000003</v>
      </c>
      <c r="C3202" s="1" t="s">
        <v>148</v>
      </c>
      <c r="D3202" s="1" t="s">
        <v>142</v>
      </c>
      <c r="E3202" s="1" t="s">
        <v>121</v>
      </c>
      <c r="F3202" s="1" t="s">
        <v>45</v>
      </c>
      <c r="G3202" s="1" t="s">
        <v>122</v>
      </c>
      <c r="H3202" s="1" t="s">
        <v>123</v>
      </c>
      <c r="I3202" s="1" t="s">
        <v>124</v>
      </c>
      <c r="J3202" s="1" t="s">
        <v>132</v>
      </c>
      <c r="K3202" s="1" t="s">
        <v>133</v>
      </c>
    </row>
    <row r="3203" spans="1:11" x14ac:dyDescent="0.25">
      <c r="A3203" s="1" t="s">
        <v>193</v>
      </c>
      <c r="B3203" s="1">
        <v>563394.473</v>
      </c>
      <c r="C3203" s="1" t="s">
        <v>136</v>
      </c>
      <c r="D3203" s="1" t="s">
        <v>131</v>
      </c>
      <c r="E3203" s="1" t="s">
        <v>121</v>
      </c>
      <c r="F3203" s="1" t="s">
        <v>52</v>
      </c>
      <c r="G3203" s="1" t="s">
        <v>122</v>
      </c>
      <c r="H3203" s="1" t="s">
        <v>123</v>
      </c>
      <c r="I3203" s="1" t="s">
        <v>124</v>
      </c>
      <c r="J3203" s="1" t="s">
        <v>132</v>
      </c>
      <c r="K3203" s="1" t="s">
        <v>135</v>
      </c>
    </row>
    <row r="3204" spans="1:11" x14ac:dyDescent="0.25">
      <c r="A3204" s="1" t="s">
        <v>193</v>
      </c>
      <c r="B3204" s="1">
        <v>563394.473</v>
      </c>
      <c r="C3204" s="1" t="s">
        <v>165</v>
      </c>
      <c r="D3204" s="1" t="s">
        <v>131</v>
      </c>
      <c r="E3204" s="1" t="s">
        <v>121</v>
      </c>
      <c r="F3204" s="1" t="s">
        <v>52</v>
      </c>
      <c r="G3204" s="1" t="s">
        <v>122</v>
      </c>
      <c r="H3204" s="1" t="s">
        <v>123</v>
      </c>
      <c r="I3204" s="1" t="s">
        <v>124</v>
      </c>
      <c r="J3204" s="1" t="s">
        <v>132</v>
      </c>
      <c r="K3204" s="1" t="s">
        <v>135</v>
      </c>
    </row>
    <row r="3205" spans="1:11" x14ac:dyDescent="0.25">
      <c r="A3205" s="1" t="s">
        <v>195</v>
      </c>
      <c r="B3205" s="1">
        <v>564533.28</v>
      </c>
      <c r="C3205" s="1" t="s">
        <v>149</v>
      </c>
      <c r="D3205" s="1" t="s">
        <v>142</v>
      </c>
      <c r="E3205" s="1" t="s">
        <v>121</v>
      </c>
      <c r="F3205" s="1" t="s">
        <v>45</v>
      </c>
      <c r="G3205" s="1" t="s">
        <v>122</v>
      </c>
      <c r="H3205" s="1" t="s">
        <v>123</v>
      </c>
      <c r="I3205" s="1" t="s">
        <v>124</v>
      </c>
      <c r="J3205" s="1" t="s">
        <v>132</v>
      </c>
      <c r="K3205" s="1" t="s">
        <v>133</v>
      </c>
    </row>
    <row r="3206" spans="1:11" x14ac:dyDescent="0.25">
      <c r="A3206" s="1" t="s">
        <v>193</v>
      </c>
      <c r="B3206" s="1">
        <v>568981.82109999994</v>
      </c>
      <c r="C3206" s="1" t="s">
        <v>161</v>
      </c>
      <c r="D3206" s="1" t="s">
        <v>131</v>
      </c>
      <c r="E3206" s="1" t="s">
        <v>121</v>
      </c>
      <c r="F3206" s="1" t="s">
        <v>52</v>
      </c>
      <c r="G3206" s="1" t="s">
        <v>122</v>
      </c>
      <c r="H3206" s="1" t="s">
        <v>123</v>
      </c>
      <c r="I3206" s="1" t="s">
        <v>124</v>
      </c>
      <c r="J3206" s="1" t="s">
        <v>132</v>
      </c>
      <c r="K3206" s="1" t="s">
        <v>135</v>
      </c>
    </row>
    <row r="3207" spans="1:11" x14ac:dyDescent="0.25">
      <c r="A3207" s="1" t="s">
        <v>182</v>
      </c>
      <c r="B3207" s="1">
        <v>571997.85109999997</v>
      </c>
      <c r="C3207" s="1" t="s">
        <v>139</v>
      </c>
      <c r="D3207" s="1" t="s">
        <v>131</v>
      </c>
      <c r="E3207" s="1" t="s">
        <v>121</v>
      </c>
      <c r="F3207" s="1" t="s">
        <v>52</v>
      </c>
      <c r="G3207" s="1" t="s">
        <v>122</v>
      </c>
      <c r="H3207" s="1" t="s">
        <v>123</v>
      </c>
      <c r="I3207" s="1" t="s">
        <v>124</v>
      </c>
      <c r="J3207" s="1" t="s">
        <v>132</v>
      </c>
      <c r="K3207" s="1" t="s">
        <v>133</v>
      </c>
    </row>
    <row r="3208" spans="1:11" x14ac:dyDescent="0.25">
      <c r="A3208" s="1" t="s">
        <v>182</v>
      </c>
      <c r="B3208" s="1">
        <v>574338.73380000005</v>
      </c>
      <c r="C3208" s="1" t="s">
        <v>155</v>
      </c>
      <c r="D3208" s="1" t="s">
        <v>142</v>
      </c>
      <c r="E3208" s="1" t="s">
        <v>121</v>
      </c>
      <c r="F3208" s="1" t="s">
        <v>45</v>
      </c>
      <c r="G3208" s="1" t="s">
        <v>122</v>
      </c>
      <c r="H3208" s="1" t="s">
        <v>123</v>
      </c>
      <c r="I3208" s="1" t="s">
        <v>124</v>
      </c>
      <c r="J3208" s="1" t="s">
        <v>132</v>
      </c>
      <c r="K3208" s="1" t="s">
        <v>134</v>
      </c>
    </row>
    <row r="3209" spans="1:11" x14ac:dyDescent="0.25">
      <c r="A3209" s="1" t="s">
        <v>182</v>
      </c>
      <c r="B3209" s="1">
        <v>575964.21160000004</v>
      </c>
      <c r="C3209" s="1" t="s">
        <v>145</v>
      </c>
      <c r="D3209" s="1" t="s">
        <v>162</v>
      </c>
      <c r="E3209" s="1" t="s">
        <v>121</v>
      </c>
      <c r="F3209" s="1" t="s">
        <v>47</v>
      </c>
      <c r="G3209" s="1" t="s">
        <v>122</v>
      </c>
      <c r="H3209" s="1" t="s">
        <v>123</v>
      </c>
      <c r="I3209" s="1" t="s">
        <v>124</v>
      </c>
      <c r="J3209" s="1" t="s">
        <v>132</v>
      </c>
      <c r="K3209" s="1" t="s">
        <v>133</v>
      </c>
    </row>
    <row r="3210" spans="1:11" x14ac:dyDescent="0.25">
      <c r="A3210" s="1" t="s">
        <v>192</v>
      </c>
      <c r="B3210" s="1">
        <v>579321.92000000004</v>
      </c>
      <c r="C3210" s="1" t="s">
        <v>149</v>
      </c>
      <c r="D3210" s="1" t="s">
        <v>142</v>
      </c>
      <c r="E3210" s="1" t="s">
        <v>121</v>
      </c>
      <c r="F3210" s="1" t="s">
        <v>45</v>
      </c>
      <c r="G3210" s="1" t="s">
        <v>122</v>
      </c>
      <c r="H3210" s="1" t="s">
        <v>123</v>
      </c>
      <c r="I3210" s="1" t="s">
        <v>124</v>
      </c>
      <c r="J3210" s="1" t="s">
        <v>132</v>
      </c>
      <c r="K3210" s="1" t="s">
        <v>133</v>
      </c>
    </row>
    <row r="3211" spans="1:11" x14ac:dyDescent="0.25">
      <c r="A3211" s="1" t="s">
        <v>195</v>
      </c>
      <c r="B3211" s="1">
        <v>581168.33230000001</v>
      </c>
      <c r="C3211" s="1" t="s">
        <v>155</v>
      </c>
      <c r="D3211" s="1" t="s">
        <v>142</v>
      </c>
      <c r="E3211" s="1" t="s">
        <v>121</v>
      </c>
      <c r="F3211" s="1" t="s">
        <v>45</v>
      </c>
      <c r="G3211" s="1" t="s">
        <v>122</v>
      </c>
      <c r="H3211" s="1" t="s">
        <v>123</v>
      </c>
      <c r="I3211" s="1" t="s">
        <v>124</v>
      </c>
      <c r="J3211" s="1" t="s">
        <v>132</v>
      </c>
      <c r="K3211" s="1" t="s">
        <v>133</v>
      </c>
    </row>
    <row r="3212" spans="1:11" x14ac:dyDescent="0.25">
      <c r="A3212" s="1" t="s">
        <v>183</v>
      </c>
      <c r="B3212" s="1">
        <v>581317.43310000002</v>
      </c>
      <c r="C3212" s="1" t="s">
        <v>145</v>
      </c>
      <c r="D3212" s="1" t="s">
        <v>162</v>
      </c>
      <c r="E3212" s="1" t="s">
        <v>121</v>
      </c>
      <c r="F3212" s="1" t="s">
        <v>47</v>
      </c>
      <c r="G3212" s="1" t="s">
        <v>122</v>
      </c>
      <c r="H3212" s="1" t="s">
        <v>123</v>
      </c>
      <c r="I3212" s="1" t="s">
        <v>124</v>
      </c>
      <c r="J3212" s="1" t="s">
        <v>132</v>
      </c>
      <c r="K3212" s="1" t="s">
        <v>135</v>
      </c>
    </row>
    <row r="3213" spans="1:11" x14ac:dyDescent="0.25">
      <c r="A3213" s="1" t="s">
        <v>182</v>
      </c>
      <c r="B3213" s="1">
        <v>583848.26560000004</v>
      </c>
      <c r="C3213" s="1" t="s">
        <v>143</v>
      </c>
      <c r="D3213" s="1" t="s">
        <v>138</v>
      </c>
      <c r="E3213" s="1" t="s">
        <v>121</v>
      </c>
      <c r="F3213" s="1" t="s">
        <v>87</v>
      </c>
      <c r="G3213" s="1" t="s">
        <v>122</v>
      </c>
      <c r="H3213" s="1" t="s">
        <v>123</v>
      </c>
      <c r="I3213" s="1" t="s">
        <v>124</v>
      </c>
      <c r="J3213" s="1" t="s">
        <v>132</v>
      </c>
      <c r="K3213" s="1" t="s">
        <v>134</v>
      </c>
    </row>
    <row r="3214" spans="1:11" x14ac:dyDescent="0.25">
      <c r="A3214" s="1" t="s">
        <v>182</v>
      </c>
      <c r="B3214" s="1">
        <v>584490.67000000004</v>
      </c>
      <c r="C3214" s="1" t="s">
        <v>156</v>
      </c>
      <c r="D3214" s="1" t="s">
        <v>138</v>
      </c>
      <c r="E3214" s="1" t="s">
        <v>121</v>
      </c>
      <c r="F3214" s="1" t="s">
        <v>87</v>
      </c>
      <c r="G3214" s="1" t="s">
        <v>122</v>
      </c>
      <c r="H3214" s="1" t="s">
        <v>123</v>
      </c>
      <c r="I3214" s="1" t="s">
        <v>124</v>
      </c>
      <c r="J3214" s="1" t="s">
        <v>132</v>
      </c>
      <c r="K3214" s="1" t="s">
        <v>134</v>
      </c>
    </row>
    <row r="3215" spans="1:11" x14ac:dyDescent="0.25">
      <c r="A3215" s="1" t="s">
        <v>182</v>
      </c>
      <c r="B3215" s="1">
        <v>584490.67000000004</v>
      </c>
      <c r="C3215" s="1" t="s">
        <v>144</v>
      </c>
      <c r="D3215" s="1" t="s">
        <v>138</v>
      </c>
      <c r="E3215" s="1" t="s">
        <v>121</v>
      </c>
      <c r="F3215" s="1" t="s">
        <v>87</v>
      </c>
      <c r="G3215" s="1" t="s">
        <v>122</v>
      </c>
      <c r="H3215" s="1" t="s">
        <v>123</v>
      </c>
      <c r="I3215" s="1" t="s">
        <v>124</v>
      </c>
      <c r="J3215" s="1" t="s">
        <v>132</v>
      </c>
      <c r="K3215" s="1" t="s">
        <v>134</v>
      </c>
    </row>
    <row r="3216" spans="1:11" x14ac:dyDescent="0.25">
      <c r="A3216" s="1" t="s">
        <v>182</v>
      </c>
      <c r="B3216" s="1">
        <v>584490.67000000004</v>
      </c>
      <c r="C3216" s="1" t="s">
        <v>140</v>
      </c>
      <c r="D3216" s="1" t="s">
        <v>138</v>
      </c>
      <c r="E3216" s="1" t="s">
        <v>121</v>
      </c>
      <c r="F3216" s="1" t="s">
        <v>87</v>
      </c>
      <c r="G3216" s="1" t="s">
        <v>122</v>
      </c>
      <c r="H3216" s="1" t="s">
        <v>123</v>
      </c>
      <c r="I3216" s="1" t="s">
        <v>124</v>
      </c>
      <c r="J3216" s="1" t="s">
        <v>132</v>
      </c>
      <c r="K3216" s="1" t="s">
        <v>134</v>
      </c>
    </row>
    <row r="3217" spans="1:11" x14ac:dyDescent="0.25">
      <c r="A3217" s="1" t="s">
        <v>182</v>
      </c>
      <c r="B3217" s="1">
        <v>584884.87269999995</v>
      </c>
      <c r="C3217" s="1" t="s">
        <v>176</v>
      </c>
      <c r="D3217" s="1" t="s">
        <v>142</v>
      </c>
      <c r="E3217" s="1" t="s">
        <v>121</v>
      </c>
      <c r="F3217" s="1" t="s">
        <v>45</v>
      </c>
      <c r="G3217" s="1" t="s">
        <v>122</v>
      </c>
      <c r="H3217" s="1" t="s">
        <v>123</v>
      </c>
      <c r="I3217" s="1" t="s">
        <v>124</v>
      </c>
      <c r="J3217" s="1" t="s">
        <v>132</v>
      </c>
      <c r="K3217" s="1" t="s">
        <v>134</v>
      </c>
    </row>
    <row r="3218" spans="1:11" x14ac:dyDescent="0.25">
      <c r="A3218" s="1" t="s">
        <v>182</v>
      </c>
      <c r="B3218" s="1">
        <v>585765.74540000001</v>
      </c>
      <c r="C3218" s="1" t="s">
        <v>158</v>
      </c>
      <c r="D3218" s="1" t="s">
        <v>142</v>
      </c>
      <c r="E3218" s="1" t="s">
        <v>121</v>
      </c>
      <c r="F3218" s="1" t="s">
        <v>45</v>
      </c>
      <c r="G3218" s="1" t="s">
        <v>122</v>
      </c>
      <c r="H3218" s="1" t="s">
        <v>123</v>
      </c>
      <c r="I3218" s="1" t="s">
        <v>124</v>
      </c>
      <c r="J3218" s="1" t="s">
        <v>132</v>
      </c>
      <c r="K3218" s="1" t="s">
        <v>134</v>
      </c>
    </row>
    <row r="3219" spans="1:11" x14ac:dyDescent="0.25">
      <c r="A3219" s="1" t="s">
        <v>182</v>
      </c>
      <c r="B3219" s="1">
        <v>585765.74540000001</v>
      </c>
      <c r="C3219" s="1" t="s">
        <v>145</v>
      </c>
      <c r="D3219" s="1" t="s">
        <v>138</v>
      </c>
      <c r="E3219" s="1" t="s">
        <v>121</v>
      </c>
      <c r="F3219" s="1" t="s">
        <v>87</v>
      </c>
      <c r="G3219" s="1" t="s">
        <v>122</v>
      </c>
      <c r="H3219" s="1" t="s">
        <v>123</v>
      </c>
      <c r="I3219" s="1" t="s">
        <v>124</v>
      </c>
      <c r="J3219" s="1" t="s">
        <v>132</v>
      </c>
      <c r="K3219" s="1" t="s">
        <v>134</v>
      </c>
    </row>
    <row r="3220" spans="1:11" x14ac:dyDescent="0.25">
      <c r="A3220" s="1" t="s">
        <v>182</v>
      </c>
      <c r="B3220" s="1">
        <v>585765.74540000001</v>
      </c>
      <c r="C3220" s="1" t="s">
        <v>119</v>
      </c>
      <c r="D3220" s="1" t="s">
        <v>142</v>
      </c>
      <c r="E3220" s="1" t="s">
        <v>121</v>
      </c>
      <c r="F3220" s="1" t="s">
        <v>45</v>
      </c>
      <c r="G3220" s="1" t="s">
        <v>122</v>
      </c>
      <c r="H3220" s="1" t="s">
        <v>123</v>
      </c>
      <c r="I3220" s="1" t="s">
        <v>124</v>
      </c>
      <c r="J3220" s="1" t="s">
        <v>132</v>
      </c>
      <c r="K3220" s="1" t="s">
        <v>134</v>
      </c>
    </row>
    <row r="3221" spans="1:11" x14ac:dyDescent="0.25">
      <c r="A3221" s="1" t="s">
        <v>185</v>
      </c>
      <c r="B3221" s="1">
        <v>587854.68929999997</v>
      </c>
      <c r="C3221" s="1" t="s">
        <v>140</v>
      </c>
      <c r="D3221" s="1" t="s">
        <v>131</v>
      </c>
      <c r="E3221" s="1" t="s">
        <v>121</v>
      </c>
      <c r="F3221" s="1" t="s">
        <v>52</v>
      </c>
      <c r="G3221" s="1" t="s">
        <v>122</v>
      </c>
      <c r="H3221" s="1" t="s">
        <v>123</v>
      </c>
      <c r="I3221" s="1" t="s">
        <v>124</v>
      </c>
      <c r="J3221" s="1" t="s">
        <v>132</v>
      </c>
      <c r="K3221" s="1" t="s">
        <v>133</v>
      </c>
    </row>
    <row r="3222" spans="1:11" x14ac:dyDescent="0.25">
      <c r="A3222" s="1" t="s">
        <v>185</v>
      </c>
      <c r="B3222" s="1">
        <v>587854.68929999997</v>
      </c>
      <c r="C3222" s="1" t="s">
        <v>144</v>
      </c>
      <c r="D3222" s="1" t="s">
        <v>131</v>
      </c>
      <c r="E3222" s="1" t="s">
        <v>121</v>
      </c>
      <c r="F3222" s="1" t="s">
        <v>52</v>
      </c>
      <c r="G3222" s="1" t="s">
        <v>122</v>
      </c>
      <c r="H3222" s="1" t="s">
        <v>123</v>
      </c>
      <c r="I3222" s="1" t="s">
        <v>124</v>
      </c>
      <c r="J3222" s="1" t="s">
        <v>132</v>
      </c>
      <c r="K3222" s="1" t="s">
        <v>133</v>
      </c>
    </row>
    <row r="3223" spans="1:11" x14ac:dyDescent="0.25">
      <c r="A3223" s="1" t="s">
        <v>185</v>
      </c>
      <c r="B3223" s="1">
        <v>587854.68929999997</v>
      </c>
      <c r="C3223" s="1" t="s">
        <v>145</v>
      </c>
      <c r="D3223" s="1" t="s">
        <v>131</v>
      </c>
      <c r="E3223" s="1" t="s">
        <v>121</v>
      </c>
      <c r="F3223" s="1" t="s">
        <v>52</v>
      </c>
      <c r="G3223" s="1" t="s">
        <v>122</v>
      </c>
      <c r="H3223" s="1" t="s">
        <v>123</v>
      </c>
      <c r="I3223" s="1" t="s">
        <v>124</v>
      </c>
      <c r="J3223" s="1" t="s">
        <v>132</v>
      </c>
      <c r="K3223" s="1" t="s">
        <v>133</v>
      </c>
    </row>
    <row r="3224" spans="1:11" x14ac:dyDescent="0.25">
      <c r="A3224" s="1" t="s">
        <v>185</v>
      </c>
      <c r="B3224" s="1">
        <v>587854.68929999997</v>
      </c>
      <c r="C3224" s="1" t="s">
        <v>156</v>
      </c>
      <c r="D3224" s="1" t="s">
        <v>131</v>
      </c>
      <c r="E3224" s="1" t="s">
        <v>121</v>
      </c>
      <c r="F3224" s="1" t="s">
        <v>52</v>
      </c>
      <c r="G3224" s="1" t="s">
        <v>122</v>
      </c>
      <c r="H3224" s="1" t="s">
        <v>123</v>
      </c>
      <c r="I3224" s="1" t="s">
        <v>124</v>
      </c>
      <c r="J3224" s="1" t="s">
        <v>132</v>
      </c>
      <c r="K3224" s="1" t="s">
        <v>133</v>
      </c>
    </row>
    <row r="3225" spans="1:11" x14ac:dyDescent="0.25">
      <c r="A3225" s="1" t="s">
        <v>195</v>
      </c>
      <c r="B3225" s="1">
        <v>591805.21860000002</v>
      </c>
      <c r="C3225" s="1" t="s">
        <v>156</v>
      </c>
      <c r="D3225" s="1" t="s">
        <v>138</v>
      </c>
      <c r="E3225" s="1" t="s">
        <v>121</v>
      </c>
      <c r="F3225" s="1" t="s">
        <v>87</v>
      </c>
      <c r="G3225" s="1" t="s">
        <v>122</v>
      </c>
      <c r="H3225" s="1" t="s">
        <v>123</v>
      </c>
      <c r="I3225" s="1" t="s">
        <v>124</v>
      </c>
      <c r="J3225" s="1" t="s">
        <v>132</v>
      </c>
      <c r="K3225" s="1" t="s">
        <v>133</v>
      </c>
    </row>
    <row r="3226" spans="1:11" x14ac:dyDescent="0.25">
      <c r="A3226" s="1" t="s">
        <v>195</v>
      </c>
      <c r="B3226" s="1">
        <v>591805.21860000002</v>
      </c>
      <c r="C3226" s="1" t="s">
        <v>144</v>
      </c>
      <c r="D3226" s="1" t="s">
        <v>138</v>
      </c>
      <c r="E3226" s="1" t="s">
        <v>121</v>
      </c>
      <c r="F3226" s="1" t="s">
        <v>87</v>
      </c>
      <c r="G3226" s="1" t="s">
        <v>122</v>
      </c>
      <c r="H3226" s="1" t="s">
        <v>123</v>
      </c>
      <c r="I3226" s="1" t="s">
        <v>124</v>
      </c>
      <c r="J3226" s="1" t="s">
        <v>132</v>
      </c>
      <c r="K3226" s="1" t="s">
        <v>133</v>
      </c>
    </row>
    <row r="3227" spans="1:11" x14ac:dyDescent="0.25">
      <c r="A3227" s="1" t="s">
        <v>195</v>
      </c>
      <c r="B3227" s="1">
        <v>591805.21860000002</v>
      </c>
      <c r="C3227" s="1" t="s">
        <v>140</v>
      </c>
      <c r="D3227" s="1" t="s">
        <v>138</v>
      </c>
      <c r="E3227" s="1" t="s">
        <v>121</v>
      </c>
      <c r="F3227" s="1" t="s">
        <v>87</v>
      </c>
      <c r="G3227" s="1" t="s">
        <v>122</v>
      </c>
      <c r="H3227" s="1" t="s">
        <v>123</v>
      </c>
      <c r="I3227" s="1" t="s">
        <v>124</v>
      </c>
      <c r="J3227" s="1" t="s">
        <v>132</v>
      </c>
      <c r="K3227" s="1" t="s">
        <v>133</v>
      </c>
    </row>
    <row r="3228" spans="1:11" x14ac:dyDescent="0.25">
      <c r="A3228" s="1" t="s">
        <v>195</v>
      </c>
      <c r="B3228" s="1">
        <v>591981.63520000002</v>
      </c>
      <c r="C3228" s="1" t="s">
        <v>143</v>
      </c>
      <c r="D3228" s="1" t="s">
        <v>138</v>
      </c>
      <c r="E3228" s="1" t="s">
        <v>121</v>
      </c>
      <c r="F3228" s="1" t="s">
        <v>87</v>
      </c>
      <c r="G3228" s="1" t="s">
        <v>122</v>
      </c>
      <c r="H3228" s="1" t="s">
        <v>123</v>
      </c>
      <c r="I3228" s="1" t="s">
        <v>124</v>
      </c>
      <c r="J3228" s="1" t="s">
        <v>132</v>
      </c>
      <c r="K3228" s="1" t="s">
        <v>133</v>
      </c>
    </row>
    <row r="3229" spans="1:11" x14ac:dyDescent="0.25">
      <c r="A3229" s="1" t="s">
        <v>195</v>
      </c>
      <c r="B3229" s="1">
        <v>592708.05669999996</v>
      </c>
      <c r="C3229" s="1" t="s">
        <v>145</v>
      </c>
      <c r="D3229" s="1" t="s">
        <v>138</v>
      </c>
      <c r="E3229" s="1" t="s">
        <v>121</v>
      </c>
      <c r="F3229" s="1" t="s">
        <v>87</v>
      </c>
      <c r="G3229" s="1" t="s">
        <v>122</v>
      </c>
      <c r="H3229" s="1" t="s">
        <v>123</v>
      </c>
      <c r="I3229" s="1" t="s">
        <v>124</v>
      </c>
      <c r="J3229" s="1" t="s">
        <v>132</v>
      </c>
      <c r="K3229" s="1" t="s">
        <v>133</v>
      </c>
    </row>
    <row r="3230" spans="1:11" x14ac:dyDescent="0.25">
      <c r="A3230" s="1" t="s">
        <v>195</v>
      </c>
      <c r="B3230" s="1">
        <v>593029.75769999996</v>
      </c>
      <c r="C3230" s="1" t="s">
        <v>176</v>
      </c>
      <c r="D3230" s="1" t="s">
        <v>142</v>
      </c>
      <c r="E3230" s="1" t="s">
        <v>121</v>
      </c>
      <c r="F3230" s="1" t="s">
        <v>45</v>
      </c>
      <c r="G3230" s="1" t="s">
        <v>122</v>
      </c>
      <c r="H3230" s="1" t="s">
        <v>123</v>
      </c>
      <c r="I3230" s="1" t="s">
        <v>124</v>
      </c>
      <c r="J3230" s="1" t="s">
        <v>132</v>
      </c>
      <c r="K3230" s="1" t="s">
        <v>133</v>
      </c>
    </row>
    <row r="3231" spans="1:11" x14ac:dyDescent="0.25">
      <c r="A3231" s="1" t="s">
        <v>185</v>
      </c>
      <c r="B3231" s="1">
        <v>593333.35109999997</v>
      </c>
      <c r="C3231" s="1" t="s">
        <v>148</v>
      </c>
      <c r="D3231" s="1" t="s">
        <v>142</v>
      </c>
      <c r="E3231" s="1" t="s">
        <v>121</v>
      </c>
      <c r="F3231" s="1" t="s">
        <v>45</v>
      </c>
      <c r="G3231" s="1" t="s">
        <v>122</v>
      </c>
      <c r="H3231" s="1" t="s">
        <v>123</v>
      </c>
      <c r="I3231" s="1" t="s">
        <v>124</v>
      </c>
      <c r="J3231" s="1" t="s">
        <v>132</v>
      </c>
      <c r="K3231" s="1" t="s">
        <v>133</v>
      </c>
    </row>
    <row r="3232" spans="1:11" x14ac:dyDescent="0.25">
      <c r="A3232" s="1" t="s">
        <v>195</v>
      </c>
      <c r="B3232" s="1">
        <v>594524.11049999995</v>
      </c>
      <c r="C3232" s="1" t="s">
        <v>158</v>
      </c>
      <c r="D3232" s="1" t="s">
        <v>142</v>
      </c>
      <c r="E3232" s="1" t="s">
        <v>121</v>
      </c>
      <c r="F3232" s="1" t="s">
        <v>45</v>
      </c>
      <c r="G3232" s="1" t="s">
        <v>122</v>
      </c>
      <c r="H3232" s="1" t="s">
        <v>123</v>
      </c>
      <c r="I3232" s="1" t="s">
        <v>124</v>
      </c>
      <c r="J3232" s="1" t="s">
        <v>132</v>
      </c>
      <c r="K3232" s="1" t="s">
        <v>133</v>
      </c>
    </row>
    <row r="3233" spans="1:11" x14ac:dyDescent="0.25">
      <c r="A3233" s="1" t="s">
        <v>195</v>
      </c>
      <c r="B3233" s="1">
        <v>594524.11049999995</v>
      </c>
      <c r="C3233" s="1" t="s">
        <v>119</v>
      </c>
      <c r="D3233" s="1" t="s">
        <v>142</v>
      </c>
      <c r="E3233" s="1" t="s">
        <v>121</v>
      </c>
      <c r="F3233" s="1" t="s">
        <v>45</v>
      </c>
      <c r="G3233" s="1" t="s">
        <v>122</v>
      </c>
      <c r="H3233" s="1" t="s">
        <v>123</v>
      </c>
      <c r="I3233" s="1" t="s">
        <v>124</v>
      </c>
      <c r="J3233" s="1" t="s">
        <v>132</v>
      </c>
      <c r="K3233" s="1" t="s">
        <v>133</v>
      </c>
    </row>
    <row r="3234" spans="1:11" x14ac:dyDescent="0.25">
      <c r="A3234" s="1" t="s">
        <v>192</v>
      </c>
      <c r="B3234" s="1">
        <v>596392.74789999996</v>
      </c>
      <c r="C3234" s="1" t="s">
        <v>155</v>
      </c>
      <c r="D3234" s="1" t="s">
        <v>142</v>
      </c>
      <c r="E3234" s="1" t="s">
        <v>121</v>
      </c>
      <c r="F3234" s="1" t="s">
        <v>45</v>
      </c>
      <c r="G3234" s="1" t="s">
        <v>122</v>
      </c>
      <c r="H3234" s="1" t="s">
        <v>123</v>
      </c>
      <c r="I3234" s="1" t="s">
        <v>124</v>
      </c>
      <c r="J3234" s="1" t="s">
        <v>132</v>
      </c>
      <c r="K3234" s="1" t="s">
        <v>133</v>
      </c>
    </row>
    <row r="3235" spans="1:11" x14ac:dyDescent="0.25">
      <c r="A3235" s="1" t="s">
        <v>182</v>
      </c>
      <c r="B3235" s="1">
        <v>599465.50589999999</v>
      </c>
      <c r="C3235" s="1" t="s">
        <v>157</v>
      </c>
      <c r="D3235" s="1" t="s">
        <v>142</v>
      </c>
      <c r="E3235" s="1" t="s">
        <v>121</v>
      </c>
      <c r="F3235" s="1" t="s">
        <v>45</v>
      </c>
      <c r="G3235" s="1" t="s">
        <v>122</v>
      </c>
      <c r="H3235" s="1" t="s">
        <v>123</v>
      </c>
      <c r="I3235" s="1" t="s">
        <v>124</v>
      </c>
      <c r="J3235" s="1" t="s">
        <v>132</v>
      </c>
      <c r="K3235" s="1" t="s">
        <v>134</v>
      </c>
    </row>
    <row r="3236" spans="1:11" x14ac:dyDescent="0.25">
      <c r="A3236" s="1" t="s">
        <v>193</v>
      </c>
      <c r="B3236" s="1">
        <v>606635.68920000002</v>
      </c>
      <c r="C3236" s="1" t="s">
        <v>147</v>
      </c>
      <c r="D3236" s="1" t="s">
        <v>138</v>
      </c>
      <c r="E3236" s="1" t="s">
        <v>121</v>
      </c>
      <c r="F3236" s="1" t="s">
        <v>87</v>
      </c>
      <c r="G3236" s="1" t="s">
        <v>122</v>
      </c>
      <c r="H3236" s="1" t="s">
        <v>123</v>
      </c>
      <c r="I3236" s="1" t="s">
        <v>124</v>
      </c>
      <c r="J3236" s="1" t="s">
        <v>132</v>
      </c>
      <c r="K3236" s="1" t="s">
        <v>135</v>
      </c>
    </row>
    <row r="3237" spans="1:11" x14ac:dyDescent="0.25">
      <c r="A3237" s="1" t="s">
        <v>192</v>
      </c>
      <c r="B3237" s="1">
        <v>607308.28040000005</v>
      </c>
      <c r="C3237" s="1" t="s">
        <v>156</v>
      </c>
      <c r="D3237" s="1" t="s">
        <v>138</v>
      </c>
      <c r="E3237" s="1" t="s">
        <v>121</v>
      </c>
      <c r="F3237" s="1" t="s">
        <v>87</v>
      </c>
      <c r="G3237" s="1" t="s">
        <v>122</v>
      </c>
      <c r="H3237" s="1" t="s">
        <v>123</v>
      </c>
      <c r="I3237" s="1" t="s">
        <v>124</v>
      </c>
      <c r="J3237" s="1" t="s">
        <v>132</v>
      </c>
      <c r="K3237" s="1" t="s">
        <v>133</v>
      </c>
    </row>
    <row r="3238" spans="1:11" x14ac:dyDescent="0.25">
      <c r="A3238" s="1" t="s">
        <v>192</v>
      </c>
      <c r="B3238" s="1">
        <v>607308.28040000005</v>
      </c>
      <c r="C3238" s="1" t="s">
        <v>144</v>
      </c>
      <c r="D3238" s="1" t="s">
        <v>138</v>
      </c>
      <c r="E3238" s="1" t="s">
        <v>121</v>
      </c>
      <c r="F3238" s="1" t="s">
        <v>87</v>
      </c>
      <c r="G3238" s="1" t="s">
        <v>122</v>
      </c>
      <c r="H3238" s="1" t="s">
        <v>123</v>
      </c>
      <c r="I3238" s="1" t="s">
        <v>124</v>
      </c>
      <c r="J3238" s="1" t="s">
        <v>132</v>
      </c>
      <c r="K3238" s="1" t="s">
        <v>133</v>
      </c>
    </row>
    <row r="3239" spans="1:11" x14ac:dyDescent="0.25">
      <c r="A3239" s="1" t="s">
        <v>192</v>
      </c>
      <c r="B3239" s="1">
        <v>607308.28040000005</v>
      </c>
      <c r="C3239" s="1" t="s">
        <v>140</v>
      </c>
      <c r="D3239" s="1" t="s">
        <v>138</v>
      </c>
      <c r="E3239" s="1" t="s">
        <v>121</v>
      </c>
      <c r="F3239" s="1" t="s">
        <v>87</v>
      </c>
      <c r="G3239" s="1" t="s">
        <v>122</v>
      </c>
      <c r="H3239" s="1" t="s">
        <v>123</v>
      </c>
      <c r="I3239" s="1" t="s">
        <v>124</v>
      </c>
      <c r="J3239" s="1" t="s">
        <v>132</v>
      </c>
      <c r="K3239" s="1" t="s">
        <v>133</v>
      </c>
    </row>
    <row r="3240" spans="1:11" x14ac:dyDescent="0.25">
      <c r="A3240" s="1" t="s">
        <v>192</v>
      </c>
      <c r="B3240" s="1">
        <v>607489.31850000005</v>
      </c>
      <c r="C3240" s="1" t="s">
        <v>143</v>
      </c>
      <c r="D3240" s="1" t="s">
        <v>138</v>
      </c>
      <c r="E3240" s="1" t="s">
        <v>121</v>
      </c>
      <c r="F3240" s="1" t="s">
        <v>87</v>
      </c>
      <c r="G3240" s="1" t="s">
        <v>122</v>
      </c>
      <c r="H3240" s="1" t="s">
        <v>123</v>
      </c>
      <c r="I3240" s="1" t="s">
        <v>124</v>
      </c>
      <c r="J3240" s="1" t="s">
        <v>132</v>
      </c>
      <c r="K3240" s="1" t="s">
        <v>133</v>
      </c>
    </row>
    <row r="3241" spans="1:11" x14ac:dyDescent="0.25">
      <c r="A3241" s="1" t="s">
        <v>195</v>
      </c>
      <c r="B3241" s="1">
        <v>607817.62390000001</v>
      </c>
      <c r="C3241" s="1" t="s">
        <v>157</v>
      </c>
      <c r="D3241" s="1" t="s">
        <v>142</v>
      </c>
      <c r="E3241" s="1" t="s">
        <v>121</v>
      </c>
      <c r="F3241" s="1" t="s">
        <v>45</v>
      </c>
      <c r="G3241" s="1" t="s">
        <v>122</v>
      </c>
      <c r="H3241" s="1" t="s">
        <v>123</v>
      </c>
      <c r="I3241" s="1" t="s">
        <v>124</v>
      </c>
      <c r="J3241" s="1" t="s">
        <v>132</v>
      </c>
      <c r="K3241" s="1" t="s">
        <v>133</v>
      </c>
    </row>
    <row r="3242" spans="1:11" x14ac:dyDescent="0.25">
      <c r="A3242" s="1" t="s">
        <v>192</v>
      </c>
      <c r="B3242" s="1">
        <v>608234.76950000005</v>
      </c>
      <c r="C3242" s="1" t="s">
        <v>145</v>
      </c>
      <c r="D3242" s="1" t="s">
        <v>138</v>
      </c>
      <c r="E3242" s="1" t="s">
        <v>121</v>
      </c>
      <c r="F3242" s="1" t="s">
        <v>87</v>
      </c>
      <c r="G3242" s="1" t="s">
        <v>122</v>
      </c>
      <c r="H3242" s="1" t="s">
        <v>123</v>
      </c>
      <c r="I3242" s="1" t="s">
        <v>124</v>
      </c>
      <c r="J3242" s="1" t="s">
        <v>132</v>
      </c>
      <c r="K3242" s="1" t="s">
        <v>133</v>
      </c>
    </row>
    <row r="3243" spans="1:11" x14ac:dyDescent="0.25">
      <c r="A3243" s="1" t="s">
        <v>192</v>
      </c>
      <c r="B3243" s="1">
        <v>608564.89780000004</v>
      </c>
      <c r="C3243" s="1" t="s">
        <v>176</v>
      </c>
      <c r="D3243" s="1" t="s">
        <v>142</v>
      </c>
      <c r="E3243" s="1" t="s">
        <v>121</v>
      </c>
      <c r="F3243" s="1" t="s">
        <v>45</v>
      </c>
      <c r="G3243" s="1" t="s">
        <v>122</v>
      </c>
      <c r="H3243" s="1" t="s">
        <v>123</v>
      </c>
      <c r="I3243" s="1" t="s">
        <v>124</v>
      </c>
      <c r="J3243" s="1" t="s">
        <v>132</v>
      </c>
      <c r="K3243" s="1" t="s">
        <v>133</v>
      </c>
    </row>
    <row r="3244" spans="1:11" x14ac:dyDescent="0.25">
      <c r="A3244" s="1" t="s">
        <v>192</v>
      </c>
      <c r="B3244" s="1">
        <v>610098.397</v>
      </c>
      <c r="C3244" s="1" t="s">
        <v>158</v>
      </c>
      <c r="D3244" s="1" t="s">
        <v>142</v>
      </c>
      <c r="E3244" s="1" t="s">
        <v>121</v>
      </c>
      <c r="F3244" s="1" t="s">
        <v>45</v>
      </c>
      <c r="G3244" s="1" t="s">
        <v>122</v>
      </c>
      <c r="H3244" s="1" t="s">
        <v>123</v>
      </c>
      <c r="I3244" s="1" t="s">
        <v>124</v>
      </c>
      <c r="J3244" s="1" t="s">
        <v>132</v>
      </c>
      <c r="K3244" s="1" t="s">
        <v>133</v>
      </c>
    </row>
    <row r="3245" spans="1:11" x14ac:dyDescent="0.25">
      <c r="A3245" s="1" t="s">
        <v>192</v>
      </c>
      <c r="B3245" s="1">
        <v>610098.397</v>
      </c>
      <c r="C3245" s="1" t="s">
        <v>119</v>
      </c>
      <c r="D3245" s="1" t="s">
        <v>142</v>
      </c>
      <c r="E3245" s="1" t="s">
        <v>121</v>
      </c>
      <c r="F3245" s="1" t="s">
        <v>45</v>
      </c>
      <c r="G3245" s="1" t="s">
        <v>122</v>
      </c>
      <c r="H3245" s="1" t="s">
        <v>123</v>
      </c>
      <c r="I3245" s="1" t="s">
        <v>124</v>
      </c>
      <c r="J3245" s="1" t="s">
        <v>132</v>
      </c>
      <c r="K3245" s="1" t="s">
        <v>133</v>
      </c>
    </row>
    <row r="3246" spans="1:11" x14ac:dyDescent="0.25">
      <c r="A3246" s="1" t="s">
        <v>186</v>
      </c>
      <c r="B3246" s="1">
        <v>615499.93689999997</v>
      </c>
      <c r="C3246" s="1" t="s">
        <v>119</v>
      </c>
      <c r="D3246" s="1" t="s">
        <v>131</v>
      </c>
      <c r="E3246" s="1" t="s">
        <v>121</v>
      </c>
      <c r="F3246" s="1" t="s">
        <v>52</v>
      </c>
      <c r="G3246" s="1" t="s">
        <v>122</v>
      </c>
      <c r="H3246" s="1" t="s">
        <v>123</v>
      </c>
      <c r="I3246" s="1" t="s">
        <v>124</v>
      </c>
      <c r="J3246" s="1" t="s">
        <v>132</v>
      </c>
      <c r="K3246" s="1" t="s">
        <v>133</v>
      </c>
    </row>
    <row r="3247" spans="1:11" x14ac:dyDescent="0.25">
      <c r="A3247" s="1" t="s">
        <v>182</v>
      </c>
      <c r="B3247" s="1">
        <v>616464.88899999997</v>
      </c>
      <c r="C3247" s="1" t="s">
        <v>172</v>
      </c>
      <c r="D3247" s="1" t="s">
        <v>142</v>
      </c>
      <c r="E3247" s="1" t="s">
        <v>121</v>
      </c>
      <c r="F3247" s="1" t="s">
        <v>45</v>
      </c>
      <c r="G3247" s="1" t="s">
        <v>122</v>
      </c>
      <c r="H3247" s="1" t="s">
        <v>123</v>
      </c>
      <c r="I3247" s="1" t="s">
        <v>124</v>
      </c>
      <c r="J3247" s="1" t="s">
        <v>132</v>
      </c>
      <c r="K3247" s="1" t="s">
        <v>134</v>
      </c>
    </row>
    <row r="3248" spans="1:11" x14ac:dyDescent="0.25">
      <c r="A3248" s="1" t="s">
        <v>181</v>
      </c>
      <c r="B3248" s="1">
        <v>620025.59660000005</v>
      </c>
      <c r="C3248" s="1" t="s">
        <v>139</v>
      </c>
      <c r="D3248" s="1" t="s">
        <v>131</v>
      </c>
      <c r="E3248" s="1" t="s">
        <v>121</v>
      </c>
      <c r="F3248" s="1" t="s">
        <v>52</v>
      </c>
      <c r="G3248" s="1" t="s">
        <v>122</v>
      </c>
      <c r="H3248" s="1" t="s">
        <v>123</v>
      </c>
      <c r="I3248" s="1" t="s">
        <v>124</v>
      </c>
      <c r="J3248" s="1" t="s">
        <v>132</v>
      </c>
      <c r="K3248" s="1" t="s">
        <v>135</v>
      </c>
    </row>
    <row r="3249" spans="1:11" x14ac:dyDescent="0.25">
      <c r="A3249" s="1" t="s">
        <v>182</v>
      </c>
      <c r="B3249" s="1">
        <v>620299.84860000003</v>
      </c>
      <c r="C3249" s="1" t="s">
        <v>169</v>
      </c>
      <c r="D3249" s="1" t="s">
        <v>142</v>
      </c>
      <c r="E3249" s="1" t="s">
        <v>121</v>
      </c>
      <c r="F3249" s="1" t="s">
        <v>45</v>
      </c>
      <c r="G3249" s="1" t="s">
        <v>122</v>
      </c>
      <c r="H3249" s="1" t="s">
        <v>123</v>
      </c>
      <c r="I3249" s="1" t="s">
        <v>124</v>
      </c>
      <c r="J3249" s="1" t="s">
        <v>132</v>
      </c>
      <c r="K3249" s="1" t="s">
        <v>134</v>
      </c>
    </row>
    <row r="3250" spans="1:11" x14ac:dyDescent="0.25">
      <c r="A3250" s="1" t="s">
        <v>182</v>
      </c>
      <c r="B3250" s="1">
        <v>622859.7328</v>
      </c>
      <c r="C3250" s="1" t="s">
        <v>154</v>
      </c>
      <c r="D3250" s="1" t="s">
        <v>142</v>
      </c>
      <c r="E3250" s="1" t="s">
        <v>121</v>
      </c>
      <c r="F3250" s="1" t="s">
        <v>45</v>
      </c>
      <c r="G3250" s="1" t="s">
        <v>122</v>
      </c>
      <c r="H3250" s="1" t="s">
        <v>123</v>
      </c>
      <c r="I3250" s="1" t="s">
        <v>124</v>
      </c>
      <c r="J3250" s="1" t="s">
        <v>132</v>
      </c>
      <c r="K3250" s="1" t="s">
        <v>134</v>
      </c>
    </row>
    <row r="3251" spans="1:11" x14ac:dyDescent="0.25">
      <c r="A3251" s="1" t="s">
        <v>192</v>
      </c>
      <c r="B3251" s="1">
        <v>623740.15029999998</v>
      </c>
      <c r="C3251" s="1" t="s">
        <v>157</v>
      </c>
      <c r="D3251" s="1" t="s">
        <v>142</v>
      </c>
      <c r="E3251" s="1" t="s">
        <v>121</v>
      </c>
      <c r="F3251" s="1" t="s">
        <v>45</v>
      </c>
      <c r="G3251" s="1" t="s">
        <v>122</v>
      </c>
      <c r="H3251" s="1" t="s">
        <v>123</v>
      </c>
      <c r="I3251" s="1" t="s">
        <v>124</v>
      </c>
      <c r="J3251" s="1" t="s">
        <v>132</v>
      </c>
      <c r="K3251" s="1" t="s">
        <v>133</v>
      </c>
    </row>
    <row r="3252" spans="1:11" x14ac:dyDescent="0.25">
      <c r="A3252" s="1" t="s">
        <v>195</v>
      </c>
      <c r="B3252" s="1">
        <v>625438.53399999999</v>
      </c>
      <c r="C3252" s="1" t="s">
        <v>172</v>
      </c>
      <c r="D3252" s="1" t="s">
        <v>142</v>
      </c>
      <c r="E3252" s="1" t="s">
        <v>121</v>
      </c>
      <c r="F3252" s="1" t="s">
        <v>45</v>
      </c>
      <c r="G3252" s="1" t="s">
        <v>122</v>
      </c>
      <c r="H3252" s="1" t="s">
        <v>123</v>
      </c>
      <c r="I3252" s="1" t="s">
        <v>124</v>
      </c>
      <c r="J3252" s="1" t="s">
        <v>132</v>
      </c>
      <c r="K3252" s="1" t="s">
        <v>133</v>
      </c>
    </row>
    <row r="3253" spans="1:11" x14ac:dyDescent="0.25">
      <c r="A3253" s="1" t="s">
        <v>195</v>
      </c>
      <c r="B3253" s="1">
        <v>627254.58779999998</v>
      </c>
      <c r="C3253" s="1" t="s">
        <v>169</v>
      </c>
      <c r="D3253" s="1" t="s">
        <v>142</v>
      </c>
      <c r="E3253" s="1" t="s">
        <v>121</v>
      </c>
      <c r="F3253" s="1" t="s">
        <v>45</v>
      </c>
      <c r="G3253" s="1" t="s">
        <v>122</v>
      </c>
      <c r="H3253" s="1" t="s">
        <v>123</v>
      </c>
      <c r="I3253" s="1" t="s">
        <v>124</v>
      </c>
      <c r="J3253" s="1" t="s">
        <v>132</v>
      </c>
      <c r="K3253" s="1" t="s">
        <v>133</v>
      </c>
    </row>
    <row r="3254" spans="1:11" x14ac:dyDescent="0.25">
      <c r="A3254" s="1" t="s">
        <v>186</v>
      </c>
      <c r="B3254" s="1">
        <v>630641.97140000004</v>
      </c>
      <c r="C3254" s="1" t="s">
        <v>157</v>
      </c>
      <c r="D3254" s="1" t="s">
        <v>131</v>
      </c>
      <c r="E3254" s="1" t="s">
        <v>121</v>
      </c>
      <c r="F3254" s="1" t="s">
        <v>52</v>
      </c>
      <c r="G3254" s="1" t="s">
        <v>122</v>
      </c>
      <c r="H3254" s="1" t="s">
        <v>123</v>
      </c>
      <c r="I3254" s="1" t="s">
        <v>124</v>
      </c>
      <c r="J3254" s="1" t="s">
        <v>132</v>
      </c>
      <c r="K3254" s="1" t="s">
        <v>133</v>
      </c>
    </row>
    <row r="3255" spans="1:11" x14ac:dyDescent="0.25">
      <c r="A3255" s="1" t="s">
        <v>195</v>
      </c>
      <c r="B3255" s="1">
        <v>631799.91090000002</v>
      </c>
      <c r="C3255" s="1" t="s">
        <v>154</v>
      </c>
      <c r="D3255" s="1" t="s">
        <v>142</v>
      </c>
      <c r="E3255" s="1" t="s">
        <v>121</v>
      </c>
      <c r="F3255" s="1" t="s">
        <v>45</v>
      </c>
      <c r="G3255" s="1" t="s">
        <v>122</v>
      </c>
      <c r="H3255" s="1" t="s">
        <v>123</v>
      </c>
      <c r="I3255" s="1" t="s">
        <v>124</v>
      </c>
      <c r="J3255" s="1" t="s">
        <v>132</v>
      </c>
      <c r="K3255" s="1" t="s">
        <v>133</v>
      </c>
    </row>
    <row r="3256" spans="1:11" x14ac:dyDescent="0.25">
      <c r="A3256" s="1" t="s">
        <v>182</v>
      </c>
      <c r="B3256" s="1">
        <v>636578.96010000003</v>
      </c>
      <c r="C3256" s="1" t="s">
        <v>165</v>
      </c>
      <c r="D3256" s="1" t="s">
        <v>142</v>
      </c>
      <c r="E3256" s="1" t="s">
        <v>121</v>
      </c>
      <c r="F3256" s="1" t="s">
        <v>45</v>
      </c>
      <c r="G3256" s="1" t="s">
        <v>122</v>
      </c>
      <c r="H3256" s="1" t="s">
        <v>123</v>
      </c>
      <c r="I3256" s="1" t="s">
        <v>124</v>
      </c>
      <c r="J3256" s="1" t="s">
        <v>132</v>
      </c>
      <c r="K3256" s="1" t="s">
        <v>134</v>
      </c>
    </row>
    <row r="3257" spans="1:11" x14ac:dyDescent="0.25">
      <c r="A3257" s="1" t="s">
        <v>182</v>
      </c>
      <c r="B3257" s="1">
        <v>636924.49580000003</v>
      </c>
      <c r="C3257" s="1" t="s">
        <v>180</v>
      </c>
      <c r="D3257" s="1" t="s">
        <v>142</v>
      </c>
      <c r="E3257" s="1" t="s">
        <v>121</v>
      </c>
      <c r="F3257" s="1" t="s">
        <v>45</v>
      </c>
      <c r="G3257" s="1" t="s">
        <v>122</v>
      </c>
      <c r="H3257" s="1" t="s">
        <v>123</v>
      </c>
      <c r="I3257" s="1" t="s">
        <v>124</v>
      </c>
      <c r="J3257" s="1" t="s">
        <v>132</v>
      </c>
      <c r="K3257" s="1" t="s">
        <v>134</v>
      </c>
    </row>
    <row r="3258" spans="1:11" x14ac:dyDescent="0.25">
      <c r="A3258" s="1" t="s">
        <v>182</v>
      </c>
      <c r="B3258" s="1">
        <v>636924.49580000003</v>
      </c>
      <c r="C3258" s="1" t="s">
        <v>136</v>
      </c>
      <c r="D3258" s="1" t="s">
        <v>142</v>
      </c>
      <c r="E3258" s="1" t="s">
        <v>121</v>
      </c>
      <c r="F3258" s="1" t="s">
        <v>45</v>
      </c>
      <c r="G3258" s="1" t="s">
        <v>122</v>
      </c>
      <c r="H3258" s="1" t="s">
        <v>123</v>
      </c>
      <c r="I3258" s="1" t="s">
        <v>124</v>
      </c>
      <c r="J3258" s="1" t="s">
        <v>132</v>
      </c>
      <c r="K3258" s="1" t="s">
        <v>134</v>
      </c>
    </row>
    <row r="3259" spans="1:11" x14ac:dyDescent="0.25">
      <c r="A3259" s="1" t="s">
        <v>192</v>
      </c>
      <c r="B3259" s="1">
        <v>641822.66170000006</v>
      </c>
      <c r="C3259" s="1" t="s">
        <v>172</v>
      </c>
      <c r="D3259" s="1" t="s">
        <v>142</v>
      </c>
      <c r="E3259" s="1" t="s">
        <v>121</v>
      </c>
      <c r="F3259" s="1" t="s">
        <v>45</v>
      </c>
      <c r="G3259" s="1" t="s">
        <v>122</v>
      </c>
      <c r="H3259" s="1" t="s">
        <v>123</v>
      </c>
      <c r="I3259" s="1" t="s">
        <v>124</v>
      </c>
      <c r="J3259" s="1" t="s">
        <v>132</v>
      </c>
      <c r="K3259" s="1" t="s">
        <v>133</v>
      </c>
    </row>
    <row r="3260" spans="1:11" x14ac:dyDescent="0.25">
      <c r="A3260" s="1" t="s">
        <v>182</v>
      </c>
      <c r="B3260" s="1">
        <v>641878.79639999999</v>
      </c>
      <c r="C3260" s="1" t="s">
        <v>153</v>
      </c>
      <c r="D3260" s="1" t="s">
        <v>142</v>
      </c>
      <c r="E3260" s="1" t="s">
        <v>121</v>
      </c>
      <c r="F3260" s="1" t="s">
        <v>45</v>
      </c>
      <c r="G3260" s="1" t="s">
        <v>122</v>
      </c>
      <c r="H3260" s="1" t="s">
        <v>123</v>
      </c>
      <c r="I3260" s="1" t="s">
        <v>124</v>
      </c>
      <c r="J3260" s="1" t="s">
        <v>132</v>
      </c>
      <c r="K3260" s="1" t="s">
        <v>134</v>
      </c>
    </row>
    <row r="3261" spans="1:11" x14ac:dyDescent="0.25">
      <c r="A3261" s="1" t="s">
        <v>192</v>
      </c>
      <c r="B3261" s="1">
        <v>643686.2892</v>
      </c>
      <c r="C3261" s="1" t="s">
        <v>169</v>
      </c>
      <c r="D3261" s="1" t="s">
        <v>142</v>
      </c>
      <c r="E3261" s="1" t="s">
        <v>121</v>
      </c>
      <c r="F3261" s="1" t="s">
        <v>45</v>
      </c>
      <c r="G3261" s="1" t="s">
        <v>122</v>
      </c>
      <c r="H3261" s="1" t="s">
        <v>123</v>
      </c>
      <c r="I3261" s="1" t="s">
        <v>124</v>
      </c>
      <c r="J3261" s="1" t="s">
        <v>132</v>
      </c>
      <c r="K3261" s="1" t="s">
        <v>133</v>
      </c>
    </row>
    <row r="3262" spans="1:11" x14ac:dyDescent="0.25">
      <c r="A3262" s="1" t="s">
        <v>181</v>
      </c>
      <c r="B3262" s="1">
        <v>644322.8186</v>
      </c>
      <c r="C3262" s="1" t="s">
        <v>145</v>
      </c>
      <c r="D3262" s="1" t="s">
        <v>162</v>
      </c>
      <c r="E3262" s="1" t="s">
        <v>121</v>
      </c>
      <c r="F3262" s="1" t="s">
        <v>47</v>
      </c>
      <c r="G3262" s="1" t="s">
        <v>122</v>
      </c>
      <c r="H3262" s="1" t="s">
        <v>123</v>
      </c>
      <c r="I3262" s="1" t="s">
        <v>124</v>
      </c>
      <c r="J3262" s="1" t="s">
        <v>132</v>
      </c>
      <c r="K3262" s="1" t="s">
        <v>135</v>
      </c>
    </row>
    <row r="3263" spans="1:11" x14ac:dyDescent="0.25">
      <c r="A3263" s="1" t="s">
        <v>195</v>
      </c>
      <c r="B3263" s="1">
        <v>645435.88020000001</v>
      </c>
      <c r="C3263" s="1" t="s">
        <v>180</v>
      </c>
      <c r="D3263" s="1" t="s">
        <v>142</v>
      </c>
      <c r="E3263" s="1" t="s">
        <v>121</v>
      </c>
      <c r="F3263" s="1" t="s">
        <v>45</v>
      </c>
      <c r="G3263" s="1" t="s">
        <v>122</v>
      </c>
      <c r="H3263" s="1" t="s">
        <v>123</v>
      </c>
      <c r="I3263" s="1" t="s">
        <v>124</v>
      </c>
      <c r="J3263" s="1" t="s">
        <v>132</v>
      </c>
      <c r="K3263" s="1" t="s">
        <v>133</v>
      </c>
    </row>
    <row r="3264" spans="1:11" x14ac:dyDescent="0.25">
      <c r="A3264" s="1" t="s">
        <v>195</v>
      </c>
      <c r="B3264" s="1">
        <v>645435.88020000001</v>
      </c>
      <c r="C3264" s="1" t="s">
        <v>136</v>
      </c>
      <c r="D3264" s="1" t="s">
        <v>142</v>
      </c>
      <c r="E3264" s="1" t="s">
        <v>121</v>
      </c>
      <c r="F3264" s="1" t="s">
        <v>45</v>
      </c>
      <c r="G3264" s="1" t="s">
        <v>122</v>
      </c>
      <c r="H3264" s="1" t="s">
        <v>123</v>
      </c>
      <c r="I3264" s="1" t="s">
        <v>124</v>
      </c>
      <c r="J3264" s="1" t="s">
        <v>132</v>
      </c>
      <c r="K3264" s="1" t="s">
        <v>133</v>
      </c>
    </row>
    <row r="3265" spans="1:11" x14ac:dyDescent="0.25">
      <c r="A3265" s="1" t="s">
        <v>195</v>
      </c>
      <c r="B3265" s="1">
        <v>645446.25760000001</v>
      </c>
      <c r="C3265" s="1" t="s">
        <v>165</v>
      </c>
      <c r="D3265" s="1" t="s">
        <v>142</v>
      </c>
      <c r="E3265" s="1" t="s">
        <v>121</v>
      </c>
      <c r="F3265" s="1" t="s">
        <v>45</v>
      </c>
      <c r="G3265" s="1" t="s">
        <v>122</v>
      </c>
      <c r="H3265" s="1" t="s">
        <v>123</v>
      </c>
      <c r="I3265" s="1" t="s">
        <v>124</v>
      </c>
      <c r="J3265" s="1" t="s">
        <v>132</v>
      </c>
      <c r="K3265" s="1" t="s">
        <v>133</v>
      </c>
    </row>
    <row r="3266" spans="1:11" x14ac:dyDescent="0.25">
      <c r="A3266" s="1" t="s">
        <v>182</v>
      </c>
      <c r="B3266" s="1">
        <v>645616.42200000002</v>
      </c>
      <c r="C3266" s="1" t="s">
        <v>171</v>
      </c>
      <c r="D3266" s="1" t="s">
        <v>138</v>
      </c>
      <c r="E3266" s="1" t="s">
        <v>121</v>
      </c>
      <c r="F3266" s="1" t="s">
        <v>87</v>
      </c>
      <c r="G3266" s="1" t="s">
        <v>122</v>
      </c>
      <c r="H3266" s="1" t="s">
        <v>123</v>
      </c>
      <c r="I3266" s="1" t="s">
        <v>124</v>
      </c>
      <c r="J3266" s="1" t="s">
        <v>132</v>
      </c>
      <c r="K3266" s="1" t="s">
        <v>134</v>
      </c>
    </row>
    <row r="3267" spans="1:11" x14ac:dyDescent="0.25">
      <c r="A3267" s="1" t="s">
        <v>182</v>
      </c>
      <c r="B3267" s="1">
        <v>645616.42200000002</v>
      </c>
      <c r="C3267" s="1" t="s">
        <v>158</v>
      </c>
      <c r="D3267" s="1" t="s">
        <v>138</v>
      </c>
      <c r="E3267" s="1" t="s">
        <v>121</v>
      </c>
      <c r="F3267" s="1" t="s">
        <v>87</v>
      </c>
      <c r="G3267" s="1" t="s">
        <v>122</v>
      </c>
      <c r="H3267" s="1" t="s">
        <v>123</v>
      </c>
      <c r="I3267" s="1" t="s">
        <v>124</v>
      </c>
      <c r="J3267" s="1" t="s">
        <v>132</v>
      </c>
      <c r="K3267" s="1" t="s">
        <v>134</v>
      </c>
    </row>
    <row r="3268" spans="1:11" x14ac:dyDescent="0.25">
      <c r="A3268" s="1" t="s">
        <v>186</v>
      </c>
      <c r="B3268" s="1">
        <v>647386.48129999998</v>
      </c>
      <c r="C3268" s="1" t="s">
        <v>155</v>
      </c>
      <c r="D3268" s="1" t="s">
        <v>131</v>
      </c>
      <c r="E3268" s="1" t="s">
        <v>121</v>
      </c>
      <c r="F3268" s="1" t="s">
        <v>52</v>
      </c>
      <c r="G3268" s="1" t="s">
        <v>122</v>
      </c>
      <c r="H3268" s="1" t="s">
        <v>123</v>
      </c>
      <c r="I3268" s="1" t="s">
        <v>124</v>
      </c>
      <c r="J3268" s="1" t="s">
        <v>132</v>
      </c>
      <c r="K3268" s="1" t="s">
        <v>133</v>
      </c>
    </row>
    <row r="3269" spans="1:11" x14ac:dyDescent="0.25">
      <c r="A3269" s="1" t="s">
        <v>186</v>
      </c>
      <c r="B3269" s="1">
        <v>647583.39569999999</v>
      </c>
      <c r="C3269" s="1" t="s">
        <v>146</v>
      </c>
      <c r="D3269" s="1" t="s">
        <v>131</v>
      </c>
      <c r="E3269" s="1" t="s">
        <v>121</v>
      </c>
      <c r="F3269" s="1" t="s">
        <v>52</v>
      </c>
      <c r="G3269" s="1" t="s">
        <v>122</v>
      </c>
      <c r="H3269" s="1" t="s">
        <v>123</v>
      </c>
      <c r="I3269" s="1" t="s">
        <v>124</v>
      </c>
      <c r="J3269" s="1" t="s">
        <v>132</v>
      </c>
      <c r="K3269" s="1" t="s">
        <v>133</v>
      </c>
    </row>
    <row r="3270" spans="1:11" x14ac:dyDescent="0.25">
      <c r="A3270" s="1" t="s">
        <v>185</v>
      </c>
      <c r="B3270" s="1">
        <v>648327.38580000005</v>
      </c>
      <c r="C3270" s="1" t="s">
        <v>119</v>
      </c>
      <c r="D3270" s="1" t="s">
        <v>131</v>
      </c>
      <c r="E3270" s="1" t="s">
        <v>121</v>
      </c>
      <c r="F3270" s="1" t="s">
        <v>52</v>
      </c>
      <c r="G3270" s="1" t="s">
        <v>122</v>
      </c>
      <c r="H3270" s="1" t="s">
        <v>123</v>
      </c>
      <c r="I3270" s="1" t="s">
        <v>124</v>
      </c>
      <c r="J3270" s="1" t="s">
        <v>132</v>
      </c>
      <c r="K3270" s="1" t="s">
        <v>133</v>
      </c>
    </row>
    <row r="3271" spans="1:11" x14ac:dyDescent="0.25">
      <c r="A3271" s="1" t="s">
        <v>192</v>
      </c>
      <c r="B3271" s="1">
        <v>648350.68259999994</v>
      </c>
      <c r="C3271" s="1" t="s">
        <v>154</v>
      </c>
      <c r="D3271" s="1" t="s">
        <v>142</v>
      </c>
      <c r="E3271" s="1" t="s">
        <v>121</v>
      </c>
      <c r="F3271" s="1" t="s">
        <v>45</v>
      </c>
      <c r="G3271" s="1" t="s">
        <v>122</v>
      </c>
      <c r="H3271" s="1" t="s">
        <v>123</v>
      </c>
      <c r="I3271" s="1" t="s">
        <v>124</v>
      </c>
      <c r="J3271" s="1" t="s">
        <v>132</v>
      </c>
      <c r="K3271" s="1" t="s">
        <v>133</v>
      </c>
    </row>
    <row r="3272" spans="1:11" x14ac:dyDescent="0.25">
      <c r="A3272" s="1" t="s">
        <v>195</v>
      </c>
      <c r="B3272" s="1">
        <v>650821.77670000005</v>
      </c>
      <c r="C3272" s="1" t="s">
        <v>153</v>
      </c>
      <c r="D3272" s="1" t="s">
        <v>142</v>
      </c>
      <c r="E3272" s="1" t="s">
        <v>121</v>
      </c>
      <c r="F3272" s="1" t="s">
        <v>45</v>
      </c>
      <c r="G3272" s="1" t="s">
        <v>122</v>
      </c>
      <c r="H3272" s="1" t="s">
        <v>123</v>
      </c>
      <c r="I3272" s="1" t="s">
        <v>124</v>
      </c>
      <c r="J3272" s="1" t="s">
        <v>132</v>
      </c>
      <c r="K3272" s="1" t="s">
        <v>133</v>
      </c>
    </row>
    <row r="3273" spans="1:11" x14ac:dyDescent="0.25">
      <c r="A3273" s="1" t="s">
        <v>195</v>
      </c>
      <c r="B3273" s="1">
        <v>653270.85490000003</v>
      </c>
      <c r="C3273" s="1" t="s">
        <v>171</v>
      </c>
      <c r="D3273" s="1" t="s">
        <v>138</v>
      </c>
      <c r="E3273" s="1" t="s">
        <v>121</v>
      </c>
      <c r="F3273" s="1" t="s">
        <v>87</v>
      </c>
      <c r="G3273" s="1" t="s">
        <v>122</v>
      </c>
      <c r="H3273" s="1" t="s">
        <v>123</v>
      </c>
      <c r="I3273" s="1" t="s">
        <v>124</v>
      </c>
      <c r="J3273" s="1" t="s">
        <v>132</v>
      </c>
      <c r="K3273" s="1" t="s">
        <v>133</v>
      </c>
    </row>
    <row r="3274" spans="1:11" x14ac:dyDescent="0.25">
      <c r="A3274" s="1" t="s">
        <v>195</v>
      </c>
      <c r="B3274" s="1">
        <v>653270.85490000003</v>
      </c>
      <c r="C3274" s="1" t="s">
        <v>158</v>
      </c>
      <c r="D3274" s="1" t="s">
        <v>138</v>
      </c>
      <c r="E3274" s="1" t="s">
        <v>121</v>
      </c>
      <c r="F3274" s="1" t="s">
        <v>87</v>
      </c>
      <c r="G3274" s="1" t="s">
        <v>122</v>
      </c>
      <c r="H3274" s="1" t="s">
        <v>123</v>
      </c>
      <c r="I3274" s="1" t="s">
        <v>124</v>
      </c>
      <c r="J3274" s="1" t="s">
        <v>132</v>
      </c>
      <c r="K3274" s="1" t="s">
        <v>133</v>
      </c>
    </row>
    <row r="3275" spans="1:11" x14ac:dyDescent="0.25">
      <c r="A3275" s="1" t="s">
        <v>186</v>
      </c>
      <c r="B3275" s="1">
        <v>654611.20090000005</v>
      </c>
      <c r="C3275" s="1" t="s">
        <v>147</v>
      </c>
      <c r="D3275" s="1" t="s">
        <v>142</v>
      </c>
      <c r="E3275" s="1" t="s">
        <v>121</v>
      </c>
      <c r="F3275" s="1" t="s">
        <v>45</v>
      </c>
      <c r="G3275" s="1" t="s">
        <v>122</v>
      </c>
      <c r="H3275" s="1" t="s">
        <v>123</v>
      </c>
      <c r="I3275" s="1" t="s">
        <v>124</v>
      </c>
      <c r="J3275" s="1" t="s">
        <v>132</v>
      </c>
      <c r="K3275" s="1" t="s">
        <v>133</v>
      </c>
    </row>
    <row r="3276" spans="1:11" x14ac:dyDescent="0.25">
      <c r="A3276" s="1" t="s">
        <v>182</v>
      </c>
      <c r="B3276" s="1">
        <v>660474.4571</v>
      </c>
      <c r="C3276" s="1" t="s">
        <v>157</v>
      </c>
      <c r="D3276" s="1" t="s">
        <v>138</v>
      </c>
      <c r="E3276" s="1" t="s">
        <v>121</v>
      </c>
      <c r="F3276" s="1" t="s">
        <v>87</v>
      </c>
      <c r="G3276" s="1" t="s">
        <v>122</v>
      </c>
      <c r="H3276" s="1" t="s">
        <v>123</v>
      </c>
      <c r="I3276" s="1" t="s">
        <v>124</v>
      </c>
      <c r="J3276" s="1" t="s">
        <v>132</v>
      </c>
      <c r="K3276" s="1" t="s">
        <v>134</v>
      </c>
    </row>
    <row r="3277" spans="1:11" x14ac:dyDescent="0.25">
      <c r="A3277" s="1" t="s">
        <v>192</v>
      </c>
      <c r="B3277" s="1">
        <v>662343.8628</v>
      </c>
      <c r="C3277" s="1" t="s">
        <v>180</v>
      </c>
      <c r="D3277" s="1" t="s">
        <v>142</v>
      </c>
      <c r="E3277" s="1" t="s">
        <v>121</v>
      </c>
      <c r="F3277" s="1" t="s">
        <v>45</v>
      </c>
      <c r="G3277" s="1" t="s">
        <v>122</v>
      </c>
      <c r="H3277" s="1" t="s">
        <v>123</v>
      </c>
      <c r="I3277" s="1" t="s">
        <v>124</v>
      </c>
      <c r="J3277" s="1" t="s">
        <v>132</v>
      </c>
      <c r="K3277" s="1" t="s">
        <v>133</v>
      </c>
    </row>
    <row r="3278" spans="1:11" x14ac:dyDescent="0.25">
      <c r="A3278" s="1" t="s">
        <v>192</v>
      </c>
      <c r="B3278" s="1">
        <v>662343.8628</v>
      </c>
      <c r="C3278" s="1" t="s">
        <v>136</v>
      </c>
      <c r="D3278" s="1" t="s">
        <v>142</v>
      </c>
      <c r="E3278" s="1" t="s">
        <v>121</v>
      </c>
      <c r="F3278" s="1" t="s">
        <v>45</v>
      </c>
      <c r="G3278" s="1" t="s">
        <v>122</v>
      </c>
      <c r="H3278" s="1" t="s">
        <v>123</v>
      </c>
      <c r="I3278" s="1" t="s">
        <v>124</v>
      </c>
      <c r="J3278" s="1" t="s">
        <v>132</v>
      </c>
      <c r="K3278" s="1" t="s">
        <v>133</v>
      </c>
    </row>
    <row r="3279" spans="1:11" x14ac:dyDescent="0.25">
      <c r="A3279" s="1" t="s">
        <v>192</v>
      </c>
      <c r="B3279" s="1">
        <v>662354.51210000005</v>
      </c>
      <c r="C3279" s="1" t="s">
        <v>165</v>
      </c>
      <c r="D3279" s="1" t="s">
        <v>142</v>
      </c>
      <c r="E3279" s="1" t="s">
        <v>121</v>
      </c>
      <c r="F3279" s="1" t="s">
        <v>45</v>
      </c>
      <c r="G3279" s="1" t="s">
        <v>122</v>
      </c>
      <c r="H3279" s="1" t="s">
        <v>123</v>
      </c>
      <c r="I3279" s="1" t="s">
        <v>124</v>
      </c>
      <c r="J3279" s="1" t="s">
        <v>132</v>
      </c>
      <c r="K3279" s="1" t="s">
        <v>133</v>
      </c>
    </row>
    <row r="3280" spans="1:11" x14ac:dyDescent="0.25">
      <c r="A3280" s="1" t="s">
        <v>182</v>
      </c>
      <c r="B3280" s="1">
        <v>663530.74470000004</v>
      </c>
      <c r="C3280" s="1" t="s">
        <v>177</v>
      </c>
      <c r="D3280" s="1" t="s">
        <v>142</v>
      </c>
      <c r="E3280" s="1" t="s">
        <v>121</v>
      </c>
      <c r="F3280" s="1" t="s">
        <v>45</v>
      </c>
      <c r="G3280" s="1" t="s">
        <v>122</v>
      </c>
      <c r="H3280" s="1" t="s">
        <v>123</v>
      </c>
      <c r="I3280" s="1" t="s">
        <v>124</v>
      </c>
      <c r="J3280" s="1" t="s">
        <v>132</v>
      </c>
      <c r="K3280" s="1" t="s">
        <v>134</v>
      </c>
    </row>
    <row r="3281" spans="1:11" x14ac:dyDescent="0.25">
      <c r="A3281" s="1" t="s">
        <v>185</v>
      </c>
      <c r="B3281" s="1">
        <v>664277.0148</v>
      </c>
      <c r="C3281" s="1" t="s">
        <v>157</v>
      </c>
      <c r="D3281" s="1" t="s">
        <v>131</v>
      </c>
      <c r="E3281" s="1" t="s">
        <v>121</v>
      </c>
      <c r="F3281" s="1" t="s">
        <v>52</v>
      </c>
      <c r="G3281" s="1" t="s">
        <v>122</v>
      </c>
      <c r="H3281" s="1" t="s">
        <v>123</v>
      </c>
      <c r="I3281" s="1" t="s">
        <v>124</v>
      </c>
      <c r="J3281" s="1" t="s">
        <v>132</v>
      </c>
      <c r="K3281" s="1" t="s">
        <v>133</v>
      </c>
    </row>
    <row r="3282" spans="1:11" x14ac:dyDescent="0.25">
      <c r="A3282" s="1" t="s">
        <v>186</v>
      </c>
      <c r="B3282" s="1">
        <v>665312.47730000003</v>
      </c>
      <c r="C3282" s="1" t="s">
        <v>130</v>
      </c>
      <c r="D3282" s="1" t="s">
        <v>131</v>
      </c>
      <c r="E3282" s="1" t="s">
        <v>121</v>
      </c>
      <c r="F3282" s="1" t="s">
        <v>52</v>
      </c>
      <c r="G3282" s="1" t="s">
        <v>122</v>
      </c>
      <c r="H3282" s="1" t="s">
        <v>123</v>
      </c>
      <c r="I3282" s="1" t="s">
        <v>124</v>
      </c>
      <c r="J3282" s="1" t="s">
        <v>132</v>
      </c>
      <c r="K3282" s="1" t="s">
        <v>133</v>
      </c>
    </row>
    <row r="3283" spans="1:11" x14ac:dyDescent="0.25">
      <c r="A3283" s="1" t="s">
        <v>186</v>
      </c>
      <c r="B3283" s="1">
        <v>665421.11970000004</v>
      </c>
      <c r="C3283" s="1" t="s">
        <v>164</v>
      </c>
      <c r="D3283" s="1" t="s">
        <v>131</v>
      </c>
      <c r="E3283" s="1" t="s">
        <v>121</v>
      </c>
      <c r="F3283" s="1" t="s">
        <v>52</v>
      </c>
      <c r="G3283" s="1" t="s">
        <v>122</v>
      </c>
      <c r="H3283" s="1" t="s">
        <v>123</v>
      </c>
      <c r="I3283" s="1" t="s">
        <v>124</v>
      </c>
      <c r="J3283" s="1" t="s">
        <v>132</v>
      </c>
      <c r="K3283" s="1" t="s">
        <v>133</v>
      </c>
    </row>
    <row r="3284" spans="1:11" x14ac:dyDescent="0.25">
      <c r="A3284" s="1" t="s">
        <v>192</v>
      </c>
      <c r="B3284" s="1">
        <v>667870.84950000001</v>
      </c>
      <c r="C3284" s="1" t="s">
        <v>153</v>
      </c>
      <c r="D3284" s="1" t="s">
        <v>142</v>
      </c>
      <c r="E3284" s="1" t="s">
        <v>121</v>
      </c>
      <c r="F3284" s="1" t="s">
        <v>45</v>
      </c>
      <c r="G3284" s="1" t="s">
        <v>122</v>
      </c>
      <c r="H3284" s="1" t="s">
        <v>123</v>
      </c>
      <c r="I3284" s="1" t="s">
        <v>124</v>
      </c>
      <c r="J3284" s="1" t="s">
        <v>132</v>
      </c>
      <c r="K3284" s="1" t="s">
        <v>133</v>
      </c>
    </row>
    <row r="3285" spans="1:11" x14ac:dyDescent="0.25">
      <c r="A3285" s="1" t="s">
        <v>182</v>
      </c>
      <c r="B3285" s="1">
        <v>668261.17709999997</v>
      </c>
      <c r="C3285" s="1" t="s">
        <v>146</v>
      </c>
      <c r="D3285" s="1" t="s">
        <v>162</v>
      </c>
      <c r="E3285" s="1" t="s">
        <v>121</v>
      </c>
      <c r="F3285" s="1" t="s">
        <v>47</v>
      </c>
      <c r="G3285" s="1" t="s">
        <v>122</v>
      </c>
      <c r="H3285" s="1" t="s">
        <v>123</v>
      </c>
      <c r="I3285" s="1" t="s">
        <v>124</v>
      </c>
      <c r="J3285" s="1" t="s">
        <v>132</v>
      </c>
      <c r="K3285" s="1" t="s">
        <v>133</v>
      </c>
    </row>
    <row r="3286" spans="1:11" x14ac:dyDescent="0.25">
      <c r="A3286" s="1" t="s">
        <v>195</v>
      </c>
      <c r="B3286" s="1">
        <v>668733.25540000002</v>
      </c>
      <c r="C3286" s="1" t="s">
        <v>157</v>
      </c>
      <c r="D3286" s="1" t="s">
        <v>138</v>
      </c>
      <c r="E3286" s="1" t="s">
        <v>121</v>
      </c>
      <c r="F3286" s="1" t="s">
        <v>87</v>
      </c>
      <c r="G3286" s="1" t="s">
        <v>122</v>
      </c>
      <c r="H3286" s="1" t="s">
        <v>123</v>
      </c>
      <c r="I3286" s="1" t="s">
        <v>124</v>
      </c>
      <c r="J3286" s="1" t="s">
        <v>132</v>
      </c>
      <c r="K3286" s="1" t="s">
        <v>133</v>
      </c>
    </row>
    <row r="3287" spans="1:11" x14ac:dyDescent="0.25">
      <c r="A3287" s="1" t="s">
        <v>186</v>
      </c>
      <c r="B3287" s="1">
        <v>669705.70440000005</v>
      </c>
      <c r="C3287" s="1" t="s">
        <v>136</v>
      </c>
      <c r="D3287" s="1" t="s">
        <v>131</v>
      </c>
      <c r="E3287" s="1" t="s">
        <v>121</v>
      </c>
      <c r="F3287" s="1" t="s">
        <v>52</v>
      </c>
      <c r="G3287" s="1" t="s">
        <v>122</v>
      </c>
      <c r="H3287" s="1" t="s">
        <v>123</v>
      </c>
      <c r="I3287" s="1" t="s">
        <v>124</v>
      </c>
      <c r="J3287" s="1" t="s">
        <v>132</v>
      </c>
      <c r="K3287" s="1" t="s">
        <v>133</v>
      </c>
    </row>
    <row r="3288" spans="1:11" x14ac:dyDescent="0.25">
      <c r="A3288" s="1" t="s">
        <v>186</v>
      </c>
      <c r="B3288" s="1">
        <v>669705.70440000005</v>
      </c>
      <c r="C3288" s="1" t="s">
        <v>165</v>
      </c>
      <c r="D3288" s="1" t="s">
        <v>131</v>
      </c>
      <c r="E3288" s="1" t="s">
        <v>121</v>
      </c>
      <c r="F3288" s="1" t="s">
        <v>52</v>
      </c>
      <c r="G3288" s="1" t="s">
        <v>122</v>
      </c>
      <c r="H3288" s="1" t="s">
        <v>123</v>
      </c>
      <c r="I3288" s="1" t="s">
        <v>124</v>
      </c>
      <c r="J3288" s="1" t="s">
        <v>132</v>
      </c>
      <c r="K3288" s="1" t="s">
        <v>133</v>
      </c>
    </row>
    <row r="3289" spans="1:11" x14ac:dyDescent="0.25">
      <c r="A3289" s="1" t="s">
        <v>192</v>
      </c>
      <c r="B3289" s="1">
        <v>670384.08429999999</v>
      </c>
      <c r="C3289" s="1" t="s">
        <v>171</v>
      </c>
      <c r="D3289" s="1" t="s">
        <v>138</v>
      </c>
      <c r="E3289" s="1" t="s">
        <v>121</v>
      </c>
      <c r="F3289" s="1" t="s">
        <v>87</v>
      </c>
      <c r="G3289" s="1" t="s">
        <v>122</v>
      </c>
      <c r="H3289" s="1" t="s">
        <v>123</v>
      </c>
      <c r="I3289" s="1" t="s">
        <v>124</v>
      </c>
      <c r="J3289" s="1" t="s">
        <v>132</v>
      </c>
      <c r="K3289" s="1" t="s">
        <v>133</v>
      </c>
    </row>
    <row r="3290" spans="1:11" x14ac:dyDescent="0.25">
      <c r="A3290" s="1" t="s">
        <v>192</v>
      </c>
      <c r="B3290" s="1">
        <v>670384.08429999999</v>
      </c>
      <c r="C3290" s="1" t="s">
        <v>158</v>
      </c>
      <c r="D3290" s="1" t="s">
        <v>138</v>
      </c>
      <c r="E3290" s="1" t="s">
        <v>121</v>
      </c>
      <c r="F3290" s="1" t="s">
        <v>87</v>
      </c>
      <c r="G3290" s="1" t="s">
        <v>122</v>
      </c>
      <c r="H3290" s="1" t="s">
        <v>123</v>
      </c>
      <c r="I3290" s="1" t="s">
        <v>124</v>
      </c>
      <c r="J3290" s="1" t="s">
        <v>132</v>
      </c>
      <c r="K3290" s="1" t="s">
        <v>133</v>
      </c>
    </row>
    <row r="3291" spans="1:11" x14ac:dyDescent="0.25">
      <c r="A3291" s="1" t="s">
        <v>193</v>
      </c>
      <c r="B3291" s="1">
        <v>671378.49509999994</v>
      </c>
      <c r="C3291" s="1" t="s">
        <v>139</v>
      </c>
      <c r="D3291" s="1" t="s">
        <v>131</v>
      </c>
      <c r="E3291" s="1" t="s">
        <v>121</v>
      </c>
      <c r="F3291" s="1" t="s">
        <v>52</v>
      </c>
      <c r="G3291" s="1" t="s">
        <v>122</v>
      </c>
      <c r="H3291" s="1" t="s">
        <v>123</v>
      </c>
      <c r="I3291" s="1" t="s">
        <v>124</v>
      </c>
      <c r="J3291" s="1" t="s">
        <v>132</v>
      </c>
      <c r="K3291" s="1" t="s">
        <v>135</v>
      </c>
    </row>
    <row r="3292" spans="1:11" x14ac:dyDescent="0.25">
      <c r="A3292" s="1" t="s">
        <v>195</v>
      </c>
      <c r="B3292" s="1">
        <v>672707.81880000001</v>
      </c>
      <c r="C3292" s="1" t="s">
        <v>177</v>
      </c>
      <c r="D3292" s="1" t="s">
        <v>142</v>
      </c>
      <c r="E3292" s="1" t="s">
        <v>121</v>
      </c>
      <c r="F3292" s="1" t="s">
        <v>45</v>
      </c>
      <c r="G3292" s="1" t="s">
        <v>122</v>
      </c>
      <c r="H3292" s="1" t="s">
        <v>123</v>
      </c>
      <c r="I3292" s="1" t="s">
        <v>124</v>
      </c>
      <c r="J3292" s="1" t="s">
        <v>132</v>
      </c>
      <c r="K3292" s="1" t="s">
        <v>133</v>
      </c>
    </row>
    <row r="3293" spans="1:11" x14ac:dyDescent="0.25">
      <c r="A3293" s="1" t="s">
        <v>183</v>
      </c>
      <c r="B3293" s="1">
        <v>674613.06220000004</v>
      </c>
      <c r="C3293" s="1" t="s">
        <v>146</v>
      </c>
      <c r="D3293" s="1" t="s">
        <v>162</v>
      </c>
      <c r="E3293" s="1" t="s">
        <v>121</v>
      </c>
      <c r="F3293" s="1" t="s">
        <v>47</v>
      </c>
      <c r="G3293" s="1" t="s">
        <v>122</v>
      </c>
      <c r="H3293" s="1" t="s">
        <v>123</v>
      </c>
      <c r="I3293" s="1" t="s">
        <v>124</v>
      </c>
      <c r="J3293" s="1" t="s">
        <v>132</v>
      </c>
      <c r="K3293" s="1" t="s">
        <v>135</v>
      </c>
    </row>
    <row r="3294" spans="1:11" x14ac:dyDescent="0.25">
      <c r="A3294" s="1" t="s">
        <v>186</v>
      </c>
      <c r="B3294" s="1">
        <v>675850.79009999998</v>
      </c>
      <c r="C3294" s="1" t="s">
        <v>161</v>
      </c>
      <c r="D3294" s="1" t="s">
        <v>131</v>
      </c>
      <c r="E3294" s="1" t="s">
        <v>121</v>
      </c>
      <c r="F3294" s="1" t="s">
        <v>52</v>
      </c>
      <c r="G3294" s="1" t="s">
        <v>122</v>
      </c>
      <c r="H3294" s="1" t="s">
        <v>123</v>
      </c>
      <c r="I3294" s="1" t="s">
        <v>124</v>
      </c>
      <c r="J3294" s="1" t="s">
        <v>132</v>
      </c>
      <c r="K3294" s="1" t="s">
        <v>133</v>
      </c>
    </row>
    <row r="3295" spans="1:11" x14ac:dyDescent="0.25">
      <c r="A3295" s="1" t="s">
        <v>182</v>
      </c>
      <c r="B3295" s="1">
        <v>678223.31200000003</v>
      </c>
      <c r="C3295" s="1" t="s">
        <v>155</v>
      </c>
      <c r="D3295" s="1" t="s">
        <v>138</v>
      </c>
      <c r="E3295" s="1" t="s">
        <v>121</v>
      </c>
      <c r="F3295" s="1" t="s">
        <v>87</v>
      </c>
      <c r="G3295" s="1" t="s">
        <v>122</v>
      </c>
      <c r="H3295" s="1" t="s">
        <v>123</v>
      </c>
      <c r="I3295" s="1" t="s">
        <v>124</v>
      </c>
      <c r="J3295" s="1" t="s">
        <v>132</v>
      </c>
      <c r="K3295" s="1" t="s">
        <v>134</v>
      </c>
    </row>
    <row r="3296" spans="1:11" x14ac:dyDescent="0.25">
      <c r="A3296" s="1" t="s">
        <v>182</v>
      </c>
      <c r="B3296" s="1">
        <v>679517.85419999994</v>
      </c>
      <c r="C3296" s="1" t="s">
        <v>146</v>
      </c>
      <c r="D3296" s="1" t="s">
        <v>138</v>
      </c>
      <c r="E3296" s="1" t="s">
        <v>121</v>
      </c>
      <c r="F3296" s="1" t="s">
        <v>87</v>
      </c>
      <c r="G3296" s="1" t="s">
        <v>122</v>
      </c>
      <c r="H3296" s="1" t="s">
        <v>123</v>
      </c>
      <c r="I3296" s="1" t="s">
        <v>124</v>
      </c>
      <c r="J3296" s="1" t="s">
        <v>132</v>
      </c>
      <c r="K3296" s="1" t="s">
        <v>134</v>
      </c>
    </row>
    <row r="3297" spans="1:11" x14ac:dyDescent="0.25">
      <c r="A3297" s="1" t="s">
        <v>185</v>
      </c>
      <c r="B3297" s="1">
        <v>681914.58660000004</v>
      </c>
      <c r="C3297" s="1" t="s">
        <v>155</v>
      </c>
      <c r="D3297" s="1" t="s">
        <v>131</v>
      </c>
      <c r="E3297" s="1" t="s">
        <v>121</v>
      </c>
      <c r="F3297" s="1" t="s">
        <v>52</v>
      </c>
      <c r="G3297" s="1" t="s">
        <v>122</v>
      </c>
      <c r="H3297" s="1" t="s">
        <v>123</v>
      </c>
      <c r="I3297" s="1" t="s">
        <v>124</v>
      </c>
      <c r="J3297" s="1" t="s">
        <v>132</v>
      </c>
      <c r="K3297" s="1" t="s">
        <v>133</v>
      </c>
    </row>
    <row r="3298" spans="1:11" x14ac:dyDescent="0.25">
      <c r="A3298" s="1" t="s">
        <v>185</v>
      </c>
      <c r="B3298" s="1">
        <v>682122.00329999998</v>
      </c>
      <c r="C3298" s="1" t="s">
        <v>146</v>
      </c>
      <c r="D3298" s="1" t="s">
        <v>131</v>
      </c>
      <c r="E3298" s="1" t="s">
        <v>121</v>
      </c>
      <c r="F3298" s="1" t="s">
        <v>52</v>
      </c>
      <c r="G3298" s="1" t="s">
        <v>122</v>
      </c>
      <c r="H3298" s="1" t="s">
        <v>123</v>
      </c>
      <c r="I3298" s="1" t="s">
        <v>124</v>
      </c>
      <c r="J3298" s="1" t="s">
        <v>132</v>
      </c>
      <c r="K3298" s="1" t="s">
        <v>133</v>
      </c>
    </row>
    <row r="3299" spans="1:11" x14ac:dyDescent="0.25">
      <c r="A3299" s="1" t="s">
        <v>192</v>
      </c>
      <c r="B3299" s="1">
        <v>686251.54130000004</v>
      </c>
      <c r="C3299" s="1" t="s">
        <v>157</v>
      </c>
      <c r="D3299" s="1" t="s">
        <v>138</v>
      </c>
      <c r="E3299" s="1" t="s">
        <v>121</v>
      </c>
      <c r="F3299" s="1" t="s">
        <v>87</v>
      </c>
      <c r="G3299" s="1" t="s">
        <v>122</v>
      </c>
      <c r="H3299" s="1" t="s">
        <v>123</v>
      </c>
      <c r="I3299" s="1" t="s">
        <v>124</v>
      </c>
      <c r="J3299" s="1" t="s">
        <v>132</v>
      </c>
      <c r="K3299" s="1" t="s">
        <v>133</v>
      </c>
    </row>
    <row r="3300" spans="1:11" x14ac:dyDescent="0.25">
      <c r="A3300" s="1" t="s">
        <v>195</v>
      </c>
      <c r="B3300" s="1">
        <v>686706.99879999994</v>
      </c>
      <c r="C3300" s="1" t="s">
        <v>155</v>
      </c>
      <c r="D3300" s="1" t="s">
        <v>138</v>
      </c>
      <c r="E3300" s="1" t="s">
        <v>121</v>
      </c>
      <c r="F3300" s="1" t="s">
        <v>87</v>
      </c>
      <c r="G3300" s="1" t="s">
        <v>122</v>
      </c>
      <c r="H3300" s="1" t="s">
        <v>123</v>
      </c>
      <c r="I3300" s="1" t="s">
        <v>124</v>
      </c>
      <c r="J3300" s="1" t="s">
        <v>132</v>
      </c>
      <c r="K3300" s="1" t="s">
        <v>133</v>
      </c>
    </row>
    <row r="3301" spans="1:11" x14ac:dyDescent="0.25">
      <c r="A3301" s="1" t="s">
        <v>195</v>
      </c>
      <c r="B3301" s="1">
        <v>688979.66040000005</v>
      </c>
      <c r="C3301" s="1" t="s">
        <v>146</v>
      </c>
      <c r="D3301" s="1" t="s">
        <v>138</v>
      </c>
      <c r="E3301" s="1" t="s">
        <v>121</v>
      </c>
      <c r="F3301" s="1" t="s">
        <v>87</v>
      </c>
      <c r="G3301" s="1" t="s">
        <v>122</v>
      </c>
      <c r="H3301" s="1" t="s">
        <v>123</v>
      </c>
      <c r="I3301" s="1" t="s">
        <v>124</v>
      </c>
      <c r="J3301" s="1" t="s">
        <v>132</v>
      </c>
      <c r="K3301" s="1" t="s">
        <v>133</v>
      </c>
    </row>
    <row r="3302" spans="1:11" x14ac:dyDescent="0.25">
      <c r="A3302" s="1" t="s">
        <v>185</v>
      </c>
      <c r="B3302" s="1">
        <v>689524.63379999995</v>
      </c>
      <c r="C3302" s="1" t="s">
        <v>147</v>
      </c>
      <c r="D3302" s="1" t="s">
        <v>142</v>
      </c>
      <c r="E3302" s="1" t="s">
        <v>121</v>
      </c>
      <c r="F3302" s="1" t="s">
        <v>45</v>
      </c>
      <c r="G3302" s="1" t="s">
        <v>122</v>
      </c>
      <c r="H3302" s="1" t="s">
        <v>123</v>
      </c>
      <c r="I3302" s="1" t="s">
        <v>124</v>
      </c>
      <c r="J3302" s="1" t="s">
        <v>132</v>
      </c>
      <c r="K3302" s="1" t="s">
        <v>133</v>
      </c>
    </row>
    <row r="3303" spans="1:11" x14ac:dyDescent="0.25">
      <c r="A3303" s="1" t="s">
        <v>182</v>
      </c>
      <c r="B3303" s="1">
        <v>689596.78989999997</v>
      </c>
      <c r="C3303" s="1" t="s">
        <v>168</v>
      </c>
      <c r="D3303" s="1" t="s">
        <v>142</v>
      </c>
      <c r="E3303" s="1" t="s">
        <v>121</v>
      </c>
      <c r="F3303" s="1" t="s">
        <v>45</v>
      </c>
      <c r="G3303" s="1" t="s">
        <v>122</v>
      </c>
      <c r="H3303" s="1" t="s">
        <v>123</v>
      </c>
      <c r="I3303" s="1" t="s">
        <v>124</v>
      </c>
      <c r="J3303" s="1" t="s">
        <v>132</v>
      </c>
      <c r="K3303" s="1" t="s">
        <v>134</v>
      </c>
    </row>
    <row r="3304" spans="1:11" x14ac:dyDescent="0.25">
      <c r="A3304" s="1" t="s">
        <v>182</v>
      </c>
      <c r="B3304" s="1">
        <v>689810.92469999997</v>
      </c>
      <c r="C3304" s="1" t="s">
        <v>130</v>
      </c>
      <c r="D3304" s="1" t="s">
        <v>162</v>
      </c>
      <c r="E3304" s="1" t="s">
        <v>121</v>
      </c>
      <c r="F3304" s="1" t="s">
        <v>47</v>
      </c>
      <c r="G3304" s="1" t="s">
        <v>122</v>
      </c>
      <c r="H3304" s="1" t="s">
        <v>123</v>
      </c>
      <c r="I3304" s="1" t="s">
        <v>124</v>
      </c>
      <c r="J3304" s="1" t="s">
        <v>132</v>
      </c>
      <c r="K3304" s="1" t="s">
        <v>133</v>
      </c>
    </row>
    <row r="3305" spans="1:11" x14ac:dyDescent="0.25">
      <c r="A3305" s="1" t="s">
        <v>182</v>
      </c>
      <c r="B3305" s="1">
        <v>689810.92469999997</v>
      </c>
      <c r="C3305" s="1" t="s">
        <v>155</v>
      </c>
      <c r="D3305" s="1" t="s">
        <v>162</v>
      </c>
      <c r="E3305" s="1" t="s">
        <v>121</v>
      </c>
      <c r="F3305" s="1" t="s">
        <v>47</v>
      </c>
      <c r="G3305" s="1" t="s">
        <v>122</v>
      </c>
      <c r="H3305" s="1" t="s">
        <v>123</v>
      </c>
      <c r="I3305" s="1" t="s">
        <v>124</v>
      </c>
      <c r="J3305" s="1" t="s">
        <v>132</v>
      </c>
      <c r="K3305" s="1" t="s">
        <v>133</v>
      </c>
    </row>
    <row r="3306" spans="1:11" x14ac:dyDescent="0.25">
      <c r="A3306" s="1" t="s">
        <v>192</v>
      </c>
      <c r="B3306" s="1">
        <v>690330.22320000001</v>
      </c>
      <c r="C3306" s="1" t="s">
        <v>177</v>
      </c>
      <c r="D3306" s="1" t="s">
        <v>142</v>
      </c>
      <c r="E3306" s="1" t="s">
        <v>121</v>
      </c>
      <c r="F3306" s="1" t="s">
        <v>45</v>
      </c>
      <c r="G3306" s="1" t="s">
        <v>122</v>
      </c>
      <c r="H3306" s="1" t="s">
        <v>123</v>
      </c>
      <c r="I3306" s="1" t="s">
        <v>124</v>
      </c>
      <c r="J3306" s="1" t="s">
        <v>132</v>
      </c>
      <c r="K3306" s="1" t="s">
        <v>133</v>
      </c>
    </row>
    <row r="3307" spans="1:11" x14ac:dyDescent="0.25">
      <c r="A3307" s="1" t="s">
        <v>182</v>
      </c>
      <c r="B3307" s="1">
        <v>691665.13740000001</v>
      </c>
      <c r="C3307" s="1" t="s">
        <v>165</v>
      </c>
      <c r="D3307" s="1" t="s">
        <v>162</v>
      </c>
      <c r="E3307" s="1" t="s">
        <v>121</v>
      </c>
      <c r="F3307" s="1" t="s">
        <v>47</v>
      </c>
      <c r="G3307" s="1" t="s">
        <v>122</v>
      </c>
      <c r="H3307" s="1" t="s">
        <v>123</v>
      </c>
      <c r="I3307" s="1" t="s">
        <v>124</v>
      </c>
      <c r="J3307" s="1" t="s">
        <v>132</v>
      </c>
      <c r="K3307" s="1" t="s">
        <v>133</v>
      </c>
    </row>
    <row r="3308" spans="1:11" x14ac:dyDescent="0.25">
      <c r="A3308" s="1" t="s">
        <v>182</v>
      </c>
      <c r="B3308" s="1">
        <v>695758.03209999995</v>
      </c>
      <c r="C3308" s="1" t="s">
        <v>128</v>
      </c>
      <c r="D3308" s="1" t="s">
        <v>142</v>
      </c>
      <c r="E3308" s="1" t="s">
        <v>121</v>
      </c>
      <c r="F3308" s="1" t="s">
        <v>45</v>
      </c>
      <c r="G3308" s="1" t="s">
        <v>122</v>
      </c>
      <c r="H3308" s="1" t="s">
        <v>123</v>
      </c>
      <c r="I3308" s="1" t="s">
        <v>124</v>
      </c>
      <c r="J3308" s="1" t="s">
        <v>132</v>
      </c>
      <c r="K3308" s="1" t="s">
        <v>134</v>
      </c>
    </row>
    <row r="3309" spans="1:11" x14ac:dyDescent="0.25">
      <c r="A3309" s="1" t="s">
        <v>182</v>
      </c>
      <c r="B3309" s="1">
        <v>695884.56629999995</v>
      </c>
      <c r="C3309" s="1" t="s">
        <v>164</v>
      </c>
      <c r="D3309" s="1" t="s">
        <v>138</v>
      </c>
      <c r="E3309" s="1" t="s">
        <v>121</v>
      </c>
      <c r="F3309" s="1" t="s">
        <v>87</v>
      </c>
      <c r="G3309" s="1" t="s">
        <v>122</v>
      </c>
      <c r="H3309" s="1" t="s">
        <v>123</v>
      </c>
      <c r="I3309" s="1" t="s">
        <v>124</v>
      </c>
      <c r="J3309" s="1" t="s">
        <v>132</v>
      </c>
      <c r="K3309" s="1" t="s">
        <v>134</v>
      </c>
    </row>
    <row r="3310" spans="1:11" x14ac:dyDescent="0.25">
      <c r="A3310" s="1" t="s">
        <v>182</v>
      </c>
      <c r="B3310" s="1">
        <v>695884.56629999995</v>
      </c>
      <c r="C3310" s="1" t="s">
        <v>130</v>
      </c>
      <c r="D3310" s="1" t="s">
        <v>138</v>
      </c>
      <c r="E3310" s="1" t="s">
        <v>121</v>
      </c>
      <c r="F3310" s="1" t="s">
        <v>87</v>
      </c>
      <c r="G3310" s="1" t="s">
        <v>122</v>
      </c>
      <c r="H3310" s="1" t="s">
        <v>123</v>
      </c>
      <c r="I3310" s="1" t="s">
        <v>124</v>
      </c>
      <c r="J3310" s="1" t="s">
        <v>132</v>
      </c>
      <c r="K3310" s="1" t="s">
        <v>134</v>
      </c>
    </row>
    <row r="3311" spans="1:11" x14ac:dyDescent="0.25">
      <c r="A3311" s="1" t="s">
        <v>183</v>
      </c>
      <c r="B3311" s="1">
        <v>696746.28810000001</v>
      </c>
      <c r="C3311" s="1" t="s">
        <v>130</v>
      </c>
      <c r="D3311" s="1" t="s">
        <v>162</v>
      </c>
      <c r="E3311" s="1" t="s">
        <v>121</v>
      </c>
      <c r="F3311" s="1" t="s">
        <v>47</v>
      </c>
      <c r="G3311" s="1" t="s">
        <v>122</v>
      </c>
      <c r="H3311" s="1" t="s">
        <v>123</v>
      </c>
      <c r="I3311" s="1" t="s">
        <v>124</v>
      </c>
      <c r="J3311" s="1" t="s">
        <v>132</v>
      </c>
      <c r="K3311" s="1" t="s">
        <v>135</v>
      </c>
    </row>
    <row r="3312" spans="1:11" x14ac:dyDescent="0.25">
      <c r="A3312" s="1" t="s">
        <v>183</v>
      </c>
      <c r="B3312" s="1">
        <v>696746.28810000001</v>
      </c>
      <c r="C3312" s="1" t="s">
        <v>155</v>
      </c>
      <c r="D3312" s="1" t="s">
        <v>162</v>
      </c>
      <c r="E3312" s="1" t="s">
        <v>121</v>
      </c>
      <c r="F3312" s="1" t="s">
        <v>47</v>
      </c>
      <c r="G3312" s="1" t="s">
        <v>122</v>
      </c>
      <c r="H3312" s="1" t="s">
        <v>123</v>
      </c>
      <c r="I3312" s="1" t="s">
        <v>124</v>
      </c>
      <c r="J3312" s="1" t="s">
        <v>132</v>
      </c>
      <c r="K3312" s="1" t="s">
        <v>135</v>
      </c>
    </row>
    <row r="3313" spans="1:11" x14ac:dyDescent="0.25">
      <c r="A3313" s="1" t="s">
        <v>193</v>
      </c>
      <c r="B3313" s="1">
        <v>697688.10629999998</v>
      </c>
      <c r="C3313" s="1" t="s">
        <v>145</v>
      </c>
      <c r="D3313" s="1" t="s">
        <v>162</v>
      </c>
      <c r="E3313" s="1" t="s">
        <v>121</v>
      </c>
      <c r="F3313" s="1" t="s">
        <v>47</v>
      </c>
      <c r="G3313" s="1" t="s">
        <v>122</v>
      </c>
      <c r="H3313" s="1" t="s">
        <v>123</v>
      </c>
      <c r="I3313" s="1" t="s">
        <v>124</v>
      </c>
      <c r="J3313" s="1" t="s">
        <v>132</v>
      </c>
      <c r="K3313" s="1" t="s">
        <v>135</v>
      </c>
    </row>
    <row r="3314" spans="1:11" x14ac:dyDescent="0.25">
      <c r="A3314" s="1" t="s">
        <v>183</v>
      </c>
      <c r="B3314" s="1">
        <v>698293.56259999995</v>
      </c>
      <c r="C3314" s="1" t="s">
        <v>165</v>
      </c>
      <c r="D3314" s="1" t="s">
        <v>162</v>
      </c>
      <c r="E3314" s="1" t="s">
        <v>121</v>
      </c>
      <c r="F3314" s="1" t="s">
        <v>47</v>
      </c>
      <c r="G3314" s="1" t="s">
        <v>122</v>
      </c>
      <c r="H3314" s="1" t="s">
        <v>123</v>
      </c>
      <c r="I3314" s="1" t="s">
        <v>124</v>
      </c>
      <c r="J3314" s="1" t="s">
        <v>132</v>
      </c>
      <c r="K3314" s="1" t="s">
        <v>135</v>
      </c>
    </row>
    <row r="3315" spans="1:11" x14ac:dyDescent="0.25">
      <c r="A3315" s="1" t="s">
        <v>195</v>
      </c>
      <c r="B3315" s="1">
        <v>699211.82609999995</v>
      </c>
      <c r="C3315" s="1" t="s">
        <v>168</v>
      </c>
      <c r="D3315" s="1" t="s">
        <v>142</v>
      </c>
      <c r="E3315" s="1" t="s">
        <v>121</v>
      </c>
      <c r="F3315" s="1" t="s">
        <v>45</v>
      </c>
      <c r="G3315" s="1" t="s">
        <v>122</v>
      </c>
      <c r="H3315" s="1" t="s">
        <v>123</v>
      </c>
      <c r="I3315" s="1" t="s">
        <v>124</v>
      </c>
      <c r="J3315" s="1" t="s">
        <v>132</v>
      </c>
      <c r="K3315" s="1" t="s">
        <v>133</v>
      </c>
    </row>
    <row r="3316" spans="1:11" x14ac:dyDescent="0.25">
      <c r="A3316" s="1" t="s">
        <v>185</v>
      </c>
      <c r="B3316" s="1">
        <v>700796.65859999997</v>
      </c>
      <c r="C3316" s="1" t="s">
        <v>130</v>
      </c>
      <c r="D3316" s="1" t="s">
        <v>131</v>
      </c>
      <c r="E3316" s="1" t="s">
        <v>121</v>
      </c>
      <c r="F3316" s="1" t="s">
        <v>52</v>
      </c>
      <c r="G3316" s="1" t="s">
        <v>122</v>
      </c>
      <c r="H3316" s="1" t="s">
        <v>123</v>
      </c>
      <c r="I3316" s="1" t="s">
        <v>124</v>
      </c>
      <c r="J3316" s="1" t="s">
        <v>132</v>
      </c>
      <c r="K3316" s="1" t="s">
        <v>133</v>
      </c>
    </row>
    <row r="3317" spans="1:11" x14ac:dyDescent="0.25">
      <c r="A3317" s="1" t="s">
        <v>182</v>
      </c>
      <c r="B3317" s="1">
        <v>700872.9338</v>
      </c>
      <c r="C3317" s="1" t="s">
        <v>136</v>
      </c>
      <c r="D3317" s="1" t="s">
        <v>138</v>
      </c>
      <c r="E3317" s="1" t="s">
        <v>121</v>
      </c>
      <c r="F3317" s="1" t="s">
        <v>87</v>
      </c>
      <c r="G3317" s="1" t="s">
        <v>122</v>
      </c>
      <c r="H3317" s="1" t="s">
        <v>123</v>
      </c>
      <c r="I3317" s="1" t="s">
        <v>124</v>
      </c>
      <c r="J3317" s="1" t="s">
        <v>132</v>
      </c>
      <c r="K3317" s="1" t="s">
        <v>134</v>
      </c>
    </row>
    <row r="3318" spans="1:11" x14ac:dyDescent="0.25">
      <c r="A3318" s="1" t="s">
        <v>182</v>
      </c>
      <c r="B3318" s="1">
        <v>700872.9338</v>
      </c>
      <c r="C3318" s="1" t="s">
        <v>165</v>
      </c>
      <c r="D3318" s="1" t="s">
        <v>138</v>
      </c>
      <c r="E3318" s="1" t="s">
        <v>121</v>
      </c>
      <c r="F3318" s="1" t="s">
        <v>87</v>
      </c>
      <c r="G3318" s="1" t="s">
        <v>122</v>
      </c>
      <c r="H3318" s="1" t="s">
        <v>123</v>
      </c>
      <c r="I3318" s="1" t="s">
        <v>124</v>
      </c>
      <c r="J3318" s="1" t="s">
        <v>132</v>
      </c>
      <c r="K3318" s="1" t="s">
        <v>134</v>
      </c>
    </row>
    <row r="3319" spans="1:11" x14ac:dyDescent="0.25">
      <c r="A3319" s="1" t="s">
        <v>185</v>
      </c>
      <c r="B3319" s="1">
        <v>700911.09539999999</v>
      </c>
      <c r="C3319" s="1" t="s">
        <v>164</v>
      </c>
      <c r="D3319" s="1" t="s">
        <v>131</v>
      </c>
      <c r="E3319" s="1" t="s">
        <v>121</v>
      </c>
      <c r="F3319" s="1" t="s">
        <v>52</v>
      </c>
      <c r="G3319" s="1" t="s">
        <v>122</v>
      </c>
      <c r="H3319" s="1" t="s">
        <v>123</v>
      </c>
      <c r="I3319" s="1" t="s">
        <v>124</v>
      </c>
      <c r="J3319" s="1" t="s">
        <v>132</v>
      </c>
      <c r="K3319" s="1" t="s">
        <v>133</v>
      </c>
    </row>
    <row r="3320" spans="1:11" x14ac:dyDescent="0.25">
      <c r="A3320" s="1" t="s">
        <v>192</v>
      </c>
      <c r="B3320" s="1">
        <v>704696.12890000001</v>
      </c>
      <c r="C3320" s="1" t="s">
        <v>155</v>
      </c>
      <c r="D3320" s="1" t="s">
        <v>138</v>
      </c>
      <c r="E3320" s="1" t="s">
        <v>121</v>
      </c>
      <c r="F3320" s="1" t="s">
        <v>87</v>
      </c>
      <c r="G3320" s="1" t="s">
        <v>122</v>
      </c>
      <c r="H3320" s="1" t="s">
        <v>123</v>
      </c>
      <c r="I3320" s="1" t="s">
        <v>124</v>
      </c>
      <c r="J3320" s="1" t="s">
        <v>132</v>
      </c>
      <c r="K3320" s="1" t="s">
        <v>133</v>
      </c>
    </row>
    <row r="3321" spans="1:11" x14ac:dyDescent="0.25">
      <c r="A3321" s="1" t="s">
        <v>182</v>
      </c>
      <c r="B3321" s="1">
        <v>704712.76009999996</v>
      </c>
      <c r="C3321" s="1" t="s">
        <v>141</v>
      </c>
      <c r="D3321" s="1" t="s">
        <v>142</v>
      </c>
      <c r="E3321" s="1" t="s">
        <v>121</v>
      </c>
      <c r="F3321" s="1" t="s">
        <v>45</v>
      </c>
      <c r="G3321" s="1" t="s">
        <v>122</v>
      </c>
      <c r="H3321" s="1" t="s">
        <v>123</v>
      </c>
      <c r="I3321" s="1" t="s">
        <v>124</v>
      </c>
      <c r="J3321" s="1" t="s">
        <v>132</v>
      </c>
      <c r="K3321" s="1" t="s">
        <v>134</v>
      </c>
    </row>
    <row r="3322" spans="1:11" x14ac:dyDescent="0.25">
      <c r="A3322" s="1" t="s">
        <v>185</v>
      </c>
      <c r="B3322" s="1">
        <v>705424.19669999997</v>
      </c>
      <c r="C3322" s="1" t="s">
        <v>136</v>
      </c>
      <c r="D3322" s="1" t="s">
        <v>131</v>
      </c>
      <c r="E3322" s="1" t="s">
        <v>121</v>
      </c>
      <c r="F3322" s="1" t="s">
        <v>52</v>
      </c>
      <c r="G3322" s="1" t="s">
        <v>122</v>
      </c>
      <c r="H3322" s="1" t="s">
        <v>123</v>
      </c>
      <c r="I3322" s="1" t="s">
        <v>124</v>
      </c>
      <c r="J3322" s="1" t="s">
        <v>132</v>
      </c>
      <c r="K3322" s="1" t="s">
        <v>133</v>
      </c>
    </row>
    <row r="3323" spans="1:11" x14ac:dyDescent="0.25">
      <c r="A3323" s="1" t="s">
        <v>185</v>
      </c>
      <c r="B3323" s="1">
        <v>705424.19669999997</v>
      </c>
      <c r="C3323" s="1" t="s">
        <v>165</v>
      </c>
      <c r="D3323" s="1" t="s">
        <v>131</v>
      </c>
      <c r="E3323" s="1" t="s">
        <v>121</v>
      </c>
      <c r="F3323" s="1" t="s">
        <v>52</v>
      </c>
      <c r="G3323" s="1" t="s">
        <v>122</v>
      </c>
      <c r="H3323" s="1" t="s">
        <v>123</v>
      </c>
      <c r="I3323" s="1" t="s">
        <v>124</v>
      </c>
      <c r="J3323" s="1" t="s">
        <v>132</v>
      </c>
      <c r="K3323" s="1" t="s">
        <v>133</v>
      </c>
    </row>
    <row r="3324" spans="1:11" x14ac:dyDescent="0.25">
      <c r="A3324" s="1" t="s">
        <v>195</v>
      </c>
      <c r="B3324" s="1">
        <v>705438.29610000004</v>
      </c>
      <c r="C3324" s="1" t="s">
        <v>128</v>
      </c>
      <c r="D3324" s="1" t="s">
        <v>142</v>
      </c>
      <c r="E3324" s="1" t="s">
        <v>121</v>
      </c>
      <c r="F3324" s="1" t="s">
        <v>45</v>
      </c>
      <c r="G3324" s="1" t="s">
        <v>122</v>
      </c>
      <c r="H3324" s="1" t="s">
        <v>123</v>
      </c>
      <c r="I3324" s="1" t="s">
        <v>124</v>
      </c>
      <c r="J3324" s="1" t="s">
        <v>132</v>
      </c>
      <c r="K3324" s="1" t="s">
        <v>133</v>
      </c>
    </row>
    <row r="3325" spans="1:11" x14ac:dyDescent="0.25">
      <c r="A3325" s="1" t="s">
        <v>195</v>
      </c>
      <c r="B3325" s="1">
        <v>705521.31570000004</v>
      </c>
      <c r="C3325" s="1" t="s">
        <v>164</v>
      </c>
      <c r="D3325" s="1" t="s">
        <v>138</v>
      </c>
      <c r="E3325" s="1" t="s">
        <v>121</v>
      </c>
      <c r="F3325" s="1" t="s">
        <v>87</v>
      </c>
      <c r="G3325" s="1" t="s">
        <v>122</v>
      </c>
      <c r="H3325" s="1" t="s">
        <v>123</v>
      </c>
      <c r="I3325" s="1" t="s">
        <v>124</v>
      </c>
      <c r="J3325" s="1" t="s">
        <v>132</v>
      </c>
      <c r="K3325" s="1" t="s">
        <v>133</v>
      </c>
    </row>
    <row r="3326" spans="1:11" x14ac:dyDescent="0.25">
      <c r="A3326" s="1" t="s">
        <v>195</v>
      </c>
      <c r="B3326" s="1">
        <v>705521.31570000004</v>
      </c>
      <c r="C3326" s="1" t="s">
        <v>130</v>
      </c>
      <c r="D3326" s="1" t="s">
        <v>138</v>
      </c>
      <c r="E3326" s="1" t="s">
        <v>121</v>
      </c>
      <c r="F3326" s="1" t="s">
        <v>87</v>
      </c>
      <c r="G3326" s="1" t="s">
        <v>122</v>
      </c>
      <c r="H3326" s="1" t="s">
        <v>123</v>
      </c>
      <c r="I3326" s="1" t="s">
        <v>124</v>
      </c>
      <c r="J3326" s="1" t="s">
        <v>132</v>
      </c>
      <c r="K3326" s="1" t="s">
        <v>133</v>
      </c>
    </row>
    <row r="3327" spans="1:11" x14ac:dyDescent="0.25">
      <c r="A3327" s="1" t="s">
        <v>192</v>
      </c>
      <c r="B3327" s="1">
        <v>707028.32559999998</v>
      </c>
      <c r="C3327" s="1" t="s">
        <v>146</v>
      </c>
      <c r="D3327" s="1" t="s">
        <v>138</v>
      </c>
      <c r="E3327" s="1" t="s">
        <v>121</v>
      </c>
      <c r="F3327" s="1" t="s">
        <v>87</v>
      </c>
      <c r="G3327" s="1" t="s">
        <v>122</v>
      </c>
      <c r="H3327" s="1" t="s">
        <v>123</v>
      </c>
      <c r="I3327" s="1" t="s">
        <v>124</v>
      </c>
      <c r="J3327" s="1" t="s">
        <v>132</v>
      </c>
      <c r="K3327" s="1" t="s">
        <v>133</v>
      </c>
    </row>
    <row r="3328" spans="1:11" x14ac:dyDescent="0.25">
      <c r="A3328" s="1" t="s">
        <v>182</v>
      </c>
      <c r="B3328" s="1">
        <v>707842.04819999996</v>
      </c>
      <c r="C3328" s="1" t="s">
        <v>161</v>
      </c>
      <c r="D3328" s="1" t="s">
        <v>138</v>
      </c>
      <c r="E3328" s="1" t="s">
        <v>121</v>
      </c>
      <c r="F3328" s="1" t="s">
        <v>87</v>
      </c>
      <c r="G3328" s="1" t="s">
        <v>122</v>
      </c>
      <c r="H3328" s="1" t="s">
        <v>123</v>
      </c>
      <c r="I3328" s="1" t="s">
        <v>124</v>
      </c>
      <c r="J3328" s="1" t="s">
        <v>132</v>
      </c>
      <c r="K3328" s="1" t="s">
        <v>134</v>
      </c>
    </row>
    <row r="3329" spans="1:11" x14ac:dyDescent="0.25">
      <c r="A3329" s="1" t="s">
        <v>195</v>
      </c>
      <c r="B3329" s="1">
        <v>709983.61919999996</v>
      </c>
      <c r="C3329" s="1" t="s">
        <v>136</v>
      </c>
      <c r="D3329" s="1" t="s">
        <v>138</v>
      </c>
      <c r="E3329" s="1" t="s">
        <v>121</v>
      </c>
      <c r="F3329" s="1" t="s">
        <v>87</v>
      </c>
      <c r="G3329" s="1" t="s">
        <v>122</v>
      </c>
      <c r="H3329" s="1" t="s">
        <v>123</v>
      </c>
      <c r="I3329" s="1" t="s">
        <v>124</v>
      </c>
      <c r="J3329" s="1" t="s">
        <v>132</v>
      </c>
      <c r="K3329" s="1" t="s">
        <v>133</v>
      </c>
    </row>
    <row r="3330" spans="1:11" x14ac:dyDescent="0.25">
      <c r="A3330" s="1" t="s">
        <v>195</v>
      </c>
      <c r="B3330" s="1">
        <v>709983.61919999996</v>
      </c>
      <c r="C3330" s="1" t="s">
        <v>165</v>
      </c>
      <c r="D3330" s="1" t="s">
        <v>138</v>
      </c>
      <c r="E3330" s="1" t="s">
        <v>121</v>
      </c>
      <c r="F3330" s="1" t="s">
        <v>87</v>
      </c>
      <c r="G3330" s="1" t="s">
        <v>122</v>
      </c>
      <c r="H3330" s="1" t="s">
        <v>123</v>
      </c>
      <c r="I3330" s="1" t="s">
        <v>124</v>
      </c>
      <c r="J3330" s="1" t="s">
        <v>132</v>
      </c>
      <c r="K3330" s="1" t="s">
        <v>133</v>
      </c>
    </row>
    <row r="3331" spans="1:11" x14ac:dyDescent="0.25">
      <c r="A3331" s="1" t="s">
        <v>185</v>
      </c>
      <c r="B3331" s="1">
        <v>711897.02819999994</v>
      </c>
      <c r="C3331" s="1" t="s">
        <v>161</v>
      </c>
      <c r="D3331" s="1" t="s">
        <v>131</v>
      </c>
      <c r="E3331" s="1" t="s">
        <v>121</v>
      </c>
      <c r="F3331" s="1" t="s">
        <v>52</v>
      </c>
      <c r="G3331" s="1" t="s">
        <v>122</v>
      </c>
      <c r="H3331" s="1" t="s">
        <v>123</v>
      </c>
      <c r="I3331" s="1" t="s">
        <v>124</v>
      </c>
      <c r="J3331" s="1" t="s">
        <v>132</v>
      </c>
      <c r="K3331" s="1" t="s">
        <v>133</v>
      </c>
    </row>
    <row r="3332" spans="1:11" x14ac:dyDescent="0.25">
      <c r="A3332" s="1" t="s">
        <v>195</v>
      </c>
      <c r="B3332" s="1">
        <v>716697.82929999998</v>
      </c>
      <c r="C3332" s="1" t="s">
        <v>161</v>
      </c>
      <c r="D3332" s="1" t="s">
        <v>138</v>
      </c>
      <c r="E3332" s="1" t="s">
        <v>121</v>
      </c>
      <c r="F3332" s="1" t="s">
        <v>87</v>
      </c>
      <c r="G3332" s="1" t="s">
        <v>122</v>
      </c>
      <c r="H3332" s="1" t="s">
        <v>123</v>
      </c>
      <c r="I3332" s="1" t="s">
        <v>124</v>
      </c>
      <c r="J3332" s="1" t="s">
        <v>132</v>
      </c>
      <c r="K3332" s="1" t="s">
        <v>133</v>
      </c>
    </row>
    <row r="3333" spans="1:11" x14ac:dyDescent="0.25">
      <c r="A3333" s="1" t="s">
        <v>192</v>
      </c>
      <c r="B3333" s="1">
        <v>717528.53540000005</v>
      </c>
      <c r="C3333" s="1" t="s">
        <v>168</v>
      </c>
      <c r="D3333" s="1" t="s">
        <v>142</v>
      </c>
      <c r="E3333" s="1" t="s">
        <v>121</v>
      </c>
      <c r="F3333" s="1" t="s">
        <v>45</v>
      </c>
      <c r="G3333" s="1" t="s">
        <v>122</v>
      </c>
      <c r="H3333" s="1" t="s">
        <v>123</v>
      </c>
      <c r="I3333" s="1" t="s">
        <v>124</v>
      </c>
      <c r="J3333" s="1" t="s">
        <v>132</v>
      </c>
      <c r="K3333" s="1" t="s">
        <v>133</v>
      </c>
    </row>
    <row r="3334" spans="1:11" x14ac:dyDescent="0.25">
      <c r="A3334" s="1" t="s">
        <v>186</v>
      </c>
      <c r="B3334" s="1">
        <v>719803.43110000005</v>
      </c>
      <c r="C3334" s="1" t="s">
        <v>147</v>
      </c>
      <c r="D3334" s="1" t="s">
        <v>138</v>
      </c>
      <c r="E3334" s="1" t="s">
        <v>121</v>
      </c>
      <c r="F3334" s="1" t="s">
        <v>87</v>
      </c>
      <c r="G3334" s="1" t="s">
        <v>122</v>
      </c>
      <c r="H3334" s="1" t="s">
        <v>123</v>
      </c>
      <c r="I3334" s="1" t="s">
        <v>124</v>
      </c>
      <c r="J3334" s="1" t="s">
        <v>132</v>
      </c>
      <c r="K3334" s="1" t="s">
        <v>133</v>
      </c>
    </row>
    <row r="3335" spans="1:11" x14ac:dyDescent="0.25">
      <c r="A3335" s="1" t="s">
        <v>195</v>
      </c>
      <c r="B3335" s="1">
        <v>722177.12289999996</v>
      </c>
      <c r="C3335" s="1" t="s">
        <v>141</v>
      </c>
      <c r="D3335" s="1" t="s">
        <v>142</v>
      </c>
      <c r="E3335" s="1" t="s">
        <v>121</v>
      </c>
      <c r="F3335" s="1" t="s">
        <v>45</v>
      </c>
      <c r="G3335" s="1" t="s">
        <v>122</v>
      </c>
      <c r="H3335" s="1" t="s">
        <v>123</v>
      </c>
      <c r="I3335" s="1" t="s">
        <v>124</v>
      </c>
      <c r="J3335" s="1" t="s">
        <v>132</v>
      </c>
      <c r="K3335" s="1" t="s">
        <v>133</v>
      </c>
    </row>
    <row r="3336" spans="1:11" x14ac:dyDescent="0.25">
      <c r="A3336" s="1" t="s">
        <v>192</v>
      </c>
      <c r="B3336" s="1">
        <v>723918.11540000001</v>
      </c>
      <c r="C3336" s="1" t="s">
        <v>128</v>
      </c>
      <c r="D3336" s="1" t="s">
        <v>142</v>
      </c>
      <c r="E3336" s="1" t="s">
        <v>121</v>
      </c>
      <c r="F3336" s="1" t="s">
        <v>45</v>
      </c>
      <c r="G3336" s="1" t="s">
        <v>122</v>
      </c>
      <c r="H3336" s="1" t="s">
        <v>123</v>
      </c>
      <c r="I3336" s="1" t="s">
        <v>124</v>
      </c>
      <c r="J3336" s="1" t="s">
        <v>132</v>
      </c>
      <c r="K3336" s="1" t="s">
        <v>133</v>
      </c>
    </row>
    <row r="3337" spans="1:11" x14ac:dyDescent="0.25">
      <c r="A3337" s="1" t="s">
        <v>192</v>
      </c>
      <c r="B3337" s="1">
        <v>724003.30980000005</v>
      </c>
      <c r="C3337" s="1" t="s">
        <v>164</v>
      </c>
      <c r="D3337" s="1" t="s">
        <v>138</v>
      </c>
      <c r="E3337" s="1" t="s">
        <v>121</v>
      </c>
      <c r="F3337" s="1" t="s">
        <v>87</v>
      </c>
      <c r="G3337" s="1" t="s">
        <v>122</v>
      </c>
      <c r="H3337" s="1" t="s">
        <v>123</v>
      </c>
      <c r="I3337" s="1" t="s">
        <v>124</v>
      </c>
      <c r="J3337" s="1" t="s">
        <v>132</v>
      </c>
      <c r="K3337" s="1" t="s">
        <v>133</v>
      </c>
    </row>
    <row r="3338" spans="1:11" x14ac:dyDescent="0.25">
      <c r="A3338" s="1" t="s">
        <v>192</v>
      </c>
      <c r="B3338" s="1">
        <v>724003.30980000005</v>
      </c>
      <c r="C3338" s="1" t="s">
        <v>130</v>
      </c>
      <c r="D3338" s="1" t="s">
        <v>138</v>
      </c>
      <c r="E3338" s="1" t="s">
        <v>121</v>
      </c>
      <c r="F3338" s="1" t="s">
        <v>87</v>
      </c>
      <c r="G3338" s="1" t="s">
        <v>122</v>
      </c>
      <c r="H3338" s="1" t="s">
        <v>123</v>
      </c>
      <c r="I3338" s="1" t="s">
        <v>124</v>
      </c>
      <c r="J3338" s="1" t="s">
        <v>132</v>
      </c>
      <c r="K3338" s="1" t="s">
        <v>133</v>
      </c>
    </row>
    <row r="3339" spans="1:11" x14ac:dyDescent="0.25">
      <c r="A3339" s="1" t="s">
        <v>183</v>
      </c>
      <c r="B3339" s="1">
        <v>727214.96310000005</v>
      </c>
      <c r="C3339" s="1" t="s">
        <v>147</v>
      </c>
      <c r="D3339" s="1" t="s">
        <v>131</v>
      </c>
      <c r="E3339" s="1" t="s">
        <v>121</v>
      </c>
      <c r="F3339" s="1" t="s">
        <v>52</v>
      </c>
      <c r="G3339" s="1" t="s">
        <v>122</v>
      </c>
      <c r="H3339" s="1" t="s">
        <v>123</v>
      </c>
      <c r="I3339" s="1" t="s">
        <v>124</v>
      </c>
      <c r="J3339" s="1" t="s">
        <v>132</v>
      </c>
      <c r="K3339" s="1" t="s">
        <v>135</v>
      </c>
    </row>
    <row r="3340" spans="1:11" x14ac:dyDescent="0.25">
      <c r="A3340" s="1" t="s">
        <v>192</v>
      </c>
      <c r="B3340" s="1">
        <v>728582.50879999995</v>
      </c>
      <c r="C3340" s="1" t="s">
        <v>136</v>
      </c>
      <c r="D3340" s="1" t="s">
        <v>138</v>
      </c>
      <c r="E3340" s="1" t="s">
        <v>121</v>
      </c>
      <c r="F3340" s="1" t="s">
        <v>87</v>
      </c>
      <c r="G3340" s="1" t="s">
        <v>122</v>
      </c>
      <c r="H3340" s="1" t="s">
        <v>123</v>
      </c>
      <c r="I3340" s="1" t="s">
        <v>124</v>
      </c>
      <c r="J3340" s="1" t="s">
        <v>132</v>
      </c>
      <c r="K3340" s="1" t="s">
        <v>133</v>
      </c>
    </row>
    <row r="3341" spans="1:11" x14ac:dyDescent="0.25">
      <c r="A3341" s="1" t="s">
        <v>192</v>
      </c>
      <c r="B3341" s="1">
        <v>728582.50879999995</v>
      </c>
      <c r="C3341" s="1" t="s">
        <v>165</v>
      </c>
      <c r="D3341" s="1" t="s">
        <v>138</v>
      </c>
      <c r="E3341" s="1" t="s">
        <v>121</v>
      </c>
      <c r="F3341" s="1" t="s">
        <v>87</v>
      </c>
      <c r="G3341" s="1" t="s">
        <v>122</v>
      </c>
      <c r="H3341" s="1" t="s">
        <v>123</v>
      </c>
      <c r="I3341" s="1" t="s">
        <v>124</v>
      </c>
      <c r="J3341" s="1" t="s">
        <v>132</v>
      </c>
      <c r="K3341" s="1" t="s">
        <v>133</v>
      </c>
    </row>
    <row r="3342" spans="1:11" x14ac:dyDescent="0.25">
      <c r="A3342" s="1" t="s">
        <v>182</v>
      </c>
      <c r="B3342" s="1">
        <v>729781.13179999997</v>
      </c>
      <c r="C3342" s="1" t="s">
        <v>173</v>
      </c>
      <c r="D3342" s="1" t="s">
        <v>138</v>
      </c>
      <c r="E3342" s="1" t="s">
        <v>121</v>
      </c>
      <c r="F3342" s="1" t="s">
        <v>87</v>
      </c>
      <c r="G3342" s="1" t="s">
        <v>122</v>
      </c>
      <c r="H3342" s="1" t="s">
        <v>123</v>
      </c>
      <c r="I3342" s="1" t="s">
        <v>124</v>
      </c>
      <c r="J3342" s="1" t="s">
        <v>132</v>
      </c>
      <c r="K3342" s="1" t="s">
        <v>134</v>
      </c>
    </row>
    <row r="3343" spans="1:11" x14ac:dyDescent="0.25">
      <c r="A3343" s="1" t="s">
        <v>192</v>
      </c>
      <c r="B3343" s="1">
        <v>735472.60589999997</v>
      </c>
      <c r="C3343" s="1" t="s">
        <v>161</v>
      </c>
      <c r="D3343" s="1" t="s">
        <v>138</v>
      </c>
      <c r="E3343" s="1" t="s">
        <v>121</v>
      </c>
      <c r="F3343" s="1" t="s">
        <v>87</v>
      </c>
      <c r="G3343" s="1" t="s">
        <v>122</v>
      </c>
      <c r="H3343" s="1" t="s">
        <v>123</v>
      </c>
      <c r="I3343" s="1" t="s">
        <v>124</v>
      </c>
      <c r="J3343" s="1" t="s">
        <v>132</v>
      </c>
      <c r="K3343" s="1" t="s">
        <v>133</v>
      </c>
    </row>
    <row r="3344" spans="1:11" x14ac:dyDescent="0.25">
      <c r="A3344" s="1" t="s">
        <v>195</v>
      </c>
      <c r="B3344" s="1">
        <v>739974.4497</v>
      </c>
      <c r="C3344" s="1" t="s">
        <v>173</v>
      </c>
      <c r="D3344" s="1" t="s">
        <v>138</v>
      </c>
      <c r="E3344" s="1" t="s">
        <v>121</v>
      </c>
      <c r="F3344" s="1" t="s">
        <v>87</v>
      </c>
      <c r="G3344" s="1" t="s">
        <v>122</v>
      </c>
      <c r="H3344" s="1" t="s">
        <v>123</v>
      </c>
      <c r="I3344" s="1" t="s">
        <v>124</v>
      </c>
      <c r="J3344" s="1" t="s">
        <v>132</v>
      </c>
      <c r="K3344" s="1" t="s">
        <v>133</v>
      </c>
    </row>
    <row r="3345" spans="1:11" x14ac:dyDescent="0.25">
      <c r="A3345" s="1" t="s">
        <v>186</v>
      </c>
      <c r="B3345" s="1">
        <v>740547.33929999999</v>
      </c>
      <c r="C3345" s="1" t="s">
        <v>144</v>
      </c>
      <c r="D3345" s="1" t="s">
        <v>142</v>
      </c>
      <c r="E3345" s="1" t="s">
        <v>121</v>
      </c>
      <c r="F3345" s="1" t="s">
        <v>45</v>
      </c>
      <c r="G3345" s="1" t="s">
        <v>122</v>
      </c>
      <c r="H3345" s="1" t="s">
        <v>123</v>
      </c>
      <c r="I3345" s="1" t="s">
        <v>124</v>
      </c>
      <c r="J3345" s="1" t="s">
        <v>132</v>
      </c>
      <c r="K3345" s="1" t="s">
        <v>134</v>
      </c>
    </row>
    <row r="3346" spans="1:11" x14ac:dyDescent="0.25">
      <c r="A3346" s="1" t="s">
        <v>192</v>
      </c>
      <c r="B3346" s="1">
        <v>741095.43629999994</v>
      </c>
      <c r="C3346" s="1" t="s">
        <v>141</v>
      </c>
      <c r="D3346" s="1" t="s">
        <v>142</v>
      </c>
      <c r="E3346" s="1" t="s">
        <v>121</v>
      </c>
      <c r="F3346" s="1" t="s">
        <v>45</v>
      </c>
      <c r="G3346" s="1" t="s">
        <v>122</v>
      </c>
      <c r="H3346" s="1" t="s">
        <v>123</v>
      </c>
      <c r="I3346" s="1" t="s">
        <v>124</v>
      </c>
      <c r="J3346" s="1" t="s">
        <v>132</v>
      </c>
      <c r="K3346" s="1" t="s">
        <v>133</v>
      </c>
    </row>
    <row r="3347" spans="1:11" x14ac:dyDescent="0.25">
      <c r="A3347" s="1" t="s">
        <v>182</v>
      </c>
      <c r="B3347" s="1">
        <v>743597.69310000003</v>
      </c>
      <c r="C3347" s="1" t="s">
        <v>147</v>
      </c>
      <c r="D3347" s="1" t="s">
        <v>131</v>
      </c>
      <c r="E3347" s="1" t="s">
        <v>121</v>
      </c>
      <c r="F3347" s="1" t="s">
        <v>52</v>
      </c>
      <c r="G3347" s="1" t="s">
        <v>122</v>
      </c>
      <c r="H3347" s="1" t="s">
        <v>123</v>
      </c>
      <c r="I3347" s="1" t="s">
        <v>124</v>
      </c>
      <c r="J3347" s="1" t="s">
        <v>132</v>
      </c>
      <c r="K3347" s="1" t="s">
        <v>133</v>
      </c>
    </row>
    <row r="3348" spans="1:11" x14ac:dyDescent="0.25">
      <c r="A3348" s="1" t="s">
        <v>181</v>
      </c>
      <c r="B3348" s="1">
        <v>747730.1814</v>
      </c>
      <c r="C3348" s="1" t="s">
        <v>146</v>
      </c>
      <c r="D3348" s="1" t="s">
        <v>162</v>
      </c>
      <c r="E3348" s="1" t="s">
        <v>121</v>
      </c>
      <c r="F3348" s="1" t="s">
        <v>47</v>
      </c>
      <c r="G3348" s="1" t="s">
        <v>122</v>
      </c>
      <c r="H3348" s="1" t="s">
        <v>123</v>
      </c>
      <c r="I3348" s="1" t="s">
        <v>124</v>
      </c>
      <c r="J3348" s="1" t="s">
        <v>132</v>
      </c>
      <c r="K3348" s="1" t="s">
        <v>135</v>
      </c>
    </row>
    <row r="3349" spans="1:11" x14ac:dyDescent="0.25">
      <c r="A3349" s="1" t="s">
        <v>185</v>
      </c>
      <c r="B3349" s="1">
        <v>758193.86609999998</v>
      </c>
      <c r="C3349" s="1" t="s">
        <v>147</v>
      </c>
      <c r="D3349" s="1" t="s">
        <v>138</v>
      </c>
      <c r="E3349" s="1" t="s">
        <v>121</v>
      </c>
      <c r="F3349" s="1" t="s">
        <v>87</v>
      </c>
      <c r="G3349" s="1" t="s">
        <v>122</v>
      </c>
      <c r="H3349" s="1" t="s">
        <v>123</v>
      </c>
      <c r="I3349" s="1" t="s">
        <v>124</v>
      </c>
      <c r="J3349" s="1" t="s">
        <v>132</v>
      </c>
      <c r="K3349" s="1" t="s">
        <v>133</v>
      </c>
    </row>
    <row r="3350" spans="1:11" x14ac:dyDescent="0.25">
      <c r="A3350" s="1" t="s">
        <v>182</v>
      </c>
      <c r="B3350" s="1">
        <v>759068.93240000005</v>
      </c>
      <c r="C3350" s="1" t="s">
        <v>139</v>
      </c>
      <c r="D3350" s="1" t="s">
        <v>142</v>
      </c>
      <c r="E3350" s="1" t="s">
        <v>121</v>
      </c>
      <c r="F3350" s="1" t="s">
        <v>45</v>
      </c>
      <c r="G3350" s="1" t="s">
        <v>122</v>
      </c>
      <c r="H3350" s="1" t="s">
        <v>123</v>
      </c>
      <c r="I3350" s="1" t="s">
        <v>124</v>
      </c>
      <c r="J3350" s="1" t="s">
        <v>132</v>
      </c>
      <c r="K3350" s="1" t="s">
        <v>134</v>
      </c>
    </row>
    <row r="3351" spans="1:11" x14ac:dyDescent="0.25">
      <c r="A3351" s="1" t="s">
        <v>192</v>
      </c>
      <c r="B3351" s="1">
        <v>759358.98580000002</v>
      </c>
      <c r="C3351" s="1" t="s">
        <v>173</v>
      </c>
      <c r="D3351" s="1" t="s">
        <v>138</v>
      </c>
      <c r="E3351" s="1" t="s">
        <v>121</v>
      </c>
      <c r="F3351" s="1" t="s">
        <v>87</v>
      </c>
      <c r="G3351" s="1" t="s">
        <v>122</v>
      </c>
      <c r="H3351" s="1" t="s">
        <v>123</v>
      </c>
      <c r="I3351" s="1" t="s">
        <v>124</v>
      </c>
      <c r="J3351" s="1" t="s">
        <v>132</v>
      </c>
      <c r="K3351" s="1" t="s">
        <v>133</v>
      </c>
    </row>
    <row r="3352" spans="1:11" x14ac:dyDescent="0.25">
      <c r="A3352" s="1" t="s">
        <v>182</v>
      </c>
      <c r="B3352" s="1">
        <v>765974.77969999996</v>
      </c>
      <c r="C3352" s="1" t="s">
        <v>137</v>
      </c>
      <c r="D3352" s="1" t="s">
        <v>138</v>
      </c>
      <c r="E3352" s="1" t="s">
        <v>121</v>
      </c>
      <c r="F3352" s="1" t="s">
        <v>87</v>
      </c>
      <c r="G3352" s="1" t="s">
        <v>122</v>
      </c>
      <c r="H3352" s="1" t="s">
        <v>123</v>
      </c>
      <c r="I3352" s="1" t="s">
        <v>124</v>
      </c>
      <c r="J3352" s="1" t="s">
        <v>132</v>
      </c>
      <c r="K3352" s="1" t="s">
        <v>134</v>
      </c>
    </row>
    <row r="3353" spans="1:11" x14ac:dyDescent="0.25">
      <c r="A3353" s="1" t="s">
        <v>195</v>
      </c>
      <c r="B3353" s="1">
        <v>769612.44689999998</v>
      </c>
      <c r="C3353" s="1" t="s">
        <v>139</v>
      </c>
      <c r="D3353" s="1" t="s">
        <v>142</v>
      </c>
      <c r="E3353" s="1" t="s">
        <v>121</v>
      </c>
      <c r="F3353" s="1" t="s">
        <v>45</v>
      </c>
      <c r="G3353" s="1" t="s">
        <v>122</v>
      </c>
      <c r="H3353" s="1" t="s">
        <v>123</v>
      </c>
      <c r="I3353" s="1" t="s">
        <v>124</v>
      </c>
      <c r="J3353" s="1" t="s">
        <v>132</v>
      </c>
      <c r="K3353" s="1" t="s">
        <v>133</v>
      </c>
    </row>
    <row r="3354" spans="1:11" x14ac:dyDescent="0.25">
      <c r="A3354" s="1" t="s">
        <v>181</v>
      </c>
      <c r="B3354" s="1">
        <v>772262.29009999998</v>
      </c>
      <c r="C3354" s="1" t="s">
        <v>130</v>
      </c>
      <c r="D3354" s="1" t="s">
        <v>162</v>
      </c>
      <c r="E3354" s="1" t="s">
        <v>121</v>
      </c>
      <c r="F3354" s="1" t="s">
        <v>47</v>
      </c>
      <c r="G3354" s="1" t="s">
        <v>122</v>
      </c>
      <c r="H3354" s="1" t="s">
        <v>123</v>
      </c>
      <c r="I3354" s="1" t="s">
        <v>124</v>
      </c>
      <c r="J3354" s="1" t="s">
        <v>132</v>
      </c>
      <c r="K3354" s="1" t="s">
        <v>135</v>
      </c>
    </row>
    <row r="3355" spans="1:11" x14ac:dyDescent="0.25">
      <c r="A3355" s="1" t="s">
        <v>181</v>
      </c>
      <c r="B3355" s="1">
        <v>772262.29009999998</v>
      </c>
      <c r="C3355" s="1" t="s">
        <v>155</v>
      </c>
      <c r="D3355" s="1" t="s">
        <v>162</v>
      </c>
      <c r="E3355" s="1" t="s">
        <v>121</v>
      </c>
      <c r="F3355" s="1" t="s">
        <v>47</v>
      </c>
      <c r="G3355" s="1" t="s">
        <v>122</v>
      </c>
      <c r="H3355" s="1" t="s">
        <v>123</v>
      </c>
      <c r="I3355" s="1" t="s">
        <v>124</v>
      </c>
      <c r="J3355" s="1" t="s">
        <v>132</v>
      </c>
      <c r="K3355" s="1" t="s">
        <v>135</v>
      </c>
    </row>
    <row r="3356" spans="1:11" x14ac:dyDescent="0.25">
      <c r="A3356" s="1" t="s">
        <v>181</v>
      </c>
      <c r="B3356" s="1">
        <v>773977.26419999998</v>
      </c>
      <c r="C3356" s="1" t="s">
        <v>165</v>
      </c>
      <c r="D3356" s="1" t="s">
        <v>162</v>
      </c>
      <c r="E3356" s="1" t="s">
        <v>121</v>
      </c>
      <c r="F3356" s="1" t="s">
        <v>47</v>
      </c>
      <c r="G3356" s="1" t="s">
        <v>122</v>
      </c>
      <c r="H3356" s="1" t="s">
        <v>123</v>
      </c>
      <c r="I3356" s="1" t="s">
        <v>124</v>
      </c>
      <c r="J3356" s="1" t="s">
        <v>132</v>
      </c>
      <c r="K3356" s="1" t="s">
        <v>135</v>
      </c>
    </row>
    <row r="3357" spans="1:11" x14ac:dyDescent="0.25">
      <c r="A3357" s="1" t="s">
        <v>195</v>
      </c>
      <c r="B3357" s="1">
        <v>776617.22560000001</v>
      </c>
      <c r="C3357" s="1" t="s">
        <v>137</v>
      </c>
      <c r="D3357" s="1" t="s">
        <v>138</v>
      </c>
      <c r="E3357" s="1" t="s">
        <v>121</v>
      </c>
      <c r="F3357" s="1" t="s">
        <v>87</v>
      </c>
      <c r="G3357" s="1" t="s">
        <v>122</v>
      </c>
      <c r="H3357" s="1" t="s">
        <v>123</v>
      </c>
      <c r="I3357" s="1" t="s">
        <v>124</v>
      </c>
      <c r="J3357" s="1" t="s">
        <v>132</v>
      </c>
      <c r="K3357" s="1" t="s">
        <v>133</v>
      </c>
    </row>
    <row r="3358" spans="1:11" x14ac:dyDescent="0.25">
      <c r="A3358" s="1" t="s">
        <v>186</v>
      </c>
      <c r="B3358" s="1">
        <v>779807.98659999995</v>
      </c>
      <c r="C3358" s="1" t="s">
        <v>149</v>
      </c>
      <c r="D3358" s="1" t="s">
        <v>142</v>
      </c>
      <c r="E3358" s="1" t="s">
        <v>121</v>
      </c>
      <c r="F3358" s="1" t="s">
        <v>45</v>
      </c>
      <c r="G3358" s="1" t="s">
        <v>122</v>
      </c>
      <c r="H3358" s="1" t="s">
        <v>123</v>
      </c>
      <c r="I3358" s="1" t="s">
        <v>124</v>
      </c>
      <c r="J3358" s="1" t="s">
        <v>132</v>
      </c>
      <c r="K3358" s="1" t="s">
        <v>134</v>
      </c>
    </row>
    <row r="3359" spans="1:11" x14ac:dyDescent="0.25">
      <c r="A3359" s="1" t="s">
        <v>185</v>
      </c>
      <c r="B3359" s="1">
        <v>780044.14260000002</v>
      </c>
      <c r="C3359" s="1" t="s">
        <v>144</v>
      </c>
      <c r="D3359" s="1" t="s">
        <v>142</v>
      </c>
      <c r="E3359" s="1" t="s">
        <v>121</v>
      </c>
      <c r="F3359" s="1" t="s">
        <v>45</v>
      </c>
      <c r="G3359" s="1" t="s">
        <v>122</v>
      </c>
      <c r="H3359" s="1" t="s">
        <v>123</v>
      </c>
      <c r="I3359" s="1" t="s">
        <v>124</v>
      </c>
      <c r="J3359" s="1" t="s">
        <v>132</v>
      </c>
      <c r="K3359" s="1" t="s">
        <v>134</v>
      </c>
    </row>
    <row r="3360" spans="1:11" x14ac:dyDescent="0.25">
      <c r="A3360" s="1" t="s">
        <v>192</v>
      </c>
      <c r="B3360" s="1">
        <v>789773.38659999997</v>
      </c>
      <c r="C3360" s="1" t="s">
        <v>139</v>
      </c>
      <c r="D3360" s="1" t="s">
        <v>142</v>
      </c>
      <c r="E3360" s="1" t="s">
        <v>121</v>
      </c>
      <c r="F3360" s="1" t="s">
        <v>45</v>
      </c>
      <c r="G3360" s="1" t="s">
        <v>122</v>
      </c>
      <c r="H3360" s="1" t="s">
        <v>123</v>
      </c>
      <c r="I3360" s="1" t="s">
        <v>124</v>
      </c>
      <c r="J3360" s="1" t="s">
        <v>132</v>
      </c>
      <c r="K3360" s="1" t="s">
        <v>133</v>
      </c>
    </row>
    <row r="3361" spans="1:11" x14ac:dyDescent="0.25">
      <c r="A3361" s="1" t="s">
        <v>192</v>
      </c>
      <c r="B3361" s="1">
        <v>796961.66410000005</v>
      </c>
      <c r="C3361" s="1" t="s">
        <v>137</v>
      </c>
      <c r="D3361" s="1" t="s">
        <v>138</v>
      </c>
      <c r="E3361" s="1" t="s">
        <v>121</v>
      </c>
      <c r="F3361" s="1" t="s">
        <v>87</v>
      </c>
      <c r="G3361" s="1" t="s">
        <v>122</v>
      </c>
      <c r="H3361" s="1" t="s">
        <v>123</v>
      </c>
      <c r="I3361" s="1" t="s">
        <v>124</v>
      </c>
      <c r="J3361" s="1" t="s">
        <v>132</v>
      </c>
      <c r="K3361" s="1" t="s">
        <v>133</v>
      </c>
    </row>
    <row r="3362" spans="1:11" x14ac:dyDescent="0.25">
      <c r="A3362" s="1" t="s">
        <v>186</v>
      </c>
      <c r="B3362" s="1">
        <v>798066.7</v>
      </c>
      <c r="C3362" s="1" t="s">
        <v>139</v>
      </c>
      <c r="D3362" s="1" t="s">
        <v>131</v>
      </c>
      <c r="E3362" s="1" t="s">
        <v>121</v>
      </c>
      <c r="F3362" s="1" t="s">
        <v>52</v>
      </c>
      <c r="G3362" s="1" t="s">
        <v>122</v>
      </c>
      <c r="H3362" s="1" t="s">
        <v>123</v>
      </c>
      <c r="I3362" s="1" t="s">
        <v>124</v>
      </c>
      <c r="J3362" s="1" t="s">
        <v>132</v>
      </c>
      <c r="K3362" s="1" t="s">
        <v>133</v>
      </c>
    </row>
    <row r="3363" spans="1:11" x14ac:dyDescent="0.25">
      <c r="A3363" s="1" t="s">
        <v>186</v>
      </c>
      <c r="B3363" s="1">
        <v>801332.76210000005</v>
      </c>
      <c r="C3363" s="1" t="s">
        <v>155</v>
      </c>
      <c r="D3363" s="1" t="s">
        <v>142</v>
      </c>
      <c r="E3363" s="1" t="s">
        <v>121</v>
      </c>
      <c r="F3363" s="1" t="s">
        <v>45</v>
      </c>
      <c r="G3363" s="1" t="s">
        <v>122</v>
      </c>
      <c r="H3363" s="1" t="s">
        <v>123</v>
      </c>
      <c r="I3363" s="1" t="s">
        <v>124</v>
      </c>
      <c r="J3363" s="1" t="s">
        <v>132</v>
      </c>
      <c r="K3363" s="1" t="s">
        <v>134</v>
      </c>
    </row>
    <row r="3364" spans="1:11" x14ac:dyDescent="0.25">
      <c r="A3364" s="1" t="s">
        <v>186</v>
      </c>
      <c r="B3364" s="1">
        <v>803600.67220000003</v>
      </c>
      <c r="C3364" s="1" t="s">
        <v>145</v>
      </c>
      <c r="D3364" s="1" t="s">
        <v>162</v>
      </c>
      <c r="E3364" s="1" t="s">
        <v>121</v>
      </c>
      <c r="F3364" s="1" t="s">
        <v>47</v>
      </c>
      <c r="G3364" s="1" t="s">
        <v>122</v>
      </c>
      <c r="H3364" s="1" t="s">
        <v>123</v>
      </c>
      <c r="I3364" s="1" t="s">
        <v>124</v>
      </c>
      <c r="J3364" s="1" t="s">
        <v>132</v>
      </c>
      <c r="K3364" s="1" t="s">
        <v>133</v>
      </c>
    </row>
    <row r="3365" spans="1:11" x14ac:dyDescent="0.25">
      <c r="A3365" s="1" t="s">
        <v>181</v>
      </c>
      <c r="B3365" s="1">
        <v>806033.27560000005</v>
      </c>
      <c r="C3365" s="1" t="s">
        <v>147</v>
      </c>
      <c r="D3365" s="1" t="s">
        <v>131</v>
      </c>
      <c r="E3365" s="1" t="s">
        <v>121</v>
      </c>
      <c r="F3365" s="1" t="s">
        <v>52</v>
      </c>
      <c r="G3365" s="1" t="s">
        <v>122</v>
      </c>
      <c r="H3365" s="1" t="s">
        <v>123</v>
      </c>
      <c r="I3365" s="1" t="s">
        <v>124</v>
      </c>
      <c r="J3365" s="1" t="s">
        <v>132</v>
      </c>
      <c r="K3365" s="1" t="s">
        <v>135</v>
      </c>
    </row>
    <row r="3366" spans="1:11" x14ac:dyDescent="0.25">
      <c r="A3366" s="1" t="s">
        <v>193</v>
      </c>
      <c r="B3366" s="1">
        <v>809660.06359999999</v>
      </c>
      <c r="C3366" s="1" t="s">
        <v>146</v>
      </c>
      <c r="D3366" s="1" t="s">
        <v>162</v>
      </c>
      <c r="E3366" s="1" t="s">
        <v>121</v>
      </c>
      <c r="F3366" s="1" t="s">
        <v>47</v>
      </c>
      <c r="G3366" s="1" t="s">
        <v>122</v>
      </c>
      <c r="H3366" s="1" t="s">
        <v>123</v>
      </c>
      <c r="I3366" s="1" t="s">
        <v>124</v>
      </c>
      <c r="J3366" s="1" t="s">
        <v>132</v>
      </c>
      <c r="K3366" s="1" t="s">
        <v>135</v>
      </c>
    </row>
    <row r="3367" spans="1:11" x14ac:dyDescent="0.25">
      <c r="A3367" s="1" t="s">
        <v>186</v>
      </c>
      <c r="B3367" s="1">
        <v>814600.71519999998</v>
      </c>
      <c r="C3367" s="1" t="s">
        <v>143</v>
      </c>
      <c r="D3367" s="1" t="s">
        <v>138</v>
      </c>
      <c r="E3367" s="1" t="s">
        <v>121</v>
      </c>
      <c r="F3367" s="1" t="s">
        <v>87</v>
      </c>
      <c r="G3367" s="1" t="s">
        <v>122</v>
      </c>
      <c r="H3367" s="1" t="s">
        <v>123</v>
      </c>
      <c r="I3367" s="1" t="s">
        <v>124</v>
      </c>
      <c r="J3367" s="1" t="s">
        <v>132</v>
      </c>
      <c r="K3367" s="1" t="s">
        <v>134</v>
      </c>
    </row>
    <row r="3368" spans="1:11" x14ac:dyDescent="0.25">
      <c r="A3368" s="1" t="s">
        <v>186</v>
      </c>
      <c r="B3368" s="1">
        <v>815497.01500000001</v>
      </c>
      <c r="C3368" s="1" t="s">
        <v>156</v>
      </c>
      <c r="D3368" s="1" t="s">
        <v>138</v>
      </c>
      <c r="E3368" s="1" t="s">
        <v>121</v>
      </c>
      <c r="F3368" s="1" t="s">
        <v>87</v>
      </c>
      <c r="G3368" s="1" t="s">
        <v>122</v>
      </c>
      <c r="H3368" s="1" t="s">
        <v>123</v>
      </c>
      <c r="I3368" s="1" t="s">
        <v>124</v>
      </c>
      <c r="J3368" s="1" t="s">
        <v>132</v>
      </c>
      <c r="K3368" s="1" t="s">
        <v>134</v>
      </c>
    </row>
    <row r="3369" spans="1:11" x14ac:dyDescent="0.25">
      <c r="A3369" s="1" t="s">
        <v>186</v>
      </c>
      <c r="B3369" s="1">
        <v>815497.01500000001</v>
      </c>
      <c r="C3369" s="1" t="s">
        <v>144</v>
      </c>
      <c r="D3369" s="1" t="s">
        <v>138</v>
      </c>
      <c r="E3369" s="1" t="s">
        <v>121</v>
      </c>
      <c r="F3369" s="1" t="s">
        <v>87</v>
      </c>
      <c r="G3369" s="1" t="s">
        <v>122</v>
      </c>
      <c r="H3369" s="1" t="s">
        <v>123</v>
      </c>
      <c r="I3369" s="1" t="s">
        <v>124</v>
      </c>
      <c r="J3369" s="1" t="s">
        <v>132</v>
      </c>
      <c r="K3369" s="1" t="s">
        <v>134</v>
      </c>
    </row>
    <row r="3370" spans="1:11" x14ac:dyDescent="0.25">
      <c r="A3370" s="1" t="s">
        <v>186</v>
      </c>
      <c r="B3370" s="1">
        <v>815497.01500000001</v>
      </c>
      <c r="C3370" s="1" t="s">
        <v>140</v>
      </c>
      <c r="D3370" s="1" t="s">
        <v>138</v>
      </c>
      <c r="E3370" s="1" t="s">
        <v>121</v>
      </c>
      <c r="F3370" s="1" t="s">
        <v>87</v>
      </c>
      <c r="G3370" s="1" t="s">
        <v>122</v>
      </c>
      <c r="H3370" s="1" t="s">
        <v>123</v>
      </c>
      <c r="I3370" s="1" t="s">
        <v>124</v>
      </c>
      <c r="J3370" s="1" t="s">
        <v>132</v>
      </c>
      <c r="K3370" s="1" t="s">
        <v>134</v>
      </c>
    </row>
    <row r="3371" spans="1:11" x14ac:dyDescent="0.25">
      <c r="A3371" s="1" t="s">
        <v>186</v>
      </c>
      <c r="B3371" s="1">
        <v>816047.0172</v>
      </c>
      <c r="C3371" s="1" t="s">
        <v>176</v>
      </c>
      <c r="D3371" s="1" t="s">
        <v>142</v>
      </c>
      <c r="E3371" s="1" t="s">
        <v>121</v>
      </c>
      <c r="F3371" s="1" t="s">
        <v>45</v>
      </c>
      <c r="G3371" s="1" t="s">
        <v>122</v>
      </c>
      <c r="H3371" s="1" t="s">
        <v>123</v>
      </c>
      <c r="I3371" s="1" t="s">
        <v>124</v>
      </c>
      <c r="J3371" s="1" t="s">
        <v>132</v>
      </c>
      <c r="K3371" s="1" t="s">
        <v>134</v>
      </c>
    </row>
    <row r="3372" spans="1:11" x14ac:dyDescent="0.25">
      <c r="A3372" s="1" t="s">
        <v>186</v>
      </c>
      <c r="B3372" s="1">
        <v>817276.03430000006</v>
      </c>
      <c r="C3372" s="1" t="s">
        <v>158</v>
      </c>
      <c r="D3372" s="1" t="s">
        <v>142</v>
      </c>
      <c r="E3372" s="1" t="s">
        <v>121</v>
      </c>
      <c r="F3372" s="1" t="s">
        <v>45</v>
      </c>
      <c r="G3372" s="1" t="s">
        <v>122</v>
      </c>
      <c r="H3372" s="1" t="s">
        <v>123</v>
      </c>
      <c r="I3372" s="1" t="s">
        <v>124</v>
      </c>
      <c r="J3372" s="1" t="s">
        <v>132</v>
      </c>
      <c r="K3372" s="1" t="s">
        <v>134</v>
      </c>
    </row>
    <row r="3373" spans="1:11" x14ac:dyDescent="0.25">
      <c r="A3373" s="1" t="s">
        <v>186</v>
      </c>
      <c r="B3373" s="1">
        <v>817276.03430000006</v>
      </c>
      <c r="C3373" s="1" t="s">
        <v>145</v>
      </c>
      <c r="D3373" s="1" t="s">
        <v>138</v>
      </c>
      <c r="E3373" s="1" t="s">
        <v>121</v>
      </c>
      <c r="F3373" s="1" t="s">
        <v>87</v>
      </c>
      <c r="G3373" s="1" t="s">
        <v>122</v>
      </c>
      <c r="H3373" s="1" t="s">
        <v>123</v>
      </c>
      <c r="I3373" s="1" t="s">
        <v>124</v>
      </c>
      <c r="J3373" s="1" t="s">
        <v>132</v>
      </c>
      <c r="K3373" s="1" t="s">
        <v>134</v>
      </c>
    </row>
    <row r="3374" spans="1:11" x14ac:dyDescent="0.25">
      <c r="A3374" s="1" t="s">
        <v>186</v>
      </c>
      <c r="B3374" s="1">
        <v>817276.03430000006</v>
      </c>
      <c r="C3374" s="1" t="s">
        <v>119</v>
      </c>
      <c r="D3374" s="1" t="s">
        <v>142</v>
      </c>
      <c r="E3374" s="1" t="s">
        <v>121</v>
      </c>
      <c r="F3374" s="1" t="s">
        <v>45</v>
      </c>
      <c r="G3374" s="1" t="s">
        <v>122</v>
      </c>
      <c r="H3374" s="1" t="s">
        <v>123</v>
      </c>
      <c r="I3374" s="1" t="s">
        <v>124</v>
      </c>
      <c r="J3374" s="1" t="s">
        <v>132</v>
      </c>
      <c r="K3374" s="1" t="s">
        <v>134</v>
      </c>
    </row>
    <row r="3375" spans="1:11" x14ac:dyDescent="0.25">
      <c r="A3375" s="1" t="s">
        <v>185</v>
      </c>
      <c r="B3375" s="1">
        <v>821398.74120000005</v>
      </c>
      <c r="C3375" s="1" t="s">
        <v>149</v>
      </c>
      <c r="D3375" s="1" t="s">
        <v>142</v>
      </c>
      <c r="E3375" s="1" t="s">
        <v>121</v>
      </c>
      <c r="F3375" s="1" t="s">
        <v>45</v>
      </c>
      <c r="G3375" s="1" t="s">
        <v>122</v>
      </c>
      <c r="H3375" s="1" t="s">
        <v>123</v>
      </c>
      <c r="I3375" s="1" t="s">
        <v>124</v>
      </c>
      <c r="J3375" s="1" t="s">
        <v>132</v>
      </c>
      <c r="K3375" s="1" t="s">
        <v>134</v>
      </c>
    </row>
    <row r="3376" spans="1:11" x14ac:dyDescent="0.25">
      <c r="A3376" s="1" t="s">
        <v>193</v>
      </c>
      <c r="B3376" s="1">
        <v>836224.01569999999</v>
      </c>
      <c r="C3376" s="1" t="s">
        <v>130</v>
      </c>
      <c r="D3376" s="1" t="s">
        <v>162</v>
      </c>
      <c r="E3376" s="1" t="s">
        <v>121</v>
      </c>
      <c r="F3376" s="1" t="s">
        <v>47</v>
      </c>
      <c r="G3376" s="1" t="s">
        <v>122</v>
      </c>
      <c r="H3376" s="1" t="s">
        <v>123</v>
      </c>
      <c r="I3376" s="1" t="s">
        <v>124</v>
      </c>
      <c r="J3376" s="1" t="s">
        <v>132</v>
      </c>
      <c r="K3376" s="1" t="s">
        <v>135</v>
      </c>
    </row>
    <row r="3377" spans="1:11" x14ac:dyDescent="0.25">
      <c r="A3377" s="1" t="s">
        <v>193</v>
      </c>
      <c r="B3377" s="1">
        <v>836224.01569999999</v>
      </c>
      <c r="C3377" s="1" t="s">
        <v>155</v>
      </c>
      <c r="D3377" s="1" t="s">
        <v>162</v>
      </c>
      <c r="E3377" s="1" t="s">
        <v>121</v>
      </c>
      <c r="F3377" s="1" t="s">
        <v>47</v>
      </c>
      <c r="G3377" s="1" t="s">
        <v>122</v>
      </c>
      <c r="H3377" s="1" t="s">
        <v>123</v>
      </c>
      <c r="I3377" s="1" t="s">
        <v>124</v>
      </c>
      <c r="J3377" s="1" t="s">
        <v>132</v>
      </c>
      <c r="K3377" s="1" t="s">
        <v>135</v>
      </c>
    </row>
    <row r="3378" spans="1:11" x14ac:dyDescent="0.25">
      <c r="A3378" s="1" t="s">
        <v>186</v>
      </c>
      <c r="B3378" s="1">
        <v>836390.30660000001</v>
      </c>
      <c r="C3378" s="1" t="s">
        <v>157</v>
      </c>
      <c r="D3378" s="1" t="s">
        <v>142</v>
      </c>
      <c r="E3378" s="1" t="s">
        <v>121</v>
      </c>
      <c r="F3378" s="1" t="s">
        <v>45</v>
      </c>
      <c r="G3378" s="1" t="s">
        <v>122</v>
      </c>
      <c r="H3378" s="1" t="s">
        <v>123</v>
      </c>
      <c r="I3378" s="1" t="s">
        <v>124</v>
      </c>
      <c r="J3378" s="1" t="s">
        <v>132</v>
      </c>
      <c r="K3378" s="1" t="s">
        <v>134</v>
      </c>
    </row>
    <row r="3379" spans="1:11" x14ac:dyDescent="0.25">
      <c r="A3379" s="1" t="s">
        <v>193</v>
      </c>
      <c r="B3379" s="1">
        <v>838081.03040000005</v>
      </c>
      <c r="C3379" s="1" t="s">
        <v>165</v>
      </c>
      <c r="D3379" s="1" t="s">
        <v>162</v>
      </c>
      <c r="E3379" s="1" t="s">
        <v>121</v>
      </c>
      <c r="F3379" s="1" t="s">
        <v>47</v>
      </c>
      <c r="G3379" s="1" t="s">
        <v>122</v>
      </c>
      <c r="H3379" s="1" t="s">
        <v>123</v>
      </c>
      <c r="I3379" s="1" t="s">
        <v>124</v>
      </c>
      <c r="J3379" s="1" t="s">
        <v>132</v>
      </c>
      <c r="K3379" s="1" t="s">
        <v>135</v>
      </c>
    </row>
    <row r="3380" spans="1:11" x14ac:dyDescent="0.25">
      <c r="A3380" s="1" t="s">
        <v>185</v>
      </c>
      <c r="B3380" s="1">
        <v>840631.27590000001</v>
      </c>
      <c r="C3380" s="1" t="s">
        <v>139</v>
      </c>
      <c r="D3380" s="1" t="s">
        <v>131</v>
      </c>
      <c r="E3380" s="1" t="s">
        <v>121</v>
      </c>
      <c r="F3380" s="1" t="s">
        <v>52</v>
      </c>
      <c r="G3380" s="1" t="s">
        <v>122</v>
      </c>
      <c r="H3380" s="1" t="s">
        <v>123</v>
      </c>
      <c r="I3380" s="1" t="s">
        <v>124</v>
      </c>
      <c r="J3380" s="1" t="s">
        <v>132</v>
      </c>
      <c r="K3380" s="1" t="s">
        <v>133</v>
      </c>
    </row>
    <row r="3381" spans="1:11" x14ac:dyDescent="0.25">
      <c r="A3381" s="1" t="s">
        <v>182</v>
      </c>
      <c r="B3381" s="1">
        <v>840863.55929999996</v>
      </c>
      <c r="C3381" s="1" t="s">
        <v>140</v>
      </c>
      <c r="D3381" s="1" t="s">
        <v>131</v>
      </c>
      <c r="E3381" s="1" t="s">
        <v>121</v>
      </c>
      <c r="F3381" s="1" t="s">
        <v>52</v>
      </c>
      <c r="G3381" s="1" t="s">
        <v>122</v>
      </c>
      <c r="H3381" s="1" t="s">
        <v>123</v>
      </c>
      <c r="I3381" s="1" t="s">
        <v>124</v>
      </c>
      <c r="J3381" s="1" t="s">
        <v>132</v>
      </c>
      <c r="K3381" s="1" t="s">
        <v>134</v>
      </c>
    </row>
    <row r="3382" spans="1:11" x14ac:dyDescent="0.25">
      <c r="A3382" s="1" t="s">
        <v>182</v>
      </c>
      <c r="B3382" s="1">
        <v>840863.55929999996</v>
      </c>
      <c r="C3382" s="1" t="s">
        <v>145</v>
      </c>
      <c r="D3382" s="1" t="s">
        <v>131</v>
      </c>
      <c r="E3382" s="1" t="s">
        <v>121</v>
      </c>
      <c r="F3382" s="1" t="s">
        <v>52</v>
      </c>
      <c r="G3382" s="1" t="s">
        <v>122</v>
      </c>
      <c r="H3382" s="1" t="s">
        <v>123</v>
      </c>
      <c r="I3382" s="1" t="s">
        <v>124</v>
      </c>
      <c r="J3382" s="1" t="s">
        <v>132</v>
      </c>
      <c r="K3382" s="1" t="s">
        <v>134</v>
      </c>
    </row>
    <row r="3383" spans="1:11" x14ac:dyDescent="0.25">
      <c r="A3383" s="1" t="s">
        <v>182</v>
      </c>
      <c r="B3383" s="1">
        <v>840863.55929999996</v>
      </c>
      <c r="C3383" s="1" t="s">
        <v>156</v>
      </c>
      <c r="D3383" s="1" t="s">
        <v>131</v>
      </c>
      <c r="E3383" s="1" t="s">
        <v>121</v>
      </c>
      <c r="F3383" s="1" t="s">
        <v>52</v>
      </c>
      <c r="G3383" s="1" t="s">
        <v>122</v>
      </c>
      <c r="H3383" s="1" t="s">
        <v>123</v>
      </c>
      <c r="I3383" s="1" t="s">
        <v>124</v>
      </c>
      <c r="J3383" s="1" t="s">
        <v>132</v>
      </c>
      <c r="K3383" s="1" t="s">
        <v>134</v>
      </c>
    </row>
    <row r="3384" spans="1:11" x14ac:dyDescent="0.25">
      <c r="A3384" s="1" t="s">
        <v>182</v>
      </c>
      <c r="B3384" s="1">
        <v>841491.36360000004</v>
      </c>
      <c r="C3384" s="1" t="s">
        <v>144</v>
      </c>
      <c r="D3384" s="1" t="s">
        <v>131</v>
      </c>
      <c r="E3384" s="1" t="s">
        <v>121</v>
      </c>
      <c r="F3384" s="1" t="s">
        <v>52</v>
      </c>
      <c r="G3384" s="1" t="s">
        <v>122</v>
      </c>
      <c r="H3384" s="1" t="s">
        <v>123</v>
      </c>
      <c r="I3384" s="1" t="s">
        <v>124</v>
      </c>
      <c r="J3384" s="1" t="s">
        <v>132</v>
      </c>
      <c r="K3384" s="1" t="s">
        <v>134</v>
      </c>
    </row>
    <row r="3385" spans="1:11" x14ac:dyDescent="0.25">
      <c r="A3385" s="1" t="s">
        <v>185</v>
      </c>
      <c r="B3385" s="1">
        <v>844071.53220000002</v>
      </c>
      <c r="C3385" s="1" t="s">
        <v>155</v>
      </c>
      <c r="D3385" s="1" t="s">
        <v>142</v>
      </c>
      <c r="E3385" s="1" t="s">
        <v>121</v>
      </c>
      <c r="F3385" s="1" t="s">
        <v>45</v>
      </c>
      <c r="G3385" s="1" t="s">
        <v>122</v>
      </c>
      <c r="H3385" s="1" t="s">
        <v>123</v>
      </c>
      <c r="I3385" s="1" t="s">
        <v>124</v>
      </c>
      <c r="J3385" s="1" t="s">
        <v>132</v>
      </c>
      <c r="K3385" s="1" t="s">
        <v>134</v>
      </c>
    </row>
    <row r="3386" spans="1:11" x14ac:dyDescent="0.25">
      <c r="A3386" s="1" t="s">
        <v>182</v>
      </c>
      <c r="B3386" s="1">
        <v>844119.38159999996</v>
      </c>
      <c r="C3386" s="1" t="s">
        <v>148</v>
      </c>
      <c r="D3386" s="1" t="s">
        <v>142</v>
      </c>
      <c r="E3386" s="1" t="s">
        <v>121</v>
      </c>
      <c r="F3386" s="1" t="s">
        <v>45</v>
      </c>
      <c r="G3386" s="1" t="s">
        <v>122</v>
      </c>
      <c r="H3386" s="1" t="s">
        <v>123</v>
      </c>
      <c r="I3386" s="1" t="s">
        <v>124</v>
      </c>
      <c r="J3386" s="1" t="s">
        <v>132</v>
      </c>
      <c r="K3386" s="1" t="s">
        <v>134</v>
      </c>
    </row>
    <row r="3387" spans="1:11" x14ac:dyDescent="0.25">
      <c r="A3387" s="1" t="s">
        <v>185</v>
      </c>
      <c r="B3387" s="1">
        <v>846460.40040000004</v>
      </c>
      <c r="C3387" s="1" t="s">
        <v>145</v>
      </c>
      <c r="D3387" s="1" t="s">
        <v>162</v>
      </c>
      <c r="E3387" s="1" t="s">
        <v>121</v>
      </c>
      <c r="F3387" s="1" t="s">
        <v>47</v>
      </c>
      <c r="G3387" s="1" t="s">
        <v>122</v>
      </c>
      <c r="H3387" s="1" t="s">
        <v>123</v>
      </c>
      <c r="I3387" s="1" t="s">
        <v>124</v>
      </c>
      <c r="J3387" s="1" t="s">
        <v>132</v>
      </c>
      <c r="K3387" s="1" t="s">
        <v>133</v>
      </c>
    </row>
    <row r="3388" spans="1:11" x14ac:dyDescent="0.25">
      <c r="A3388" s="1" t="s">
        <v>195</v>
      </c>
      <c r="B3388" s="1">
        <v>852932.99289999995</v>
      </c>
      <c r="C3388" s="1" t="s">
        <v>140</v>
      </c>
      <c r="D3388" s="1" t="s">
        <v>131</v>
      </c>
      <c r="E3388" s="1" t="s">
        <v>121</v>
      </c>
      <c r="F3388" s="1" t="s">
        <v>52</v>
      </c>
      <c r="G3388" s="1" t="s">
        <v>122</v>
      </c>
      <c r="H3388" s="1" t="s">
        <v>123</v>
      </c>
      <c r="I3388" s="1" t="s">
        <v>124</v>
      </c>
      <c r="J3388" s="1" t="s">
        <v>132</v>
      </c>
      <c r="K3388" s="1" t="s">
        <v>133</v>
      </c>
    </row>
    <row r="3389" spans="1:11" x14ac:dyDescent="0.25">
      <c r="A3389" s="1" t="s">
        <v>195</v>
      </c>
      <c r="B3389" s="1">
        <v>852932.99289999995</v>
      </c>
      <c r="C3389" s="1" t="s">
        <v>144</v>
      </c>
      <c r="D3389" s="1" t="s">
        <v>131</v>
      </c>
      <c r="E3389" s="1" t="s">
        <v>121</v>
      </c>
      <c r="F3389" s="1" t="s">
        <v>52</v>
      </c>
      <c r="G3389" s="1" t="s">
        <v>122</v>
      </c>
      <c r="H3389" s="1" t="s">
        <v>123</v>
      </c>
      <c r="I3389" s="1" t="s">
        <v>124</v>
      </c>
      <c r="J3389" s="1" t="s">
        <v>132</v>
      </c>
      <c r="K3389" s="1" t="s">
        <v>133</v>
      </c>
    </row>
    <row r="3390" spans="1:11" x14ac:dyDescent="0.25">
      <c r="A3390" s="1" t="s">
        <v>195</v>
      </c>
      <c r="B3390" s="1">
        <v>852932.99289999995</v>
      </c>
      <c r="C3390" s="1" t="s">
        <v>145</v>
      </c>
      <c r="D3390" s="1" t="s">
        <v>131</v>
      </c>
      <c r="E3390" s="1" t="s">
        <v>121</v>
      </c>
      <c r="F3390" s="1" t="s">
        <v>52</v>
      </c>
      <c r="G3390" s="1" t="s">
        <v>122</v>
      </c>
      <c r="H3390" s="1" t="s">
        <v>123</v>
      </c>
      <c r="I3390" s="1" t="s">
        <v>124</v>
      </c>
      <c r="J3390" s="1" t="s">
        <v>132</v>
      </c>
      <c r="K3390" s="1" t="s">
        <v>133</v>
      </c>
    </row>
    <row r="3391" spans="1:11" x14ac:dyDescent="0.25">
      <c r="A3391" s="1" t="s">
        <v>195</v>
      </c>
      <c r="B3391" s="1">
        <v>852932.99289999995</v>
      </c>
      <c r="C3391" s="1" t="s">
        <v>156</v>
      </c>
      <c r="D3391" s="1" t="s">
        <v>131</v>
      </c>
      <c r="E3391" s="1" t="s">
        <v>121</v>
      </c>
      <c r="F3391" s="1" t="s">
        <v>52</v>
      </c>
      <c r="G3391" s="1" t="s">
        <v>122</v>
      </c>
      <c r="H3391" s="1" t="s">
        <v>123</v>
      </c>
      <c r="I3391" s="1" t="s">
        <v>124</v>
      </c>
      <c r="J3391" s="1" t="s">
        <v>132</v>
      </c>
      <c r="K3391" s="1" t="s">
        <v>133</v>
      </c>
    </row>
    <row r="3392" spans="1:11" x14ac:dyDescent="0.25">
      <c r="A3392" s="1" t="s">
        <v>185</v>
      </c>
      <c r="B3392" s="1">
        <v>858047.12639999995</v>
      </c>
      <c r="C3392" s="1" t="s">
        <v>143</v>
      </c>
      <c r="D3392" s="1" t="s">
        <v>138</v>
      </c>
      <c r="E3392" s="1" t="s">
        <v>121</v>
      </c>
      <c r="F3392" s="1" t="s">
        <v>87</v>
      </c>
      <c r="G3392" s="1" t="s">
        <v>122</v>
      </c>
      <c r="H3392" s="1" t="s">
        <v>123</v>
      </c>
      <c r="I3392" s="1" t="s">
        <v>124</v>
      </c>
      <c r="J3392" s="1" t="s">
        <v>132</v>
      </c>
      <c r="K3392" s="1" t="s">
        <v>134</v>
      </c>
    </row>
    <row r="3393" spans="1:11" x14ac:dyDescent="0.25">
      <c r="A3393" s="1" t="s">
        <v>185</v>
      </c>
      <c r="B3393" s="1">
        <v>858991.23</v>
      </c>
      <c r="C3393" s="1" t="s">
        <v>156</v>
      </c>
      <c r="D3393" s="1" t="s">
        <v>138</v>
      </c>
      <c r="E3393" s="1" t="s">
        <v>121</v>
      </c>
      <c r="F3393" s="1" t="s">
        <v>87</v>
      </c>
      <c r="G3393" s="1" t="s">
        <v>122</v>
      </c>
      <c r="H3393" s="1" t="s">
        <v>123</v>
      </c>
      <c r="I3393" s="1" t="s">
        <v>124</v>
      </c>
      <c r="J3393" s="1" t="s">
        <v>132</v>
      </c>
      <c r="K3393" s="1" t="s">
        <v>134</v>
      </c>
    </row>
    <row r="3394" spans="1:11" x14ac:dyDescent="0.25">
      <c r="A3394" s="1" t="s">
        <v>185</v>
      </c>
      <c r="B3394" s="1">
        <v>858991.23</v>
      </c>
      <c r="C3394" s="1" t="s">
        <v>144</v>
      </c>
      <c r="D3394" s="1" t="s">
        <v>138</v>
      </c>
      <c r="E3394" s="1" t="s">
        <v>121</v>
      </c>
      <c r="F3394" s="1" t="s">
        <v>87</v>
      </c>
      <c r="G3394" s="1" t="s">
        <v>122</v>
      </c>
      <c r="H3394" s="1" t="s">
        <v>123</v>
      </c>
      <c r="I3394" s="1" t="s">
        <v>124</v>
      </c>
      <c r="J3394" s="1" t="s">
        <v>132</v>
      </c>
      <c r="K3394" s="1" t="s">
        <v>134</v>
      </c>
    </row>
    <row r="3395" spans="1:11" x14ac:dyDescent="0.25">
      <c r="A3395" s="1" t="s">
        <v>185</v>
      </c>
      <c r="B3395" s="1">
        <v>858991.23</v>
      </c>
      <c r="C3395" s="1" t="s">
        <v>140</v>
      </c>
      <c r="D3395" s="1" t="s">
        <v>138</v>
      </c>
      <c r="E3395" s="1" t="s">
        <v>121</v>
      </c>
      <c r="F3395" s="1" t="s">
        <v>87</v>
      </c>
      <c r="G3395" s="1" t="s">
        <v>122</v>
      </c>
      <c r="H3395" s="1" t="s">
        <v>123</v>
      </c>
      <c r="I3395" s="1" t="s">
        <v>124</v>
      </c>
      <c r="J3395" s="1" t="s">
        <v>132</v>
      </c>
      <c r="K3395" s="1" t="s">
        <v>134</v>
      </c>
    </row>
    <row r="3396" spans="1:11" x14ac:dyDescent="0.25">
      <c r="A3396" s="1" t="s">
        <v>185</v>
      </c>
      <c r="B3396" s="1">
        <v>859570.56629999995</v>
      </c>
      <c r="C3396" s="1" t="s">
        <v>176</v>
      </c>
      <c r="D3396" s="1" t="s">
        <v>142</v>
      </c>
      <c r="E3396" s="1" t="s">
        <v>121</v>
      </c>
      <c r="F3396" s="1" t="s">
        <v>45</v>
      </c>
      <c r="G3396" s="1" t="s">
        <v>122</v>
      </c>
      <c r="H3396" s="1" t="s">
        <v>123</v>
      </c>
      <c r="I3396" s="1" t="s">
        <v>124</v>
      </c>
      <c r="J3396" s="1" t="s">
        <v>132</v>
      </c>
      <c r="K3396" s="1" t="s">
        <v>134</v>
      </c>
    </row>
    <row r="3397" spans="1:11" x14ac:dyDescent="0.25">
      <c r="A3397" s="1" t="s">
        <v>186</v>
      </c>
      <c r="B3397" s="1">
        <v>860108.30050000001</v>
      </c>
      <c r="C3397" s="1" t="s">
        <v>172</v>
      </c>
      <c r="D3397" s="1" t="s">
        <v>142</v>
      </c>
      <c r="E3397" s="1" t="s">
        <v>121</v>
      </c>
      <c r="F3397" s="1" t="s">
        <v>45</v>
      </c>
      <c r="G3397" s="1" t="s">
        <v>122</v>
      </c>
      <c r="H3397" s="1" t="s">
        <v>123</v>
      </c>
      <c r="I3397" s="1" t="s">
        <v>124</v>
      </c>
      <c r="J3397" s="1" t="s">
        <v>132</v>
      </c>
      <c r="K3397" s="1" t="s">
        <v>134</v>
      </c>
    </row>
    <row r="3398" spans="1:11" x14ac:dyDescent="0.25">
      <c r="A3398" s="1" t="s">
        <v>185</v>
      </c>
      <c r="B3398" s="1">
        <v>860865.13260000001</v>
      </c>
      <c r="C3398" s="1" t="s">
        <v>158</v>
      </c>
      <c r="D3398" s="1" t="s">
        <v>142</v>
      </c>
      <c r="E3398" s="1" t="s">
        <v>121</v>
      </c>
      <c r="F3398" s="1" t="s">
        <v>45</v>
      </c>
      <c r="G3398" s="1" t="s">
        <v>122</v>
      </c>
      <c r="H3398" s="1" t="s">
        <v>123</v>
      </c>
      <c r="I3398" s="1" t="s">
        <v>124</v>
      </c>
      <c r="J3398" s="1" t="s">
        <v>132</v>
      </c>
      <c r="K3398" s="1" t="s">
        <v>134</v>
      </c>
    </row>
    <row r="3399" spans="1:11" x14ac:dyDescent="0.25">
      <c r="A3399" s="1" t="s">
        <v>185</v>
      </c>
      <c r="B3399" s="1">
        <v>860865.13260000001</v>
      </c>
      <c r="C3399" s="1" t="s">
        <v>145</v>
      </c>
      <c r="D3399" s="1" t="s">
        <v>138</v>
      </c>
      <c r="E3399" s="1" t="s">
        <v>121</v>
      </c>
      <c r="F3399" s="1" t="s">
        <v>87</v>
      </c>
      <c r="G3399" s="1" t="s">
        <v>122</v>
      </c>
      <c r="H3399" s="1" t="s">
        <v>123</v>
      </c>
      <c r="I3399" s="1" t="s">
        <v>124</v>
      </c>
      <c r="J3399" s="1" t="s">
        <v>132</v>
      </c>
      <c r="K3399" s="1" t="s">
        <v>134</v>
      </c>
    </row>
    <row r="3400" spans="1:11" x14ac:dyDescent="0.25">
      <c r="A3400" s="1" t="s">
        <v>185</v>
      </c>
      <c r="B3400" s="1">
        <v>860865.13260000001</v>
      </c>
      <c r="C3400" s="1" t="s">
        <v>119</v>
      </c>
      <c r="D3400" s="1" t="s">
        <v>142</v>
      </c>
      <c r="E3400" s="1" t="s">
        <v>121</v>
      </c>
      <c r="F3400" s="1" t="s">
        <v>45</v>
      </c>
      <c r="G3400" s="1" t="s">
        <v>122</v>
      </c>
      <c r="H3400" s="1" t="s">
        <v>123</v>
      </c>
      <c r="I3400" s="1" t="s">
        <v>124</v>
      </c>
      <c r="J3400" s="1" t="s">
        <v>132</v>
      </c>
      <c r="K3400" s="1" t="s">
        <v>134</v>
      </c>
    </row>
    <row r="3401" spans="1:11" x14ac:dyDescent="0.25">
      <c r="A3401" s="1" t="s">
        <v>195</v>
      </c>
      <c r="B3401" s="1">
        <v>860882.11959999998</v>
      </c>
      <c r="C3401" s="1" t="s">
        <v>148</v>
      </c>
      <c r="D3401" s="1" t="s">
        <v>142</v>
      </c>
      <c r="E3401" s="1" t="s">
        <v>121</v>
      </c>
      <c r="F3401" s="1" t="s">
        <v>45</v>
      </c>
      <c r="G3401" s="1" t="s">
        <v>122</v>
      </c>
      <c r="H3401" s="1" t="s">
        <v>123</v>
      </c>
      <c r="I3401" s="1" t="s">
        <v>124</v>
      </c>
      <c r="J3401" s="1" t="s">
        <v>132</v>
      </c>
      <c r="K3401" s="1" t="s">
        <v>133</v>
      </c>
    </row>
    <row r="3402" spans="1:11" x14ac:dyDescent="0.25">
      <c r="A3402" s="1" t="s">
        <v>186</v>
      </c>
      <c r="B3402" s="1">
        <v>865458.93870000006</v>
      </c>
      <c r="C3402" s="1" t="s">
        <v>169</v>
      </c>
      <c r="D3402" s="1" t="s">
        <v>142</v>
      </c>
      <c r="E3402" s="1" t="s">
        <v>121</v>
      </c>
      <c r="F3402" s="1" t="s">
        <v>45</v>
      </c>
      <c r="G3402" s="1" t="s">
        <v>122</v>
      </c>
      <c r="H3402" s="1" t="s">
        <v>123</v>
      </c>
      <c r="I3402" s="1" t="s">
        <v>124</v>
      </c>
      <c r="J3402" s="1" t="s">
        <v>132</v>
      </c>
      <c r="K3402" s="1" t="s">
        <v>134</v>
      </c>
    </row>
    <row r="3403" spans="1:11" x14ac:dyDescent="0.25">
      <c r="A3403" s="1" t="s">
        <v>186</v>
      </c>
      <c r="B3403" s="1">
        <v>869030.55759999994</v>
      </c>
      <c r="C3403" s="1" t="s">
        <v>154</v>
      </c>
      <c r="D3403" s="1" t="s">
        <v>142</v>
      </c>
      <c r="E3403" s="1" t="s">
        <v>121</v>
      </c>
      <c r="F3403" s="1" t="s">
        <v>45</v>
      </c>
      <c r="G3403" s="1" t="s">
        <v>122</v>
      </c>
      <c r="H3403" s="1" t="s">
        <v>123</v>
      </c>
      <c r="I3403" s="1" t="s">
        <v>124</v>
      </c>
      <c r="J3403" s="1" t="s">
        <v>132</v>
      </c>
      <c r="K3403" s="1" t="s">
        <v>134</v>
      </c>
    </row>
    <row r="3404" spans="1:11" x14ac:dyDescent="0.25">
      <c r="A3404" s="1" t="s">
        <v>193</v>
      </c>
      <c r="B3404" s="1">
        <v>872792.04370000004</v>
      </c>
      <c r="C3404" s="1" t="s">
        <v>147</v>
      </c>
      <c r="D3404" s="1" t="s">
        <v>131</v>
      </c>
      <c r="E3404" s="1" t="s">
        <v>121</v>
      </c>
      <c r="F3404" s="1" t="s">
        <v>52</v>
      </c>
      <c r="G3404" s="1" t="s">
        <v>122</v>
      </c>
      <c r="H3404" s="1" t="s">
        <v>123</v>
      </c>
      <c r="I3404" s="1" t="s">
        <v>124</v>
      </c>
      <c r="J3404" s="1" t="s">
        <v>132</v>
      </c>
      <c r="K3404" s="1" t="s">
        <v>135</v>
      </c>
    </row>
    <row r="3405" spans="1:11" x14ac:dyDescent="0.25">
      <c r="A3405" s="1" t="s">
        <v>192</v>
      </c>
      <c r="B3405" s="1">
        <v>875276.61629999999</v>
      </c>
      <c r="C3405" s="1" t="s">
        <v>140</v>
      </c>
      <c r="D3405" s="1" t="s">
        <v>131</v>
      </c>
      <c r="E3405" s="1" t="s">
        <v>121</v>
      </c>
      <c r="F3405" s="1" t="s">
        <v>52</v>
      </c>
      <c r="G3405" s="1" t="s">
        <v>122</v>
      </c>
      <c r="H3405" s="1" t="s">
        <v>123</v>
      </c>
      <c r="I3405" s="1" t="s">
        <v>124</v>
      </c>
      <c r="J3405" s="1" t="s">
        <v>132</v>
      </c>
      <c r="K3405" s="1" t="s">
        <v>133</v>
      </c>
    </row>
    <row r="3406" spans="1:11" x14ac:dyDescent="0.25">
      <c r="A3406" s="1" t="s">
        <v>192</v>
      </c>
      <c r="B3406" s="1">
        <v>875276.61629999999</v>
      </c>
      <c r="C3406" s="1" t="s">
        <v>144</v>
      </c>
      <c r="D3406" s="1" t="s">
        <v>131</v>
      </c>
      <c r="E3406" s="1" t="s">
        <v>121</v>
      </c>
      <c r="F3406" s="1" t="s">
        <v>52</v>
      </c>
      <c r="G3406" s="1" t="s">
        <v>122</v>
      </c>
      <c r="H3406" s="1" t="s">
        <v>123</v>
      </c>
      <c r="I3406" s="1" t="s">
        <v>124</v>
      </c>
      <c r="J3406" s="1" t="s">
        <v>132</v>
      </c>
      <c r="K3406" s="1" t="s">
        <v>133</v>
      </c>
    </row>
    <row r="3407" spans="1:11" x14ac:dyDescent="0.25">
      <c r="A3407" s="1" t="s">
        <v>192</v>
      </c>
      <c r="B3407" s="1">
        <v>875276.61629999999</v>
      </c>
      <c r="C3407" s="1" t="s">
        <v>145</v>
      </c>
      <c r="D3407" s="1" t="s">
        <v>131</v>
      </c>
      <c r="E3407" s="1" t="s">
        <v>121</v>
      </c>
      <c r="F3407" s="1" t="s">
        <v>52</v>
      </c>
      <c r="G3407" s="1" t="s">
        <v>122</v>
      </c>
      <c r="H3407" s="1" t="s">
        <v>123</v>
      </c>
      <c r="I3407" s="1" t="s">
        <v>124</v>
      </c>
      <c r="J3407" s="1" t="s">
        <v>132</v>
      </c>
      <c r="K3407" s="1" t="s">
        <v>133</v>
      </c>
    </row>
    <row r="3408" spans="1:11" x14ac:dyDescent="0.25">
      <c r="A3408" s="1" t="s">
        <v>192</v>
      </c>
      <c r="B3408" s="1">
        <v>875276.61629999999</v>
      </c>
      <c r="C3408" s="1" t="s">
        <v>156</v>
      </c>
      <c r="D3408" s="1" t="s">
        <v>131</v>
      </c>
      <c r="E3408" s="1" t="s">
        <v>121</v>
      </c>
      <c r="F3408" s="1" t="s">
        <v>52</v>
      </c>
      <c r="G3408" s="1" t="s">
        <v>122</v>
      </c>
      <c r="H3408" s="1" t="s">
        <v>123</v>
      </c>
      <c r="I3408" s="1" t="s">
        <v>124</v>
      </c>
      <c r="J3408" s="1" t="s">
        <v>132</v>
      </c>
      <c r="K3408" s="1" t="s">
        <v>133</v>
      </c>
    </row>
    <row r="3409" spans="1:11" x14ac:dyDescent="0.25">
      <c r="A3409" s="1" t="s">
        <v>185</v>
      </c>
      <c r="B3409" s="1">
        <v>880998.85710000002</v>
      </c>
      <c r="C3409" s="1" t="s">
        <v>157</v>
      </c>
      <c r="D3409" s="1" t="s">
        <v>142</v>
      </c>
      <c r="E3409" s="1" t="s">
        <v>121</v>
      </c>
      <c r="F3409" s="1" t="s">
        <v>45</v>
      </c>
      <c r="G3409" s="1" t="s">
        <v>122</v>
      </c>
      <c r="H3409" s="1" t="s">
        <v>123</v>
      </c>
      <c r="I3409" s="1" t="s">
        <v>124</v>
      </c>
      <c r="J3409" s="1" t="s">
        <v>132</v>
      </c>
      <c r="K3409" s="1" t="s">
        <v>134</v>
      </c>
    </row>
    <row r="3410" spans="1:11" x14ac:dyDescent="0.25">
      <c r="A3410" s="1" t="s">
        <v>192</v>
      </c>
      <c r="B3410" s="1">
        <v>883433.98010000004</v>
      </c>
      <c r="C3410" s="1" t="s">
        <v>148</v>
      </c>
      <c r="D3410" s="1" t="s">
        <v>142</v>
      </c>
      <c r="E3410" s="1" t="s">
        <v>121</v>
      </c>
      <c r="F3410" s="1" t="s">
        <v>45</v>
      </c>
      <c r="G3410" s="1" t="s">
        <v>122</v>
      </c>
      <c r="H3410" s="1" t="s">
        <v>123</v>
      </c>
      <c r="I3410" s="1" t="s">
        <v>124</v>
      </c>
      <c r="J3410" s="1" t="s">
        <v>132</v>
      </c>
      <c r="K3410" s="1" t="s">
        <v>133</v>
      </c>
    </row>
    <row r="3411" spans="1:11" x14ac:dyDescent="0.25">
      <c r="A3411" s="1" t="s">
        <v>186</v>
      </c>
      <c r="B3411" s="1">
        <v>888171.99049999996</v>
      </c>
      <c r="C3411" s="1" t="s">
        <v>165</v>
      </c>
      <c r="D3411" s="1" t="s">
        <v>142</v>
      </c>
      <c r="E3411" s="1" t="s">
        <v>121</v>
      </c>
      <c r="F3411" s="1" t="s">
        <v>45</v>
      </c>
      <c r="G3411" s="1" t="s">
        <v>122</v>
      </c>
      <c r="H3411" s="1" t="s">
        <v>123</v>
      </c>
      <c r="I3411" s="1" t="s">
        <v>124</v>
      </c>
      <c r="J3411" s="1" t="s">
        <v>132</v>
      </c>
      <c r="K3411" s="1" t="s">
        <v>134</v>
      </c>
    </row>
    <row r="3412" spans="1:11" x14ac:dyDescent="0.25">
      <c r="A3412" s="1" t="s">
        <v>186</v>
      </c>
      <c r="B3412" s="1">
        <v>888654.09109999996</v>
      </c>
      <c r="C3412" s="1" t="s">
        <v>180</v>
      </c>
      <c r="D3412" s="1" t="s">
        <v>142</v>
      </c>
      <c r="E3412" s="1" t="s">
        <v>121</v>
      </c>
      <c r="F3412" s="1" t="s">
        <v>45</v>
      </c>
      <c r="G3412" s="1" t="s">
        <v>122</v>
      </c>
      <c r="H3412" s="1" t="s">
        <v>123</v>
      </c>
      <c r="I3412" s="1" t="s">
        <v>124</v>
      </c>
      <c r="J3412" s="1" t="s">
        <v>132</v>
      </c>
      <c r="K3412" s="1" t="s">
        <v>134</v>
      </c>
    </row>
    <row r="3413" spans="1:11" x14ac:dyDescent="0.25">
      <c r="A3413" s="1" t="s">
        <v>186</v>
      </c>
      <c r="B3413" s="1">
        <v>888654.09109999996</v>
      </c>
      <c r="C3413" s="1" t="s">
        <v>136</v>
      </c>
      <c r="D3413" s="1" t="s">
        <v>142</v>
      </c>
      <c r="E3413" s="1" t="s">
        <v>121</v>
      </c>
      <c r="F3413" s="1" t="s">
        <v>45</v>
      </c>
      <c r="G3413" s="1" t="s">
        <v>122</v>
      </c>
      <c r="H3413" s="1" t="s">
        <v>123</v>
      </c>
      <c r="I3413" s="1" t="s">
        <v>124</v>
      </c>
      <c r="J3413" s="1" t="s">
        <v>132</v>
      </c>
      <c r="K3413" s="1" t="s">
        <v>134</v>
      </c>
    </row>
    <row r="3414" spans="1:11" x14ac:dyDescent="0.25">
      <c r="A3414" s="1" t="s">
        <v>186</v>
      </c>
      <c r="B3414" s="1">
        <v>895566.46380000003</v>
      </c>
      <c r="C3414" s="1" t="s">
        <v>153</v>
      </c>
      <c r="D3414" s="1" t="s">
        <v>142</v>
      </c>
      <c r="E3414" s="1" t="s">
        <v>121</v>
      </c>
      <c r="F3414" s="1" t="s">
        <v>45</v>
      </c>
      <c r="G3414" s="1" t="s">
        <v>122</v>
      </c>
      <c r="H3414" s="1" t="s">
        <v>123</v>
      </c>
      <c r="I3414" s="1" t="s">
        <v>124</v>
      </c>
      <c r="J3414" s="1" t="s">
        <v>132</v>
      </c>
      <c r="K3414" s="1" t="s">
        <v>134</v>
      </c>
    </row>
    <row r="3415" spans="1:11" x14ac:dyDescent="0.25">
      <c r="A3415" s="1" t="s">
        <v>186</v>
      </c>
      <c r="B3415" s="1">
        <v>900781.299</v>
      </c>
      <c r="C3415" s="1" t="s">
        <v>171</v>
      </c>
      <c r="D3415" s="1" t="s">
        <v>138</v>
      </c>
      <c r="E3415" s="1" t="s">
        <v>121</v>
      </c>
      <c r="F3415" s="1" t="s">
        <v>87</v>
      </c>
      <c r="G3415" s="1" t="s">
        <v>122</v>
      </c>
      <c r="H3415" s="1" t="s">
        <v>123</v>
      </c>
      <c r="I3415" s="1" t="s">
        <v>124</v>
      </c>
      <c r="J3415" s="1" t="s">
        <v>132</v>
      </c>
      <c r="K3415" s="1" t="s">
        <v>134</v>
      </c>
    </row>
    <row r="3416" spans="1:11" x14ac:dyDescent="0.25">
      <c r="A3416" s="1" t="s">
        <v>186</v>
      </c>
      <c r="B3416" s="1">
        <v>900781.299</v>
      </c>
      <c r="C3416" s="1" t="s">
        <v>158</v>
      </c>
      <c r="D3416" s="1" t="s">
        <v>138</v>
      </c>
      <c r="E3416" s="1" t="s">
        <v>121</v>
      </c>
      <c r="F3416" s="1" t="s">
        <v>87</v>
      </c>
      <c r="G3416" s="1" t="s">
        <v>122</v>
      </c>
      <c r="H3416" s="1" t="s">
        <v>123</v>
      </c>
      <c r="I3416" s="1" t="s">
        <v>124</v>
      </c>
      <c r="J3416" s="1" t="s">
        <v>132</v>
      </c>
      <c r="K3416" s="1" t="s">
        <v>134</v>
      </c>
    </row>
    <row r="3417" spans="1:11" x14ac:dyDescent="0.25">
      <c r="A3417" s="1" t="s">
        <v>185</v>
      </c>
      <c r="B3417" s="1">
        <v>905981.84100000001</v>
      </c>
      <c r="C3417" s="1" t="s">
        <v>172</v>
      </c>
      <c r="D3417" s="1" t="s">
        <v>142</v>
      </c>
      <c r="E3417" s="1" t="s">
        <v>121</v>
      </c>
      <c r="F3417" s="1" t="s">
        <v>45</v>
      </c>
      <c r="G3417" s="1" t="s">
        <v>122</v>
      </c>
      <c r="H3417" s="1" t="s">
        <v>123</v>
      </c>
      <c r="I3417" s="1" t="s">
        <v>124</v>
      </c>
      <c r="J3417" s="1" t="s">
        <v>132</v>
      </c>
      <c r="K3417" s="1" t="s">
        <v>134</v>
      </c>
    </row>
    <row r="3418" spans="1:11" x14ac:dyDescent="0.25">
      <c r="A3418" s="1" t="s">
        <v>185</v>
      </c>
      <c r="B3418" s="1">
        <v>911617.85340000002</v>
      </c>
      <c r="C3418" s="1" t="s">
        <v>169</v>
      </c>
      <c r="D3418" s="1" t="s">
        <v>142</v>
      </c>
      <c r="E3418" s="1" t="s">
        <v>121</v>
      </c>
      <c r="F3418" s="1" t="s">
        <v>45</v>
      </c>
      <c r="G3418" s="1" t="s">
        <v>122</v>
      </c>
      <c r="H3418" s="1" t="s">
        <v>123</v>
      </c>
      <c r="I3418" s="1" t="s">
        <v>124</v>
      </c>
      <c r="J3418" s="1" t="s">
        <v>132</v>
      </c>
      <c r="K3418" s="1" t="s">
        <v>134</v>
      </c>
    </row>
    <row r="3419" spans="1:11" x14ac:dyDescent="0.25">
      <c r="A3419" s="1" t="s">
        <v>185</v>
      </c>
      <c r="B3419" s="1">
        <v>915379.9632</v>
      </c>
      <c r="C3419" s="1" t="s">
        <v>154</v>
      </c>
      <c r="D3419" s="1" t="s">
        <v>142</v>
      </c>
      <c r="E3419" s="1" t="s">
        <v>121</v>
      </c>
      <c r="F3419" s="1" t="s">
        <v>45</v>
      </c>
      <c r="G3419" s="1" t="s">
        <v>122</v>
      </c>
      <c r="H3419" s="1" t="s">
        <v>123</v>
      </c>
      <c r="I3419" s="1" t="s">
        <v>124</v>
      </c>
      <c r="J3419" s="1" t="s">
        <v>132</v>
      </c>
      <c r="K3419" s="1" t="s">
        <v>134</v>
      </c>
    </row>
    <row r="3420" spans="1:11" x14ac:dyDescent="0.25">
      <c r="A3420" s="1" t="s">
        <v>186</v>
      </c>
      <c r="B3420" s="1">
        <v>921511.62699999998</v>
      </c>
      <c r="C3420" s="1" t="s">
        <v>157</v>
      </c>
      <c r="D3420" s="1" t="s">
        <v>138</v>
      </c>
      <c r="E3420" s="1" t="s">
        <v>121</v>
      </c>
      <c r="F3420" s="1" t="s">
        <v>87</v>
      </c>
      <c r="G3420" s="1" t="s">
        <v>122</v>
      </c>
      <c r="H3420" s="1" t="s">
        <v>123</v>
      </c>
      <c r="I3420" s="1" t="s">
        <v>124</v>
      </c>
      <c r="J3420" s="1" t="s">
        <v>132</v>
      </c>
      <c r="K3420" s="1" t="s">
        <v>134</v>
      </c>
    </row>
    <row r="3421" spans="1:11" x14ac:dyDescent="0.25">
      <c r="A3421" s="1" t="s">
        <v>186</v>
      </c>
      <c r="B3421" s="1">
        <v>925775.84120000002</v>
      </c>
      <c r="C3421" s="1" t="s">
        <v>177</v>
      </c>
      <c r="D3421" s="1" t="s">
        <v>142</v>
      </c>
      <c r="E3421" s="1" t="s">
        <v>121</v>
      </c>
      <c r="F3421" s="1" t="s">
        <v>45</v>
      </c>
      <c r="G3421" s="1" t="s">
        <v>122</v>
      </c>
      <c r="H3421" s="1" t="s">
        <v>123</v>
      </c>
      <c r="I3421" s="1" t="s">
        <v>124</v>
      </c>
      <c r="J3421" s="1" t="s">
        <v>132</v>
      </c>
      <c r="K3421" s="1" t="s">
        <v>134</v>
      </c>
    </row>
    <row r="3422" spans="1:11" x14ac:dyDescent="0.25">
      <c r="A3422" s="1" t="s">
        <v>182</v>
      </c>
      <c r="B3422" s="1">
        <v>927364.28509999998</v>
      </c>
      <c r="C3422" s="1" t="s">
        <v>119</v>
      </c>
      <c r="D3422" s="1" t="s">
        <v>131</v>
      </c>
      <c r="E3422" s="1" t="s">
        <v>121</v>
      </c>
      <c r="F3422" s="1" t="s">
        <v>52</v>
      </c>
      <c r="G3422" s="1" t="s">
        <v>122</v>
      </c>
      <c r="H3422" s="1" t="s">
        <v>123</v>
      </c>
      <c r="I3422" s="1" t="s">
        <v>124</v>
      </c>
      <c r="J3422" s="1" t="s">
        <v>132</v>
      </c>
      <c r="K3422" s="1" t="s">
        <v>134</v>
      </c>
    </row>
    <row r="3423" spans="1:11" x14ac:dyDescent="0.25">
      <c r="A3423" s="1" t="s">
        <v>186</v>
      </c>
      <c r="B3423" s="1">
        <v>932375.86699999997</v>
      </c>
      <c r="C3423" s="1" t="s">
        <v>146</v>
      </c>
      <c r="D3423" s="1" t="s">
        <v>162</v>
      </c>
      <c r="E3423" s="1" t="s">
        <v>121</v>
      </c>
      <c r="F3423" s="1" t="s">
        <v>47</v>
      </c>
      <c r="G3423" s="1" t="s">
        <v>122</v>
      </c>
      <c r="H3423" s="1" t="s">
        <v>123</v>
      </c>
      <c r="I3423" s="1" t="s">
        <v>124</v>
      </c>
      <c r="J3423" s="1" t="s">
        <v>132</v>
      </c>
      <c r="K3423" s="1" t="s">
        <v>133</v>
      </c>
    </row>
    <row r="3424" spans="1:11" x14ac:dyDescent="0.25">
      <c r="A3424" s="1" t="s">
        <v>185</v>
      </c>
      <c r="B3424" s="1">
        <v>935542.29689999996</v>
      </c>
      <c r="C3424" s="1" t="s">
        <v>165</v>
      </c>
      <c r="D3424" s="1" t="s">
        <v>142</v>
      </c>
      <c r="E3424" s="1" t="s">
        <v>121</v>
      </c>
      <c r="F3424" s="1" t="s">
        <v>45</v>
      </c>
      <c r="G3424" s="1" t="s">
        <v>122</v>
      </c>
      <c r="H3424" s="1" t="s">
        <v>123</v>
      </c>
      <c r="I3424" s="1" t="s">
        <v>124</v>
      </c>
      <c r="J3424" s="1" t="s">
        <v>132</v>
      </c>
      <c r="K3424" s="1" t="s">
        <v>134</v>
      </c>
    </row>
    <row r="3425" spans="1:11" x14ac:dyDescent="0.25">
      <c r="A3425" s="1" t="s">
        <v>185</v>
      </c>
      <c r="B3425" s="1">
        <v>936050.1102</v>
      </c>
      <c r="C3425" s="1" t="s">
        <v>180</v>
      </c>
      <c r="D3425" s="1" t="s">
        <v>142</v>
      </c>
      <c r="E3425" s="1" t="s">
        <v>121</v>
      </c>
      <c r="F3425" s="1" t="s">
        <v>45</v>
      </c>
      <c r="G3425" s="1" t="s">
        <v>122</v>
      </c>
      <c r="H3425" s="1" t="s">
        <v>123</v>
      </c>
      <c r="I3425" s="1" t="s">
        <v>124</v>
      </c>
      <c r="J3425" s="1" t="s">
        <v>132</v>
      </c>
      <c r="K3425" s="1" t="s">
        <v>134</v>
      </c>
    </row>
    <row r="3426" spans="1:11" x14ac:dyDescent="0.25">
      <c r="A3426" s="1" t="s">
        <v>185</v>
      </c>
      <c r="B3426" s="1">
        <v>936050.1102</v>
      </c>
      <c r="C3426" s="1" t="s">
        <v>136</v>
      </c>
      <c r="D3426" s="1" t="s">
        <v>142</v>
      </c>
      <c r="E3426" s="1" t="s">
        <v>121</v>
      </c>
      <c r="F3426" s="1" t="s">
        <v>45</v>
      </c>
      <c r="G3426" s="1" t="s">
        <v>122</v>
      </c>
      <c r="H3426" s="1" t="s">
        <v>123</v>
      </c>
      <c r="I3426" s="1" t="s">
        <v>124</v>
      </c>
      <c r="J3426" s="1" t="s">
        <v>132</v>
      </c>
      <c r="K3426" s="1" t="s">
        <v>134</v>
      </c>
    </row>
    <row r="3427" spans="1:11" x14ac:dyDescent="0.25">
      <c r="A3427" s="1" t="s">
        <v>195</v>
      </c>
      <c r="B3427" s="1">
        <v>940674.33270000003</v>
      </c>
      <c r="C3427" s="1" t="s">
        <v>119</v>
      </c>
      <c r="D3427" s="1" t="s">
        <v>131</v>
      </c>
      <c r="E3427" s="1" t="s">
        <v>121</v>
      </c>
      <c r="F3427" s="1" t="s">
        <v>52</v>
      </c>
      <c r="G3427" s="1" t="s">
        <v>122</v>
      </c>
      <c r="H3427" s="1" t="s">
        <v>123</v>
      </c>
      <c r="I3427" s="1" t="s">
        <v>124</v>
      </c>
      <c r="J3427" s="1" t="s">
        <v>132</v>
      </c>
      <c r="K3427" s="1" t="s">
        <v>133</v>
      </c>
    </row>
    <row r="3428" spans="1:11" x14ac:dyDescent="0.25">
      <c r="A3428" s="1" t="s">
        <v>185</v>
      </c>
      <c r="B3428" s="1">
        <v>943331.15159999998</v>
      </c>
      <c r="C3428" s="1" t="s">
        <v>153</v>
      </c>
      <c r="D3428" s="1" t="s">
        <v>142</v>
      </c>
      <c r="E3428" s="1" t="s">
        <v>121</v>
      </c>
      <c r="F3428" s="1" t="s">
        <v>45</v>
      </c>
      <c r="G3428" s="1" t="s">
        <v>122</v>
      </c>
      <c r="H3428" s="1" t="s">
        <v>123</v>
      </c>
      <c r="I3428" s="1" t="s">
        <v>124</v>
      </c>
      <c r="J3428" s="1" t="s">
        <v>132</v>
      </c>
      <c r="K3428" s="1" t="s">
        <v>134</v>
      </c>
    </row>
    <row r="3429" spans="1:11" x14ac:dyDescent="0.25">
      <c r="A3429" s="1" t="s">
        <v>186</v>
      </c>
      <c r="B3429" s="1">
        <v>946275.304</v>
      </c>
      <c r="C3429" s="1" t="s">
        <v>155</v>
      </c>
      <c r="D3429" s="1" t="s">
        <v>138</v>
      </c>
      <c r="E3429" s="1" t="s">
        <v>121</v>
      </c>
      <c r="F3429" s="1" t="s">
        <v>87</v>
      </c>
      <c r="G3429" s="1" t="s">
        <v>122</v>
      </c>
      <c r="H3429" s="1" t="s">
        <v>123</v>
      </c>
      <c r="I3429" s="1" t="s">
        <v>124</v>
      </c>
      <c r="J3429" s="1" t="s">
        <v>132</v>
      </c>
      <c r="K3429" s="1" t="s">
        <v>134</v>
      </c>
    </row>
    <row r="3430" spans="1:11" x14ac:dyDescent="0.25">
      <c r="A3430" s="1" t="s">
        <v>186</v>
      </c>
      <c r="B3430" s="1">
        <v>948081.48389999999</v>
      </c>
      <c r="C3430" s="1" t="s">
        <v>146</v>
      </c>
      <c r="D3430" s="1" t="s">
        <v>138</v>
      </c>
      <c r="E3430" s="1" t="s">
        <v>121</v>
      </c>
      <c r="F3430" s="1" t="s">
        <v>87</v>
      </c>
      <c r="G3430" s="1" t="s">
        <v>122</v>
      </c>
      <c r="H3430" s="1" t="s">
        <v>123</v>
      </c>
      <c r="I3430" s="1" t="s">
        <v>124</v>
      </c>
      <c r="J3430" s="1" t="s">
        <v>132</v>
      </c>
      <c r="K3430" s="1" t="s">
        <v>134</v>
      </c>
    </row>
    <row r="3431" spans="1:11" x14ac:dyDescent="0.25">
      <c r="A3431" s="1" t="s">
        <v>185</v>
      </c>
      <c r="B3431" s="1">
        <v>948824.11800000002</v>
      </c>
      <c r="C3431" s="1" t="s">
        <v>171</v>
      </c>
      <c r="D3431" s="1" t="s">
        <v>138</v>
      </c>
      <c r="E3431" s="1" t="s">
        <v>121</v>
      </c>
      <c r="F3431" s="1" t="s">
        <v>87</v>
      </c>
      <c r="G3431" s="1" t="s">
        <v>122</v>
      </c>
      <c r="H3431" s="1" t="s">
        <v>123</v>
      </c>
      <c r="I3431" s="1" t="s">
        <v>124</v>
      </c>
      <c r="J3431" s="1" t="s">
        <v>132</v>
      </c>
      <c r="K3431" s="1" t="s">
        <v>134</v>
      </c>
    </row>
    <row r="3432" spans="1:11" x14ac:dyDescent="0.25">
      <c r="A3432" s="1" t="s">
        <v>185</v>
      </c>
      <c r="B3432" s="1">
        <v>948824.11800000002</v>
      </c>
      <c r="C3432" s="1" t="s">
        <v>158</v>
      </c>
      <c r="D3432" s="1" t="s">
        <v>138</v>
      </c>
      <c r="E3432" s="1" t="s">
        <v>121</v>
      </c>
      <c r="F3432" s="1" t="s">
        <v>87</v>
      </c>
      <c r="G3432" s="1" t="s">
        <v>122</v>
      </c>
      <c r="H3432" s="1" t="s">
        <v>123</v>
      </c>
      <c r="I3432" s="1" t="s">
        <v>124</v>
      </c>
      <c r="J3432" s="1" t="s">
        <v>132</v>
      </c>
      <c r="K3432" s="1" t="s">
        <v>134</v>
      </c>
    </row>
    <row r="3433" spans="1:11" x14ac:dyDescent="0.25">
      <c r="A3433" s="1" t="s">
        <v>182</v>
      </c>
      <c r="B3433" s="1">
        <v>950885.04619999998</v>
      </c>
      <c r="C3433" s="1" t="s">
        <v>157</v>
      </c>
      <c r="D3433" s="1" t="s">
        <v>131</v>
      </c>
      <c r="E3433" s="1" t="s">
        <v>121</v>
      </c>
      <c r="F3433" s="1" t="s">
        <v>52</v>
      </c>
      <c r="G3433" s="1" t="s">
        <v>122</v>
      </c>
      <c r="H3433" s="1" t="s">
        <v>123</v>
      </c>
      <c r="I3433" s="1" t="s">
        <v>124</v>
      </c>
      <c r="J3433" s="1" t="s">
        <v>132</v>
      </c>
      <c r="K3433" s="1" t="s">
        <v>134</v>
      </c>
    </row>
    <row r="3434" spans="1:11" x14ac:dyDescent="0.25">
      <c r="A3434" s="1" t="s">
        <v>186</v>
      </c>
      <c r="B3434" s="1">
        <v>962143.88459999999</v>
      </c>
      <c r="C3434" s="1" t="s">
        <v>168</v>
      </c>
      <c r="D3434" s="1" t="s">
        <v>142</v>
      </c>
      <c r="E3434" s="1" t="s">
        <v>121</v>
      </c>
      <c r="F3434" s="1" t="s">
        <v>45</v>
      </c>
      <c r="G3434" s="1" t="s">
        <v>122</v>
      </c>
      <c r="H3434" s="1" t="s">
        <v>123</v>
      </c>
      <c r="I3434" s="1" t="s">
        <v>124</v>
      </c>
      <c r="J3434" s="1" t="s">
        <v>132</v>
      </c>
      <c r="K3434" s="1" t="s">
        <v>134</v>
      </c>
    </row>
    <row r="3435" spans="1:11" x14ac:dyDescent="0.25">
      <c r="A3435" s="1" t="s">
        <v>186</v>
      </c>
      <c r="B3435" s="1">
        <v>962442.65119999996</v>
      </c>
      <c r="C3435" s="1" t="s">
        <v>130</v>
      </c>
      <c r="D3435" s="1" t="s">
        <v>162</v>
      </c>
      <c r="E3435" s="1" t="s">
        <v>121</v>
      </c>
      <c r="F3435" s="1" t="s">
        <v>47</v>
      </c>
      <c r="G3435" s="1" t="s">
        <v>122</v>
      </c>
      <c r="H3435" s="1" t="s">
        <v>123</v>
      </c>
      <c r="I3435" s="1" t="s">
        <v>124</v>
      </c>
      <c r="J3435" s="1" t="s">
        <v>132</v>
      </c>
      <c r="K3435" s="1" t="s">
        <v>133</v>
      </c>
    </row>
    <row r="3436" spans="1:11" x14ac:dyDescent="0.25">
      <c r="A3436" s="1" t="s">
        <v>186</v>
      </c>
      <c r="B3436" s="1">
        <v>962442.65119999996</v>
      </c>
      <c r="C3436" s="1" t="s">
        <v>155</v>
      </c>
      <c r="D3436" s="1" t="s">
        <v>162</v>
      </c>
      <c r="E3436" s="1" t="s">
        <v>121</v>
      </c>
      <c r="F3436" s="1" t="s">
        <v>47</v>
      </c>
      <c r="G3436" s="1" t="s">
        <v>122</v>
      </c>
      <c r="H3436" s="1" t="s">
        <v>123</v>
      </c>
      <c r="I3436" s="1" t="s">
        <v>124</v>
      </c>
      <c r="J3436" s="1" t="s">
        <v>132</v>
      </c>
      <c r="K3436" s="1" t="s">
        <v>133</v>
      </c>
    </row>
    <row r="3437" spans="1:11" x14ac:dyDescent="0.25">
      <c r="A3437" s="1" t="s">
        <v>195</v>
      </c>
      <c r="B3437" s="1">
        <v>963816.04619999998</v>
      </c>
      <c r="C3437" s="1" t="s">
        <v>157</v>
      </c>
      <c r="D3437" s="1" t="s">
        <v>131</v>
      </c>
      <c r="E3437" s="1" t="s">
        <v>121</v>
      </c>
      <c r="F3437" s="1" t="s">
        <v>52</v>
      </c>
      <c r="G3437" s="1" t="s">
        <v>122</v>
      </c>
      <c r="H3437" s="1" t="s">
        <v>123</v>
      </c>
      <c r="I3437" s="1" t="s">
        <v>124</v>
      </c>
      <c r="J3437" s="1" t="s">
        <v>132</v>
      </c>
      <c r="K3437" s="1" t="s">
        <v>133</v>
      </c>
    </row>
    <row r="3438" spans="1:11" x14ac:dyDescent="0.25">
      <c r="A3438" s="1" t="s">
        <v>186</v>
      </c>
      <c r="B3438" s="1">
        <v>965029.69830000005</v>
      </c>
      <c r="C3438" s="1" t="s">
        <v>165</v>
      </c>
      <c r="D3438" s="1" t="s">
        <v>162</v>
      </c>
      <c r="E3438" s="1" t="s">
        <v>121</v>
      </c>
      <c r="F3438" s="1" t="s">
        <v>47</v>
      </c>
      <c r="G3438" s="1" t="s">
        <v>122</v>
      </c>
      <c r="H3438" s="1" t="s">
        <v>123</v>
      </c>
      <c r="I3438" s="1" t="s">
        <v>124</v>
      </c>
      <c r="J3438" s="1" t="s">
        <v>132</v>
      </c>
      <c r="K3438" s="1" t="s">
        <v>133</v>
      </c>
    </row>
    <row r="3439" spans="1:11" x14ac:dyDescent="0.25">
      <c r="A3439" s="1" t="s">
        <v>192</v>
      </c>
      <c r="B3439" s="1">
        <v>965316.44779999997</v>
      </c>
      <c r="C3439" s="1" t="s">
        <v>119</v>
      </c>
      <c r="D3439" s="1" t="s">
        <v>131</v>
      </c>
      <c r="E3439" s="1" t="s">
        <v>121</v>
      </c>
      <c r="F3439" s="1" t="s">
        <v>52</v>
      </c>
      <c r="G3439" s="1" t="s">
        <v>122</v>
      </c>
      <c r="H3439" s="1" t="s">
        <v>123</v>
      </c>
      <c r="I3439" s="1" t="s">
        <v>124</v>
      </c>
      <c r="J3439" s="1" t="s">
        <v>132</v>
      </c>
      <c r="K3439" s="1" t="s">
        <v>133</v>
      </c>
    </row>
    <row r="3440" spans="1:11" x14ac:dyDescent="0.25">
      <c r="A3440" s="1" t="s">
        <v>185</v>
      </c>
      <c r="B3440" s="1">
        <v>970660.08990000002</v>
      </c>
      <c r="C3440" s="1" t="s">
        <v>157</v>
      </c>
      <c r="D3440" s="1" t="s">
        <v>138</v>
      </c>
      <c r="E3440" s="1" t="s">
        <v>121</v>
      </c>
      <c r="F3440" s="1" t="s">
        <v>87</v>
      </c>
      <c r="G3440" s="1" t="s">
        <v>122</v>
      </c>
      <c r="H3440" s="1" t="s">
        <v>123</v>
      </c>
      <c r="I3440" s="1" t="s">
        <v>124</v>
      </c>
      <c r="J3440" s="1" t="s">
        <v>132</v>
      </c>
      <c r="K3440" s="1" t="s">
        <v>134</v>
      </c>
    </row>
    <row r="3441" spans="1:11" x14ac:dyDescent="0.25">
      <c r="A3441" s="1" t="s">
        <v>186</v>
      </c>
      <c r="B3441" s="1">
        <v>970740.2145</v>
      </c>
      <c r="C3441" s="1" t="s">
        <v>128</v>
      </c>
      <c r="D3441" s="1" t="s">
        <v>142</v>
      </c>
      <c r="E3441" s="1" t="s">
        <v>121</v>
      </c>
      <c r="F3441" s="1" t="s">
        <v>45</v>
      </c>
      <c r="G3441" s="1" t="s">
        <v>122</v>
      </c>
      <c r="H3441" s="1" t="s">
        <v>123</v>
      </c>
      <c r="I3441" s="1" t="s">
        <v>124</v>
      </c>
      <c r="J3441" s="1" t="s">
        <v>132</v>
      </c>
      <c r="K3441" s="1" t="s">
        <v>134</v>
      </c>
    </row>
    <row r="3442" spans="1:11" x14ac:dyDescent="0.25">
      <c r="A3442" s="1" t="s">
        <v>186</v>
      </c>
      <c r="B3442" s="1">
        <v>970916.75840000005</v>
      </c>
      <c r="C3442" s="1" t="s">
        <v>164</v>
      </c>
      <c r="D3442" s="1" t="s">
        <v>138</v>
      </c>
      <c r="E3442" s="1" t="s">
        <v>121</v>
      </c>
      <c r="F3442" s="1" t="s">
        <v>87</v>
      </c>
      <c r="G3442" s="1" t="s">
        <v>122</v>
      </c>
      <c r="H3442" s="1" t="s">
        <v>123</v>
      </c>
      <c r="I3442" s="1" t="s">
        <v>124</v>
      </c>
      <c r="J3442" s="1" t="s">
        <v>132</v>
      </c>
      <c r="K3442" s="1" t="s">
        <v>134</v>
      </c>
    </row>
    <row r="3443" spans="1:11" x14ac:dyDescent="0.25">
      <c r="A3443" s="1" t="s">
        <v>186</v>
      </c>
      <c r="B3443" s="1">
        <v>970916.75840000005</v>
      </c>
      <c r="C3443" s="1" t="s">
        <v>130</v>
      </c>
      <c r="D3443" s="1" t="s">
        <v>138</v>
      </c>
      <c r="E3443" s="1" t="s">
        <v>121</v>
      </c>
      <c r="F3443" s="1" t="s">
        <v>87</v>
      </c>
      <c r="G3443" s="1" t="s">
        <v>122</v>
      </c>
      <c r="H3443" s="1" t="s">
        <v>123</v>
      </c>
      <c r="I3443" s="1" t="s">
        <v>124</v>
      </c>
      <c r="J3443" s="1" t="s">
        <v>132</v>
      </c>
      <c r="K3443" s="1" t="s">
        <v>134</v>
      </c>
    </row>
    <row r="3444" spans="1:11" x14ac:dyDescent="0.25">
      <c r="A3444" s="1" t="s">
        <v>182</v>
      </c>
      <c r="B3444" s="1">
        <v>973082.0649</v>
      </c>
      <c r="C3444" s="1" t="s">
        <v>143</v>
      </c>
      <c r="D3444" s="1" t="s">
        <v>138</v>
      </c>
      <c r="E3444" s="1" t="s">
        <v>121</v>
      </c>
      <c r="F3444" s="1" t="s">
        <v>87</v>
      </c>
      <c r="G3444" s="1" t="s">
        <v>122</v>
      </c>
      <c r="H3444" s="1" t="s">
        <v>123</v>
      </c>
      <c r="I3444" s="1" t="s">
        <v>124</v>
      </c>
      <c r="J3444" s="1" t="s">
        <v>132</v>
      </c>
      <c r="K3444" s="1" t="s">
        <v>135</v>
      </c>
    </row>
    <row r="3445" spans="1:11" x14ac:dyDescent="0.25">
      <c r="A3445" s="1" t="s">
        <v>182</v>
      </c>
      <c r="B3445" s="1">
        <v>974152.7389</v>
      </c>
      <c r="C3445" s="1" t="s">
        <v>156</v>
      </c>
      <c r="D3445" s="1" t="s">
        <v>138</v>
      </c>
      <c r="E3445" s="1" t="s">
        <v>121</v>
      </c>
      <c r="F3445" s="1" t="s">
        <v>87</v>
      </c>
      <c r="G3445" s="1" t="s">
        <v>122</v>
      </c>
      <c r="H3445" s="1" t="s">
        <v>123</v>
      </c>
      <c r="I3445" s="1" t="s">
        <v>124</v>
      </c>
      <c r="J3445" s="1" t="s">
        <v>132</v>
      </c>
      <c r="K3445" s="1" t="s">
        <v>135</v>
      </c>
    </row>
    <row r="3446" spans="1:11" x14ac:dyDescent="0.25">
      <c r="A3446" s="1" t="s">
        <v>182</v>
      </c>
      <c r="B3446" s="1">
        <v>974152.7389</v>
      </c>
      <c r="C3446" s="1" t="s">
        <v>144</v>
      </c>
      <c r="D3446" s="1" t="s">
        <v>138</v>
      </c>
      <c r="E3446" s="1" t="s">
        <v>121</v>
      </c>
      <c r="F3446" s="1" t="s">
        <v>87</v>
      </c>
      <c r="G3446" s="1" t="s">
        <v>122</v>
      </c>
      <c r="H3446" s="1" t="s">
        <v>123</v>
      </c>
      <c r="I3446" s="1" t="s">
        <v>124</v>
      </c>
      <c r="J3446" s="1" t="s">
        <v>132</v>
      </c>
      <c r="K3446" s="1" t="s">
        <v>135</v>
      </c>
    </row>
    <row r="3447" spans="1:11" x14ac:dyDescent="0.25">
      <c r="A3447" s="1" t="s">
        <v>182</v>
      </c>
      <c r="B3447" s="1">
        <v>974152.7389</v>
      </c>
      <c r="C3447" s="1" t="s">
        <v>140</v>
      </c>
      <c r="D3447" s="1" t="s">
        <v>138</v>
      </c>
      <c r="E3447" s="1" t="s">
        <v>121</v>
      </c>
      <c r="F3447" s="1" t="s">
        <v>87</v>
      </c>
      <c r="G3447" s="1" t="s">
        <v>122</v>
      </c>
      <c r="H3447" s="1" t="s">
        <v>123</v>
      </c>
      <c r="I3447" s="1" t="s">
        <v>124</v>
      </c>
      <c r="J3447" s="1" t="s">
        <v>132</v>
      </c>
      <c r="K3447" s="1" t="s">
        <v>135</v>
      </c>
    </row>
    <row r="3448" spans="1:11" x14ac:dyDescent="0.25">
      <c r="A3448" s="1" t="s">
        <v>185</v>
      </c>
      <c r="B3448" s="1">
        <v>975151.73430000001</v>
      </c>
      <c r="C3448" s="1" t="s">
        <v>177</v>
      </c>
      <c r="D3448" s="1" t="s">
        <v>142</v>
      </c>
      <c r="E3448" s="1" t="s">
        <v>121</v>
      </c>
      <c r="F3448" s="1" t="s">
        <v>45</v>
      </c>
      <c r="G3448" s="1" t="s">
        <v>122</v>
      </c>
      <c r="H3448" s="1" t="s">
        <v>123</v>
      </c>
      <c r="I3448" s="1" t="s">
        <v>124</v>
      </c>
      <c r="J3448" s="1" t="s">
        <v>132</v>
      </c>
      <c r="K3448" s="1" t="s">
        <v>134</v>
      </c>
    </row>
    <row r="3449" spans="1:11" x14ac:dyDescent="0.25">
      <c r="A3449" s="1" t="s">
        <v>182</v>
      </c>
      <c r="B3449" s="1">
        <v>975851.21719999996</v>
      </c>
      <c r="C3449" s="1" t="s">
        <v>146</v>
      </c>
      <c r="D3449" s="1" t="s">
        <v>131</v>
      </c>
      <c r="E3449" s="1" t="s">
        <v>121</v>
      </c>
      <c r="F3449" s="1" t="s">
        <v>52</v>
      </c>
      <c r="G3449" s="1" t="s">
        <v>122</v>
      </c>
      <c r="H3449" s="1" t="s">
        <v>123</v>
      </c>
      <c r="I3449" s="1" t="s">
        <v>124</v>
      </c>
      <c r="J3449" s="1" t="s">
        <v>132</v>
      </c>
      <c r="K3449" s="1" t="s">
        <v>134</v>
      </c>
    </row>
    <row r="3450" spans="1:11" x14ac:dyDescent="0.25">
      <c r="A3450" s="1" t="s">
        <v>182</v>
      </c>
      <c r="B3450" s="1">
        <v>976128.61910000001</v>
      </c>
      <c r="C3450" s="1" t="s">
        <v>155</v>
      </c>
      <c r="D3450" s="1" t="s">
        <v>131</v>
      </c>
      <c r="E3450" s="1" t="s">
        <v>121</v>
      </c>
      <c r="F3450" s="1" t="s">
        <v>52</v>
      </c>
      <c r="G3450" s="1" t="s">
        <v>122</v>
      </c>
      <c r="H3450" s="1" t="s">
        <v>123</v>
      </c>
      <c r="I3450" s="1" t="s">
        <v>124</v>
      </c>
      <c r="J3450" s="1" t="s">
        <v>132</v>
      </c>
      <c r="K3450" s="1" t="s">
        <v>134</v>
      </c>
    </row>
    <row r="3451" spans="1:11" x14ac:dyDescent="0.25">
      <c r="A3451" s="1" t="s">
        <v>182</v>
      </c>
      <c r="B3451" s="1">
        <v>976274.62009999994</v>
      </c>
      <c r="C3451" s="1" t="s">
        <v>145</v>
      </c>
      <c r="D3451" s="1" t="s">
        <v>138</v>
      </c>
      <c r="E3451" s="1" t="s">
        <v>121</v>
      </c>
      <c r="F3451" s="1" t="s">
        <v>87</v>
      </c>
      <c r="G3451" s="1" t="s">
        <v>122</v>
      </c>
      <c r="H3451" s="1" t="s">
        <v>123</v>
      </c>
      <c r="I3451" s="1" t="s">
        <v>124</v>
      </c>
      <c r="J3451" s="1" t="s">
        <v>132</v>
      </c>
      <c r="K3451" s="1" t="s">
        <v>135</v>
      </c>
    </row>
    <row r="3452" spans="1:11" x14ac:dyDescent="0.25">
      <c r="A3452" s="1" t="s">
        <v>186</v>
      </c>
      <c r="B3452" s="1">
        <v>977876.66209999996</v>
      </c>
      <c r="C3452" s="1" t="s">
        <v>136</v>
      </c>
      <c r="D3452" s="1" t="s">
        <v>138</v>
      </c>
      <c r="E3452" s="1" t="s">
        <v>121</v>
      </c>
      <c r="F3452" s="1" t="s">
        <v>87</v>
      </c>
      <c r="G3452" s="1" t="s">
        <v>122</v>
      </c>
      <c r="H3452" s="1" t="s">
        <v>123</v>
      </c>
      <c r="I3452" s="1" t="s">
        <v>124</v>
      </c>
      <c r="J3452" s="1" t="s">
        <v>132</v>
      </c>
      <c r="K3452" s="1" t="s">
        <v>134</v>
      </c>
    </row>
    <row r="3453" spans="1:11" x14ac:dyDescent="0.25">
      <c r="A3453" s="1" t="s">
        <v>186</v>
      </c>
      <c r="B3453" s="1">
        <v>977876.66209999996</v>
      </c>
      <c r="C3453" s="1" t="s">
        <v>165</v>
      </c>
      <c r="D3453" s="1" t="s">
        <v>138</v>
      </c>
      <c r="E3453" s="1" t="s">
        <v>121</v>
      </c>
      <c r="F3453" s="1" t="s">
        <v>87</v>
      </c>
      <c r="G3453" s="1" t="s">
        <v>122</v>
      </c>
      <c r="H3453" s="1" t="s">
        <v>123</v>
      </c>
      <c r="I3453" s="1" t="s">
        <v>124</v>
      </c>
      <c r="J3453" s="1" t="s">
        <v>132</v>
      </c>
      <c r="K3453" s="1" t="s">
        <v>134</v>
      </c>
    </row>
    <row r="3454" spans="1:11" x14ac:dyDescent="0.25">
      <c r="A3454" s="1" t="s">
        <v>185</v>
      </c>
      <c r="B3454" s="1">
        <v>982103.76989999996</v>
      </c>
      <c r="C3454" s="1" t="s">
        <v>146</v>
      </c>
      <c r="D3454" s="1" t="s">
        <v>162</v>
      </c>
      <c r="E3454" s="1" t="s">
        <v>121</v>
      </c>
      <c r="F3454" s="1" t="s">
        <v>47</v>
      </c>
      <c r="G3454" s="1" t="s">
        <v>122</v>
      </c>
      <c r="H3454" s="1" t="s">
        <v>123</v>
      </c>
      <c r="I3454" s="1" t="s">
        <v>124</v>
      </c>
      <c r="J3454" s="1" t="s">
        <v>132</v>
      </c>
      <c r="K3454" s="1" t="s">
        <v>133</v>
      </c>
    </row>
    <row r="3455" spans="1:11" x14ac:dyDescent="0.25">
      <c r="A3455" s="1" t="s">
        <v>186</v>
      </c>
      <c r="B3455" s="1">
        <v>983234.09050000005</v>
      </c>
      <c r="C3455" s="1" t="s">
        <v>141</v>
      </c>
      <c r="D3455" s="1" t="s">
        <v>142</v>
      </c>
      <c r="E3455" s="1" t="s">
        <v>121</v>
      </c>
      <c r="F3455" s="1" t="s">
        <v>45</v>
      </c>
      <c r="G3455" s="1" t="s">
        <v>122</v>
      </c>
      <c r="H3455" s="1" t="s">
        <v>123</v>
      </c>
      <c r="I3455" s="1" t="s">
        <v>124</v>
      </c>
      <c r="J3455" s="1" t="s">
        <v>132</v>
      </c>
      <c r="K3455" s="1" t="s">
        <v>134</v>
      </c>
    </row>
    <row r="3456" spans="1:11" x14ac:dyDescent="0.25">
      <c r="A3456" s="1" t="s">
        <v>182</v>
      </c>
      <c r="B3456" s="1">
        <v>986703.95819999999</v>
      </c>
      <c r="C3456" s="1" t="s">
        <v>147</v>
      </c>
      <c r="D3456" s="1" t="s">
        <v>142</v>
      </c>
      <c r="E3456" s="1" t="s">
        <v>121</v>
      </c>
      <c r="F3456" s="1" t="s">
        <v>45</v>
      </c>
      <c r="G3456" s="1" t="s">
        <v>122</v>
      </c>
      <c r="H3456" s="1" t="s">
        <v>123</v>
      </c>
      <c r="I3456" s="1" t="s">
        <v>124</v>
      </c>
      <c r="J3456" s="1" t="s">
        <v>132</v>
      </c>
      <c r="K3456" s="1" t="s">
        <v>134</v>
      </c>
    </row>
    <row r="3457" spans="1:11" x14ac:dyDescent="0.25">
      <c r="A3457" s="1" t="s">
        <v>186</v>
      </c>
      <c r="B3457" s="1">
        <v>987600.15689999994</v>
      </c>
      <c r="C3457" s="1" t="s">
        <v>161</v>
      </c>
      <c r="D3457" s="1" t="s">
        <v>138</v>
      </c>
      <c r="E3457" s="1" t="s">
        <v>121</v>
      </c>
      <c r="F3457" s="1" t="s">
        <v>87</v>
      </c>
      <c r="G3457" s="1" t="s">
        <v>122</v>
      </c>
      <c r="H3457" s="1" t="s">
        <v>123</v>
      </c>
      <c r="I3457" s="1" t="s">
        <v>124</v>
      </c>
      <c r="J3457" s="1" t="s">
        <v>132</v>
      </c>
      <c r="K3457" s="1" t="s">
        <v>134</v>
      </c>
    </row>
    <row r="3458" spans="1:11" x14ac:dyDescent="0.25">
      <c r="A3458" s="1" t="s">
        <v>192</v>
      </c>
      <c r="B3458" s="1">
        <v>989064.38679999998</v>
      </c>
      <c r="C3458" s="1" t="s">
        <v>157</v>
      </c>
      <c r="D3458" s="1" t="s">
        <v>131</v>
      </c>
      <c r="E3458" s="1" t="s">
        <v>121</v>
      </c>
      <c r="F3458" s="1" t="s">
        <v>52</v>
      </c>
      <c r="G3458" s="1" t="s">
        <v>122</v>
      </c>
      <c r="H3458" s="1" t="s">
        <v>123</v>
      </c>
      <c r="I3458" s="1" t="s">
        <v>124</v>
      </c>
      <c r="J3458" s="1" t="s">
        <v>132</v>
      </c>
      <c r="K3458" s="1" t="s">
        <v>133</v>
      </c>
    </row>
    <row r="3459" spans="1:11" x14ac:dyDescent="0.25">
      <c r="A3459" s="1" t="s">
        <v>195</v>
      </c>
      <c r="B3459" s="1">
        <v>989406.83790000004</v>
      </c>
      <c r="C3459" s="1" t="s">
        <v>155</v>
      </c>
      <c r="D3459" s="1" t="s">
        <v>131</v>
      </c>
      <c r="E3459" s="1" t="s">
        <v>121</v>
      </c>
      <c r="F3459" s="1" t="s">
        <v>52</v>
      </c>
      <c r="G3459" s="1" t="s">
        <v>122</v>
      </c>
      <c r="H3459" s="1" t="s">
        <v>123</v>
      </c>
      <c r="I3459" s="1" t="s">
        <v>124</v>
      </c>
      <c r="J3459" s="1" t="s">
        <v>132</v>
      </c>
      <c r="K3459" s="1" t="s">
        <v>133</v>
      </c>
    </row>
    <row r="3460" spans="1:11" x14ac:dyDescent="0.25">
      <c r="A3460" s="1" t="s">
        <v>195</v>
      </c>
      <c r="B3460" s="1">
        <v>989707.78390000004</v>
      </c>
      <c r="C3460" s="1" t="s">
        <v>146</v>
      </c>
      <c r="D3460" s="1" t="s">
        <v>131</v>
      </c>
      <c r="E3460" s="1" t="s">
        <v>121</v>
      </c>
      <c r="F3460" s="1" t="s">
        <v>52</v>
      </c>
      <c r="G3460" s="1" t="s">
        <v>122</v>
      </c>
      <c r="H3460" s="1" t="s">
        <v>123</v>
      </c>
      <c r="I3460" s="1" t="s">
        <v>124</v>
      </c>
      <c r="J3460" s="1" t="s">
        <v>132</v>
      </c>
      <c r="K3460" s="1" t="s">
        <v>133</v>
      </c>
    </row>
    <row r="3461" spans="1:11" x14ac:dyDescent="0.25">
      <c r="A3461" s="1" t="s">
        <v>185</v>
      </c>
      <c r="B3461" s="1">
        <v>996744.52800000005</v>
      </c>
      <c r="C3461" s="1" t="s">
        <v>155</v>
      </c>
      <c r="D3461" s="1" t="s">
        <v>138</v>
      </c>
      <c r="E3461" s="1" t="s">
        <v>121</v>
      </c>
      <c r="F3461" s="1" t="s">
        <v>87</v>
      </c>
      <c r="G3461" s="1" t="s">
        <v>122</v>
      </c>
      <c r="H3461" s="1" t="s">
        <v>123</v>
      </c>
      <c r="I3461" s="1" t="s">
        <v>124</v>
      </c>
      <c r="J3461" s="1" t="s">
        <v>132</v>
      </c>
      <c r="K3461" s="1" t="s">
        <v>134</v>
      </c>
    </row>
    <row r="3462" spans="1:11" x14ac:dyDescent="0.25">
      <c r="A3462" s="1" t="s">
        <v>185</v>
      </c>
      <c r="B3462" s="1">
        <v>998647.03980000003</v>
      </c>
      <c r="C3462" s="1" t="s">
        <v>146</v>
      </c>
      <c r="D3462" s="1" t="s">
        <v>138</v>
      </c>
      <c r="E3462" s="1" t="s">
        <v>121</v>
      </c>
      <c r="F3462" s="1" t="s">
        <v>87</v>
      </c>
      <c r="G3462" s="1" t="s">
        <v>122</v>
      </c>
      <c r="H3462" s="1" t="s">
        <v>123</v>
      </c>
      <c r="I3462" s="1" t="s">
        <v>124</v>
      </c>
      <c r="J3462" s="1" t="s">
        <v>132</v>
      </c>
      <c r="K3462" s="1" t="s">
        <v>134</v>
      </c>
    </row>
    <row r="3463" spans="1:11" x14ac:dyDescent="0.25">
      <c r="A3463" s="1" t="s">
        <v>195</v>
      </c>
      <c r="B3463" s="1">
        <v>1000448.4447</v>
      </c>
      <c r="C3463" s="1" t="s">
        <v>147</v>
      </c>
      <c r="D3463" s="1" t="s">
        <v>142</v>
      </c>
      <c r="E3463" s="1" t="s">
        <v>121</v>
      </c>
      <c r="F3463" s="1" t="s">
        <v>45</v>
      </c>
      <c r="G3463" s="1" t="s">
        <v>122</v>
      </c>
      <c r="H3463" s="1" t="s">
        <v>123</v>
      </c>
      <c r="I3463" s="1" t="s">
        <v>124</v>
      </c>
      <c r="J3463" s="1" t="s">
        <v>132</v>
      </c>
      <c r="K3463" s="1" t="s">
        <v>133</v>
      </c>
    </row>
    <row r="3464" spans="1:11" x14ac:dyDescent="0.25">
      <c r="A3464" s="1" t="s">
        <v>182</v>
      </c>
      <c r="B3464" s="1">
        <v>1002710.5345</v>
      </c>
      <c r="C3464" s="1" t="s">
        <v>130</v>
      </c>
      <c r="D3464" s="1" t="s">
        <v>131</v>
      </c>
      <c r="E3464" s="1" t="s">
        <v>121</v>
      </c>
      <c r="F3464" s="1" t="s">
        <v>52</v>
      </c>
      <c r="G3464" s="1" t="s">
        <v>122</v>
      </c>
      <c r="H3464" s="1" t="s">
        <v>123</v>
      </c>
      <c r="I3464" s="1" t="s">
        <v>124</v>
      </c>
      <c r="J3464" s="1" t="s">
        <v>132</v>
      </c>
      <c r="K3464" s="1" t="s">
        <v>134</v>
      </c>
    </row>
    <row r="3465" spans="1:11" x14ac:dyDescent="0.25">
      <c r="A3465" s="1" t="s">
        <v>182</v>
      </c>
      <c r="B3465" s="1">
        <v>1003318.872</v>
      </c>
      <c r="C3465" s="1" t="s">
        <v>164</v>
      </c>
      <c r="D3465" s="1" t="s">
        <v>131</v>
      </c>
      <c r="E3465" s="1" t="s">
        <v>121</v>
      </c>
      <c r="F3465" s="1" t="s">
        <v>52</v>
      </c>
      <c r="G3465" s="1" t="s">
        <v>122</v>
      </c>
      <c r="H3465" s="1" t="s">
        <v>123</v>
      </c>
      <c r="I3465" s="1" t="s">
        <v>124</v>
      </c>
      <c r="J3465" s="1" t="s">
        <v>132</v>
      </c>
      <c r="K3465" s="1" t="s">
        <v>134</v>
      </c>
    </row>
    <row r="3466" spans="1:11" x14ac:dyDescent="0.25">
      <c r="A3466" s="1" t="s">
        <v>182</v>
      </c>
      <c r="B3466" s="1">
        <v>1009037.2445</v>
      </c>
      <c r="C3466" s="1" t="s">
        <v>136</v>
      </c>
      <c r="D3466" s="1" t="s">
        <v>131</v>
      </c>
      <c r="E3466" s="1" t="s">
        <v>121</v>
      </c>
      <c r="F3466" s="1" t="s">
        <v>52</v>
      </c>
      <c r="G3466" s="1" t="s">
        <v>122</v>
      </c>
      <c r="H3466" s="1" t="s">
        <v>123</v>
      </c>
      <c r="I3466" s="1" t="s">
        <v>124</v>
      </c>
      <c r="J3466" s="1" t="s">
        <v>132</v>
      </c>
      <c r="K3466" s="1" t="s">
        <v>134</v>
      </c>
    </row>
    <row r="3467" spans="1:11" x14ac:dyDescent="0.25">
      <c r="A3467" s="1" t="s">
        <v>182</v>
      </c>
      <c r="B3467" s="1">
        <v>1009037.2445</v>
      </c>
      <c r="C3467" s="1" t="s">
        <v>165</v>
      </c>
      <c r="D3467" s="1" t="s">
        <v>131</v>
      </c>
      <c r="E3467" s="1" t="s">
        <v>121</v>
      </c>
      <c r="F3467" s="1" t="s">
        <v>52</v>
      </c>
      <c r="G3467" s="1" t="s">
        <v>122</v>
      </c>
      <c r="H3467" s="1" t="s">
        <v>123</v>
      </c>
      <c r="I3467" s="1" t="s">
        <v>124</v>
      </c>
      <c r="J3467" s="1" t="s">
        <v>132</v>
      </c>
      <c r="K3467" s="1" t="s">
        <v>134</v>
      </c>
    </row>
    <row r="3468" spans="1:11" x14ac:dyDescent="0.25">
      <c r="A3468" s="1" t="s">
        <v>185</v>
      </c>
      <c r="B3468" s="1">
        <v>1013459.4531</v>
      </c>
      <c r="C3468" s="1" t="s">
        <v>168</v>
      </c>
      <c r="D3468" s="1" t="s">
        <v>142</v>
      </c>
      <c r="E3468" s="1" t="s">
        <v>121</v>
      </c>
      <c r="F3468" s="1" t="s">
        <v>45</v>
      </c>
      <c r="G3468" s="1" t="s">
        <v>122</v>
      </c>
      <c r="H3468" s="1" t="s">
        <v>123</v>
      </c>
      <c r="I3468" s="1" t="s">
        <v>124</v>
      </c>
      <c r="J3468" s="1" t="s">
        <v>132</v>
      </c>
      <c r="K3468" s="1" t="s">
        <v>134</v>
      </c>
    </row>
    <row r="3469" spans="1:11" x14ac:dyDescent="0.25">
      <c r="A3469" s="1" t="s">
        <v>185</v>
      </c>
      <c r="B3469" s="1">
        <v>1013774.1543000001</v>
      </c>
      <c r="C3469" s="1" t="s">
        <v>130</v>
      </c>
      <c r="D3469" s="1" t="s">
        <v>162</v>
      </c>
      <c r="E3469" s="1" t="s">
        <v>121</v>
      </c>
      <c r="F3469" s="1" t="s">
        <v>47</v>
      </c>
      <c r="G3469" s="1" t="s">
        <v>122</v>
      </c>
      <c r="H3469" s="1" t="s">
        <v>123</v>
      </c>
      <c r="I3469" s="1" t="s">
        <v>124</v>
      </c>
      <c r="J3469" s="1" t="s">
        <v>132</v>
      </c>
      <c r="K3469" s="1" t="s">
        <v>133</v>
      </c>
    </row>
    <row r="3470" spans="1:11" x14ac:dyDescent="0.25">
      <c r="A3470" s="1" t="s">
        <v>185</v>
      </c>
      <c r="B3470" s="1">
        <v>1013774.1543000001</v>
      </c>
      <c r="C3470" s="1" t="s">
        <v>155</v>
      </c>
      <c r="D3470" s="1" t="s">
        <v>162</v>
      </c>
      <c r="E3470" s="1" t="s">
        <v>121</v>
      </c>
      <c r="F3470" s="1" t="s">
        <v>47</v>
      </c>
      <c r="G3470" s="1" t="s">
        <v>122</v>
      </c>
      <c r="H3470" s="1" t="s">
        <v>123</v>
      </c>
      <c r="I3470" s="1" t="s">
        <v>124</v>
      </c>
      <c r="J3470" s="1" t="s">
        <v>132</v>
      </c>
      <c r="K3470" s="1" t="s">
        <v>133</v>
      </c>
    </row>
    <row r="3471" spans="1:11" x14ac:dyDescent="0.25">
      <c r="A3471" s="1" t="s">
        <v>192</v>
      </c>
      <c r="B3471" s="1">
        <v>1015325.5606</v>
      </c>
      <c r="C3471" s="1" t="s">
        <v>155</v>
      </c>
      <c r="D3471" s="1" t="s">
        <v>131</v>
      </c>
      <c r="E3471" s="1" t="s">
        <v>121</v>
      </c>
      <c r="F3471" s="1" t="s">
        <v>52</v>
      </c>
      <c r="G3471" s="1" t="s">
        <v>122</v>
      </c>
      <c r="H3471" s="1" t="s">
        <v>123</v>
      </c>
      <c r="I3471" s="1" t="s">
        <v>124</v>
      </c>
      <c r="J3471" s="1" t="s">
        <v>132</v>
      </c>
      <c r="K3471" s="1" t="s">
        <v>133</v>
      </c>
    </row>
    <row r="3472" spans="1:11" x14ac:dyDescent="0.25">
      <c r="A3472" s="1" t="s">
        <v>192</v>
      </c>
      <c r="B3472" s="1">
        <v>1015634.3903</v>
      </c>
      <c r="C3472" s="1" t="s">
        <v>146</v>
      </c>
      <c r="D3472" s="1" t="s">
        <v>131</v>
      </c>
      <c r="E3472" s="1" t="s">
        <v>121</v>
      </c>
      <c r="F3472" s="1" t="s">
        <v>52</v>
      </c>
      <c r="G3472" s="1" t="s">
        <v>122</v>
      </c>
      <c r="H3472" s="1" t="s">
        <v>123</v>
      </c>
      <c r="I3472" s="1" t="s">
        <v>124</v>
      </c>
      <c r="J3472" s="1" t="s">
        <v>132</v>
      </c>
      <c r="K3472" s="1" t="s">
        <v>133</v>
      </c>
    </row>
    <row r="3473" spans="1:11" x14ac:dyDescent="0.25">
      <c r="A3473" s="1" t="s">
        <v>185</v>
      </c>
      <c r="B3473" s="1">
        <v>1016499.1806</v>
      </c>
      <c r="C3473" s="1" t="s">
        <v>165</v>
      </c>
      <c r="D3473" s="1" t="s">
        <v>162</v>
      </c>
      <c r="E3473" s="1" t="s">
        <v>121</v>
      </c>
      <c r="F3473" s="1" t="s">
        <v>47</v>
      </c>
      <c r="G3473" s="1" t="s">
        <v>122</v>
      </c>
      <c r="H3473" s="1" t="s">
        <v>123</v>
      </c>
      <c r="I3473" s="1" t="s">
        <v>124</v>
      </c>
      <c r="J3473" s="1" t="s">
        <v>132</v>
      </c>
      <c r="K3473" s="1" t="s">
        <v>133</v>
      </c>
    </row>
    <row r="3474" spans="1:11" x14ac:dyDescent="0.25">
      <c r="A3474" s="1" t="s">
        <v>195</v>
      </c>
      <c r="B3474" s="1">
        <v>1016803.3059</v>
      </c>
      <c r="C3474" s="1" t="s">
        <v>130</v>
      </c>
      <c r="D3474" s="1" t="s">
        <v>131</v>
      </c>
      <c r="E3474" s="1" t="s">
        <v>121</v>
      </c>
      <c r="F3474" s="1" t="s">
        <v>52</v>
      </c>
      <c r="G3474" s="1" t="s">
        <v>122</v>
      </c>
      <c r="H3474" s="1" t="s">
        <v>123</v>
      </c>
      <c r="I3474" s="1" t="s">
        <v>124</v>
      </c>
      <c r="J3474" s="1" t="s">
        <v>132</v>
      </c>
      <c r="K3474" s="1" t="s">
        <v>133</v>
      </c>
    </row>
    <row r="3475" spans="1:11" x14ac:dyDescent="0.25">
      <c r="A3475" s="1" t="s">
        <v>195</v>
      </c>
      <c r="B3475" s="1">
        <v>1016969.3451</v>
      </c>
      <c r="C3475" s="1" t="s">
        <v>164</v>
      </c>
      <c r="D3475" s="1" t="s">
        <v>131</v>
      </c>
      <c r="E3475" s="1" t="s">
        <v>121</v>
      </c>
      <c r="F3475" s="1" t="s">
        <v>52</v>
      </c>
      <c r="G3475" s="1" t="s">
        <v>122</v>
      </c>
      <c r="H3475" s="1" t="s">
        <v>123</v>
      </c>
      <c r="I3475" s="1" t="s">
        <v>124</v>
      </c>
      <c r="J3475" s="1" t="s">
        <v>132</v>
      </c>
      <c r="K3475" s="1" t="s">
        <v>133</v>
      </c>
    </row>
    <row r="3476" spans="1:11" x14ac:dyDescent="0.25">
      <c r="A3476" s="1" t="s">
        <v>186</v>
      </c>
      <c r="B3476" s="1">
        <v>1018210.1531</v>
      </c>
      <c r="C3476" s="1" t="s">
        <v>173</v>
      </c>
      <c r="D3476" s="1" t="s">
        <v>138</v>
      </c>
      <c r="E3476" s="1" t="s">
        <v>121</v>
      </c>
      <c r="F3476" s="1" t="s">
        <v>87</v>
      </c>
      <c r="G3476" s="1" t="s">
        <v>122</v>
      </c>
      <c r="H3476" s="1" t="s">
        <v>123</v>
      </c>
      <c r="I3476" s="1" t="s">
        <v>124</v>
      </c>
      <c r="J3476" s="1" t="s">
        <v>132</v>
      </c>
      <c r="K3476" s="1" t="s">
        <v>134</v>
      </c>
    </row>
    <row r="3477" spans="1:11" x14ac:dyDescent="0.25">
      <c r="A3477" s="1" t="s">
        <v>182</v>
      </c>
      <c r="B3477" s="1">
        <v>1019043.1797</v>
      </c>
      <c r="C3477" s="1" t="s">
        <v>161</v>
      </c>
      <c r="D3477" s="1" t="s">
        <v>131</v>
      </c>
      <c r="E3477" s="1" t="s">
        <v>121</v>
      </c>
      <c r="F3477" s="1" t="s">
        <v>52</v>
      </c>
      <c r="G3477" s="1" t="s">
        <v>122</v>
      </c>
      <c r="H3477" s="1" t="s">
        <v>123</v>
      </c>
      <c r="I3477" s="1" t="s">
        <v>124</v>
      </c>
      <c r="J3477" s="1" t="s">
        <v>132</v>
      </c>
      <c r="K3477" s="1" t="s">
        <v>134</v>
      </c>
    </row>
    <row r="3478" spans="1:11" x14ac:dyDescent="0.25">
      <c r="A3478" s="1" t="s">
        <v>185</v>
      </c>
      <c r="B3478" s="1">
        <v>1022514.2649</v>
      </c>
      <c r="C3478" s="1" t="s">
        <v>128</v>
      </c>
      <c r="D3478" s="1" t="s">
        <v>142</v>
      </c>
      <c r="E3478" s="1" t="s">
        <v>121</v>
      </c>
      <c r="F3478" s="1" t="s">
        <v>45</v>
      </c>
      <c r="G3478" s="1" t="s">
        <v>122</v>
      </c>
      <c r="H3478" s="1" t="s">
        <v>123</v>
      </c>
      <c r="I3478" s="1" t="s">
        <v>124</v>
      </c>
      <c r="J3478" s="1" t="s">
        <v>132</v>
      </c>
      <c r="K3478" s="1" t="s">
        <v>134</v>
      </c>
    </row>
    <row r="3479" spans="1:11" x14ac:dyDescent="0.25">
      <c r="A3479" s="1" t="s">
        <v>185</v>
      </c>
      <c r="B3479" s="1">
        <v>1022700.2247</v>
      </c>
      <c r="C3479" s="1" t="s">
        <v>164</v>
      </c>
      <c r="D3479" s="1" t="s">
        <v>138</v>
      </c>
      <c r="E3479" s="1" t="s">
        <v>121</v>
      </c>
      <c r="F3479" s="1" t="s">
        <v>87</v>
      </c>
      <c r="G3479" s="1" t="s">
        <v>122</v>
      </c>
      <c r="H3479" s="1" t="s">
        <v>123</v>
      </c>
      <c r="I3479" s="1" t="s">
        <v>124</v>
      </c>
      <c r="J3479" s="1" t="s">
        <v>132</v>
      </c>
      <c r="K3479" s="1" t="s">
        <v>134</v>
      </c>
    </row>
    <row r="3480" spans="1:11" x14ac:dyDescent="0.25">
      <c r="A3480" s="1" t="s">
        <v>185</v>
      </c>
      <c r="B3480" s="1">
        <v>1022700.2247</v>
      </c>
      <c r="C3480" s="1" t="s">
        <v>130</v>
      </c>
      <c r="D3480" s="1" t="s">
        <v>138</v>
      </c>
      <c r="E3480" s="1" t="s">
        <v>121</v>
      </c>
      <c r="F3480" s="1" t="s">
        <v>87</v>
      </c>
      <c r="G3480" s="1" t="s">
        <v>122</v>
      </c>
      <c r="H3480" s="1" t="s">
        <v>123</v>
      </c>
      <c r="I3480" s="1" t="s">
        <v>124</v>
      </c>
      <c r="J3480" s="1" t="s">
        <v>132</v>
      </c>
      <c r="K3480" s="1" t="s">
        <v>134</v>
      </c>
    </row>
    <row r="3481" spans="1:11" x14ac:dyDescent="0.25">
      <c r="A3481" s="1" t="s">
        <v>195</v>
      </c>
      <c r="B3481" s="1">
        <v>1023517.5159999999</v>
      </c>
      <c r="C3481" s="1" t="s">
        <v>136</v>
      </c>
      <c r="D3481" s="1" t="s">
        <v>131</v>
      </c>
      <c r="E3481" s="1" t="s">
        <v>121</v>
      </c>
      <c r="F3481" s="1" t="s">
        <v>52</v>
      </c>
      <c r="G3481" s="1" t="s">
        <v>122</v>
      </c>
      <c r="H3481" s="1" t="s">
        <v>123</v>
      </c>
      <c r="I3481" s="1" t="s">
        <v>124</v>
      </c>
      <c r="J3481" s="1" t="s">
        <v>132</v>
      </c>
      <c r="K3481" s="1" t="s">
        <v>133</v>
      </c>
    </row>
    <row r="3482" spans="1:11" x14ac:dyDescent="0.25">
      <c r="A3482" s="1" t="s">
        <v>195</v>
      </c>
      <c r="B3482" s="1">
        <v>1023517.5159999999</v>
      </c>
      <c r="C3482" s="1" t="s">
        <v>165</v>
      </c>
      <c r="D3482" s="1" t="s">
        <v>131</v>
      </c>
      <c r="E3482" s="1" t="s">
        <v>121</v>
      </c>
      <c r="F3482" s="1" t="s">
        <v>52</v>
      </c>
      <c r="G3482" s="1" t="s">
        <v>122</v>
      </c>
      <c r="H3482" s="1" t="s">
        <v>123</v>
      </c>
      <c r="I3482" s="1" t="s">
        <v>124</v>
      </c>
      <c r="J3482" s="1" t="s">
        <v>132</v>
      </c>
      <c r="K3482" s="1" t="s">
        <v>133</v>
      </c>
    </row>
    <row r="3483" spans="1:11" x14ac:dyDescent="0.25">
      <c r="A3483" s="1" t="s">
        <v>192</v>
      </c>
      <c r="B3483" s="1">
        <v>1026656.4158</v>
      </c>
      <c r="C3483" s="1" t="s">
        <v>147</v>
      </c>
      <c r="D3483" s="1" t="s">
        <v>142</v>
      </c>
      <c r="E3483" s="1" t="s">
        <v>121</v>
      </c>
      <c r="F3483" s="1" t="s">
        <v>45</v>
      </c>
      <c r="G3483" s="1" t="s">
        <v>122</v>
      </c>
      <c r="H3483" s="1" t="s">
        <v>123</v>
      </c>
      <c r="I3483" s="1" t="s">
        <v>124</v>
      </c>
      <c r="J3483" s="1" t="s">
        <v>132</v>
      </c>
      <c r="K3483" s="1" t="s">
        <v>133</v>
      </c>
    </row>
    <row r="3484" spans="1:11" x14ac:dyDescent="0.25">
      <c r="A3484" s="1" t="s">
        <v>185</v>
      </c>
      <c r="B3484" s="1">
        <v>1030031.3321999999</v>
      </c>
      <c r="C3484" s="1" t="s">
        <v>136</v>
      </c>
      <c r="D3484" s="1" t="s">
        <v>138</v>
      </c>
      <c r="E3484" s="1" t="s">
        <v>121</v>
      </c>
      <c r="F3484" s="1" t="s">
        <v>87</v>
      </c>
      <c r="G3484" s="1" t="s">
        <v>122</v>
      </c>
      <c r="H3484" s="1" t="s">
        <v>123</v>
      </c>
      <c r="I3484" s="1" t="s">
        <v>124</v>
      </c>
      <c r="J3484" s="1" t="s">
        <v>132</v>
      </c>
      <c r="K3484" s="1" t="s">
        <v>134</v>
      </c>
    </row>
    <row r="3485" spans="1:11" x14ac:dyDescent="0.25">
      <c r="A3485" s="1" t="s">
        <v>185</v>
      </c>
      <c r="B3485" s="1">
        <v>1030031.3321999999</v>
      </c>
      <c r="C3485" s="1" t="s">
        <v>165</v>
      </c>
      <c r="D3485" s="1" t="s">
        <v>138</v>
      </c>
      <c r="E3485" s="1" t="s">
        <v>121</v>
      </c>
      <c r="F3485" s="1" t="s">
        <v>87</v>
      </c>
      <c r="G3485" s="1" t="s">
        <v>122</v>
      </c>
      <c r="H3485" s="1" t="s">
        <v>123</v>
      </c>
      <c r="I3485" s="1" t="s">
        <v>124</v>
      </c>
      <c r="J3485" s="1" t="s">
        <v>132</v>
      </c>
      <c r="K3485" s="1" t="s">
        <v>134</v>
      </c>
    </row>
    <row r="3486" spans="1:11" x14ac:dyDescent="0.25">
      <c r="A3486" s="1" t="s">
        <v>195</v>
      </c>
      <c r="B3486" s="1">
        <v>1032909.1083</v>
      </c>
      <c r="C3486" s="1" t="s">
        <v>161</v>
      </c>
      <c r="D3486" s="1" t="s">
        <v>131</v>
      </c>
      <c r="E3486" s="1" t="s">
        <v>121</v>
      </c>
      <c r="F3486" s="1" t="s">
        <v>52</v>
      </c>
      <c r="G3486" s="1" t="s">
        <v>122</v>
      </c>
      <c r="H3486" s="1" t="s">
        <v>123</v>
      </c>
      <c r="I3486" s="1" t="s">
        <v>124</v>
      </c>
      <c r="J3486" s="1" t="s">
        <v>132</v>
      </c>
      <c r="K3486" s="1" t="s">
        <v>133</v>
      </c>
    </row>
    <row r="3487" spans="1:11" x14ac:dyDescent="0.25">
      <c r="A3487" s="1" t="s">
        <v>185</v>
      </c>
      <c r="B3487" s="1">
        <v>1035674.4969</v>
      </c>
      <c r="C3487" s="1" t="s">
        <v>141</v>
      </c>
      <c r="D3487" s="1" t="s">
        <v>142</v>
      </c>
      <c r="E3487" s="1" t="s">
        <v>121</v>
      </c>
      <c r="F3487" s="1" t="s">
        <v>45</v>
      </c>
      <c r="G3487" s="1" t="s">
        <v>122</v>
      </c>
      <c r="H3487" s="1" t="s">
        <v>123</v>
      </c>
      <c r="I3487" s="1" t="s">
        <v>124</v>
      </c>
      <c r="J3487" s="1" t="s">
        <v>132</v>
      </c>
      <c r="K3487" s="1" t="s">
        <v>134</v>
      </c>
    </row>
    <row r="3488" spans="1:11" x14ac:dyDescent="0.25">
      <c r="A3488" s="1" t="s">
        <v>186</v>
      </c>
      <c r="B3488" s="1">
        <v>1037487.389</v>
      </c>
      <c r="C3488" s="1" t="s">
        <v>147</v>
      </c>
      <c r="D3488" s="1" t="s">
        <v>131</v>
      </c>
      <c r="E3488" s="1" t="s">
        <v>121</v>
      </c>
      <c r="F3488" s="1" t="s">
        <v>52</v>
      </c>
      <c r="G3488" s="1" t="s">
        <v>122</v>
      </c>
      <c r="H3488" s="1" t="s">
        <v>123</v>
      </c>
      <c r="I3488" s="1" t="s">
        <v>124</v>
      </c>
      <c r="J3488" s="1" t="s">
        <v>132</v>
      </c>
      <c r="K3488" s="1" t="s">
        <v>133</v>
      </c>
    </row>
    <row r="3489" spans="1:11" x14ac:dyDescent="0.25">
      <c r="A3489" s="1" t="s">
        <v>185</v>
      </c>
      <c r="B3489" s="1">
        <v>1040273.4258</v>
      </c>
      <c r="C3489" s="1" t="s">
        <v>161</v>
      </c>
      <c r="D3489" s="1" t="s">
        <v>138</v>
      </c>
      <c r="E3489" s="1" t="s">
        <v>121</v>
      </c>
      <c r="F3489" s="1" t="s">
        <v>87</v>
      </c>
      <c r="G3489" s="1" t="s">
        <v>122</v>
      </c>
      <c r="H3489" s="1" t="s">
        <v>123</v>
      </c>
      <c r="I3489" s="1" t="s">
        <v>124</v>
      </c>
      <c r="J3489" s="1" t="s">
        <v>132</v>
      </c>
      <c r="K3489" s="1" t="s">
        <v>134</v>
      </c>
    </row>
    <row r="3490" spans="1:11" x14ac:dyDescent="0.25">
      <c r="A3490" s="1" t="s">
        <v>192</v>
      </c>
      <c r="B3490" s="1">
        <v>1043439.7126</v>
      </c>
      <c r="C3490" s="1" t="s">
        <v>130</v>
      </c>
      <c r="D3490" s="1" t="s">
        <v>131</v>
      </c>
      <c r="E3490" s="1" t="s">
        <v>121</v>
      </c>
      <c r="F3490" s="1" t="s">
        <v>52</v>
      </c>
      <c r="G3490" s="1" t="s">
        <v>122</v>
      </c>
      <c r="H3490" s="1" t="s">
        <v>123</v>
      </c>
      <c r="I3490" s="1" t="s">
        <v>124</v>
      </c>
      <c r="J3490" s="1" t="s">
        <v>132</v>
      </c>
      <c r="K3490" s="1" t="s">
        <v>133</v>
      </c>
    </row>
    <row r="3491" spans="1:11" x14ac:dyDescent="0.25">
      <c r="A3491" s="1" t="s">
        <v>192</v>
      </c>
      <c r="B3491" s="1">
        <v>1043610.1014</v>
      </c>
      <c r="C3491" s="1" t="s">
        <v>164</v>
      </c>
      <c r="D3491" s="1" t="s">
        <v>131</v>
      </c>
      <c r="E3491" s="1" t="s">
        <v>121</v>
      </c>
      <c r="F3491" s="1" t="s">
        <v>52</v>
      </c>
      <c r="G3491" s="1" t="s">
        <v>122</v>
      </c>
      <c r="H3491" s="1" t="s">
        <v>123</v>
      </c>
      <c r="I3491" s="1" t="s">
        <v>124</v>
      </c>
      <c r="J3491" s="1" t="s">
        <v>132</v>
      </c>
      <c r="K3491" s="1" t="s">
        <v>133</v>
      </c>
    </row>
    <row r="3492" spans="1:11" x14ac:dyDescent="0.25">
      <c r="A3492" s="1" t="s">
        <v>192</v>
      </c>
      <c r="B3492" s="1">
        <v>1050329.8097000001</v>
      </c>
      <c r="C3492" s="1" t="s">
        <v>136</v>
      </c>
      <c r="D3492" s="1" t="s">
        <v>131</v>
      </c>
      <c r="E3492" s="1" t="s">
        <v>121</v>
      </c>
      <c r="F3492" s="1" t="s">
        <v>52</v>
      </c>
      <c r="G3492" s="1" t="s">
        <v>122</v>
      </c>
      <c r="H3492" s="1" t="s">
        <v>123</v>
      </c>
      <c r="I3492" s="1" t="s">
        <v>124</v>
      </c>
      <c r="J3492" s="1" t="s">
        <v>132</v>
      </c>
      <c r="K3492" s="1" t="s">
        <v>133</v>
      </c>
    </row>
    <row r="3493" spans="1:11" x14ac:dyDescent="0.25">
      <c r="A3493" s="1" t="s">
        <v>192</v>
      </c>
      <c r="B3493" s="1">
        <v>1050329.8097000001</v>
      </c>
      <c r="C3493" s="1" t="s">
        <v>165</v>
      </c>
      <c r="D3493" s="1" t="s">
        <v>131</v>
      </c>
      <c r="E3493" s="1" t="s">
        <v>121</v>
      </c>
      <c r="F3493" s="1" t="s">
        <v>52</v>
      </c>
      <c r="G3493" s="1" t="s">
        <v>122</v>
      </c>
      <c r="H3493" s="1" t="s">
        <v>123</v>
      </c>
      <c r="I3493" s="1" t="s">
        <v>124</v>
      </c>
      <c r="J3493" s="1" t="s">
        <v>132</v>
      </c>
      <c r="K3493" s="1" t="s">
        <v>133</v>
      </c>
    </row>
    <row r="3494" spans="1:11" x14ac:dyDescent="0.25">
      <c r="A3494" s="1" t="s">
        <v>186</v>
      </c>
      <c r="B3494" s="1">
        <v>1059073.2757999999</v>
      </c>
      <c r="C3494" s="1" t="s">
        <v>139</v>
      </c>
      <c r="D3494" s="1" t="s">
        <v>142</v>
      </c>
      <c r="E3494" s="1" t="s">
        <v>121</v>
      </c>
      <c r="F3494" s="1" t="s">
        <v>45</v>
      </c>
      <c r="G3494" s="1" t="s">
        <v>122</v>
      </c>
      <c r="H3494" s="1" t="s">
        <v>123</v>
      </c>
      <c r="I3494" s="1" t="s">
        <v>124</v>
      </c>
      <c r="J3494" s="1" t="s">
        <v>132</v>
      </c>
      <c r="K3494" s="1" t="s">
        <v>134</v>
      </c>
    </row>
    <row r="3495" spans="1:11" x14ac:dyDescent="0.25">
      <c r="A3495" s="1" t="s">
        <v>192</v>
      </c>
      <c r="B3495" s="1">
        <v>1059967.4262000001</v>
      </c>
      <c r="C3495" s="1" t="s">
        <v>161</v>
      </c>
      <c r="D3495" s="1" t="s">
        <v>131</v>
      </c>
      <c r="E3495" s="1" t="s">
        <v>121</v>
      </c>
      <c r="F3495" s="1" t="s">
        <v>52</v>
      </c>
      <c r="G3495" s="1" t="s">
        <v>122</v>
      </c>
      <c r="H3495" s="1" t="s">
        <v>123</v>
      </c>
      <c r="I3495" s="1" t="s">
        <v>124</v>
      </c>
      <c r="J3495" s="1" t="s">
        <v>132</v>
      </c>
      <c r="K3495" s="1" t="s">
        <v>133</v>
      </c>
    </row>
    <row r="3496" spans="1:11" x14ac:dyDescent="0.25">
      <c r="A3496" s="1" t="s">
        <v>186</v>
      </c>
      <c r="B3496" s="1">
        <v>1068708.4987000001</v>
      </c>
      <c r="C3496" s="1" t="s">
        <v>137</v>
      </c>
      <c r="D3496" s="1" t="s">
        <v>138</v>
      </c>
      <c r="E3496" s="1" t="s">
        <v>121</v>
      </c>
      <c r="F3496" s="1" t="s">
        <v>87</v>
      </c>
      <c r="G3496" s="1" t="s">
        <v>122</v>
      </c>
      <c r="H3496" s="1" t="s">
        <v>123</v>
      </c>
      <c r="I3496" s="1" t="s">
        <v>124</v>
      </c>
      <c r="J3496" s="1" t="s">
        <v>132</v>
      </c>
      <c r="K3496" s="1" t="s">
        <v>134</v>
      </c>
    </row>
    <row r="3497" spans="1:11" x14ac:dyDescent="0.25">
      <c r="A3497" s="1" t="s">
        <v>185</v>
      </c>
      <c r="B3497" s="1">
        <v>1072515.9942000001</v>
      </c>
      <c r="C3497" s="1" t="s">
        <v>173</v>
      </c>
      <c r="D3497" s="1" t="s">
        <v>138</v>
      </c>
      <c r="E3497" s="1" t="s">
        <v>121</v>
      </c>
      <c r="F3497" s="1" t="s">
        <v>87</v>
      </c>
      <c r="G3497" s="1" t="s">
        <v>122</v>
      </c>
      <c r="H3497" s="1" t="s">
        <v>123</v>
      </c>
      <c r="I3497" s="1" t="s">
        <v>124</v>
      </c>
      <c r="J3497" s="1" t="s">
        <v>132</v>
      </c>
      <c r="K3497" s="1" t="s">
        <v>134</v>
      </c>
    </row>
    <row r="3498" spans="1:11" x14ac:dyDescent="0.25">
      <c r="A3498" s="1" t="s">
        <v>182</v>
      </c>
      <c r="B3498" s="1">
        <v>1076027.3700000001</v>
      </c>
      <c r="C3498" s="1" t="s">
        <v>171</v>
      </c>
      <c r="D3498" s="1" t="s">
        <v>138</v>
      </c>
      <c r="E3498" s="1" t="s">
        <v>121</v>
      </c>
      <c r="F3498" s="1" t="s">
        <v>87</v>
      </c>
      <c r="G3498" s="1" t="s">
        <v>122</v>
      </c>
      <c r="H3498" s="1" t="s">
        <v>123</v>
      </c>
      <c r="I3498" s="1" t="s">
        <v>124</v>
      </c>
      <c r="J3498" s="1" t="s">
        <v>132</v>
      </c>
      <c r="K3498" s="1" t="s">
        <v>135</v>
      </c>
    </row>
    <row r="3499" spans="1:11" x14ac:dyDescent="0.25">
      <c r="A3499" s="1" t="s">
        <v>182</v>
      </c>
      <c r="B3499" s="1">
        <v>1076027.3700000001</v>
      </c>
      <c r="C3499" s="1" t="s">
        <v>158</v>
      </c>
      <c r="D3499" s="1" t="s">
        <v>138</v>
      </c>
      <c r="E3499" s="1" t="s">
        <v>121</v>
      </c>
      <c r="F3499" s="1" t="s">
        <v>87</v>
      </c>
      <c r="G3499" s="1" t="s">
        <v>122</v>
      </c>
      <c r="H3499" s="1" t="s">
        <v>123</v>
      </c>
      <c r="I3499" s="1" t="s">
        <v>124</v>
      </c>
      <c r="J3499" s="1" t="s">
        <v>132</v>
      </c>
      <c r="K3499" s="1" t="s">
        <v>135</v>
      </c>
    </row>
    <row r="3500" spans="1:11" x14ac:dyDescent="0.25">
      <c r="A3500" s="1" t="s">
        <v>182</v>
      </c>
      <c r="B3500" s="1">
        <v>1086481.0416000001</v>
      </c>
      <c r="C3500" s="1" t="s">
        <v>147</v>
      </c>
      <c r="D3500" s="1" t="s">
        <v>138</v>
      </c>
      <c r="E3500" s="1" t="s">
        <v>121</v>
      </c>
      <c r="F3500" s="1" t="s">
        <v>87</v>
      </c>
      <c r="G3500" s="1" t="s">
        <v>122</v>
      </c>
      <c r="H3500" s="1" t="s">
        <v>123</v>
      </c>
      <c r="I3500" s="1" t="s">
        <v>124</v>
      </c>
      <c r="J3500" s="1" t="s">
        <v>132</v>
      </c>
      <c r="K3500" s="1" t="s">
        <v>134</v>
      </c>
    </row>
    <row r="3501" spans="1:11" x14ac:dyDescent="0.25">
      <c r="A3501" s="1" t="s">
        <v>185</v>
      </c>
      <c r="B3501" s="1">
        <v>1092821.3739</v>
      </c>
      <c r="C3501" s="1" t="s">
        <v>147</v>
      </c>
      <c r="D3501" s="1" t="s">
        <v>131</v>
      </c>
      <c r="E3501" s="1" t="s">
        <v>121</v>
      </c>
      <c r="F3501" s="1" t="s">
        <v>52</v>
      </c>
      <c r="G3501" s="1" t="s">
        <v>122</v>
      </c>
      <c r="H3501" s="1" t="s">
        <v>123</v>
      </c>
      <c r="I3501" s="1" t="s">
        <v>124</v>
      </c>
      <c r="J3501" s="1" t="s">
        <v>132</v>
      </c>
      <c r="K3501" s="1" t="s">
        <v>133</v>
      </c>
    </row>
    <row r="3502" spans="1:11" x14ac:dyDescent="0.25">
      <c r="A3502" s="1" t="s">
        <v>195</v>
      </c>
      <c r="B3502" s="1">
        <v>1100082.3421</v>
      </c>
      <c r="C3502" s="1" t="s">
        <v>147</v>
      </c>
      <c r="D3502" s="1" t="s">
        <v>138</v>
      </c>
      <c r="E3502" s="1" t="s">
        <v>121</v>
      </c>
      <c r="F3502" s="1" t="s">
        <v>87</v>
      </c>
      <c r="G3502" s="1" t="s">
        <v>122</v>
      </c>
      <c r="H3502" s="1" t="s">
        <v>123</v>
      </c>
      <c r="I3502" s="1" t="s">
        <v>124</v>
      </c>
      <c r="J3502" s="1" t="s">
        <v>132</v>
      </c>
      <c r="K3502" s="1" t="s">
        <v>133</v>
      </c>
    </row>
    <row r="3503" spans="1:11" x14ac:dyDescent="0.25">
      <c r="A3503" s="1" t="s">
        <v>182</v>
      </c>
      <c r="B3503" s="1">
        <v>1100789.1396000001</v>
      </c>
      <c r="C3503" s="1" t="s">
        <v>157</v>
      </c>
      <c r="D3503" s="1" t="s">
        <v>138</v>
      </c>
      <c r="E3503" s="1" t="s">
        <v>121</v>
      </c>
      <c r="F3503" s="1" t="s">
        <v>87</v>
      </c>
      <c r="G3503" s="1" t="s">
        <v>122</v>
      </c>
      <c r="H3503" s="1" t="s">
        <v>123</v>
      </c>
      <c r="I3503" s="1" t="s">
        <v>124</v>
      </c>
      <c r="J3503" s="1" t="s">
        <v>132</v>
      </c>
      <c r="K3503" s="1" t="s">
        <v>135</v>
      </c>
    </row>
    <row r="3504" spans="1:11" x14ac:dyDescent="0.25">
      <c r="A3504" s="1" t="s">
        <v>185</v>
      </c>
      <c r="B3504" s="1">
        <v>1115558.5356000001</v>
      </c>
      <c r="C3504" s="1" t="s">
        <v>139</v>
      </c>
      <c r="D3504" s="1" t="s">
        <v>142</v>
      </c>
      <c r="E3504" s="1" t="s">
        <v>121</v>
      </c>
      <c r="F3504" s="1" t="s">
        <v>45</v>
      </c>
      <c r="G3504" s="1" t="s">
        <v>122</v>
      </c>
      <c r="H3504" s="1" t="s">
        <v>123</v>
      </c>
      <c r="I3504" s="1" t="s">
        <v>124</v>
      </c>
      <c r="J3504" s="1" t="s">
        <v>132</v>
      </c>
      <c r="K3504" s="1" t="s">
        <v>134</v>
      </c>
    </row>
    <row r="3505" spans="1:11" x14ac:dyDescent="0.25">
      <c r="A3505" s="1" t="s">
        <v>185</v>
      </c>
      <c r="B3505" s="1">
        <v>1125707.6492999999</v>
      </c>
      <c r="C3505" s="1" t="s">
        <v>137</v>
      </c>
      <c r="D3505" s="1" t="s">
        <v>138</v>
      </c>
      <c r="E3505" s="1" t="s">
        <v>121</v>
      </c>
      <c r="F3505" s="1" t="s">
        <v>87</v>
      </c>
      <c r="G3505" s="1" t="s">
        <v>122</v>
      </c>
      <c r="H3505" s="1" t="s">
        <v>123</v>
      </c>
      <c r="I3505" s="1" t="s">
        <v>124</v>
      </c>
      <c r="J3505" s="1" t="s">
        <v>132</v>
      </c>
      <c r="K3505" s="1" t="s">
        <v>134</v>
      </c>
    </row>
    <row r="3506" spans="1:11" x14ac:dyDescent="0.25">
      <c r="A3506" s="1" t="s">
        <v>192</v>
      </c>
      <c r="B3506" s="1">
        <v>1128900.3451</v>
      </c>
      <c r="C3506" s="1" t="s">
        <v>147</v>
      </c>
      <c r="D3506" s="1" t="s">
        <v>138</v>
      </c>
      <c r="E3506" s="1" t="s">
        <v>121</v>
      </c>
      <c r="F3506" s="1" t="s">
        <v>87</v>
      </c>
      <c r="G3506" s="1" t="s">
        <v>122</v>
      </c>
      <c r="H3506" s="1" t="s">
        <v>123</v>
      </c>
      <c r="I3506" s="1" t="s">
        <v>124</v>
      </c>
      <c r="J3506" s="1" t="s">
        <v>132</v>
      </c>
      <c r="K3506" s="1" t="s">
        <v>133</v>
      </c>
    </row>
    <row r="3507" spans="1:11" x14ac:dyDescent="0.25">
      <c r="A3507" s="1" t="s">
        <v>195</v>
      </c>
      <c r="B3507" s="1">
        <v>1131785.4519</v>
      </c>
      <c r="C3507" s="1" t="s">
        <v>144</v>
      </c>
      <c r="D3507" s="1" t="s">
        <v>142</v>
      </c>
      <c r="E3507" s="1" t="s">
        <v>121</v>
      </c>
      <c r="F3507" s="1" t="s">
        <v>45</v>
      </c>
      <c r="G3507" s="1" t="s">
        <v>122</v>
      </c>
      <c r="H3507" s="1" t="s">
        <v>123</v>
      </c>
      <c r="I3507" s="1" t="s">
        <v>124</v>
      </c>
      <c r="J3507" s="1" t="s">
        <v>132</v>
      </c>
      <c r="K3507" s="1" t="s">
        <v>134</v>
      </c>
    </row>
    <row r="3508" spans="1:11" x14ac:dyDescent="0.25">
      <c r="A3508" s="1" t="s">
        <v>182</v>
      </c>
      <c r="B3508" s="1">
        <v>1132529.757</v>
      </c>
      <c r="C3508" s="1" t="s">
        <v>146</v>
      </c>
      <c r="D3508" s="1" t="s">
        <v>138</v>
      </c>
      <c r="E3508" s="1" t="s">
        <v>121</v>
      </c>
      <c r="F3508" s="1" t="s">
        <v>87</v>
      </c>
      <c r="G3508" s="1" t="s">
        <v>122</v>
      </c>
      <c r="H3508" s="1" t="s">
        <v>123</v>
      </c>
      <c r="I3508" s="1" t="s">
        <v>124</v>
      </c>
      <c r="J3508" s="1" t="s">
        <v>132</v>
      </c>
      <c r="K3508" s="1" t="s">
        <v>135</v>
      </c>
    </row>
    <row r="3509" spans="1:11" x14ac:dyDescent="0.25">
      <c r="A3509" s="1" t="s">
        <v>182</v>
      </c>
      <c r="B3509" s="1">
        <v>1159807.6105</v>
      </c>
      <c r="C3509" s="1" t="s">
        <v>155</v>
      </c>
      <c r="D3509" s="1" t="s">
        <v>138</v>
      </c>
      <c r="E3509" s="1" t="s">
        <v>121</v>
      </c>
      <c r="F3509" s="1" t="s">
        <v>87</v>
      </c>
      <c r="G3509" s="1" t="s">
        <v>122</v>
      </c>
      <c r="H3509" s="1" t="s">
        <v>123</v>
      </c>
      <c r="I3509" s="1" t="s">
        <v>124</v>
      </c>
      <c r="J3509" s="1" t="s">
        <v>132</v>
      </c>
      <c r="K3509" s="1" t="s">
        <v>135</v>
      </c>
    </row>
    <row r="3510" spans="1:11" x14ac:dyDescent="0.25">
      <c r="A3510" s="1" t="s">
        <v>182</v>
      </c>
      <c r="B3510" s="1">
        <v>1159807.6105</v>
      </c>
      <c r="C3510" s="1" t="s">
        <v>164</v>
      </c>
      <c r="D3510" s="1" t="s">
        <v>138</v>
      </c>
      <c r="E3510" s="1" t="s">
        <v>121</v>
      </c>
      <c r="F3510" s="1" t="s">
        <v>87</v>
      </c>
      <c r="G3510" s="1" t="s">
        <v>122</v>
      </c>
      <c r="H3510" s="1" t="s">
        <v>123</v>
      </c>
      <c r="I3510" s="1" t="s">
        <v>124</v>
      </c>
      <c r="J3510" s="1" t="s">
        <v>132</v>
      </c>
      <c r="K3510" s="1" t="s">
        <v>135</v>
      </c>
    </row>
    <row r="3511" spans="1:11" x14ac:dyDescent="0.25">
      <c r="A3511" s="1" t="s">
        <v>182</v>
      </c>
      <c r="B3511" s="1">
        <v>1159807.6105</v>
      </c>
      <c r="C3511" s="1" t="s">
        <v>130</v>
      </c>
      <c r="D3511" s="1" t="s">
        <v>138</v>
      </c>
      <c r="E3511" s="1" t="s">
        <v>121</v>
      </c>
      <c r="F3511" s="1" t="s">
        <v>87</v>
      </c>
      <c r="G3511" s="1" t="s">
        <v>122</v>
      </c>
      <c r="H3511" s="1" t="s">
        <v>123</v>
      </c>
      <c r="I3511" s="1" t="s">
        <v>124</v>
      </c>
      <c r="J3511" s="1" t="s">
        <v>132</v>
      </c>
      <c r="K3511" s="1" t="s">
        <v>135</v>
      </c>
    </row>
    <row r="3512" spans="1:11" x14ac:dyDescent="0.25">
      <c r="A3512" s="1" t="s">
        <v>192</v>
      </c>
      <c r="B3512" s="1">
        <v>1161433.9565999999</v>
      </c>
      <c r="C3512" s="1" t="s">
        <v>144</v>
      </c>
      <c r="D3512" s="1" t="s">
        <v>142</v>
      </c>
      <c r="E3512" s="1" t="s">
        <v>121</v>
      </c>
      <c r="F3512" s="1" t="s">
        <v>45</v>
      </c>
      <c r="G3512" s="1" t="s">
        <v>122</v>
      </c>
      <c r="H3512" s="1" t="s">
        <v>123</v>
      </c>
      <c r="I3512" s="1" t="s">
        <v>124</v>
      </c>
      <c r="J3512" s="1" t="s">
        <v>132</v>
      </c>
      <c r="K3512" s="1" t="s">
        <v>134</v>
      </c>
    </row>
    <row r="3513" spans="1:11" x14ac:dyDescent="0.25">
      <c r="A3513" s="1" t="s">
        <v>182</v>
      </c>
      <c r="B3513" s="1">
        <v>1168119.9341</v>
      </c>
      <c r="C3513" s="1" t="s">
        <v>136</v>
      </c>
      <c r="D3513" s="1" t="s">
        <v>138</v>
      </c>
      <c r="E3513" s="1" t="s">
        <v>121</v>
      </c>
      <c r="F3513" s="1" t="s">
        <v>87</v>
      </c>
      <c r="G3513" s="1" t="s">
        <v>122</v>
      </c>
      <c r="H3513" s="1" t="s">
        <v>123</v>
      </c>
      <c r="I3513" s="1" t="s">
        <v>124</v>
      </c>
      <c r="J3513" s="1" t="s">
        <v>132</v>
      </c>
      <c r="K3513" s="1" t="s">
        <v>135</v>
      </c>
    </row>
    <row r="3514" spans="1:11" x14ac:dyDescent="0.25">
      <c r="A3514" s="1" t="s">
        <v>182</v>
      </c>
      <c r="B3514" s="1">
        <v>1168119.9341</v>
      </c>
      <c r="C3514" s="1" t="s">
        <v>165</v>
      </c>
      <c r="D3514" s="1" t="s">
        <v>138</v>
      </c>
      <c r="E3514" s="1" t="s">
        <v>121</v>
      </c>
      <c r="F3514" s="1" t="s">
        <v>87</v>
      </c>
      <c r="G3514" s="1" t="s">
        <v>122</v>
      </c>
      <c r="H3514" s="1" t="s">
        <v>123</v>
      </c>
      <c r="I3514" s="1" t="s">
        <v>124</v>
      </c>
      <c r="J3514" s="1" t="s">
        <v>132</v>
      </c>
      <c r="K3514" s="1" t="s">
        <v>135</v>
      </c>
    </row>
    <row r="3515" spans="1:11" x14ac:dyDescent="0.25">
      <c r="A3515" s="1" t="s">
        <v>186</v>
      </c>
      <c r="B3515" s="1">
        <v>1173195.3269</v>
      </c>
      <c r="C3515" s="1" t="s">
        <v>140</v>
      </c>
      <c r="D3515" s="1" t="s">
        <v>131</v>
      </c>
      <c r="E3515" s="1" t="s">
        <v>121</v>
      </c>
      <c r="F3515" s="1" t="s">
        <v>52</v>
      </c>
      <c r="G3515" s="1" t="s">
        <v>122</v>
      </c>
      <c r="H3515" s="1" t="s">
        <v>123</v>
      </c>
      <c r="I3515" s="1" t="s">
        <v>124</v>
      </c>
      <c r="J3515" s="1" t="s">
        <v>132</v>
      </c>
      <c r="K3515" s="1" t="s">
        <v>134</v>
      </c>
    </row>
    <row r="3516" spans="1:11" x14ac:dyDescent="0.25">
      <c r="A3516" s="1" t="s">
        <v>186</v>
      </c>
      <c r="B3516" s="1">
        <v>1173195.3269</v>
      </c>
      <c r="C3516" s="1" t="s">
        <v>145</v>
      </c>
      <c r="D3516" s="1" t="s">
        <v>131</v>
      </c>
      <c r="E3516" s="1" t="s">
        <v>121</v>
      </c>
      <c r="F3516" s="1" t="s">
        <v>52</v>
      </c>
      <c r="G3516" s="1" t="s">
        <v>122</v>
      </c>
      <c r="H3516" s="1" t="s">
        <v>123</v>
      </c>
      <c r="I3516" s="1" t="s">
        <v>124</v>
      </c>
      <c r="J3516" s="1" t="s">
        <v>132</v>
      </c>
      <c r="K3516" s="1" t="s">
        <v>134</v>
      </c>
    </row>
    <row r="3517" spans="1:11" x14ac:dyDescent="0.25">
      <c r="A3517" s="1" t="s">
        <v>186</v>
      </c>
      <c r="B3517" s="1">
        <v>1173195.3269</v>
      </c>
      <c r="C3517" s="1" t="s">
        <v>156</v>
      </c>
      <c r="D3517" s="1" t="s">
        <v>131</v>
      </c>
      <c r="E3517" s="1" t="s">
        <v>121</v>
      </c>
      <c r="F3517" s="1" t="s">
        <v>52</v>
      </c>
      <c r="G3517" s="1" t="s">
        <v>122</v>
      </c>
      <c r="H3517" s="1" t="s">
        <v>123</v>
      </c>
      <c r="I3517" s="1" t="s">
        <v>124</v>
      </c>
      <c r="J3517" s="1" t="s">
        <v>132</v>
      </c>
      <c r="K3517" s="1" t="s">
        <v>134</v>
      </c>
    </row>
    <row r="3518" spans="1:11" x14ac:dyDescent="0.25">
      <c r="A3518" s="1" t="s">
        <v>186</v>
      </c>
      <c r="B3518" s="1">
        <v>1174071.2561999999</v>
      </c>
      <c r="C3518" s="1" t="s">
        <v>144</v>
      </c>
      <c r="D3518" s="1" t="s">
        <v>131</v>
      </c>
      <c r="E3518" s="1" t="s">
        <v>121</v>
      </c>
      <c r="F3518" s="1" t="s">
        <v>52</v>
      </c>
      <c r="G3518" s="1" t="s">
        <v>122</v>
      </c>
      <c r="H3518" s="1" t="s">
        <v>123</v>
      </c>
      <c r="I3518" s="1" t="s">
        <v>124</v>
      </c>
      <c r="J3518" s="1" t="s">
        <v>132</v>
      </c>
      <c r="K3518" s="1" t="s">
        <v>134</v>
      </c>
    </row>
    <row r="3519" spans="1:11" x14ac:dyDescent="0.25">
      <c r="A3519" s="1" t="s">
        <v>186</v>
      </c>
      <c r="B3519" s="1">
        <v>1177737.9372</v>
      </c>
      <c r="C3519" s="1" t="s">
        <v>148</v>
      </c>
      <c r="D3519" s="1" t="s">
        <v>142</v>
      </c>
      <c r="E3519" s="1" t="s">
        <v>121</v>
      </c>
      <c r="F3519" s="1" t="s">
        <v>45</v>
      </c>
      <c r="G3519" s="1" t="s">
        <v>122</v>
      </c>
      <c r="H3519" s="1" t="s">
        <v>123</v>
      </c>
      <c r="I3519" s="1" t="s">
        <v>124</v>
      </c>
      <c r="J3519" s="1" t="s">
        <v>132</v>
      </c>
      <c r="K3519" s="1" t="s">
        <v>134</v>
      </c>
    </row>
    <row r="3520" spans="1:11" x14ac:dyDescent="0.25">
      <c r="A3520" s="1" t="s">
        <v>182</v>
      </c>
      <c r="B3520" s="1">
        <v>1179736.747</v>
      </c>
      <c r="C3520" s="1" t="s">
        <v>161</v>
      </c>
      <c r="D3520" s="1" t="s">
        <v>138</v>
      </c>
      <c r="E3520" s="1" t="s">
        <v>121</v>
      </c>
      <c r="F3520" s="1" t="s">
        <v>87</v>
      </c>
      <c r="G3520" s="1" t="s">
        <v>122</v>
      </c>
      <c r="H3520" s="1" t="s">
        <v>123</v>
      </c>
      <c r="I3520" s="1" t="s">
        <v>124</v>
      </c>
      <c r="J3520" s="1" t="s">
        <v>132</v>
      </c>
      <c r="K3520" s="1" t="s">
        <v>135</v>
      </c>
    </row>
    <row r="3521" spans="1:11" x14ac:dyDescent="0.25">
      <c r="A3521" s="1" t="s">
        <v>195</v>
      </c>
      <c r="B3521" s="1">
        <v>1191787.8677999999</v>
      </c>
      <c r="C3521" s="1" t="s">
        <v>149</v>
      </c>
      <c r="D3521" s="1" t="s">
        <v>142</v>
      </c>
      <c r="E3521" s="1" t="s">
        <v>121</v>
      </c>
      <c r="F3521" s="1" t="s">
        <v>45</v>
      </c>
      <c r="G3521" s="1" t="s">
        <v>122</v>
      </c>
      <c r="H3521" s="1" t="s">
        <v>123</v>
      </c>
      <c r="I3521" s="1" t="s">
        <v>124</v>
      </c>
      <c r="J3521" s="1" t="s">
        <v>132</v>
      </c>
      <c r="K3521" s="1" t="s">
        <v>134</v>
      </c>
    </row>
    <row r="3522" spans="1:11" x14ac:dyDescent="0.25">
      <c r="A3522" s="1" t="s">
        <v>182</v>
      </c>
      <c r="B3522" s="1">
        <v>1202435.0358</v>
      </c>
      <c r="C3522" s="1" t="s">
        <v>139</v>
      </c>
      <c r="D3522" s="1" t="s">
        <v>131</v>
      </c>
      <c r="E3522" s="1" t="s">
        <v>121</v>
      </c>
      <c r="F3522" s="1" t="s">
        <v>52</v>
      </c>
      <c r="G3522" s="1" t="s">
        <v>122</v>
      </c>
      <c r="H3522" s="1" t="s">
        <v>123</v>
      </c>
      <c r="I3522" s="1" t="s">
        <v>124</v>
      </c>
      <c r="J3522" s="1" t="s">
        <v>132</v>
      </c>
      <c r="K3522" s="1" t="s">
        <v>134</v>
      </c>
    </row>
    <row r="3523" spans="1:11" x14ac:dyDescent="0.25">
      <c r="A3523" s="1" t="s">
        <v>182</v>
      </c>
      <c r="B3523" s="1">
        <v>1216300.2641</v>
      </c>
      <c r="C3523" s="1" t="s">
        <v>173</v>
      </c>
      <c r="D3523" s="1" t="s">
        <v>138</v>
      </c>
      <c r="E3523" s="1" t="s">
        <v>121</v>
      </c>
      <c r="F3523" s="1" t="s">
        <v>87</v>
      </c>
      <c r="G3523" s="1" t="s">
        <v>122</v>
      </c>
      <c r="H3523" s="1" t="s">
        <v>123</v>
      </c>
      <c r="I3523" s="1" t="s">
        <v>124</v>
      </c>
      <c r="J3523" s="1" t="s">
        <v>132</v>
      </c>
      <c r="K3523" s="1" t="s">
        <v>135</v>
      </c>
    </row>
    <row r="3524" spans="1:11" x14ac:dyDescent="0.25">
      <c r="A3524" s="1" t="s">
        <v>195</v>
      </c>
      <c r="B3524" s="1">
        <v>1219692.8308000001</v>
      </c>
      <c r="C3524" s="1" t="s">
        <v>139</v>
      </c>
      <c r="D3524" s="1" t="s">
        <v>131</v>
      </c>
      <c r="E3524" s="1" t="s">
        <v>121</v>
      </c>
      <c r="F3524" s="1" t="s">
        <v>52</v>
      </c>
      <c r="G3524" s="1" t="s">
        <v>122</v>
      </c>
      <c r="H3524" s="1" t="s">
        <v>123</v>
      </c>
      <c r="I3524" s="1" t="s">
        <v>124</v>
      </c>
      <c r="J3524" s="1" t="s">
        <v>132</v>
      </c>
      <c r="K3524" s="1" t="s">
        <v>133</v>
      </c>
    </row>
    <row r="3525" spans="1:11" x14ac:dyDescent="0.25">
      <c r="A3525" s="1" t="s">
        <v>192</v>
      </c>
      <c r="B3525" s="1">
        <v>1223008.2091999999</v>
      </c>
      <c r="C3525" s="1" t="s">
        <v>149</v>
      </c>
      <c r="D3525" s="1" t="s">
        <v>142</v>
      </c>
      <c r="E3525" s="1" t="s">
        <v>121</v>
      </c>
      <c r="F3525" s="1" t="s">
        <v>45</v>
      </c>
      <c r="G3525" s="1" t="s">
        <v>122</v>
      </c>
      <c r="H3525" s="1" t="s">
        <v>123</v>
      </c>
      <c r="I3525" s="1" t="s">
        <v>124</v>
      </c>
      <c r="J3525" s="1" t="s">
        <v>132</v>
      </c>
      <c r="K3525" s="1" t="s">
        <v>134</v>
      </c>
    </row>
    <row r="3526" spans="1:11" x14ac:dyDescent="0.25">
      <c r="A3526" s="1" t="s">
        <v>195</v>
      </c>
      <c r="B3526" s="1">
        <v>1224684.3843</v>
      </c>
      <c r="C3526" s="1" t="s">
        <v>155</v>
      </c>
      <c r="D3526" s="1" t="s">
        <v>142</v>
      </c>
      <c r="E3526" s="1" t="s">
        <v>121</v>
      </c>
      <c r="F3526" s="1" t="s">
        <v>45</v>
      </c>
      <c r="G3526" s="1" t="s">
        <v>122</v>
      </c>
      <c r="H3526" s="1" t="s">
        <v>123</v>
      </c>
      <c r="I3526" s="1" t="s">
        <v>124</v>
      </c>
      <c r="J3526" s="1" t="s">
        <v>132</v>
      </c>
      <c r="K3526" s="1" t="s">
        <v>134</v>
      </c>
    </row>
    <row r="3527" spans="1:11" x14ac:dyDescent="0.25">
      <c r="A3527" s="1" t="s">
        <v>195</v>
      </c>
      <c r="B3527" s="1">
        <v>1228150.4526</v>
      </c>
      <c r="C3527" s="1" t="s">
        <v>145</v>
      </c>
      <c r="D3527" s="1" t="s">
        <v>162</v>
      </c>
      <c r="E3527" s="1" t="s">
        <v>121</v>
      </c>
      <c r="F3527" s="1" t="s">
        <v>47</v>
      </c>
      <c r="G3527" s="1" t="s">
        <v>122</v>
      </c>
      <c r="H3527" s="1" t="s">
        <v>123</v>
      </c>
      <c r="I3527" s="1" t="s">
        <v>124</v>
      </c>
      <c r="J3527" s="1" t="s">
        <v>132</v>
      </c>
      <c r="K3527" s="1" t="s">
        <v>133</v>
      </c>
    </row>
    <row r="3528" spans="1:11" x14ac:dyDescent="0.25">
      <c r="A3528" s="1" t="s">
        <v>185</v>
      </c>
      <c r="B3528" s="1">
        <v>1235767.2416999999</v>
      </c>
      <c r="C3528" s="1" t="s">
        <v>140</v>
      </c>
      <c r="D3528" s="1" t="s">
        <v>131</v>
      </c>
      <c r="E3528" s="1" t="s">
        <v>121</v>
      </c>
      <c r="F3528" s="1" t="s">
        <v>52</v>
      </c>
      <c r="G3528" s="1" t="s">
        <v>122</v>
      </c>
      <c r="H3528" s="1" t="s">
        <v>123</v>
      </c>
      <c r="I3528" s="1" t="s">
        <v>124</v>
      </c>
      <c r="J3528" s="1" t="s">
        <v>132</v>
      </c>
      <c r="K3528" s="1" t="s">
        <v>134</v>
      </c>
    </row>
    <row r="3529" spans="1:11" x14ac:dyDescent="0.25">
      <c r="A3529" s="1" t="s">
        <v>185</v>
      </c>
      <c r="B3529" s="1">
        <v>1235767.2416999999</v>
      </c>
      <c r="C3529" s="1" t="s">
        <v>145</v>
      </c>
      <c r="D3529" s="1" t="s">
        <v>131</v>
      </c>
      <c r="E3529" s="1" t="s">
        <v>121</v>
      </c>
      <c r="F3529" s="1" t="s">
        <v>52</v>
      </c>
      <c r="G3529" s="1" t="s">
        <v>122</v>
      </c>
      <c r="H3529" s="1" t="s">
        <v>123</v>
      </c>
      <c r="I3529" s="1" t="s">
        <v>124</v>
      </c>
      <c r="J3529" s="1" t="s">
        <v>132</v>
      </c>
      <c r="K3529" s="1" t="s">
        <v>134</v>
      </c>
    </row>
    <row r="3530" spans="1:11" x14ac:dyDescent="0.25">
      <c r="A3530" s="1" t="s">
        <v>185</v>
      </c>
      <c r="B3530" s="1">
        <v>1235767.2416999999</v>
      </c>
      <c r="C3530" s="1" t="s">
        <v>156</v>
      </c>
      <c r="D3530" s="1" t="s">
        <v>131</v>
      </c>
      <c r="E3530" s="1" t="s">
        <v>121</v>
      </c>
      <c r="F3530" s="1" t="s">
        <v>52</v>
      </c>
      <c r="G3530" s="1" t="s">
        <v>122</v>
      </c>
      <c r="H3530" s="1" t="s">
        <v>123</v>
      </c>
      <c r="I3530" s="1" t="s">
        <v>124</v>
      </c>
      <c r="J3530" s="1" t="s">
        <v>132</v>
      </c>
      <c r="K3530" s="1" t="s">
        <v>134</v>
      </c>
    </row>
    <row r="3531" spans="1:11" x14ac:dyDescent="0.25">
      <c r="A3531" s="1" t="s">
        <v>185</v>
      </c>
      <c r="B3531" s="1">
        <v>1236689.8884000001</v>
      </c>
      <c r="C3531" s="1" t="s">
        <v>144</v>
      </c>
      <c r="D3531" s="1" t="s">
        <v>131</v>
      </c>
      <c r="E3531" s="1" t="s">
        <v>121</v>
      </c>
      <c r="F3531" s="1" t="s">
        <v>52</v>
      </c>
      <c r="G3531" s="1" t="s">
        <v>122</v>
      </c>
      <c r="H3531" s="1" t="s">
        <v>123</v>
      </c>
      <c r="I3531" s="1" t="s">
        <v>124</v>
      </c>
      <c r="J3531" s="1" t="s">
        <v>132</v>
      </c>
      <c r="K3531" s="1" t="s">
        <v>134</v>
      </c>
    </row>
    <row r="3532" spans="1:11" x14ac:dyDescent="0.25">
      <c r="A3532" s="1" t="s">
        <v>185</v>
      </c>
      <c r="B3532" s="1">
        <v>1240552.1303999999</v>
      </c>
      <c r="C3532" s="1" t="s">
        <v>148</v>
      </c>
      <c r="D3532" s="1" t="s">
        <v>142</v>
      </c>
      <c r="E3532" s="1" t="s">
        <v>121</v>
      </c>
      <c r="F3532" s="1" t="s">
        <v>45</v>
      </c>
      <c r="G3532" s="1" t="s">
        <v>122</v>
      </c>
      <c r="H3532" s="1" t="s">
        <v>123</v>
      </c>
      <c r="I3532" s="1" t="s">
        <v>124</v>
      </c>
      <c r="J3532" s="1" t="s">
        <v>132</v>
      </c>
      <c r="K3532" s="1" t="s">
        <v>134</v>
      </c>
    </row>
    <row r="3533" spans="1:11" x14ac:dyDescent="0.25">
      <c r="A3533" s="1" t="s">
        <v>195</v>
      </c>
      <c r="B3533" s="1">
        <v>1244961.9216</v>
      </c>
      <c r="C3533" s="1" t="s">
        <v>143</v>
      </c>
      <c r="D3533" s="1" t="s">
        <v>138</v>
      </c>
      <c r="E3533" s="1" t="s">
        <v>121</v>
      </c>
      <c r="F3533" s="1" t="s">
        <v>87</v>
      </c>
      <c r="G3533" s="1" t="s">
        <v>122</v>
      </c>
      <c r="H3533" s="1" t="s">
        <v>123</v>
      </c>
      <c r="I3533" s="1" t="s">
        <v>124</v>
      </c>
      <c r="J3533" s="1" t="s">
        <v>132</v>
      </c>
      <c r="K3533" s="1" t="s">
        <v>134</v>
      </c>
    </row>
    <row r="3534" spans="1:11" x14ac:dyDescent="0.25">
      <c r="A3534" s="1" t="s">
        <v>195</v>
      </c>
      <c r="B3534" s="1">
        <v>1246331.7450000001</v>
      </c>
      <c r="C3534" s="1" t="s">
        <v>156</v>
      </c>
      <c r="D3534" s="1" t="s">
        <v>138</v>
      </c>
      <c r="E3534" s="1" t="s">
        <v>121</v>
      </c>
      <c r="F3534" s="1" t="s">
        <v>87</v>
      </c>
      <c r="G3534" s="1" t="s">
        <v>122</v>
      </c>
      <c r="H3534" s="1" t="s">
        <v>123</v>
      </c>
      <c r="I3534" s="1" t="s">
        <v>124</v>
      </c>
      <c r="J3534" s="1" t="s">
        <v>132</v>
      </c>
      <c r="K3534" s="1" t="s">
        <v>134</v>
      </c>
    </row>
    <row r="3535" spans="1:11" x14ac:dyDescent="0.25">
      <c r="A3535" s="1" t="s">
        <v>195</v>
      </c>
      <c r="B3535" s="1">
        <v>1246331.7450000001</v>
      </c>
      <c r="C3535" s="1" t="s">
        <v>144</v>
      </c>
      <c r="D3535" s="1" t="s">
        <v>138</v>
      </c>
      <c r="E3535" s="1" t="s">
        <v>121</v>
      </c>
      <c r="F3535" s="1" t="s">
        <v>87</v>
      </c>
      <c r="G3535" s="1" t="s">
        <v>122</v>
      </c>
      <c r="H3535" s="1" t="s">
        <v>123</v>
      </c>
      <c r="I3535" s="1" t="s">
        <v>124</v>
      </c>
      <c r="J3535" s="1" t="s">
        <v>132</v>
      </c>
      <c r="K3535" s="1" t="s">
        <v>134</v>
      </c>
    </row>
    <row r="3536" spans="1:11" x14ac:dyDescent="0.25">
      <c r="A3536" s="1" t="s">
        <v>195</v>
      </c>
      <c r="B3536" s="1">
        <v>1246331.7450000001</v>
      </c>
      <c r="C3536" s="1" t="s">
        <v>140</v>
      </c>
      <c r="D3536" s="1" t="s">
        <v>138</v>
      </c>
      <c r="E3536" s="1" t="s">
        <v>121</v>
      </c>
      <c r="F3536" s="1" t="s">
        <v>87</v>
      </c>
      <c r="G3536" s="1" t="s">
        <v>122</v>
      </c>
      <c r="H3536" s="1" t="s">
        <v>123</v>
      </c>
      <c r="I3536" s="1" t="s">
        <v>124</v>
      </c>
      <c r="J3536" s="1" t="s">
        <v>132</v>
      </c>
      <c r="K3536" s="1" t="s">
        <v>134</v>
      </c>
    </row>
    <row r="3537" spans="1:11" x14ac:dyDescent="0.25">
      <c r="A3537" s="1" t="s">
        <v>195</v>
      </c>
      <c r="B3537" s="1">
        <v>1247172.3184</v>
      </c>
      <c r="C3537" s="1" t="s">
        <v>176</v>
      </c>
      <c r="D3537" s="1" t="s">
        <v>142</v>
      </c>
      <c r="E3537" s="1" t="s">
        <v>121</v>
      </c>
      <c r="F3537" s="1" t="s">
        <v>45</v>
      </c>
      <c r="G3537" s="1" t="s">
        <v>122</v>
      </c>
      <c r="H3537" s="1" t="s">
        <v>123</v>
      </c>
      <c r="I3537" s="1" t="s">
        <v>124</v>
      </c>
      <c r="J3537" s="1" t="s">
        <v>132</v>
      </c>
      <c r="K3537" s="1" t="s">
        <v>134</v>
      </c>
    </row>
    <row r="3538" spans="1:11" x14ac:dyDescent="0.25">
      <c r="A3538" s="1" t="s">
        <v>195</v>
      </c>
      <c r="B3538" s="1">
        <v>1249050.6369</v>
      </c>
      <c r="C3538" s="1" t="s">
        <v>158</v>
      </c>
      <c r="D3538" s="1" t="s">
        <v>142</v>
      </c>
      <c r="E3538" s="1" t="s">
        <v>121</v>
      </c>
      <c r="F3538" s="1" t="s">
        <v>45</v>
      </c>
      <c r="G3538" s="1" t="s">
        <v>122</v>
      </c>
      <c r="H3538" s="1" t="s">
        <v>123</v>
      </c>
      <c r="I3538" s="1" t="s">
        <v>124</v>
      </c>
      <c r="J3538" s="1" t="s">
        <v>132</v>
      </c>
      <c r="K3538" s="1" t="s">
        <v>134</v>
      </c>
    </row>
    <row r="3539" spans="1:11" x14ac:dyDescent="0.25">
      <c r="A3539" s="1" t="s">
        <v>195</v>
      </c>
      <c r="B3539" s="1">
        <v>1249050.6369</v>
      </c>
      <c r="C3539" s="1" t="s">
        <v>145</v>
      </c>
      <c r="D3539" s="1" t="s">
        <v>138</v>
      </c>
      <c r="E3539" s="1" t="s">
        <v>121</v>
      </c>
      <c r="F3539" s="1" t="s">
        <v>87</v>
      </c>
      <c r="G3539" s="1" t="s">
        <v>122</v>
      </c>
      <c r="H3539" s="1" t="s">
        <v>123</v>
      </c>
      <c r="I3539" s="1" t="s">
        <v>124</v>
      </c>
      <c r="J3539" s="1" t="s">
        <v>132</v>
      </c>
      <c r="K3539" s="1" t="s">
        <v>134</v>
      </c>
    </row>
    <row r="3540" spans="1:11" x14ac:dyDescent="0.25">
      <c r="A3540" s="1" t="s">
        <v>195</v>
      </c>
      <c r="B3540" s="1">
        <v>1249050.6369</v>
      </c>
      <c r="C3540" s="1" t="s">
        <v>119</v>
      </c>
      <c r="D3540" s="1" t="s">
        <v>142</v>
      </c>
      <c r="E3540" s="1" t="s">
        <v>121</v>
      </c>
      <c r="F3540" s="1" t="s">
        <v>45</v>
      </c>
      <c r="G3540" s="1" t="s">
        <v>122</v>
      </c>
      <c r="H3540" s="1" t="s">
        <v>123</v>
      </c>
      <c r="I3540" s="1" t="s">
        <v>124</v>
      </c>
      <c r="J3540" s="1" t="s">
        <v>132</v>
      </c>
      <c r="K3540" s="1" t="s">
        <v>134</v>
      </c>
    </row>
    <row r="3541" spans="1:11" x14ac:dyDescent="0.25">
      <c r="A3541" s="1" t="s">
        <v>182</v>
      </c>
      <c r="B3541" s="1">
        <v>1249554.4251999999</v>
      </c>
      <c r="C3541" s="1" t="s">
        <v>145</v>
      </c>
      <c r="D3541" s="1" t="s">
        <v>162</v>
      </c>
      <c r="E3541" s="1" t="s">
        <v>121</v>
      </c>
      <c r="F3541" s="1" t="s">
        <v>47</v>
      </c>
      <c r="G3541" s="1" t="s">
        <v>122</v>
      </c>
      <c r="H3541" s="1" t="s">
        <v>123</v>
      </c>
      <c r="I3541" s="1" t="s">
        <v>124</v>
      </c>
      <c r="J3541" s="1" t="s">
        <v>132</v>
      </c>
      <c r="K3541" s="1" t="s">
        <v>134</v>
      </c>
    </row>
    <row r="3542" spans="1:11" x14ac:dyDescent="0.25">
      <c r="A3542" s="1" t="s">
        <v>192</v>
      </c>
      <c r="B3542" s="1">
        <v>1251644.1769000001</v>
      </c>
      <c r="C3542" s="1" t="s">
        <v>139</v>
      </c>
      <c r="D3542" s="1" t="s">
        <v>131</v>
      </c>
      <c r="E3542" s="1" t="s">
        <v>121</v>
      </c>
      <c r="F3542" s="1" t="s">
        <v>52</v>
      </c>
      <c r="G3542" s="1" t="s">
        <v>122</v>
      </c>
      <c r="H3542" s="1" t="s">
        <v>123</v>
      </c>
      <c r="I3542" s="1" t="s">
        <v>124</v>
      </c>
      <c r="J3542" s="1" t="s">
        <v>132</v>
      </c>
      <c r="K3542" s="1" t="s">
        <v>133</v>
      </c>
    </row>
    <row r="3543" spans="1:11" x14ac:dyDescent="0.25">
      <c r="A3543" s="1" t="s">
        <v>192</v>
      </c>
      <c r="B3543" s="1">
        <v>1256766.4901999999</v>
      </c>
      <c r="C3543" s="1" t="s">
        <v>155</v>
      </c>
      <c r="D3543" s="1" t="s">
        <v>142</v>
      </c>
      <c r="E3543" s="1" t="s">
        <v>121</v>
      </c>
      <c r="F3543" s="1" t="s">
        <v>45</v>
      </c>
      <c r="G3543" s="1" t="s">
        <v>122</v>
      </c>
      <c r="H3543" s="1" t="s">
        <v>123</v>
      </c>
      <c r="I3543" s="1" t="s">
        <v>124</v>
      </c>
      <c r="J3543" s="1" t="s">
        <v>132</v>
      </c>
      <c r="K3543" s="1" t="s">
        <v>134</v>
      </c>
    </row>
    <row r="3544" spans="1:11" x14ac:dyDescent="0.25">
      <c r="A3544" s="1" t="s">
        <v>192</v>
      </c>
      <c r="B3544" s="1">
        <v>1260323.3563999999</v>
      </c>
      <c r="C3544" s="1" t="s">
        <v>145</v>
      </c>
      <c r="D3544" s="1" t="s">
        <v>162</v>
      </c>
      <c r="E3544" s="1" t="s">
        <v>121</v>
      </c>
      <c r="F3544" s="1" t="s">
        <v>47</v>
      </c>
      <c r="G3544" s="1" t="s">
        <v>122</v>
      </c>
      <c r="H3544" s="1" t="s">
        <v>123</v>
      </c>
      <c r="I3544" s="1" t="s">
        <v>124</v>
      </c>
      <c r="J3544" s="1" t="s">
        <v>132</v>
      </c>
      <c r="K3544" s="1" t="s">
        <v>133</v>
      </c>
    </row>
    <row r="3545" spans="1:11" x14ac:dyDescent="0.25">
      <c r="A3545" s="1" t="s">
        <v>182</v>
      </c>
      <c r="B3545" s="1">
        <v>1276623.0105999999</v>
      </c>
      <c r="C3545" s="1" t="s">
        <v>137</v>
      </c>
      <c r="D3545" s="1" t="s">
        <v>138</v>
      </c>
      <c r="E3545" s="1" t="s">
        <v>121</v>
      </c>
      <c r="F3545" s="1" t="s">
        <v>87</v>
      </c>
      <c r="G3545" s="1" t="s">
        <v>122</v>
      </c>
      <c r="H3545" s="1" t="s">
        <v>123</v>
      </c>
      <c r="I3545" s="1" t="s">
        <v>124</v>
      </c>
      <c r="J3545" s="1" t="s">
        <v>132</v>
      </c>
      <c r="K3545" s="1" t="s">
        <v>135</v>
      </c>
    </row>
    <row r="3546" spans="1:11" x14ac:dyDescent="0.25">
      <c r="A3546" s="1" t="s">
        <v>192</v>
      </c>
      <c r="B3546" s="1">
        <v>1277575.2224000001</v>
      </c>
      <c r="C3546" s="1" t="s">
        <v>143</v>
      </c>
      <c r="D3546" s="1" t="s">
        <v>138</v>
      </c>
      <c r="E3546" s="1" t="s">
        <v>121</v>
      </c>
      <c r="F3546" s="1" t="s">
        <v>87</v>
      </c>
      <c r="G3546" s="1" t="s">
        <v>122</v>
      </c>
      <c r="H3546" s="1" t="s">
        <v>123</v>
      </c>
      <c r="I3546" s="1" t="s">
        <v>124</v>
      </c>
      <c r="J3546" s="1" t="s">
        <v>132</v>
      </c>
      <c r="K3546" s="1" t="s">
        <v>134</v>
      </c>
    </row>
    <row r="3547" spans="1:11" x14ac:dyDescent="0.25">
      <c r="A3547" s="1" t="s">
        <v>195</v>
      </c>
      <c r="B3547" s="1">
        <v>1278263.1586</v>
      </c>
      <c r="C3547" s="1" t="s">
        <v>157</v>
      </c>
      <c r="D3547" s="1" t="s">
        <v>142</v>
      </c>
      <c r="E3547" s="1" t="s">
        <v>121</v>
      </c>
      <c r="F3547" s="1" t="s">
        <v>45</v>
      </c>
      <c r="G3547" s="1" t="s">
        <v>122</v>
      </c>
      <c r="H3547" s="1" t="s">
        <v>123</v>
      </c>
      <c r="I3547" s="1" t="s">
        <v>124</v>
      </c>
      <c r="J3547" s="1" t="s">
        <v>132</v>
      </c>
      <c r="K3547" s="1" t="s">
        <v>134</v>
      </c>
    </row>
    <row r="3548" spans="1:11" x14ac:dyDescent="0.25">
      <c r="A3548" s="1" t="s">
        <v>192</v>
      </c>
      <c r="B3548" s="1">
        <v>1278980.93</v>
      </c>
      <c r="C3548" s="1" t="s">
        <v>156</v>
      </c>
      <c r="D3548" s="1" t="s">
        <v>138</v>
      </c>
      <c r="E3548" s="1" t="s">
        <v>121</v>
      </c>
      <c r="F3548" s="1" t="s">
        <v>87</v>
      </c>
      <c r="G3548" s="1" t="s">
        <v>122</v>
      </c>
      <c r="H3548" s="1" t="s">
        <v>123</v>
      </c>
      <c r="I3548" s="1" t="s">
        <v>124</v>
      </c>
      <c r="J3548" s="1" t="s">
        <v>132</v>
      </c>
      <c r="K3548" s="1" t="s">
        <v>134</v>
      </c>
    </row>
    <row r="3549" spans="1:11" x14ac:dyDescent="0.25">
      <c r="A3549" s="1" t="s">
        <v>192</v>
      </c>
      <c r="B3549" s="1">
        <v>1278980.93</v>
      </c>
      <c r="C3549" s="1" t="s">
        <v>144</v>
      </c>
      <c r="D3549" s="1" t="s">
        <v>138</v>
      </c>
      <c r="E3549" s="1" t="s">
        <v>121</v>
      </c>
      <c r="F3549" s="1" t="s">
        <v>87</v>
      </c>
      <c r="G3549" s="1" t="s">
        <v>122</v>
      </c>
      <c r="H3549" s="1" t="s">
        <v>123</v>
      </c>
      <c r="I3549" s="1" t="s">
        <v>124</v>
      </c>
      <c r="J3549" s="1" t="s">
        <v>132</v>
      </c>
      <c r="K3549" s="1" t="s">
        <v>134</v>
      </c>
    </row>
    <row r="3550" spans="1:11" x14ac:dyDescent="0.25">
      <c r="A3550" s="1" t="s">
        <v>192</v>
      </c>
      <c r="B3550" s="1">
        <v>1278980.93</v>
      </c>
      <c r="C3550" s="1" t="s">
        <v>140</v>
      </c>
      <c r="D3550" s="1" t="s">
        <v>138</v>
      </c>
      <c r="E3550" s="1" t="s">
        <v>121</v>
      </c>
      <c r="F3550" s="1" t="s">
        <v>87</v>
      </c>
      <c r="G3550" s="1" t="s">
        <v>122</v>
      </c>
      <c r="H3550" s="1" t="s">
        <v>123</v>
      </c>
      <c r="I3550" s="1" t="s">
        <v>124</v>
      </c>
      <c r="J3550" s="1" t="s">
        <v>132</v>
      </c>
      <c r="K3550" s="1" t="s">
        <v>134</v>
      </c>
    </row>
    <row r="3551" spans="1:11" x14ac:dyDescent="0.25">
      <c r="A3551" s="1" t="s">
        <v>192</v>
      </c>
      <c r="B3551" s="1">
        <v>1279843.5233</v>
      </c>
      <c r="C3551" s="1" t="s">
        <v>176</v>
      </c>
      <c r="D3551" s="1" t="s">
        <v>142</v>
      </c>
      <c r="E3551" s="1" t="s">
        <v>121</v>
      </c>
      <c r="F3551" s="1" t="s">
        <v>45</v>
      </c>
      <c r="G3551" s="1" t="s">
        <v>122</v>
      </c>
      <c r="H3551" s="1" t="s">
        <v>123</v>
      </c>
      <c r="I3551" s="1" t="s">
        <v>124</v>
      </c>
      <c r="J3551" s="1" t="s">
        <v>132</v>
      </c>
      <c r="K3551" s="1" t="s">
        <v>134</v>
      </c>
    </row>
    <row r="3552" spans="1:11" x14ac:dyDescent="0.25">
      <c r="A3552" s="1" t="s">
        <v>192</v>
      </c>
      <c r="B3552" s="1">
        <v>1281771.0466</v>
      </c>
      <c r="C3552" s="1" t="s">
        <v>158</v>
      </c>
      <c r="D3552" s="1" t="s">
        <v>142</v>
      </c>
      <c r="E3552" s="1" t="s">
        <v>121</v>
      </c>
      <c r="F3552" s="1" t="s">
        <v>45</v>
      </c>
      <c r="G3552" s="1" t="s">
        <v>122</v>
      </c>
      <c r="H3552" s="1" t="s">
        <v>123</v>
      </c>
      <c r="I3552" s="1" t="s">
        <v>124</v>
      </c>
      <c r="J3552" s="1" t="s">
        <v>132</v>
      </c>
      <c r="K3552" s="1" t="s">
        <v>134</v>
      </c>
    </row>
    <row r="3553" spans="1:11" x14ac:dyDescent="0.25">
      <c r="A3553" s="1" t="s">
        <v>192</v>
      </c>
      <c r="B3553" s="1">
        <v>1281771.0466</v>
      </c>
      <c r="C3553" s="1" t="s">
        <v>145</v>
      </c>
      <c r="D3553" s="1" t="s">
        <v>138</v>
      </c>
      <c r="E3553" s="1" t="s">
        <v>121</v>
      </c>
      <c r="F3553" s="1" t="s">
        <v>87</v>
      </c>
      <c r="G3553" s="1" t="s">
        <v>122</v>
      </c>
      <c r="H3553" s="1" t="s">
        <v>123</v>
      </c>
      <c r="I3553" s="1" t="s">
        <v>124</v>
      </c>
      <c r="J3553" s="1" t="s">
        <v>132</v>
      </c>
      <c r="K3553" s="1" t="s">
        <v>134</v>
      </c>
    </row>
    <row r="3554" spans="1:11" x14ac:dyDescent="0.25">
      <c r="A3554" s="1" t="s">
        <v>192</v>
      </c>
      <c r="B3554" s="1">
        <v>1281771.0466</v>
      </c>
      <c r="C3554" s="1" t="s">
        <v>119</v>
      </c>
      <c r="D3554" s="1" t="s">
        <v>142</v>
      </c>
      <c r="E3554" s="1" t="s">
        <v>121</v>
      </c>
      <c r="F3554" s="1" t="s">
        <v>45</v>
      </c>
      <c r="G3554" s="1" t="s">
        <v>122</v>
      </c>
      <c r="H3554" s="1" t="s">
        <v>123</v>
      </c>
      <c r="I3554" s="1" t="s">
        <v>124</v>
      </c>
      <c r="J3554" s="1" t="s">
        <v>132</v>
      </c>
      <c r="K3554" s="1" t="s">
        <v>134</v>
      </c>
    </row>
    <row r="3555" spans="1:11" x14ac:dyDescent="0.25">
      <c r="A3555" s="1" t="s">
        <v>186</v>
      </c>
      <c r="B3555" s="1">
        <v>1293883.453</v>
      </c>
      <c r="C3555" s="1" t="s">
        <v>119</v>
      </c>
      <c r="D3555" s="1" t="s">
        <v>131</v>
      </c>
      <c r="E3555" s="1" t="s">
        <v>121</v>
      </c>
      <c r="F3555" s="1" t="s">
        <v>52</v>
      </c>
      <c r="G3555" s="1" t="s">
        <v>122</v>
      </c>
      <c r="H3555" s="1" t="s">
        <v>123</v>
      </c>
      <c r="I3555" s="1" t="s">
        <v>124</v>
      </c>
      <c r="J3555" s="1" t="s">
        <v>132</v>
      </c>
      <c r="K3555" s="1" t="s">
        <v>134</v>
      </c>
    </row>
    <row r="3556" spans="1:11" x14ac:dyDescent="0.25">
      <c r="A3556" s="1" t="s">
        <v>192</v>
      </c>
      <c r="B3556" s="1">
        <v>1311748.8260999999</v>
      </c>
      <c r="C3556" s="1" t="s">
        <v>157</v>
      </c>
      <c r="D3556" s="1" t="s">
        <v>142</v>
      </c>
      <c r="E3556" s="1" t="s">
        <v>121</v>
      </c>
      <c r="F3556" s="1" t="s">
        <v>45</v>
      </c>
      <c r="G3556" s="1" t="s">
        <v>122</v>
      </c>
      <c r="H3556" s="1" t="s">
        <v>123</v>
      </c>
      <c r="I3556" s="1" t="s">
        <v>124</v>
      </c>
      <c r="J3556" s="1" t="s">
        <v>132</v>
      </c>
      <c r="K3556" s="1" t="s">
        <v>134</v>
      </c>
    </row>
    <row r="3557" spans="1:11" x14ac:dyDescent="0.25">
      <c r="A3557" s="1" t="s">
        <v>195</v>
      </c>
      <c r="B3557" s="1">
        <v>1314511.5915000001</v>
      </c>
      <c r="C3557" s="1" t="s">
        <v>172</v>
      </c>
      <c r="D3557" s="1" t="s">
        <v>142</v>
      </c>
      <c r="E3557" s="1" t="s">
        <v>121</v>
      </c>
      <c r="F3557" s="1" t="s">
        <v>45</v>
      </c>
      <c r="G3557" s="1" t="s">
        <v>122</v>
      </c>
      <c r="H3557" s="1" t="s">
        <v>123</v>
      </c>
      <c r="I3557" s="1" t="s">
        <v>124</v>
      </c>
      <c r="J3557" s="1" t="s">
        <v>132</v>
      </c>
      <c r="K3557" s="1" t="s">
        <v>134</v>
      </c>
    </row>
    <row r="3558" spans="1:11" x14ac:dyDescent="0.25">
      <c r="A3558" s="1" t="s">
        <v>195</v>
      </c>
      <c r="B3558" s="1">
        <v>1322689.0220999999</v>
      </c>
      <c r="C3558" s="1" t="s">
        <v>169</v>
      </c>
      <c r="D3558" s="1" t="s">
        <v>142</v>
      </c>
      <c r="E3558" s="1" t="s">
        <v>121</v>
      </c>
      <c r="F3558" s="1" t="s">
        <v>45</v>
      </c>
      <c r="G3558" s="1" t="s">
        <v>122</v>
      </c>
      <c r="H3558" s="1" t="s">
        <v>123</v>
      </c>
      <c r="I3558" s="1" t="s">
        <v>124</v>
      </c>
      <c r="J3558" s="1" t="s">
        <v>132</v>
      </c>
      <c r="K3558" s="1" t="s">
        <v>134</v>
      </c>
    </row>
    <row r="3559" spans="1:11" x14ac:dyDescent="0.25">
      <c r="A3559" s="1" t="s">
        <v>186</v>
      </c>
      <c r="B3559" s="1">
        <v>1326700.2479000001</v>
      </c>
      <c r="C3559" s="1" t="s">
        <v>157</v>
      </c>
      <c r="D3559" s="1" t="s">
        <v>131</v>
      </c>
      <c r="E3559" s="1" t="s">
        <v>121</v>
      </c>
      <c r="F3559" s="1" t="s">
        <v>52</v>
      </c>
      <c r="G3559" s="1" t="s">
        <v>122</v>
      </c>
      <c r="H3559" s="1" t="s">
        <v>123</v>
      </c>
      <c r="I3559" s="1" t="s">
        <v>124</v>
      </c>
      <c r="J3559" s="1" t="s">
        <v>132</v>
      </c>
      <c r="K3559" s="1" t="s">
        <v>134</v>
      </c>
    </row>
    <row r="3560" spans="1:11" x14ac:dyDescent="0.25">
      <c r="A3560" s="1" t="s">
        <v>195</v>
      </c>
      <c r="B3560" s="1">
        <v>1328147.5608000001</v>
      </c>
      <c r="C3560" s="1" t="s">
        <v>154</v>
      </c>
      <c r="D3560" s="1" t="s">
        <v>142</v>
      </c>
      <c r="E3560" s="1" t="s">
        <v>121</v>
      </c>
      <c r="F3560" s="1" t="s">
        <v>45</v>
      </c>
      <c r="G3560" s="1" t="s">
        <v>122</v>
      </c>
      <c r="H3560" s="1" t="s">
        <v>123</v>
      </c>
      <c r="I3560" s="1" t="s">
        <v>124</v>
      </c>
      <c r="J3560" s="1" t="s">
        <v>132</v>
      </c>
      <c r="K3560" s="1" t="s">
        <v>134</v>
      </c>
    </row>
    <row r="3561" spans="1:11" x14ac:dyDescent="0.25">
      <c r="A3561" s="1" t="s">
        <v>192</v>
      </c>
      <c r="B3561" s="1">
        <v>1348946.831</v>
      </c>
      <c r="C3561" s="1" t="s">
        <v>172</v>
      </c>
      <c r="D3561" s="1" t="s">
        <v>142</v>
      </c>
      <c r="E3561" s="1" t="s">
        <v>121</v>
      </c>
      <c r="F3561" s="1" t="s">
        <v>45</v>
      </c>
      <c r="G3561" s="1" t="s">
        <v>122</v>
      </c>
      <c r="H3561" s="1" t="s">
        <v>123</v>
      </c>
      <c r="I3561" s="1" t="s">
        <v>124</v>
      </c>
      <c r="J3561" s="1" t="s">
        <v>132</v>
      </c>
      <c r="K3561" s="1" t="s">
        <v>134</v>
      </c>
    </row>
    <row r="3562" spans="1:11" x14ac:dyDescent="0.25">
      <c r="A3562" s="1" t="s">
        <v>192</v>
      </c>
      <c r="B3562" s="1">
        <v>1357338.4794000001</v>
      </c>
      <c r="C3562" s="1" t="s">
        <v>169</v>
      </c>
      <c r="D3562" s="1" t="s">
        <v>142</v>
      </c>
      <c r="E3562" s="1" t="s">
        <v>121</v>
      </c>
      <c r="F3562" s="1" t="s">
        <v>45</v>
      </c>
      <c r="G3562" s="1" t="s">
        <v>122</v>
      </c>
      <c r="H3562" s="1" t="s">
        <v>123</v>
      </c>
      <c r="I3562" s="1" t="s">
        <v>124</v>
      </c>
      <c r="J3562" s="1" t="s">
        <v>132</v>
      </c>
      <c r="K3562" s="1" t="s">
        <v>134</v>
      </c>
    </row>
    <row r="3563" spans="1:11" x14ac:dyDescent="0.25">
      <c r="A3563" s="1" t="s">
        <v>195</v>
      </c>
      <c r="B3563" s="1">
        <v>1357401.5922999999</v>
      </c>
      <c r="C3563" s="1" t="s">
        <v>165</v>
      </c>
      <c r="D3563" s="1" t="s">
        <v>142</v>
      </c>
      <c r="E3563" s="1" t="s">
        <v>121</v>
      </c>
      <c r="F3563" s="1" t="s">
        <v>45</v>
      </c>
      <c r="G3563" s="1" t="s">
        <v>122</v>
      </c>
      <c r="H3563" s="1" t="s">
        <v>123</v>
      </c>
      <c r="I3563" s="1" t="s">
        <v>124</v>
      </c>
      <c r="J3563" s="1" t="s">
        <v>132</v>
      </c>
      <c r="K3563" s="1" t="s">
        <v>134</v>
      </c>
    </row>
    <row r="3564" spans="1:11" x14ac:dyDescent="0.25">
      <c r="A3564" s="1" t="s">
        <v>186</v>
      </c>
      <c r="B3564" s="1">
        <v>1357670.1221</v>
      </c>
      <c r="C3564" s="1" t="s">
        <v>143</v>
      </c>
      <c r="D3564" s="1" t="s">
        <v>138</v>
      </c>
      <c r="E3564" s="1" t="s">
        <v>121</v>
      </c>
      <c r="F3564" s="1" t="s">
        <v>87</v>
      </c>
      <c r="G3564" s="1" t="s">
        <v>122</v>
      </c>
      <c r="H3564" s="1" t="s">
        <v>123</v>
      </c>
      <c r="I3564" s="1" t="s">
        <v>124</v>
      </c>
      <c r="J3564" s="1" t="s">
        <v>132</v>
      </c>
      <c r="K3564" s="1" t="s">
        <v>135</v>
      </c>
    </row>
    <row r="3565" spans="1:11" x14ac:dyDescent="0.25">
      <c r="A3565" s="1" t="s">
        <v>195</v>
      </c>
      <c r="B3565" s="1">
        <v>1358138.3913</v>
      </c>
      <c r="C3565" s="1" t="s">
        <v>180</v>
      </c>
      <c r="D3565" s="1" t="s">
        <v>142</v>
      </c>
      <c r="E3565" s="1" t="s">
        <v>121</v>
      </c>
      <c r="F3565" s="1" t="s">
        <v>45</v>
      </c>
      <c r="G3565" s="1" t="s">
        <v>122</v>
      </c>
      <c r="H3565" s="1" t="s">
        <v>123</v>
      </c>
      <c r="I3565" s="1" t="s">
        <v>124</v>
      </c>
      <c r="J3565" s="1" t="s">
        <v>132</v>
      </c>
      <c r="K3565" s="1" t="s">
        <v>134</v>
      </c>
    </row>
    <row r="3566" spans="1:11" x14ac:dyDescent="0.25">
      <c r="A3566" s="1" t="s">
        <v>195</v>
      </c>
      <c r="B3566" s="1">
        <v>1358138.3913</v>
      </c>
      <c r="C3566" s="1" t="s">
        <v>136</v>
      </c>
      <c r="D3566" s="1" t="s">
        <v>142</v>
      </c>
      <c r="E3566" s="1" t="s">
        <v>121</v>
      </c>
      <c r="F3566" s="1" t="s">
        <v>45</v>
      </c>
      <c r="G3566" s="1" t="s">
        <v>122</v>
      </c>
      <c r="H3566" s="1" t="s">
        <v>123</v>
      </c>
      <c r="I3566" s="1" t="s">
        <v>124</v>
      </c>
      <c r="J3566" s="1" t="s">
        <v>132</v>
      </c>
      <c r="K3566" s="1" t="s">
        <v>134</v>
      </c>
    </row>
    <row r="3567" spans="1:11" x14ac:dyDescent="0.25">
      <c r="A3567" s="1" t="s">
        <v>186</v>
      </c>
      <c r="B3567" s="1">
        <v>1359163.9550999999</v>
      </c>
      <c r="C3567" s="1" t="s">
        <v>156</v>
      </c>
      <c r="D3567" s="1" t="s">
        <v>138</v>
      </c>
      <c r="E3567" s="1" t="s">
        <v>121</v>
      </c>
      <c r="F3567" s="1" t="s">
        <v>87</v>
      </c>
      <c r="G3567" s="1" t="s">
        <v>122</v>
      </c>
      <c r="H3567" s="1" t="s">
        <v>123</v>
      </c>
      <c r="I3567" s="1" t="s">
        <v>124</v>
      </c>
      <c r="J3567" s="1" t="s">
        <v>132</v>
      </c>
      <c r="K3567" s="1" t="s">
        <v>135</v>
      </c>
    </row>
    <row r="3568" spans="1:11" x14ac:dyDescent="0.25">
      <c r="A3568" s="1" t="s">
        <v>186</v>
      </c>
      <c r="B3568" s="1">
        <v>1359163.9550999999</v>
      </c>
      <c r="C3568" s="1" t="s">
        <v>144</v>
      </c>
      <c r="D3568" s="1" t="s">
        <v>138</v>
      </c>
      <c r="E3568" s="1" t="s">
        <v>121</v>
      </c>
      <c r="F3568" s="1" t="s">
        <v>87</v>
      </c>
      <c r="G3568" s="1" t="s">
        <v>122</v>
      </c>
      <c r="H3568" s="1" t="s">
        <v>123</v>
      </c>
      <c r="I3568" s="1" t="s">
        <v>124</v>
      </c>
      <c r="J3568" s="1" t="s">
        <v>132</v>
      </c>
      <c r="K3568" s="1" t="s">
        <v>135</v>
      </c>
    </row>
    <row r="3569" spans="1:11" x14ac:dyDescent="0.25">
      <c r="A3569" s="1" t="s">
        <v>186</v>
      </c>
      <c r="B3569" s="1">
        <v>1359163.9550999999</v>
      </c>
      <c r="C3569" s="1" t="s">
        <v>140</v>
      </c>
      <c r="D3569" s="1" t="s">
        <v>138</v>
      </c>
      <c r="E3569" s="1" t="s">
        <v>121</v>
      </c>
      <c r="F3569" s="1" t="s">
        <v>87</v>
      </c>
      <c r="G3569" s="1" t="s">
        <v>122</v>
      </c>
      <c r="H3569" s="1" t="s">
        <v>123</v>
      </c>
      <c r="I3569" s="1" t="s">
        <v>124</v>
      </c>
      <c r="J3569" s="1" t="s">
        <v>132</v>
      </c>
      <c r="K3569" s="1" t="s">
        <v>135</v>
      </c>
    </row>
    <row r="3570" spans="1:11" x14ac:dyDescent="0.25">
      <c r="A3570" s="1" t="s">
        <v>186</v>
      </c>
      <c r="B3570" s="1">
        <v>1361533.7174</v>
      </c>
      <c r="C3570" s="1" t="s">
        <v>146</v>
      </c>
      <c r="D3570" s="1" t="s">
        <v>131</v>
      </c>
      <c r="E3570" s="1" t="s">
        <v>121</v>
      </c>
      <c r="F3570" s="1" t="s">
        <v>52</v>
      </c>
      <c r="G3570" s="1" t="s">
        <v>122</v>
      </c>
      <c r="H3570" s="1" t="s">
        <v>123</v>
      </c>
      <c r="I3570" s="1" t="s">
        <v>124</v>
      </c>
      <c r="J3570" s="1" t="s">
        <v>132</v>
      </c>
      <c r="K3570" s="1" t="s">
        <v>134</v>
      </c>
    </row>
    <row r="3571" spans="1:11" x14ac:dyDescent="0.25">
      <c r="A3571" s="1" t="s">
        <v>186</v>
      </c>
      <c r="B3571" s="1">
        <v>1361920.7560000001</v>
      </c>
      <c r="C3571" s="1" t="s">
        <v>155</v>
      </c>
      <c r="D3571" s="1" t="s">
        <v>131</v>
      </c>
      <c r="E3571" s="1" t="s">
        <v>121</v>
      </c>
      <c r="F3571" s="1" t="s">
        <v>52</v>
      </c>
      <c r="G3571" s="1" t="s">
        <v>122</v>
      </c>
      <c r="H3571" s="1" t="s">
        <v>123</v>
      </c>
      <c r="I3571" s="1" t="s">
        <v>124</v>
      </c>
      <c r="J3571" s="1" t="s">
        <v>132</v>
      </c>
      <c r="K3571" s="1" t="s">
        <v>134</v>
      </c>
    </row>
    <row r="3572" spans="1:11" x14ac:dyDescent="0.25">
      <c r="A3572" s="1" t="s">
        <v>186</v>
      </c>
      <c r="B3572" s="1">
        <v>1362124.4605</v>
      </c>
      <c r="C3572" s="1" t="s">
        <v>145</v>
      </c>
      <c r="D3572" s="1" t="s">
        <v>138</v>
      </c>
      <c r="E3572" s="1" t="s">
        <v>121</v>
      </c>
      <c r="F3572" s="1" t="s">
        <v>87</v>
      </c>
      <c r="G3572" s="1" t="s">
        <v>122</v>
      </c>
      <c r="H3572" s="1" t="s">
        <v>123</v>
      </c>
      <c r="I3572" s="1" t="s">
        <v>124</v>
      </c>
      <c r="J3572" s="1" t="s">
        <v>132</v>
      </c>
      <c r="K3572" s="1" t="s">
        <v>135</v>
      </c>
    </row>
    <row r="3573" spans="1:11" x14ac:dyDescent="0.25">
      <c r="A3573" s="1" t="s">
        <v>185</v>
      </c>
      <c r="B3573" s="1">
        <v>1362892.2219</v>
      </c>
      <c r="C3573" s="1" t="s">
        <v>119</v>
      </c>
      <c r="D3573" s="1" t="s">
        <v>131</v>
      </c>
      <c r="E3573" s="1" t="s">
        <v>121</v>
      </c>
      <c r="F3573" s="1" t="s">
        <v>52</v>
      </c>
      <c r="G3573" s="1" t="s">
        <v>122</v>
      </c>
      <c r="H3573" s="1" t="s">
        <v>123</v>
      </c>
      <c r="I3573" s="1" t="s">
        <v>124</v>
      </c>
      <c r="J3573" s="1" t="s">
        <v>132</v>
      </c>
      <c r="K3573" s="1" t="s">
        <v>134</v>
      </c>
    </row>
    <row r="3574" spans="1:11" x14ac:dyDescent="0.25">
      <c r="A3574" s="1" t="s">
        <v>192</v>
      </c>
      <c r="B3574" s="1">
        <v>1362940.0112000001</v>
      </c>
      <c r="C3574" s="1" t="s">
        <v>154</v>
      </c>
      <c r="D3574" s="1" t="s">
        <v>142</v>
      </c>
      <c r="E3574" s="1" t="s">
        <v>121</v>
      </c>
      <c r="F3574" s="1" t="s">
        <v>45</v>
      </c>
      <c r="G3574" s="1" t="s">
        <v>122</v>
      </c>
      <c r="H3574" s="1" t="s">
        <v>123</v>
      </c>
      <c r="I3574" s="1" t="s">
        <v>124</v>
      </c>
      <c r="J3574" s="1" t="s">
        <v>132</v>
      </c>
      <c r="K3574" s="1" t="s">
        <v>134</v>
      </c>
    </row>
    <row r="3575" spans="1:11" x14ac:dyDescent="0.25">
      <c r="A3575" s="1" t="s">
        <v>195</v>
      </c>
      <c r="B3575" s="1">
        <v>1368702.6354</v>
      </c>
      <c r="C3575" s="1" t="s">
        <v>153</v>
      </c>
      <c r="D3575" s="1" t="s">
        <v>142</v>
      </c>
      <c r="E3575" s="1" t="s">
        <v>121</v>
      </c>
      <c r="F3575" s="1" t="s">
        <v>45</v>
      </c>
      <c r="G3575" s="1" t="s">
        <v>122</v>
      </c>
      <c r="H3575" s="1" t="s">
        <v>123</v>
      </c>
      <c r="I3575" s="1" t="s">
        <v>124</v>
      </c>
      <c r="J3575" s="1" t="s">
        <v>132</v>
      </c>
      <c r="K3575" s="1" t="s">
        <v>134</v>
      </c>
    </row>
    <row r="3576" spans="1:11" x14ac:dyDescent="0.25">
      <c r="A3576" s="1" t="s">
        <v>195</v>
      </c>
      <c r="B3576" s="1">
        <v>1376672.517</v>
      </c>
      <c r="C3576" s="1" t="s">
        <v>171</v>
      </c>
      <c r="D3576" s="1" t="s">
        <v>138</v>
      </c>
      <c r="E3576" s="1" t="s">
        <v>121</v>
      </c>
      <c r="F3576" s="1" t="s">
        <v>87</v>
      </c>
      <c r="G3576" s="1" t="s">
        <v>122</v>
      </c>
      <c r="H3576" s="1" t="s">
        <v>123</v>
      </c>
      <c r="I3576" s="1" t="s">
        <v>124</v>
      </c>
      <c r="J3576" s="1" t="s">
        <v>132</v>
      </c>
      <c r="K3576" s="1" t="s">
        <v>134</v>
      </c>
    </row>
    <row r="3577" spans="1:11" x14ac:dyDescent="0.25">
      <c r="A3577" s="1" t="s">
        <v>195</v>
      </c>
      <c r="B3577" s="1">
        <v>1376672.517</v>
      </c>
      <c r="C3577" s="1" t="s">
        <v>158</v>
      </c>
      <c r="D3577" s="1" t="s">
        <v>138</v>
      </c>
      <c r="E3577" s="1" t="s">
        <v>121</v>
      </c>
      <c r="F3577" s="1" t="s">
        <v>87</v>
      </c>
      <c r="G3577" s="1" t="s">
        <v>122</v>
      </c>
      <c r="H3577" s="1" t="s">
        <v>123</v>
      </c>
      <c r="I3577" s="1" t="s">
        <v>124</v>
      </c>
      <c r="J3577" s="1" t="s">
        <v>132</v>
      </c>
      <c r="K3577" s="1" t="s">
        <v>134</v>
      </c>
    </row>
    <row r="3578" spans="1:11" x14ac:dyDescent="0.25">
      <c r="A3578" s="1" t="s">
        <v>186</v>
      </c>
      <c r="B3578" s="1">
        <v>1376675.7519</v>
      </c>
      <c r="C3578" s="1" t="s">
        <v>147</v>
      </c>
      <c r="D3578" s="1" t="s">
        <v>142</v>
      </c>
      <c r="E3578" s="1" t="s">
        <v>121</v>
      </c>
      <c r="F3578" s="1" t="s">
        <v>45</v>
      </c>
      <c r="G3578" s="1" t="s">
        <v>122</v>
      </c>
      <c r="H3578" s="1" t="s">
        <v>123</v>
      </c>
      <c r="I3578" s="1" t="s">
        <v>124</v>
      </c>
      <c r="J3578" s="1" t="s">
        <v>132</v>
      </c>
      <c r="K3578" s="1" t="s">
        <v>134</v>
      </c>
    </row>
    <row r="3579" spans="1:11" x14ac:dyDescent="0.25">
      <c r="A3579" s="1" t="s">
        <v>192</v>
      </c>
      <c r="B3579" s="1">
        <v>1392960.3879</v>
      </c>
      <c r="C3579" s="1" t="s">
        <v>165</v>
      </c>
      <c r="D3579" s="1" t="s">
        <v>142</v>
      </c>
      <c r="E3579" s="1" t="s">
        <v>121</v>
      </c>
      <c r="F3579" s="1" t="s">
        <v>45</v>
      </c>
      <c r="G3579" s="1" t="s">
        <v>122</v>
      </c>
      <c r="H3579" s="1" t="s">
        <v>123</v>
      </c>
      <c r="I3579" s="1" t="s">
        <v>124</v>
      </c>
      <c r="J3579" s="1" t="s">
        <v>132</v>
      </c>
      <c r="K3579" s="1" t="s">
        <v>134</v>
      </c>
    </row>
    <row r="3580" spans="1:11" x14ac:dyDescent="0.25">
      <c r="A3580" s="1" t="s">
        <v>192</v>
      </c>
      <c r="B3580" s="1">
        <v>1393716.4882</v>
      </c>
      <c r="C3580" s="1" t="s">
        <v>180</v>
      </c>
      <c r="D3580" s="1" t="s">
        <v>142</v>
      </c>
      <c r="E3580" s="1" t="s">
        <v>121</v>
      </c>
      <c r="F3580" s="1" t="s">
        <v>45</v>
      </c>
      <c r="G3580" s="1" t="s">
        <v>122</v>
      </c>
      <c r="H3580" s="1" t="s">
        <v>123</v>
      </c>
      <c r="I3580" s="1" t="s">
        <v>124</v>
      </c>
      <c r="J3580" s="1" t="s">
        <v>132</v>
      </c>
      <c r="K3580" s="1" t="s">
        <v>134</v>
      </c>
    </row>
    <row r="3581" spans="1:11" x14ac:dyDescent="0.25">
      <c r="A3581" s="1" t="s">
        <v>192</v>
      </c>
      <c r="B3581" s="1">
        <v>1393716.4882</v>
      </c>
      <c r="C3581" s="1" t="s">
        <v>136</v>
      </c>
      <c r="D3581" s="1" t="s">
        <v>142</v>
      </c>
      <c r="E3581" s="1" t="s">
        <v>121</v>
      </c>
      <c r="F3581" s="1" t="s">
        <v>45</v>
      </c>
      <c r="G3581" s="1" t="s">
        <v>122</v>
      </c>
      <c r="H3581" s="1" t="s">
        <v>123</v>
      </c>
      <c r="I3581" s="1" t="s">
        <v>124</v>
      </c>
      <c r="J3581" s="1" t="s">
        <v>132</v>
      </c>
      <c r="K3581" s="1" t="s">
        <v>134</v>
      </c>
    </row>
    <row r="3582" spans="1:11" x14ac:dyDescent="0.25">
      <c r="A3582" s="1" t="s">
        <v>185</v>
      </c>
      <c r="B3582" s="1">
        <v>1397459.2878</v>
      </c>
      <c r="C3582" s="1" t="s">
        <v>157</v>
      </c>
      <c r="D3582" s="1" t="s">
        <v>131</v>
      </c>
      <c r="E3582" s="1" t="s">
        <v>121</v>
      </c>
      <c r="F3582" s="1" t="s">
        <v>52</v>
      </c>
      <c r="G3582" s="1" t="s">
        <v>122</v>
      </c>
      <c r="H3582" s="1" t="s">
        <v>123</v>
      </c>
      <c r="I3582" s="1" t="s">
        <v>124</v>
      </c>
      <c r="J3582" s="1" t="s">
        <v>132</v>
      </c>
      <c r="K3582" s="1" t="s">
        <v>134</v>
      </c>
    </row>
    <row r="3583" spans="1:11" x14ac:dyDescent="0.25">
      <c r="A3583" s="1" t="s">
        <v>186</v>
      </c>
      <c r="B3583" s="1">
        <v>1399008.5552999999</v>
      </c>
      <c r="C3583" s="1" t="s">
        <v>130</v>
      </c>
      <c r="D3583" s="1" t="s">
        <v>131</v>
      </c>
      <c r="E3583" s="1" t="s">
        <v>121</v>
      </c>
      <c r="F3583" s="1" t="s">
        <v>52</v>
      </c>
      <c r="G3583" s="1" t="s">
        <v>122</v>
      </c>
      <c r="H3583" s="1" t="s">
        <v>123</v>
      </c>
      <c r="I3583" s="1" t="s">
        <v>124</v>
      </c>
      <c r="J3583" s="1" t="s">
        <v>132</v>
      </c>
      <c r="K3583" s="1" t="s">
        <v>134</v>
      </c>
    </row>
    <row r="3584" spans="1:11" x14ac:dyDescent="0.25">
      <c r="A3584" s="1" t="s">
        <v>186</v>
      </c>
      <c r="B3584" s="1">
        <v>1399857.324</v>
      </c>
      <c r="C3584" s="1" t="s">
        <v>164</v>
      </c>
      <c r="D3584" s="1" t="s">
        <v>131</v>
      </c>
      <c r="E3584" s="1" t="s">
        <v>121</v>
      </c>
      <c r="F3584" s="1" t="s">
        <v>52</v>
      </c>
      <c r="G3584" s="1" t="s">
        <v>122</v>
      </c>
      <c r="H3584" s="1" t="s">
        <v>123</v>
      </c>
      <c r="I3584" s="1" t="s">
        <v>124</v>
      </c>
      <c r="J3584" s="1" t="s">
        <v>132</v>
      </c>
      <c r="K3584" s="1" t="s">
        <v>134</v>
      </c>
    </row>
    <row r="3585" spans="1:11" x14ac:dyDescent="0.25">
      <c r="A3585" s="1" t="s">
        <v>182</v>
      </c>
      <c r="B3585" s="1">
        <v>1401439.2655</v>
      </c>
      <c r="C3585" s="1" t="s">
        <v>140</v>
      </c>
      <c r="D3585" s="1" t="s">
        <v>131</v>
      </c>
      <c r="E3585" s="1" t="s">
        <v>121</v>
      </c>
      <c r="F3585" s="1" t="s">
        <v>52</v>
      </c>
      <c r="G3585" s="1" t="s">
        <v>122</v>
      </c>
      <c r="H3585" s="1" t="s">
        <v>123</v>
      </c>
      <c r="I3585" s="1" t="s">
        <v>124</v>
      </c>
      <c r="J3585" s="1" t="s">
        <v>132</v>
      </c>
      <c r="K3585" s="1" t="s">
        <v>135</v>
      </c>
    </row>
    <row r="3586" spans="1:11" x14ac:dyDescent="0.25">
      <c r="A3586" s="1" t="s">
        <v>182</v>
      </c>
      <c r="B3586" s="1">
        <v>1401439.2655</v>
      </c>
      <c r="C3586" s="1" t="s">
        <v>144</v>
      </c>
      <c r="D3586" s="1" t="s">
        <v>131</v>
      </c>
      <c r="E3586" s="1" t="s">
        <v>121</v>
      </c>
      <c r="F3586" s="1" t="s">
        <v>52</v>
      </c>
      <c r="G3586" s="1" t="s">
        <v>122</v>
      </c>
      <c r="H3586" s="1" t="s">
        <v>123</v>
      </c>
      <c r="I3586" s="1" t="s">
        <v>124</v>
      </c>
      <c r="J3586" s="1" t="s">
        <v>132</v>
      </c>
      <c r="K3586" s="1" t="s">
        <v>135</v>
      </c>
    </row>
    <row r="3587" spans="1:11" x14ac:dyDescent="0.25">
      <c r="A3587" s="1" t="s">
        <v>182</v>
      </c>
      <c r="B3587" s="1">
        <v>1401439.2655</v>
      </c>
      <c r="C3587" s="1" t="s">
        <v>145</v>
      </c>
      <c r="D3587" s="1" t="s">
        <v>131</v>
      </c>
      <c r="E3587" s="1" t="s">
        <v>121</v>
      </c>
      <c r="F3587" s="1" t="s">
        <v>52</v>
      </c>
      <c r="G3587" s="1" t="s">
        <v>122</v>
      </c>
      <c r="H3587" s="1" t="s">
        <v>123</v>
      </c>
      <c r="I3587" s="1" t="s">
        <v>124</v>
      </c>
      <c r="J3587" s="1" t="s">
        <v>132</v>
      </c>
      <c r="K3587" s="1" t="s">
        <v>135</v>
      </c>
    </row>
    <row r="3588" spans="1:11" x14ac:dyDescent="0.25">
      <c r="A3588" s="1" t="s">
        <v>182</v>
      </c>
      <c r="B3588" s="1">
        <v>1401439.2655</v>
      </c>
      <c r="C3588" s="1" t="s">
        <v>156</v>
      </c>
      <c r="D3588" s="1" t="s">
        <v>131</v>
      </c>
      <c r="E3588" s="1" t="s">
        <v>121</v>
      </c>
      <c r="F3588" s="1" t="s">
        <v>52</v>
      </c>
      <c r="G3588" s="1" t="s">
        <v>122</v>
      </c>
      <c r="H3588" s="1" t="s">
        <v>123</v>
      </c>
      <c r="I3588" s="1" t="s">
        <v>124</v>
      </c>
      <c r="J3588" s="1" t="s">
        <v>132</v>
      </c>
      <c r="K3588" s="1" t="s">
        <v>135</v>
      </c>
    </row>
    <row r="3589" spans="1:11" x14ac:dyDescent="0.25">
      <c r="A3589" s="1" t="s">
        <v>192</v>
      </c>
      <c r="B3589" s="1">
        <v>1404557.4756</v>
      </c>
      <c r="C3589" s="1" t="s">
        <v>153</v>
      </c>
      <c r="D3589" s="1" t="s">
        <v>142</v>
      </c>
      <c r="E3589" s="1" t="s">
        <v>121</v>
      </c>
      <c r="F3589" s="1" t="s">
        <v>45</v>
      </c>
      <c r="G3589" s="1" t="s">
        <v>122</v>
      </c>
      <c r="H3589" s="1" t="s">
        <v>123</v>
      </c>
      <c r="I3589" s="1" t="s">
        <v>124</v>
      </c>
      <c r="J3589" s="1" t="s">
        <v>132</v>
      </c>
      <c r="K3589" s="1" t="s">
        <v>134</v>
      </c>
    </row>
    <row r="3590" spans="1:11" x14ac:dyDescent="0.25">
      <c r="A3590" s="1" t="s">
        <v>186</v>
      </c>
      <c r="B3590" s="1">
        <v>1407835.7503</v>
      </c>
      <c r="C3590" s="1" t="s">
        <v>136</v>
      </c>
      <c r="D3590" s="1" t="s">
        <v>131</v>
      </c>
      <c r="E3590" s="1" t="s">
        <v>121</v>
      </c>
      <c r="F3590" s="1" t="s">
        <v>52</v>
      </c>
      <c r="G3590" s="1" t="s">
        <v>122</v>
      </c>
      <c r="H3590" s="1" t="s">
        <v>123</v>
      </c>
      <c r="I3590" s="1" t="s">
        <v>124</v>
      </c>
      <c r="J3590" s="1" t="s">
        <v>132</v>
      </c>
      <c r="K3590" s="1" t="s">
        <v>134</v>
      </c>
    </row>
    <row r="3591" spans="1:11" x14ac:dyDescent="0.25">
      <c r="A3591" s="1" t="s">
        <v>186</v>
      </c>
      <c r="B3591" s="1">
        <v>1407835.7503</v>
      </c>
      <c r="C3591" s="1" t="s">
        <v>165</v>
      </c>
      <c r="D3591" s="1" t="s">
        <v>131</v>
      </c>
      <c r="E3591" s="1" t="s">
        <v>121</v>
      </c>
      <c r="F3591" s="1" t="s">
        <v>52</v>
      </c>
      <c r="G3591" s="1" t="s">
        <v>122</v>
      </c>
      <c r="H3591" s="1" t="s">
        <v>123</v>
      </c>
      <c r="I3591" s="1" t="s">
        <v>124</v>
      </c>
      <c r="J3591" s="1" t="s">
        <v>132</v>
      </c>
      <c r="K3591" s="1" t="s">
        <v>134</v>
      </c>
    </row>
    <row r="3592" spans="1:11" x14ac:dyDescent="0.25">
      <c r="A3592" s="1" t="s">
        <v>195</v>
      </c>
      <c r="B3592" s="1">
        <v>1408354.8718000001</v>
      </c>
      <c r="C3592" s="1" t="s">
        <v>157</v>
      </c>
      <c r="D3592" s="1" t="s">
        <v>138</v>
      </c>
      <c r="E3592" s="1" t="s">
        <v>121</v>
      </c>
      <c r="F3592" s="1" t="s">
        <v>87</v>
      </c>
      <c r="G3592" s="1" t="s">
        <v>122</v>
      </c>
      <c r="H3592" s="1" t="s">
        <v>123</v>
      </c>
      <c r="I3592" s="1" t="s">
        <v>124</v>
      </c>
      <c r="J3592" s="1" t="s">
        <v>132</v>
      </c>
      <c r="K3592" s="1" t="s">
        <v>134</v>
      </c>
    </row>
    <row r="3593" spans="1:11" x14ac:dyDescent="0.25">
      <c r="A3593" s="1" t="s">
        <v>192</v>
      </c>
      <c r="B3593" s="1">
        <v>1412736.138</v>
      </c>
      <c r="C3593" s="1" t="s">
        <v>171</v>
      </c>
      <c r="D3593" s="1" t="s">
        <v>138</v>
      </c>
      <c r="E3593" s="1" t="s">
        <v>121</v>
      </c>
      <c r="F3593" s="1" t="s">
        <v>87</v>
      </c>
      <c r="G3593" s="1" t="s">
        <v>122</v>
      </c>
      <c r="H3593" s="1" t="s">
        <v>123</v>
      </c>
      <c r="I3593" s="1" t="s">
        <v>124</v>
      </c>
      <c r="J3593" s="1" t="s">
        <v>132</v>
      </c>
      <c r="K3593" s="1" t="s">
        <v>134</v>
      </c>
    </row>
    <row r="3594" spans="1:11" x14ac:dyDescent="0.25">
      <c r="A3594" s="1" t="s">
        <v>192</v>
      </c>
      <c r="B3594" s="1">
        <v>1412736.138</v>
      </c>
      <c r="C3594" s="1" t="s">
        <v>158</v>
      </c>
      <c r="D3594" s="1" t="s">
        <v>138</v>
      </c>
      <c r="E3594" s="1" t="s">
        <v>121</v>
      </c>
      <c r="F3594" s="1" t="s">
        <v>87</v>
      </c>
      <c r="G3594" s="1" t="s">
        <v>122</v>
      </c>
      <c r="H3594" s="1" t="s">
        <v>123</v>
      </c>
      <c r="I3594" s="1" t="s">
        <v>124</v>
      </c>
      <c r="J3594" s="1" t="s">
        <v>132</v>
      </c>
      <c r="K3594" s="1" t="s">
        <v>134</v>
      </c>
    </row>
    <row r="3595" spans="1:11" x14ac:dyDescent="0.25">
      <c r="A3595" s="1" t="s">
        <v>195</v>
      </c>
      <c r="B3595" s="1">
        <v>1414871.9103999999</v>
      </c>
      <c r="C3595" s="1" t="s">
        <v>177</v>
      </c>
      <c r="D3595" s="1" t="s">
        <v>142</v>
      </c>
      <c r="E3595" s="1" t="s">
        <v>121</v>
      </c>
      <c r="F3595" s="1" t="s">
        <v>45</v>
      </c>
      <c r="G3595" s="1" t="s">
        <v>122</v>
      </c>
      <c r="H3595" s="1" t="s">
        <v>123</v>
      </c>
      <c r="I3595" s="1" t="s">
        <v>124</v>
      </c>
      <c r="J3595" s="1" t="s">
        <v>132</v>
      </c>
      <c r="K3595" s="1" t="s">
        <v>134</v>
      </c>
    </row>
    <row r="3596" spans="1:11" x14ac:dyDescent="0.25">
      <c r="A3596" s="1" t="s">
        <v>186</v>
      </c>
      <c r="B3596" s="1">
        <v>1421796.2986999999</v>
      </c>
      <c r="C3596" s="1" t="s">
        <v>161</v>
      </c>
      <c r="D3596" s="1" t="s">
        <v>131</v>
      </c>
      <c r="E3596" s="1" t="s">
        <v>121</v>
      </c>
      <c r="F3596" s="1" t="s">
        <v>52</v>
      </c>
      <c r="G3596" s="1" t="s">
        <v>122</v>
      </c>
      <c r="H3596" s="1" t="s">
        <v>123</v>
      </c>
      <c r="I3596" s="1" t="s">
        <v>124</v>
      </c>
      <c r="J3596" s="1" t="s">
        <v>132</v>
      </c>
      <c r="K3596" s="1" t="s">
        <v>134</v>
      </c>
    </row>
    <row r="3597" spans="1:11" x14ac:dyDescent="0.25">
      <c r="A3597" s="1" t="s">
        <v>195</v>
      </c>
      <c r="B3597" s="1">
        <v>1424958.7918</v>
      </c>
      <c r="C3597" s="1" t="s">
        <v>146</v>
      </c>
      <c r="D3597" s="1" t="s">
        <v>162</v>
      </c>
      <c r="E3597" s="1" t="s">
        <v>121</v>
      </c>
      <c r="F3597" s="1" t="s">
        <v>47</v>
      </c>
      <c r="G3597" s="1" t="s">
        <v>122</v>
      </c>
      <c r="H3597" s="1" t="s">
        <v>123</v>
      </c>
      <c r="I3597" s="1" t="s">
        <v>124</v>
      </c>
      <c r="J3597" s="1" t="s">
        <v>132</v>
      </c>
      <c r="K3597" s="1" t="s">
        <v>133</v>
      </c>
    </row>
    <row r="3598" spans="1:11" x14ac:dyDescent="0.25">
      <c r="A3598" s="1" t="s">
        <v>185</v>
      </c>
      <c r="B3598" s="1">
        <v>1430080.9280999999</v>
      </c>
      <c r="C3598" s="1" t="s">
        <v>143</v>
      </c>
      <c r="D3598" s="1" t="s">
        <v>138</v>
      </c>
      <c r="E3598" s="1" t="s">
        <v>121</v>
      </c>
      <c r="F3598" s="1" t="s">
        <v>87</v>
      </c>
      <c r="G3598" s="1" t="s">
        <v>122</v>
      </c>
      <c r="H3598" s="1" t="s">
        <v>123</v>
      </c>
      <c r="I3598" s="1" t="s">
        <v>124</v>
      </c>
      <c r="J3598" s="1" t="s">
        <v>132</v>
      </c>
      <c r="K3598" s="1" t="s">
        <v>135</v>
      </c>
    </row>
    <row r="3599" spans="1:11" x14ac:dyDescent="0.25">
      <c r="A3599" s="1" t="s">
        <v>185</v>
      </c>
      <c r="B3599" s="1">
        <v>1431654.4341</v>
      </c>
      <c r="C3599" s="1" t="s">
        <v>156</v>
      </c>
      <c r="D3599" s="1" t="s">
        <v>138</v>
      </c>
      <c r="E3599" s="1" t="s">
        <v>121</v>
      </c>
      <c r="F3599" s="1" t="s">
        <v>87</v>
      </c>
      <c r="G3599" s="1" t="s">
        <v>122</v>
      </c>
      <c r="H3599" s="1" t="s">
        <v>123</v>
      </c>
      <c r="I3599" s="1" t="s">
        <v>124</v>
      </c>
      <c r="J3599" s="1" t="s">
        <v>132</v>
      </c>
      <c r="K3599" s="1" t="s">
        <v>135</v>
      </c>
    </row>
    <row r="3600" spans="1:11" x14ac:dyDescent="0.25">
      <c r="A3600" s="1" t="s">
        <v>185</v>
      </c>
      <c r="B3600" s="1">
        <v>1431654.4341</v>
      </c>
      <c r="C3600" s="1" t="s">
        <v>144</v>
      </c>
      <c r="D3600" s="1" t="s">
        <v>138</v>
      </c>
      <c r="E3600" s="1" t="s">
        <v>121</v>
      </c>
      <c r="F3600" s="1" t="s">
        <v>87</v>
      </c>
      <c r="G3600" s="1" t="s">
        <v>122</v>
      </c>
      <c r="H3600" s="1" t="s">
        <v>123</v>
      </c>
      <c r="I3600" s="1" t="s">
        <v>124</v>
      </c>
      <c r="J3600" s="1" t="s">
        <v>132</v>
      </c>
      <c r="K3600" s="1" t="s">
        <v>135</v>
      </c>
    </row>
    <row r="3601" spans="1:11" x14ac:dyDescent="0.25">
      <c r="A3601" s="1" t="s">
        <v>185</v>
      </c>
      <c r="B3601" s="1">
        <v>1431654.4341</v>
      </c>
      <c r="C3601" s="1" t="s">
        <v>140</v>
      </c>
      <c r="D3601" s="1" t="s">
        <v>138</v>
      </c>
      <c r="E3601" s="1" t="s">
        <v>121</v>
      </c>
      <c r="F3601" s="1" t="s">
        <v>87</v>
      </c>
      <c r="G3601" s="1" t="s">
        <v>122</v>
      </c>
      <c r="H3601" s="1" t="s">
        <v>123</v>
      </c>
      <c r="I3601" s="1" t="s">
        <v>124</v>
      </c>
      <c r="J3601" s="1" t="s">
        <v>132</v>
      </c>
      <c r="K3601" s="1" t="s">
        <v>135</v>
      </c>
    </row>
    <row r="3602" spans="1:11" x14ac:dyDescent="0.25">
      <c r="A3602" s="1" t="s">
        <v>185</v>
      </c>
      <c r="B3602" s="1">
        <v>1434150.5867999999</v>
      </c>
      <c r="C3602" s="1" t="s">
        <v>146</v>
      </c>
      <c r="D3602" s="1" t="s">
        <v>131</v>
      </c>
      <c r="E3602" s="1" t="s">
        <v>121</v>
      </c>
      <c r="F3602" s="1" t="s">
        <v>52</v>
      </c>
      <c r="G3602" s="1" t="s">
        <v>122</v>
      </c>
      <c r="H3602" s="1" t="s">
        <v>123</v>
      </c>
      <c r="I3602" s="1" t="s">
        <v>124</v>
      </c>
      <c r="J3602" s="1" t="s">
        <v>132</v>
      </c>
      <c r="K3602" s="1" t="s">
        <v>134</v>
      </c>
    </row>
    <row r="3603" spans="1:11" x14ac:dyDescent="0.25">
      <c r="A3603" s="1" t="s">
        <v>185</v>
      </c>
      <c r="B3603" s="1">
        <v>1434558.2679000001</v>
      </c>
      <c r="C3603" s="1" t="s">
        <v>155</v>
      </c>
      <c r="D3603" s="1" t="s">
        <v>131</v>
      </c>
      <c r="E3603" s="1" t="s">
        <v>121</v>
      </c>
      <c r="F3603" s="1" t="s">
        <v>52</v>
      </c>
      <c r="G3603" s="1" t="s">
        <v>122</v>
      </c>
      <c r="H3603" s="1" t="s">
        <v>123</v>
      </c>
      <c r="I3603" s="1" t="s">
        <v>124</v>
      </c>
      <c r="J3603" s="1" t="s">
        <v>132</v>
      </c>
      <c r="K3603" s="1" t="s">
        <v>134</v>
      </c>
    </row>
    <row r="3604" spans="1:11" x14ac:dyDescent="0.25">
      <c r="A3604" s="1" t="s">
        <v>185</v>
      </c>
      <c r="B3604" s="1">
        <v>1434772.8369</v>
      </c>
      <c r="C3604" s="1" t="s">
        <v>145</v>
      </c>
      <c r="D3604" s="1" t="s">
        <v>138</v>
      </c>
      <c r="E3604" s="1" t="s">
        <v>121</v>
      </c>
      <c r="F3604" s="1" t="s">
        <v>87</v>
      </c>
      <c r="G3604" s="1" t="s">
        <v>122</v>
      </c>
      <c r="H3604" s="1" t="s">
        <v>123</v>
      </c>
      <c r="I3604" s="1" t="s">
        <v>124</v>
      </c>
      <c r="J3604" s="1" t="s">
        <v>132</v>
      </c>
      <c r="K3604" s="1" t="s">
        <v>135</v>
      </c>
    </row>
    <row r="3605" spans="1:11" x14ac:dyDescent="0.25">
      <c r="A3605" s="1" t="s">
        <v>192</v>
      </c>
      <c r="B3605" s="1">
        <v>1445248.4509000001</v>
      </c>
      <c r="C3605" s="1" t="s">
        <v>157</v>
      </c>
      <c r="D3605" s="1" t="s">
        <v>138</v>
      </c>
      <c r="E3605" s="1" t="s">
        <v>121</v>
      </c>
      <c r="F3605" s="1" t="s">
        <v>87</v>
      </c>
      <c r="G3605" s="1" t="s">
        <v>122</v>
      </c>
      <c r="H3605" s="1" t="s">
        <v>123</v>
      </c>
      <c r="I3605" s="1" t="s">
        <v>124</v>
      </c>
      <c r="J3605" s="1" t="s">
        <v>132</v>
      </c>
      <c r="K3605" s="1" t="s">
        <v>134</v>
      </c>
    </row>
    <row r="3606" spans="1:11" x14ac:dyDescent="0.25">
      <c r="A3606" s="1" t="s">
        <v>195</v>
      </c>
      <c r="B3606" s="1">
        <v>1446201.432</v>
      </c>
      <c r="C3606" s="1" t="s">
        <v>155</v>
      </c>
      <c r="D3606" s="1" t="s">
        <v>138</v>
      </c>
      <c r="E3606" s="1" t="s">
        <v>121</v>
      </c>
      <c r="F3606" s="1" t="s">
        <v>87</v>
      </c>
      <c r="G3606" s="1" t="s">
        <v>122</v>
      </c>
      <c r="H3606" s="1" t="s">
        <v>123</v>
      </c>
      <c r="I3606" s="1" t="s">
        <v>124</v>
      </c>
      <c r="J3606" s="1" t="s">
        <v>132</v>
      </c>
      <c r="K3606" s="1" t="s">
        <v>134</v>
      </c>
    </row>
    <row r="3607" spans="1:11" x14ac:dyDescent="0.25">
      <c r="A3607" s="1" t="s">
        <v>195</v>
      </c>
      <c r="B3607" s="1">
        <v>1448961.8337000001</v>
      </c>
      <c r="C3607" s="1" t="s">
        <v>146</v>
      </c>
      <c r="D3607" s="1" t="s">
        <v>138</v>
      </c>
      <c r="E3607" s="1" t="s">
        <v>121</v>
      </c>
      <c r="F3607" s="1" t="s">
        <v>87</v>
      </c>
      <c r="G3607" s="1" t="s">
        <v>122</v>
      </c>
      <c r="H3607" s="1" t="s">
        <v>123</v>
      </c>
      <c r="I3607" s="1" t="s">
        <v>124</v>
      </c>
      <c r="J3607" s="1" t="s">
        <v>132</v>
      </c>
      <c r="K3607" s="1" t="s">
        <v>134</v>
      </c>
    </row>
    <row r="3608" spans="1:11" x14ac:dyDescent="0.25">
      <c r="A3608" s="1" t="s">
        <v>182</v>
      </c>
      <c r="B3608" s="1">
        <v>1450096.5321</v>
      </c>
      <c r="C3608" s="1" t="s">
        <v>146</v>
      </c>
      <c r="D3608" s="1" t="s">
        <v>162</v>
      </c>
      <c r="E3608" s="1" t="s">
        <v>121</v>
      </c>
      <c r="F3608" s="1" t="s">
        <v>47</v>
      </c>
      <c r="G3608" s="1" t="s">
        <v>122</v>
      </c>
      <c r="H3608" s="1" t="s">
        <v>123</v>
      </c>
      <c r="I3608" s="1" t="s">
        <v>124</v>
      </c>
      <c r="J3608" s="1" t="s">
        <v>132</v>
      </c>
      <c r="K3608" s="1" t="s">
        <v>134</v>
      </c>
    </row>
    <row r="3609" spans="1:11" x14ac:dyDescent="0.25">
      <c r="A3609" s="1" t="s">
        <v>185</v>
      </c>
      <c r="B3609" s="1">
        <v>1450100.2157999999</v>
      </c>
      <c r="C3609" s="1" t="s">
        <v>147</v>
      </c>
      <c r="D3609" s="1" t="s">
        <v>142</v>
      </c>
      <c r="E3609" s="1" t="s">
        <v>121</v>
      </c>
      <c r="F3609" s="1" t="s">
        <v>45</v>
      </c>
      <c r="G3609" s="1" t="s">
        <v>122</v>
      </c>
      <c r="H3609" s="1" t="s">
        <v>123</v>
      </c>
      <c r="I3609" s="1" t="s">
        <v>124</v>
      </c>
      <c r="J3609" s="1" t="s">
        <v>132</v>
      </c>
      <c r="K3609" s="1" t="s">
        <v>134</v>
      </c>
    </row>
    <row r="3610" spans="1:11" x14ac:dyDescent="0.25">
      <c r="A3610" s="1" t="s">
        <v>192</v>
      </c>
      <c r="B3610" s="1">
        <v>1451936.2113000001</v>
      </c>
      <c r="C3610" s="1" t="s">
        <v>177</v>
      </c>
      <c r="D3610" s="1" t="s">
        <v>142</v>
      </c>
      <c r="E3610" s="1" t="s">
        <v>121</v>
      </c>
      <c r="F3610" s="1" t="s">
        <v>45</v>
      </c>
      <c r="G3610" s="1" t="s">
        <v>122</v>
      </c>
      <c r="H3610" s="1" t="s">
        <v>123</v>
      </c>
      <c r="I3610" s="1" t="s">
        <v>124</v>
      </c>
      <c r="J3610" s="1" t="s">
        <v>132</v>
      </c>
      <c r="K3610" s="1" t="s">
        <v>134</v>
      </c>
    </row>
    <row r="3611" spans="1:11" x14ac:dyDescent="0.25">
      <c r="A3611" s="1" t="s">
        <v>192</v>
      </c>
      <c r="B3611" s="1">
        <v>1462287.3308999999</v>
      </c>
      <c r="C3611" s="1" t="s">
        <v>146</v>
      </c>
      <c r="D3611" s="1" t="s">
        <v>162</v>
      </c>
      <c r="E3611" s="1" t="s">
        <v>121</v>
      </c>
      <c r="F3611" s="1" t="s">
        <v>47</v>
      </c>
      <c r="G3611" s="1" t="s">
        <v>122</v>
      </c>
      <c r="H3611" s="1" t="s">
        <v>123</v>
      </c>
      <c r="I3611" s="1" t="s">
        <v>124</v>
      </c>
      <c r="J3611" s="1" t="s">
        <v>132</v>
      </c>
      <c r="K3611" s="1" t="s">
        <v>133</v>
      </c>
    </row>
    <row r="3612" spans="1:11" x14ac:dyDescent="0.25">
      <c r="A3612" s="1" t="s">
        <v>195</v>
      </c>
      <c r="B3612" s="1">
        <v>1470453.5326</v>
      </c>
      <c r="C3612" s="1" t="s">
        <v>168</v>
      </c>
      <c r="D3612" s="1" t="s">
        <v>142</v>
      </c>
      <c r="E3612" s="1" t="s">
        <v>121</v>
      </c>
      <c r="F3612" s="1" t="s">
        <v>45</v>
      </c>
      <c r="G3612" s="1" t="s">
        <v>122</v>
      </c>
      <c r="H3612" s="1" t="s">
        <v>123</v>
      </c>
      <c r="I3612" s="1" t="s">
        <v>124</v>
      </c>
      <c r="J3612" s="1" t="s">
        <v>132</v>
      </c>
      <c r="K3612" s="1" t="s">
        <v>134</v>
      </c>
    </row>
    <row r="3613" spans="1:11" x14ac:dyDescent="0.25">
      <c r="A3613" s="1" t="s">
        <v>195</v>
      </c>
      <c r="B3613" s="1">
        <v>1470910.1403999999</v>
      </c>
      <c r="C3613" s="1" t="s">
        <v>130</v>
      </c>
      <c r="D3613" s="1" t="s">
        <v>162</v>
      </c>
      <c r="E3613" s="1" t="s">
        <v>121</v>
      </c>
      <c r="F3613" s="1" t="s">
        <v>47</v>
      </c>
      <c r="G3613" s="1" t="s">
        <v>122</v>
      </c>
      <c r="H3613" s="1" t="s">
        <v>123</v>
      </c>
      <c r="I3613" s="1" t="s">
        <v>124</v>
      </c>
      <c r="J3613" s="1" t="s">
        <v>132</v>
      </c>
      <c r="K3613" s="1" t="s">
        <v>133</v>
      </c>
    </row>
    <row r="3614" spans="1:11" x14ac:dyDescent="0.25">
      <c r="A3614" s="1" t="s">
        <v>195</v>
      </c>
      <c r="B3614" s="1">
        <v>1470910.1403999999</v>
      </c>
      <c r="C3614" s="1" t="s">
        <v>155</v>
      </c>
      <c r="D3614" s="1" t="s">
        <v>162</v>
      </c>
      <c r="E3614" s="1" t="s">
        <v>121</v>
      </c>
      <c r="F3614" s="1" t="s">
        <v>47</v>
      </c>
      <c r="G3614" s="1" t="s">
        <v>122</v>
      </c>
      <c r="H3614" s="1" t="s">
        <v>123</v>
      </c>
      <c r="I3614" s="1" t="s">
        <v>124</v>
      </c>
      <c r="J3614" s="1" t="s">
        <v>132</v>
      </c>
      <c r="K3614" s="1" t="s">
        <v>133</v>
      </c>
    </row>
    <row r="3615" spans="1:11" x14ac:dyDescent="0.25">
      <c r="A3615" s="1" t="s">
        <v>185</v>
      </c>
      <c r="B3615" s="1">
        <v>1473624.1305</v>
      </c>
      <c r="C3615" s="1" t="s">
        <v>130</v>
      </c>
      <c r="D3615" s="1" t="s">
        <v>131</v>
      </c>
      <c r="E3615" s="1" t="s">
        <v>121</v>
      </c>
      <c r="F3615" s="1" t="s">
        <v>52</v>
      </c>
      <c r="G3615" s="1" t="s">
        <v>122</v>
      </c>
      <c r="H3615" s="1" t="s">
        <v>123</v>
      </c>
      <c r="I3615" s="1" t="s">
        <v>124</v>
      </c>
      <c r="J3615" s="1" t="s">
        <v>132</v>
      </c>
      <c r="K3615" s="1" t="s">
        <v>134</v>
      </c>
    </row>
    <row r="3616" spans="1:11" x14ac:dyDescent="0.25">
      <c r="A3616" s="1" t="s">
        <v>185</v>
      </c>
      <c r="B3616" s="1">
        <v>1474518.1680000001</v>
      </c>
      <c r="C3616" s="1" t="s">
        <v>164</v>
      </c>
      <c r="D3616" s="1" t="s">
        <v>131</v>
      </c>
      <c r="E3616" s="1" t="s">
        <v>121</v>
      </c>
      <c r="F3616" s="1" t="s">
        <v>52</v>
      </c>
      <c r="G3616" s="1" t="s">
        <v>122</v>
      </c>
      <c r="H3616" s="1" t="s">
        <v>123</v>
      </c>
      <c r="I3616" s="1" t="s">
        <v>124</v>
      </c>
      <c r="J3616" s="1" t="s">
        <v>132</v>
      </c>
      <c r="K3616" s="1" t="s">
        <v>134</v>
      </c>
    </row>
    <row r="3617" spans="1:11" x14ac:dyDescent="0.25">
      <c r="A3617" s="1" t="s">
        <v>195</v>
      </c>
      <c r="B3617" s="1">
        <v>1474863.9489</v>
      </c>
      <c r="C3617" s="1" t="s">
        <v>165</v>
      </c>
      <c r="D3617" s="1" t="s">
        <v>162</v>
      </c>
      <c r="E3617" s="1" t="s">
        <v>121</v>
      </c>
      <c r="F3617" s="1" t="s">
        <v>47</v>
      </c>
      <c r="G3617" s="1" t="s">
        <v>122</v>
      </c>
      <c r="H3617" s="1" t="s">
        <v>123</v>
      </c>
      <c r="I3617" s="1" t="s">
        <v>124</v>
      </c>
      <c r="J3617" s="1" t="s">
        <v>132</v>
      </c>
      <c r="K3617" s="1" t="s">
        <v>133</v>
      </c>
    </row>
    <row r="3618" spans="1:11" x14ac:dyDescent="0.25">
      <c r="A3618" s="1" t="s">
        <v>185</v>
      </c>
      <c r="B3618" s="1">
        <v>1482922.1205</v>
      </c>
      <c r="C3618" s="1" t="s">
        <v>136</v>
      </c>
      <c r="D3618" s="1" t="s">
        <v>131</v>
      </c>
      <c r="E3618" s="1" t="s">
        <v>121</v>
      </c>
      <c r="F3618" s="1" t="s">
        <v>52</v>
      </c>
      <c r="G3618" s="1" t="s">
        <v>122</v>
      </c>
      <c r="H3618" s="1" t="s">
        <v>123</v>
      </c>
      <c r="I3618" s="1" t="s">
        <v>124</v>
      </c>
      <c r="J3618" s="1" t="s">
        <v>132</v>
      </c>
      <c r="K3618" s="1" t="s">
        <v>134</v>
      </c>
    </row>
    <row r="3619" spans="1:11" x14ac:dyDescent="0.25">
      <c r="A3619" s="1" t="s">
        <v>185</v>
      </c>
      <c r="B3619" s="1">
        <v>1482922.1205</v>
      </c>
      <c r="C3619" s="1" t="s">
        <v>165</v>
      </c>
      <c r="D3619" s="1" t="s">
        <v>131</v>
      </c>
      <c r="E3619" s="1" t="s">
        <v>121</v>
      </c>
      <c r="F3619" s="1" t="s">
        <v>52</v>
      </c>
      <c r="G3619" s="1" t="s">
        <v>122</v>
      </c>
      <c r="H3619" s="1" t="s">
        <v>123</v>
      </c>
      <c r="I3619" s="1" t="s">
        <v>124</v>
      </c>
      <c r="J3619" s="1" t="s">
        <v>132</v>
      </c>
      <c r="K3619" s="1" t="s">
        <v>134</v>
      </c>
    </row>
    <row r="3620" spans="1:11" x14ac:dyDescent="0.25">
      <c r="A3620" s="1" t="s">
        <v>195</v>
      </c>
      <c r="B3620" s="1">
        <v>1483591.3843</v>
      </c>
      <c r="C3620" s="1" t="s">
        <v>128</v>
      </c>
      <c r="D3620" s="1" t="s">
        <v>142</v>
      </c>
      <c r="E3620" s="1" t="s">
        <v>121</v>
      </c>
      <c r="F3620" s="1" t="s">
        <v>45</v>
      </c>
      <c r="G3620" s="1" t="s">
        <v>122</v>
      </c>
      <c r="H3620" s="1" t="s">
        <v>123</v>
      </c>
      <c r="I3620" s="1" t="s">
        <v>124</v>
      </c>
      <c r="J3620" s="1" t="s">
        <v>132</v>
      </c>
      <c r="K3620" s="1" t="s">
        <v>134</v>
      </c>
    </row>
    <row r="3621" spans="1:11" x14ac:dyDescent="0.25">
      <c r="A3621" s="1" t="s">
        <v>195</v>
      </c>
      <c r="B3621" s="1">
        <v>1483861.1980000001</v>
      </c>
      <c r="C3621" s="1" t="s">
        <v>164</v>
      </c>
      <c r="D3621" s="1" t="s">
        <v>138</v>
      </c>
      <c r="E3621" s="1" t="s">
        <v>121</v>
      </c>
      <c r="F3621" s="1" t="s">
        <v>87</v>
      </c>
      <c r="G3621" s="1" t="s">
        <v>122</v>
      </c>
      <c r="H3621" s="1" t="s">
        <v>123</v>
      </c>
      <c r="I3621" s="1" t="s">
        <v>124</v>
      </c>
      <c r="J3621" s="1" t="s">
        <v>132</v>
      </c>
      <c r="K3621" s="1" t="s">
        <v>134</v>
      </c>
    </row>
    <row r="3622" spans="1:11" x14ac:dyDescent="0.25">
      <c r="A3622" s="1" t="s">
        <v>195</v>
      </c>
      <c r="B3622" s="1">
        <v>1483861.1980000001</v>
      </c>
      <c r="C3622" s="1" t="s">
        <v>130</v>
      </c>
      <c r="D3622" s="1" t="s">
        <v>138</v>
      </c>
      <c r="E3622" s="1" t="s">
        <v>121</v>
      </c>
      <c r="F3622" s="1" t="s">
        <v>87</v>
      </c>
      <c r="G3622" s="1" t="s">
        <v>122</v>
      </c>
      <c r="H3622" s="1" t="s">
        <v>123</v>
      </c>
      <c r="I3622" s="1" t="s">
        <v>124</v>
      </c>
      <c r="J3622" s="1" t="s">
        <v>132</v>
      </c>
      <c r="K3622" s="1" t="s">
        <v>134</v>
      </c>
    </row>
    <row r="3623" spans="1:11" x14ac:dyDescent="0.25">
      <c r="A3623" s="1" t="s">
        <v>192</v>
      </c>
      <c r="B3623" s="1">
        <v>1484086.4480000001</v>
      </c>
      <c r="C3623" s="1" t="s">
        <v>155</v>
      </c>
      <c r="D3623" s="1" t="s">
        <v>138</v>
      </c>
      <c r="E3623" s="1" t="s">
        <v>121</v>
      </c>
      <c r="F3623" s="1" t="s">
        <v>87</v>
      </c>
      <c r="G3623" s="1" t="s">
        <v>122</v>
      </c>
      <c r="H3623" s="1" t="s">
        <v>123</v>
      </c>
      <c r="I3623" s="1" t="s">
        <v>124</v>
      </c>
      <c r="J3623" s="1" t="s">
        <v>132</v>
      </c>
      <c r="K3623" s="1" t="s">
        <v>134</v>
      </c>
    </row>
    <row r="3624" spans="1:11" x14ac:dyDescent="0.25">
      <c r="A3624" s="1" t="s">
        <v>192</v>
      </c>
      <c r="B3624" s="1">
        <v>1486919.1617999999</v>
      </c>
      <c r="C3624" s="1" t="s">
        <v>146</v>
      </c>
      <c r="D3624" s="1" t="s">
        <v>138</v>
      </c>
      <c r="E3624" s="1" t="s">
        <v>121</v>
      </c>
      <c r="F3624" s="1" t="s">
        <v>87</v>
      </c>
      <c r="G3624" s="1" t="s">
        <v>122</v>
      </c>
      <c r="H3624" s="1" t="s">
        <v>123</v>
      </c>
      <c r="I3624" s="1" t="s">
        <v>124</v>
      </c>
      <c r="J3624" s="1" t="s">
        <v>132</v>
      </c>
      <c r="K3624" s="1" t="s">
        <v>134</v>
      </c>
    </row>
    <row r="3625" spans="1:11" x14ac:dyDescent="0.25">
      <c r="A3625" s="1" t="s">
        <v>195</v>
      </c>
      <c r="B3625" s="1">
        <v>1494498.0843</v>
      </c>
      <c r="C3625" s="1" t="s">
        <v>136</v>
      </c>
      <c r="D3625" s="1" t="s">
        <v>138</v>
      </c>
      <c r="E3625" s="1" t="s">
        <v>121</v>
      </c>
      <c r="F3625" s="1" t="s">
        <v>87</v>
      </c>
      <c r="G3625" s="1" t="s">
        <v>122</v>
      </c>
      <c r="H3625" s="1" t="s">
        <v>123</v>
      </c>
      <c r="I3625" s="1" t="s">
        <v>124</v>
      </c>
      <c r="J3625" s="1" t="s">
        <v>132</v>
      </c>
      <c r="K3625" s="1" t="s">
        <v>134</v>
      </c>
    </row>
    <row r="3626" spans="1:11" x14ac:dyDescent="0.25">
      <c r="A3626" s="1" t="s">
        <v>195</v>
      </c>
      <c r="B3626" s="1">
        <v>1494498.0843</v>
      </c>
      <c r="C3626" s="1" t="s">
        <v>165</v>
      </c>
      <c r="D3626" s="1" t="s">
        <v>138</v>
      </c>
      <c r="E3626" s="1" t="s">
        <v>121</v>
      </c>
      <c r="F3626" s="1" t="s">
        <v>87</v>
      </c>
      <c r="G3626" s="1" t="s">
        <v>122</v>
      </c>
      <c r="H3626" s="1" t="s">
        <v>123</v>
      </c>
      <c r="I3626" s="1" t="s">
        <v>124</v>
      </c>
      <c r="J3626" s="1" t="s">
        <v>132</v>
      </c>
      <c r="K3626" s="1" t="s">
        <v>134</v>
      </c>
    </row>
    <row r="3627" spans="1:11" x14ac:dyDescent="0.25">
      <c r="A3627" s="1" t="s">
        <v>185</v>
      </c>
      <c r="B3627" s="1">
        <v>1497627.2493</v>
      </c>
      <c r="C3627" s="1" t="s">
        <v>161</v>
      </c>
      <c r="D3627" s="1" t="s">
        <v>131</v>
      </c>
      <c r="E3627" s="1" t="s">
        <v>121</v>
      </c>
      <c r="F3627" s="1" t="s">
        <v>52</v>
      </c>
      <c r="G3627" s="1" t="s">
        <v>122</v>
      </c>
      <c r="H3627" s="1" t="s">
        <v>123</v>
      </c>
      <c r="I3627" s="1" t="s">
        <v>124</v>
      </c>
      <c r="J3627" s="1" t="s">
        <v>132</v>
      </c>
      <c r="K3627" s="1" t="s">
        <v>134</v>
      </c>
    </row>
    <row r="3628" spans="1:11" x14ac:dyDescent="0.25">
      <c r="A3628" s="1" t="s">
        <v>182</v>
      </c>
      <c r="B3628" s="1">
        <v>1497673.3913</v>
      </c>
      <c r="C3628" s="1" t="s">
        <v>130</v>
      </c>
      <c r="D3628" s="1" t="s">
        <v>162</v>
      </c>
      <c r="E3628" s="1" t="s">
        <v>121</v>
      </c>
      <c r="F3628" s="1" t="s">
        <v>47</v>
      </c>
      <c r="G3628" s="1" t="s">
        <v>122</v>
      </c>
      <c r="H3628" s="1" t="s">
        <v>123</v>
      </c>
      <c r="I3628" s="1" t="s">
        <v>124</v>
      </c>
      <c r="J3628" s="1" t="s">
        <v>132</v>
      </c>
      <c r="K3628" s="1" t="s">
        <v>134</v>
      </c>
    </row>
    <row r="3629" spans="1:11" x14ac:dyDescent="0.25">
      <c r="A3629" s="1" t="s">
        <v>182</v>
      </c>
      <c r="B3629" s="1">
        <v>1497673.3913</v>
      </c>
      <c r="C3629" s="1" t="s">
        <v>155</v>
      </c>
      <c r="D3629" s="1" t="s">
        <v>162</v>
      </c>
      <c r="E3629" s="1" t="s">
        <v>121</v>
      </c>
      <c r="F3629" s="1" t="s">
        <v>47</v>
      </c>
      <c r="G3629" s="1" t="s">
        <v>122</v>
      </c>
      <c r="H3629" s="1" t="s">
        <v>123</v>
      </c>
      <c r="I3629" s="1" t="s">
        <v>124</v>
      </c>
      <c r="J3629" s="1" t="s">
        <v>132</v>
      </c>
      <c r="K3629" s="1" t="s">
        <v>134</v>
      </c>
    </row>
    <row r="3630" spans="1:11" x14ac:dyDescent="0.25">
      <c r="A3630" s="1" t="s">
        <v>182</v>
      </c>
      <c r="B3630" s="1">
        <v>1500997.3474000001</v>
      </c>
      <c r="C3630" s="1" t="s">
        <v>165</v>
      </c>
      <c r="D3630" s="1" t="s">
        <v>162</v>
      </c>
      <c r="E3630" s="1" t="s">
        <v>121</v>
      </c>
      <c r="F3630" s="1" t="s">
        <v>47</v>
      </c>
      <c r="G3630" s="1" t="s">
        <v>122</v>
      </c>
      <c r="H3630" s="1" t="s">
        <v>123</v>
      </c>
      <c r="I3630" s="1" t="s">
        <v>124</v>
      </c>
      <c r="J3630" s="1" t="s">
        <v>132</v>
      </c>
      <c r="K3630" s="1" t="s">
        <v>134</v>
      </c>
    </row>
    <row r="3631" spans="1:11" x14ac:dyDescent="0.25">
      <c r="A3631" s="1" t="s">
        <v>186</v>
      </c>
      <c r="B3631" s="1">
        <v>1501302.165</v>
      </c>
      <c r="C3631" s="1" t="s">
        <v>171</v>
      </c>
      <c r="D3631" s="1" t="s">
        <v>138</v>
      </c>
      <c r="E3631" s="1" t="s">
        <v>121</v>
      </c>
      <c r="F3631" s="1" t="s">
        <v>87</v>
      </c>
      <c r="G3631" s="1" t="s">
        <v>122</v>
      </c>
      <c r="H3631" s="1" t="s">
        <v>123</v>
      </c>
      <c r="I3631" s="1" t="s">
        <v>124</v>
      </c>
      <c r="J3631" s="1" t="s">
        <v>132</v>
      </c>
      <c r="K3631" s="1" t="s">
        <v>135</v>
      </c>
    </row>
    <row r="3632" spans="1:11" x14ac:dyDescent="0.25">
      <c r="A3632" s="1" t="s">
        <v>186</v>
      </c>
      <c r="B3632" s="1">
        <v>1501302.165</v>
      </c>
      <c r="C3632" s="1" t="s">
        <v>158</v>
      </c>
      <c r="D3632" s="1" t="s">
        <v>138</v>
      </c>
      <c r="E3632" s="1" t="s">
        <v>121</v>
      </c>
      <c r="F3632" s="1" t="s">
        <v>87</v>
      </c>
      <c r="G3632" s="1" t="s">
        <v>122</v>
      </c>
      <c r="H3632" s="1" t="s">
        <v>123</v>
      </c>
      <c r="I3632" s="1" t="s">
        <v>124</v>
      </c>
      <c r="J3632" s="1" t="s">
        <v>132</v>
      </c>
      <c r="K3632" s="1" t="s">
        <v>135</v>
      </c>
    </row>
    <row r="3633" spans="1:11" x14ac:dyDescent="0.25">
      <c r="A3633" s="1" t="s">
        <v>195</v>
      </c>
      <c r="B3633" s="1">
        <v>1502685.8922999999</v>
      </c>
      <c r="C3633" s="1" t="s">
        <v>141</v>
      </c>
      <c r="D3633" s="1" t="s">
        <v>142</v>
      </c>
      <c r="E3633" s="1" t="s">
        <v>121</v>
      </c>
      <c r="F3633" s="1" t="s">
        <v>45</v>
      </c>
      <c r="G3633" s="1" t="s">
        <v>122</v>
      </c>
      <c r="H3633" s="1" t="s">
        <v>123</v>
      </c>
      <c r="I3633" s="1" t="s">
        <v>124</v>
      </c>
      <c r="J3633" s="1" t="s">
        <v>132</v>
      </c>
      <c r="K3633" s="1" t="s">
        <v>134</v>
      </c>
    </row>
    <row r="3634" spans="1:11" x14ac:dyDescent="0.25">
      <c r="A3634" s="1" t="s">
        <v>192</v>
      </c>
      <c r="B3634" s="1">
        <v>1508973.8621</v>
      </c>
      <c r="C3634" s="1" t="s">
        <v>168</v>
      </c>
      <c r="D3634" s="1" t="s">
        <v>142</v>
      </c>
      <c r="E3634" s="1" t="s">
        <v>121</v>
      </c>
      <c r="F3634" s="1" t="s">
        <v>45</v>
      </c>
      <c r="G3634" s="1" t="s">
        <v>122</v>
      </c>
      <c r="H3634" s="1" t="s">
        <v>123</v>
      </c>
      <c r="I3634" s="1" t="s">
        <v>124</v>
      </c>
      <c r="J3634" s="1" t="s">
        <v>132</v>
      </c>
      <c r="K3634" s="1" t="s">
        <v>134</v>
      </c>
    </row>
    <row r="3635" spans="1:11" x14ac:dyDescent="0.25">
      <c r="A3635" s="1" t="s">
        <v>195</v>
      </c>
      <c r="B3635" s="1">
        <v>1509358.5926999999</v>
      </c>
      <c r="C3635" s="1" t="s">
        <v>161</v>
      </c>
      <c r="D3635" s="1" t="s">
        <v>138</v>
      </c>
      <c r="E3635" s="1" t="s">
        <v>121</v>
      </c>
      <c r="F3635" s="1" t="s">
        <v>87</v>
      </c>
      <c r="G3635" s="1" t="s">
        <v>122</v>
      </c>
      <c r="H3635" s="1" t="s">
        <v>123</v>
      </c>
      <c r="I3635" s="1" t="s">
        <v>124</v>
      </c>
      <c r="J3635" s="1" t="s">
        <v>132</v>
      </c>
      <c r="K3635" s="1" t="s">
        <v>134</v>
      </c>
    </row>
    <row r="3636" spans="1:11" x14ac:dyDescent="0.25">
      <c r="A3636" s="1" t="s">
        <v>192</v>
      </c>
      <c r="B3636" s="1">
        <v>1509442.4313000001</v>
      </c>
      <c r="C3636" s="1" t="s">
        <v>130</v>
      </c>
      <c r="D3636" s="1" t="s">
        <v>162</v>
      </c>
      <c r="E3636" s="1" t="s">
        <v>121</v>
      </c>
      <c r="F3636" s="1" t="s">
        <v>47</v>
      </c>
      <c r="G3636" s="1" t="s">
        <v>122</v>
      </c>
      <c r="H3636" s="1" t="s">
        <v>123</v>
      </c>
      <c r="I3636" s="1" t="s">
        <v>124</v>
      </c>
      <c r="J3636" s="1" t="s">
        <v>132</v>
      </c>
      <c r="K3636" s="1" t="s">
        <v>133</v>
      </c>
    </row>
    <row r="3637" spans="1:11" x14ac:dyDescent="0.25">
      <c r="A3637" s="1" t="s">
        <v>192</v>
      </c>
      <c r="B3637" s="1">
        <v>1509442.4313000001</v>
      </c>
      <c r="C3637" s="1" t="s">
        <v>155</v>
      </c>
      <c r="D3637" s="1" t="s">
        <v>162</v>
      </c>
      <c r="E3637" s="1" t="s">
        <v>121</v>
      </c>
      <c r="F3637" s="1" t="s">
        <v>47</v>
      </c>
      <c r="G3637" s="1" t="s">
        <v>122</v>
      </c>
      <c r="H3637" s="1" t="s">
        <v>123</v>
      </c>
      <c r="I3637" s="1" t="s">
        <v>124</v>
      </c>
      <c r="J3637" s="1" t="s">
        <v>132</v>
      </c>
      <c r="K3637" s="1" t="s">
        <v>133</v>
      </c>
    </row>
    <row r="3638" spans="1:11" x14ac:dyDescent="0.25">
      <c r="A3638" s="1" t="s">
        <v>192</v>
      </c>
      <c r="B3638" s="1">
        <v>1513499.8145999999</v>
      </c>
      <c r="C3638" s="1" t="s">
        <v>165</v>
      </c>
      <c r="D3638" s="1" t="s">
        <v>162</v>
      </c>
      <c r="E3638" s="1" t="s">
        <v>121</v>
      </c>
      <c r="F3638" s="1" t="s">
        <v>47</v>
      </c>
      <c r="G3638" s="1" t="s">
        <v>122</v>
      </c>
      <c r="H3638" s="1" t="s">
        <v>123</v>
      </c>
      <c r="I3638" s="1" t="s">
        <v>124</v>
      </c>
      <c r="J3638" s="1" t="s">
        <v>132</v>
      </c>
      <c r="K3638" s="1" t="s">
        <v>133</v>
      </c>
    </row>
    <row r="3639" spans="1:11" x14ac:dyDescent="0.25">
      <c r="A3639" s="1" t="s">
        <v>186</v>
      </c>
      <c r="B3639" s="1">
        <v>1515887.4072</v>
      </c>
      <c r="C3639" s="1" t="s">
        <v>147</v>
      </c>
      <c r="D3639" s="1" t="s">
        <v>138</v>
      </c>
      <c r="E3639" s="1" t="s">
        <v>121</v>
      </c>
      <c r="F3639" s="1" t="s">
        <v>87</v>
      </c>
      <c r="G3639" s="1" t="s">
        <v>122</v>
      </c>
      <c r="H3639" s="1" t="s">
        <v>123</v>
      </c>
      <c r="I3639" s="1" t="s">
        <v>124</v>
      </c>
      <c r="J3639" s="1" t="s">
        <v>132</v>
      </c>
      <c r="K3639" s="1" t="s">
        <v>134</v>
      </c>
    </row>
    <row r="3640" spans="1:11" x14ac:dyDescent="0.25">
      <c r="A3640" s="1" t="s">
        <v>192</v>
      </c>
      <c r="B3640" s="1">
        <v>1522455.8759000001</v>
      </c>
      <c r="C3640" s="1" t="s">
        <v>128</v>
      </c>
      <c r="D3640" s="1" t="s">
        <v>142</v>
      </c>
      <c r="E3640" s="1" t="s">
        <v>121</v>
      </c>
      <c r="F3640" s="1" t="s">
        <v>45</v>
      </c>
      <c r="G3640" s="1" t="s">
        <v>122</v>
      </c>
      <c r="H3640" s="1" t="s">
        <v>123</v>
      </c>
      <c r="I3640" s="1" t="s">
        <v>124</v>
      </c>
      <c r="J3640" s="1" t="s">
        <v>132</v>
      </c>
      <c r="K3640" s="1" t="s">
        <v>134</v>
      </c>
    </row>
    <row r="3641" spans="1:11" x14ac:dyDescent="0.25">
      <c r="A3641" s="1" t="s">
        <v>192</v>
      </c>
      <c r="B3641" s="1">
        <v>1522732.7577</v>
      </c>
      <c r="C3641" s="1" t="s">
        <v>164</v>
      </c>
      <c r="D3641" s="1" t="s">
        <v>138</v>
      </c>
      <c r="E3641" s="1" t="s">
        <v>121</v>
      </c>
      <c r="F3641" s="1" t="s">
        <v>87</v>
      </c>
      <c r="G3641" s="1" t="s">
        <v>122</v>
      </c>
      <c r="H3641" s="1" t="s">
        <v>123</v>
      </c>
      <c r="I3641" s="1" t="s">
        <v>124</v>
      </c>
      <c r="J3641" s="1" t="s">
        <v>132</v>
      </c>
      <c r="K3641" s="1" t="s">
        <v>134</v>
      </c>
    </row>
    <row r="3642" spans="1:11" x14ac:dyDescent="0.25">
      <c r="A3642" s="1" t="s">
        <v>192</v>
      </c>
      <c r="B3642" s="1">
        <v>1522732.7577</v>
      </c>
      <c r="C3642" s="1" t="s">
        <v>130</v>
      </c>
      <c r="D3642" s="1" t="s">
        <v>138</v>
      </c>
      <c r="E3642" s="1" t="s">
        <v>121</v>
      </c>
      <c r="F3642" s="1" t="s">
        <v>87</v>
      </c>
      <c r="G3642" s="1" t="s">
        <v>122</v>
      </c>
      <c r="H3642" s="1" t="s">
        <v>123</v>
      </c>
      <c r="I3642" s="1" t="s">
        <v>124</v>
      </c>
      <c r="J3642" s="1" t="s">
        <v>132</v>
      </c>
      <c r="K3642" s="1" t="s">
        <v>134</v>
      </c>
    </row>
    <row r="3643" spans="1:11" x14ac:dyDescent="0.25">
      <c r="A3643" s="1" t="s">
        <v>192</v>
      </c>
      <c r="B3643" s="1">
        <v>1533648.2901999999</v>
      </c>
      <c r="C3643" s="1" t="s">
        <v>136</v>
      </c>
      <c r="D3643" s="1" t="s">
        <v>138</v>
      </c>
      <c r="E3643" s="1" t="s">
        <v>121</v>
      </c>
      <c r="F3643" s="1" t="s">
        <v>87</v>
      </c>
      <c r="G3643" s="1" t="s">
        <v>122</v>
      </c>
      <c r="H3643" s="1" t="s">
        <v>123</v>
      </c>
      <c r="I3643" s="1" t="s">
        <v>124</v>
      </c>
      <c r="J3643" s="1" t="s">
        <v>132</v>
      </c>
      <c r="K3643" s="1" t="s">
        <v>134</v>
      </c>
    </row>
    <row r="3644" spans="1:11" x14ac:dyDescent="0.25">
      <c r="A3644" s="1" t="s">
        <v>192</v>
      </c>
      <c r="B3644" s="1">
        <v>1533648.2901999999</v>
      </c>
      <c r="C3644" s="1" t="s">
        <v>165</v>
      </c>
      <c r="D3644" s="1" t="s">
        <v>138</v>
      </c>
      <c r="E3644" s="1" t="s">
        <v>121</v>
      </c>
      <c r="F3644" s="1" t="s">
        <v>87</v>
      </c>
      <c r="G3644" s="1" t="s">
        <v>122</v>
      </c>
      <c r="H3644" s="1" t="s">
        <v>123</v>
      </c>
      <c r="I3644" s="1" t="s">
        <v>124</v>
      </c>
      <c r="J3644" s="1" t="s">
        <v>132</v>
      </c>
      <c r="K3644" s="1" t="s">
        <v>134</v>
      </c>
    </row>
    <row r="3645" spans="1:11" x14ac:dyDescent="0.25">
      <c r="A3645" s="1" t="s">
        <v>186</v>
      </c>
      <c r="B3645" s="1">
        <v>1535850.4482</v>
      </c>
      <c r="C3645" s="1" t="s">
        <v>157</v>
      </c>
      <c r="D3645" s="1" t="s">
        <v>138</v>
      </c>
      <c r="E3645" s="1" t="s">
        <v>121</v>
      </c>
      <c r="F3645" s="1" t="s">
        <v>87</v>
      </c>
      <c r="G3645" s="1" t="s">
        <v>122</v>
      </c>
      <c r="H3645" s="1" t="s">
        <v>123</v>
      </c>
      <c r="I3645" s="1" t="s">
        <v>124</v>
      </c>
      <c r="J3645" s="1" t="s">
        <v>132</v>
      </c>
      <c r="K3645" s="1" t="s">
        <v>135</v>
      </c>
    </row>
    <row r="3646" spans="1:11" x14ac:dyDescent="0.25">
      <c r="A3646" s="1" t="s">
        <v>192</v>
      </c>
      <c r="B3646" s="1">
        <v>1542050.5878999999</v>
      </c>
      <c r="C3646" s="1" t="s">
        <v>141</v>
      </c>
      <c r="D3646" s="1" t="s">
        <v>142</v>
      </c>
      <c r="E3646" s="1" t="s">
        <v>121</v>
      </c>
      <c r="F3646" s="1" t="s">
        <v>45</v>
      </c>
      <c r="G3646" s="1" t="s">
        <v>122</v>
      </c>
      <c r="H3646" s="1" t="s">
        <v>123</v>
      </c>
      <c r="I3646" s="1" t="s">
        <v>124</v>
      </c>
      <c r="J3646" s="1" t="s">
        <v>132</v>
      </c>
      <c r="K3646" s="1" t="s">
        <v>134</v>
      </c>
    </row>
    <row r="3647" spans="1:11" x14ac:dyDescent="0.25">
      <c r="A3647" s="1" t="s">
        <v>182</v>
      </c>
      <c r="B3647" s="1">
        <v>1545610.3862999999</v>
      </c>
      <c r="C3647" s="1" t="s">
        <v>119</v>
      </c>
      <c r="D3647" s="1" t="s">
        <v>131</v>
      </c>
      <c r="E3647" s="1" t="s">
        <v>121</v>
      </c>
      <c r="F3647" s="1" t="s">
        <v>52</v>
      </c>
      <c r="G3647" s="1" t="s">
        <v>122</v>
      </c>
      <c r="H3647" s="1" t="s">
        <v>123</v>
      </c>
      <c r="I3647" s="1" t="s">
        <v>124</v>
      </c>
      <c r="J3647" s="1" t="s">
        <v>132</v>
      </c>
      <c r="K3647" s="1" t="s">
        <v>135</v>
      </c>
    </row>
    <row r="3648" spans="1:11" x14ac:dyDescent="0.25">
      <c r="A3648" s="1" t="s">
        <v>192</v>
      </c>
      <c r="B3648" s="1">
        <v>1548898.0878000001</v>
      </c>
      <c r="C3648" s="1" t="s">
        <v>161</v>
      </c>
      <c r="D3648" s="1" t="s">
        <v>138</v>
      </c>
      <c r="E3648" s="1" t="s">
        <v>121</v>
      </c>
      <c r="F3648" s="1" t="s">
        <v>87</v>
      </c>
      <c r="G3648" s="1" t="s">
        <v>122</v>
      </c>
      <c r="H3648" s="1" t="s">
        <v>123</v>
      </c>
      <c r="I3648" s="1" t="s">
        <v>124</v>
      </c>
      <c r="J3648" s="1" t="s">
        <v>132</v>
      </c>
      <c r="K3648" s="1" t="s">
        <v>134</v>
      </c>
    </row>
    <row r="3649" spans="1:11" x14ac:dyDescent="0.25">
      <c r="A3649" s="1" t="s">
        <v>195</v>
      </c>
      <c r="B3649" s="1">
        <v>1556140.1373000001</v>
      </c>
      <c r="C3649" s="1" t="s">
        <v>173</v>
      </c>
      <c r="D3649" s="1" t="s">
        <v>138</v>
      </c>
      <c r="E3649" s="1" t="s">
        <v>121</v>
      </c>
      <c r="F3649" s="1" t="s">
        <v>87</v>
      </c>
      <c r="G3649" s="1" t="s">
        <v>122</v>
      </c>
      <c r="H3649" s="1" t="s">
        <v>123</v>
      </c>
      <c r="I3649" s="1" t="s">
        <v>124</v>
      </c>
      <c r="J3649" s="1" t="s">
        <v>132</v>
      </c>
      <c r="K3649" s="1" t="s">
        <v>134</v>
      </c>
    </row>
    <row r="3650" spans="1:11" x14ac:dyDescent="0.25">
      <c r="A3650" s="1" t="s">
        <v>182</v>
      </c>
      <c r="B3650" s="1">
        <v>1563164.5732</v>
      </c>
      <c r="C3650" s="1" t="s">
        <v>147</v>
      </c>
      <c r="D3650" s="1" t="s">
        <v>131</v>
      </c>
      <c r="E3650" s="1" t="s">
        <v>121</v>
      </c>
      <c r="F3650" s="1" t="s">
        <v>52</v>
      </c>
      <c r="G3650" s="1" t="s">
        <v>122</v>
      </c>
      <c r="H3650" s="1" t="s">
        <v>123</v>
      </c>
      <c r="I3650" s="1" t="s">
        <v>124</v>
      </c>
      <c r="J3650" s="1" t="s">
        <v>132</v>
      </c>
      <c r="K3650" s="1" t="s">
        <v>134</v>
      </c>
    </row>
    <row r="3651" spans="1:11" x14ac:dyDescent="0.25">
      <c r="A3651" s="1" t="s">
        <v>186</v>
      </c>
      <c r="B3651" s="1">
        <v>1580135.8064999999</v>
      </c>
      <c r="C3651" s="1" t="s">
        <v>146</v>
      </c>
      <c r="D3651" s="1" t="s">
        <v>138</v>
      </c>
      <c r="E3651" s="1" t="s">
        <v>121</v>
      </c>
      <c r="F3651" s="1" t="s">
        <v>87</v>
      </c>
      <c r="G3651" s="1" t="s">
        <v>122</v>
      </c>
      <c r="H3651" s="1" t="s">
        <v>123</v>
      </c>
      <c r="I3651" s="1" t="s">
        <v>124</v>
      </c>
      <c r="J3651" s="1" t="s">
        <v>132</v>
      </c>
      <c r="K3651" s="1" t="s">
        <v>135</v>
      </c>
    </row>
    <row r="3652" spans="1:11" x14ac:dyDescent="0.25">
      <c r="A3652" s="1" t="s">
        <v>185</v>
      </c>
      <c r="B3652" s="1">
        <v>1581373.53</v>
      </c>
      <c r="C3652" s="1" t="s">
        <v>171</v>
      </c>
      <c r="D3652" s="1" t="s">
        <v>138</v>
      </c>
      <c r="E3652" s="1" t="s">
        <v>121</v>
      </c>
      <c r="F3652" s="1" t="s">
        <v>87</v>
      </c>
      <c r="G3652" s="1" t="s">
        <v>122</v>
      </c>
      <c r="H3652" s="1" t="s">
        <v>123</v>
      </c>
      <c r="I3652" s="1" t="s">
        <v>124</v>
      </c>
      <c r="J3652" s="1" t="s">
        <v>132</v>
      </c>
      <c r="K3652" s="1" t="s">
        <v>135</v>
      </c>
    </row>
    <row r="3653" spans="1:11" x14ac:dyDescent="0.25">
      <c r="A3653" s="1" t="s">
        <v>185</v>
      </c>
      <c r="B3653" s="1">
        <v>1581373.53</v>
      </c>
      <c r="C3653" s="1" t="s">
        <v>158</v>
      </c>
      <c r="D3653" s="1" t="s">
        <v>138</v>
      </c>
      <c r="E3653" s="1" t="s">
        <v>121</v>
      </c>
      <c r="F3653" s="1" t="s">
        <v>87</v>
      </c>
      <c r="G3653" s="1" t="s">
        <v>122</v>
      </c>
      <c r="H3653" s="1" t="s">
        <v>123</v>
      </c>
      <c r="I3653" s="1" t="s">
        <v>124</v>
      </c>
      <c r="J3653" s="1" t="s">
        <v>132</v>
      </c>
      <c r="K3653" s="1" t="s">
        <v>135</v>
      </c>
    </row>
    <row r="3654" spans="1:11" x14ac:dyDescent="0.25">
      <c r="A3654" s="1" t="s">
        <v>182</v>
      </c>
      <c r="B3654" s="1">
        <v>1584806.7881</v>
      </c>
      <c r="C3654" s="1" t="s">
        <v>157</v>
      </c>
      <c r="D3654" s="1" t="s">
        <v>131</v>
      </c>
      <c r="E3654" s="1" t="s">
        <v>121</v>
      </c>
      <c r="F3654" s="1" t="s">
        <v>52</v>
      </c>
      <c r="G3654" s="1" t="s">
        <v>122</v>
      </c>
      <c r="H3654" s="1" t="s">
        <v>123</v>
      </c>
      <c r="I3654" s="1" t="s">
        <v>124</v>
      </c>
      <c r="J3654" s="1" t="s">
        <v>132</v>
      </c>
      <c r="K3654" s="1" t="s">
        <v>135</v>
      </c>
    </row>
    <row r="3655" spans="1:11" x14ac:dyDescent="0.25">
      <c r="A3655" s="1" t="s">
        <v>195</v>
      </c>
      <c r="B3655" s="1">
        <v>1585601.7178</v>
      </c>
      <c r="C3655" s="1" t="s">
        <v>147</v>
      </c>
      <c r="D3655" s="1" t="s">
        <v>131</v>
      </c>
      <c r="E3655" s="1" t="s">
        <v>121</v>
      </c>
      <c r="F3655" s="1" t="s">
        <v>52</v>
      </c>
      <c r="G3655" s="1" t="s">
        <v>122</v>
      </c>
      <c r="H3655" s="1" t="s">
        <v>123</v>
      </c>
      <c r="I3655" s="1" t="s">
        <v>124</v>
      </c>
      <c r="J3655" s="1" t="s">
        <v>132</v>
      </c>
      <c r="K3655" s="1" t="s">
        <v>133</v>
      </c>
    </row>
    <row r="3656" spans="1:11" x14ac:dyDescent="0.25">
      <c r="A3656" s="1" t="s">
        <v>185</v>
      </c>
      <c r="B3656" s="1">
        <v>1596736.6703999999</v>
      </c>
      <c r="C3656" s="1" t="s">
        <v>147</v>
      </c>
      <c r="D3656" s="1" t="s">
        <v>138</v>
      </c>
      <c r="E3656" s="1" t="s">
        <v>121</v>
      </c>
      <c r="F3656" s="1" t="s">
        <v>87</v>
      </c>
      <c r="G3656" s="1" t="s">
        <v>122</v>
      </c>
      <c r="H3656" s="1" t="s">
        <v>123</v>
      </c>
      <c r="I3656" s="1" t="s">
        <v>124</v>
      </c>
      <c r="J3656" s="1" t="s">
        <v>132</v>
      </c>
      <c r="K3656" s="1" t="s">
        <v>134</v>
      </c>
    </row>
    <row r="3657" spans="1:11" x14ac:dyDescent="0.25">
      <c r="A3657" s="1" t="s">
        <v>192</v>
      </c>
      <c r="B3657" s="1">
        <v>1596905.1322000001</v>
      </c>
      <c r="C3657" s="1" t="s">
        <v>173</v>
      </c>
      <c r="D3657" s="1" t="s">
        <v>138</v>
      </c>
      <c r="E3657" s="1" t="s">
        <v>121</v>
      </c>
      <c r="F3657" s="1" t="s">
        <v>87</v>
      </c>
      <c r="G3657" s="1" t="s">
        <v>122</v>
      </c>
      <c r="H3657" s="1" t="s">
        <v>123</v>
      </c>
      <c r="I3657" s="1" t="s">
        <v>124</v>
      </c>
      <c r="J3657" s="1" t="s">
        <v>132</v>
      </c>
      <c r="K3657" s="1" t="s">
        <v>134</v>
      </c>
    </row>
    <row r="3658" spans="1:11" x14ac:dyDescent="0.25">
      <c r="A3658" s="1" t="s">
        <v>185</v>
      </c>
      <c r="B3658" s="1">
        <v>1617764.4324</v>
      </c>
      <c r="C3658" s="1" t="s">
        <v>157</v>
      </c>
      <c r="D3658" s="1" t="s">
        <v>138</v>
      </c>
      <c r="E3658" s="1" t="s">
        <v>121</v>
      </c>
      <c r="F3658" s="1" t="s">
        <v>87</v>
      </c>
      <c r="G3658" s="1" t="s">
        <v>122</v>
      </c>
      <c r="H3658" s="1" t="s">
        <v>123</v>
      </c>
      <c r="I3658" s="1" t="s">
        <v>124</v>
      </c>
      <c r="J3658" s="1" t="s">
        <v>132</v>
      </c>
      <c r="K3658" s="1" t="s">
        <v>135</v>
      </c>
    </row>
    <row r="3659" spans="1:11" x14ac:dyDescent="0.25">
      <c r="A3659" s="1" t="s">
        <v>186</v>
      </c>
      <c r="B3659" s="1">
        <v>1618194.5973</v>
      </c>
      <c r="C3659" s="1" t="s">
        <v>155</v>
      </c>
      <c r="D3659" s="1" t="s">
        <v>138</v>
      </c>
      <c r="E3659" s="1" t="s">
        <v>121</v>
      </c>
      <c r="F3659" s="1" t="s">
        <v>87</v>
      </c>
      <c r="G3659" s="1" t="s">
        <v>122</v>
      </c>
      <c r="H3659" s="1" t="s">
        <v>123</v>
      </c>
      <c r="I3659" s="1" t="s">
        <v>124</v>
      </c>
      <c r="J3659" s="1" t="s">
        <v>132</v>
      </c>
      <c r="K3659" s="1" t="s">
        <v>135</v>
      </c>
    </row>
    <row r="3660" spans="1:11" x14ac:dyDescent="0.25">
      <c r="A3660" s="1" t="s">
        <v>186</v>
      </c>
      <c r="B3660" s="1">
        <v>1618194.5973</v>
      </c>
      <c r="C3660" s="1" t="s">
        <v>164</v>
      </c>
      <c r="D3660" s="1" t="s">
        <v>138</v>
      </c>
      <c r="E3660" s="1" t="s">
        <v>121</v>
      </c>
      <c r="F3660" s="1" t="s">
        <v>87</v>
      </c>
      <c r="G3660" s="1" t="s">
        <v>122</v>
      </c>
      <c r="H3660" s="1" t="s">
        <v>123</v>
      </c>
      <c r="I3660" s="1" t="s">
        <v>124</v>
      </c>
      <c r="J3660" s="1" t="s">
        <v>132</v>
      </c>
      <c r="K3660" s="1" t="s">
        <v>135</v>
      </c>
    </row>
    <row r="3661" spans="1:11" x14ac:dyDescent="0.25">
      <c r="A3661" s="1" t="s">
        <v>186</v>
      </c>
      <c r="B3661" s="1">
        <v>1618194.5973</v>
      </c>
      <c r="C3661" s="1" t="s">
        <v>130</v>
      </c>
      <c r="D3661" s="1" t="s">
        <v>138</v>
      </c>
      <c r="E3661" s="1" t="s">
        <v>121</v>
      </c>
      <c r="F3661" s="1" t="s">
        <v>87</v>
      </c>
      <c r="G3661" s="1" t="s">
        <v>122</v>
      </c>
      <c r="H3661" s="1" t="s">
        <v>123</v>
      </c>
      <c r="I3661" s="1" t="s">
        <v>124</v>
      </c>
      <c r="J3661" s="1" t="s">
        <v>132</v>
      </c>
      <c r="K3661" s="1" t="s">
        <v>135</v>
      </c>
    </row>
    <row r="3662" spans="1:11" x14ac:dyDescent="0.25">
      <c r="A3662" s="1" t="s">
        <v>195</v>
      </c>
      <c r="B3662" s="1">
        <v>1618591.6314000001</v>
      </c>
      <c r="C3662" s="1" t="s">
        <v>139</v>
      </c>
      <c r="D3662" s="1" t="s">
        <v>142</v>
      </c>
      <c r="E3662" s="1" t="s">
        <v>121</v>
      </c>
      <c r="F3662" s="1" t="s">
        <v>45</v>
      </c>
      <c r="G3662" s="1" t="s">
        <v>122</v>
      </c>
      <c r="H3662" s="1" t="s">
        <v>123</v>
      </c>
      <c r="I3662" s="1" t="s">
        <v>124</v>
      </c>
      <c r="J3662" s="1" t="s">
        <v>132</v>
      </c>
      <c r="K3662" s="1" t="s">
        <v>134</v>
      </c>
    </row>
    <row r="3663" spans="1:11" x14ac:dyDescent="0.25">
      <c r="A3663" s="1" t="s">
        <v>182</v>
      </c>
      <c r="B3663" s="1">
        <v>1625633.5344</v>
      </c>
      <c r="C3663" s="1" t="s">
        <v>155</v>
      </c>
      <c r="D3663" s="1" t="s">
        <v>131</v>
      </c>
      <c r="E3663" s="1" t="s">
        <v>121</v>
      </c>
      <c r="F3663" s="1" t="s">
        <v>52</v>
      </c>
      <c r="G3663" s="1" t="s">
        <v>122</v>
      </c>
      <c r="H3663" s="1" t="s">
        <v>123</v>
      </c>
      <c r="I3663" s="1" t="s">
        <v>124</v>
      </c>
      <c r="J3663" s="1" t="s">
        <v>132</v>
      </c>
      <c r="K3663" s="1" t="s">
        <v>135</v>
      </c>
    </row>
    <row r="3664" spans="1:11" x14ac:dyDescent="0.25">
      <c r="A3664" s="1" t="s">
        <v>182</v>
      </c>
      <c r="B3664" s="1">
        <v>1626421.9398000001</v>
      </c>
      <c r="C3664" s="1" t="s">
        <v>146</v>
      </c>
      <c r="D3664" s="1" t="s">
        <v>131</v>
      </c>
      <c r="E3664" s="1" t="s">
        <v>121</v>
      </c>
      <c r="F3664" s="1" t="s">
        <v>52</v>
      </c>
      <c r="G3664" s="1" t="s">
        <v>122</v>
      </c>
      <c r="H3664" s="1" t="s">
        <v>123</v>
      </c>
      <c r="I3664" s="1" t="s">
        <v>124</v>
      </c>
      <c r="J3664" s="1" t="s">
        <v>132</v>
      </c>
      <c r="K3664" s="1" t="s">
        <v>135</v>
      </c>
    </row>
    <row r="3665" spans="1:11" x14ac:dyDescent="0.25">
      <c r="A3665" s="1" t="s">
        <v>192</v>
      </c>
      <c r="B3665" s="1">
        <v>1627138.4949</v>
      </c>
      <c r="C3665" s="1" t="s">
        <v>147</v>
      </c>
      <c r="D3665" s="1" t="s">
        <v>131</v>
      </c>
      <c r="E3665" s="1" t="s">
        <v>121</v>
      </c>
      <c r="F3665" s="1" t="s">
        <v>52</v>
      </c>
      <c r="G3665" s="1" t="s">
        <v>122</v>
      </c>
      <c r="H3665" s="1" t="s">
        <v>123</v>
      </c>
      <c r="I3665" s="1" t="s">
        <v>124</v>
      </c>
      <c r="J3665" s="1" t="s">
        <v>132</v>
      </c>
      <c r="K3665" s="1" t="s">
        <v>133</v>
      </c>
    </row>
    <row r="3666" spans="1:11" x14ac:dyDescent="0.25">
      <c r="A3666" s="1" t="s">
        <v>186</v>
      </c>
      <c r="B3666" s="1">
        <v>1629792.1735</v>
      </c>
      <c r="C3666" s="1" t="s">
        <v>136</v>
      </c>
      <c r="D3666" s="1" t="s">
        <v>138</v>
      </c>
      <c r="E3666" s="1" t="s">
        <v>121</v>
      </c>
      <c r="F3666" s="1" t="s">
        <v>87</v>
      </c>
      <c r="G3666" s="1" t="s">
        <v>122</v>
      </c>
      <c r="H3666" s="1" t="s">
        <v>123</v>
      </c>
      <c r="I3666" s="1" t="s">
        <v>124</v>
      </c>
      <c r="J3666" s="1" t="s">
        <v>132</v>
      </c>
      <c r="K3666" s="1" t="s">
        <v>135</v>
      </c>
    </row>
    <row r="3667" spans="1:11" x14ac:dyDescent="0.25">
      <c r="A3667" s="1" t="s">
        <v>186</v>
      </c>
      <c r="B3667" s="1">
        <v>1629792.1735</v>
      </c>
      <c r="C3667" s="1" t="s">
        <v>165</v>
      </c>
      <c r="D3667" s="1" t="s">
        <v>138</v>
      </c>
      <c r="E3667" s="1" t="s">
        <v>121</v>
      </c>
      <c r="F3667" s="1" t="s">
        <v>87</v>
      </c>
      <c r="G3667" s="1" t="s">
        <v>122</v>
      </c>
      <c r="H3667" s="1" t="s">
        <v>123</v>
      </c>
      <c r="I3667" s="1" t="s">
        <v>124</v>
      </c>
      <c r="J3667" s="1" t="s">
        <v>132</v>
      </c>
      <c r="K3667" s="1" t="s">
        <v>135</v>
      </c>
    </row>
    <row r="3668" spans="1:11" x14ac:dyDescent="0.25">
      <c r="A3668" s="1" t="s">
        <v>195</v>
      </c>
      <c r="B3668" s="1">
        <v>1633317.2328999999</v>
      </c>
      <c r="C3668" s="1" t="s">
        <v>137</v>
      </c>
      <c r="D3668" s="1" t="s">
        <v>138</v>
      </c>
      <c r="E3668" s="1" t="s">
        <v>121</v>
      </c>
      <c r="F3668" s="1" t="s">
        <v>87</v>
      </c>
      <c r="G3668" s="1" t="s">
        <v>122</v>
      </c>
      <c r="H3668" s="1" t="s">
        <v>123</v>
      </c>
      <c r="I3668" s="1" t="s">
        <v>124</v>
      </c>
      <c r="J3668" s="1" t="s">
        <v>132</v>
      </c>
      <c r="K3668" s="1" t="s">
        <v>134</v>
      </c>
    </row>
    <row r="3669" spans="1:11" x14ac:dyDescent="0.25">
      <c r="A3669" s="1" t="s">
        <v>186</v>
      </c>
      <c r="B3669" s="1">
        <v>1646000.2615</v>
      </c>
      <c r="C3669" s="1" t="s">
        <v>161</v>
      </c>
      <c r="D3669" s="1" t="s">
        <v>138</v>
      </c>
      <c r="E3669" s="1" t="s">
        <v>121</v>
      </c>
      <c r="F3669" s="1" t="s">
        <v>87</v>
      </c>
      <c r="G3669" s="1" t="s">
        <v>122</v>
      </c>
      <c r="H3669" s="1" t="s">
        <v>123</v>
      </c>
      <c r="I3669" s="1" t="s">
        <v>124</v>
      </c>
      <c r="J3669" s="1" t="s">
        <v>132</v>
      </c>
      <c r="K3669" s="1" t="s">
        <v>135</v>
      </c>
    </row>
    <row r="3670" spans="1:11" x14ac:dyDescent="0.25">
      <c r="A3670" s="1" t="s">
        <v>192</v>
      </c>
      <c r="B3670" s="1">
        <v>1660992.6196000001</v>
      </c>
      <c r="C3670" s="1" t="s">
        <v>139</v>
      </c>
      <c r="D3670" s="1" t="s">
        <v>142</v>
      </c>
      <c r="E3670" s="1" t="s">
        <v>121</v>
      </c>
      <c r="F3670" s="1" t="s">
        <v>45</v>
      </c>
      <c r="G3670" s="1" t="s">
        <v>122</v>
      </c>
      <c r="H3670" s="1" t="s">
        <v>123</v>
      </c>
      <c r="I3670" s="1" t="s">
        <v>124</v>
      </c>
      <c r="J3670" s="1" t="s">
        <v>132</v>
      </c>
      <c r="K3670" s="1" t="s">
        <v>134</v>
      </c>
    </row>
    <row r="3671" spans="1:11" x14ac:dyDescent="0.25">
      <c r="A3671" s="1" t="s">
        <v>185</v>
      </c>
      <c r="B3671" s="1">
        <v>1664411.733</v>
      </c>
      <c r="C3671" s="1" t="s">
        <v>146</v>
      </c>
      <c r="D3671" s="1" t="s">
        <v>138</v>
      </c>
      <c r="E3671" s="1" t="s">
        <v>121</v>
      </c>
      <c r="F3671" s="1" t="s">
        <v>87</v>
      </c>
      <c r="G3671" s="1" t="s">
        <v>122</v>
      </c>
      <c r="H3671" s="1" t="s">
        <v>123</v>
      </c>
      <c r="I3671" s="1" t="s">
        <v>124</v>
      </c>
      <c r="J3671" s="1" t="s">
        <v>132</v>
      </c>
      <c r="K3671" s="1" t="s">
        <v>135</v>
      </c>
    </row>
    <row r="3672" spans="1:11" x14ac:dyDescent="0.25">
      <c r="A3672" s="1" t="s">
        <v>182</v>
      </c>
      <c r="B3672" s="1">
        <v>1671185.8463999999</v>
      </c>
      <c r="C3672" s="1" t="s">
        <v>130</v>
      </c>
      <c r="D3672" s="1" t="s">
        <v>131</v>
      </c>
      <c r="E3672" s="1" t="s">
        <v>121</v>
      </c>
      <c r="F3672" s="1" t="s">
        <v>52</v>
      </c>
      <c r="G3672" s="1" t="s">
        <v>122</v>
      </c>
      <c r="H3672" s="1" t="s">
        <v>123</v>
      </c>
      <c r="I3672" s="1" t="s">
        <v>124</v>
      </c>
      <c r="J3672" s="1" t="s">
        <v>132</v>
      </c>
      <c r="K3672" s="1" t="s">
        <v>135</v>
      </c>
    </row>
    <row r="3673" spans="1:11" x14ac:dyDescent="0.25">
      <c r="A3673" s="1" t="s">
        <v>182</v>
      </c>
      <c r="B3673" s="1">
        <v>1671185.8463999999</v>
      </c>
      <c r="C3673" s="1" t="s">
        <v>164</v>
      </c>
      <c r="D3673" s="1" t="s">
        <v>131</v>
      </c>
      <c r="E3673" s="1" t="s">
        <v>121</v>
      </c>
      <c r="F3673" s="1" t="s">
        <v>52</v>
      </c>
      <c r="G3673" s="1" t="s">
        <v>122</v>
      </c>
      <c r="H3673" s="1" t="s">
        <v>123</v>
      </c>
      <c r="I3673" s="1" t="s">
        <v>124</v>
      </c>
      <c r="J3673" s="1" t="s">
        <v>132</v>
      </c>
      <c r="K3673" s="1" t="s">
        <v>135</v>
      </c>
    </row>
    <row r="3674" spans="1:11" x14ac:dyDescent="0.25">
      <c r="A3674" s="1" t="s">
        <v>192</v>
      </c>
      <c r="B3674" s="1">
        <v>1676103.9763</v>
      </c>
      <c r="C3674" s="1" t="s">
        <v>137</v>
      </c>
      <c r="D3674" s="1" t="s">
        <v>138</v>
      </c>
      <c r="E3674" s="1" t="s">
        <v>121</v>
      </c>
      <c r="F3674" s="1" t="s">
        <v>87</v>
      </c>
      <c r="G3674" s="1" t="s">
        <v>122</v>
      </c>
      <c r="H3674" s="1" t="s">
        <v>123</v>
      </c>
      <c r="I3674" s="1" t="s">
        <v>124</v>
      </c>
      <c r="J3674" s="1" t="s">
        <v>132</v>
      </c>
      <c r="K3674" s="1" t="s">
        <v>134</v>
      </c>
    </row>
    <row r="3675" spans="1:11" x14ac:dyDescent="0.25">
      <c r="A3675" s="1" t="s">
        <v>186</v>
      </c>
      <c r="B3675" s="1">
        <v>1677669.5211</v>
      </c>
      <c r="C3675" s="1" t="s">
        <v>139</v>
      </c>
      <c r="D3675" s="1" t="s">
        <v>131</v>
      </c>
      <c r="E3675" s="1" t="s">
        <v>121</v>
      </c>
      <c r="F3675" s="1" t="s">
        <v>52</v>
      </c>
      <c r="G3675" s="1" t="s">
        <v>122</v>
      </c>
      <c r="H3675" s="1" t="s">
        <v>123</v>
      </c>
      <c r="I3675" s="1" t="s">
        <v>124</v>
      </c>
      <c r="J3675" s="1" t="s">
        <v>132</v>
      </c>
      <c r="K3675" s="1" t="s">
        <v>134</v>
      </c>
    </row>
    <row r="3676" spans="1:11" x14ac:dyDescent="0.25">
      <c r="A3676" s="1" t="s">
        <v>182</v>
      </c>
      <c r="B3676" s="1">
        <v>1681727.1185999999</v>
      </c>
      <c r="C3676" s="1" t="s">
        <v>136</v>
      </c>
      <c r="D3676" s="1" t="s">
        <v>131</v>
      </c>
      <c r="E3676" s="1" t="s">
        <v>121</v>
      </c>
      <c r="F3676" s="1" t="s">
        <v>52</v>
      </c>
      <c r="G3676" s="1" t="s">
        <v>122</v>
      </c>
      <c r="H3676" s="1" t="s">
        <v>123</v>
      </c>
      <c r="I3676" s="1" t="s">
        <v>124</v>
      </c>
      <c r="J3676" s="1" t="s">
        <v>132</v>
      </c>
      <c r="K3676" s="1" t="s">
        <v>135</v>
      </c>
    </row>
    <row r="3677" spans="1:11" x14ac:dyDescent="0.25">
      <c r="A3677" s="1" t="s">
        <v>182</v>
      </c>
      <c r="B3677" s="1">
        <v>1681727.1185999999</v>
      </c>
      <c r="C3677" s="1" t="s">
        <v>165</v>
      </c>
      <c r="D3677" s="1" t="s">
        <v>131</v>
      </c>
      <c r="E3677" s="1" t="s">
        <v>121</v>
      </c>
      <c r="F3677" s="1" t="s">
        <v>52</v>
      </c>
      <c r="G3677" s="1" t="s">
        <v>122</v>
      </c>
      <c r="H3677" s="1" t="s">
        <v>123</v>
      </c>
      <c r="I3677" s="1" t="s">
        <v>124</v>
      </c>
      <c r="J3677" s="1" t="s">
        <v>132</v>
      </c>
      <c r="K3677" s="1" t="s">
        <v>135</v>
      </c>
    </row>
    <row r="3678" spans="1:11" x14ac:dyDescent="0.25">
      <c r="A3678" s="1" t="s">
        <v>186</v>
      </c>
      <c r="B3678" s="1">
        <v>1697014.6584999999</v>
      </c>
      <c r="C3678" s="1" t="s">
        <v>173</v>
      </c>
      <c r="D3678" s="1" t="s">
        <v>138</v>
      </c>
      <c r="E3678" s="1" t="s">
        <v>121</v>
      </c>
      <c r="F3678" s="1" t="s">
        <v>87</v>
      </c>
      <c r="G3678" s="1" t="s">
        <v>122</v>
      </c>
      <c r="H3678" s="1" t="s">
        <v>123</v>
      </c>
      <c r="I3678" s="1" t="s">
        <v>124</v>
      </c>
      <c r="J3678" s="1" t="s">
        <v>132</v>
      </c>
      <c r="K3678" s="1" t="s">
        <v>135</v>
      </c>
    </row>
    <row r="3679" spans="1:11" x14ac:dyDescent="0.25">
      <c r="A3679" s="1" t="s">
        <v>182</v>
      </c>
      <c r="B3679" s="1">
        <v>1698405.2995</v>
      </c>
      <c r="C3679" s="1" t="s">
        <v>161</v>
      </c>
      <c r="D3679" s="1" t="s">
        <v>131</v>
      </c>
      <c r="E3679" s="1" t="s">
        <v>121</v>
      </c>
      <c r="F3679" s="1" t="s">
        <v>52</v>
      </c>
      <c r="G3679" s="1" t="s">
        <v>122</v>
      </c>
      <c r="H3679" s="1" t="s">
        <v>123</v>
      </c>
      <c r="I3679" s="1" t="s">
        <v>124</v>
      </c>
      <c r="J3679" s="1" t="s">
        <v>132</v>
      </c>
      <c r="K3679" s="1" t="s">
        <v>135</v>
      </c>
    </row>
    <row r="3680" spans="1:11" x14ac:dyDescent="0.25">
      <c r="A3680" s="1" t="s">
        <v>185</v>
      </c>
      <c r="B3680" s="1">
        <v>1704500.3744999999</v>
      </c>
      <c r="C3680" s="1" t="s">
        <v>155</v>
      </c>
      <c r="D3680" s="1" t="s">
        <v>138</v>
      </c>
      <c r="E3680" s="1" t="s">
        <v>121</v>
      </c>
      <c r="F3680" s="1" t="s">
        <v>87</v>
      </c>
      <c r="G3680" s="1" t="s">
        <v>122</v>
      </c>
      <c r="H3680" s="1" t="s">
        <v>123</v>
      </c>
      <c r="I3680" s="1" t="s">
        <v>124</v>
      </c>
      <c r="J3680" s="1" t="s">
        <v>132</v>
      </c>
      <c r="K3680" s="1" t="s">
        <v>135</v>
      </c>
    </row>
    <row r="3681" spans="1:11" x14ac:dyDescent="0.25">
      <c r="A3681" s="1" t="s">
        <v>185</v>
      </c>
      <c r="B3681" s="1">
        <v>1704500.3744999999</v>
      </c>
      <c r="C3681" s="1" t="s">
        <v>164</v>
      </c>
      <c r="D3681" s="1" t="s">
        <v>138</v>
      </c>
      <c r="E3681" s="1" t="s">
        <v>121</v>
      </c>
      <c r="F3681" s="1" t="s">
        <v>87</v>
      </c>
      <c r="G3681" s="1" t="s">
        <v>122</v>
      </c>
      <c r="H3681" s="1" t="s">
        <v>123</v>
      </c>
      <c r="I3681" s="1" t="s">
        <v>124</v>
      </c>
      <c r="J3681" s="1" t="s">
        <v>132</v>
      </c>
      <c r="K3681" s="1" t="s">
        <v>135</v>
      </c>
    </row>
    <row r="3682" spans="1:11" x14ac:dyDescent="0.25">
      <c r="A3682" s="1" t="s">
        <v>185</v>
      </c>
      <c r="B3682" s="1">
        <v>1704500.3744999999</v>
      </c>
      <c r="C3682" s="1" t="s">
        <v>130</v>
      </c>
      <c r="D3682" s="1" t="s">
        <v>138</v>
      </c>
      <c r="E3682" s="1" t="s">
        <v>121</v>
      </c>
      <c r="F3682" s="1" t="s">
        <v>87</v>
      </c>
      <c r="G3682" s="1" t="s">
        <v>122</v>
      </c>
      <c r="H3682" s="1" t="s">
        <v>123</v>
      </c>
      <c r="I3682" s="1" t="s">
        <v>124</v>
      </c>
      <c r="J3682" s="1" t="s">
        <v>132</v>
      </c>
      <c r="K3682" s="1" t="s">
        <v>135</v>
      </c>
    </row>
    <row r="3683" spans="1:11" x14ac:dyDescent="0.25">
      <c r="A3683" s="1" t="s">
        <v>185</v>
      </c>
      <c r="B3683" s="1">
        <v>1716716.5029</v>
      </c>
      <c r="C3683" s="1" t="s">
        <v>136</v>
      </c>
      <c r="D3683" s="1" t="s">
        <v>138</v>
      </c>
      <c r="E3683" s="1" t="s">
        <v>121</v>
      </c>
      <c r="F3683" s="1" t="s">
        <v>87</v>
      </c>
      <c r="G3683" s="1" t="s">
        <v>122</v>
      </c>
      <c r="H3683" s="1" t="s">
        <v>123</v>
      </c>
      <c r="I3683" s="1" t="s">
        <v>124</v>
      </c>
      <c r="J3683" s="1" t="s">
        <v>132</v>
      </c>
      <c r="K3683" s="1" t="s">
        <v>135</v>
      </c>
    </row>
    <row r="3684" spans="1:11" x14ac:dyDescent="0.25">
      <c r="A3684" s="1" t="s">
        <v>185</v>
      </c>
      <c r="B3684" s="1">
        <v>1716716.5029</v>
      </c>
      <c r="C3684" s="1" t="s">
        <v>165</v>
      </c>
      <c r="D3684" s="1" t="s">
        <v>138</v>
      </c>
      <c r="E3684" s="1" t="s">
        <v>121</v>
      </c>
      <c r="F3684" s="1" t="s">
        <v>87</v>
      </c>
      <c r="G3684" s="1" t="s">
        <v>122</v>
      </c>
      <c r="H3684" s="1" t="s">
        <v>123</v>
      </c>
      <c r="I3684" s="1" t="s">
        <v>124</v>
      </c>
      <c r="J3684" s="1" t="s">
        <v>132</v>
      </c>
      <c r="K3684" s="1" t="s">
        <v>135</v>
      </c>
    </row>
    <row r="3685" spans="1:11" x14ac:dyDescent="0.25">
      <c r="A3685" s="1" t="s">
        <v>185</v>
      </c>
      <c r="B3685" s="1">
        <v>1733789.0430000001</v>
      </c>
      <c r="C3685" s="1" t="s">
        <v>161</v>
      </c>
      <c r="D3685" s="1" t="s">
        <v>138</v>
      </c>
      <c r="E3685" s="1" t="s">
        <v>121</v>
      </c>
      <c r="F3685" s="1" t="s">
        <v>87</v>
      </c>
      <c r="G3685" s="1" t="s">
        <v>122</v>
      </c>
      <c r="H3685" s="1" t="s">
        <v>123</v>
      </c>
      <c r="I3685" s="1" t="s">
        <v>124</v>
      </c>
      <c r="J3685" s="1" t="s">
        <v>132</v>
      </c>
      <c r="K3685" s="1" t="s">
        <v>135</v>
      </c>
    </row>
    <row r="3686" spans="1:11" x14ac:dyDescent="0.25">
      <c r="A3686" s="1" t="s">
        <v>186</v>
      </c>
      <c r="B3686" s="1">
        <v>1743411.7534</v>
      </c>
      <c r="C3686" s="1" t="s">
        <v>145</v>
      </c>
      <c r="D3686" s="1" t="s">
        <v>162</v>
      </c>
      <c r="E3686" s="1" t="s">
        <v>121</v>
      </c>
      <c r="F3686" s="1" t="s">
        <v>47</v>
      </c>
      <c r="G3686" s="1" t="s">
        <v>122</v>
      </c>
      <c r="H3686" s="1" t="s">
        <v>123</v>
      </c>
      <c r="I3686" s="1" t="s">
        <v>124</v>
      </c>
      <c r="J3686" s="1" t="s">
        <v>132</v>
      </c>
      <c r="K3686" s="1" t="s">
        <v>134</v>
      </c>
    </row>
    <row r="3687" spans="1:11" x14ac:dyDescent="0.25">
      <c r="A3687" s="1" t="s">
        <v>185</v>
      </c>
      <c r="B3687" s="1">
        <v>1767147.3702</v>
      </c>
      <c r="C3687" s="1" t="s">
        <v>139</v>
      </c>
      <c r="D3687" s="1" t="s">
        <v>131</v>
      </c>
      <c r="E3687" s="1" t="s">
        <v>121</v>
      </c>
      <c r="F3687" s="1" t="s">
        <v>52</v>
      </c>
      <c r="G3687" s="1" t="s">
        <v>122</v>
      </c>
      <c r="H3687" s="1" t="s">
        <v>123</v>
      </c>
      <c r="I3687" s="1" t="s">
        <v>124</v>
      </c>
      <c r="J3687" s="1" t="s">
        <v>132</v>
      </c>
      <c r="K3687" s="1" t="s">
        <v>134</v>
      </c>
    </row>
    <row r="3688" spans="1:11" x14ac:dyDescent="0.25">
      <c r="A3688" s="1" t="s">
        <v>186</v>
      </c>
      <c r="B3688" s="1">
        <v>1781178.5677</v>
      </c>
      <c r="C3688" s="1" t="s">
        <v>137</v>
      </c>
      <c r="D3688" s="1" t="s">
        <v>138</v>
      </c>
      <c r="E3688" s="1" t="s">
        <v>121</v>
      </c>
      <c r="F3688" s="1" t="s">
        <v>87</v>
      </c>
      <c r="G3688" s="1" t="s">
        <v>122</v>
      </c>
      <c r="H3688" s="1" t="s">
        <v>123</v>
      </c>
      <c r="I3688" s="1" t="s">
        <v>124</v>
      </c>
      <c r="J3688" s="1" t="s">
        <v>132</v>
      </c>
      <c r="K3688" s="1" t="s">
        <v>135</v>
      </c>
    </row>
    <row r="3689" spans="1:11" x14ac:dyDescent="0.25">
      <c r="A3689" s="1" t="s">
        <v>185</v>
      </c>
      <c r="B3689" s="1">
        <v>1787524.2729</v>
      </c>
      <c r="C3689" s="1" t="s">
        <v>173</v>
      </c>
      <c r="D3689" s="1" t="s">
        <v>138</v>
      </c>
      <c r="E3689" s="1" t="s">
        <v>121</v>
      </c>
      <c r="F3689" s="1" t="s">
        <v>87</v>
      </c>
      <c r="G3689" s="1" t="s">
        <v>122</v>
      </c>
      <c r="H3689" s="1" t="s">
        <v>123</v>
      </c>
      <c r="I3689" s="1" t="s">
        <v>124</v>
      </c>
      <c r="J3689" s="1" t="s">
        <v>132</v>
      </c>
      <c r="K3689" s="1" t="s">
        <v>135</v>
      </c>
    </row>
    <row r="3690" spans="1:11" x14ac:dyDescent="0.25">
      <c r="A3690" s="1" t="s">
        <v>195</v>
      </c>
      <c r="B3690" s="1">
        <v>1793005.4335</v>
      </c>
      <c r="C3690" s="1" t="s">
        <v>140</v>
      </c>
      <c r="D3690" s="1" t="s">
        <v>131</v>
      </c>
      <c r="E3690" s="1" t="s">
        <v>121</v>
      </c>
      <c r="F3690" s="1" t="s">
        <v>52</v>
      </c>
      <c r="G3690" s="1" t="s">
        <v>122</v>
      </c>
      <c r="H3690" s="1" t="s">
        <v>123</v>
      </c>
      <c r="I3690" s="1" t="s">
        <v>124</v>
      </c>
      <c r="J3690" s="1" t="s">
        <v>132</v>
      </c>
      <c r="K3690" s="1" t="s">
        <v>134</v>
      </c>
    </row>
    <row r="3691" spans="1:11" x14ac:dyDescent="0.25">
      <c r="A3691" s="1" t="s">
        <v>195</v>
      </c>
      <c r="B3691" s="1">
        <v>1793005.4335</v>
      </c>
      <c r="C3691" s="1" t="s">
        <v>145</v>
      </c>
      <c r="D3691" s="1" t="s">
        <v>131</v>
      </c>
      <c r="E3691" s="1" t="s">
        <v>121</v>
      </c>
      <c r="F3691" s="1" t="s">
        <v>52</v>
      </c>
      <c r="G3691" s="1" t="s">
        <v>122</v>
      </c>
      <c r="H3691" s="1" t="s">
        <v>123</v>
      </c>
      <c r="I3691" s="1" t="s">
        <v>124</v>
      </c>
      <c r="J3691" s="1" t="s">
        <v>132</v>
      </c>
      <c r="K3691" s="1" t="s">
        <v>134</v>
      </c>
    </row>
    <row r="3692" spans="1:11" x14ac:dyDescent="0.25">
      <c r="A3692" s="1" t="s">
        <v>195</v>
      </c>
      <c r="B3692" s="1">
        <v>1793005.4335</v>
      </c>
      <c r="C3692" s="1" t="s">
        <v>156</v>
      </c>
      <c r="D3692" s="1" t="s">
        <v>131</v>
      </c>
      <c r="E3692" s="1" t="s">
        <v>121</v>
      </c>
      <c r="F3692" s="1" t="s">
        <v>52</v>
      </c>
      <c r="G3692" s="1" t="s">
        <v>122</v>
      </c>
      <c r="H3692" s="1" t="s">
        <v>123</v>
      </c>
      <c r="I3692" s="1" t="s">
        <v>124</v>
      </c>
      <c r="J3692" s="1" t="s">
        <v>132</v>
      </c>
      <c r="K3692" s="1" t="s">
        <v>134</v>
      </c>
    </row>
    <row r="3693" spans="1:11" x14ac:dyDescent="0.25">
      <c r="A3693" s="1" t="s">
        <v>195</v>
      </c>
      <c r="B3693" s="1">
        <v>1794344.1246</v>
      </c>
      <c r="C3693" s="1" t="s">
        <v>144</v>
      </c>
      <c r="D3693" s="1" t="s">
        <v>131</v>
      </c>
      <c r="E3693" s="1" t="s">
        <v>121</v>
      </c>
      <c r="F3693" s="1" t="s">
        <v>52</v>
      </c>
      <c r="G3693" s="1" t="s">
        <v>122</v>
      </c>
      <c r="H3693" s="1" t="s">
        <v>123</v>
      </c>
      <c r="I3693" s="1" t="s">
        <v>124</v>
      </c>
      <c r="J3693" s="1" t="s">
        <v>132</v>
      </c>
      <c r="K3693" s="1" t="s">
        <v>134</v>
      </c>
    </row>
    <row r="3694" spans="1:11" x14ac:dyDescent="0.25">
      <c r="A3694" s="1" t="s">
        <v>195</v>
      </c>
      <c r="B3694" s="1">
        <v>1799947.9476000001</v>
      </c>
      <c r="C3694" s="1" t="s">
        <v>148</v>
      </c>
      <c r="D3694" s="1" t="s">
        <v>142</v>
      </c>
      <c r="E3694" s="1" t="s">
        <v>121</v>
      </c>
      <c r="F3694" s="1" t="s">
        <v>45</v>
      </c>
      <c r="G3694" s="1" t="s">
        <v>122</v>
      </c>
      <c r="H3694" s="1" t="s">
        <v>123</v>
      </c>
      <c r="I3694" s="1" t="s">
        <v>124</v>
      </c>
      <c r="J3694" s="1" t="s">
        <v>132</v>
      </c>
      <c r="K3694" s="1" t="s">
        <v>134</v>
      </c>
    </row>
    <row r="3695" spans="1:11" x14ac:dyDescent="0.25">
      <c r="A3695" s="1" t="s">
        <v>182</v>
      </c>
      <c r="B3695" s="1">
        <v>1810801.736</v>
      </c>
      <c r="C3695" s="1" t="s">
        <v>147</v>
      </c>
      <c r="D3695" s="1" t="s">
        <v>138</v>
      </c>
      <c r="E3695" s="1" t="s">
        <v>121</v>
      </c>
      <c r="F3695" s="1" t="s">
        <v>87</v>
      </c>
      <c r="G3695" s="1" t="s">
        <v>122</v>
      </c>
      <c r="H3695" s="1" t="s">
        <v>123</v>
      </c>
      <c r="I3695" s="1" t="s">
        <v>124</v>
      </c>
      <c r="J3695" s="1" t="s">
        <v>132</v>
      </c>
      <c r="K3695" s="1" t="s">
        <v>135</v>
      </c>
    </row>
    <row r="3696" spans="1:11" x14ac:dyDescent="0.25">
      <c r="A3696" s="1" t="s">
        <v>185</v>
      </c>
      <c r="B3696" s="1">
        <v>1836395.9387999999</v>
      </c>
      <c r="C3696" s="1" t="s">
        <v>145</v>
      </c>
      <c r="D3696" s="1" t="s">
        <v>162</v>
      </c>
      <c r="E3696" s="1" t="s">
        <v>121</v>
      </c>
      <c r="F3696" s="1" t="s">
        <v>47</v>
      </c>
      <c r="G3696" s="1" t="s">
        <v>122</v>
      </c>
      <c r="H3696" s="1" t="s">
        <v>123</v>
      </c>
      <c r="I3696" s="1" t="s">
        <v>124</v>
      </c>
      <c r="J3696" s="1" t="s">
        <v>132</v>
      </c>
      <c r="K3696" s="1" t="s">
        <v>134</v>
      </c>
    </row>
    <row r="3697" spans="1:11" x14ac:dyDescent="0.25">
      <c r="A3697" s="1" t="s">
        <v>192</v>
      </c>
      <c r="B3697" s="1">
        <v>1839975.4047000001</v>
      </c>
      <c r="C3697" s="1" t="s">
        <v>140</v>
      </c>
      <c r="D3697" s="1" t="s">
        <v>131</v>
      </c>
      <c r="E3697" s="1" t="s">
        <v>121</v>
      </c>
      <c r="F3697" s="1" t="s">
        <v>52</v>
      </c>
      <c r="G3697" s="1" t="s">
        <v>122</v>
      </c>
      <c r="H3697" s="1" t="s">
        <v>123</v>
      </c>
      <c r="I3697" s="1" t="s">
        <v>124</v>
      </c>
      <c r="J3697" s="1" t="s">
        <v>132</v>
      </c>
      <c r="K3697" s="1" t="s">
        <v>134</v>
      </c>
    </row>
    <row r="3698" spans="1:11" x14ac:dyDescent="0.25">
      <c r="A3698" s="1" t="s">
        <v>192</v>
      </c>
      <c r="B3698" s="1">
        <v>1839975.4047000001</v>
      </c>
      <c r="C3698" s="1" t="s">
        <v>145</v>
      </c>
      <c r="D3698" s="1" t="s">
        <v>131</v>
      </c>
      <c r="E3698" s="1" t="s">
        <v>121</v>
      </c>
      <c r="F3698" s="1" t="s">
        <v>52</v>
      </c>
      <c r="G3698" s="1" t="s">
        <v>122</v>
      </c>
      <c r="H3698" s="1" t="s">
        <v>123</v>
      </c>
      <c r="I3698" s="1" t="s">
        <v>124</v>
      </c>
      <c r="J3698" s="1" t="s">
        <v>132</v>
      </c>
      <c r="K3698" s="1" t="s">
        <v>134</v>
      </c>
    </row>
    <row r="3699" spans="1:11" x14ac:dyDescent="0.25">
      <c r="A3699" s="1" t="s">
        <v>192</v>
      </c>
      <c r="B3699" s="1">
        <v>1839975.4047000001</v>
      </c>
      <c r="C3699" s="1" t="s">
        <v>156</v>
      </c>
      <c r="D3699" s="1" t="s">
        <v>131</v>
      </c>
      <c r="E3699" s="1" t="s">
        <v>121</v>
      </c>
      <c r="F3699" s="1" t="s">
        <v>52</v>
      </c>
      <c r="G3699" s="1" t="s">
        <v>122</v>
      </c>
      <c r="H3699" s="1" t="s">
        <v>123</v>
      </c>
      <c r="I3699" s="1" t="s">
        <v>124</v>
      </c>
      <c r="J3699" s="1" t="s">
        <v>132</v>
      </c>
      <c r="K3699" s="1" t="s">
        <v>134</v>
      </c>
    </row>
    <row r="3700" spans="1:11" x14ac:dyDescent="0.25">
      <c r="A3700" s="1" t="s">
        <v>192</v>
      </c>
      <c r="B3700" s="1">
        <v>1841349.1643999999</v>
      </c>
      <c r="C3700" s="1" t="s">
        <v>144</v>
      </c>
      <c r="D3700" s="1" t="s">
        <v>131</v>
      </c>
      <c r="E3700" s="1" t="s">
        <v>121</v>
      </c>
      <c r="F3700" s="1" t="s">
        <v>52</v>
      </c>
      <c r="G3700" s="1" t="s">
        <v>122</v>
      </c>
      <c r="H3700" s="1" t="s">
        <v>123</v>
      </c>
      <c r="I3700" s="1" t="s">
        <v>124</v>
      </c>
      <c r="J3700" s="1" t="s">
        <v>132</v>
      </c>
      <c r="K3700" s="1" t="s">
        <v>134</v>
      </c>
    </row>
    <row r="3701" spans="1:11" x14ac:dyDescent="0.25">
      <c r="A3701" s="1" t="s">
        <v>192</v>
      </c>
      <c r="B3701" s="1">
        <v>1847099.7864000001</v>
      </c>
      <c r="C3701" s="1" t="s">
        <v>148</v>
      </c>
      <c r="D3701" s="1" t="s">
        <v>142</v>
      </c>
      <c r="E3701" s="1" t="s">
        <v>121</v>
      </c>
      <c r="F3701" s="1" t="s">
        <v>45</v>
      </c>
      <c r="G3701" s="1" t="s">
        <v>122</v>
      </c>
      <c r="H3701" s="1" t="s">
        <v>123</v>
      </c>
      <c r="I3701" s="1" t="s">
        <v>124</v>
      </c>
      <c r="J3701" s="1" t="s">
        <v>132</v>
      </c>
      <c r="K3701" s="1" t="s">
        <v>134</v>
      </c>
    </row>
    <row r="3702" spans="1:11" x14ac:dyDescent="0.25">
      <c r="A3702" s="1" t="s">
        <v>185</v>
      </c>
      <c r="B3702" s="1">
        <v>1876177.0314</v>
      </c>
      <c r="C3702" s="1" t="s">
        <v>137</v>
      </c>
      <c r="D3702" s="1" t="s">
        <v>138</v>
      </c>
      <c r="E3702" s="1" t="s">
        <v>121</v>
      </c>
      <c r="F3702" s="1" t="s">
        <v>87</v>
      </c>
      <c r="G3702" s="1" t="s">
        <v>122</v>
      </c>
      <c r="H3702" s="1" t="s">
        <v>123</v>
      </c>
      <c r="I3702" s="1" t="s">
        <v>124</v>
      </c>
      <c r="J3702" s="1" t="s">
        <v>132</v>
      </c>
      <c r="K3702" s="1" t="s">
        <v>135</v>
      </c>
    </row>
    <row r="3703" spans="1:11" x14ac:dyDescent="0.25">
      <c r="A3703" s="1" t="s">
        <v>186</v>
      </c>
      <c r="B3703" s="1">
        <v>1955325.5448</v>
      </c>
      <c r="C3703" s="1" t="s">
        <v>140</v>
      </c>
      <c r="D3703" s="1" t="s">
        <v>131</v>
      </c>
      <c r="E3703" s="1" t="s">
        <v>121</v>
      </c>
      <c r="F3703" s="1" t="s">
        <v>52</v>
      </c>
      <c r="G3703" s="1" t="s">
        <v>122</v>
      </c>
      <c r="H3703" s="1" t="s">
        <v>123</v>
      </c>
      <c r="I3703" s="1" t="s">
        <v>124</v>
      </c>
      <c r="J3703" s="1" t="s">
        <v>132</v>
      </c>
      <c r="K3703" s="1" t="s">
        <v>135</v>
      </c>
    </row>
    <row r="3704" spans="1:11" x14ac:dyDescent="0.25">
      <c r="A3704" s="1" t="s">
        <v>186</v>
      </c>
      <c r="B3704" s="1">
        <v>1955325.5448</v>
      </c>
      <c r="C3704" s="1" t="s">
        <v>144</v>
      </c>
      <c r="D3704" s="1" t="s">
        <v>131</v>
      </c>
      <c r="E3704" s="1" t="s">
        <v>121</v>
      </c>
      <c r="F3704" s="1" t="s">
        <v>52</v>
      </c>
      <c r="G3704" s="1" t="s">
        <v>122</v>
      </c>
      <c r="H3704" s="1" t="s">
        <v>123</v>
      </c>
      <c r="I3704" s="1" t="s">
        <v>124</v>
      </c>
      <c r="J3704" s="1" t="s">
        <v>132</v>
      </c>
      <c r="K3704" s="1" t="s">
        <v>135</v>
      </c>
    </row>
    <row r="3705" spans="1:11" x14ac:dyDescent="0.25">
      <c r="A3705" s="1" t="s">
        <v>186</v>
      </c>
      <c r="B3705" s="1">
        <v>1955325.5448</v>
      </c>
      <c r="C3705" s="1" t="s">
        <v>145</v>
      </c>
      <c r="D3705" s="1" t="s">
        <v>131</v>
      </c>
      <c r="E3705" s="1" t="s">
        <v>121</v>
      </c>
      <c r="F3705" s="1" t="s">
        <v>52</v>
      </c>
      <c r="G3705" s="1" t="s">
        <v>122</v>
      </c>
      <c r="H3705" s="1" t="s">
        <v>123</v>
      </c>
      <c r="I3705" s="1" t="s">
        <v>124</v>
      </c>
      <c r="J3705" s="1" t="s">
        <v>132</v>
      </c>
      <c r="K3705" s="1" t="s">
        <v>135</v>
      </c>
    </row>
    <row r="3706" spans="1:11" x14ac:dyDescent="0.25">
      <c r="A3706" s="1" t="s">
        <v>186</v>
      </c>
      <c r="B3706" s="1">
        <v>1955325.5448</v>
      </c>
      <c r="C3706" s="1" t="s">
        <v>156</v>
      </c>
      <c r="D3706" s="1" t="s">
        <v>131</v>
      </c>
      <c r="E3706" s="1" t="s">
        <v>121</v>
      </c>
      <c r="F3706" s="1" t="s">
        <v>52</v>
      </c>
      <c r="G3706" s="1" t="s">
        <v>122</v>
      </c>
      <c r="H3706" s="1" t="s">
        <v>123</v>
      </c>
      <c r="I3706" s="1" t="s">
        <v>124</v>
      </c>
      <c r="J3706" s="1" t="s">
        <v>132</v>
      </c>
      <c r="K3706" s="1" t="s">
        <v>135</v>
      </c>
    </row>
    <row r="3707" spans="1:11" x14ac:dyDescent="0.25">
      <c r="A3707" s="1" t="s">
        <v>195</v>
      </c>
      <c r="B3707" s="1">
        <v>1977454.2298000001</v>
      </c>
      <c r="C3707" s="1" t="s">
        <v>119</v>
      </c>
      <c r="D3707" s="1" t="s">
        <v>131</v>
      </c>
      <c r="E3707" s="1" t="s">
        <v>121</v>
      </c>
      <c r="F3707" s="1" t="s">
        <v>52</v>
      </c>
      <c r="G3707" s="1" t="s">
        <v>122</v>
      </c>
      <c r="H3707" s="1" t="s">
        <v>123</v>
      </c>
      <c r="I3707" s="1" t="s">
        <v>124</v>
      </c>
      <c r="J3707" s="1" t="s">
        <v>132</v>
      </c>
      <c r="K3707" s="1" t="s">
        <v>134</v>
      </c>
    </row>
    <row r="3708" spans="1:11" x14ac:dyDescent="0.25">
      <c r="A3708" s="1" t="s">
        <v>182</v>
      </c>
      <c r="B3708" s="1">
        <v>2004058.3929999999</v>
      </c>
      <c r="C3708" s="1" t="s">
        <v>139</v>
      </c>
      <c r="D3708" s="1" t="s">
        <v>131</v>
      </c>
      <c r="E3708" s="1" t="s">
        <v>121</v>
      </c>
      <c r="F3708" s="1" t="s">
        <v>52</v>
      </c>
      <c r="G3708" s="1" t="s">
        <v>122</v>
      </c>
      <c r="H3708" s="1" t="s">
        <v>123</v>
      </c>
      <c r="I3708" s="1" t="s">
        <v>124</v>
      </c>
      <c r="J3708" s="1" t="s">
        <v>132</v>
      </c>
      <c r="K3708" s="1" t="s">
        <v>135</v>
      </c>
    </row>
    <row r="3709" spans="1:11" x14ac:dyDescent="0.25">
      <c r="A3709" s="1" t="s">
        <v>186</v>
      </c>
      <c r="B3709" s="1">
        <v>2023213.4645</v>
      </c>
      <c r="C3709" s="1" t="s">
        <v>146</v>
      </c>
      <c r="D3709" s="1" t="s">
        <v>162</v>
      </c>
      <c r="E3709" s="1" t="s">
        <v>121</v>
      </c>
      <c r="F3709" s="1" t="s">
        <v>47</v>
      </c>
      <c r="G3709" s="1" t="s">
        <v>122</v>
      </c>
      <c r="H3709" s="1" t="s">
        <v>123</v>
      </c>
      <c r="I3709" s="1" t="s">
        <v>124</v>
      </c>
      <c r="J3709" s="1" t="s">
        <v>132</v>
      </c>
      <c r="K3709" s="1" t="s">
        <v>134</v>
      </c>
    </row>
    <row r="3710" spans="1:11" x14ac:dyDescent="0.25">
      <c r="A3710" s="1" t="s">
        <v>195</v>
      </c>
      <c r="B3710" s="1">
        <v>2027608.4457</v>
      </c>
      <c r="C3710" s="1" t="s">
        <v>157</v>
      </c>
      <c r="D3710" s="1" t="s">
        <v>131</v>
      </c>
      <c r="E3710" s="1" t="s">
        <v>121</v>
      </c>
      <c r="F3710" s="1" t="s">
        <v>52</v>
      </c>
      <c r="G3710" s="1" t="s">
        <v>122</v>
      </c>
      <c r="H3710" s="1" t="s">
        <v>123</v>
      </c>
      <c r="I3710" s="1" t="s">
        <v>124</v>
      </c>
      <c r="J3710" s="1" t="s">
        <v>132</v>
      </c>
      <c r="K3710" s="1" t="s">
        <v>134</v>
      </c>
    </row>
    <row r="3711" spans="1:11" x14ac:dyDescent="0.25">
      <c r="A3711" s="1" t="s">
        <v>192</v>
      </c>
      <c r="B3711" s="1">
        <v>2029256.0629</v>
      </c>
      <c r="C3711" s="1" t="s">
        <v>119</v>
      </c>
      <c r="D3711" s="1" t="s">
        <v>131</v>
      </c>
      <c r="E3711" s="1" t="s">
        <v>121</v>
      </c>
      <c r="F3711" s="1" t="s">
        <v>52</v>
      </c>
      <c r="G3711" s="1" t="s">
        <v>122</v>
      </c>
      <c r="H3711" s="1" t="s">
        <v>123</v>
      </c>
      <c r="I3711" s="1" t="s">
        <v>124</v>
      </c>
      <c r="J3711" s="1" t="s">
        <v>132</v>
      </c>
      <c r="K3711" s="1" t="s">
        <v>134</v>
      </c>
    </row>
    <row r="3712" spans="1:11" x14ac:dyDescent="0.25">
      <c r="A3712" s="1" t="s">
        <v>185</v>
      </c>
      <c r="B3712" s="1">
        <v>2059612.0695</v>
      </c>
      <c r="C3712" s="1" t="s">
        <v>140</v>
      </c>
      <c r="D3712" s="1" t="s">
        <v>131</v>
      </c>
      <c r="E3712" s="1" t="s">
        <v>121</v>
      </c>
      <c r="F3712" s="1" t="s">
        <v>52</v>
      </c>
      <c r="G3712" s="1" t="s">
        <v>122</v>
      </c>
      <c r="H3712" s="1" t="s">
        <v>123</v>
      </c>
      <c r="I3712" s="1" t="s">
        <v>124</v>
      </c>
      <c r="J3712" s="1" t="s">
        <v>132</v>
      </c>
      <c r="K3712" s="1" t="s">
        <v>135</v>
      </c>
    </row>
    <row r="3713" spans="1:11" x14ac:dyDescent="0.25">
      <c r="A3713" s="1" t="s">
        <v>185</v>
      </c>
      <c r="B3713" s="1">
        <v>2059612.0695</v>
      </c>
      <c r="C3713" s="1" t="s">
        <v>144</v>
      </c>
      <c r="D3713" s="1" t="s">
        <v>131</v>
      </c>
      <c r="E3713" s="1" t="s">
        <v>121</v>
      </c>
      <c r="F3713" s="1" t="s">
        <v>52</v>
      </c>
      <c r="G3713" s="1" t="s">
        <v>122</v>
      </c>
      <c r="H3713" s="1" t="s">
        <v>123</v>
      </c>
      <c r="I3713" s="1" t="s">
        <v>124</v>
      </c>
      <c r="J3713" s="1" t="s">
        <v>132</v>
      </c>
      <c r="K3713" s="1" t="s">
        <v>135</v>
      </c>
    </row>
    <row r="3714" spans="1:11" x14ac:dyDescent="0.25">
      <c r="A3714" s="1" t="s">
        <v>185</v>
      </c>
      <c r="B3714" s="1">
        <v>2059612.0695</v>
      </c>
      <c r="C3714" s="1" t="s">
        <v>145</v>
      </c>
      <c r="D3714" s="1" t="s">
        <v>131</v>
      </c>
      <c r="E3714" s="1" t="s">
        <v>121</v>
      </c>
      <c r="F3714" s="1" t="s">
        <v>52</v>
      </c>
      <c r="G3714" s="1" t="s">
        <v>122</v>
      </c>
      <c r="H3714" s="1" t="s">
        <v>123</v>
      </c>
      <c r="I3714" s="1" t="s">
        <v>124</v>
      </c>
      <c r="J3714" s="1" t="s">
        <v>132</v>
      </c>
      <c r="K3714" s="1" t="s">
        <v>135</v>
      </c>
    </row>
    <row r="3715" spans="1:11" x14ac:dyDescent="0.25">
      <c r="A3715" s="1" t="s">
        <v>185</v>
      </c>
      <c r="B3715" s="1">
        <v>2059612.0695</v>
      </c>
      <c r="C3715" s="1" t="s">
        <v>156</v>
      </c>
      <c r="D3715" s="1" t="s">
        <v>131</v>
      </c>
      <c r="E3715" s="1" t="s">
        <v>121</v>
      </c>
      <c r="F3715" s="1" t="s">
        <v>52</v>
      </c>
      <c r="G3715" s="1" t="s">
        <v>122</v>
      </c>
      <c r="H3715" s="1" t="s">
        <v>123</v>
      </c>
      <c r="I3715" s="1" t="s">
        <v>124</v>
      </c>
      <c r="J3715" s="1" t="s">
        <v>132</v>
      </c>
      <c r="K3715" s="1" t="s">
        <v>135</v>
      </c>
    </row>
    <row r="3716" spans="1:11" x14ac:dyDescent="0.25">
      <c r="A3716" s="1" t="s">
        <v>195</v>
      </c>
      <c r="B3716" s="1">
        <v>2074939.9950999999</v>
      </c>
      <c r="C3716" s="1" t="s">
        <v>143</v>
      </c>
      <c r="D3716" s="1" t="s">
        <v>138</v>
      </c>
      <c r="E3716" s="1" t="s">
        <v>121</v>
      </c>
      <c r="F3716" s="1" t="s">
        <v>87</v>
      </c>
      <c r="G3716" s="1" t="s">
        <v>122</v>
      </c>
      <c r="H3716" s="1" t="s">
        <v>123</v>
      </c>
      <c r="I3716" s="1" t="s">
        <v>124</v>
      </c>
      <c r="J3716" s="1" t="s">
        <v>132</v>
      </c>
      <c r="K3716" s="1" t="s">
        <v>135</v>
      </c>
    </row>
    <row r="3717" spans="1:11" x14ac:dyDescent="0.25">
      <c r="A3717" s="1" t="s">
        <v>195</v>
      </c>
      <c r="B3717" s="1">
        <v>2077223.0341</v>
      </c>
      <c r="C3717" s="1" t="s">
        <v>156</v>
      </c>
      <c r="D3717" s="1" t="s">
        <v>138</v>
      </c>
      <c r="E3717" s="1" t="s">
        <v>121</v>
      </c>
      <c r="F3717" s="1" t="s">
        <v>87</v>
      </c>
      <c r="G3717" s="1" t="s">
        <v>122</v>
      </c>
      <c r="H3717" s="1" t="s">
        <v>123</v>
      </c>
      <c r="I3717" s="1" t="s">
        <v>124</v>
      </c>
      <c r="J3717" s="1" t="s">
        <v>132</v>
      </c>
      <c r="K3717" s="1" t="s">
        <v>135</v>
      </c>
    </row>
    <row r="3718" spans="1:11" x14ac:dyDescent="0.25">
      <c r="A3718" s="1" t="s">
        <v>195</v>
      </c>
      <c r="B3718" s="1">
        <v>2077223.0341</v>
      </c>
      <c r="C3718" s="1" t="s">
        <v>144</v>
      </c>
      <c r="D3718" s="1" t="s">
        <v>138</v>
      </c>
      <c r="E3718" s="1" t="s">
        <v>121</v>
      </c>
      <c r="F3718" s="1" t="s">
        <v>87</v>
      </c>
      <c r="G3718" s="1" t="s">
        <v>122</v>
      </c>
      <c r="H3718" s="1" t="s">
        <v>123</v>
      </c>
      <c r="I3718" s="1" t="s">
        <v>124</v>
      </c>
      <c r="J3718" s="1" t="s">
        <v>132</v>
      </c>
      <c r="K3718" s="1" t="s">
        <v>135</v>
      </c>
    </row>
    <row r="3719" spans="1:11" x14ac:dyDescent="0.25">
      <c r="A3719" s="1" t="s">
        <v>195</v>
      </c>
      <c r="B3719" s="1">
        <v>2077223.0341</v>
      </c>
      <c r="C3719" s="1" t="s">
        <v>140</v>
      </c>
      <c r="D3719" s="1" t="s">
        <v>138</v>
      </c>
      <c r="E3719" s="1" t="s">
        <v>121</v>
      </c>
      <c r="F3719" s="1" t="s">
        <v>87</v>
      </c>
      <c r="G3719" s="1" t="s">
        <v>122</v>
      </c>
      <c r="H3719" s="1" t="s">
        <v>123</v>
      </c>
      <c r="I3719" s="1" t="s">
        <v>124</v>
      </c>
      <c r="J3719" s="1" t="s">
        <v>132</v>
      </c>
      <c r="K3719" s="1" t="s">
        <v>135</v>
      </c>
    </row>
    <row r="3720" spans="1:11" x14ac:dyDescent="0.25">
      <c r="A3720" s="1" t="s">
        <v>192</v>
      </c>
      <c r="B3720" s="1">
        <v>2080724.1298</v>
      </c>
      <c r="C3720" s="1" t="s">
        <v>157</v>
      </c>
      <c r="D3720" s="1" t="s">
        <v>131</v>
      </c>
      <c r="E3720" s="1" t="s">
        <v>121</v>
      </c>
      <c r="F3720" s="1" t="s">
        <v>52</v>
      </c>
      <c r="G3720" s="1" t="s">
        <v>122</v>
      </c>
      <c r="H3720" s="1" t="s">
        <v>123</v>
      </c>
      <c r="I3720" s="1" t="s">
        <v>124</v>
      </c>
      <c r="J3720" s="1" t="s">
        <v>132</v>
      </c>
      <c r="K3720" s="1" t="s">
        <v>134</v>
      </c>
    </row>
    <row r="3721" spans="1:11" x14ac:dyDescent="0.25">
      <c r="A3721" s="1" t="s">
        <v>195</v>
      </c>
      <c r="B3721" s="1">
        <v>2080844.7642000001</v>
      </c>
      <c r="C3721" s="1" t="s">
        <v>146</v>
      </c>
      <c r="D3721" s="1" t="s">
        <v>131</v>
      </c>
      <c r="E3721" s="1" t="s">
        <v>121</v>
      </c>
      <c r="F3721" s="1" t="s">
        <v>52</v>
      </c>
      <c r="G3721" s="1" t="s">
        <v>122</v>
      </c>
      <c r="H3721" s="1" t="s">
        <v>123</v>
      </c>
      <c r="I3721" s="1" t="s">
        <v>124</v>
      </c>
      <c r="J3721" s="1" t="s">
        <v>132</v>
      </c>
      <c r="K3721" s="1" t="s">
        <v>134</v>
      </c>
    </row>
    <row r="3722" spans="1:11" x14ac:dyDescent="0.25">
      <c r="A3722" s="1" t="s">
        <v>195</v>
      </c>
      <c r="B3722" s="1">
        <v>2081436.2788</v>
      </c>
      <c r="C3722" s="1" t="s">
        <v>155</v>
      </c>
      <c r="D3722" s="1" t="s">
        <v>131</v>
      </c>
      <c r="E3722" s="1" t="s">
        <v>121</v>
      </c>
      <c r="F3722" s="1" t="s">
        <v>52</v>
      </c>
      <c r="G3722" s="1" t="s">
        <v>122</v>
      </c>
      <c r="H3722" s="1" t="s">
        <v>123</v>
      </c>
      <c r="I3722" s="1" t="s">
        <v>124</v>
      </c>
      <c r="J3722" s="1" t="s">
        <v>132</v>
      </c>
      <c r="K3722" s="1" t="s">
        <v>134</v>
      </c>
    </row>
    <row r="3723" spans="1:11" x14ac:dyDescent="0.25">
      <c r="A3723" s="1" t="s">
        <v>195</v>
      </c>
      <c r="B3723" s="1">
        <v>2081747.6022999999</v>
      </c>
      <c r="C3723" s="1" t="s">
        <v>145</v>
      </c>
      <c r="D3723" s="1" t="s">
        <v>138</v>
      </c>
      <c r="E3723" s="1" t="s">
        <v>121</v>
      </c>
      <c r="F3723" s="1" t="s">
        <v>87</v>
      </c>
      <c r="G3723" s="1" t="s">
        <v>122</v>
      </c>
      <c r="H3723" s="1" t="s">
        <v>123</v>
      </c>
      <c r="I3723" s="1" t="s">
        <v>124</v>
      </c>
      <c r="J3723" s="1" t="s">
        <v>132</v>
      </c>
      <c r="K3723" s="1" t="s">
        <v>135</v>
      </c>
    </row>
    <row r="3724" spans="1:11" x14ac:dyDescent="0.25">
      <c r="A3724" s="1" t="s">
        <v>182</v>
      </c>
      <c r="B3724" s="1">
        <v>2082592.3308999999</v>
      </c>
      <c r="C3724" s="1" t="s">
        <v>145</v>
      </c>
      <c r="D3724" s="1" t="s">
        <v>162</v>
      </c>
      <c r="E3724" s="1" t="s">
        <v>121</v>
      </c>
      <c r="F3724" s="1" t="s">
        <v>47</v>
      </c>
      <c r="G3724" s="1" t="s">
        <v>122</v>
      </c>
      <c r="H3724" s="1" t="s">
        <v>123</v>
      </c>
      <c r="I3724" s="1" t="s">
        <v>124</v>
      </c>
      <c r="J3724" s="1" t="s">
        <v>132</v>
      </c>
      <c r="K3724" s="1" t="s">
        <v>135</v>
      </c>
    </row>
    <row r="3725" spans="1:11" x14ac:dyDescent="0.25">
      <c r="A3725" s="1" t="s">
        <v>186</v>
      </c>
      <c r="B3725" s="1">
        <v>2089593.9709000001</v>
      </c>
      <c r="C3725" s="1" t="s">
        <v>130</v>
      </c>
      <c r="D3725" s="1" t="s">
        <v>162</v>
      </c>
      <c r="E3725" s="1" t="s">
        <v>121</v>
      </c>
      <c r="F3725" s="1" t="s">
        <v>47</v>
      </c>
      <c r="G3725" s="1" t="s">
        <v>122</v>
      </c>
      <c r="H3725" s="1" t="s">
        <v>123</v>
      </c>
      <c r="I3725" s="1" t="s">
        <v>124</v>
      </c>
      <c r="J3725" s="1" t="s">
        <v>132</v>
      </c>
      <c r="K3725" s="1" t="s">
        <v>134</v>
      </c>
    </row>
    <row r="3726" spans="1:11" x14ac:dyDescent="0.25">
      <c r="A3726" s="1" t="s">
        <v>186</v>
      </c>
      <c r="B3726" s="1">
        <v>2089593.9709000001</v>
      </c>
      <c r="C3726" s="1" t="s">
        <v>155</v>
      </c>
      <c r="D3726" s="1" t="s">
        <v>162</v>
      </c>
      <c r="E3726" s="1" t="s">
        <v>121</v>
      </c>
      <c r="F3726" s="1" t="s">
        <v>47</v>
      </c>
      <c r="G3726" s="1" t="s">
        <v>122</v>
      </c>
      <c r="H3726" s="1" t="s">
        <v>123</v>
      </c>
      <c r="I3726" s="1" t="s">
        <v>124</v>
      </c>
      <c r="J3726" s="1" t="s">
        <v>132</v>
      </c>
      <c r="K3726" s="1" t="s">
        <v>134</v>
      </c>
    </row>
    <row r="3727" spans="1:11" x14ac:dyDescent="0.25">
      <c r="A3727" s="1" t="s">
        <v>186</v>
      </c>
      <c r="B3727" s="1">
        <v>2094231.6433000001</v>
      </c>
      <c r="C3727" s="1" t="s">
        <v>165</v>
      </c>
      <c r="D3727" s="1" t="s">
        <v>162</v>
      </c>
      <c r="E3727" s="1" t="s">
        <v>121</v>
      </c>
      <c r="F3727" s="1" t="s">
        <v>47</v>
      </c>
      <c r="G3727" s="1" t="s">
        <v>122</v>
      </c>
      <c r="H3727" s="1" t="s">
        <v>123</v>
      </c>
      <c r="I3727" s="1" t="s">
        <v>124</v>
      </c>
      <c r="J3727" s="1" t="s">
        <v>132</v>
      </c>
      <c r="K3727" s="1" t="s">
        <v>134</v>
      </c>
    </row>
    <row r="3728" spans="1:11" x14ac:dyDescent="0.25">
      <c r="A3728" s="1" t="s">
        <v>195</v>
      </c>
      <c r="B3728" s="1">
        <v>2103986.4777000002</v>
      </c>
      <c r="C3728" s="1" t="s">
        <v>147</v>
      </c>
      <c r="D3728" s="1" t="s">
        <v>142</v>
      </c>
      <c r="E3728" s="1" t="s">
        <v>121</v>
      </c>
      <c r="F3728" s="1" t="s">
        <v>45</v>
      </c>
      <c r="G3728" s="1" t="s">
        <v>122</v>
      </c>
      <c r="H3728" s="1" t="s">
        <v>123</v>
      </c>
      <c r="I3728" s="1" t="s">
        <v>124</v>
      </c>
      <c r="J3728" s="1" t="s">
        <v>132</v>
      </c>
      <c r="K3728" s="1" t="s">
        <v>134</v>
      </c>
    </row>
    <row r="3729" spans="1:11" x14ac:dyDescent="0.25">
      <c r="A3729" s="1" t="s">
        <v>192</v>
      </c>
      <c r="B3729" s="1">
        <v>2129295.5871000001</v>
      </c>
      <c r="C3729" s="1" t="s">
        <v>143</v>
      </c>
      <c r="D3729" s="1" t="s">
        <v>138</v>
      </c>
      <c r="E3729" s="1" t="s">
        <v>121</v>
      </c>
      <c r="F3729" s="1" t="s">
        <v>87</v>
      </c>
      <c r="G3729" s="1" t="s">
        <v>122</v>
      </c>
      <c r="H3729" s="1" t="s">
        <v>123</v>
      </c>
      <c r="I3729" s="1" t="s">
        <v>124</v>
      </c>
      <c r="J3729" s="1" t="s">
        <v>132</v>
      </c>
      <c r="K3729" s="1" t="s">
        <v>135</v>
      </c>
    </row>
    <row r="3730" spans="1:11" x14ac:dyDescent="0.25">
      <c r="A3730" s="1" t="s">
        <v>185</v>
      </c>
      <c r="B3730" s="1">
        <v>2131120.7648999998</v>
      </c>
      <c r="C3730" s="1" t="s">
        <v>146</v>
      </c>
      <c r="D3730" s="1" t="s">
        <v>162</v>
      </c>
      <c r="E3730" s="1" t="s">
        <v>121</v>
      </c>
      <c r="F3730" s="1" t="s">
        <v>47</v>
      </c>
      <c r="G3730" s="1" t="s">
        <v>122</v>
      </c>
      <c r="H3730" s="1" t="s">
        <v>123</v>
      </c>
      <c r="I3730" s="1" t="s">
        <v>124</v>
      </c>
      <c r="J3730" s="1" t="s">
        <v>132</v>
      </c>
      <c r="K3730" s="1" t="s">
        <v>134</v>
      </c>
    </row>
    <row r="3731" spans="1:11" x14ac:dyDescent="0.25">
      <c r="A3731" s="1" t="s">
        <v>192</v>
      </c>
      <c r="B3731" s="1">
        <v>2131638.4331</v>
      </c>
      <c r="C3731" s="1" t="s">
        <v>156</v>
      </c>
      <c r="D3731" s="1" t="s">
        <v>138</v>
      </c>
      <c r="E3731" s="1" t="s">
        <v>121</v>
      </c>
      <c r="F3731" s="1" t="s">
        <v>87</v>
      </c>
      <c r="G3731" s="1" t="s">
        <v>122</v>
      </c>
      <c r="H3731" s="1" t="s">
        <v>123</v>
      </c>
      <c r="I3731" s="1" t="s">
        <v>124</v>
      </c>
      <c r="J3731" s="1" t="s">
        <v>132</v>
      </c>
      <c r="K3731" s="1" t="s">
        <v>135</v>
      </c>
    </row>
    <row r="3732" spans="1:11" x14ac:dyDescent="0.25">
      <c r="A3732" s="1" t="s">
        <v>192</v>
      </c>
      <c r="B3732" s="1">
        <v>2131638.4331</v>
      </c>
      <c r="C3732" s="1" t="s">
        <v>144</v>
      </c>
      <c r="D3732" s="1" t="s">
        <v>138</v>
      </c>
      <c r="E3732" s="1" t="s">
        <v>121</v>
      </c>
      <c r="F3732" s="1" t="s">
        <v>87</v>
      </c>
      <c r="G3732" s="1" t="s">
        <v>122</v>
      </c>
      <c r="H3732" s="1" t="s">
        <v>123</v>
      </c>
      <c r="I3732" s="1" t="s">
        <v>124</v>
      </c>
      <c r="J3732" s="1" t="s">
        <v>132</v>
      </c>
      <c r="K3732" s="1" t="s">
        <v>135</v>
      </c>
    </row>
    <row r="3733" spans="1:11" x14ac:dyDescent="0.25">
      <c r="A3733" s="1" t="s">
        <v>192</v>
      </c>
      <c r="B3733" s="1">
        <v>2131638.4331</v>
      </c>
      <c r="C3733" s="1" t="s">
        <v>140</v>
      </c>
      <c r="D3733" s="1" t="s">
        <v>138</v>
      </c>
      <c r="E3733" s="1" t="s">
        <v>121</v>
      </c>
      <c r="F3733" s="1" t="s">
        <v>87</v>
      </c>
      <c r="G3733" s="1" t="s">
        <v>122</v>
      </c>
      <c r="H3733" s="1" t="s">
        <v>123</v>
      </c>
      <c r="I3733" s="1" t="s">
        <v>124</v>
      </c>
      <c r="J3733" s="1" t="s">
        <v>132</v>
      </c>
      <c r="K3733" s="1" t="s">
        <v>135</v>
      </c>
    </row>
    <row r="3734" spans="1:11" x14ac:dyDescent="0.25">
      <c r="A3734" s="1" t="s">
        <v>192</v>
      </c>
      <c r="B3734" s="1">
        <v>2135355.0388000002</v>
      </c>
      <c r="C3734" s="1" t="s">
        <v>146</v>
      </c>
      <c r="D3734" s="1" t="s">
        <v>131</v>
      </c>
      <c r="E3734" s="1" t="s">
        <v>121</v>
      </c>
      <c r="F3734" s="1" t="s">
        <v>52</v>
      </c>
      <c r="G3734" s="1" t="s">
        <v>122</v>
      </c>
      <c r="H3734" s="1" t="s">
        <v>123</v>
      </c>
      <c r="I3734" s="1" t="s">
        <v>124</v>
      </c>
      <c r="J3734" s="1" t="s">
        <v>132</v>
      </c>
      <c r="K3734" s="1" t="s">
        <v>134</v>
      </c>
    </row>
    <row r="3735" spans="1:11" x14ac:dyDescent="0.25">
      <c r="A3735" s="1" t="s">
        <v>192</v>
      </c>
      <c r="B3735" s="1">
        <v>2135962.0488999998</v>
      </c>
      <c r="C3735" s="1" t="s">
        <v>155</v>
      </c>
      <c r="D3735" s="1" t="s">
        <v>131</v>
      </c>
      <c r="E3735" s="1" t="s">
        <v>121</v>
      </c>
      <c r="F3735" s="1" t="s">
        <v>52</v>
      </c>
      <c r="G3735" s="1" t="s">
        <v>122</v>
      </c>
      <c r="H3735" s="1" t="s">
        <v>123</v>
      </c>
      <c r="I3735" s="1" t="s">
        <v>124</v>
      </c>
      <c r="J3735" s="1" t="s">
        <v>132</v>
      </c>
      <c r="K3735" s="1" t="s">
        <v>134</v>
      </c>
    </row>
    <row r="3736" spans="1:11" x14ac:dyDescent="0.25">
      <c r="A3736" s="1" t="s">
        <v>192</v>
      </c>
      <c r="B3736" s="1">
        <v>2136281.5279000001</v>
      </c>
      <c r="C3736" s="1" t="s">
        <v>145</v>
      </c>
      <c r="D3736" s="1" t="s">
        <v>138</v>
      </c>
      <c r="E3736" s="1" t="s">
        <v>121</v>
      </c>
      <c r="F3736" s="1" t="s">
        <v>87</v>
      </c>
      <c r="G3736" s="1" t="s">
        <v>122</v>
      </c>
      <c r="H3736" s="1" t="s">
        <v>123</v>
      </c>
      <c r="I3736" s="1" t="s">
        <v>124</v>
      </c>
      <c r="J3736" s="1" t="s">
        <v>132</v>
      </c>
      <c r="K3736" s="1" t="s">
        <v>135</v>
      </c>
    </row>
    <row r="3737" spans="1:11" x14ac:dyDescent="0.25">
      <c r="A3737" s="1" t="s">
        <v>195</v>
      </c>
      <c r="B3737" s="1">
        <v>2138117.9106999999</v>
      </c>
      <c r="C3737" s="1" t="s">
        <v>130</v>
      </c>
      <c r="D3737" s="1" t="s">
        <v>131</v>
      </c>
      <c r="E3737" s="1" t="s">
        <v>121</v>
      </c>
      <c r="F3737" s="1" t="s">
        <v>52</v>
      </c>
      <c r="G3737" s="1" t="s">
        <v>122</v>
      </c>
      <c r="H3737" s="1" t="s">
        <v>123</v>
      </c>
      <c r="I3737" s="1" t="s">
        <v>124</v>
      </c>
      <c r="J3737" s="1" t="s">
        <v>132</v>
      </c>
      <c r="K3737" s="1" t="s">
        <v>134</v>
      </c>
    </row>
    <row r="3738" spans="1:11" x14ac:dyDescent="0.25">
      <c r="A3738" s="1" t="s">
        <v>195</v>
      </c>
      <c r="B3738" s="1">
        <v>2139415.0920000002</v>
      </c>
      <c r="C3738" s="1" t="s">
        <v>164</v>
      </c>
      <c r="D3738" s="1" t="s">
        <v>131</v>
      </c>
      <c r="E3738" s="1" t="s">
        <v>121</v>
      </c>
      <c r="F3738" s="1" t="s">
        <v>52</v>
      </c>
      <c r="G3738" s="1" t="s">
        <v>122</v>
      </c>
      <c r="H3738" s="1" t="s">
        <v>123</v>
      </c>
      <c r="I3738" s="1" t="s">
        <v>124</v>
      </c>
      <c r="J3738" s="1" t="s">
        <v>132</v>
      </c>
      <c r="K3738" s="1" t="s">
        <v>134</v>
      </c>
    </row>
    <row r="3739" spans="1:11" x14ac:dyDescent="0.25">
      <c r="A3739" s="1" t="s">
        <v>195</v>
      </c>
      <c r="B3739" s="1">
        <v>2151608.5956999999</v>
      </c>
      <c r="C3739" s="1" t="s">
        <v>136</v>
      </c>
      <c r="D3739" s="1" t="s">
        <v>131</v>
      </c>
      <c r="E3739" s="1" t="s">
        <v>121</v>
      </c>
      <c r="F3739" s="1" t="s">
        <v>52</v>
      </c>
      <c r="G3739" s="1" t="s">
        <v>122</v>
      </c>
      <c r="H3739" s="1" t="s">
        <v>123</v>
      </c>
      <c r="I3739" s="1" t="s">
        <v>124</v>
      </c>
      <c r="J3739" s="1" t="s">
        <v>132</v>
      </c>
      <c r="K3739" s="1" t="s">
        <v>134</v>
      </c>
    </row>
    <row r="3740" spans="1:11" x14ac:dyDescent="0.25">
      <c r="A3740" s="1" t="s">
        <v>195</v>
      </c>
      <c r="B3740" s="1">
        <v>2151608.5956999999</v>
      </c>
      <c r="C3740" s="1" t="s">
        <v>165</v>
      </c>
      <c r="D3740" s="1" t="s">
        <v>131</v>
      </c>
      <c r="E3740" s="1" t="s">
        <v>121</v>
      </c>
      <c r="F3740" s="1" t="s">
        <v>52</v>
      </c>
      <c r="G3740" s="1" t="s">
        <v>122</v>
      </c>
      <c r="H3740" s="1" t="s">
        <v>123</v>
      </c>
      <c r="I3740" s="1" t="s">
        <v>124</v>
      </c>
      <c r="J3740" s="1" t="s">
        <v>132</v>
      </c>
      <c r="K3740" s="1" t="s">
        <v>134</v>
      </c>
    </row>
    <row r="3741" spans="1:11" x14ac:dyDescent="0.25">
      <c r="A3741" s="1" t="s">
        <v>186</v>
      </c>
      <c r="B3741" s="1">
        <v>2156476.9484000001</v>
      </c>
      <c r="C3741" s="1" t="s">
        <v>119</v>
      </c>
      <c r="D3741" s="1" t="s">
        <v>131</v>
      </c>
      <c r="E3741" s="1" t="s">
        <v>121</v>
      </c>
      <c r="F3741" s="1" t="s">
        <v>52</v>
      </c>
      <c r="G3741" s="1" t="s">
        <v>122</v>
      </c>
      <c r="H3741" s="1" t="s">
        <v>123</v>
      </c>
      <c r="I3741" s="1" t="s">
        <v>124</v>
      </c>
      <c r="J3741" s="1" t="s">
        <v>132</v>
      </c>
      <c r="K3741" s="1" t="s">
        <v>135</v>
      </c>
    </row>
    <row r="3742" spans="1:11" x14ac:dyDescent="0.25">
      <c r="A3742" s="1" t="s">
        <v>192</v>
      </c>
      <c r="B3742" s="1">
        <v>2159102.9778</v>
      </c>
      <c r="C3742" s="1" t="s">
        <v>147</v>
      </c>
      <c r="D3742" s="1" t="s">
        <v>142</v>
      </c>
      <c r="E3742" s="1" t="s">
        <v>121</v>
      </c>
      <c r="F3742" s="1" t="s">
        <v>45</v>
      </c>
      <c r="G3742" s="1" t="s">
        <v>122</v>
      </c>
      <c r="H3742" s="1" t="s">
        <v>123</v>
      </c>
      <c r="I3742" s="1" t="s">
        <v>124</v>
      </c>
      <c r="J3742" s="1" t="s">
        <v>132</v>
      </c>
      <c r="K3742" s="1" t="s">
        <v>134</v>
      </c>
    </row>
    <row r="3743" spans="1:11" x14ac:dyDescent="0.25">
      <c r="A3743" s="1" t="s">
        <v>195</v>
      </c>
      <c r="B3743" s="1">
        <v>2172944.6329000001</v>
      </c>
      <c r="C3743" s="1" t="s">
        <v>161</v>
      </c>
      <c r="D3743" s="1" t="s">
        <v>131</v>
      </c>
      <c r="E3743" s="1" t="s">
        <v>121</v>
      </c>
      <c r="F3743" s="1" t="s">
        <v>52</v>
      </c>
      <c r="G3743" s="1" t="s">
        <v>122</v>
      </c>
      <c r="H3743" s="1" t="s">
        <v>123</v>
      </c>
      <c r="I3743" s="1" t="s">
        <v>124</v>
      </c>
      <c r="J3743" s="1" t="s">
        <v>132</v>
      </c>
      <c r="K3743" s="1" t="s">
        <v>134</v>
      </c>
    </row>
    <row r="3744" spans="1:11" x14ac:dyDescent="0.25">
      <c r="A3744" s="1" t="s">
        <v>186</v>
      </c>
      <c r="B3744" s="1">
        <v>2180969.0194000001</v>
      </c>
      <c r="C3744" s="1" t="s">
        <v>147</v>
      </c>
      <c r="D3744" s="1" t="s">
        <v>131</v>
      </c>
      <c r="E3744" s="1" t="s">
        <v>121</v>
      </c>
      <c r="F3744" s="1" t="s">
        <v>52</v>
      </c>
      <c r="G3744" s="1" t="s">
        <v>122</v>
      </c>
      <c r="H3744" s="1" t="s">
        <v>123</v>
      </c>
      <c r="I3744" s="1" t="s">
        <v>124</v>
      </c>
      <c r="J3744" s="1" t="s">
        <v>132</v>
      </c>
      <c r="K3744" s="1" t="s">
        <v>134</v>
      </c>
    </row>
    <row r="3745" spans="1:11" x14ac:dyDescent="0.25">
      <c r="A3745" s="1" t="s">
        <v>192</v>
      </c>
      <c r="B3745" s="1">
        <v>2194128.5255</v>
      </c>
      <c r="C3745" s="1" t="s">
        <v>130</v>
      </c>
      <c r="D3745" s="1" t="s">
        <v>131</v>
      </c>
      <c r="E3745" s="1" t="s">
        <v>121</v>
      </c>
      <c r="F3745" s="1" t="s">
        <v>52</v>
      </c>
      <c r="G3745" s="1" t="s">
        <v>122</v>
      </c>
      <c r="H3745" s="1" t="s">
        <v>123</v>
      </c>
      <c r="I3745" s="1" t="s">
        <v>124</v>
      </c>
      <c r="J3745" s="1" t="s">
        <v>132</v>
      </c>
      <c r="K3745" s="1" t="s">
        <v>134</v>
      </c>
    </row>
    <row r="3746" spans="1:11" x14ac:dyDescent="0.25">
      <c r="A3746" s="1" t="s">
        <v>192</v>
      </c>
      <c r="B3746" s="1">
        <v>2195459.6880000001</v>
      </c>
      <c r="C3746" s="1" t="s">
        <v>164</v>
      </c>
      <c r="D3746" s="1" t="s">
        <v>131</v>
      </c>
      <c r="E3746" s="1" t="s">
        <v>121</v>
      </c>
      <c r="F3746" s="1" t="s">
        <v>52</v>
      </c>
      <c r="G3746" s="1" t="s">
        <v>122</v>
      </c>
      <c r="H3746" s="1" t="s">
        <v>123</v>
      </c>
      <c r="I3746" s="1" t="s">
        <v>124</v>
      </c>
      <c r="J3746" s="1" t="s">
        <v>132</v>
      </c>
      <c r="K3746" s="1" t="s">
        <v>134</v>
      </c>
    </row>
    <row r="3747" spans="1:11" x14ac:dyDescent="0.25">
      <c r="A3747" s="1" t="s">
        <v>185</v>
      </c>
      <c r="B3747" s="1">
        <v>2201041.6497</v>
      </c>
      <c r="C3747" s="1" t="s">
        <v>130</v>
      </c>
      <c r="D3747" s="1" t="s">
        <v>162</v>
      </c>
      <c r="E3747" s="1" t="s">
        <v>121</v>
      </c>
      <c r="F3747" s="1" t="s">
        <v>47</v>
      </c>
      <c r="G3747" s="1" t="s">
        <v>122</v>
      </c>
      <c r="H3747" s="1" t="s">
        <v>123</v>
      </c>
      <c r="I3747" s="1" t="s">
        <v>124</v>
      </c>
      <c r="J3747" s="1" t="s">
        <v>132</v>
      </c>
      <c r="K3747" s="1" t="s">
        <v>134</v>
      </c>
    </row>
    <row r="3748" spans="1:11" x14ac:dyDescent="0.25">
      <c r="A3748" s="1" t="s">
        <v>185</v>
      </c>
      <c r="B3748" s="1">
        <v>2201041.6497</v>
      </c>
      <c r="C3748" s="1" t="s">
        <v>155</v>
      </c>
      <c r="D3748" s="1" t="s">
        <v>162</v>
      </c>
      <c r="E3748" s="1" t="s">
        <v>121</v>
      </c>
      <c r="F3748" s="1" t="s">
        <v>47</v>
      </c>
      <c r="G3748" s="1" t="s">
        <v>122</v>
      </c>
      <c r="H3748" s="1" t="s">
        <v>123</v>
      </c>
      <c r="I3748" s="1" t="s">
        <v>124</v>
      </c>
      <c r="J3748" s="1" t="s">
        <v>132</v>
      </c>
      <c r="K3748" s="1" t="s">
        <v>134</v>
      </c>
    </row>
    <row r="3749" spans="1:11" x14ac:dyDescent="0.25">
      <c r="A3749" s="1" t="s">
        <v>185</v>
      </c>
      <c r="B3749" s="1">
        <v>2205926.6705999998</v>
      </c>
      <c r="C3749" s="1" t="s">
        <v>165</v>
      </c>
      <c r="D3749" s="1" t="s">
        <v>162</v>
      </c>
      <c r="E3749" s="1" t="s">
        <v>121</v>
      </c>
      <c r="F3749" s="1" t="s">
        <v>47</v>
      </c>
      <c r="G3749" s="1" t="s">
        <v>122</v>
      </c>
      <c r="H3749" s="1" t="s">
        <v>123</v>
      </c>
      <c r="I3749" s="1" t="s">
        <v>124</v>
      </c>
      <c r="J3749" s="1" t="s">
        <v>132</v>
      </c>
      <c r="K3749" s="1" t="s">
        <v>134</v>
      </c>
    </row>
    <row r="3750" spans="1:11" x14ac:dyDescent="0.25">
      <c r="A3750" s="1" t="s">
        <v>192</v>
      </c>
      <c r="B3750" s="1">
        <v>2207972.6154999998</v>
      </c>
      <c r="C3750" s="1" t="s">
        <v>136</v>
      </c>
      <c r="D3750" s="1" t="s">
        <v>131</v>
      </c>
      <c r="E3750" s="1" t="s">
        <v>121</v>
      </c>
      <c r="F3750" s="1" t="s">
        <v>52</v>
      </c>
      <c r="G3750" s="1" t="s">
        <v>122</v>
      </c>
      <c r="H3750" s="1" t="s">
        <v>123</v>
      </c>
      <c r="I3750" s="1" t="s">
        <v>124</v>
      </c>
      <c r="J3750" s="1" t="s">
        <v>132</v>
      </c>
      <c r="K3750" s="1" t="s">
        <v>134</v>
      </c>
    </row>
    <row r="3751" spans="1:11" x14ac:dyDescent="0.25">
      <c r="A3751" s="1" t="s">
        <v>192</v>
      </c>
      <c r="B3751" s="1">
        <v>2207972.6154999998</v>
      </c>
      <c r="C3751" s="1" t="s">
        <v>165</v>
      </c>
      <c r="D3751" s="1" t="s">
        <v>131</v>
      </c>
      <c r="E3751" s="1" t="s">
        <v>121</v>
      </c>
      <c r="F3751" s="1" t="s">
        <v>52</v>
      </c>
      <c r="G3751" s="1" t="s">
        <v>122</v>
      </c>
      <c r="H3751" s="1" t="s">
        <v>123</v>
      </c>
      <c r="I3751" s="1" t="s">
        <v>124</v>
      </c>
      <c r="J3751" s="1" t="s">
        <v>132</v>
      </c>
      <c r="K3751" s="1" t="s">
        <v>134</v>
      </c>
    </row>
    <row r="3752" spans="1:11" x14ac:dyDescent="0.25">
      <c r="A3752" s="1" t="s">
        <v>186</v>
      </c>
      <c r="B3752" s="1">
        <v>2211164.8165000002</v>
      </c>
      <c r="C3752" s="1" t="s">
        <v>157</v>
      </c>
      <c r="D3752" s="1" t="s">
        <v>131</v>
      </c>
      <c r="E3752" s="1" t="s">
        <v>121</v>
      </c>
      <c r="F3752" s="1" t="s">
        <v>52</v>
      </c>
      <c r="G3752" s="1" t="s">
        <v>122</v>
      </c>
      <c r="H3752" s="1" t="s">
        <v>123</v>
      </c>
      <c r="I3752" s="1" t="s">
        <v>124</v>
      </c>
      <c r="J3752" s="1" t="s">
        <v>132</v>
      </c>
      <c r="K3752" s="1" t="s">
        <v>135</v>
      </c>
    </row>
    <row r="3753" spans="1:11" x14ac:dyDescent="0.25">
      <c r="A3753" s="1" t="s">
        <v>192</v>
      </c>
      <c r="B3753" s="1">
        <v>2229867.5762999998</v>
      </c>
      <c r="C3753" s="1" t="s">
        <v>161</v>
      </c>
      <c r="D3753" s="1" t="s">
        <v>131</v>
      </c>
      <c r="E3753" s="1" t="s">
        <v>121</v>
      </c>
      <c r="F3753" s="1" t="s">
        <v>52</v>
      </c>
      <c r="G3753" s="1" t="s">
        <v>122</v>
      </c>
      <c r="H3753" s="1" t="s">
        <v>123</v>
      </c>
      <c r="I3753" s="1" t="s">
        <v>124</v>
      </c>
      <c r="J3753" s="1" t="s">
        <v>132</v>
      </c>
      <c r="K3753" s="1" t="s">
        <v>134</v>
      </c>
    </row>
    <row r="3754" spans="1:11" x14ac:dyDescent="0.25">
      <c r="A3754" s="1" t="s">
        <v>186</v>
      </c>
      <c r="B3754" s="1">
        <v>2268127.3848000001</v>
      </c>
      <c r="C3754" s="1" t="s">
        <v>155</v>
      </c>
      <c r="D3754" s="1" t="s">
        <v>131</v>
      </c>
      <c r="E3754" s="1" t="s">
        <v>121</v>
      </c>
      <c r="F3754" s="1" t="s">
        <v>52</v>
      </c>
      <c r="G3754" s="1" t="s">
        <v>122</v>
      </c>
      <c r="H3754" s="1" t="s">
        <v>123</v>
      </c>
      <c r="I3754" s="1" t="s">
        <v>124</v>
      </c>
      <c r="J3754" s="1" t="s">
        <v>132</v>
      </c>
      <c r="K3754" s="1" t="s">
        <v>135</v>
      </c>
    </row>
    <row r="3755" spans="1:11" x14ac:dyDescent="0.25">
      <c r="A3755" s="1" t="s">
        <v>186</v>
      </c>
      <c r="B3755" s="1">
        <v>2269227.3890999998</v>
      </c>
      <c r="C3755" s="1" t="s">
        <v>146</v>
      </c>
      <c r="D3755" s="1" t="s">
        <v>131</v>
      </c>
      <c r="E3755" s="1" t="s">
        <v>121</v>
      </c>
      <c r="F3755" s="1" t="s">
        <v>52</v>
      </c>
      <c r="G3755" s="1" t="s">
        <v>122</v>
      </c>
      <c r="H3755" s="1" t="s">
        <v>123</v>
      </c>
      <c r="I3755" s="1" t="s">
        <v>124</v>
      </c>
      <c r="J3755" s="1" t="s">
        <v>132</v>
      </c>
      <c r="K3755" s="1" t="s">
        <v>135</v>
      </c>
    </row>
    <row r="3756" spans="1:11" x14ac:dyDescent="0.25">
      <c r="A3756" s="1" t="s">
        <v>185</v>
      </c>
      <c r="B3756" s="1">
        <v>2271491.8047000002</v>
      </c>
      <c r="C3756" s="1" t="s">
        <v>119</v>
      </c>
      <c r="D3756" s="1" t="s">
        <v>131</v>
      </c>
      <c r="E3756" s="1" t="s">
        <v>121</v>
      </c>
      <c r="F3756" s="1" t="s">
        <v>52</v>
      </c>
      <c r="G3756" s="1" t="s">
        <v>122</v>
      </c>
      <c r="H3756" s="1" t="s">
        <v>123</v>
      </c>
      <c r="I3756" s="1" t="s">
        <v>124</v>
      </c>
      <c r="J3756" s="1" t="s">
        <v>132</v>
      </c>
      <c r="K3756" s="1" t="s">
        <v>135</v>
      </c>
    </row>
    <row r="3757" spans="1:11" x14ac:dyDescent="0.25">
      <c r="A3757" s="1" t="s">
        <v>195</v>
      </c>
      <c r="B3757" s="1">
        <v>2294454.1949999998</v>
      </c>
      <c r="C3757" s="1" t="s">
        <v>171</v>
      </c>
      <c r="D3757" s="1" t="s">
        <v>138</v>
      </c>
      <c r="E3757" s="1" t="s">
        <v>121</v>
      </c>
      <c r="F3757" s="1" t="s">
        <v>87</v>
      </c>
      <c r="G3757" s="1" t="s">
        <v>122</v>
      </c>
      <c r="H3757" s="1" t="s">
        <v>123</v>
      </c>
      <c r="I3757" s="1" t="s">
        <v>124</v>
      </c>
      <c r="J3757" s="1" t="s">
        <v>132</v>
      </c>
      <c r="K3757" s="1" t="s">
        <v>135</v>
      </c>
    </row>
    <row r="3758" spans="1:11" x14ac:dyDescent="0.25">
      <c r="A3758" s="1" t="s">
        <v>195</v>
      </c>
      <c r="B3758" s="1">
        <v>2294454.1949999998</v>
      </c>
      <c r="C3758" s="1" t="s">
        <v>158</v>
      </c>
      <c r="D3758" s="1" t="s">
        <v>138</v>
      </c>
      <c r="E3758" s="1" t="s">
        <v>121</v>
      </c>
      <c r="F3758" s="1" t="s">
        <v>87</v>
      </c>
      <c r="G3758" s="1" t="s">
        <v>122</v>
      </c>
      <c r="H3758" s="1" t="s">
        <v>123</v>
      </c>
      <c r="I3758" s="1" t="s">
        <v>124</v>
      </c>
      <c r="J3758" s="1" t="s">
        <v>132</v>
      </c>
      <c r="K3758" s="1" t="s">
        <v>135</v>
      </c>
    </row>
    <row r="3759" spans="1:11" x14ac:dyDescent="0.25">
      <c r="A3759" s="1" t="s">
        <v>185</v>
      </c>
      <c r="B3759" s="1">
        <v>2297290.1507999999</v>
      </c>
      <c r="C3759" s="1" t="s">
        <v>147</v>
      </c>
      <c r="D3759" s="1" t="s">
        <v>131</v>
      </c>
      <c r="E3759" s="1" t="s">
        <v>121</v>
      </c>
      <c r="F3759" s="1" t="s">
        <v>52</v>
      </c>
      <c r="G3759" s="1" t="s">
        <v>122</v>
      </c>
      <c r="H3759" s="1" t="s">
        <v>123</v>
      </c>
      <c r="I3759" s="1" t="s">
        <v>124</v>
      </c>
      <c r="J3759" s="1" t="s">
        <v>132</v>
      </c>
      <c r="K3759" s="1" t="s">
        <v>134</v>
      </c>
    </row>
    <row r="3760" spans="1:11" x14ac:dyDescent="0.25">
      <c r="A3760" s="1" t="s">
        <v>195</v>
      </c>
      <c r="B3760" s="1">
        <v>2316744.9575999998</v>
      </c>
      <c r="C3760" s="1" t="s">
        <v>147</v>
      </c>
      <c r="D3760" s="1" t="s">
        <v>138</v>
      </c>
      <c r="E3760" s="1" t="s">
        <v>121</v>
      </c>
      <c r="F3760" s="1" t="s">
        <v>87</v>
      </c>
      <c r="G3760" s="1" t="s">
        <v>122</v>
      </c>
      <c r="H3760" s="1" t="s">
        <v>123</v>
      </c>
      <c r="I3760" s="1" t="s">
        <v>124</v>
      </c>
      <c r="J3760" s="1" t="s">
        <v>132</v>
      </c>
      <c r="K3760" s="1" t="s">
        <v>134</v>
      </c>
    </row>
    <row r="3761" spans="1:11" x14ac:dyDescent="0.25">
      <c r="A3761" s="1" t="s">
        <v>185</v>
      </c>
      <c r="B3761" s="1">
        <v>2329096.4289000002</v>
      </c>
      <c r="C3761" s="1" t="s">
        <v>157</v>
      </c>
      <c r="D3761" s="1" t="s">
        <v>131</v>
      </c>
      <c r="E3761" s="1" t="s">
        <v>121</v>
      </c>
      <c r="F3761" s="1" t="s">
        <v>52</v>
      </c>
      <c r="G3761" s="1" t="s">
        <v>122</v>
      </c>
      <c r="H3761" s="1" t="s">
        <v>123</v>
      </c>
      <c r="I3761" s="1" t="s">
        <v>124</v>
      </c>
      <c r="J3761" s="1" t="s">
        <v>132</v>
      </c>
      <c r="K3761" s="1" t="s">
        <v>135</v>
      </c>
    </row>
    <row r="3762" spans="1:11" x14ac:dyDescent="0.25">
      <c r="A3762" s="1" t="s">
        <v>186</v>
      </c>
      <c r="B3762" s="1">
        <v>2331683.1888000001</v>
      </c>
      <c r="C3762" s="1" t="s">
        <v>130</v>
      </c>
      <c r="D3762" s="1" t="s">
        <v>131</v>
      </c>
      <c r="E3762" s="1" t="s">
        <v>121</v>
      </c>
      <c r="F3762" s="1" t="s">
        <v>52</v>
      </c>
      <c r="G3762" s="1" t="s">
        <v>122</v>
      </c>
      <c r="H3762" s="1" t="s">
        <v>123</v>
      </c>
      <c r="I3762" s="1" t="s">
        <v>124</v>
      </c>
      <c r="J3762" s="1" t="s">
        <v>132</v>
      </c>
      <c r="K3762" s="1" t="s">
        <v>135</v>
      </c>
    </row>
    <row r="3763" spans="1:11" x14ac:dyDescent="0.25">
      <c r="A3763" s="1" t="s">
        <v>186</v>
      </c>
      <c r="B3763" s="1">
        <v>2331683.1888000001</v>
      </c>
      <c r="C3763" s="1" t="s">
        <v>164</v>
      </c>
      <c r="D3763" s="1" t="s">
        <v>131</v>
      </c>
      <c r="E3763" s="1" t="s">
        <v>121</v>
      </c>
      <c r="F3763" s="1" t="s">
        <v>52</v>
      </c>
      <c r="G3763" s="1" t="s">
        <v>122</v>
      </c>
      <c r="H3763" s="1" t="s">
        <v>123</v>
      </c>
      <c r="I3763" s="1" t="s">
        <v>124</v>
      </c>
      <c r="J3763" s="1" t="s">
        <v>132</v>
      </c>
      <c r="K3763" s="1" t="s">
        <v>135</v>
      </c>
    </row>
    <row r="3764" spans="1:11" x14ac:dyDescent="0.25">
      <c r="A3764" s="1" t="s">
        <v>186</v>
      </c>
      <c r="B3764" s="1">
        <v>2346390.6537000001</v>
      </c>
      <c r="C3764" s="1" t="s">
        <v>136</v>
      </c>
      <c r="D3764" s="1" t="s">
        <v>131</v>
      </c>
      <c r="E3764" s="1" t="s">
        <v>121</v>
      </c>
      <c r="F3764" s="1" t="s">
        <v>52</v>
      </c>
      <c r="G3764" s="1" t="s">
        <v>122</v>
      </c>
      <c r="H3764" s="1" t="s">
        <v>123</v>
      </c>
      <c r="I3764" s="1" t="s">
        <v>124</v>
      </c>
      <c r="J3764" s="1" t="s">
        <v>132</v>
      </c>
      <c r="K3764" s="1" t="s">
        <v>135</v>
      </c>
    </row>
    <row r="3765" spans="1:11" x14ac:dyDescent="0.25">
      <c r="A3765" s="1" t="s">
        <v>186</v>
      </c>
      <c r="B3765" s="1">
        <v>2346390.6537000001</v>
      </c>
      <c r="C3765" s="1" t="s">
        <v>165</v>
      </c>
      <c r="D3765" s="1" t="s">
        <v>131</v>
      </c>
      <c r="E3765" s="1" t="s">
        <v>121</v>
      </c>
      <c r="F3765" s="1" t="s">
        <v>52</v>
      </c>
      <c r="G3765" s="1" t="s">
        <v>122</v>
      </c>
      <c r="H3765" s="1" t="s">
        <v>123</v>
      </c>
      <c r="I3765" s="1" t="s">
        <v>124</v>
      </c>
      <c r="J3765" s="1" t="s">
        <v>132</v>
      </c>
      <c r="K3765" s="1" t="s">
        <v>135</v>
      </c>
    </row>
    <row r="3766" spans="1:11" x14ac:dyDescent="0.25">
      <c r="A3766" s="1" t="s">
        <v>195</v>
      </c>
      <c r="B3766" s="1">
        <v>2347254.6606000001</v>
      </c>
      <c r="C3766" s="1" t="s">
        <v>157</v>
      </c>
      <c r="D3766" s="1" t="s">
        <v>138</v>
      </c>
      <c r="E3766" s="1" t="s">
        <v>121</v>
      </c>
      <c r="F3766" s="1" t="s">
        <v>87</v>
      </c>
      <c r="G3766" s="1" t="s">
        <v>122</v>
      </c>
      <c r="H3766" s="1" t="s">
        <v>123</v>
      </c>
      <c r="I3766" s="1" t="s">
        <v>124</v>
      </c>
      <c r="J3766" s="1" t="s">
        <v>132</v>
      </c>
      <c r="K3766" s="1" t="s">
        <v>135</v>
      </c>
    </row>
    <row r="3767" spans="1:11" x14ac:dyDescent="0.25">
      <c r="A3767" s="1" t="s">
        <v>192</v>
      </c>
      <c r="B3767" s="1">
        <v>2354560.23</v>
      </c>
      <c r="C3767" s="1" t="s">
        <v>171</v>
      </c>
      <c r="D3767" s="1" t="s">
        <v>138</v>
      </c>
      <c r="E3767" s="1" t="s">
        <v>121</v>
      </c>
      <c r="F3767" s="1" t="s">
        <v>87</v>
      </c>
      <c r="G3767" s="1" t="s">
        <v>122</v>
      </c>
      <c r="H3767" s="1" t="s">
        <v>123</v>
      </c>
      <c r="I3767" s="1" t="s">
        <v>124</v>
      </c>
      <c r="J3767" s="1" t="s">
        <v>132</v>
      </c>
      <c r="K3767" s="1" t="s">
        <v>135</v>
      </c>
    </row>
    <row r="3768" spans="1:11" x14ac:dyDescent="0.25">
      <c r="A3768" s="1" t="s">
        <v>192</v>
      </c>
      <c r="B3768" s="1">
        <v>2354560.23</v>
      </c>
      <c r="C3768" s="1" t="s">
        <v>158</v>
      </c>
      <c r="D3768" s="1" t="s">
        <v>138</v>
      </c>
      <c r="E3768" s="1" t="s">
        <v>121</v>
      </c>
      <c r="F3768" s="1" t="s">
        <v>87</v>
      </c>
      <c r="G3768" s="1" t="s">
        <v>122</v>
      </c>
      <c r="H3768" s="1" t="s">
        <v>123</v>
      </c>
      <c r="I3768" s="1" t="s">
        <v>124</v>
      </c>
      <c r="J3768" s="1" t="s">
        <v>132</v>
      </c>
      <c r="K3768" s="1" t="s">
        <v>135</v>
      </c>
    </row>
    <row r="3769" spans="1:11" x14ac:dyDescent="0.25">
      <c r="A3769" s="1" t="s">
        <v>186</v>
      </c>
      <c r="B3769" s="1">
        <v>2369660.4978</v>
      </c>
      <c r="C3769" s="1" t="s">
        <v>161</v>
      </c>
      <c r="D3769" s="1" t="s">
        <v>131</v>
      </c>
      <c r="E3769" s="1" t="s">
        <v>121</v>
      </c>
      <c r="F3769" s="1" t="s">
        <v>52</v>
      </c>
      <c r="G3769" s="1" t="s">
        <v>122</v>
      </c>
      <c r="H3769" s="1" t="s">
        <v>123</v>
      </c>
      <c r="I3769" s="1" t="s">
        <v>124</v>
      </c>
      <c r="J3769" s="1" t="s">
        <v>132</v>
      </c>
      <c r="K3769" s="1" t="s">
        <v>135</v>
      </c>
    </row>
    <row r="3770" spans="1:11" x14ac:dyDescent="0.25">
      <c r="A3770" s="1" t="s">
        <v>192</v>
      </c>
      <c r="B3770" s="1">
        <v>2377434.9264000002</v>
      </c>
      <c r="C3770" s="1" t="s">
        <v>147</v>
      </c>
      <c r="D3770" s="1" t="s">
        <v>138</v>
      </c>
      <c r="E3770" s="1" t="s">
        <v>121</v>
      </c>
      <c r="F3770" s="1" t="s">
        <v>87</v>
      </c>
      <c r="G3770" s="1" t="s">
        <v>122</v>
      </c>
      <c r="H3770" s="1" t="s">
        <v>123</v>
      </c>
      <c r="I3770" s="1" t="s">
        <v>124</v>
      </c>
      <c r="J3770" s="1" t="s">
        <v>132</v>
      </c>
      <c r="K3770" s="1" t="s">
        <v>134</v>
      </c>
    </row>
    <row r="3771" spans="1:11" x14ac:dyDescent="0.25">
      <c r="A3771" s="1" t="s">
        <v>185</v>
      </c>
      <c r="B3771" s="1">
        <v>2389097.0735999998</v>
      </c>
      <c r="C3771" s="1" t="s">
        <v>155</v>
      </c>
      <c r="D3771" s="1" t="s">
        <v>131</v>
      </c>
      <c r="E3771" s="1" t="s">
        <v>121</v>
      </c>
      <c r="F3771" s="1" t="s">
        <v>52</v>
      </c>
      <c r="G3771" s="1" t="s">
        <v>122</v>
      </c>
      <c r="H3771" s="1" t="s">
        <v>123</v>
      </c>
      <c r="I3771" s="1" t="s">
        <v>124</v>
      </c>
      <c r="J3771" s="1" t="s">
        <v>132</v>
      </c>
      <c r="K3771" s="1" t="s">
        <v>135</v>
      </c>
    </row>
    <row r="3772" spans="1:11" x14ac:dyDescent="0.25">
      <c r="A3772" s="1" t="s">
        <v>185</v>
      </c>
      <c r="B3772" s="1">
        <v>2390255.7461999999</v>
      </c>
      <c r="C3772" s="1" t="s">
        <v>146</v>
      </c>
      <c r="D3772" s="1" t="s">
        <v>131</v>
      </c>
      <c r="E3772" s="1" t="s">
        <v>121</v>
      </c>
      <c r="F3772" s="1" t="s">
        <v>52</v>
      </c>
      <c r="G3772" s="1" t="s">
        <v>122</v>
      </c>
      <c r="H3772" s="1" t="s">
        <v>123</v>
      </c>
      <c r="I3772" s="1" t="s">
        <v>124</v>
      </c>
      <c r="J3772" s="1" t="s">
        <v>132</v>
      </c>
      <c r="K3772" s="1" t="s">
        <v>135</v>
      </c>
    </row>
    <row r="3773" spans="1:11" x14ac:dyDescent="0.25">
      <c r="A3773" s="1" t="s">
        <v>192</v>
      </c>
      <c r="B3773" s="1">
        <v>2408743.8684</v>
      </c>
      <c r="C3773" s="1" t="s">
        <v>157</v>
      </c>
      <c r="D3773" s="1" t="s">
        <v>138</v>
      </c>
      <c r="E3773" s="1" t="s">
        <v>121</v>
      </c>
      <c r="F3773" s="1" t="s">
        <v>87</v>
      </c>
      <c r="G3773" s="1" t="s">
        <v>122</v>
      </c>
      <c r="H3773" s="1" t="s">
        <v>123</v>
      </c>
      <c r="I3773" s="1" t="s">
        <v>124</v>
      </c>
      <c r="J3773" s="1" t="s">
        <v>132</v>
      </c>
      <c r="K3773" s="1" t="s">
        <v>135</v>
      </c>
    </row>
    <row r="3774" spans="1:11" x14ac:dyDescent="0.25">
      <c r="A3774" s="1" t="s">
        <v>195</v>
      </c>
      <c r="B3774" s="1">
        <v>2414936.3895</v>
      </c>
      <c r="C3774" s="1" t="s">
        <v>146</v>
      </c>
      <c r="D3774" s="1" t="s">
        <v>138</v>
      </c>
      <c r="E3774" s="1" t="s">
        <v>121</v>
      </c>
      <c r="F3774" s="1" t="s">
        <v>87</v>
      </c>
      <c r="G3774" s="1" t="s">
        <v>122</v>
      </c>
      <c r="H3774" s="1" t="s">
        <v>123</v>
      </c>
      <c r="I3774" s="1" t="s">
        <v>124</v>
      </c>
      <c r="J3774" s="1" t="s">
        <v>132</v>
      </c>
      <c r="K3774" s="1" t="s">
        <v>135</v>
      </c>
    </row>
    <row r="3775" spans="1:11" x14ac:dyDescent="0.25">
      <c r="A3775" s="1" t="s">
        <v>182</v>
      </c>
      <c r="B3775" s="1">
        <v>2416827.5534999999</v>
      </c>
      <c r="C3775" s="1" t="s">
        <v>146</v>
      </c>
      <c r="D3775" s="1" t="s">
        <v>162</v>
      </c>
      <c r="E3775" s="1" t="s">
        <v>121</v>
      </c>
      <c r="F3775" s="1" t="s">
        <v>47</v>
      </c>
      <c r="G3775" s="1" t="s">
        <v>122</v>
      </c>
      <c r="H3775" s="1" t="s">
        <v>123</v>
      </c>
      <c r="I3775" s="1" t="s">
        <v>124</v>
      </c>
      <c r="J3775" s="1" t="s">
        <v>132</v>
      </c>
      <c r="K3775" s="1" t="s">
        <v>135</v>
      </c>
    </row>
    <row r="3776" spans="1:11" x14ac:dyDescent="0.25">
      <c r="A3776" s="1" t="s">
        <v>185</v>
      </c>
      <c r="B3776" s="1">
        <v>2456042.6016000002</v>
      </c>
      <c r="C3776" s="1" t="s">
        <v>130</v>
      </c>
      <c r="D3776" s="1" t="s">
        <v>131</v>
      </c>
      <c r="E3776" s="1" t="s">
        <v>121</v>
      </c>
      <c r="F3776" s="1" t="s">
        <v>52</v>
      </c>
      <c r="G3776" s="1" t="s">
        <v>122</v>
      </c>
      <c r="H3776" s="1" t="s">
        <v>123</v>
      </c>
      <c r="I3776" s="1" t="s">
        <v>124</v>
      </c>
      <c r="J3776" s="1" t="s">
        <v>132</v>
      </c>
      <c r="K3776" s="1" t="s">
        <v>135</v>
      </c>
    </row>
    <row r="3777" spans="1:11" x14ac:dyDescent="0.25">
      <c r="A3777" s="1" t="s">
        <v>185</v>
      </c>
      <c r="B3777" s="1">
        <v>2456042.6016000002</v>
      </c>
      <c r="C3777" s="1" t="s">
        <v>164</v>
      </c>
      <c r="D3777" s="1" t="s">
        <v>131</v>
      </c>
      <c r="E3777" s="1" t="s">
        <v>121</v>
      </c>
      <c r="F3777" s="1" t="s">
        <v>52</v>
      </c>
      <c r="G3777" s="1" t="s">
        <v>122</v>
      </c>
      <c r="H3777" s="1" t="s">
        <v>123</v>
      </c>
      <c r="I3777" s="1" t="s">
        <v>124</v>
      </c>
      <c r="J3777" s="1" t="s">
        <v>132</v>
      </c>
      <c r="K3777" s="1" t="s">
        <v>135</v>
      </c>
    </row>
    <row r="3778" spans="1:11" x14ac:dyDescent="0.25">
      <c r="A3778" s="1" t="s">
        <v>185</v>
      </c>
      <c r="B3778" s="1">
        <v>2471534.4833999998</v>
      </c>
      <c r="C3778" s="1" t="s">
        <v>136</v>
      </c>
      <c r="D3778" s="1" t="s">
        <v>131</v>
      </c>
      <c r="E3778" s="1" t="s">
        <v>121</v>
      </c>
      <c r="F3778" s="1" t="s">
        <v>52</v>
      </c>
      <c r="G3778" s="1" t="s">
        <v>122</v>
      </c>
      <c r="H3778" s="1" t="s">
        <v>123</v>
      </c>
      <c r="I3778" s="1" t="s">
        <v>124</v>
      </c>
      <c r="J3778" s="1" t="s">
        <v>132</v>
      </c>
      <c r="K3778" s="1" t="s">
        <v>135</v>
      </c>
    </row>
    <row r="3779" spans="1:11" x14ac:dyDescent="0.25">
      <c r="A3779" s="1" t="s">
        <v>185</v>
      </c>
      <c r="B3779" s="1">
        <v>2471534.4833999998</v>
      </c>
      <c r="C3779" s="1" t="s">
        <v>165</v>
      </c>
      <c r="D3779" s="1" t="s">
        <v>131</v>
      </c>
      <c r="E3779" s="1" t="s">
        <v>121</v>
      </c>
      <c r="F3779" s="1" t="s">
        <v>52</v>
      </c>
      <c r="G3779" s="1" t="s">
        <v>122</v>
      </c>
      <c r="H3779" s="1" t="s">
        <v>123</v>
      </c>
      <c r="I3779" s="1" t="s">
        <v>124</v>
      </c>
      <c r="J3779" s="1" t="s">
        <v>132</v>
      </c>
      <c r="K3779" s="1" t="s">
        <v>135</v>
      </c>
    </row>
    <row r="3780" spans="1:11" x14ac:dyDescent="0.25">
      <c r="A3780" s="1" t="s">
        <v>195</v>
      </c>
      <c r="B3780" s="1">
        <v>2473101.9967</v>
      </c>
      <c r="C3780" s="1" t="s">
        <v>155</v>
      </c>
      <c r="D3780" s="1" t="s">
        <v>138</v>
      </c>
      <c r="E3780" s="1" t="s">
        <v>121</v>
      </c>
      <c r="F3780" s="1" t="s">
        <v>87</v>
      </c>
      <c r="G3780" s="1" t="s">
        <v>122</v>
      </c>
      <c r="H3780" s="1" t="s">
        <v>123</v>
      </c>
      <c r="I3780" s="1" t="s">
        <v>124</v>
      </c>
      <c r="J3780" s="1" t="s">
        <v>132</v>
      </c>
      <c r="K3780" s="1" t="s">
        <v>135</v>
      </c>
    </row>
    <row r="3781" spans="1:11" x14ac:dyDescent="0.25">
      <c r="A3781" s="1" t="s">
        <v>195</v>
      </c>
      <c r="B3781" s="1">
        <v>2473101.9967</v>
      </c>
      <c r="C3781" s="1" t="s">
        <v>164</v>
      </c>
      <c r="D3781" s="1" t="s">
        <v>138</v>
      </c>
      <c r="E3781" s="1" t="s">
        <v>121</v>
      </c>
      <c r="F3781" s="1" t="s">
        <v>87</v>
      </c>
      <c r="G3781" s="1" t="s">
        <v>122</v>
      </c>
      <c r="H3781" s="1" t="s">
        <v>123</v>
      </c>
      <c r="I3781" s="1" t="s">
        <v>124</v>
      </c>
      <c r="J3781" s="1" t="s">
        <v>132</v>
      </c>
      <c r="K3781" s="1" t="s">
        <v>135</v>
      </c>
    </row>
    <row r="3782" spans="1:11" x14ac:dyDescent="0.25">
      <c r="A3782" s="1" t="s">
        <v>195</v>
      </c>
      <c r="B3782" s="1">
        <v>2473101.9967</v>
      </c>
      <c r="C3782" s="1" t="s">
        <v>130</v>
      </c>
      <c r="D3782" s="1" t="s">
        <v>138</v>
      </c>
      <c r="E3782" s="1" t="s">
        <v>121</v>
      </c>
      <c r="F3782" s="1" t="s">
        <v>87</v>
      </c>
      <c r="G3782" s="1" t="s">
        <v>122</v>
      </c>
      <c r="H3782" s="1" t="s">
        <v>123</v>
      </c>
      <c r="I3782" s="1" t="s">
        <v>124</v>
      </c>
      <c r="J3782" s="1" t="s">
        <v>132</v>
      </c>
      <c r="K3782" s="1" t="s">
        <v>135</v>
      </c>
    </row>
    <row r="3783" spans="1:11" x14ac:dyDescent="0.25">
      <c r="A3783" s="1" t="s">
        <v>192</v>
      </c>
      <c r="B3783" s="1">
        <v>2478198.6030000001</v>
      </c>
      <c r="C3783" s="1" t="s">
        <v>146</v>
      </c>
      <c r="D3783" s="1" t="s">
        <v>138</v>
      </c>
      <c r="E3783" s="1" t="s">
        <v>121</v>
      </c>
      <c r="F3783" s="1" t="s">
        <v>87</v>
      </c>
      <c r="G3783" s="1" t="s">
        <v>122</v>
      </c>
      <c r="H3783" s="1" t="s">
        <v>123</v>
      </c>
      <c r="I3783" s="1" t="s">
        <v>124</v>
      </c>
      <c r="J3783" s="1" t="s">
        <v>132</v>
      </c>
      <c r="K3783" s="1" t="s">
        <v>135</v>
      </c>
    </row>
    <row r="3784" spans="1:11" x14ac:dyDescent="0.25">
      <c r="A3784" s="1" t="s">
        <v>195</v>
      </c>
      <c r="B3784" s="1">
        <v>2490826.6812999998</v>
      </c>
      <c r="C3784" s="1" t="s">
        <v>136</v>
      </c>
      <c r="D3784" s="1" t="s">
        <v>138</v>
      </c>
      <c r="E3784" s="1" t="s">
        <v>121</v>
      </c>
      <c r="F3784" s="1" t="s">
        <v>87</v>
      </c>
      <c r="G3784" s="1" t="s">
        <v>122</v>
      </c>
      <c r="H3784" s="1" t="s">
        <v>123</v>
      </c>
      <c r="I3784" s="1" t="s">
        <v>124</v>
      </c>
      <c r="J3784" s="1" t="s">
        <v>132</v>
      </c>
      <c r="K3784" s="1" t="s">
        <v>135</v>
      </c>
    </row>
    <row r="3785" spans="1:11" x14ac:dyDescent="0.25">
      <c r="A3785" s="1" t="s">
        <v>195</v>
      </c>
      <c r="B3785" s="1">
        <v>2490826.6812999998</v>
      </c>
      <c r="C3785" s="1" t="s">
        <v>165</v>
      </c>
      <c r="D3785" s="1" t="s">
        <v>138</v>
      </c>
      <c r="E3785" s="1" t="s">
        <v>121</v>
      </c>
      <c r="F3785" s="1" t="s">
        <v>87</v>
      </c>
      <c r="G3785" s="1" t="s">
        <v>122</v>
      </c>
      <c r="H3785" s="1" t="s">
        <v>123</v>
      </c>
      <c r="I3785" s="1" t="s">
        <v>124</v>
      </c>
      <c r="J3785" s="1" t="s">
        <v>132</v>
      </c>
      <c r="K3785" s="1" t="s">
        <v>135</v>
      </c>
    </row>
    <row r="3786" spans="1:11" x14ac:dyDescent="0.25">
      <c r="A3786" s="1" t="s">
        <v>185</v>
      </c>
      <c r="B3786" s="1">
        <v>2496045.4155000001</v>
      </c>
      <c r="C3786" s="1" t="s">
        <v>161</v>
      </c>
      <c r="D3786" s="1" t="s">
        <v>131</v>
      </c>
      <c r="E3786" s="1" t="s">
        <v>121</v>
      </c>
      <c r="F3786" s="1" t="s">
        <v>52</v>
      </c>
      <c r="G3786" s="1" t="s">
        <v>122</v>
      </c>
      <c r="H3786" s="1" t="s">
        <v>123</v>
      </c>
      <c r="I3786" s="1" t="s">
        <v>124</v>
      </c>
      <c r="J3786" s="1" t="s">
        <v>132</v>
      </c>
      <c r="K3786" s="1" t="s">
        <v>135</v>
      </c>
    </row>
    <row r="3787" spans="1:11" x14ac:dyDescent="0.25">
      <c r="A3787" s="1" t="s">
        <v>182</v>
      </c>
      <c r="B3787" s="1">
        <v>2496120.6965999999</v>
      </c>
      <c r="C3787" s="1" t="s">
        <v>130</v>
      </c>
      <c r="D3787" s="1" t="s">
        <v>162</v>
      </c>
      <c r="E3787" s="1" t="s">
        <v>121</v>
      </c>
      <c r="F3787" s="1" t="s">
        <v>47</v>
      </c>
      <c r="G3787" s="1" t="s">
        <v>122</v>
      </c>
      <c r="H3787" s="1" t="s">
        <v>123</v>
      </c>
      <c r="I3787" s="1" t="s">
        <v>124</v>
      </c>
      <c r="J3787" s="1" t="s">
        <v>132</v>
      </c>
      <c r="K3787" s="1" t="s">
        <v>135</v>
      </c>
    </row>
    <row r="3788" spans="1:11" x14ac:dyDescent="0.25">
      <c r="A3788" s="1" t="s">
        <v>182</v>
      </c>
      <c r="B3788" s="1">
        <v>2496120.6965999999</v>
      </c>
      <c r="C3788" s="1" t="s">
        <v>155</v>
      </c>
      <c r="D3788" s="1" t="s">
        <v>162</v>
      </c>
      <c r="E3788" s="1" t="s">
        <v>121</v>
      </c>
      <c r="F3788" s="1" t="s">
        <v>47</v>
      </c>
      <c r="G3788" s="1" t="s">
        <v>122</v>
      </c>
      <c r="H3788" s="1" t="s">
        <v>123</v>
      </c>
      <c r="I3788" s="1" t="s">
        <v>124</v>
      </c>
      <c r="J3788" s="1" t="s">
        <v>132</v>
      </c>
      <c r="K3788" s="1" t="s">
        <v>135</v>
      </c>
    </row>
    <row r="3789" spans="1:11" x14ac:dyDescent="0.25">
      <c r="A3789" s="1" t="s">
        <v>182</v>
      </c>
      <c r="B3789" s="1">
        <v>2501663.8679</v>
      </c>
      <c r="C3789" s="1" t="s">
        <v>165</v>
      </c>
      <c r="D3789" s="1" t="s">
        <v>162</v>
      </c>
      <c r="E3789" s="1" t="s">
        <v>121</v>
      </c>
      <c r="F3789" s="1" t="s">
        <v>47</v>
      </c>
      <c r="G3789" s="1" t="s">
        <v>122</v>
      </c>
      <c r="H3789" s="1" t="s">
        <v>123</v>
      </c>
      <c r="I3789" s="1" t="s">
        <v>124</v>
      </c>
      <c r="J3789" s="1" t="s">
        <v>132</v>
      </c>
      <c r="K3789" s="1" t="s">
        <v>135</v>
      </c>
    </row>
    <row r="3790" spans="1:11" x14ac:dyDescent="0.25">
      <c r="A3790" s="1" t="s">
        <v>195</v>
      </c>
      <c r="B3790" s="1">
        <v>2515597.6545000002</v>
      </c>
      <c r="C3790" s="1" t="s">
        <v>161</v>
      </c>
      <c r="D3790" s="1" t="s">
        <v>138</v>
      </c>
      <c r="E3790" s="1" t="s">
        <v>121</v>
      </c>
      <c r="F3790" s="1" t="s">
        <v>87</v>
      </c>
      <c r="G3790" s="1" t="s">
        <v>122</v>
      </c>
      <c r="H3790" s="1" t="s">
        <v>123</v>
      </c>
      <c r="I3790" s="1" t="s">
        <v>124</v>
      </c>
      <c r="J3790" s="1" t="s">
        <v>132</v>
      </c>
      <c r="K3790" s="1" t="s">
        <v>135</v>
      </c>
    </row>
    <row r="3791" spans="1:11" x14ac:dyDescent="0.25">
      <c r="A3791" s="1" t="s">
        <v>186</v>
      </c>
      <c r="B3791" s="1">
        <v>2526479.0120000001</v>
      </c>
      <c r="C3791" s="1" t="s">
        <v>147</v>
      </c>
      <c r="D3791" s="1" t="s">
        <v>138</v>
      </c>
      <c r="E3791" s="1" t="s">
        <v>121</v>
      </c>
      <c r="F3791" s="1" t="s">
        <v>87</v>
      </c>
      <c r="G3791" s="1" t="s">
        <v>122</v>
      </c>
      <c r="H3791" s="1" t="s">
        <v>123</v>
      </c>
      <c r="I3791" s="1" t="s">
        <v>124</v>
      </c>
      <c r="J3791" s="1" t="s">
        <v>132</v>
      </c>
      <c r="K3791" s="1" t="s">
        <v>135</v>
      </c>
    </row>
    <row r="3792" spans="1:11" x14ac:dyDescent="0.25">
      <c r="A3792" s="1" t="s">
        <v>192</v>
      </c>
      <c r="B3792" s="1">
        <v>2537887.9295000001</v>
      </c>
      <c r="C3792" s="1" t="s">
        <v>155</v>
      </c>
      <c r="D3792" s="1" t="s">
        <v>138</v>
      </c>
      <c r="E3792" s="1" t="s">
        <v>121</v>
      </c>
      <c r="F3792" s="1" t="s">
        <v>87</v>
      </c>
      <c r="G3792" s="1" t="s">
        <v>122</v>
      </c>
      <c r="H3792" s="1" t="s">
        <v>123</v>
      </c>
      <c r="I3792" s="1" t="s">
        <v>124</v>
      </c>
      <c r="J3792" s="1" t="s">
        <v>132</v>
      </c>
      <c r="K3792" s="1" t="s">
        <v>135</v>
      </c>
    </row>
    <row r="3793" spans="1:11" x14ac:dyDescent="0.25">
      <c r="A3793" s="1" t="s">
        <v>192</v>
      </c>
      <c r="B3793" s="1">
        <v>2537887.9295000001</v>
      </c>
      <c r="C3793" s="1" t="s">
        <v>164</v>
      </c>
      <c r="D3793" s="1" t="s">
        <v>138</v>
      </c>
      <c r="E3793" s="1" t="s">
        <v>121</v>
      </c>
      <c r="F3793" s="1" t="s">
        <v>87</v>
      </c>
      <c r="G3793" s="1" t="s">
        <v>122</v>
      </c>
      <c r="H3793" s="1" t="s">
        <v>123</v>
      </c>
      <c r="I3793" s="1" t="s">
        <v>124</v>
      </c>
      <c r="J3793" s="1" t="s">
        <v>132</v>
      </c>
      <c r="K3793" s="1" t="s">
        <v>135</v>
      </c>
    </row>
    <row r="3794" spans="1:11" x14ac:dyDescent="0.25">
      <c r="A3794" s="1" t="s">
        <v>192</v>
      </c>
      <c r="B3794" s="1">
        <v>2537887.9295000001</v>
      </c>
      <c r="C3794" s="1" t="s">
        <v>130</v>
      </c>
      <c r="D3794" s="1" t="s">
        <v>138</v>
      </c>
      <c r="E3794" s="1" t="s">
        <v>121</v>
      </c>
      <c r="F3794" s="1" t="s">
        <v>87</v>
      </c>
      <c r="G3794" s="1" t="s">
        <v>122</v>
      </c>
      <c r="H3794" s="1" t="s">
        <v>123</v>
      </c>
      <c r="I3794" s="1" t="s">
        <v>124</v>
      </c>
      <c r="J3794" s="1" t="s">
        <v>132</v>
      </c>
      <c r="K3794" s="1" t="s">
        <v>135</v>
      </c>
    </row>
    <row r="3795" spans="1:11" x14ac:dyDescent="0.25">
      <c r="A3795" s="1" t="s">
        <v>192</v>
      </c>
      <c r="B3795" s="1">
        <v>2556076.9339000001</v>
      </c>
      <c r="C3795" s="1" t="s">
        <v>136</v>
      </c>
      <c r="D3795" s="1" t="s">
        <v>138</v>
      </c>
      <c r="E3795" s="1" t="s">
        <v>121</v>
      </c>
      <c r="F3795" s="1" t="s">
        <v>87</v>
      </c>
      <c r="G3795" s="1" t="s">
        <v>122</v>
      </c>
      <c r="H3795" s="1" t="s">
        <v>123</v>
      </c>
      <c r="I3795" s="1" t="s">
        <v>124</v>
      </c>
      <c r="J3795" s="1" t="s">
        <v>132</v>
      </c>
      <c r="K3795" s="1" t="s">
        <v>135</v>
      </c>
    </row>
    <row r="3796" spans="1:11" x14ac:dyDescent="0.25">
      <c r="A3796" s="1" t="s">
        <v>192</v>
      </c>
      <c r="B3796" s="1">
        <v>2556076.9339000001</v>
      </c>
      <c r="C3796" s="1" t="s">
        <v>165</v>
      </c>
      <c r="D3796" s="1" t="s">
        <v>138</v>
      </c>
      <c r="E3796" s="1" t="s">
        <v>121</v>
      </c>
      <c r="F3796" s="1" t="s">
        <v>87</v>
      </c>
      <c r="G3796" s="1" t="s">
        <v>122</v>
      </c>
      <c r="H3796" s="1" t="s">
        <v>123</v>
      </c>
      <c r="I3796" s="1" t="s">
        <v>124</v>
      </c>
      <c r="J3796" s="1" t="s">
        <v>132</v>
      </c>
      <c r="K3796" s="1" t="s">
        <v>135</v>
      </c>
    </row>
    <row r="3797" spans="1:11" x14ac:dyDescent="0.25">
      <c r="A3797" s="1" t="s">
        <v>195</v>
      </c>
      <c r="B3797" s="1">
        <v>2563998.0813000002</v>
      </c>
      <c r="C3797" s="1" t="s">
        <v>139</v>
      </c>
      <c r="D3797" s="1" t="s">
        <v>131</v>
      </c>
      <c r="E3797" s="1" t="s">
        <v>121</v>
      </c>
      <c r="F3797" s="1" t="s">
        <v>52</v>
      </c>
      <c r="G3797" s="1" t="s">
        <v>122</v>
      </c>
      <c r="H3797" s="1" t="s">
        <v>123</v>
      </c>
      <c r="I3797" s="1" t="s">
        <v>124</v>
      </c>
      <c r="J3797" s="1" t="s">
        <v>132</v>
      </c>
      <c r="K3797" s="1" t="s">
        <v>134</v>
      </c>
    </row>
    <row r="3798" spans="1:11" x14ac:dyDescent="0.25">
      <c r="A3798" s="1" t="s">
        <v>192</v>
      </c>
      <c r="B3798" s="1">
        <v>2581496.8130000001</v>
      </c>
      <c r="C3798" s="1" t="s">
        <v>161</v>
      </c>
      <c r="D3798" s="1" t="s">
        <v>138</v>
      </c>
      <c r="E3798" s="1" t="s">
        <v>121</v>
      </c>
      <c r="F3798" s="1" t="s">
        <v>87</v>
      </c>
      <c r="G3798" s="1" t="s">
        <v>122</v>
      </c>
      <c r="H3798" s="1" t="s">
        <v>123</v>
      </c>
      <c r="I3798" s="1" t="s">
        <v>124</v>
      </c>
      <c r="J3798" s="1" t="s">
        <v>132</v>
      </c>
      <c r="K3798" s="1" t="s">
        <v>135</v>
      </c>
    </row>
    <row r="3799" spans="1:11" x14ac:dyDescent="0.25">
      <c r="A3799" s="1" t="s">
        <v>195</v>
      </c>
      <c r="B3799" s="1">
        <v>2593563.4363000002</v>
      </c>
      <c r="C3799" s="1" t="s">
        <v>173</v>
      </c>
      <c r="D3799" s="1" t="s">
        <v>138</v>
      </c>
      <c r="E3799" s="1" t="s">
        <v>121</v>
      </c>
      <c r="F3799" s="1" t="s">
        <v>87</v>
      </c>
      <c r="G3799" s="1" t="s">
        <v>122</v>
      </c>
      <c r="H3799" s="1" t="s">
        <v>123</v>
      </c>
      <c r="I3799" s="1" t="s">
        <v>124</v>
      </c>
      <c r="J3799" s="1" t="s">
        <v>132</v>
      </c>
      <c r="K3799" s="1" t="s">
        <v>135</v>
      </c>
    </row>
    <row r="3800" spans="1:11" x14ac:dyDescent="0.25">
      <c r="A3800" s="1" t="s">
        <v>182</v>
      </c>
      <c r="B3800" s="1">
        <v>2605275.9109</v>
      </c>
      <c r="C3800" s="1" t="s">
        <v>147</v>
      </c>
      <c r="D3800" s="1" t="s">
        <v>131</v>
      </c>
      <c r="E3800" s="1" t="s">
        <v>121</v>
      </c>
      <c r="F3800" s="1" t="s">
        <v>52</v>
      </c>
      <c r="G3800" s="1" t="s">
        <v>122</v>
      </c>
      <c r="H3800" s="1" t="s">
        <v>123</v>
      </c>
      <c r="I3800" s="1" t="s">
        <v>124</v>
      </c>
      <c r="J3800" s="1" t="s">
        <v>132</v>
      </c>
      <c r="K3800" s="1" t="s">
        <v>135</v>
      </c>
    </row>
    <row r="3801" spans="1:11" x14ac:dyDescent="0.25">
      <c r="A3801" s="1" t="s">
        <v>192</v>
      </c>
      <c r="B3801" s="1">
        <v>2631165.1482000002</v>
      </c>
      <c r="C3801" s="1" t="s">
        <v>139</v>
      </c>
      <c r="D3801" s="1" t="s">
        <v>131</v>
      </c>
      <c r="E3801" s="1" t="s">
        <v>121</v>
      </c>
      <c r="F3801" s="1" t="s">
        <v>52</v>
      </c>
      <c r="G3801" s="1" t="s">
        <v>122</v>
      </c>
      <c r="H3801" s="1" t="s">
        <v>123</v>
      </c>
      <c r="I3801" s="1" t="s">
        <v>124</v>
      </c>
      <c r="J3801" s="1" t="s">
        <v>132</v>
      </c>
      <c r="K3801" s="1" t="s">
        <v>134</v>
      </c>
    </row>
    <row r="3802" spans="1:11" x14ac:dyDescent="0.25">
      <c r="A3802" s="1" t="s">
        <v>185</v>
      </c>
      <c r="B3802" s="1">
        <v>2661227.784</v>
      </c>
      <c r="C3802" s="1" t="s">
        <v>147</v>
      </c>
      <c r="D3802" s="1" t="s">
        <v>138</v>
      </c>
      <c r="E3802" s="1" t="s">
        <v>121</v>
      </c>
      <c r="F3802" s="1" t="s">
        <v>87</v>
      </c>
      <c r="G3802" s="1" t="s">
        <v>122</v>
      </c>
      <c r="H3802" s="1" t="s">
        <v>123</v>
      </c>
      <c r="I3802" s="1" t="s">
        <v>124</v>
      </c>
      <c r="J3802" s="1" t="s">
        <v>132</v>
      </c>
      <c r="K3802" s="1" t="s">
        <v>135</v>
      </c>
    </row>
    <row r="3803" spans="1:11" x14ac:dyDescent="0.25">
      <c r="A3803" s="1" t="s">
        <v>192</v>
      </c>
      <c r="B3803" s="1">
        <v>2661505.0038999999</v>
      </c>
      <c r="C3803" s="1" t="s">
        <v>173</v>
      </c>
      <c r="D3803" s="1" t="s">
        <v>138</v>
      </c>
      <c r="E3803" s="1" t="s">
        <v>121</v>
      </c>
      <c r="F3803" s="1" t="s">
        <v>87</v>
      </c>
      <c r="G3803" s="1" t="s">
        <v>122</v>
      </c>
      <c r="H3803" s="1" t="s">
        <v>123</v>
      </c>
      <c r="I3803" s="1" t="s">
        <v>124</v>
      </c>
      <c r="J3803" s="1" t="s">
        <v>132</v>
      </c>
      <c r="K3803" s="1" t="s">
        <v>135</v>
      </c>
    </row>
    <row r="3804" spans="1:11" x14ac:dyDescent="0.25">
      <c r="A3804" s="1" t="s">
        <v>195</v>
      </c>
      <c r="B3804" s="1">
        <v>2664472.5521999998</v>
      </c>
      <c r="C3804" s="1" t="s">
        <v>145</v>
      </c>
      <c r="D3804" s="1" t="s">
        <v>162</v>
      </c>
      <c r="E3804" s="1" t="s">
        <v>121</v>
      </c>
      <c r="F3804" s="1" t="s">
        <v>47</v>
      </c>
      <c r="G3804" s="1" t="s">
        <v>122</v>
      </c>
      <c r="H3804" s="1" t="s">
        <v>123</v>
      </c>
      <c r="I3804" s="1" t="s">
        <v>124</v>
      </c>
      <c r="J3804" s="1" t="s">
        <v>132</v>
      </c>
      <c r="K3804" s="1" t="s">
        <v>134</v>
      </c>
    </row>
    <row r="3805" spans="1:11" x14ac:dyDescent="0.25">
      <c r="A3805" s="1" t="s">
        <v>195</v>
      </c>
      <c r="B3805" s="1">
        <v>2722191.9290999998</v>
      </c>
      <c r="C3805" s="1" t="s">
        <v>137</v>
      </c>
      <c r="D3805" s="1" t="s">
        <v>138</v>
      </c>
      <c r="E3805" s="1" t="s">
        <v>121</v>
      </c>
      <c r="F3805" s="1" t="s">
        <v>87</v>
      </c>
      <c r="G3805" s="1" t="s">
        <v>122</v>
      </c>
      <c r="H3805" s="1" t="s">
        <v>123</v>
      </c>
      <c r="I3805" s="1" t="s">
        <v>124</v>
      </c>
      <c r="J3805" s="1" t="s">
        <v>132</v>
      </c>
      <c r="K3805" s="1" t="s">
        <v>135</v>
      </c>
    </row>
    <row r="3806" spans="1:11" x14ac:dyDescent="0.25">
      <c r="A3806" s="1" t="s">
        <v>192</v>
      </c>
      <c r="B3806" s="1">
        <v>2734271.6708</v>
      </c>
      <c r="C3806" s="1" t="s">
        <v>145</v>
      </c>
      <c r="D3806" s="1" t="s">
        <v>162</v>
      </c>
      <c r="E3806" s="1" t="s">
        <v>121</v>
      </c>
      <c r="F3806" s="1" t="s">
        <v>47</v>
      </c>
      <c r="G3806" s="1" t="s">
        <v>122</v>
      </c>
      <c r="H3806" s="1" t="s">
        <v>123</v>
      </c>
      <c r="I3806" s="1" t="s">
        <v>124</v>
      </c>
      <c r="J3806" s="1" t="s">
        <v>132</v>
      </c>
      <c r="K3806" s="1" t="s">
        <v>134</v>
      </c>
    </row>
    <row r="3807" spans="1:11" x14ac:dyDescent="0.25">
      <c r="A3807" s="1" t="s">
        <v>192</v>
      </c>
      <c r="B3807" s="1">
        <v>2793503.0773999998</v>
      </c>
      <c r="C3807" s="1" t="s">
        <v>137</v>
      </c>
      <c r="D3807" s="1" t="s">
        <v>138</v>
      </c>
      <c r="E3807" s="1" t="s">
        <v>121</v>
      </c>
      <c r="F3807" s="1" t="s">
        <v>87</v>
      </c>
      <c r="G3807" s="1" t="s">
        <v>122</v>
      </c>
      <c r="H3807" s="1" t="s">
        <v>123</v>
      </c>
      <c r="I3807" s="1" t="s">
        <v>124</v>
      </c>
      <c r="J3807" s="1" t="s">
        <v>132</v>
      </c>
      <c r="K3807" s="1" t="s">
        <v>135</v>
      </c>
    </row>
    <row r="3808" spans="1:11" x14ac:dyDescent="0.25">
      <c r="A3808" s="1" t="s">
        <v>186</v>
      </c>
      <c r="B3808" s="1">
        <v>2796115.8684999999</v>
      </c>
      <c r="C3808" s="1" t="s">
        <v>139</v>
      </c>
      <c r="D3808" s="1" t="s">
        <v>131</v>
      </c>
      <c r="E3808" s="1" t="s">
        <v>121</v>
      </c>
      <c r="F3808" s="1" t="s">
        <v>52</v>
      </c>
      <c r="G3808" s="1" t="s">
        <v>122</v>
      </c>
      <c r="H3808" s="1" t="s">
        <v>123</v>
      </c>
      <c r="I3808" s="1" t="s">
        <v>124</v>
      </c>
      <c r="J3808" s="1" t="s">
        <v>132</v>
      </c>
      <c r="K3808" s="1" t="s">
        <v>135</v>
      </c>
    </row>
    <row r="3809" spans="1:11" x14ac:dyDescent="0.25">
      <c r="A3809" s="1" t="s">
        <v>186</v>
      </c>
      <c r="B3809" s="1">
        <v>2905688.5191000002</v>
      </c>
      <c r="C3809" s="1" t="s">
        <v>145</v>
      </c>
      <c r="D3809" s="1" t="s">
        <v>162</v>
      </c>
      <c r="E3809" s="1" t="s">
        <v>121</v>
      </c>
      <c r="F3809" s="1" t="s">
        <v>47</v>
      </c>
      <c r="G3809" s="1" t="s">
        <v>122</v>
      </c>
      <c r="H3809" s="1" t="s">
        <v>123</v>
      </c>
      <c r="I3809" s="1" t="s">
        <v>124</v>
      </c>
      <c r="J3809" s="1" t="s">
        <v>132</v>
      </c>
      <c r="K3809" s="1" t="s">
        <v>135</v>
      </c>
    </row>
    <row r="3810" spans="1:11" x14ac:dyDescent="0.25">
      <c r="A3810" s="1" t="s">
        <v>185</v>
      </c>
      <c r="B3810" s="1">
        <v>2945245.6170000001</v>
      </c>
      <c r="C3810" s="1" t="s">
        <v>139</v>
      </c>
      <c r="D3810" s="1" t="s">
        <v>131</v>
      </c>
      <c r="E3810" s="1" t="s">
        <v>121</v>
      </c>
      <c r="F3810" s="1" t="s">
        <v>52</v>
      </c>
      <c r="G3810" s="1" t="s">
        <v>122</v>
      </c>
      <c r="H3810" s="1" t="s">
        <v>123</v>
      </c>
      <c r="I3810" s="1" t="s">
        <v>124</v>
      </c>
      <c r="J3810" s="1" t="s">
        <v>132</v>
      </c>
      <c r="K3810" s="1" t="s">
        <v>135</v>
      </c>
    </row>
    <row r="3811" spans="1:11" x14ac:dyDescent="0.25">
      <c r="A3811" s="1" t="s">
        <v>195</v>
      </c>
      <c r="B3811" s="1">
        <v>2988342.3892000001</v>
      </c>
      <c r="C3811" s="1" t="s">
        <v>140</v>
      </c>
      <c r="D3811" s="1" t="s">
        <v>131</v>
      </c>
      <c r="E3811" s="1" t="s">
        <v>121</v>
      </c>
      <c r="F3811" s="1" t="s">
        <v>52</v>
      </c>
      <c r="G3811" s="1" t="s">
        <v>122</v>
      </c>
      <c r="H3811" s="1" t="s">
        <v>123</v>
      </c>
      <c r="I3811" s="1" t="s">
        <v>124</v>
      </c>
      <c r="J3811" s="1" t="s">
        <v>132</v>
      </c>
      <c r="K3811" s="1" t="s">
        <v>135</v>
      </c>
    </row>
    <row r="3812" spans="1:11" x14ac:dyDescent="0.25">
      <c r="A3812" s="1" t="s">
        <v>195</v>
      </c>
      <c r="B3812" s="1">
        <v>2988342.3892000001</v>
      </c>
      <c r="C3812" s="1" t="s">
        <v>144</v>
      </c>
      <c r="D3812" s="1" t="s">
        <v>131</v>
      </c>
      <c r="E3812" s="1" t="s">
        <v>121</v>
      </c>
      <c r="F3812" s="1" t="s">
        <v>52</v>
      </c>
      <c r="G3812" s="1" t="s">
        <v>122</v>
      </c>
      <c r="H3812" s="1" t="s">
        <v>123</v>
      </c>
      <c r="I3812" s="1" t="s">
        <v>124</v>
      </c>
      <c r="J3812" s="1" t="s">
        <v>132</v>
      </c>
      <c r="K3812" s="1" t="s">
        <v>135</v>
      </c>
    </row>
    <row r="3813" spans="1:11" x14ac:dyDescent="0.25">
      <c r="A3813" s="1" t="s">
        <v>195</v>
      </c>
      <c r="B3813" s="1">
        <v>2988342.3892000001</v>
      </c>
      <c r="C3813" s="1" t="s">
        <v>145</v>
      </c>
      <c r="D3813" s="1" t="s">
        <v>131</v>
      </c>
      <c r="E3813" s="1" t="s">
        <v>121</v>
      </c>
      <c r="F3813" s="1" t="s">
        <v>52</v>
      </c>
      <c r="G3813" s="1" t="s">
        <v>122</v>
      </c>
      <c r="H3813" s="1" t="s">
        <v>123</v>
      </c>
      <c r="I3813" s="1" t="s">
        <v>124</v>
      </c>
      <c r="J3813" s="1" t="s">
        <v>132</v>
      </c>
      <c r="K3813" s="1" t="s">
        <v>135</v>
      </c>
    </row>
    <row r="3814" spans="1:11" x14ac:dyDescent="0.25">
      <c r="A3814" s="1" t="s">
        <v>195</v>
      </c>
      <c r="B3814" s="1">
        <v>2988342.3892000001</v>
      </c>
      <c r="C3814" s="1" t="s">
        <v>156</v>
      </c>
      <c r="D3814" s="1" t="s">
        <v>131</v>
      </c>
      <c r="E3814" s="1" t="s">
        <v>121</v>
      </c>
      <c r="F3814" s="1" t="s">
        <v>52</v>
      </c>
      <c r="G3814" s="1" t="s">
        <v>122</v>
      </c>
      <c r="H3814" s="1" t="s">
        <v>123</v>
      </c>
      <c r="I3814" s="1" t="s">
        <v>124</v>
      </c>
      <c r="J3814" s="1" t="s">
        <v>132</v>
      </c>
      <c r="K3814" s="1" t="s">
        <v>135</v>
      </c>
    </row>
    <row r="3815" spans="1:11" x14ac:dyDescent="0.25">
      <c r="A3815" s="1" t="s">
        <v>185</v>
      </c>
      <c r="B3815" s="1">
        <v>3060662.2821</v>
      </c>
      <c r="C3815" s="1" t="s">
        <v>145</v>
      </c>
      <c r="D3815" s="1" t="s">
        <v>162</v>
      </c>
      <c r="E3815" s="1" t="s">
        <v>121</v>
      </c>
      <c r="F3815" s="1" t="s">
        <v>47</v>
      </c>
      <c r="G3815" s="1" t="s">
        <v>122</v>
      </c>
      <c r="H3815" s="1" t="s">
        <v>123</v>
      </c>
      <c r="I3815" s="1" t="s">
        <v>124</v>
      </c>
      <c r="J3815" s="1" t="s">
        <v>132</v>
      </c>
      <c r="K3815" s="1" t="s">
        <v>135</v>
      </c>
    </row>
    <row r="3816" spans="1:11" x14ac:dyDescent="0.25">
      <c r="A3816" s="1" t="s">
        <v>192</v>
      </c>
      <c r="B3816" s="1">
        <v>3066625.6745000002</v>
      </c>
      <c r="C3816" s="1" t="s">
        <v>140</v>
      </c>
      <c r="D3816" s="1" t="s">
        <v>131</v>
      </c>
      <c r="E3816" s="1" t="s">
        <v>121</v>
      </c>
      <c r="F3816" s="1" t="s">
        <v>52</v>
      </c>
      <c r="G3816" s="1" t="s">
        <v>122</v>
      </c>
      <c r="H3816" s="1" t="s">
        <v>123</v>
      </c>
      <c r="I3816" s="1" t="s">
        <v>124</v>
      </c>
      <c r="J3816" s="1" t="s">
        <v>132</v>
      </c>
      <c r="K3816" s="1" t="s">
        <v>135</v>
      </c>
    </row>
    <row r="3817" spans="1:11" x14ac:dyDescent="0.25">
      <c r="A3817" s="1" t="s">
        <v>192</v>
      </c>
      <c r="B3817" s="1">
        <v>3066625.6745000002</v>
      </c>
      <c r="C3817" s="1" t="s">
        <v>144</v>
      </c>
      <c r="D3817" s="1" t="s">
        <v>131</v>
      </c>
      <c r="E3817" s="1" t="s">
        <v>121</v>
      </c>
      <c r="F3817" s="1" t="s">
        <v>52</v>
      </c>
      <c r="G3817" s="1" t="s">
        <v>122</v>
      </c>
      <c r="H3817" s="1" t="s">
        <v>123</v>
      </c>
      <c r="I3817" s="1" t="s">
        <v>124</v>
      </c>
      <c r="J3817" s="1" t="s">
        <v>132</v>
      </c>
      <c r="K3817" s="1" t="s">
        <v>135</v>
      </c>
    </row>
    <row r="3818" spans="1:11" x14ac:dyDescent="0.25">
      <c r="A3818" s="1" t="s">
        <v>192</v>
      </c>
      <c r="B3818" s="1">
        <v>3066625.6745000002</v>
      </c>
      <c r="C3818" s="1" t="s">
        <v>145</v>
      </c>
      <c r="D3818" s="1" t="s">
        <v>131</v>
      </c>
      <c r="E3818" s="1" t="s">
        <v>121</v>
      </c>
      <c r="F3818" s="1" t="s">
        <v>52</v>
      </c>
      <c r="G3818" s="1" t="s">
        <v>122</v>
      </c>
      <c r="H3818" s="1" t="s">
        <v>123</v>
      </c>
      <c r="I3818" s="1" t="s">
        <v>124</v>
      </c>
      <c r="J3818" s="1" t="s">
        <v>132</v>
      </c>
      <c r="K3818" s="1" t="s">
        <v>135</v>
      </c>
    </row>
    <row r="3819" spans="1:11" x14ac:dyDescent="0.25">
      <c r="A3819" s="1" t="s">
        <v>192</v>
      </c>
      <c r="B3819" s="1">
        <v>3066625.6745000002</v>
      </c>
      <c r="C3819" s="1" t="s">
        <v>156</v>
      </c>
      <c r="D3819" s="1" t="s">
        <v>131</v>
      </c>
      <c r="E3819" s="1" t="s">
        <v>121</v>
      </c>
      <c r="F3819" s="1" t="s">
        <v>52</v>
      </c>
      <c r="G3819" s="1" t="s">
        <v>122</v>
      </c>
      <c r="H3819" s="1" t="s">
        <v>123</v>
      </c>
      <c r="I3819" s="1" t="s">
        <v>124</v>
      </c>
      <c r="J3819" s="1" t="s">
        <v>132</v>
      </c>
      <c r="K3819" s="1" t="s">
        <v>135</v>
      </c>
    </row>
    <row r="3820" spans="1:11" x14ac:dyDescent="0.25">
      <c r="A3820" s="1" t="s">
        <v>195</v>
      </c>
      <c r="B3820" s="1">
        <v>3092096.1343</v>
      </c>
      <c r="C3820" s="1" t="s">
        <v>146</v>
      </c>
      <c r="D3820" s="1" t="s">
        <v>162</v>
      </c>
      <c r="E3820" s="1" t="s">
        <v>121</v>
      </c>
      <c r="F3820" s="1" t="s">
        <v>47</v>
      </c>
      <c r="G3820" s="1" t="s">
        <v>122</v>
      </c>
      <c r="H3820" s="1" t="s">
        <v>123</v>
      </c>
      <c r="I3820" s="1" t="s">
        <v>124</v>
      </c>
      <c r="J3820" s="1" t="s">
        <v>132</v>
      </c>
      <c r="K3820" s="1" t="s">
        <v>134</v>
      </c>
    </row>
    <row r="3821" spans="1:11" x14ac:dyDescent="0.25">
      <c r="A3821" s="1" t="s">
        <v>192</v>
      </c>
      <c r="B3821" s="1">
        <v>3173097.3758999999</v>
      </c>
      <c r="C3821" s="1" t="s">
        <v>146</v>
      </c>
      <c r="D3821" s="1" t="s">
        <v>162</v>
      </c>
      <c r="E3821" s="1" t="s">
        <v>121</v>
      </c>
      <c r="F3821" s="1" t="s">
        <v>47</v>
      </c>
      <c r="G3821" s="1" t="s">
        <v>122</v>
      </c>
      <c r="H3821" s="1" t="s">
        <v>123</v>
      </c>
      <c r="I3821" s="1" t="s">
        <v>124</v>
      </c>
      <c r="J3821" s="1" t="s">
        <v>132</v>
      </c>
      <c r="K3821" s="1" t="s">
        <v>134</v>
      </c>
    </row>
    <row r="3822" spans="1:11" x14ac:dyDescent="0.25">
      <c r="A3822" s="1" t="s">
        <v>195</v>
      </c>
      <c r="B3822" s="1">
        <v>3193546.0855</v>
      </c>
      <c r="C3822" s="1" t="s">
        <v>130</v>
      </c>
      <c r="D3822" s="1" t="s">
        <v>162</v>
      </c>
      <c r="E3822" s="1" t="s">
        <v>121</v>
      </c>
      <c r="F3822" s="1" t="s">
        <v>47</v>
      </c>
      <c r="G3822" s="1" t="s">
        <v>122</v>
      </c>
      <c r="H3822" s="1" t="s">
        <v>123</v>
      </c>
      <c r="I3822" s="1" t="s">
        <v>124</v>
      </c>
      <c r="J3822" s="1" t="s">
        <v>132</v>
      </c>
      <c r="K3822" s="1" t="s">
        <v>134</v>
      </c>
    </row>
    <row r="3823" spans="1:11" x14ac:dyDescent="0.25">
      <c r="A3823" s="1" t="s">
        <v>195</v>
      </c>
      <c r="B3823" s="1">
        <v>3193546.0855</v>
      </c>
      <c r="C3823" s="1" t="s">
        <v>155</v>
      </c>
      <c r="D3823" s="1" t="s">
        <v>162</v>
      </c>
      <c r="E3823" s="1" t="s">
        <v>121</v>
      </c>
      <c r="F3823" s="1" t="s">
        <v>47</v>
      </c>
      <c r="G3823" s="1" t="s">
        <v>122</v>
      </c>
      <c r="H3823" s="1" t="s">
        <v>123</v>
      </c>
      <c r="I3823" s="1" t="s">
        <v>124</v>
      </c>
      <c r="J3823" s="1" t="s">
        <v>132</v>
      </c>
      <c r="K3823" s="1" t="s">
        <v>134</v>
      </c>
    </row>
    <row r="3824" spans="1:11" x14ac:dyDescent="0.25">
      <c r="A3824" s="1" t="s">
        <v>195</v>
      </c>
      <c r="B3824" s="1">
        <v>3200633.8838999998</v>
      </c>
      <c r="C3824" s="1" t="s">
        <v>165</v>
      </c>
      <c r="D3824" s="1" t="s">
        <v>162</v>
      </c>
      <c r="E3824" s="1" t="s">
        <v>121</v>
      </c>
      <c r="F3824" s="1" t="s">
        <v>47</v>
      </c>
      <c r="G3824" s="1" t="s">
        <v>122</v>
      </c>
      <c r="H3824" s="1" t="s">
        <v>123</v>
      </c>
      <c r="I3824" s="1" t="s">
        <v>124</v>
      </c>
      <c r="J3824" s="1" t="s">
        <v>132</v>
      </c>
      <c r="K3824" s="1" t="s">
        <v>134</v>
      </c>
    </row>
    <row r="3825" spans="1:11" x14ac:dyDescent="0.25">
      <c r="A3825" s="1" t="s">
        <v>192</v>
      </c>
      <c r="B3825" s="1">
        <v>3277204.9326999998</v>
      </c>
      <c r="C3825" s="1" t="s">
        <v>130</v>
      </c>
      <c r="D3825" s="1" t="s">
        <v>162</v>
      </c>
      <c r="E3825" s="1" t="s">
        <v>121</v>
      </c>
      <c r="F3825" s="1" t="s">
        <v>47</v>
      </c>
      <c r="G3825" s="1" t="s">
        <v>122</v>
      </c>
      <c r="H3825" s="1" t="s">
        <v>123</v>
      </c>
      <c r="I3825" s="1" t="s">
        <v>124</v>
      </c>
      <c r="J3825" s="1" t="s">
        <v>132</v>
      </c>
      <c r="K3825" s="1" t="s">
        <v>134</v>
      </c>
    </row>
    <row r="3826" spans="1:11" x14ac:dyDescent="0.25">
      <c r="A3826" s="1" t="s">
        <v>192</v>
      </c>
      <c r="B3826" s="1">
        <v>3277204.9326999998</v>
      </c>
      <c r="C3826" s="1" t="s">
        <v>155</v>
      </c>
      <c r="D3826" s="1" t="s">
        <v>162</v>
      </c>
      <c r="E3826" s="1" t="s">
        <v>121</v>
      </c>
      <c r="F3826" s="1" t="s">
        <v>47</v>
      </c>
      <c r="G3826" s="1" t="s">
        <v>122</v>
      </c>
      <c r="H3826" s="1" t="s">
        <v>123</v>
      </c>
      <c r="I3826" s="1" t="s">
        <v>124</v>
      </c>
      <c r="J3826" s="1" t="s">
        <v>132</v>
      </c>
      <c r="K3826" s="1" t="s">
        <v>134</v>
      </c>
    </row>
    <row r="3827" spans="1:11" x14ac:dyDescent="0.25">
      <c r="A3827" s="1" t="s">
        <v>192</v>
      </c>
      <c r="B3827" s="1">
        <v>3284478.4046</v>
      </c>
      <c r="C3827" s="1" t="s">
        <v>165</v>
      </c>
      <c r="D3827" s="1" t="s">
        <v>162</v>
      </c>
      <c r="E3827" s="1" t="s">
        <v>121</v>
      </c>
      <c r="F3827" s="1" t="s">
        <v>47</v>
      </c>
      <c r="G3827" s="1" t="s">
        <v>122</v>
      </c>
      <c r="H3827" s="1" t="s">
        <v>123</v>
      </c>
      <c r="I3827" s="1" t="s">
        <v>124</v>
      </c>
      <c r="J3827" s="1" t="s">
        <v>132</v>
      </c>
      <c r="K3827" s="1" t="s">
        <v>134</v>
      </c>
    </row>
    <row r="3828" spans="1:11" x14ac:dyDescent="0.25">
      <c r="A3828" s="1" t="s">
        <v>195</v>
      </c>
      <c r="B3828" s="1">
        <v>3295763.9679999999</v>
      </c>
      <c r="C3828" s="1" t="s">
        <v>119</v>
      </c>
      <c r="D3828" s="1" t="s">
        <v>131</v>
      </c>
      <c r="E3828" s="1" t="s">
        <v>121</v>
      </c>
      <c r="F3828" s="1" t="s">
        <v>52</v>
      </c>
      <c r="G3828" s="1" t="s">
        <v>122</v>
      </c>
      <c r="H3828" s="1" t="s">
        <v>123</v>
      </c>
      <c r="I3828" s="1" t="s">
        <v>124</v>
      </c>
      <c r="J3828" s="1" t="s">
        <v>132</v>
      </c>
      <c r="K3828" s="1" t="s">
        <v>135</v>
      </c>
    </row>
    <row r="3829" spans="1:11" x14ac:dyDescent="0.25">
      <c r="A3829" s="1" t="s">
        <v>195</v>
      </c>
      <c r="B3829" s="1">
        <v>3333195.4301999998</v>
      </c>
      <c r="C3829" s="1" t="s">
        <v>147</v>
      </c>
      <c r="D3829" s="1" t="s">
        <v>131</v>
      </c>
      <c r="E3829" s="1" t="s">
        <v>121</v>
      </c>
      <c r="F3829" s="1" t="s">
        <v>52</v>
      </c>
      <c r="G3829" s="1" t="s">
        <v>122</v>
      </c>
      <c r="H3829" s="1" t="s">
        <v>123</v>
      </c>
      <c r="I3829" s="1" t="s">
        <v>124</v>
      </c>
      <c r="J3829" s="1" t="s">
        <v>132</v>
      </c>
      <c r="K3829" s="1" t="s">
        <v>134</v>
      </c>
    </row>
    <row r="3830" spans="1:11" x14ac:dyDescent="0.25">
      <c r="A3830" s="1" t="s">
        <v>186</v>
      </c>
      <c r="B3830" s="1">
        <v>3372022.4408</v>
      </c>
      <c r="C3830" s="1" t="s">
        <v>146</v>
      </c>
      <c r="D3830" s="1" t="s">
        <v>162</v>
      </c>
      <c r="E3830" s="1" t="s">
        <v>121</v>
      </c>
      <c r="F3830" s="1" t="s">
        <v>47</v>
      </c>
      <c r="G3830" s="1" t="s">
        <v>122</v>
      </c>
      <c r="H3830" s="1" t="s">
        <v>123</v>
      </c>
      <c r="I3830" s="1" t="s">
        <v>124</v>
      </c>
      <c r="J3830" s="1" t="s">
        <v>132</v>
      </c>
      <c r="K3830" s="1" t="s">
        <v>135</v>
      </c>
    </row>
    <row r="3831" spans="1:11" x14ac:dyDescent="0.25">
      <c r="A3831" s="1" t="s">
        <v>195</v>
      </c>
      <c r="B3831" s="1">
        <v>3379343.9503000001</v>
      </c>
      <c r="C3831" s="1" t="s">
        <v>157</v>
      </c>
      <c r="D3831" s="1" t="s">
        <v>131</v>
      </c>
      <c r="E3831" s="1" t="s">
        <v>121</v>
      </c>
      <c r="F3831" s="1" t="s">
        <v>52</v>
      </c>
      <c r="G3831" s="1" t="s">
        <v>122</v>
      </c>
      <c r="H3831" s="1" t="s">
        <v>123</v>
      </c>
      <c r="I3831" s="1" t="s">
        <v>124</v>
      </c>
      <c r="J3831" s="1" t="s">
        <v>132</v>
      </c>
      <c r="K3831" s="1" t="s">
        <v>135</v>
      </c>
    </row>
    <row r="3832" spans="1:11" x14ac:dyDescent="0.25">
      <c r="A3832" s="1" t="s">
        <v>192</v>
      </c>
      <c r="B3832" s="1">
        <v>3382100.5377000002</v>
      </c>
      <c r="C3832" s="1" t="s">
        <v>119</v>
      </c>
      <c r="D3832" s="1" t="s">
        <v>131</v>
      </c>
      <c r="E3832" s="1" t="s">
        <v>121</v>
      </c>
      <c r="F3832" s="1" t="s">
        <v>52</v>
      </c>
      <c r="G3832" s="1" t="s">
        <v>122</v>
      </c>
      <c r="H3832" s="1" t="s">
        <v>123</v>
      </c>
      <c r="I3832" s="1" t="s">
        <v>124</v>
      </c>
      <c r="J3832" s="1" t="s">
        <v>132</v>
      </c>
      <c r="K3832" s="1" t="s">
        <v>135</v>
      </c>
    </row>
    <row r="3833" spans="1:11" x14ac:dyDescent="0.25">
      <c r="A3833" s="1" t="s">
        <v>192</v>
      </c>
      <c r="B3833" s="1">
        <v>3420512.5628</v>
      </c>
      <c r="C3833" s="1" t="s">
        <v>147</v>
      </c>
      <c r="D3833" s="1" t="s">
        <v>131</v>
      </c>
      <c r="E3833" s="1" t="s">
        <v>121</v>
      </c>
      <c r="F3833" s="1" t="s">
        <v>52</v>
      </c>
      <c r="G3833" s="1" t="s">
        <v>122</v>
      </c>
      <c r="H3833" s="1" t="s">
        <v>123</v>
      </c>
      <c r="I3833" s="1" t="s">
        <v>124</v>
      </c>
      <c r="J3833" s="1" t="s">
        <v>132</v>
      </c>
      <c r="K3833" s="1" t="s">
        <v>134</v>
      </c>
    </row>
    <row r="3834" spans="1:11" x14ac:dyDescent="0.25">
      <c r="A3834" s="1" t="s">
        <v>195</v>
      </c>
      <c r="B3834" s="1">
        <v>3466400.3783999998</v>
      </c>
      <c r="C3834" s="1" t="s">
        <v>155</v>
      </c>
      <c r="D3834" s="1" t="s">
        <v>131</v>
      </c>
      <c r="E3834" s="1" t="s">
        <v>121</v>
      </c>
      <c r="F3834" s="1" t="s">
        <v>52</v>
      </c>
      <c r="G3834" s="1" t="s">
        <v>122</v>
      </c>
      <c r="H3834" s="1" t="s">
        <v>123</v>
      </c>
      <c r="I3834" s="1" t="s">
        <v>124</v>
      </c>
      <c r="J3834" s="1" t="s">
        <v>132</v>
      </c>
      <c r="K3834" s="1" t="s">
        <v>135</v>
      </c>
    </row>
    <row r="3835" spans="1:11" x14ac:dyDescent="0.25">
      <c r="A3835" s="1" t="s">
        <v>192</v>
      </c>
      <c r="B3835" s="1">
        <v>3467869.9999000002</v>
      </c>
      <c r="C3835" s="1" t="s">
        <v>157</v>
      </c>
      <c r="D3835" s="1" t="s">
        <v>131</v>
      </c>
      <c r="E3835" s="1" t="s">
        <v>121</v>
      </c>
      <c r="F3835" s="1" t="s">
        <v>52</v>
      </c>
      <c r="G3835" s="1" t="s">
        <v>122</v>
      </c>
      <c r="H3835" s="1" t="s">
        <v>123</v>
      </c>
      <c r="I3835" s="1" t="s">
        <v>124</v>
      </c>
      <c r="J3835" s="1" t="s">
        <v>132</v>
      </c>
      <c r="K3835" s="1" t="s">
        <v>135</v>
      </c>
    </row>
    <row r="3836" spans="1:11" x14ac:dyDescent="0.25">
      <c r="A3836" s="1" t="s">
        <v>195</v>
      </c>
      <c r="B3836" s="1">
        <v>3468081.5252999999</v>
      </c>
      <c r="C3836" s="1" t="s">
        <v>146</v>
      </c>
      <c r="D3836" s="1" t="s">
        <v>131</v>
      </c>
      <c r="E3836" s="1" t="s">
        <v>121</v>
      </c>
      <c r="F3836" s="1" t="s">
        <v>52</v>
      </c>
      <c r="G3836" s="1" t="s">
        <v>122</v>
      </c>
      <c r="H3836" s="1" t="s">
        <v>123</v>
      </c>
      <c r="I3836" s="1" t="s">
        <v>124</v>
      </c>
      <c r="J3836" s="1" t="s">
        <v>132</v>
      </c>
      <c r="K3836" s="1" t="s">
        <v>135</v>
      </c>
    </row>
    <row r="3837" spans="1:11" x14ac:dyDescent="0.25">
      <c r="A3837" s="1" t="s">
        <v>186</v>
      </c>
      <c r="B3837" s="1">
        <v>3482654.3547</v>
      </c>
      <c r="C3837" s="1" t="s">
        <v>130</v>
      </c>
      <c r="D3837" s="1" t="s">
        <v>162</v>
      </c>
      <c r="E3837" s="1" t="s">
        <v>121</v>
      </c>
      <c r="F3837" s="1" t="s">
        <v>47</v>
      </c>
      <c r="G3837" s="1" t="s">
        <v>122</v>
      </c>
      <c r="H3837" s="1" t="s">
        <v>123</v>
      </c>
      <c r="I3837" s="1" t="s">
        <v>124</v>
      </c>
      <c r="J3837" s="1" t="s">
        <v>132</v>
      </c>
      <c r="K3837" s="1" t="s">
        <v>135</v>
      </c>
    </row>
    <row r="3838" spans="1:11" x14ac:dyDescent="0.25">
      <c r="A3838" s="1" t="s">
        <v>186</v>
      </c>
      <c r="B3838" s="1">
        <v>3482654.3547</v>
      </c>
      <c r="C3838" s="1" t="s">
        <v>155</v>
      </c>
      <c r="D3838" s="1" t="s">
        <v>162</v>
      </c>
      <c r="E3838" s="1" t="s">
        <v>121</v>
      </c>
      <c r="F3838" s="1" t="s">
        <v>47</v>
      </c>
      <c r="G3838" s="1" t="s">
        <v>122</v>
      </c>
      <c r="H3838" s="1" t="s">
        <v>123</v>
      </c>
      <c r="I3838" s="1" t="s">
        <v>124</v>
      </c>
      <c r="J3838" s="1" t="s">
        <v>132</v>
      </c>
      <c r="K3838" s="1" t="s">
        <v>135</v>
      </c>
    </row>
    <row r="3839" spans="1:11" x14ac:dyDescent="0.25">
      <c r="A3839" s="1" t="s">
        <v>186</v>
      </c>
      <c r="B3839" s="1">
        <v>3490388.3355999999</v>
      </c>
      <c r="C3839" s="1" t="s">
        <v>165</v>
      </c>
      <c r="D3839" s="1" t="s">
        <v>162</v>
      </c>
      <c r="E3839" s="1" t="s">
        <v>121</v>
      </c>
      <c r="F3839" s="1" t="s">
        <v>47</v>
      </c>
      <c r="G3839" s="1" t="s">
        <v>122</v>
      </c>
      <c r="H3839" s="1" t="s">
        <v>123</v>
      </c>
      <c r="I3839" s="1" t="s">
        <v>124</v>
      </c>
      <c r="J3839" s="1" t="s">
        <v>132</v>
      </c>
      <c r="K3839" s="1" t="s">
        <v>135</v>
      </c>
    </row>
    <row r="3840" spans="1:11" x14ac:dyDescent="0.25">
      <c r="A3840" s="1" t="s">
        <v>185</v>
      </c>
      <c r="B3840" s="1">
        <v>3551867.9415000002</v>
      </c>
      <c r="C3840" s="1" t="s">
        <v>146</v>
      </c>
      <c r="D3840" s="1" t="s">
        <v>162</v>
      </c>
      <c r="E3840" s="1" t="s">
        <v>121</v>
      </c>
      <c r="F3840" s="1" t="s">
        <v>47</v>
      </c>
      <c r="G3840" s="1" t="s">
        <v>122</v>
      </c>
      <c r="H3840" s="1" t="s">
        <v>123</v>
      </c>
      <c r="I3840" s="1" t="s">
        <v>124</v>
      </c>
      <c r="J3840" s="1" t="s">
        <v>132</v>
      </c>
      <c r="K3840" s="1" t="s">
        <v>135</v>
      </c>
    </row>
    <row r="3841" spans="1:11" x14ac:dyDescent="0.25">
      <c r="A3841" s="1" t="s">
        <v>192</v>
      </c>
      <c r="B3841" s="1">
        <v>3557206.9775999999</v>
      </c>
      <c r="C3841" s="1" t="s">
        <v>155</v>
      </c>
      <c r="D3841" s="1" t="s">
        <v>131</v>
      </c>
      <c r="E3841" s="1" t="s">
        <v>121</v>
      </c>
      <c r="F3841" s="1" t="s">
        <v>52</v>
      </c>
      <c r="G3841" s="1" t="s">
        <v>122</v>
      </c>
      <c r="H3841" s="1" t="s">
        <v>123</v>
      </c>
      <c r="I3841" s="1" t="s">
        <v>124</v>
      </c>
      <c r="J3841" s="1" t="s">
        <v>132</v>
      </c>
      <c r="K3841" s="1" t="s">
        <v>135</v>
      </c>
    </row>
    <row r="3842" spans="1:11" x14ac:dyDescent="0.25">
      <c r="A3842" s="1" t="s">
        <v>192</v>
      </c>
      <c r="B3842" s="1">
        <v>3558932.1642</v>
      </c>
      <c r="C3842" s="1" t="s">
        <v>146</v>
      </c>
      <c r="D3842" s="1" t="s">
        <v>131</v>
      </c>
      <c r="E3842" s="1" t="s">
        <v>121</v>
      </c>
      <c r="F3842" s="1" t="s">
        <v>52</v>
      </c>
      <c r="G3842" s="1" t="s">
        <v>122</v>
      </c>
      <c r="H3842" s="1" t="s">
        <v>123</v>
      </c>
      <c r="I3842" s="1" t="s">
        <v>124</v>
      </c>
      <c r="J3842" s="1" t="s">
        <v>132</v>
      </c>
      <c r="K3842" s="1" t="s">
        <v>135</v>
      </c>
    </row>
    <row r="3843" spans="1:11" x14ac:dyDescent="0.25">
      <c r="A3843" s="1" t="s">
        <v>195</v>
      </c>
      <c r="B3843" s="1">
        <v>3563533.3103999998</v>
      </c>
      <c r="C3843" s="1" t="s">
        <v>130</v>
      </c>
      <c r="D3843" s="1" t="s">
        <v>131</v>
      </c>
      <c r="E3843" s="1" t="s">
        <v>121</v>
      </c>
      <c r="F3843" s="1" t="s">
        <v>52</v>
      </c>
      <c r="G3843" s="1" t="s">
        <v>122</v>
      </c>
      <c r="H3843" s="1" t="s">
        <v>123</v>
      </c>
      <c r="I3843" s="1" t="s">
        <v>124</v>
      </c>
      <c r="J3843" s="1" t="s">
        <v>132</v>
      </c>
      <c r="K3843" s="1" t="s">
        <v>135</v>
      </c>
    </row>
    <row r="3844" spans="1:11" x14ac:dyDescent="0.25">
      <c r="A3844" s="1" t="s">
        <v>195</v>
      </c>
      <c r="B3844" s="1">
        <v>3563533.3103999998</v>
      </c>
      <c r="C3844" s="1" t="s">
        <v>164</v>
      </c>
      <c r="D3844" s="1" t="s">
        <v>131</v>
      </c>
      <c r="E3844" s="1" t="s">
        <v>121</v>
      </c>
      <c r="F3844" s="1" t="s">
        <v>52</v>
      </c>
      <c r="G3844" s="1" t="s">
        <v>122</v>
      </c>
      <c r="H3844" s="1" t="s">
        <v>123</v>
      </c>
      <c r="I3844" s="1" t="s">
        <v>124</v>
      </c>
      <c r="J3844" s="1" t="s">
        <v>132</v>
      </c>
      <c r="K3844" s="1" t="s">
        <v>135</v>
      </c>
    </row>
    <row r="3845" spans="1:11" x14ac:dyDescent="0.25">
      <c r="A3845" s="1" t="s">
        <v>195</v>
      </c>
      <c r="B3845" s="1">
        <v>3586010.8670999999</v>
      </c>
      <c r="C3845" s="1" t="s">
        <v>136</v>
      </c>
      <c r="D3845" s="1" t="s">
        <v>131</v>
      </c>
      <c r="E3845" s="1" t="s">
        <v>121</v>
      </c>
      <c r="F3845" s="1" t="s">
        <v>52</v>
      </c>
      <c r="G3845" s="1" t="s">
        <v>122</v>
      </c>
      <c r="H3845" s="1" t="s">
        <v>123</v>
      </c>
      <c r="I3845" s="1" t="s">
        <v>124</v>
      </c>
      <c r="J3845" s="1" t="s">
        <v>132</v>
      </c>
      <c r="K3845" s="1" t="s">
        <v>135</v>
      </c>
    </row>
    <row r="3846" spans="1:11" x14ac:dyDescent="0.25">
      <c r="A3846" s="1" t="s">
        <v>195</v>
      </c>
      <c r="B3846" s="1">
        <v>3586010.8670999999</v>
      </c>
      <c r="C3846" s="1" t="s">
        <v>165</v>
      </c>
      <c r="D3846" s="1" t="s">
        <v>131</v>
      </c>
      <c r="E3846" s="1" t="s">
        <v>121</v>
      </c>
      <c r="F3846" s="1" t="s">
        <v>52</v>
      </c>
      <c r="G3846" s="1" t="s">
        <v>122</v>
      </c>
      <c r="H3846" s="1" t="s">
        <v>123</v>
      </c>
      <c r="I3846" s="1" t="s">
        <v>124</v>
      </c>
      <c r="J3846" s="1" t="s">
        <v>132</v>
      </c>
      <c r="K3846" s="1" t="s">
        <v>135</v>
      </c>
    </row>
    <row r="3847" spans="1:11" x14ac:dyDescent="0.25">
      <c r="A3847" s="1" t="s">
        <v>195</v>
      </c>
      <c r="B3847" s="1">
        <v>3621574.3881999999</v>
      </c>
      <c r="C3847" s="1" t="s">
        <v>161</v>
      </c>
      <c r="D3847" s="1" t="s">
        <v>131</v>
      </c>
      <c r="E3847" s="1" t="s">
        <v>121</v>
      </c>
      <c r="F3847" s="1" t="s">
        <v>52</v>
      </c>
      <c r="G3847" s="1" t="s">
        <v>122</v>
      </c>
      <c r="H3847" s="1" t="s">
        <v>123</v>
      </c>
      <c r="I3847" s="1" t="s">
        <v>124</v>
      </c>
      <c r="J3847" s="1" t="s">
        <v>132</v>
      </c>
      <c r="K3847" s="1" t="s">
        <v>135</v>
      </c>
    </row>
    <row r="3848" spans="1:11" x14ac:dyDescent="0.25">
      <c r="A3848" s="1" t="s">
        <v>186</v>
      </c>
      <c r="B3848" s="1">
        <v>3634950.6291</v>
      </c>
      <c r="C3848" s="1" t="s">
        <v>147</v>
      </c>
      <c r="D3848" s="1" t="s">
        <v>131</v>
      </c>
      <c r="E3848" s="1" t="s">
        <v>121</v>
      </c>
      <c r="F3848" s="1" t="s">
        <v>52</v>
      </c>
      <c r="G3848" s="1" t="s">
        <v>122</v>
      </c>
      <c r="H3848" s="1" t="s">
        <v>123</v>
      </c>
      <c r="I3848" s="1" t="s">
        <v>124</v>
      </c>
      <c r="J3848" s="1" t="s">
        <v>132</v>
      </c>
      <c r="K3848" s="1" t="s">
        <v>135</v>
      </c>
    </row>
    <row r="3849" spans="1:11" x14ac:dyDescent="0.25">
      <c r="A3849" s="1" t="s">
        <v>192</v>
      </c>
      <c r="B3849" s="1">
        <v>3656884.4256000002</v>
      </c>
      <c r="C3849" s="1" t="s">
        <v>130</v>
      </c>
      <c r="D3849" s="1" t="s">
        <v>131</v>
      </c>
      <c r="E3849" s="1" t="s">
        <v>121</v>
      </c>
      <c r="F3849" s="1" t="s">
        <v>52</v>
      </c>
      <c r="G3849" s="1" t="s">
        <v>122</v>
      </c>
      <c r="H3849" s="1" t="s">
        <v>123</v>
      </c>
      <c r="I3849" s="1" t="s">
        <v>124</v>
      </c>
      <c r="J3849" s="1" t="s">
        <v>132</v>
      </c>
      <c r="K3849" s="1" t="s">
        <v>135</v>
      </c>
    </row>
    <row r="3850" spans="1:11" x14ac:dyDescent="0.25">
      <c r="A3850" s="1" t="s">
        <v>192</v>
      </c>
      <c r="B3850" s="1">
        <v>3656884.4256000002</v>
      </c>
      <c r="C3850" s="1" t="s">
        <v>164</v>
      </c>
      <c r="D3850" s="1" t="s">
        <v>131</v>
      </c>
      <c r="E3850" s="1" t="s">
        <v>121</v>
      </c>
      <c r="F3850" s="1" t="s">
        <v>52</v>
      </c>
      <c r="G3850" s="1" t="s">
        <v>122</v>
      </c>
      <c r="H3850" s="1" t="s">
        <v>123</v>
      </c>
      <c r="I3850" s="1" t="s">
        <v>124</v>
      </c>
      <c r="J3850" s="1" t="s">
        <v>132</v>
      </c>
      <c r="K3850" s="1" t="s">
        <v>135</v>
      </c>
    </row>
    <row r="3851" spans="1:11" x14ac:dyDescent="0.25">
      <c r="A3851" s="1" t="s">
        <v>185</v>
      </c>
      <c r="B3851" s="1">
        <v>3668400.3654</v>
      </c>
      <c r="C3851" s="1" t="s">
        <v>130</v>
      </c>
      <c r="D3851" s="1" t="s">
        <v>162</v>
      </c>
      <c r="E3851" s="1" t="s">
        <v>121</v>
      </c>
      <c r="F3851" s="1" t="s">
        <v>47</v>
      </c>
      <c r="G3851" s="1" t="s">
        <v>122</v>
      </c>
      <c r="H3851" s="1" t="s">
        <v>123</v>
      </c>
      <c r="I3851" s="1" t="s">
        <v>124</v>
      </c>
      <c r="J3851" s="1" t="s">
        <v>132</v>
      </c>
      <c r="K3851" s="1" t="s">
        <v>135</v>
      </c>
    </row>
    <row r="3852" spans="1:11" x14ac:dyDescent="0.25">
      <c r="A3852" s="1" t="s">
        <v>185</v>
      </c>
      <c r="B3852" s="1">
        <v>3668400.3654</v>
      </c>
      <c r="C3852" s="1" t="s">
        <v>155</v>
      </c>
      <c r="D3852" s="1" t="s">
        <v>162</v>
      </c>
      <c r="E3852" s="1" t="s">
        <v>121</v>
      </c>
      <c r="F3852" s="1" t="s">
        <v>47</v>
      </c>
      <c r="G3852" s="1" t="s">
        <v>122</v>
      </c>
      <c r="H3852" s="1" t="s">
        <v>123</v>
      </c>
      <c r="I3852" s="1" t="s">
        <v>124</v>
      </c>
      <c r="J3852" s="1" t="s">
        <v>132</v>
      </c>
      <c r="K3852" s="1" t="s">
        <v>135</v>
      </c>
    </row>
    <row r="3853" spans="1:11" x14ac:dyDescent="0.25">
      <c r="A3853" s="1" t="s">
        <v>185</v>
      </c>
      <c r="B3853" s="1">
        <v>3676546.8350999998</v>
      </c>
      <c r="C3853" s="1" t="s">
        <v>165</v>
      </c>
      <c r="D3853" s="1" t="s">
        <v>162</v>
      </c>
      <c r="E3853" s="1" t="s">
        <v>121</v>
      </c>
      <c r="F3853" s="1" t="s">
        <v>47</v>
      </c>
      <c r="G3853" s="1" t="s">
        <v>122</v>
      </c>
      <c r="H3853" s="1" t="s">
        <v>123</v>
      </c>
      <c r="I3853" s="1" t="s">
        <v>124</v>
      </c>
      <c r="J3853" s="1" t="s">
        <v>132</v>
      </c>
      <c r="K3853" s="1" t="s">
        <v>135</v>
      </c>
    </row>
    <row r="3854" spans="1:11" x14ac:dyDescent="0.25">
      <c r="A3854" s="1" t="s">
        <v>192</v>
      </c>
      <c r="B3854" s="1">
        <v>3679950.8094000001</v>
      </c>
      <c r="C3854" s="1" t="s">
        <v>136</v>
      </c>
      <c r="D3854" s="1" t="s">
        <v>131</v>
      </c>
      <c r="E3854" s="1" t="s">
        <v>121</v>
      </c>
      <c r="F3854" s="1" t="s">
        <v>52</v>
      </c>
      <c r="G3854" s="1" t="s">
        <v>122</v>
      </c>
      <c r="H3854" s="1" t="s">
        <v>123</v>
      </c>
      <c r="I3854" s="1" t="s">
        <v>124</v>
      </c>
      <c r="J3854" s="1" t="s">
        <v>132</v>
      </c>
      <c r="K3854" s="1" t="s">
        <v>135</v>
      </c>
    </row>
    <row r="3855" spans="1:11" x14ac:dyDescent="0.25">
      <c r="A3855" s="1" t="s">
        <v>192</v>
      </c>
      <c r="B3855" s="1">
        <v>3679950.8094000001</v>
      </c>
      <c r="C3855" s="1" t="s">
        <v>165</v>
      </c>
      <c r="D3855" s="1" t="s">
        <v>131</v>
      </c>
      <c r="E3855" s="1" t="s">
        <v>121</v>
      </c>
      <c r="F3855" s="1" t="s">
        <v>52</v>
      </c>
      <c r="G3855" s="1" t="s">
        <v>122</v>
      </c>
      <c r="H3855" s="1" t="s">
        <v>123</v>
      </c>
      <c r="I3855" s="1" t="s">
        <v>124</v>
      </c>
      <c r="J3855" s="1" t="s">
        <v>132</v>
      </c>
      <c r="K3855" s="1" t="s">
        <v>135</v>
      </c>
    </row>
    <row r="3856" spans="1:11" x14ac:dyDescent="0.25">
      <c r="A3856" s="1" t="s">
        <v>192</v>
      </c>
      <c r="B3856" s="1">
        <v>3716445.9605</v>
      </c>
      <c r="C3856" s="1" t="s">
        <v>161</v>
      </c>
      <c r="D3856" s="1" t="s">
        <v>131</v>
      </c>
      <c r="E3856" s="1" t="s">
        <v>121</v>
      </c>
      <c r="F3856" s="1" t="s">
        <v>52</v>
      </c>
      <c r="G3856" s="1" t="s">
        <v>122</v>
      </c>
      <c r="H3856" s="1" t="s">
        <v>123</v>
      </c>
      <c r="I3856" s="1" t="s">
        <v>124</v>
      </c>
      <c r="J3856" s="1" t="s">
        <v>132</v>
      </c>
      <c r="K3856" s="1" t="s">
        <v>135</v>
      </c>
    </row>
    <row r="3857" spans="1:11" x14ac:dyDescent="0.25">
      <c r="A3857" s="1" t="s">
        <v>185</v>
      </c>
      <c r="B3857" s="1">
        <v>3828819.3021</v>
      </c>
      <c r="C3857" s="1" t="s">
        <v>147</v>
      </c>
      <c r="D3857" s="1" t="s">
        <v>131</v>
      </c>
      <c r="E3857" s="1" t="s">
        <v>121</v>
      </c>
      <c r="F3857" s="1" t="s">
        <v>52</v>
      </c>
      <c r="G3857" s="1" t="s">
        <v>122</v>
      </c>
      <c r="H3857" s="1" t="s">
        <v>123</v>
      </c>
      <c r="I3857" s="1" t="s">
        <v>124</v>
      </c>
      <c r="J3857" s="1" t="s">
        <v>132</v>
      </c>
      <c r="K3857" s="1" t="s">
        <v>135</v>
      </c>
    </row>
    <row r="3858" spans="1:11" x14ac:dyDescent="0.25">
      <c r="A3858" s="1" t="s">
        <v>195</v>
      </c>
      <c r="B3858" s="1">
        <v>3861241.5959999999</v>
      </c>
      <c r="C3858" s="1" t="s">
        <v>147</v>
      </c>
      <c r="D3858" s="1" t="s">
        <v>138</v>
      </c>
      <c r="E3858" s="1" t="s">
        <v>121</v>
      </c>
      <c r="F3858" s="1" t="s">
        <v>87</v>
      </c>
      <c r="G3858" s="1" t="s">
        <v>122</v>
      </c>
      <c r="H3858" s="1" t="s">
        <v>123</v>
      </c>
      <c r="I3858" s="1" t="s">
        <v>124</v>
      </c>
      <c r="J3858" s="1" t="s">
        <v>132</v>
      </c>
      <c r="K3858" s="1" t="s">
        <v>135</v>
      </c>
    </row>
    <row r="3859" spans="1:11" x14ac:dyDescent="0.25">
      <c r="A3859" s="1" t="s">
        <v>192</v>
      </c>
      <c r="B3859" s="1">
        <v>3962391.5440000002</v>
      </c>
      <c r="C3859" s="1" t="s">
        <v>147</v>
      </c>
      <c r="D3859" s="1" t="s">
        <v>138</v>
      </c>
      <c r="E3859" s="1" t="s">
        <v>121</v>
      </c>
      <c r="F3859" s="1" t="s">
        <v>87</v>
      </c>
      <c r="G3859" s="1" t="s">
        <v>122</v>
      </c>
      <c r="H3859" s="1" t="s">
        <v>123</v>
      </c>
      <c r="I3859" s="1" t="s">
        <v>124</v>
      </c>
      <c r="J3859" s="1" t="s">
        <v>132</v>
      </c>
      <c r="K3859" s="1" t="s">
        <v>135</v>
      </c>
    </row>
    <row r="3860" spans="1:11" x14ac:dyDescent="0.25">
      <c r="A3860" s="1" t="s">
        <v>195</v>
      </c>
      <c r="B3860" s="1">
        <v>4273330.1354999999</v>
      </c>
      <c r="C3860" s="1" t="s">
        <v>139</v>
      </c>
      <c r="D3860" s="1" t="s">
        <v>131</v>
      </c>
      <c r="E3860" s="1" t="s">
        <v>121</v>
      </c>
      <c r="F3860" s="1" t="s">
        <v>52</v>
      </c>
      <c r="G3860" s="1" t="s">
        <v>122</v>
      </c>
      <c r="H3860" s="1" t="s">
        <v>123</v>
      </c>
      <c r="I3860" s="1" t="s">
        <v>124</v>
      </c>
      <c r="J3860" s="1" t="s">
        <v>132</v>
      </c>
      <c r="K3860" s="1" t="s">
        <v>135</v>
      </c>
    </row>
    <row r="3861" spans="1:11" x14ac:dyDescent="0.25">
      <c r="A3861" s="1" t="s">
        <v>189</v>
      </c>
      <c r="B3861" s="1">
        <v>4322123.5312000001</v>
      </c>
      <c r="C3861" s="1" t="s">
        <v>144</v>
      </c>
      <c r="D3861" s="1" t="s">
        <v>142</v>
      </c>
      <c r="E3861" s="1" t="s">
        <v>121</v>
      </c>
      <c r="F3861" s="1" t="s">
        <v>45</v>
      </c>
      <c r="G3861" s="1" t="s">
        <v>122</v>
      </c>
      <c r="H3861" s="1" t="s">
        <v>123</v>
      </c>
      <c r="I3861" s="1" t="s">
        <v>124</v>
      </c>
      <c r="J3861" s="1" t="s">
        <v>132</v>
      </c>
      <c r="K3861" s="1" t="s">
        <v>133</v>
      </c>
    </row>
    <row r="3862" spans="1:11" x14ac:dyDescent="0.25">
      <c r="A3862" s="1" t="s">
        <v>192</v>
      </c>
      <c r="B3862" s="1">
        <v>4385275.2470000004</v>
      </c>
      <c r="C3862" s="1" t="s">
        <v>139</v>
      </c>
      <c r="D3862" s="1" t="s">
        <v>131</v>
      </c>
      <c r="E3862" s="1" t="s">
        <v>121</v>
      </c>
      <c r="F3862" s="1" t="s">
        <v>52</v>
      </c>
      <c r="G3862" s="1" t="s">
        <v>122</v>
      </c>
      <c r="H3862" s="1" t="s">
        <v>123</v>
      </c>
      <c r="I3862" s="1" t="s">
        <v>124</v>
      </c>
      <c r="J3862" s="1" t="s">
        <v>132</v>
      </c>
      <c r="K3862" s="1" t="s">
        <v>135</v>
      </c>
    </row>
    <row r="3863" spans="1:11" x14ac:dyDescent="0.25">
      <c r="A3863" s="1" t="s">
        <v>195</v>
      </c>
      <c r="B3863" s="1">
        <v>4440791.0460999999</v>
      </c>
      <c r="C3863" s="1" t="s">
        <v>145</v>
      </c>
      <c r="D3863" s="1" t="s">
        <v>162</v>
      </c>
      <c r="E3863" s="1" t="s">
        <v>121</v>
      </c>
      <c r="F3863" s="1" t="s">
        <v>47</v>
      </c>
      <c r="G3863" s="1" t="s">
        <v>122</v>
      </c>
      <c r="H3863" s="1" t="s">
        <v>123</v>
      </c>
      <c r="I3863" s="1" t="s">
        <v>124</v>
      </c>
      <c r="J3863" s="1" t="s">
        <v>132</v>
      </c>
      <c r="K3863" s="1" t="s">
        <v>135</v>
      </c>
    </row>
    <row r="3864" spans="1:11" x14ac:dyDescent="0.25">
      <c r="A3864" s="1" t="s">
        <v>189</v>
      </c>
      <c r="B3864" s="1">
        <v>4533900</v>
      </c>
      <c r="C3864" s="1" t="s">
        <v>149</v>
      </c>
      <c r="D3864" s="1" t="s">
        <v>142</v>
      </c>
      <c r="E3864" s="1" t="s">
        <v>121</v>
      </c>
      <c r="F3864" s="1" t="s">
        <v>45</v>
      </c>
      <c r="G3864" s="1" t="s">
        <v>122</v>
      </c>
      <c r="H3864" s="1" t="s">
        <v>123</v>
      </c>
      <c r="I3864" s="1" t="s">
        <v>124</v>
      </c>
      <c r="J3864" s="1" t="s">
        <v>132</v>
      </c>
      <c r="K3864" s="1" t="s">
        <v>133</v>
      </c>
    </row>
    <row r="3865" spans="1:11" x14ac:dyDescent="0.25">
      <c r="A3865" s="1" t="s">
        <v>192</v>
      </c>
      <c r="B3865" s="1">
        <v>4557123.0011</v>
      </c>
      <c r="C3865" s="1" t="s">
        <v>145</v>
      </c>
      <c r="D3865" s="1" t="s">
        <v>162</v>
      </c>
      <c r="E3865" s="1" t="s">
        <v>121</v>
      </c>
      <c r="F3865" s="1" t="s">
        <v>47</v>
      </c>
      <c r="G3865" s="1" t="s">
        <v>122</v>
      </c>
      <c r="H3865" s="1" t="s">
        <v>123</v>
      </c>
      <c r="I3865" s="1" t="s">
        <v>124</v>
      </c>
      <c r="J3865" s="1" t="s">
        <v>132</v>
      </c>
      <c r="K3865" s="1" t="s">
        <v>135</v>
      </c>
    </row>
    <row r="3866" spans="1:11" x14ac:dyDescent="0.25">
      <c r="A3866" s="1" t="s">
        <v>194</v>
      </c>
      <c r="B3866" s="1">
        <v>4641380.5</v>
      </c>
      <c r="C3866" s="1" t="s">
        <v>144</v>
      </c>
      <c r="D3866" s="1" t="s">
        <v>142</v>
      </c>
      <c r="E3866" s="1" t="s">
        <v>121</v>
      </c>
      <c r="F3866" s="1" t="s">
        <v>45</v>
      </c>
      <c r="G3866" s="1" t="s">
        <v>122</v>
      </c>
      <c r="H3866" s="1" t="s">
        <v>123</v>
      </c>
      <c r="I3866" s="1" t="s">
        <v>124</v>
      </c>
      <c r="J3866" s="1" t="s">
        <v>132</v>
      </c>
      <c r="K3866" s="1" t="s">
        <v>133</v>
      </c>
    </row>
    <row r="3867" spans="1:11" x14ac:dyDescent="0.25">
      <c r="A3867" s="1" t="s">
        <v>189</v>
      </c>
      <c r="B3867" s="1">
        <v>4667500.0312000001</v>
      </c>
      <c r="C3867" s="1" t="s">
        <v>155</v>
      </c>
      <c r="D3867" s="1" t="s">
        <v>142</v>
      </c>
      <c r="E3867" s="1" t="s">
        <v>121</v>
      </c>
      <c r="F3867" s="1" t="s">
        <v>45</v>
      </c>
      <c r="G3867" s="1" t="s">
        <v>122</v>
      </c>
      <c r="H3867" s="1" t="s">
        <v>123</v>
      </c>
      <c r="I3867" s="1" t="s">
        <v>124</v>
      </c>
      <c r="J3867" s="1" t="s">
        <v>132</v>
      </c>
      <c r="K3867" s="1" t="s">
        <v>133</v>
      </c>
    </row>
    <row r="3868" spans="1:11" x14ac:dyDescent="0.25">
      <c r="A3868" s="1" t="s">
        <v>189</v>
      </c>
      <c r="B3868" s="1">
        <v>4752927.375</v>
      </c>
      <c r="C3868" s="1" t="s">
        <v>156</v>
      </c>
      <c r="D3868" s="1" t="s">
        <v>138</v>
      </c>
      <c r="E3868" s="1" t="s">
        <v>121</v>
      </c>
      <c r="F3868" s="1" t="s">
        <v>87</v>
      </c>
      <c r="G3868" s="1" t="s">
        <v>122</v>
      </c>
      <c r="H3868" s="1" t="s">
        <v>123</v>
      </c>
      <c r="I3868" s="1" t="s">
        <v>124</v>
      </c>
      <c r="J3868" s="1" t="s">
        <v>132</v>
      </c>
      <c r="K3868" s="1" t="s">
        <v>133</v>
      </c>
    </row>
    <row r="3869" spans="1:11" x14ac:dyDescent="0.25">
      <c r="A3869" s="1" t="s">
        <v>189</v>
      </c>
      <c r="B3869" s="1">
        <v>4752927.375</v>
      </c>
      <c r="C3869" s="1" t="s">
        <v>144</v>
      </c>
      <c r="D3869" s="1" t="s">
        <v>138</v>
      </c>
      <c r="E3869" s="1" t="s">
        <v>121</v>
      </c>
      <c r="F3869" s="1" t="s">
        <v>87</v>
      </c>
      <c r="G3869" s="1" t="s">
        <v>122</v>
      </c>
      <c r="H3869" s="1" t="s">
        <v>123</v>
      </c>
      <c r="I3869" s="1" t="s">
        <v>124</v>
      </c>
      <c r="J3869" s="1" t="s">
        <v>132</v>
      </c>
      <c r="K3869" s="1" t="s">
        <v>133</v>
      </c>
    </row>
    <row r="3870" spans="1:11" x14ac:dyDescent="0.25">
      <c r="A3870" s="1" t="s">
        <v>189</v>
      </c>
      <c r="B3870" s="1">
        <v>4752927.375</v>
      </c>
      <c r="C3870" s="1" t="s">
        <v>140</v>
      </c>
      <c r="D3870" s="1" t="s">
        <v>138</v>
      </c>
      <c r="E3870" s="1" t="s">
        <v>121</v>
      </c>
      <c r="F3870" s="1" t="s">
        <v>87</v>
      </c>
      <c r="G3870" s="1" t="s">
        <v>122</v>
      </c>
      <c r="H3870" s="1" t="s">
        <v>123</v>
      </c>
      <c r="I3870" s="1" t="s">
        <v>124</v>
      </c>
      <c r="J3870" s="1" t="s">
        <v>132</v>
      </c>
      <c r="K3870" s="1" t="s">
        <v>133</v>
      </c>
    </row>
    <row r="3871" spans="1:11" x14ac:dyDescent="0.25">
      <c r="A3871" s="1" t="s">
        <v>189</v>
      </c>
      <c r="B3871" s="1">
        <v>4754344.2187000001</v>
      </c>
      <c r="C3871" s="1" t="s">
        <v>143</v>
      </c>
      <c r="D3871" s="1" t="s">
        <v>138</v>
      </c>
      <c r="E3871" s="1" t="s">
        <v>121</v>
      </c>
      <c r="F3871" s="1" t="s">
        <v>87</v>
      </c>
      <c r="G3871" s="1" t="s">
        <v>122</v>
      </c>
      <c r="H3871" s="1" t="s">
        <v>123</v>
      </c>
      <c r="I3871" s="1" t="s">
        <v>124</v>
      </c>
      <c r="J3871" s="1" t="s">
        <v>132</v>
      </c>
      <c r="K3871" s="1" t="s">
        <v>133</v>
      </c>
    </row>
    <row r="3872" spans="1:11" x14ac:dyDescent="0.25">
      <c r="A3872" s="1" t="s">
        <v>189</v>
      </c>
      <c r="B3872" s="1">
        <v>4760178.2812000001</v>
      </c>
      <c r="C3872" s="1" t="s">
        <v>145</v>
      </c>
      <c r="D3872" s="1" t="s">
        <v>138</v>
      </c>
      <c r="E3872" s="1" t="s">
        <v>121</v>
      </c>
      <c r="F3872" s="1" t="s">
        <v>87</v>
      </c>
      <c r="G3872" s="1" t="s">
        <v>122</v>
      </c>
      <c r="H3872" s="1" t="s">
        <v>123</v>
      </c>
      <c r="I3872" s="1" t="s">
        <v>124</v>
      </c>
      <c r="J3872" s="1" t="s">
        <v>132</v>
      </c>
      <c r="K3872" s="1" t="s">
        <v>133</v>
      </c>
    </row>
    <row r="3873" spans="1:11" x14ac:dyDescent="0.25">
      <c r="A3873" s="1" t="s">
        <v>189</v>
      </c>
      <c r="B3873" s="1">
        <v>4762761.9375</v>
      </c>
      <c r="C3873" s="1" t="s">
        <v>176</v>
      </c>
      <c r="D3873" s="1" t="s">
        <v>142</v>
      </c>
      <c r="E3873" s="1" t="s">
        <v>121</v>
      </c>
      <c r="F3873" s="1" t="s">
        <v>45</v>
      </c>
      <c r="G3873" s="1" t="s">
        <v>122</v>
      </c>
      <c r="H3873" s="1" t="s">
        <v>123</v>
      </c>
      <c r="I3873" s="1" t="s">
        <v>124</v>
      </c>
      <c r="J3873" s="1" t="s">
        <v>132</v>
      </c>
      <c r="K3873" s="1" t="s">
        <v>133</v>
      </c>
    </row>
    <row r="3874" spans="1:11" x14ac:dyDescent="0.25">
      <c r="A3874" s="1" t="s">
        <v>189</v>
      </c>
      <c r="B3874" s="1">
        <v>4774763.4375</v>
      </c>
      <c r="C3874" s="1" t="s">
        <v>158</v>
      </c>
      <c r="D3874" s="1" t="s">
        <v>142</v>
      </c>
      <c r="E3874" s="1" t="s">
        <v>121</v>
      </c>
      <c r="F3874" s="1" t="s">
        <v>45</v>
      </c>
      <c r="G3874" s="1" t="s">
        <v>122</v>
      </c>
      <c r="H3874" s="1" t="s">
        <v>123</v>
      </c>
      <c r="I3874" s="1" t="s">
        <v>124</v>
      </c>
      <c r="J3874" s="1" t="s">
        <v>132</v>
      </c>
      <c r="K3874" s="1" t="s">
        <v>133</v>
      </c>
    </row>
    <row r="3875" spans="1:11" x14ac:dyDescent="0.25">
      <c r="A3875" s="1" t="s">
        <v>189</v>
      </c>
      <c r="B3875" s="1">
        <v>4774763.4375</v>
      </c>
      <c r="C3875" s="1" t="s">
        <v>119</v>
      </c>
      <c r="D3875" s="1" t="s">
        <v>142</v>
      </c>
      <c r="E3875" s="1" t="s">
        <v>121</v>
      </c>
      <c r="F3875" s="1" t="s">
        <v>45</v>
      </c>
      <c r="G3875" s="1" t="s">
        <v>122</v>
      </c>
      <c r="H3875" s="1" t="s">
        <v>123</v>
      </c>
      <c r="I3875" s="1" t="s">
        <v>124</v>
      </c>
      <c r="J3875" s="1" t="s">
        <v>132</v>
      </c>
      <c r="K3875" s="1" t="s">
        <v>133</v>
      </c>
    </row>
    <row r="3876" spans="1:11" x14ac:dyDescent="0.25">
      <c r="A3876" s="1" t="s">
        <v>194</v>
      </c>
      <c r="B3876" s="1">
        <v>4868800</v>
      </c>
      <c r="C3876" s="1" t="s">
        <v>149</v>
      </c>
      <c r="D3876" s="1" t="s">
        <v>142</v>
      </c>
      <c r="E3876" s="1" t="s">
        <v>121</v>
      </c>
      <c r="F3876" s="1" t="s">
        <v>45</v>
      </c>
      <c r="G3876" s="1" t="s">
        <v>122</v>
      </c>
      <c r="H3876" s="1" t="s">
        <v>123</v>
      </c>
      <c r="I3876" s="1" t="s">
        <v>124</v>
      </c>
      <c r="J3876" s="1" t="s">
        <v>132</v>
      </c>
      <c r="K3876" s="1" t="s">
        <v>133</v>
      </c>
    </row>
    <row r="3877" spans="1:11" x14ac:dyDescent="0.25">
      <c r="A3877" s="1" t="s">
        <v>189</v>
      </c>
      <c r="B3877" s="1">
        <v>4881526.7812000001</v>
      </c>
      <c r="C3877" s="1" t="s">
        <v>157</v>
      </c>
      <c r="D3877" s="1" t="s">
        <v>142</v>
      </c>
      <c r="E3877" s="1" t="s">
        <v>121</v>
      </c>
      <c r="F3877" s="1" t="s">
        <v>45</v>
      </c>
      <c r="G3877" s="1" t="s">
        <v>122</v>
      </c>
      <c r="H3877" s="1" t="s">
        <v>123</v>
      </c>
      <c r="I3877" s="1" t="s">
        <v>124</v>
      </c>
      <c r="J3877" s="1" t="s">
        <v>132</v>
      </c>
      <c r="K3877" s="1" t="s">
        <v>133</v>
      </c>
    </row>
    <row r="3878" spans="1:11" x14ac:dyDescent="0.25">
      <c r="A3878" s="1" t="s">
        <v>194</v>
      </c>
      <c r="B3878" s="1">
        <v>5012268.5</v>
      </c>
      <c r="C3878" s="1" t="s">
        <v>155</v>
      </c>
      <c r="D3878" s="1" t="s">
        <v>142</v>
      </c>
      <c r="E3878" s="1" t="s">
        <v>121</v>
      </c>
      <c r="F3878" s="1" t="s">
        <v>45</v>
      </c>
      <c r="G3878" s="1" t="s">
        <v>122</v>
      </c>
      <c r="H3878" s="1" t="s">
        <v>123</v>
      </c>
      <c r="I3878" s="1" t="s">
        <v>124</v>
      </c>
      <c r="J3878" s="1" t="s">
        <v>132</v>
      </c>
      <c r="K3878" s="1" t="s">
        <v>133</v>
      </c>
    </row>
    <row r="3879" spans="1:11" x14ac:dyDescent="0.25">
      <c r="A3879" s="1" t="s">
        <v>189</v>
      </c>
      <c r="B3879" s="1">
        <v>5023044.4687000001</v>
      </c>
      <c r="C3879" s="1" t="s">
        <v>172</v>
      </c>
      <c r="D3879" s="1" t="s">
        <v>142</v>
      </c>
      <c r="E3879" s="1" t="s">
        <v>121</v>
      </c>
      <c r="F3879" s="1" t="s">
        <v>45</v>
      </c>
      <c r="G3879" s="1" t="s">
        <v>122</v>
      </c>
      <c r="H3879" s="1" t="s">
        <v>123</v>
      </c>
      <c r="I3879" s="1" t="s">
        <v>124</v>
      </c>
      <c r="J3879" s="1" t="s">
        <v>132</v>
      </c>
      <c r="K3879" s="1" t="s">
        <v>133</v>
      </c>
    </row>
    <row r="3880" spans="1:11" x14ac:dyDescent="0.25">
      <c r="A3880" s="1" t="s">
        <v>189</v>
      </c>
      <c r="B3880" s="1">
        <v>5037629.625</v>
      </c>
      <c r="C3880" s="1" t="s">
        <v>169</v>
      </c>
      <c r="D3880" s="1" t="s">
        <v>142</v>
      </c>
      <c r="E3880" s="1" t="s">
        <v>121</v>
      </c>
      <c r="F3880" s="1" t="s">
        <v>45</v>
      </c>
      <c r="G3880" s="1" t="s">
        <v>122</v>
      </c>
      <c r="H3880" s="1" t="s">
        <v>123</v>
      </c>
      <c r="I3880" s="1" t="s">
        <v>124</v>
      </c>
      <c r="J3880" s="1" t="s">
        <v>132</v>
      </c>
      <c r="K3880" s="1" t="s">
        <v>133</v>
      </c>
    </row>
    <row r="3881" spans="1:11" x14ac:dyDescent="0.25">
      <c r="A3881" s="1" t="s">
        <v>189</v>
      </c>
      <c r="B3881" s="1">
        <v>5074134.1875</v>
      </c>
      <c r="C3881" s="1" t="s">
        <v>154</v>
      </c>
      <c r="D3881" s="1" t="s">
        <v>142</v>
      </c>
      <c r="E3881" s="1" t="s">
        <v>121</v>
      </c>
      <c r="F3881" s="1" t="s">
        <v>45</v>
      </c>
      <c r="G3881" s="1" t="s">
        <v>122</v>
      </c>
      <c r="H3881" s="1" t="s">
        <v>123</v>
      </c>
      <c r="I3881" s="1" t="s">
        <v>124</v>
      </c>
      <c r="J3881" s="1" t="s">
        <v>132</v>
      </c>
      <c r="K3881" s="1" t="s">
        <v>133</v>
      </c>
    </row>
    <row r="3882" spans="1:11" x14ac:dyDescent="0.25">
      <c r="A3882" s="1" t="s">
        <v>194</v>
      </c>
      <c r="B3882" s="1">
        <v>5104006</v>
      </c>
      <c r="C3882" s="1" t="s">
        <v>156</v>
      </c>
      <c r="D3882" s="1" t="s">
        <v>138</v>
      </c>
      <c r="E3882" s="1" t="s">
        <v>121</v>
      </c>
      <c r="F3882" s="1" t="s">
        <v>87</v>
      </c>
      <c r="G3882" s="1" t="s">
        <v>122</v>
      </c>
      <c r="H3882" s="1" t="s">
        <v>123</v>
      </c>
      <c r="I3882" s="1" t="s">
        <v>124</v>
      </c>
      <c r="J3882" s="1" t="s">
        <v>132</v>
      </c>
      <c r="K3882" s="1" t="s">
        <v>133</v>
      </c>
    </row>
    <row r="3883" spans="1:11" x14ac:dyDescent="0.25">
      <c r="A3883" s="1" t="s">
        <v>194</v>
      </c>
      <c r="B3883" s="1">
        <v>5104006</v>
      </c>
      <c r="C3883" s="1" t="s">
        <v>144</v>
      </c>
      <c r="D3883" s="1" t="s">
        <v>138</v>
      </c>
      <c r="E3883" s="1" t="s">
        <v>121</v>
      </c>
      <c r="F3883" s="1" t="s">
        <v>87</v>
      </c>
      <c r="G3883" s="1" t="s">
        <v>122</v>
      </c>
      <c r="H3883" s="1" t="s">
        <v>123</v>
      </c>
      <c r="I3883" s="1" t="s">
        <v>124</v>
      </c>
      <c r="J3883" s="1" t="s">
        <v>132</v>
      </c>
      <c r="K3883" s="1" t="s">
        <v>133</v>
      </c>
    </row>
    <row r="3884" spans="1:11" x14ac:dyDescent="0.25">
      <c r="A3884" s="1" t="s">
        <v>194</v>
      </c>
      <c r="B3884" s="1">
        <v>5104006</v>
      </c>
      <c r="C3884" s="1" t="s">
        <v>140</v>
      </c>
      <c r="D3884" s="1" t="s">
        <v>138</v>
      </c>
      <c r="E3884" s="1" t="s">
        <v>121</v>
      </c>
      <c r="F3884" s="1" t="s">
        <v>87</v>
      </c>
      <c r="G3884" s="1" t="s">
        <v>122</v>
      </c>
      <c r="H3884" s="1" t="s">
        <v>123</v>
      </c>
      <c r="I3884" s="1" t="s">
        <v>124</v>
      </c>
      <c r="J3884" s="1" t="s">
        <v>132</v>
      </c>
      <c r="K3884" s="1" t="s">
        <v>133</v>
      </c>
    </row>
    <row r="3885" spans="1:11" x14ac:dyDescent="0.25">
      <c r="A3885" s="1" t="s">
        <v>194</v>
      </c>
      <c r="B3885" s="1">
        <v>5105527.5</v>
      </c>
      <c r="C3885" s="1" t="s">
        <v>143</v>
      </c>
      <c r="D3885" s="1" t="s">
        <v>138</v>
      </c>
      <c r="E3885" s="1" t="s">
        <v>121</v>
      </c>
      <c r="F3885" s="1" t="s">
        <v>87</v>
      </c>
      <c r="G3885" s="1" t="s">
        <v>122</v>
      </c>
      <c r="H3885" s="1" t="s">
        <v>123</v>
      </c>
      <c r="I3885" s="1" t="s">
        <v>124</v>
      </c>
      <c r="J3885" s="1" t="s">
        <v>132</v>
      </c>
      <c r="K3885" s="1" t="s">
        <v>133</v>
      </c>
    </row>
    <row r="3886" spans="1:11" x14ac:dyDescent="0.25">
      <c r="A3886" s="1" t="s">
        <v>194</v>
      </c>
      <c r="B3886" s="1">
        <v>5111792.5</v>
      </c>
      <c r="C3886" s="1" t="s">
        <v>145</v>
      </c>
      <c r="D3886" s="1" t="s">
        <v>138</v>
      </c>
      <c r="E3886" s="1" t="s">
        <v>121</v>
      </c>
      <c r="F3886" s="1" t="s">
        <v>87</v>
      </c>
      <c r="G3886" s="1" t="s">
        <v>122</v>
      </c>
      <c r="H3886" s="1" t="s">
        <v>123</v>
      </c>
      <c r="I3886" s="1" t="s">
        <v>124</v>
      </c>
      <c r="J3886" s="1" t="s">
        <v>132</v>
      </c>
      <c r="K3886" s="1" t="s">
        <v>133</v>
      </c>
    </row>
    <row r="3887" spans="1:11" x14ac:dyDescent="0.25">
      <c r="A3887" s="1" t="s">
        <v>194</v>
      </c>
      <c r="B3887" s="1">
        <v>5114567</v>
      </c>
      <c r="C3887" s="1" t="s">
        <v>176</v>
      </c>
      <c r="D3887" s="1" t="s">
        <v>142</v>
      </c>
      <c r="E3887" s="1" t="s">
        <v>121</v>
      </c>
      <c r="F3887" s="1" t="s">
        <v>45</v>
      </c>
      <c r="G3887" s="1" t="s">
        <v>122</v>
      </c>
      <c r="H3887" s="1" t="s">
        <v>123</v>
      </c>
      <c r="I3887" s="1" t="s">
        <v>124</v>
      </c>
      <c r="J3887" s="1" t="s">
        <v>132</v>
      </c>
      <c r="K3887" s="1" t="s">
        <v>133</v>
      </c>
    </row>
    <row r="3888" spans="1:11" x14ac:dyDescent="0.25">
      <c r="A3888" s="1" t="s">
        <v>194</v>
      </c>
      <c r="B3888" s="1">
        <v>5127455</v>
      </c>
      <c r="C3888" s="1" t="s">
        <v>158</v>
      </c>
      <c r="D3888" s="1" t="s">
        <v>142</v>
      </c>
      <c r="E3888" s="1" t="s">
        <v>121</v>
      </c>
      <c r="F3888" s="1" t="s">
        <v>45</v>
      </c>
      <c r="G3888" s="1" t="s">
        <v>122</v>
      </c>
      <c r="H3888" s="1" t="s">
        <v>123</v>
      </c>
      <c r="I3888" s="1" t="s">
        <v>124</v>
      </c>
      <c r="J3888" s="1" t="s">
        <v>132</v>
      </c>
      <c r="K3888" s="1" t="s">
        <v>133</v>
      </c>
    </row>
    <row r="3889" spans="1:11" x14ac:dyDescent="0.25">
      <c r="A3889" s="1" t="s">
        <v>194</v>
      </c>
      <c r="B3889" s="1">
        <v>5127455</v>
      </c>
      <c r="C3889" s="1" t="s">
        <v>119</v>
      </c>
      <c r="D3889" s="1" t="s">
        <v>142</v>
      </c>
      <c r="E3889" s="1" t="s">
        <v>121</v>
      </c>
      <c r="F3889" s="1" t="s">
        <v>45</v>
      </c>
      <c r="G3889" s="1" t="s">
        <v>122</v>
      </c>
      <c r="H3889" s="1" t="s">
        <v>123</v>
      </c>
      <c r="I3889" s="1" t="s">
        <v>124</v>
      </c>
      <c r="J3889" s="1" t="s">
        <v>132</v>
      </c>
      <c r="K3889" s="1" t="s">
        <v>133</v>
      </c>
    </row>
    <row r="3890" spans="1:11" x14ac:dyDescent="0.25">
      <c r="A3890" s="1" t="s">
        <v>195</v>
      </c>
      <c r="B3890" s="1">
        <v>5153493.5571999997</v>
      </c>
      <c r="C3890" s="1" t="s">
        <v>146</v>
      </c>
      <c r="D3890" s="1" t="s">
        <v>162</v>
      </c>
      <c r="E3890" s="1" t="s">
        <v>121</v>
      </c>
      <c r="F3890" s="1" t="s">
        <v>47</v>
      </c>
      <c r="G3890" s="1" t="s">
        <v>122</v>
      </c>
      <c r="H3890" s="1" t="s">
        <v>123</v>
      </c>
      <c r="I3890" s="1" t="s">
        <v>124</v>
      </c>
      <c r="J3890" s="1" t="s">
        <v>132</v>
      </c>
      <c r="K3890" s="1" t="s">
        <v>135</v>
      </c>
    </row>
    <row r="3891" spans="1:11" x14ac:dyDescent="0.25">
      <c r="A3891" s="1" t="s">
        <v>189</v>
      </c>
      <c r="B3891" s="1">
        <v>5183647.875</v>
      </c>
      <c r="C3891" s="1" t="s">
        <v>180</v>
      </c>
      <c r="D3891" s="1" t="s">
        <v>142</v>
      </c>
      <c r="E3891" s="1" t="s">
        <v>121</v>
      </c>
      <c r="F3891" s="1" t="s">
        <v>45</v>
      </c>
      <c r="G3891" s="1" t="s">
        <v>122</v>
      </c>
      <c r="H3891" s="1" t="s">
        <v>123</v>
      </c>
      <c r="I3891" s="1" t="s">
        <v>124</v>
      </c>
      <c r="J3891" s="1" t="s">
        <v>132</v>
      </c>
      <c r="K3891" s="1" t="s">
        <v>133</v>
      </c>
    </row>
    <row r="3892" spans="1:11" x14ac:dyDescent="0.25">
      <c r="A3892" s="1" t="s">
        <v>189</v>
      </c>
      <c r="B3892" s="1">
        <v>5183647.875</v>
      </c>
      <c r="C3892" s="1" t="s">
        <v>136</v>
      </c>
      <c r="D3892" s="1" t="s">
        <v>142</v>
      </c>
      <c r="E3892" s="1" t="s">
        <v>121</v>
      </c>
      <c r="F3892" s="1" t="s">
        <v>45</v>
      </c>
      <c r="G3892" s="1" t="s">
        <v>122</v>
      </c>
      <c r="H3892" s="1" t="s">
        <v>123</v>
      </c>
      <c r="I3892" s="1" t="s">
        <v>124</v>
      </c>
      <c r="J3892" s="1" t="s">
        <v>132</v>
      </c>
      <c r="K3892" s="1" t="s">
        <v>133</v>
      </c>
    </row>
    <row r="3893" spans="1:11" x14ac:dyDescent="0.25">
      <c r="A3893" s="1" t="s">
        <v>189</v>
      </c>
      <c r="B3893" s="1">
        <v>5183731.2187000001</v>
      </c>
      <c r="C3893" s="1" t="s">
        <v>165</v>
      </c>
      <c r="D3893" s="1" t="s">
        <v>142</v>
      </c>
      <c r="E3893" s="1" t="s">
        <v>121</v>
      </c>
      <c r="F3893" s="1" t="s">
        <v>45</v>
      </c>
      <c r="G3893" s="1" t="s">
        <v>122</v>
      </c>
      <c r="H3893" s="1" t="s">
        <v>123</v>
      </c>
      <c r="I3893" s="1" t="s">
        <v>124</v>
      </c>
      <c r="J3893" s="1" t="s">
        <v>132</v>
      </c>
      <c r="K3893" s="1" t="s">
        <v>133</v>
      </c>
    </row>
    <row r="3894" spans="1:11" x14ac:dyDescent="0.25">
      <c r="A3894" s="1" t="s">
        <v>189</v>
      </c>
      <c r="B3894" s="1">
        <v>5226903.2812000001</v>
      </c>
      <c r="C3894" s="1" t="s">
        <v>153</v>
      </c>
      <c r="D3894" s="1" t="s">
        <v>142</v>
      </c>
      <c r="E3894" s="1" t="s">
        <v>121</v>
      </c>
      <c r="F3894" s="1" t="s">
        <v>45</v>
      </c>
      <c r="G3894" s="1" t="s">
        <v>122</v>
      </c>
      <c r="H3894" s="1" t="s">
        <v>123</v>
      </c>
      <c r="I3894" s="1" t="s">
        <v>124</v>
      </c>
      <c r="J3894" s="1" t="s">
        <v>132</v>
      </c>
      <c r="K3894" s="1" t="s">
        <v>133</v>
      </c>
    </row>
    <row r="3895" spans="1:11" x14ac:dyDescent="0.25">
      <c r="A3895" s="1" t="s">
        <v>194</v>
      </c>
      <c r="B3895" s="1">
        <v>5242104.5</v>
      </c>
      <c r="C3895" s="1" t="s">
        <v>157</v>
      </c>
      <c r="D3895" s="1" t="s">
        <v>142</v>
      </c>
      <c r="E3895" s="1" t="s">
        <v>121</v>
      </c>
      <c r="F3895" s="1" t="s">
        <v>45</v>
      </c>
      <c r="G3895" s="1" t="s">
        <v>122</v>
      </c>
      <c r="H3895" s="1" t="s">
        <v>123</v>
      </c>
      <c r="I3895" s="1" t="s">
        <v>124</v>
      </c>
      <c r="J3895" s="1" t="s">
        <v>132</v>
      </c>
      <c r="K3895" s="1" t="s">
        <v>133</v>
      </c>
    </row>
    <row r="3896" spans="1:11" x14ac:dyDescent="0.25">
      <c r="A3896" s="1" t="s">
        <v>189</v>
      </c>
      <c r="B3896" s="1">
        <v>5246572.4062000001</v>
      </c>
      <c r="C3896" s="1" t="s">
        <v>171</v>
      </c>
      <c r="D3896" s="1" t="s">
        <v>138</v>
      </c>
      <c r="E3896" s="1" t="s">
        <v>121</v>
      </c>
      <c r="F3896" s="1" t="s">
        <v>87</v>
      </c>
      <c r="G3896" s="1" t="s">
        <v>122</v>
      </c>
      <c r="H3896" s="1" t="s">
        <v>123</v>
      </c>
      <c r="I3896" s="1" t="s">
        <v>124</v>
      </c>
      <c r="J3896" s="1" t="s">
        <v>132</v>
      </c>
      <c r="K3896" s="1" t="s">
        <v>133</v>
      </c>
    </row>
    <row r="3897" spans="1:11" x14ac:dyDescent="0.25">
      <c r="A3897" s="1" t="s">
        <v>189</v>
      </c>
      <c r="B3897" s="1">
        <v>5246572.4062000001</v>
      </c>
      <c r="C3897" s="1" t="s">
        <v>158</v>
      </c>
      <c r="D3897" s="1" t="s">
        <v>138</v>
      </c>
      <c r="E3897" s="1" t="s">
        <v>121</v>
      </c>
      <c r="F3897" s="1" t="s">
        <v>87</v>
      </c>
      <c r="G3897" s="1" t="s">
        <v>122</v>
      </c>
      <c r="H3897" s="1" t="s">
        <v>123</v>
      </c>
      <c r="I3897" s="1" t="s">
        <v>124</v>
      </c>
      <c r="J3897" s="1" t="s">
        <v>132</v>
      </c>
      <c r="K3897" s="1" t="s">
        <v>133</v>
      </c>
    </row>
    <row r="3898" spans="1:11" x14ac:dyDescent="0.25">
      <c r="A3898" s="1" t="s">
        <v>192</v>
      </c>
      <c r="B3898" s="1">
        <v>5288495.6265000002</v>
      </c>
      <c r="C3898" s="1" t="s">
        <v>146</v>
      </c>
      <c r="D3898" s="1" t="s">
        <v>162</v>
      </c>
      <c r="E3898" s="1" t="s">
        <v>121</v>
      </c>
      <c r="F3898" s="1" t="s">
        <v>47</v>
      </c>
      <c r="G3898" s="1" t="s">
        <v>122</v>
      </c>
      <c r="H3898" s="1" t="s">
        <v>123</v>
      </c>
      <c r="I3898" s="1" t="s">
        <v>124</v>
      </c>
      <c r="J3898" s="1" t="s">
        <v>132</v>
      </c>
      <c r="K3898" s="1" t="s">
        <v>135</v>
      </c>
    </row>
    <row r="3899" spans="1:11" x14ac:dyDescent="0.25">
      <c r="A3899" s="1" t="s">
        <v>195</v>
      </c>
      <c r="B3899" s="1">
        <v>5322573.3501000004</v>
      </c>
      <c r="C3899" s="1" t="s">
        <v>130</v>
      </c>
      <c r="D3899" s="1" t="s">
        <v>162</v>
      </c>
      <c r="E3899" s="1" t="s">
        <v>121</v>
      </c>
      <c r="F3899" s="1" t="s">
        <v>47</v>
      </c>
      <c r="G3899" s="1" t="s">
        <v>122</v>
      </c>
      <c r="H3899" s="1" t="s">
        <v>123</v>
      </c>
      <c r="I3899" s="1" t="s">
        <v>124</v>
      </c>
      <c r="J3899" s="1" t="s">
        <v>132</v>
      </c>
      <c r="K3899" s="1" t="s">
        <v>135</v>
      </c>
    </row>
    <row r="3900" spans="1:11" x14ac:dyDescent="0.25">
      <c r="A3900" s="1" t="s">
        <v>195</v>
      </c>
      <c r="B3900" s="1">
        <v>5322573.3501000004</v>
      </c>
      <c r="C3900" s="1" t="s">
        <v>155</v>
      </c>
      <c r="D3900" s="1" t="s">
        <v>162</v>
      </c>
      <c r="E3900" s="1" t="s">
        <v>121</v>
      </c>
      <c r="F3900" s="1" t="s">
        <v>47</v>
      </c>
      <c r="G3900" s="1" t="s">
        <v>122</v>
      </c>
      <c r="H3900" s="1" t="s">
        <v>123</v>
      </c>
      <c r="I3900" s="1" t="s">
        <v>124</v>
      </c>
      <c r="J3900" s="1" t="s">
        <v>132</v>
      </c>
      <c r="K3900" s="1" t="s">
        <v>135</v>
      </c>
    </row>
    <row r="3901" spans="1:11" x14ac:dyDescent="0.25">
      <c r="A3901" s="1" t="s">
        <v>195</v>
      </c>
      <c r="B3901" s="1">
        <v>5334393.2655999996</v>
      </c>
      <c r="C3901" s="1" t="s">
        <v>165</v>
      </c>
      <c r="D3901" s="1" t="s">
        <v>162</v>
      </c>
      <c r="E3901" s="1" t="s">
        <v>121</v>
      </c>
      <c r="F3901" s="1" t="s">
        <v>47</v>
      </c>
      <c r="G3901" s="1" t="s">
        <v>122</v>
      </c>
      <c r="H3901" s="1" t="s">
        <v>123</v>
      </c>
      <c r="I3901" s="1" t="s">
        <v>124</v>
      </c>
      <c r="J3901" s="1" t="s">
        <v>132</v>
      </c>
      <c r="K3901" s="1" t="s">
        <v>135</v>
      </c>
    </row>
    <row r="3902" spans="1:11" x14ac:dyDescent="0.25">
      <c r="A3902" s="1" t="s">
        <v>189</v>
      </c>
      <c r="B3902" s="1">
        <v>5370754.5937000001</v>
      </c>
      <c r="C3902" s="1" t="s">
        <v>157</v>
      </c>
      <c r="D3902" s="1" t="s">
        <v>138</v>
      </c>
      <c r="E3902" s="1" t="s">
        <v>121</v>
      </c>
      <c r="F3902" s="1" t="s">
        <v>87</v>
      </c>
      <c r="G3902" s="1" t="s">
        <v>122</v>
      </c>
      <c r="H3902" s="1" t="s">
        <v>123</v>
      </c>
      <c r="I3902" s="1" t="s">
        <v>124</v>
      </c>
      <c r="J3902" s="1" t="s">
        <v>132</v>
      </c>
      <c r="K3902" s="1" t="s">
        <v>133</v>
      </c>
    </row>
    <row r="3903" spans="1:11" x14ac:dyDescent="0.25">
      <c r="A3903" s="1" t="s">
        <v>194</v>
      </c>
      <c r="B3903" s="1">
        <v>5394075.5</v>
      </c>
      <c r="C3903" s="1" t="s">
        <v>172</v>
      </c>
      <c r="D3903" s="1" t="s">
        <v>142</v>
      </c>
      <c r="E3903" s="1" t="s">
        <v>121</v>
      </c>
      <c r="F3903" s="1" t="s">
        <v>45</v>
      </c>
      <c r="G3903" s="1" t="s">
        <v>122</v>
      </c>
      <c r="H3903" s="1" t="s">
        <v>123</v>
      </c>
      <c r="I3903" s="1" t="s">
        <v>124</v>
      </c>
      <c r="J3903" s="1" t="s">
        <v>132</v>
      </c>
      <c r="K3903" s="1" t="s">
        <v>133</v>
      </c>
    </row>
    <row r="3904" spans="1:11" x14ac:dyDescent="0.25">
      <c r="A3904" s="1" t="s">
        <v>189</v>
      </c>
      <c r="B3904" s="1">
        <v>5402675.25</v>
      </c>
      <c r="C3904" s="1" t="s">
        <v>177</v>
      </c>
      <c r="D3904" s="1" t="s">
        <v>142</v>
      </c>
      <c r="E3904" s="1" t="s">
        <v>121</v>
      </c>
      <c r="F3904" s="1" t="s">
        <v>45</v>
      </c>
      <c r="G3904" s="1" t="s">
        <v>122</v>
      </c>
      <c r="H3904" s="1" t="s">
        <v>123</v>
      </c>
      <c r="I3904" s="1" t="s">
        <v>124</v>
      </c>
      <c r="J3904" s="1" t="s">
        <v>132</v>
      </c>
      <c r="K3904" s="1" t="s">
        <v>133</v>
      </c>
    </row>
    <row r="3905" spans="1:11" x14ac:dyDescent="0.25">
      <c r="A3905" s="1" t="s">
        <v>194</v>
      </c>
      <c r="B3905" s="1">
        <v>5409738</v>
      </c>
      <c r="C3905" s="1" t="s">
        <v>169</v>
      </c>
      <c r="D3905" s="1" t="s">
        <v>142</v>
      </c>
      <c r="E3905" s="1" t="s">
        <v>121</v>
      </c>
      <c r="F3905" s="1" t="s">
        <v>45</v>
      </c>
      <c r="G3905" s="1" t="s">
        <v>122</v>
      </c>
      <c r="H3905" s="1" t="s">
        <v>123</v>
      </c>
      <c r="I3905" s="1" t="s">
        <v>124</v>
      </c>
      <c r="J3905" s="1" t="s">
        <v>132</v>
      </c>
      <c r="K3905" s="1" t="s">
        <v>133</v>
      </c>
    </row>
    <row r="3906" spans="1:11" x14ac:dyDescent="0.25">
      <c r="A3906" s="1" t="s">
        <v>194</v>
      </c>
      <c r="B3906" s="1">
        <v>5448939</v>
      </c>
      <c r="C3906" s="1" t="s">
        <v>154</v>
      </c>
      <c r="D3906" s="1" t="s">
        <v>142</v>
      </c>
      <c r="E3906" s="1" t="s">
        <v>121</v>
      </c>
      <c r="F3906" s="1" t="s">
        <v>45</v>
      </c>
      <c r="G3906" s="1" t="s">
        <v>122</v>
      </c>
      <c r="H3906" s="1" t="s">
        <v>123</v>
      </c>
      <c r="I3906" s="1" t="s">
        <v>124</v>
      </c>
      <c r="J3906" s="1" t="s">
        <v>132</v>
      </c>
      <c r="K3906" s="1" t="s">
        <v>133</v>
      </c>
    </row>
    <row r="3907" spans="1:11" x14ac:dyDescent="0.25">
      <c r="A3907" s="1" t="s">
        <v>192</v>
      </c>
      <c r="B3907" s="1">
        <v>5462004.6714000003</v>
      </c>
      <c r="C3907" s="1" t="s">
        <v>130</v>
      </c>
      <c r="D3907" s="1" t="s">
        <v>162</v>
      </c>
      <c r="E3907" s="1" t="s">
        <v>121</v>
      </c>
      <c r="F3907" s="1" t="s">
        <v>47</v>
      </c>
      <c r="G3907" s="1" t="s">
        <v>122</v>
      </c>
      <c r="H3907" s="1" t="s">
        <v>123</v>
      </c>
      <c r="I3907" s="1" t="s">
        <v>124</v>
      </c>
      <c r="J3907" s="1" t="s">
        <v>132</v>
      </c>
      <c r="K3907" s="1" t="s">
        <v>135</v>
      </c>
    </row>
    <row r="3908" spans="1:11" x14ac:dyDescent="0.25">
      <c r="A3908" s="1" t="s">
        <v>192</v>
      </c>
      <c r="B3908" s="1">
        <v>5462004.6714000003</v>
      </c>
      <c r="C3908" s="1" t="s">
        <v>155</v>
      </c>
      <c r="D3908" s="1" t="s">
        <v>162</v>
      </c>
      <c r="E3908" s="1" t="s">
        <v>121</v>
      </c>
      <c r="F3908" s="1" t="s">
        <v>47</v>
      </c>
      <c r="G3908" s="1" t="s">
        <v>122</v>
      </c>
      <c r="H3908" s="1" t="s">
        <v>123</v>
      </c>
      <c r="I3908" s="1" t="s">
        <v>124</v>
      </c>
      <c r="J3908" s="1" t="s">
        <v>132</v>
      </c>
      <c r="K3908" s="1" t="s">
        <v>135</v>
      </c>
    </row>
    <row r="3909" spans="1:11" x14ac:dyDescent="0.25">
      <c r="A3909" s="1" t="s">
        <v>192</v>
      </c>
      <c r="B3909" s="1">
        <v>5474134.2241000002</v>
      </c>
      <c r="C3909" s="1" t="s">
        <v>165</v>
      </c>
      <c r="D3909" s="1" t="s">
        <v>162</v>
      </c>
      <c r="E3909" s="1" t="s">
        <v>121</v>
      </c>
      <c r="F3909" s="1" t="s">
        <v>47</v>
      </c>
      <c r="G3909" s="1" t="s">
        <v>122</v>
      </c>
      <c r="H3909" s="1" t="s">
        <v>123</v>
      </c>
      <c r="I3909" s="1" t="s">
        <v>124</v>
      </c>
      <c r="J3909" s="1" t="s">
        <v>132</v>
      </c>
      <c r="K3909" s="1" t="s">
        <v>135</v>
      </c>
    </row>
    <row r="3910" spans="1:11" x14ac:dyDescent="0.25">
      <c r="A3910" s="1" t="s">
        <v>189</v>
      </c>
      <c r="B3910" s="1">
        <v>5515105.9687000001</v>
      </c>
      <c r="C3910" s="1" t="s">
        <v>155</v>
      </c>
      <c r="D3910" s="1" t="s">
        <v>138</v>
      </c>
      <c r="E3910" s="1" t="s">
        <v>121</v>
      </c>
      <c r="F3910" s="1" t="s">
        <v>87</v>
      </c>
      <c r="G3910" s="1" t="s">
        <v>122</v>
      </c>
      <c r="H3910" s="1" t="s">
        <v>123</v>
      </c>
      <c r="I3910" s="1" t="s">
        <v>124</v>
      </c>
      <c r="J3910" s="1" t="s">
        <v>132</v>
      </c>
      <c r="K3910" s="1" t="s">
        <v>133</v>
      </c>
    </row>
    <row r="3911" spans="1:11" x14ac:dyDescent="0.25">
      <c r="A3911" s="1" t="s">
        <v>189</v>
      </c>
      <c r="B3911" s="1">
        <v>5533358.25</v>
      </c>
      <c r="C3911" s="1" t="s">
        <v>146</v>
      </c>
      <c r="D3911" s="1" t="s">
        <v>138</v>
      </c>
      <c r="E3911" s="1" t="s">
        <v>121</v>
      </c>
      <c r="F3911" s="1" t="s">
        <v>87</v>
      </c>
      <c r="G3911" s="1" t="s">
        <v>122</v>
      </c>
      <c r="H3911" s="1" t="s">
        <v>123</v>
      </c>
      <c r="I3911" s="1" t="s">
        <v>124</v>
      </c>
      <c r="J3911" s="1" t="s">
        <v>132</v>
      </c>
      <c r="K3911" s="1" t="s">
        <v>133</v>
      </c>
    </row>
    <row r="3912" spans="1:11" x14ac:dyDescent="0.25">
      <c r="A3912" s="1" t="s">
        <v>195</v>
      </c>
      <c r="B3912" s="1">
        <v>5555329.1760999998</v>
      </c>
      <c r="C3912" s="1" t="s">
        <v>147</v>
      </c>
      <c r="D3912" s="1" t="s">
        <v>131</v>
      </c>
      <c r="E3912" s="1" t="s">
        <v>121</v>
      </c>
      <c r="F3912" s="1" t="s">
        <v>52</v>
      </c>
      <c r="G3912" s="1" t="s">
        <v>122</v>
      </c>
      <c r="H3912" s="1" t="s">
        <v>123</v>
      </c>
      <c r="I3912" s="1" t="s">
        <v>124</v>
      </c>
      <c r="J3912" s="1" t="s">
        <v>132</v>
      </c>
      <c r="K3912" s="1" t="s">
        <v>135</v>
      </c>
    </row>
    <row r="3913" spans="1:11" x14ac:dyDescent="0.25">
      <c r="A3913" s="1" t="s">
        <v>194</v>
      </c>
      <c r="B3913" s="1">
        <v>5566542</v>
      </c>
      <c r="C3913" s="1" t="s">
        <v>180</v>
      </c>
      <c r="D3913" s="1" t="s">
        <v>142</v>
      </c>
      <c r="E3913" s="1" t="s">
        <v>121</v>
      </c>
      <c r="F3913" s="1" t="s">
        <v>45</v>
      </c>
      <c r="G3913" s="1" t="s">
        <v>122</v>
      </c>
      <c r="H3913" s="1" t="s">
        <v>123</v>
      </c>
      <c r="I3913" s="1" t="s">
        <v>124</v>
      </c>
      <c r="J3913" s="1" t="s">
        <v>132</v>
      </c>
      <c r="K3913" s="1" t="s">
        <v>133</v>
      </c>
    </row>
    <row r="3914" spans="1:11" x14ac:dyDescent="0.25">
      <c r="A3914" s="1" t="s">
        <v>194</v>
      </c>
      <c r="B3914" s="1">
        <v>5566542</v>
      </c>
      <c r="C3914" s="1" t="s">
        <v>136</v>
      </c>
      <c r="D3914" s="1" t="s">
        <v>142</v>
      </c>
      <c r="E3914" s="1" t="s">
        <v>121</v>
      </c>
      <c r="F3914" s="1" t="s">
        <v>45</v>
      </c>
      <c r="G3914" s="1" t="s">
        <v>122</v>
      </c>
      <c r="H3914" s="1" t="s">
        <v>123</v>
      </c>
      <c r="I3914" s="1" t="s">
        <v>124</v>
      </c>
      <c r="J3914" s="1" t="s">
        <v>132</v>
      </c>
      <c r="K3914" s="1" t="s">
        <v>133</v>
      </c>
    </row>
    <row r="3915" spans="1:11" x14ac:dyDescent="0.25">
      <c r="A3915" s="1" t="s">
        <v>194</v>
      </c>
      <c r="B3915" s="1">
        <v>5566631.5</v>
      </c>
      <c r="C3915" s="1" t="s">
        <v>165</v>
      </c>
      <c r="D3915" s="1" t="s">
        <v>142</v>
      </c>
      <c r="E3915" s="1" t="s">
        <v>121</v>
      </c>
      <c r="F3915" s="1" t="s">
        <v>45</v>
      </c>
      <c r="G3915" s="1" t="s">
        <v>122</v>
      </c>
      <c r="H3915" s="1" t="s">
        <v>123</v>
      </c>
      <c r="I3915" s="1" t="s">
        <v>124</v>
      </c>
      <c r="J3915" s="1" t="s">
        <v>132</v>
      </c>
      <c r="K3915" s="1" t="s">
        <v>133</v>
      </c>
    </row>
    <row r="3916" spans="1:11" x14ac:dyDescent="0.25">
      <c r="A3916" s="1" t="s">
        <v>194</v>
      </c>
      <c r="B3916" s="1">
        <v>5612992.5</v>
      </c>
      <c r="C3916" s="1" t="s">
        <v>153</v>
      </c>
      <c r="D3916" s="1" t="s">
        <v>142</v>
      </c>
      <c r="E3916" s="1" t="s">
        <v>121</v>
      </c>
      <c r="F3916" s="1" t="s">
        <v>45</v>
      </c>
      <c r="G3916" s="1" t="s">
        <v>122</v>
      </c>
      <c r="H3916" s="1" t="s">
        <v>123</v>
      </c>
      <c r="I3916" s="1" t="s">
        <v>124</v>
      </c>
      <c r="J3916" s="1" t="s">
        <v>132</v>
      </c>
      <c r="K3916" s="1" t="s">
        <v>133</v>
      </c>
    </row>
    <row r="3917" spans="1:11" x14ac:dyDescent="0.25">
      <c r="A3917" s="1" t="s">
        <v>189</v>
      </c>
      <c r="B3917" s="1">
        <v>5615535.1875</v>
      </c>
      <c r="C3917" s="1" t="s">
        <v>168</v>
      </c>
      <c r="D3917" s="1" t="s">
        <v>142</v>
      </c>
      <c r="E3917" s="1" t="s">
        <v>121</v>
      </c>
      <c r="F3917" s="1" t="s">
        <v>45</v>
      </c>
      <c r="G3917" s="1" t="s">
        <v>122</v>
      </c>
      <c r="H3917" s="1" t="s">
        <v>123</v>
      </c>
      <c r="I3917" s="1" t="s">
        <v>124</v>
      </c>
      <c r="J3917" s="1" t="s">
        <v>132</v>
      </c>
      <c r="K3917" s="1" t="s">
        <v>133</v>
      </c>
    </row>
    <row r="3918" spans="1:11" x14ac:dyDescent="0.25">
      <c r="A3918" s="1" t="s">
        <v>194</v>
      </c>
      <c r="B3918" s="1">
        <v>5634114.5</v>
      </c>
      <c r="C3918" s="1" t="s">
        <v>171</v>
      </c>
      <c r="D3918" s="1" t="s">
        <v>138</v>
      </c>
      <c r="E3918" s="1" t="s">
        <v>121</v>
      </c>
      <c r="F3918" s="1" t="s">
        <v>87</v>
      </c>
      <c r="G3918" s="1" t="s">
        <v>122</v>
      </c>
      <c r="H3918" s="1" t="s">
        <v>123</v>
      </c>
      <c r="I3918" s="1" t="s">
        <v>124</v>
      </c>
      <c r="J3918" s="1" t="s">
        <v>132</v>
      </c>
      <c r="K3918" s="1" t="s">
        <v>133</v>
      </c>
    </row>
    <row r="3919" spans="1:11" x14ac:dyDescent="0.25">
      <c r="A3919" s="1" t="s">
        <v>194</v>
      </c>
      <c r="B3919" s="1">
        <v>5634114.5</v>
      </c>
      <c r="C3919" s="1" t="s">
        <v>158</v>
      </c>
      <c r="D3919" s="1" t="s">
        <v>138</v>
      </c>
      <c r="E3919" s="1" t="s">
        <v>121</v>
      </c>
      <c r="F3919" s="1" t="s">
        <v>87</v>
      </c>
      <c r="G3919" s="1" t="s">
        <v>122</v>
      </c>
      <c r="H3919" s="1" t="s">
        <v>123</v>
      </c>
      <c r="I3919" s="1" t="s">
        <v>124</v>
      </c>
      <c r="J3919" s="1" t="s">
        <v>132</v>
      </c>
      <c r="K3919" s="1" t="s">
        <v>133</v>
      </c>
    </row>
    <row r="3920" spans="1:11" x14ac:dyDescent="0.25">
      <c r="A3920" s="1" t="s">
        <v>189</v>
      </c>
      <c r="B3920" s="1">
        <v>5665541.4375</v>
      </c>
      <c r="C3920" s="1" t="s">
        <v>128</v>
      </c>
      <c r="D3920" s="1" t="s">
        <v>142</v>
      </c>
      <c r="E3920" s="1" t="s">
        <v>121</v>
      </c>
      <c r="F3920" s="1" t="s">
        <v>45</v>
      </c>
      <c r="G3920" s="1" t="s">
        <v>122</v>
      </c>
      <c r="H3920" s="1" t="s">
        <v>123</v>
      </c>
      <c r="I3920" s="1" t="s">
        <v>124</v>
      </c>
      <c r="J3920" s="1" t="s">
        <v>132</v>
      </c>
      <c r="K3920" s="1" t="s">
        <v>133</v>
      </c>
    </row>
    <row r="3921" spans="1:11" x14ac:dyDescent="0.25">
      <c r="A3921" s="1" t="s">
        <v>189</v>
      </c>
      <c r="B3921" s="1">
        <v>5666208.1875</v>
      </c>
      <c r="C3921" s="1" t="s">
        <v>164</v>
      </c>
      <c r="D3921" s="1" t="s">
        <v>138</v>
      </c>
      <c r="E3921" s="1" t="s">
        <v>121</v>
      </c>
      <c r="F3921" s="1" t="s">
        <v>87</v>
      </c>
      <c r="G3921" s="1" t="s">
        <v>122</v>
      </c>
      <c r="H3921" s="1" t="s">
        <v>123</v>
      </c>
      <c r="I3921" s="1" t="s">
        <v>124</v>
      </c>
      <c r="J3921" s="1" t="s">
        <v>132</v>
      </c>
      <c r="K3921" s="1" t="s">
        <v>133</v>
      </c>
    </row>
    <row r="3922" spans="1:11" x14ac:dyDescent="0.25">
      <c r="A3922" s="1" t="s">
        <v>189</v>
      </c>
      <c r="B3922" s="1">
        <v>5666208.1875</v>
      </c>
      <c r="C3922" s="1" t="s">
        <v>130</v>
      </c>
      <c r="D3922" s="1" t="s">
        <v>138</v>
      </c>
      <c r="E3922" s="1" t="s">
        <v>121</v>
      </c>
      <c r="F3922" s="1" t="s">
        <v>87</v>
      </c>
      <c r="G3922" s="1" t="s">
        <v>122</v>
      </c>
      <c r="H3922" s="1" t="s">
        <v>123</v>
      </c>
      <c r="I3922" s="1" t="s">
        <v>124</v>
      </c>
      <c r="J3922" s="1" t="s">
        <v>132</v>
      </c>
      <c r="K3922" s="1" t="s">
        <v>133</v>
      </c>
    </row>
    <row r="3923" spans="1:11" x14ac:dyDescent="0.25">
      <c r="A3923" s="1" t="s">
        <v>192</v>
      </c>
      <c r="B3923" s="1">
        <v>5700857.8211000003</v>
      </c>
      <c r="C3923" s="1" t="s">
        <v>147</v>
      </c>
      <c r="D3923" s="1" t="s">
        <v>131</v>
      </c>
      <c r="E3923" s="1" t="s">
        <v>121</v>
      </c>
      <c r="F3923" s="1" t="s">
        <v>52</v>
      </c>
      <c r="G3923" s="1" t="s">
        <v>122</v>
      </c>
      <c r="H3923" s="1" t="s">
        <v>123</v>
      </c>
      <c r="I3923" s="1" t="s">
        <v>124</v>
      </c>
      <c r="J3923" s="1" t="s">
        <v>132</v>
      </c>
      <c r="K3923" s="1" t="s">
        <v>135</v>
      </c>
    </row>
    <row r="3924" spans="1:11" x14ac:dyDescent="0.25">
      <c r="A3924" s="1" t="s">
        <v>189</v>
      </c>
      <c r="B3924" s="1">
        <v>5702046</v>
      </c>
      <c r="C3924" s="1" t="s">
        <v>136</v>
      </c>
      <c r="D3924" s="1" t="s">
        <v>138</v>
      </c>
      <c r="E3924" s="1" t="s">
        <v>121</v>
      </c>
      <c r="F3924" s="1" t="s">
        <v>87</v>
      </c>
      <c r="G3924" s="1" t="s">
        <v>122</v>
      </c>
      <c r="H3924" s="1" t="s">
        <v>123</v>
      </c>
      <c r="I3924" s="1" t="s">
        <v>124</v>
      </c>
      <c r="J3924" s="1" t="s">
        <v>132</v>
      </c>
      <c r="K3924" s="1" t="s">
        <v>133</v>
      </c>
    </row>
    <row r="3925" spans="1:11" x14ac:dyDescent="0.25">
      <c r="A3925" s="1" t="s">
        <v>189</v>
      </c>
      <c r="B3925" s="1">
        <v>5702046</v>
      </c>
      <c r="C3925" s="1" t="s">
        <v>165</v>
      </c>
      <c r="D3925" s="1" t="s">
        <v>138</v>
      </c>
      <c r="E3925" s="1" t="s">
        <v>121</v>
      </c>
      <c r="F3925" s="1" t="s">
        <v>87</v>
      </c>
      <c r="G3925" s="1" t="s">
        <v>122</v>
      </c>
      <c r="H3925" s="1" t="s">
        <v>123</v>
      </c>
      <c r="I3925" s="1" t="s">
        <v>124</v>
      </c>
      <c r="J3925" s="1" t="s">
        <v>132</v>
      </c>
      <c r="K3925" s="1" t="s">
        <v>133</v>
      </c>
    </row>
    <row r="3926" spans="1:11" x14ac:dyDescent="0.25">
      <c r="A3926" s="1" t="s">
        <v>189</v>
      </c>
      <c r="B3926" s="1">
        <v>5755969.4062000001</v>
      </c>
      <c r="C3926" s="1" t="s">
        <v>161</v>
      </c>
      <c r="D3926" s="1" t="s">
        <v>138</v>
      </c>
      <c r="E3926" s="1" t="s">
        <v>121</v>
      </c>
      <c r="F3926" s="1" t="s">
        <v>87</v>
      </c>
      <c r="G3926" s="1" t="s">
        <v>122</v>
      </c>
      <c r="H3926" s="1" t="s">
        <v>123</v>
      </c>
      <c r="I3926" s="1" t="s">
        <v>124</v>
      </c>
      <c r="J3926" s="1" t="s">
        <v>132</v>
      </c>
      <c r="K3926" s="1" t="s">
        <v>133</v>
      </c>
    </row>
    <row r="3927" spans="1:11" x14ac:dyDescent="0.25">
      <c r="A3927" s="1" t="s">
        <v>194</v>
      </c>
      <c r="B3927" s="1">
        <v>5767469.5</v>
      </c>
      <c r="C3927" s="1" t="s">
        <v>157</v>
      </c>
      <c r="D3927" s="1" t="s">
        <v>138</v>
      </c>
      <c r="E3927" s="1" t="s">
        <v>121</v>
      </c>
      <c r="F3927" s="1" t="s">
        <v>87</v>
      </c>
      <c r="G3927" s="1" t="s">
        <v>122</v>
      </c>
      <c r="H3927" s="1" t="s">
        <v>123</v>
      </c>
      <c r="I3927" s="1" t="s">
        <v>124</v>
      </c>
      <c r="J3927" s="1" t="s">
        <v>132</v>
      </c>
      <c r="K3927" s="1" t="s">
        <v>133</v>
      </c>
    </row>
    <row r="3928" spans="1:11" x14ac:dyDescent="0.25">
      <c r="A3928" s="1" t="s">
        <v>189</v>
      </c>
      <c r="B3928" s="1">
        <v>5799974.9062000001</v>
      </c>
      <c r="C3928" s="1" t="s">
        <v>141</v>
      </c>
      <c r="D3928" s="1" t="s">
        <v>142</v>
      </c>
      <c r="E3928" s="1" t="s">
        <v>121</v>
      </c>
      <c r="F3928" s="1" t="s">
        <v>45</v>
      </c>
      <c r="G3928" s="1" t="s">
        <v>122</v>
      </c>
      <c r="H3928" s="1" t="s">
        <v>123</v>
      </c>
      <c r="I3928" s="1" t="s">
        <v>124</v>
      </c>
      <c r="J3928" s="1" t="s">
        <v>132</v>
      </c>
      <c r="K3928" s="1" t="s">
        <v>133</v>
      </c>
    </row>
    <row r="3929" spans="1:11" x14ac:dyDescent="0.25">
      <c r="A3929" s="1" t="s">
        <v>194</v>
      </c>
      <c r="B3929" s="1">
        <v>5801748</v>
      </c>
      <c r="C3929" s="1" t="s">
        <v>177</v>
      </c>
      <c r="D3929" s="1" t="s">
        <v>142</v>
      </c>
      <c r="E3929" s="1" t="s">
        <v>121</v>
      </c>
      <c r="F3929" s="1" t="s">
        <v>45</v>
      </c>
      <c r="G3929" s="1" t="s">
        <v>122</v>
      </c>
      <c r="H3929" s="1" t="s">
        <v>123</v>
      </c>
      <c r="I3929" s="1" t="s">
        <v>124</v>
      </c>
      <c r="J3929" s="1" t="s">
        <v>132</v>
      </c>
      <c r="K3929" s="1" t="s">
        <v>133</v>
      </c>
    </row>
    <row r="3930" spans="1:11" x14ac:dyDescent="0.25">
      <c r="A3930" s="1" t="s">
        <v>194</v>
      </c>
      <c r="B3930" s="1">
        <v>5922483.5</v>
      </c>
      <c r="C3930" s="1" t="s">
        <v>155</v>
      </c>
      <c r="D3930" s="1" t="s">
        <v>138</v>
      </c>
      <c r="E3930" s="1" t="s">
        <v>121</v>
      </c>
      <c r="F3930" s="1" t="s">
        <v>87</v>
      </c>
      <c r="G3930" s="1" t="s">
        <v>122</v>
      </c>
      <c r="H3930" s="1" t="s">
        <v>123</v>
      </c>
      <c r="I3930" s="1" t="s">
        <v>124</v>
      </c>
      <c r="J3930" s="1" t="s">
        <v>132</v>
      </c>
      <c r="K3930" s="1" t="s">
        <v>133</v>
      </c>
    </row>
    <row r="3931" spans="1:11" x14ac:dyDescent="0.25">
      <c r="A3931" s="1" t="s">
        <v>194</v>
      </c>
      <c r="B3931" s="1">
        <v>5942084</v>
      </c>
      <c r="C3931" s="1" t="s">
        <v>146</v>
      </c>
      <c r="D3931" s="1" t="s">
        <v>138</v>
      </c>
      <c r="E3931" s="1" t="s">
        <v>121</v>
      </c>
      <c r="F3931" s="1" t="s">
        <v>87</v>
      </c>
      <c r="G3931" s="1" t="s">
        <v>122</v>
      </c>
      <c r="H3931" s="1" t="s">
        <v>123</v>
      </c>
      <c r="I3931" s="1" t="s">
        <v>124</v>
      </c>
      <c r="J3931" s="1" t="s">
        <v>132</v>
      </c>
      <c r="K3931" s="1" t="s">
        <v>133</v>
      </c>
    </row>
    <row r="3932" spans="1:11" x14ac:dyDescent="0.25">
      <c r="A3932" s="1" t="s">
        <v>189</v>
      </c>
      <c r="B3932" s="1">
        <v>5942909.4375</v>
      </c>
      <c r="C3932" s="1" t="s">
        <v>173</v>
      </c>
      <c r="D3932" s="1" t="s">
        <v>138</v>
      </c>
      <c r="E3932" s="1" t="s">
        <v>121</v>
      </c>
      <c r="F3932" s="1" t="s">
        <v>87</v>
      </c>
      <c r="G3932" s="1" t="s">
        <v>122</v>
      </c>
      <c r="H3932" s="1" t="s">
        <v>123</v>
      </c>
      <c r="I3932" s="1" t="s">
        <v>124</v>
      </c>
      <c r="J3932" s="1" t="s">
        <v>132</v>
      </c>
      <c r="K3932" s="1" t="s">
        <v>133</v>
      </c>
    </row>
    <row r="3933" spans="1:11" x14ac:dyDescent="0.25">
      <c r="A3933" s="1" t="s">
        <v>194</v>
      </c>
      <c r="B3933" s="1">
        <v>6030331</v>
      </c>
      <c r="C3933" s="1" t="s">
        <v>168</v>
      </c>
      <c r="D3933" s="1" t="s">
        <v>142</v>
      </c>
      <c r="E3933" s="1" t="s">
        <v>121</v>
      </c>
      <c r="F3933" s="1" t="s">
        <v>45</v>
      </c>
      <c r="G3933" s="1" t="s">
        <v>122</v>
      </c>
      <c r="H3933" s="1" t="s">
        <v>123</v>
      </c>
      <c r="I3933" s="1" t="s">
        <v>124</v>
      </c>
      <c r="J3933" s="1" t="s">
        <v>132</v>
      </c>
      <c r="K3933" s="1" t="s">
        <v>133</v>
      </c>
    </row>
    <row r="3934" spans="1:11" x14ac:dyDescent="0.25">
      <c r="A3934" s="1" t="s">
        <v>194</v>
      </c>
      <c r="B3934" s="1">
        <v>6084031</v>
      </c>
      <c r="C3934" s="1" t="s">
        <v>128</v>
      </c>
      <c r="D3934" s="1" t="s">
        <v>142</v>
      </c>
      <c r="E3934" s="1" t="s">
        <v>121</v>
      </c>
      <c r="F3934" s="1" t="s">
        <v>45</v>
      </c>
      <c r="G3934" s="1" t="s">
        <v>122</v>
      </c>
      <c r="H3934" s="1" t="s">
        <v>123</v>
      </c>
      <c r="I3934" s="1" t="s">
        <v>124</v>
      </c>
      <c r="J3934" s="1" t="s">
        <v>132</v>
      </c>
      <c r="K3934" s="1" t="s">
        <v>133</v>
      </c>
    </row>
    <row r="3935" spans="1:11" x14ac:dyDescent="0.25">
      <c r="A3935" s="1" t="s">
        <v>194</v>
      </c>
      <c r="B3935" s="1">
        <v>6084747</v>
      </c>
      <c r="C3935" s="1" t="s">
        <v>164</v>
      </c>
      <c r="D3935" s="1" t="s">
        <v>138</v>
      </c>
      <c r="E3935" s="1" t="s">
        <v>121</v>
      </c>
      <c r="F3935" s="1" t="s">
        <v>87</v>
      </c>
      <c r="G3935" s="1" t="s">
        <v>122</v>
      </c>
      <c r="H3935" s="1" t="s">
        <v>123</v>
      </c>
      <c r="I3935" s="1" t="s">
        <v>124</v>
      </c>
      <c r="J3935" s="1" t="s">
        <v>132</v>
      </c>
      <c r="K3935" s="1" t="s">
        <v>133</v>
      </c>
    </row>
    <row r="3936" spans="1:11" x14ac:dyDescent="0.25">
      <c r="A3936" s="1" t="s">
        <v>194</v>
      </c>
      <c r="B3936" s="1">
        <v>6084747</v>
      </c>
      <c r="C3936" s="1" t="s">
        <v>130</v>
      </c>
      <c r="D3936" s="1" t="s">
        <v>138</v>
      </c>
      <c r="E3936" s="1" t="s">
        <v>121</v>
      </c>
      <c r="F3936" s="1" t="s">
        <v>87</v>
      </c>
      <c r="G3936" s="1" t="s">
        <v>122</v>
      </c>
      <c r="H3936" s="1" t="s">
        <v>123</v>
      </c>
      <c r="I3936" s="1" t="s">
        <v>124</v>
      </c>
      <c r="J3936" s="1" t="s">
        <v>132</v>
      </c>
      <c r="K3936" s="1" t="s">
        <v>133</v>
      </c>
    </row>
    <row r="3937" spans="1:11" x14ac:dyDescent="0.25">
      <c r="A3937" s="1" t="s">
        <v>194</v>
      </c>
      <c r="B3937" s="1">
        <v>6123232</v>
      </c>
      <c r="C3937" s="1" t="s">
        <v>136</v>
      </c>
      <c r="D3937" s="1" t="s">
        <v>138</v>
      </c>
      <c r="E3937" s="1" t="s">
        <v>121</v>
      </c>
      <c r="F3937" s="1" t="s">
        <v>87</v>
      </c>
      <c r="G3937" s="1" t="s">
        <v>122</v>
      </c>
      <c r="H3937" s="1" t="s">
        <v>123</v>
      </c>
      <c r="I3937" s="1" t="s">
        <v>124</v>
      </c>
      <c r="J3937" s="1" t="s">
        <v>132</v>
      </c>
      <c r="K3937" s="1" t="s">
        <v>133</v>
      </c>
    </row>
    <row r="3938" spans="1:11" x14ac:dyDescent="0.25">
      <c r="A3938" s="1" t="s">
        <v>194</v>
      </c>
      <c r="B3938" s="1">
        <v>6123232</v>
      </c>
      <c r="C3938" s="1" t="s">
        <v>165</v>
      </c>
      <c r="D3938" s="1" t="s">
        <v>138</v>
      </c>
      <c r="E3938" s="1" t="s">
        <v>121</v>
      </c>
      <c r="F3938" s="1" t="s">
        <v>87</v>
      </c>
      <c r="G3938" s="1" t="s">
        <v>122</v>
      </c>
      <c r="H3938" s="1" t="s">
        <v>123</v>
      </c>
      <c r="I3938" s="1" t="s">
        <v>124</v>
      </c>
      <c r="J3938" s="1" t="s">
        <v>132</v>
      </c>
      <c r="K3938" s="1" t="s">
        <v>133</v>
      </c>
    </row>
    <row r="3939" spans="1:11" x14ac:dyDescent="0.25">
      <c r="A3939" s="1" t="s">
        <v>189</v>
      </c>
      <c r="B3939" s="1">
        <v>6180939.1875</v>
      </c>
      <c r="C3939" s="1" t="s">
        <v>139</v>
      </c>
      <c r="D3939" s="1" t="s">
        <v>142</v>
      </c>
      <c r="E3939" s="1" t="s">
        <v>121</v>
      </c>
      <c r="F3939" s="1" t="s">
        <v>45</v>
      </c>
      <c r="G3939" s="1" t="s">
        <v>122</v>
      </c>
      <c r="H3939" s="1" t="s">
        <v>123</v>
      </c>
      <c r="I3939" s="1" t="s">
        <v>124</v>
      </c>
      <c r="J3939" s="1" t="s">
        <v>132</v>
      </c>
      <c r="K3939" s="1" t="s">
        <v>133</v>
      </c>
    </row>
    <row r="3940" spans="1:11" x14ac:dyDescent="0.25">
      <c r="A3940" s="1" t="s">
        <v>194</v>
      </c>
      <c r="B3940" s="1">
        <v>6181138.5</v>
      </c>
      <c r="C3940" s="1" t="s">
        <v>161</v>
      </c>
      <c r="D3940" s="1" t="s">
        <v>138</v>
      </c>
      <c r="E3940" s="1" t="s">
        <v>121</v>
      </c>
      <c r="F3940" s="1" t="s">
        <v>87</v>
      </c>
      <c r="G3940" s="1" t="s">
        <v>122</v>
      </c>
      <c r="H3940" s="1" t="s">
        <v>123</v>
      </c>
      <c r="I3940" s="1" t="s">
        <v>124</v>
      </c>
      <c r="J3940" s="1" t="s">
        <v>132</v>
      </c>
      <c r="K3940" s="1" t="s">
        <v>133</v>
      </c>
    </row>
    <row r="3941" spans="1:11" x14ac:dyDescent="0.25">
      <c r="A3941" s="1" t="s">
        <v>194</v>
      </c>
      <c r="B3941" s="1">
        <v>6228394.5</v>
      </c>
      <c r="C3941" s="1" t="s">
        <v>141</v>
      </c>
      <c r="D3941" s="1" t="s">
        <v>142</v>
      </c>
      <c r="E3941" s="1" t="s">
        <v>121</v>
      </c>
      <c r="F3941" s="1" t="s">
        <v>45</v>
      </c>
      <c r="G3941" s="1" t="s">
        <v>122</v>
      </c>
      <c r="H3941" s="1" t="s">
        <v>123</v>
      </c>
      <c r="I3941" s="1" t="s">
        <v>124</v>
      </c>
      <c r="J3941" s="1" t="s">
        <v>132</v>
      </c>
      <c r="K3941" s="1" t="s">
        <v>133</v>
      </c>
    </row>
    <row r="3942" spans="1:11" x14ac:dyDescent="0.25">
      <c r="A3942" s="1" t="s">
        <v>189</v>
      </c>
      <c r="B3942" s="1">
        <v>6237196.2187000001</v>
      </c>
      <c r="C3942" s="1" t="s">
        <v>137</v>
      </c>
      <c r="D3942" s="1" t="s">
        <v>138</v>
      </c>
      <c r="E3942" s="1" t="s">
        <v>121</v>
      </c>
      <c r="F3942" s="1" t="s">
        <v>87</v>
      </c>
      <c r="G3942" s="1" t="s">
        <v>122</v>
      </c>
      <c r="H3942" s="1" t="s">
        <v>123</v>
      </c>
      <c r="I3942" s="1" t="s">
        <v>124</v>
      </c>
      <c r="J3942" s="1" t="s">
        <v>132</v>
      </c>
      <c r="K3942" s="1" t="s">
        <v>133</v>
      </c>
    </row>
    <row r="3943" spans="1:11" x14ac:dyDescent="0.25">
      <c r="A3943" s="1" t="s">
        <v>194</v>
      </c>
      <c r="B3943" s="1">
        <v>6381887</v>
      </c>
      <c r="C3943" s="1" t="s">
        <v>173</v>
      </c>
      <c r="D3943" s="1" t="s">
        <v>138</v>
      </c>
      <c r="E3943" s="1" t="s">
        <v>121</v>
      </c>
      <c r="F3943" s="1" t="s">
        <v>87</v>
      </c>
      <c r="G3943" s="1" t="s">
        <v>122</v>
      </c>
      <c r="H3943" s="1" t="s">
        <v>123</v>
      </c>
      <c r="I3943" s="1" t="s">
        <v>124</v>
      </c>
      <c r="J3943" s="1" t="s">
        <v>132</v>
      </c>
      <c r="K3943" s="1" t="s">
        <v>133</v>
      </c>
    </row>
    <row r="3944" spans="1:11" x14ac:dyDescent="0.25">
      <c r="A3944" s="1" t="s">
        <v>194</v>
      </c>
      <c r="B3944" s="1">
        <v>6637499</v>
      </c>
      <c r="C3944" s="1" t="s">
        <v>139</v>
      </c>
      <c r="D3944" s="1" t="s">
        <v>142</v>
      </c>
      <c r="E3944" s="1" t="s">
        <v>121</v>
      </c>
      <c r="F3944" s="1" t="s">
        <v>45</v>
      </c>
      <c r="G3944" s="1" t="s">
        <v>122</v>
      </c>
      <c r="H3944" s="1" t="s">
        <v>123</v>
      </c>
      <c r="I3944" s="1" t="s">
        <v>124</v>
      </c>
      <c r="J3944" s="1" t="s">
        <v>132</v>
      </c>
      <c r="K3944" s="1" t="s">
        <v>133</v>
      </c>
    </row>
    <row r="3945" spans="1:11" x14ac:dyDescent="0.25">
      <c r="A3945" s="1" t="s">
        <v>194</v>
      </c>
      <c r="B3945" s="1">
        <v>6697911.5</v>
      </c>
      <c r="C3945" s="1" t="s">
        <v>137</v>
      </c>
      <c r="D3945" s="1" t="s">
        <v>138</v>
      </c>
      <c r="E3945" s="1" t="s">
        <v>121</v>
      </c>
      <c r="F3945" s="1" t="s">
        <v>87</v>
      </c>
      <c r="G3945" s="1" t="s">
        <v>122</v>
      </c>
      <c r="H3945" s="1" t="s">
        <v>123</v>
      </c>
      <c r="I3945" s="1" t="s">
        <v>124</v>
      </c>
      <c r="J3945" s="1" t="s">
        <v>132</v>
      </c>
      <c r="K3945" s="1" t="s">
        <v>133</v>
      </c>
    </row>
    <row r="3946" spans="1:11" x14ac:dyDescent="0.25">
      <c r="A3946" s="1" t="s">
        <v>189</v>
      </c>
      <c r="B3946" s="1">
        <v>6850106.1562000001</v>
      </c>
      <c r="C3946" s="1" t="s">
        <v>140</v>
      </c>
      <c r="D3946" s="1" t="s">
        <v>131</v>
      </c>
      <c r="E3946" s="1" t="s">
        <v>121</v>
      </c>
      <c r="F3946" s="1" t="s">
        <v>52</v>
      </c>
      <c r="G3946" s="1" t="s">
        <v>122</v>
      </c>
      <c r="H3946" s="1" t="s">
        <v>123</v>
      </c>
      <c r="I3946" s="1" t="s">
        <v>124</v>
      </c>
      <c r="J3946" s="1" t="s">
        <v>132</v>
      </c>
      <c r="K3946" s="1" t="s">
        <v>133</v>
      </c>
    </row>
    <row r="3947" spans="1:11" x14ac:dyDescent="0.25">
      <c r="A3947" s="1" t="s">
        <v>189</v>
      </c>
      <c r="B3947" s="1">
        <v>6850106.1562000001</v>
      </c>
      <c r="C3947" s="1" t="s">
        <v>144</v>
      </c>
      <c r="D3947" s="1" t="s">
        <v>131</v>
      </c>
      <c r="E3947" s="1" t="s">
        <v>121</v>
      </c>
      <c r="F3947" s="1" t="s">
        <v>52</v>
      </c>
      <c r="G3947" s="1" t="s">
        <v>122</v>
      </c>
      <c r="H3947" s="1" t="s">
        <v>123</v>
      </c>
      <c r="I3947" s="1" t="s">
        <v>124</v>
      </c>
      <c r="J3947" s="1" t="s">
        <v>132</v>
      </c>
      <c r="K3947" s="1" t="s">
        <v>133</v>
      </c>
    </row>
    <row r="3948" spans="1:11" x14ac:dyDescent="0.25">
      <c r="A3948" s="1" t="s">
        <v>189</v>
      </c>
      <c r="B3948" s="1">
        <v>6850106.1562000001</v>
      </c>
      <c r="C3948" s="1" t="s">
        <v>145</v>
      </c>
      <c r="D3948" s="1" t="s">
        <v>131</v>
      </c>
      <c r="E3948" s="1" t="s">
        <v>121</v>
      </c>
      <c r="F3948" s="1" t="s">
        <v>52</v>
      </c>
      <c r="G3948" s="1" t="s">
        <v>122</v>
      </c>
      <c r="H3948" s="1" t="s">
        <v>123</v>
      </c>
      <c r="I3948" s="1" t="s">
        <v>124</v>
      </c>
      <c r="J3948" s="1" t="s">
        <v>132</v>
      </c>
      <c r="K3948" s="1" t="s">
        <v>133</v>
      </c>
    </row>
    <row r="3949" spans="1:11" x14ac:dyDescent="0.25">
      <c r="A3949" s="1" t="s">
        <v>189</v>
      </c>
      <c r="B3949" s="1">
        <v>6850106.1562000001</v>
      </c>
      <c r="C3949" s="1" t="s">
        <v>156</v>
      </c>
      <c r="D3949" s="1" t="s">
        <v>131</v>
      </c>
      <c r="E3949" s="1" t="s">
        <v>121</v>
      </c>
      <c r="F3949" s="1" t="s">
        <v>52</v>
      </c>
      <c r="G3949" s="1" t="s">
        <v>122</v>
      </c>
      <c r="H3949" s="1" t="s">
        <v>123</v>
      </c>
      <c r="I3949" s="1" t="s">
        <v>124</v>
      </c>
      <c r="J3949" s="1" t="s">
        <v>132</v>
      </c>
      <c r="K3949" s="1" t="s">
        <v>133</v>
      </c>
    </row>
    <row r="3950" spans="1:11" x14ac:dyDescent="0.25">
      <c r="A3950" s="1" t="s">
        <v>189</v>
      </c>
      <c r="B3950" s="1">
        <v>6913947.4687000001</v>
      </c>
      <c r="C3950" s="1" t="s">
        <v>148</v>
      </c>
      <c r="D3950" s="1" t="s">
        <v>142</v>
      </c>
      <c r="E3950" s="1" t="s">
        <v>121</v>
      </c>
      <c r="F3950" s="1" t="s">
        <v>45</v>
      </c>
      <c r="G3950" s="1" t="s">
        <v>122</v>
      </c>
      <c r="H3950" s="1" t="s">
        <v>123</v>
      </c>
      <c r="I3950" s="1" t="s">
        <v>124</v>
      </c>
      <c r="J3950" s="1" t="s">
        <v>132</v>
      </c>
      <c r="K3950" s="1" t="s">
        <v>133</v>
      </c>
    </row>
    <row r="3951" spans="1:11" x14ac:dyDescent="0.25">
      <c r="A3951" s="1" t="s">
        <v>194</v>
      </c>
      <c r="B3951" s="1">
        <v>7356094.5</v>
      </c>
      <c r="C3951" s="1" t="s">
        <v>140</v>
      </c>
      <c r="D3951" s="1" t="s">
        <v>131</v>
      </c>
      <c r="E3951" s="1" t="s">
        <v>121</v>
      </c>
      <c r="F3951" s="1" t="s">
        <v>52</v>
      </c>
      <c r="G3951" s="1" t="s">
        <v>122</v>
      </c>
      <c r="H3951" s="1" t="s">
        <v>123</v>
      </c>
      <c r="I3951" s="1" t="s">
        <v>124</v>
      </c>
      <c r="J3951" s="1" t="s">
        <v>132</v>
      </c>
      <c r="K3951" s="1" t="s">
        <v>133</v>
      </c>
    </row>
    <row r="3952" spans="1:11" x14ac:dyDescent="0.25">
      <c r="A3952" s="1" t="s">
        <v>194</v>
      </c>
      <c r="B3952" s="1">
        <v>7356094.5</v>
      </c>
      <c r="C3952" s="1" t="s">
        <v>144</v>
      </c>
      <c r="D3952" s="1" t="s">
        <v>131</v>
      </c>
      <c r="E3952" s="1" t="s">
        <v>121</v>
      </c>
      <c r="F3952" s="1" t="s">
        <v>52</v>
      </c>
      <c r="G3952" s="1" t="s">
        <v>122</v>
      </c>
      <c r="H3952" s="1" t="s">
        <v>123</v>
      </c>
      <c r="I3952" s="1" t="s">
        <v>124</v>
      </c>
      <c r="J3952" s="1" t="s">
        <v>132</v>
      </c>
      <c r="K3952" s="1" t="s">
        <v>133</v>
      </c>
    </row>
    <row r="3953" spans="1:11" x14ac:dyDescent="0.25">
      <c r="A3953" s="1" t="s">
        <v>194</v>
      </c>
      <c r="B3953" s="1">
        <v>7356094.5</v>
      </c>
      <c r="C3953" s="1" t="s">
        <v>145</v>
      </c>
      <c r="D3953" s="1" t="s">
        <v>131</v>
      </c>
      <c r="E3953" s="1" t="s">
        <v>121</v>
      </c>
      <c r="F3953" s="1" t="s">
        <v>52</v>
      </c>
      <c r="G3953" s="1" t="s">
        <v>122</v>
      </c>
      <c r="H3953" s="1" t="s">
        <v>123</v>
      </c>
      <c r="I3953" s="1" t="s">
        <v>124</v>
      </c>
      <c r="J3953" s="1" t="s">
        <v>132</v>
      </c>
      <c r="K3953" s="1" t="s">
        <v>133</v>
      </c>
    </row>
    <row r="3954" spans="1:11" x14ac:dyDescent="0.25">
      <c r="A3954" s="1" t="s">
        <v>194</v>
      </c>
      <c r="B3954" s="1">
        <v>7356094.5</v>
      </c>
      <c r="C3954" s="1" t="s">
        <v>156</v>
      </c>
      <c r="D3954" s="1" t="s">
        <v>131</v>
      </c>
      <c r="E3954" s="1" t="s">
        <v>121</v>
      </c>
      <c r="F3954" s="1" t="s">
        <v>52</v>
      </c>
      <c r="G3954" s="1" t="s">
        <v>122</v>
      </c>
      <c r="H3954" s="1" t="s">
        <v>123</v>
      </c>
      <c r="I3954" s="1" t="s">
        <v>124</v>
      </c>
      <c r="J3954" s="1" t="s">
        <v>132</v>
      </c>
      <c r="K3954" s="1" t="s">
        <v>133</v>
      </c>
    </row>
    <row r="3955" spans="1:11" x14ac:dyDescent="0.25">
      <c r="A3955" s="1" t="s">
        <v>194</v>
      </c>
      <c r="B3955" s="1">
        <v>7424651.5</v>
      </c>
      <c r="C3955" s="1" t="s">
        <v>148</v>
      </c>
      <c r="D3955" s="1" t="s">
        <v>142</v>
      </c>
      <c r="E3955" s="1" t="s">
        <v>121</v>
      </c>
      <c r="F3955" s="1" t="s">
        <v>45</v>
      </c>
      <c r="G3955" s="1" t="s">
        <v>122</v>
      </c>
      <c r="H3955" s="1" t="s">
        <v>123</v>
      </c>
      <c r="I3955" s="1" t="s">
        <v>124</v>
      </c>
      <c r="J3955" s="1" t="s">
        <v>132</v>
      </c>
      <c r="K3955" s="1" t="s">
        <v>133</v>
      </c>
    </row>
    <row r="3956" spans="1:11" x14ac:dyDescent="0.25">
      <c r="A3956" s="1" t="s">
        <v>189</v>
      </c>
      <c r="B3956" s="1">
        <v>7554777.5625</v>
      </c>
      <c r="C3956" s="1" t="s">
        <v>119</v>
      </c>
      <c r="D3956" s="1" t="s">
        <v>131</v>
      </c>
      <c r="E3956" s="1" t="s">
        <v>121</v>
      </c>
      <c r="F3956" s="1" t="s">
        <v>52</v>
      </c>
      <c r="G3956" s="1" t="s">
        <v>122</v>
      </c>
      <c r="H3956" s="1" t="s">
        <v>123</v>
      </c>
      <c r="I3956" s="1" t="s">
        <v>124</v>
      </c>
      <c r="J3956" s="1" t="s">
        <v>132</v>
      </c>
      <c r="K3956" s="1" t="s">
        <v>133</v>
      </c>
    </row>
    <row r="3957" spans="1:11" x14ac:dyDescent="0.25">
      <c r="A3957" s="1" t="s">
        <v>190</v>
      </c>
      <c r="B3957" s="1">
        <v>7668908.9199999999</v>
      </c>
      <c r="C3957" s="1" t="s">
        <v>144</v>
      </c>
      <c r="D3957" s="1" t="s">
        <v>142</v>
      </c>
      <c r="E3957" s="1" t="s">
        <v>121</v>
      </c>
      <c r="F3957" s="1" t="s">
        <v>45</v>
      </c>
      <c r="G3957" s="1" t="s">
        <v>122</v>
      </c>
      <c r="H3957" s="1" t="s">
        <v>123</v>
      </c>
      <c r="I3957" s="1" t="s">
        <v>124</v>
      </c>
      <c r="J3957" s="1" t="s">
        <v>132</v>
      </c>
      <c r="K3957" s="1" t="s">
        <v>133</v>
      </c>
    </row>
    <row r="3958" spans="1:11" x14ac:dyDescent="0.25">
      <c r="A3958" s="1" t="s">
        <v>189</v>
      </c>
      <c r="B3958" s="1">
        <v>7740634.125</v>
      </c>
      <c r="C3958" s="1" t="s">
        <v>157</v>
      </c>
      <c r="D3958" s="1" t="s">
        <v>131</v>
      </c>
      <c r="E3958" s="1" t="s">
        <v>121</v>
      </c>
      <c r="F3958" s="1" t="s">
        <v>52</v>
      </c>
      <c r="G3958" s="1" t="s">
        <v>122</v>
      </c>
      <c r="H3958" s="1" t="s">
        <v>123</v>
      </c>
      <c r="I3958" s="1" t="s">
        <v>124</v>
      </c>
      <c r="J3958" s="1" t="s">
        <v>132</v>
      </c>
      <c r="K3958" s="1" t="s">
        <v>133</v>
      </c>
    </row>
    <row r="3959" spans="1:11" x14ac:dyDescent="0.25">
      <c r="A3959" s="1" t="s">
        <v>189</v>
      </c>
      <c r="B3959" s="1">
        <v>7946159.8125</v>
      </c>
      <c r="C3959" s="1" t="s">
        <v>155</v>
      </c>
      <c r="D3959" s="1" t="s">
        <v>131</v>
      </c>
      <c r="E3959" s="1" t="s">
        <v>121</v>
      </c>
      <c r="F3959" s="1" t="s">
        <v>52</v>
      </c>
      <c r="G3959" s="1" t="s">
        <v>122</v>
      </c>
      <c r="H3959" s="1" t="s">
        <v>123</v>
      </c>
      <c r="I3959" s="1" t="s">
        <v>124</v>
      </c>
      <c r="J3959" s="1" t="s">
        <v>132</v>
      </c>
      <c r="K3959" s="1" t="s">
        <v>133</v>
      </c>
    </row>
    <row r="3960" spans="1:11" x14ac:dyDescent="0.25">
      <c r="A3960" s="1" t="s">
        <v>189</v>
      </c>
      <c r="B3960" s="1">
        <v>7948576.7812000001</v>
      </c>
      <c r="C3960" s="1" t="s">
        <v>146</v>
      </c>
      <c r="D3960" s="1" t="s">
        <v>131</v>
      </c>
      <c r="E3960" s="1" t="s">
        <v>121</v>
      </c>
      <c r="F3960" s="1" t="s">
        <v>52</v>
      </c>
      <c r="G3960" s="1" t="s">
        <v>122</v>
      </c>
      <c r="H3960" s="1" t="s">
        <v>123</v>
      </c>
      <c r="I3960" s="1" t="s">
        <v>124</v>
      </c>
      <c r="J3960" s="1" t="s">
        <v>132</v>
      </c>
      <c r="K3960" s="1" t="s">
        <v>133</v>
      </c>
    </row>
    <row r="3961" spans="1:11" x14ac:dyDescent="0.25">
      <c r="A3961" s="1" t="s">
        <v>189</v>
      </c>
      <c r="B3961" s="1">
        <v>8034837.5625</v>
      </c>
      <c r="C3961" s="1" t="s">
        <v>147</v>
      </c>
      <c r="D3961" s="1" t="s">
        <v>142</v>
      </c>
      <c r="E3961" s="1" t="s">
        <v>121</v>
      </c>
      <c r="F3961" s="1" t="s">
        <v>45</v>
      </c>
      <c r="G3961" s="1" t="s">
        <v>122</v>
      </c>
      <c r="H3961" s="1" t="s">
        <v>123</v>
      </c>
      <c r="I3961" s="1" t="s">
        <v>124</v>
      </c>
      <c r="J3961" s="1" t="s">
        <v>132</v>
      </c>
      <c r="K3961" s="1" t="s">
        <v>133</v>
      </c>
    </row>
    <row r="3962" spans="1:11" x14ac:dyDescent="0.25">
      <c r="A3962" s="1" t="s">
        <v>190</v>
      </c>
      <c r="B3962" s="1">
        <v>8044672</v>
      </c>
      <c r="C3962" s="1" t="s">
        <v>149</v>
      </c>
      <c r="D3962" s="1" t="s">
        <v>142</v>
      </c>
      <c r="E3962" s="1" t="s">
        <v>121</v>
      </c>
      <c r="F3962" s="1" t="s">
        <v>45</v>
      </c>
      <c r="G3962" s="1" t="s">
        <v>122</v>
      </c>
      <c r="H3962" s="1" t="s">
        <v>123</v>
      </c>
      <c r="I3962" s="1" t="s">
        <v>124</v>
      </c>
      <c r="J3962" s="1" t="s">
        <v>132</v>
      </c>
      <c r="K3962" s="1" t="s">
        <v>133</v>
      </c>
    </row>
    <row r="3963" spans="1:11" x14ac:dyDescent="0.25">
      <c r="A3963" s="1" t="s">
        <v>194</v>
      </c>
      <c r="B3963" s="1">
        <v>8112817</v>
      </c>
      <c r="C3963" s="1" t="s">
        <v>119</v>
      </c>
      <c r="D3963" s="1" t="s">
        <v>131</v>
      </c>
      <c r="E3963" s="1" t="s">
        <v>121</v>
      </c>
      <c r="F3963" s="1" t="s">
        <v>52</v>
      </c>
      <c r="G3963" s="1" t="s">
        <v>122</v>
      </c>
      <c r="H3963" s="1" t="s">
        <v>123</v>
      </c>
      <c r="I3963" s="1" t="s">
        <v>124</v>
      </c>
      <c r="J3963" s="1" t="s">
        <v>132</v>
      </c>
      <c r="K3963" s="1" t="s">
        <v>133</v>
      </c>
    </row>
    <row r="3964" spans="1:11" x14ac:dyDescent="0.25">
      <c r="A3964" s="1" t="s">
        <v>189</v>
      </c>
      <c r="B3964" s="1">
        <v>8166187.3125</v>
      </c>
      <c r="C3964" s="1" t="s">
        <v>130</v>
      </c>
      <c r="D3964" s="1" t="s">
        <v>131</v>
      </c>
      <c r="E3964" s="1" t="s">
        <v>121</v>
      </c>
      <c r="F3964" s="1" t="s">
        <v>52</v>
      </c>
      <c r="G3964" s="1" t="s">
        <v>122</v>
      </c>
      <c r="H3964" s="1" t="s">
        <v>123</v>
      </c>
      <c r="I3964" s="1" t="s">
        <v>124</v>
      </c>
      <c r="J3964" s="1" t="s">
        <v>132</v>
      </c>
      <c r="K3964" s="1" t="s">
        <v>133</v>
      </c>
    </row>
    <row r="3965" spans="1:11" x14ac:dyDescent="0.25">
      <c r="A3965" s="1" t="s">
        <v>189</v>
      </c>
      <c r="B3965" s="1">
        <v>8167520.8125</v>
      </c>
      <c r="C3965" s="1" t="s">
        <v>164</v>
      </c>
      <c r="D3965" s="1" t="s">
        <v>131</v>
      </c>
      <c r="E3965" s="1" t="s">
        <v>121</v>
      </c>
      <c r="F3965" s="1" t="s">
        <v>52</v>
      </c>
      <c r="G3965" s="1" t="s">
        <v>122</v>
      </c>
      <c r="H3965" s="1" t="s">
        <v>123</v>
      </c>
      <c r="I3965" s="1" t="s">
        <v>124</v>
      </c>
      <c r="J3965" s="1" t="s">
        <v>132</v>
      </c>
      <c r="K3965" s="1" t="s">
        <v>133</v>
      </c>
    </row>
    <row r="3966" spans="1:11" x14ac:dyDescent="0.25">
      <c r="A3966" s="1" t="s">
        <v>189</v>
      </c>
      <c r="B3966" s="1">
        <v>8220110.7187000001</v>
      </c>
      <c r="C3966" s="1" t="s">
        <v>136</v>
      </c>
      <c r="D3966" s="1" t="s">
        <v>131</v>
      </c>
      <c r="E3966" s="1" t="s">
        <v>121</v>
      </c>
      <c r="F3966" s="1" t="s">
        <v>52</v>
      </c>
      <c r="G3966" s="1" t="s">
        <v>122</v>
      </c>
      <c r="H3966" s="1" t="s">
        <v>123</v>
      </c>
      <c r="I3966" s="1" t="s">
        <v>124</v>
      </c>
      <c r="J3966" s="1" t="s">
        <v>132</v>
      </c>
      <c r="K3966" s="1" t="s">
        <v>133</v>
      </c>
    </row>
    <row r="3967" spans="1:11" x14ac:dyDescent="0.25">
      <c r="A3967" s="1" t="s">
        <v>189</v>
      </c>
      <c r="B3967" s="1">
        <v>8220110.7187000001</v>
      </c>
      <c r="C3967" s="1" t="s">
        <v>165</v>
      </c>
      <c r="D3967" s="1" t="s">
        <v>131</v>
      </c>
      <c r="E3967" s="1" t="s">
        <v>121</v>
      </c>
      <c r="F3967" s="1" t="s">
        <v>52</v>
      </c>
      <c r="G3967" s="1" t="s">
        <v>122</v>
      </c>
      <c r="H3967" s="1" t="s">
        <v>123</v>
      </c>
      <c r="I3967" s="1" t="s">
        <v>124</v>
      </c>
      <c r="J3967" s="1" t="s">
        <v>132</v>
      </c>
      <c r="K3967" s="1" t="s">
        <v>133</v>
      </c>
    </row>
    <row r="3968" spans="1:11" x14ac:dyDescent="0.25">
      <c r="A3968" s="1" t="s">
        <v>190</v>
      </c>
      <c r="B3968" s="1">
        <v>8281723.6399999997</v>
      </c>
      <c r="C3968" s="1" t="s">
        <v>155</v>
      </c>
      <c r="D3968" s="1" t="s">
        <v>142</v>
      </c>
      <c r="E3968" s="1" t="s">
        <v>121</v>
      </c>
      <c r="F3968" s="1" t="s">
        <v>45</v>
      </c>
      <c r="G3968" s="1" t="s">
        <v>122</v>
      </c>
      <c r="H3968" s="1" t="s">
        <v>123</v>
      </c>
      <c r="I3968" s="1" t="s">
        <v>124</v>
      </c>
      <c r="J3968" s="1" t="s">
        <v>132</v>
      </c>
      <c r="K3968" s="1" t="s">
        <v>133</v>
      </c>
    </row>
    <row r="3969" spans="1:11" x14ac:dyDescent="0.25">
      <c r="A3969" s="1" t="s">
        <v>189</v>
      </c>
      <c r="B3969" s="1">
        <v>8295536.8125</v>
      </c>
      <c r="C3969" s="1" t="s">
        <v>161</v>
      </c>
      <c r="D3969" s="1" t="s">
        <v>131</v>
      </c>
      <c r="E3969" s="1" t="s">
        <v>121</v>
      </c>
      <c r="F3969" s="1" t="s">
        <v>52</v>
      </c>
      <c r="G3969" s="1" t="s">
        <v>122</v>
      </c>
      <c r="H3969" s="1" t="s">
        <v>123</v>
      </c>
      <c r="I3969" s="1" t="s">
        <v>124</v>
      </c>
      <c r="J3969" s="1" t="s">
        <v>132</v>
      </c>
      <c r="K3969" s="1" t="s">
        <v>133</v>
      </c>
    </row>
    <row r="3970" spans="1:11" x14ac:dyDescent="0.25">
      <c r="A3970" s="1" t="s">
        <v>194</v>
      </c>
      <c r="B3970" s="1">
        <v>8312402</v>
      </c>
      <c r="C3970" s="1" t="s">
        <v>157</v>
      </c>
      <c r="D3970" s="1" t="s">
        <v>131</v>
      </c>
      <c r="E3970" s="1" t="s">
        <v>121</v>
      </c>
      <c r="F3970" s="1" t="s">
        <v>52</v>
      </c>
      <c r="G3970" s="1" t="s">
        <v>122</v>
      </c>
      <c r="H3970" s="1" t="s">
        <v>123</v>
      </c>
      <c r="I3970" s="1" t="s">
        <v>124</v>
      </c>
      <c r="J3970" s="1" t="s">
        <v>132</v>
      </c>
      <c r="K3970" s="1" t="s">
        <v>133</v>
      </c>
    </row>
    <row r="3971" spans="1:11" x14ac:dyDescent="0.25">
      <c r="A3971" s="1" t="s">
        <v>190</v>
      </c>
      <c r="B3971" s="1">
        <v>8433300.6400000006</v>
      </c>
      <c r="C3971" s="1" t="s">
        <v>156</v>
      </c>
      <c r="D3971" s="1" t="s">
        <v>138</v>
      </c>
      <c r="E3971" s="1" t="s">
        <v>121</v>
      </c>
      <c r="F3971" s="1" t="s">
        <v>87</v>
      </c>
      <c r="G3971" s="1" t="s">
        <v>122</v>
      </c>
      <c r="H3971" s="1" t="s">
        <v>123</v>
      </c>
      <c r="I3971" s="1" t="s">
        <v>124</v>
      </c>
      <c r="J3971" s="1" t="s">
        <v>132</v>
      </c>
      <c r="K3971" s="1" t="s">
        <v>133</v>
      </c>
    </row>
    <row r="3972" spans="1:11" x14ac:dyDescent="0.25">
      <c r="A3972" s="1" t="s">
        <v>190</v>
      </c>
      <c r="B3972" s="1">
        <v>8433300.6400000006</v>
      </c>
      <c r="C3972" s="1" t="s">
        <v>144</v>
      </c>
      <c r="D3972" s="1" t="s">
        <v>138</v>
      </c>
      <c r="E3972" s="1" t="s">
        <v>121</v>
      </c>
      <c r="F3972" s="1" t="s">
        <v>87</v>
      </c>
      <c r="G3972" s="1" t="s">
        <v>122</v>
      </c>
      <c r="H3972" s="1" t="s">
        <v>123</v>
      </c>
      <c r="I3972" s="1" t="s">
        <v>124</v>
      </c>
      <c r="J3972" s="1" t="s">
        <v>132</v>
      </c>
      <c r="K3972" s="1" t="s">
        <v>133</v>
      </c>
    </row>
    <row r="3973" spans="1:11" x14ac:dyDescent="0.25">
      <c r="A3973" s="1" t="s">
        <v>190</v>
      </c>
      <c r="B3973" s="1">
        <v>8433300.6400000006</v>
      </c>
      <c r="C3973" s="1" t="s">
        <v>140</v>
      </c>
      <c r="D3973" s="1" t="s">
        <v>138</v>
      </c>
      <c r="E3973" s="1" t="s">
        <v>121</v>
      </c>
      <c r="F3973" s="1" t="s">
        <v>87</v>
      </c>
      <c r="G3973" s="1" t="s">
        <v>122</v>
      </c>
      <c r="H3973" s="1" t="s">
        <v>123</v>
      </c>
      <c r="I3973" s="1" t="s">
        <v>124</v>
      </c>
      <c r="J3973" s="1" t="s">
        <v>132</v>
      </c>
      <c r="K3973" s="1" t="s">
        <v>133</v>
      </c>
    </row>
    <row r="3974" spans="1:11" x14ac:dyDescent="0.25">
      <c r="A3974" s="1" t="s">
        <v>190</v>
      </c>
      <c r="B3974" s="1">
        <v>8435814.5999999996</v>
      </c>
      <c r="C3974" s="1" t="s">
        <v>143</v>
      </c>
      <c r="D3974" s="1" t="s">
        <v>138</v>
      </c>
      <c r="E3974" s="1" t="s">
        <v>121</v>
      </c>
      <c r="F3974" s="1" t="s">
        <v>87</v>
      </c>
      <c r="G3974" s="1" t="s">
        <v>122</v>
      </c>
      <c r="H3974" s="1" t="s">
        <v>123</v>
      </c>
      <c r="I3974" s="1" t="s">
        <v>124</v>
      </c>
      <c r="J3974" s="1" t="s">
        <v>132</v>
      </c>
      <c r="K3974" s="1" t="s">
        <v>133</v>
      </c>
    </row>
    <row r="3975" spans="1:11" x14ac:dyDescent="0.25">
      <c r="A3975" s="1" t="s">
        <v>190</v>
      </c>
      <c r="B3975" s="1">
        <v>8446166.1999999993</v>
      </c>
      <c r="C3975" s="1" t="s">
        <v>145</v>
      </c>
      <c r="D3975" s="1" t="s">
        <v>138</v>
      </c>
      <c r="E3975" s="1" t="s">
        <v>121</v>
      </c>
      <c r="F3975" s="1" t="s">
        <v>87</v>
      </c>
      <c r="G3975" s="1" t="s">
        <v>122</v>
      </c>
      <c r="H3975" s="1" t="s">
        <v>123</v>
      </c>
      <c r="I3975" s="1" t="s">
        <v>124</v>
      </c>
      <c r="J3975" s="1" t="s">
        <v>132</v>
      </c>
      <c r="K3975" s="1" t="s">
        <v>133</v>
      </c>
    </row>
    <row r="3976" spans="1:11" x14ac:dyDescent="0.25">
      <c r="A3976" s="1" t="s">
        <v>190</v>
      </c>
      <c r="B3976" s="1">
        <v>8450750.4800000004</v>
      </c>
      <c r="C3976" s="1" t="s">
        <v>176</v>
      </c>
      <c r="D3976" s="1" t="s">
        <v>142</v>
      </c>
      <c r="E3976" s="1" t="s">
        <v>121</v>
      </c>
      <c r="F3976" s="1" t="s">
        <v>45</v>
      </c>
      <c r="G3976" s="1" t="s">
        <v>122</v>
      </c>
      <c r="H3976" s="1" t="s">
        <v>123</v>
      </c>
      <c r="I3976" s="1" t="s">
        <v>124</v>
      </c>
      <c r="J3976" s="1" t="s">
        <v>132</v>
      </c>
      <c r="K3976" s="1" t="s">
        <v>133</v>
      </c>
    </row>
    <row r="3977" spans="1:11" x14ac:dyDescent="0.25">
      <c r="A3977" s="1" t="s">
        <v>190</v>
      </c>
      <c r="B3977" s="1">
        <v>8472045.1999999993</v>
      </c>
      <c r="C3977" s="1" t="s">
        <v>158</v>
      </c>
      <c r="D3977" s="1" t="s">
        <v>142</v>
      </c>
      <c r="E3977" s="1" t="s">
        <v>121</v>
      </c>
      <c r="F3977" s="1" t="s">
        <v>45</v>
      </c>
      <c r="G3977" s="1" t="s">
        <v>122</v>
      </c>
      <c r="H3977" s="1" t="s">
        <v>123</v>
      </c>
      <c r="I3977" s="1" t="s">
        <v>124</v>
      </c>
      <c r="J3977" s="1" t="s">
        <v>132</v>
      </c>
      <c r="K3977" s="1" t="s">
        <v>133</v>
      </c>
    </row>
    <row r="3978" spans="1:11" x14ac:dyDescent="0.25">
      <c r="A3978" s="1" t="s">
        <v>190</v>
      </c>
      <c r="B3978" s="1">
        <v>8472045.1999999993</v>
      </c>
      <c r="C3978" s="1" t="s">
        <v>119</v>
      </c>
      <c r="D3978" s="1" t="s">
        <v>142</v>
      </c>
      <c r="E3978" s="1" t="s">
        <v>121</v>
      </c>
      <c r="F3978" s="1" t="s">
        <v>45</v>
      </c>
      <c r="G3978" s="1" t="s">
        <v>122</v>
      </c>
      <c r="H3978" s="1" t="s">
        <v>123</v>
      </c>
      <c r="I3978" s="1" t="s">
        <v>124</v>
      </c>
      <c r="J3978" s="1" t="s">
        <v>132</v>
      </c>
      <c r="K3978" s="1" t="s">
        <v>133</v>
      </c>
    </row>
    <row r="3979" spans="1:11" x14ac:dyDescent="0.25">
      <c r="A3979" s="1" t="s">
        <v>194</v>
      </c>
      <c r="B3979" s="1">
        <v>8533109</v>
      </c>
      <c r="C3979" s="1" t="s">
        <v>155</v>
      </c>
      <c r="D3979" s="1" t="s">
        <v>131</v>
      </c>
      <c r="E3979" s="1" t="s">
        <v>121</v>
      </c>
      <c r="F3979" s="1" t="s">
        <v>52</v>
      </c>
      <c r="G3979" s="1" t="s">
        <v>122</v>
      </c>
      <c r="H3979" s="1" t="s">
        <v>123</v>
      </c>
      <c r="I3979" s="1" t="s">
        <v>124</v>
      </c>
      <c r="J3979" s="1" t="s">
        <v>132</v>
      </c>
      <c r="K3979" s="1" t="s">
        <v>133</v>
      </c>
    </row>
    <row r="3980" spans="1:11" x14ac:dyDescent="0.25">
      <c r="A3980" s="1" t="s">
        <v>194</v>
      </c>
      <c r="B3980" s="1">
        <v>8535704.5</v>
      </c>
      <c r="C3980" s="1" t="s">
        <v>146</v>
      </c>
      <c r="D3980" s="1" t="s">
        <v>131</v>
      </c>
      <c r="E3980" s="1" t="s">
        <v>121</v>
      </c>
      <c r="F3980" s="1" t="s">
        <v>52</v>
      </c>
      <c r="G3980" s="1" t="s">
        <v>122</v>
      </c>
      <c r="H3980" s="1" t="s">
        <v>123</v>
      </c>
      <c r="I3980" s="1" t="s">
        <v>124</v>
      </c>
      <c r="J3980" s="1" t="s">
        <v>132</v>
      </c>
      <c r="K3980" s="1" t="s">
        <v>133</v>
      </c>
    </row>
    <row r="3981" spans="1:11" x14ac:dyDescent="0.25">
      <c r="A3981" s="1" t="s">
        <v>194</v>
      </c>
      <c r="B3981" s="1">
        <v>8628337</v>
      </c>
      <c r="C3981" s="1" t="s">
        <v>147</v>
      </c>
      <c r="D3981" s="1" t="s">
        <v>142</v>
      </c>
      <c r="E3981" s="1" t="s">
        <v>121</v>
      </c>
      <c r="F3981" s="1" t="s">
        <v>45</v>
      </c>
      <c r="G3981" s="1" t="s">
        <v>122</v>
      </c>
      <c r="H3981" s="1" t="s">
        <v>123</v>
      </c>
      <c r="I3981" s="1" t="s">
        <v>124</v>
      </c>
      <c r="J3981" s="1" t="s">
        <v>132</v>
      </c>
      <c r="K3981" s="1" t="s">
        <v>133</v>
      </c>
    </row>
    <row r="3982" spans="1:11" x14ac:dyDescent="0.25">
      <c r="A3982" s="1" t="s">
        <v>190</v>
      </c>
      <c r="B3982" s="1">
        <v>8661479.4800000004</v>
      </c>
      <c r="C3982" s="1" t="s">
        <v>157</v>
      </c>
      <c r="D3982" s="1" t="s">
        <v>142</v>
      </c>
      <c r="E3982" s="1" t="s">
        <v>121</v>
      </c>
      <c r="F3982" s="1" t="s">
        <v>45</v>
      </c>
      <c r="G3982" s="1" t="s">
        <v>122</v>
      </c>
      <c r="H3982" s="1" t="s">
        <v>123</v>
      </c>
      <c r="I3982" s="1" t="s">
        <v>124</v>
      </c>
      <c r="J3982" s="1" t="s">
        <v>132</v>
      </c>
      <c r="K3982" s="1" t="s">
        <v>133</v>
      </c>
    </row>
    <row r="3983" spans="1:11" x14ac:dyDescent="0.25">
      <c r="A3983" s="1" t="s">
        <v>194</v>
      </c>
      <c r="B3983" s="1">
        <v>8769389</v>
      </c>
      <c r="C3983" s="1" t="s">
        <v>130</v>
      </c>
      <c r="D3983" s="1" t="s">
        <v>131</v>
      </c>
      <c r="E3983" s="1" t="s">
        <v>121</v>
      </c>
      <c r="F3983" s="1" t="s">
        <v>52</v>
      </c>
      <c r="G3983" s="1" t="s">
        <v>122</v>
      </c>
      <c r="H3983" s="1" t="s">
        <v>123</v>
      </c>
      <c r="I3983" s="1" t="s">
        <v>124</v>
      </c>
      <c r="J3983" s="1" t="s">
        <v>132</v>
      </c>
      <c r="K3983" s="1" t="s">
        <v>133</v>
      </c>
    </row>
    <row r="3984" spans="1:11" x14ac:dyDescent="0.25">
      <c r="A3984" s="1" t="s">
        <v>194</v>
      </c>
      <c r="B3984" s="1">
        <v>8770821</v>
      </c>
      <c r="C3984" s="1" t="s">
        <v>164</v>
      </c>
      <c r="D3984" s="1" t="s">
        <v>131</v>
      </c>
      <c r="E3984" s="1" t="s">
        <v>121</v>
      </c>
      <c r="F3984" s="1" t="s">
        <v>52</v>
      </c>
      <c r="G3984" s="1" t="s">
        <v>122</v>
      </c>
      <c r="H3984" s="1" t="s">
        <v>123</v>
      </c>
      <c r="I3984" s="1" t="s">
        <v>124</v>
      </c>
      <c r="J3984" s="1" t="s">
        <v>132</v>
      </c>
      <c r="K3984" s="1" t="s">
        <v>133</v>
      </c>
    </row>
    <row r="3985" spans="1:11" x14ac:dyDescent="0.25">
      <c r="A3985" s="1" t="s">
        <v>194</v>
      </c>
      <c r="B3985" s="1">
        <v>8827295.5</v>
      </c>
      <c r="C3985" s="1" t="s">
        <v>136</v>
      </c>
      <c r="D3985" s="1" t="s">
        <v>131</v>
      </c>
      <c r="E3985" s="1" t="s">
        <v>121</v>
      </c>
      <c r="F3985" s="1" t="s">
        <v>52</v>
      </c>
      <c r="G3985" s="1" t="s">
        <v>122</v>
      </c>
      <c r="H3985" s="1" t="s">
        <v>123</v>
      </c>
      <c r="I3985" s="1" t="s">
        <v>124</v>
      </c>
      <c r="J3985" s="1" t="s">
        <v>132</v>
      </c>
      <c r="K3985" s="1" t="s">
        <v>133</v>
      </c>
    </row>
    <row r="3986" spans="1:11" x14ac:dyDescent="0.25">
      <c r="A3986" s="1" t="s">
        <v>194</v>
      </c>
      <c r="B3986" s="1">
        <v>8827295.5</v>
      </c>
      <c r="C3986" s="1" t="s">
        <v>165</v>
      </c>
      <c r="D3986" s="1" t="s">
        <v>131</v>
      </c>
      <c r="E3986" s="1" t="s">
        <v>121</v>
      </c>
      <c r="F3986" s="1" t="s">
        <v>52</v>
      </c>
      <c r="G3986" s="1" t="s">
        <v>122</v>
      </c>
      <c r="H3986" s="1" t="s">
        <v>123</v>
      </c>
      <c r="I3986" s="1" t="s">
        <v>124</v>
      </c>
      <c r="J3986" s="1" t="s">
        <v>132</v>
      </c>
      <c r="K3986" s="1" t="s">
        <v>133</v>
      </c>
    </row>
    <row r="3987" spans="1:11" x14ac:dyDescent="0.25">
      <c r="A3987" s="1" t="s">
        <v>189</v>
      </c>
      <c r="B3987" s="1">
        <v>8835020.9061999992</v>
      </c>
      <c r="C3987" s="1" t="s">
        <v>147</v>
      </c>
      <c r="D3987" s="1" t="s">
        <v>138</v>
      </c>
      <c r="E3987" s="1" t="s">
        <v>121</v>
      </c>
      <c r="F3987" s="1" t="s">
        <v>87</v>
      </c>
      <c r="G3987" s="1" t="s">
        <v>122</v>
      </c>
      <c r="H3987" s="1" t="s">
        <v>123</v>
      </c>
      <c r="I3987" s="1" t="s">
        <v>124</v>
      </c>
      <c r="J3987" s="1" t="s">
        <v>132</v>
      </c>
      <c r="K3987" s="1" t="s">
        <v>133</v>
      </c>
    </row>
    <row r="3988" spans="1:11" x14ac:dyDescent="0.25">
      <c r="A3988" s="1" t="s">
        <v>194</v>
      </c>
      <c r="B3988" s="1">
        <v>8908293</v>
      </c>
      <c r="C3988" s="1" t="s">
        <v>161</v>
      </c>
      <c r="D3988" s="1" t="s">
        <v>131</v>
      </c>
      <c r="E3988" s="1" t="s">
        <v>121</v>
      </c>
      <c r="F3988" s="1" t="s">
        <v>52</v>
      </c>
      <c r="G3988" s="1" t="s">
        <v>122</v>
      </c>
      <c r="H3988" s="1" t="s">
        <v>123</v>
      </c>
      <c r="I3988" s="1" t="s">
        <v>124</v>
      </c>
      <c r="J3988" s="1" t="s">
        <v>132</v>
      </c>
      <c r="K3988" s="1" t="s">
        <v>133</v>
      </c>
    </row>
    <row r="3989" spans="1:11" x14ac:dyDescent="0.25">
      <c r="A3989" s="1" t="s">
        <v>190</v>
      </c>
      <c r="B3989" s="1">
        <v>8912579.7200000007</v>
      </c>
      <c r="C3989" s="1" t="s">
        <v>172</v>
      </c>
      <c r="D3989" s="1" t="s">
        <v>142</v>
      </c>
      <c r="E3989" s="1" t="s">
        <v>121</v>
      </c>
      <c r="F3989" s="1" t="s">
        <v>45</v>
      </c>
      <c r="G3989" s="1" t="s">
        <v>122</v>
      </c>
      <c r="H3989" s="1" t="s">
        <v>123</v>
      </c>
      <c r="I3989" s="1" t="s">
        <v>124</v>
      </c>
      <c r="J3989" s="1" t="s">
        <v>132</v>
      </c>
      <c r="K3989" s="1" t="s">
        <v>133</v>
      </c>
    </row>
    <row r="3990" spans="1:11" x14ac:dyDescent="0.25">
      <c r="A3990" s="1" t="s">
        <v>190</v>
      </c>
      <c r="B3990" s="1">
        <v>8938458.7200000007</v>
      </c>
      <c r="C3990" s="1" t="s">
        <v>169</v>
      </c>
      <c r="D3990" s="1" t="s">
        <v>142</v>
      </c>
      <c r="E3990" s="1" t="s">
        <v>121</v>
      </c>
      <c r="F3990" s="1" t="s">
        <v>45</v>
      </c>
      <c r="G3990" s="1" t="s">
        <v>122</v>
      </c>
      <c r="H3990" s="1" t="s">
        <v>123</v>
      </c>
      <c r="I3990" s="1" t="s">
        <v>124</v>
      </c>
      <c r="J3990" s="1" t="s">
        <v>132</v>
      </c>
      <c r="K3990" s="1" t="s">
        <v>133</v>
      </c>
    </row>
    <row r="3991" spans="1:11" x14ac:dyDescent="0.25">
      <c r="A3991" s="1" t="s">
        <v>190</v>
      </c>
      <c r="B3991" s="1">
        <v>9003230.1600000001</v>
      </c>
      <c r="C3991" s="1" t="s">
        <v>154</v>
      </c>
      <c r="D3991" s="1" t="s">
        <v>142</v>
      </c>
      <c r="E3991" s="1" t="s">
        <v>121</v>
      </c>
      <c r="F3991" s="1" t="s">
        <v>45</v>
      </c>
      <c r="G3991" s="1" t="s">
        <v>122</v>
      </c>
      <c r="H3991" s="1" t="s">
        <v>123</v>
      </c>
      <c r="I3991" s="1" t="s">
        <v>124</v>
      </c>
      <c r="J3991" s="1" t="s">
        <v>132</v>
      </c>
      <c r="K3991" s="1" t="s">
        <v>133</v>
      </c>
    </row>
    <row r="3992" spans="1:11" x14ac:dyDescent="0.25">
      <c r="A3992" s="1" t="s">
        <v>189</v>
      </c>
      <c r="B3992" s="1">
        <v>9089636.0625</v>
      </c>
      <c r="C3992" s="1" t="s">
        <v>144</v>
      </c>
      <c r="D3992" s="1" t="s">
        <v>142</v>
      </c>
      <c r="E3992" s="1" t="s">
        <v>121</v>
      </c>
      <c r="F3992" s="1" t="s">
        <v>45</v>
      </c>
      <c r="G3992" s="1" t="s">
        <v>122</v>
      </c>
      <c r="H3992" s="1" t="s">
        <v>123</v>
      </c>
      <c r="I3992" s="1" t="s">
        <v>124</v>
      </c>
      <c r="J3992" s="1" t="s">
        <v>132</v>
      </c>
      <c r="K3992" s="1" t="s">
        <v>134</v>
      </c>
    </row>
    <row r="3993" spans="1:11" x14ac:dyDescent="0.25">
      <c r="A3993" s="1" t="s">
        <v>190</v>
      </c>
      <c r="B3993" s="1">
        <v>9197544.4800000004</v>
      </c>
      <c r="C3993" s="1" t="s">
        <v>180</v>
      </c>
      <c r="D3993" s="1" t="s">
        <v>142</v>
      </c>
      <c r="E3993" s="1" t="s">
        <v>121</v>
      </c>
      <c r="F3993" s="1" t="s">
        <v>45</v>
      </c>
      <c r="G3993" s="1" t="s">
        <v>122</v>
      </c>
      <c r="H3993" s="1" t="s">
        <v>123</v>
      </c>
      <c r="I3993" s="1" t="s">
        <v>124</v>
      </c>
      <c r="J3993" s="1" t="s">
        <v>132</v>
      </c>
      <c r="K3993" s="1" t="s">
        <v>133</v>
      </c>
    </row>
    <row r="3994" spans="1:11" x14ac:dyDescent="0.25">
      <c r="A3994" s="1" t="s">
        <v>190</v>
      </c>
      <c r="B3994" s="1">
        <v>9197544.4800000004</v>
      </c>
      <c r="C3994" s="1" t="s">
        <v>136</v>
      </c>
      <c r="D3994" s="1" t="s">
        <v>142</v>
      </c>
      <c r="E3994" s="1" t="s">
        <v>121</v>
      </c>
      <c r="F3994" s="1" t="s">
        <v>45</v>
      </c>
      <c r="G3994" s="1" t="s">
        <v>122</v>
      </c>
      <c r="H3994" s="1" t="s">
        <v>123</v>
      </c>
      <c r="I3994" s="1" t="s">
        <v>124</v>
      </c>
      <c r="J3994" s="1" t="s">
        <v>132</v>
      </c>
      <c r="K3994" s="1" t="s">
        <v>133</v>
      </c>
    </row>
    <row r="3995" spans="1:11" x14ac:dyDescent="0.25">
      <c r="A3995" s="1" t="s">
        <v>190</v>
      </c>
      <c r="B3995" s="1">
        <v>9197692.3599999994</v>
      </c>
      <c r="C3995" s="1" t="s">
        <v>165</v>
      </c>
      <c r="D3995" s="1" t="s">
        <v>142</v>
      </c>
      <c r="E3995" s="1" t="s">
        <v>121</v>
      </c>
      <c r="F3995" s="1" t="s">
        <v>45</v>
      </c>
      <c r="G3995" s="1" t="s">
        <v>122</v>
      </c>
      <c r="H3995" s="1" t="s">
        <v>123</v>
      </c>
      <c r="I3995" s="1" t="s">
        <v>124</v>
      </c>
      <c r="J3995" s="1" t="s">
        <v>132</v>
      </c>
      <c r="K3995" s="1" t="s">
        <v>133</v>
      </c>
    </row>
    <row r="3996" spans="1:11" x14ac:dyDescent="0.25">
      <c r="A3996" s="1" t="s">
        <v>190</v>
      </c>
      <c r="B3996" s="1">
        <v>9274294.1999999993</v>
      </c>
      <c r="C3996" s="1" t="s">
        <v>153</v>
      </c>
      <c r="D3996" s="1" t="s">
        <v>142</v>
      </c>
      <c r="E3996" s="1" t="s">
        <v>121</v>
      </c>
      <c r="F3996" s="1" t="s">
        <v>45</v>
      </c>
      <c r="G3996" s="1" t="s">
        <v>122</v>
      </c>
      <c r="H3996" s="1" t="s">
        <v>123</v>
      </c>
      <c r="I3996" s="1" t="s">
        <v>124</v>
      </c>
      <c r="J3996" s="1" t="s">
        <v>132</v>
      </c>
      <c r="K3996" s="1" t="s">
        <v>133</v>
      </c>
    </row>
    <row r="3997" spans="1:11" x14ac:dyDescent="0.25">
      <c r="A3997" s="1" t="s">
        <v>190</v>
      </c>
      <c r="B3997" s="1">
        <v>9309193.8800000008</v>
      </c>
      <c r="C3997" s="1" t="s">
        <v>171</v>
      </c>
      <c r="D3997" s="1" t="s">
        <v>138</v>
      </c>
      <c r="E3997" s="1" t="s">
        <v>121</v>
      </c>
      <c r="F3997" s="1" t="s">
        <v>87</v>
      </c>
      <c r="G3997" s="1" t="s">
        <v>122</v>
      </c>
      <c r="H3997" s="1" t="s">
        <v>123</v>
      </c>
      <c r="I3997" s="1" t="s">
        <v>124</v>
      </c>
      <c r="J3997" s="1" t="s">
        <v>132</v>
      </c>
      <c r="K3997" s="1" t="s">
        <v>133</v>
      </c>
    </row>
    <row r="3998" spans="1:11" x14ac:dyDescent="0.25">
      <c r="A3998" s="1" t="s">
        <v>190</v>
      </c>
      <c r="B3998" s="1">
        <v>9309193.8800000008</v>
      </c>
      <c r="C3998" s="1" t="s">
        <v>158</v>
      </c>
      <c r="D3998" s="1" t="s">
        <v>138</v>
      </c>
      <c r="E3998" s="1" t="s">
        <v>121</v>
      </c>
      <c r="F3998" s="1" t="s">
        <v>87</v>
      </c>
      <c r="G3998" s="1" t="s">
        <v>122</v>
      </c>
      <c r="H3998" s="1" t="s">
        <v>123</v>
      </c>
      <c r="I3998" s="1" t="s">
        <v>124</v>
      </c>
      <c r="J3998" s="1" t="s">
        <v>132</v>
      </c>
      <c r="K3998" s="1" t="s">
        <v>133</v>
      </c>
    </row>
    <row r="3999" spans="1:11" x14ac:dyDescent="0.25">
      <c r="A3999" s="1" t="s">
        <v>194</v>
      </c>
      <c r="B3999" s="1">
        <v>9487626.5</v>
      </c>
      <c r="C3999" s="1" t="s">
        <v>147</v>
      </c>
      <c r="D3999" s="1" t="s">
        <v>138</v>
      </c>
      <c r="E3999" s="1" t="s">
        <v>121</v>
      </c>
      <c r="F3999" s="1" t="s">
        <v>87</v>
      </c>
      <c r="G3999" s="1" t="s">
        <v>122</v>
      </c>
      <c r="H3999" s="1" t="s">
        <v>123</v>
      </c>
      <c r="I3999" s="1" t="s">
        <v>124</v>
      </c>
      <c r="J3999" s="1" t="s">
        <v>132</v>
      </c>
      <c r="K3999" s="1" t="s">
        <v>133</v>
      </c>
    </row>
    <row r="4000" spans="1:11" x14ac:dyDescent="0.25">
      <c r="A4000" s="1" t="s">
        <v>190</v>
      </c>
      <c r="B4000" s="1">
        <v>9529535.0800000001</v>
      </c>
      <c r="C4000" s="1" t="s">
        <v>157</v>
      </c>
      <c r="D4000" s="1" t="s">
        <v>138</v>
      </c>
      <c r="E4000" s="1" t="s">
        <v>121</v>
      </c>
      <c r="F4000" s="1" t="s">
        <v>87</v>
      </c>
      <c r="G4000" s="1" t="s">
        <v>122</v>
      </c>
      <c r="H4000" s="1" t="s">
        <v>123</v>
      </c>
      <c r="I4000" s="1" t="s">
        <v>124</v>
      </c>
      <c r="J4000" s="1" t="s">
        <v>132</v>
      </c>
      <c r="K4000" s="1" t="s">
        <v>133</v>
      </c>
    </row>
    <row r="4001" spans="1:11" x14ac:dyDescent="0.25">
      <c r="A4001" s="1" t="s">
        <v>189</v>
      </c>
      <c r="B4001" s="1">
        <v>9571529.625</v>
      </c>
      <c r="C4001" s="1" t="s">
        <v>149</v>
      </c>
      <c r="D4001" s="1" t="s">
        <v>142</v>
      </c>
      <c r="E4001" s="1" t="s">
        <v>121</v>
      </c>
      <c r="F4001" s="1" t="s">
        <v>45</v>
      </c>
      <c r="G4001" s="1" t="s">
        <v>122</v>
      </c>
      <c r="H4001" s="1" t="s">
        <v>123</v>
      </c>
      <c r="I4001" s="1" t="s">
        <v>124</v>
      </c>
      <c r="J4001" s="1" t="s">
        <v>132</v>
      </c>
      <c r="K4001" s="1" t="s">
        <v>134</v>
      </c>
    </row>
    <row r="4002" spans="1:11" x14ac:dyDescent="0.25">
      <c r="A4002" s="1" t="s">
        <v>190</v>
      </c>
      <c r="B4002" s="1">
        <v>9586173.1199999992</v>
      </c>
      <c r="C4002" s="1" t="s">
        <v>177</v>
      </c>
      <c r="D4002" s="1" t="s">
        <v>142</v>
      </c>
      <c r="E4002" s="1" t="s">
        <v>121</v>
      </c>
      <c r="F4002" s="1" t="s">
        <v>45</v>
      </c>
      <c r="G4002" s="1" t="s">
        <v>122</v>
      </c>
      <c r="H4002" s="1" t="s">
        <v>123</v>
      </c>
      <c r="I4002" s="1" t="s">
        <v>124</v>
      </c>
      <c r="J4002" s="1" t="s">
        <v>132</v>
      </c>
      <c r="K4002" s="1" t="s">
        <v>133</v>
      </c>
    </row>
    <row r="4003" spans="1:11" x14ac:dyDescent="0.25">
      <c r="A4003" s="1" t="s">
        <v>194</v>
      </c>
      <c r="B4003" s="1">
        <v>9761049</v>
      </c>
      <c r="C4003" s="1" t="s">
        <v>144</v>
      </c>
      <c r="D4003" s="1" t="s">
        <v>142</v>
      </c>
      <c r="E4003" s="1" t="s">
        <v>121</v>
      </c>
      <c r="F4003" s="1" t="s">
        <v>45</v>
      </c>
      <c r="G4003" s="1" t="s">
        <v>122</v>
      </c>
      <c r="H4003" s="1" t="s">
        <v>123</v>
      </c>
      <c r="I4003" s="1" t="s">
        <v>124</v>
      </c>
      <c r="J4003" s="1" t="s">
        <v>132</v>
      </c>
      <c r="K4003" s="1" t="s">
        <v>134</v>
      </c>
    </row>
    <row r="4004" spans="1:11" x14ac:dyDescent="0.25">
      <c r="A4004" s="1" t="s">
        <v>190</v>
      </c>
      <c r="B4004" s="1">
        <v>9785663.2400000002</v>
      </c>
      <c r="C4004" s="1" t="s">
        <v>155</v>
      </c>
      <c r="D4004" s="1" t="s">
        <v>138</v>
      </c>
      <c r="E4004" s="1" t="s">
        <v>121</v>
      </c>
      <c r="F4004" s="1" t="s">
        <v>87</v>
      </c>
      <c r="G4004" s="1" t="s">
        <v>122</v>
      </c>
      <c r="H4004" s="1" t="s">
        <v>123</v>
      </c>
      <c r="I4004" s="1" t="s">
        <v>124</v>
      </c>
      <c r="J4004" s="1" t="s">
        <v>132</v>
      </c>
      <c r="K4004" s="1" t="s">
        <v>133</v>
      </c>
    </row>
    <row r="4005" spans="1:11" x14ac:dyDescent="0.25">
      <c r="A4005" s="1" t="s">
        <v>189</v>
      </c>
      <c r="B4005" s="1">
        <v>9795640.9686999992</v>
      </c>
      <c r="C4005" s="1" t="s">
        <v>139</v>
      </c>
      <c r="D4005" s="1" t="s">
        <v>131</v>
      </c>
      <c r="E4005" s="1" t="s">
        <v>121</v>
      </c>
      <c r="F4005" s="1" t="s">
        <v>52</v>
      </c>
      <c r="G4005" s="1" t="s">
        <v>122</v>
      </c>
      <c r="H4005" s="1" t="s">
        <v>123</v>
      </c>
      <c r="I4005" s="1" t="s">
        <v>124</v>
      </c>
      <c r="J4005" s="1" t="s">
        <v>132</v>
      </c>
      <c r="K4005" s="1" t="s">
        <v>133</v>
      </c>
    </row>
    <row r="4006" spans="1:11" x14ac:dyDescent="0.25">
      <c r="A4006" s="1" t="s">
        <v>190</v>
      </c>
      <c r="B4006" s="1">
        <v>9818048.9600000009</v>
      </c>
      <c r="C4006" s="1" t="s">
        <v>146</v>
      </c>
      <c r="D4006" s="1" t="s">
        <v>138</v>
      </c>
      <c r="E4006" s="1" t="s">
        <v>121</v>
      </c>
      <c r="F4006" s="1" t="s">
        <v>87</v>
      </c>
      <c r="G4006" s="1" t="s">
        <v>122</v>
      </c>
      <c r="H4006" s="1" t="s">
        <v>123</v>
      </c>
      <c r="I4006" s="1" t="s">
        <v>124</v>
      </c>
      <c r="J4006" s="1" t="s">
        <v>132</v>
      </c>
      <c r="K4006" s="1" t="s">
        <v>133</v>
      </c>
    </row>
    <row r="4007" spans="1:11" x14ac:dyDescent="0.25">
      <c r="A4007" s="1" t="s">
        <v>189</v>
      </c>
      <c r="B4007" s="1">
        <v>9835729.3125</v>
      </c>
      <c r="C4007" s="1" t="s">
        <v>155</v>
      </c>
      <c r="D4007" s="1" t="s">
        <v>142</v>
      </c>
      <c r="E4007" s="1" t="s">
        <v>121</v>
      </c>
      <c r="F4007" s="1" t="s">
        <v>45</v>
      </c>
      <c r="G4007" s="1" t="s">
        <v>122</v>
      </c>
      <c r="H4007" s="1" t="s">
        <v>123</v>
      </c>
      <c r="I4007" s="1" t="s">
        <v>124</v>
      </c>
      <c r="J4007" s="1" t="s">
        <v>132</v>
      </c>
      <c r="K4007" s="1" t="s">
        <v>134</v>
      </c>
    </row>
    <row r="4008" spans="1:11" x14ac:dyDescent="0.25">
      <c r="A4008" s="1" t="s">
        <v>189</v>
      </c>
      <c r="B4008" s="1">
        <v>9863566.125</v>
      </c>
      <c r="C4008" s="1" t="s">
        <v>145</v>
      </c>
      <c r="D4008" s="1" t="s">
        <v>162</v>
      </c>
      <c r="E4008" s="1" t="s">
        <v>121</v>
      </c>
      <c r="F4008" s="1" t="s">
        <v>47</v>
      </c>
      <c r="G4008" s="1" t="s">
        <v>122</v>
      </c>
      <c r="H4008" s="1" t="s">
        <v>123</v>
      </c>
      <c r="I4008" s="1" t="s">
        <v>124</v>
      </c>
      <c r="J4008" s="1" t="s">
        <v>132</v>
      </c>
      <c r="K4008" s="1" t="s">
        <v>133</v>
      </c>
    </row>
    <row r="4009" spans="1:11" x14ac:dyDescent="0.25">
      <c r="A4009" s="1" t="s">
        <v>190</v>
      </c>
      <c r="B4009" s="1">
        <v>9963858.6400000006</v>
      </c>
      <c r="C4009" s="1" t="s">
        <v>168</v>
      </c>
      <c r="D4009" s="1" t="s">
        <v>142</v>
      </c>
      <c r="E4009" s="1" t="s">
        <v>121</v>
      </c>
      <c r="F4009" s="1" t="s">
        <v>45</v>
      </c>
      <c r="G4009" s="1" t="s">
        <v>122</v>
      </c>
      <c r="H4009" s="1" t="s">
        <v>123</v>
      </c>
      <c r="I4009" s="1" t="s">
        <v>124</v>
      </c>
      <c r="J4009" s="1" t="s">
        <v>132</v>
      </c>
      <c r="K4009" s="1" t="s">
        <v>133</v>
      </c>
    </row>
    <row r="4010" spans="1:11" x14ac:dyDescent="0.25">
      <c r="A4010" s="1" t="s">
        <v>189</v>
      </c>
      <c r="B4010" s="1">
        <v>9998583</v>
      </c>
      <c r="C4010" s="1" t="s">
        <v>143</v>
      </c>
      <c r="D4010" s="1" t="s">
        <v>138</v>
      </c>
      <c r="E4010" s="1" t="s">
        <v>121</v>
      </c>
      <c r="F4010" s="1" t="s">
        <v>87</v>
      </c>
      <c r="G4010" s="1" t="s">
        <v>122</v>
      </c>
      <c r="H4010" s="1" t="s">
        <v>123</v>
      </c>
      <c r="I4010" s="1" t="s">
        <v>124</v>
      </c>
      <c r="J4010" s="1" t="s">
        <v>132</v>
      </c>
      <c r="K4010" s="1" t="s">
        <v>134</v>
      </c>
    </row>
    <row r="4011" spans="1:11" x14ac:dyDescent="0.25">
      <c r="A4011" s="1" t="s">
        <v>189</v>
      </c>
      <c r="B4011" s="1">
        <v>10009584.375</v>
      </c>
      <c r="C4011" s="1" t="s">
        <v>156</v>
      </c>
      <c r="D4011" s="1" t="s">
        <v>138</v>
      </c>
      <c r="E4011" s="1" t="s">
        <v>121</v>
      </c>
      <c r="F4011" s="1" t="s">
        <v>87</v>
      </c>
      <c r="G4011" s="1" t="s">
        <v>122</v>
      </c>
      <c r="H4011" s="1" t="s">
        <v>123</v>
      </c>
      <c r="I4011" s="1" t="s">
        <v>124</v>
      </c>
      <c r="J4011" s="1" t="s">
        <v>132</v>
      </c>
      <c r="K4011" s="1" t="s">
        <v>134</v>
      </c>
    </row>
    <row r="4012" spans="1:11" x14ac:dyDescent="0.25">
      <c r="A4012" s="1" t="s">
        <v>189</v>
      </c>
      <c r="B4012" s="1">
        <v>10009584.375</v>
      </c>
      <c r="C4012" s="1" t="s">
        <v>144</v>
      </c>
      <c r="D4012" s="1" t="s">
        <v>138</v>
      </c>
      <c r="E4012" s="1" t="s">
        <v>121</v>
      </c>
      <c r="F4012" s="1" t="s">
        <v>87</v>
      </c>
      <c r="G4012" s="1" t="s">
        <v>122</v>
      </c>
      <c r="H4012" s="1" t="s">
        <v>123</v>
      </c>
      <c r="I4012" s="1" t="s">
        <v>124</v>
      </c>
      <c r="J4012" s="1" t="s">
        <v>132</v>
      </c>
      <c r="K4012" s="1" t="s">
        <v>134</v>
      </c>
    </row>
    <row r="4013" spans="1:11" x14ac:dyDescent="0.25">
      <c r="A4013" s="1" t="s">
        <v>189</v>
      </c>
      <c r="B4013" s="1">
        <v>10009584.375</v>
      </c>
      <c r="C4013" s="1" t="s">
        <v>140</v>
      </c>
      <c r="D4013" s="1" t="s">
        <v>138</v>
      </c>
      <c r="E4013" s="1" t="s">
        <v>121</v>
      </c>
      <c r="F4013" s="1" t="s">
        <v>87</v>
      </c>
      <c r="G4013" s="1" t="s">
        <v>122</v>
      </c>
      <c r="H4013" s="1" t="s">
        <v>123</v>
      </c>
      <c r="I4013" s="1" t="s">
        <v>124</v>
      </c>
      <c r="J4013" s="1" t="s">
        <v>132</v>
      </c>
      <c r="K4013" s="1" t="s">
        <v>134</v>
      </c>
    </row>
    <row r="4014" spans="1:11" x14ac:dyDescent="0.25">
      <c r="A4014" s="1" t="s">
        <v>189</v>
      </c>
      <c r="B4014" s="1">
        <v>10016335.218699999</v>
      </c>
      <c r="C4014" s="1" t="s">
        <v>176</v>
      </c>
      <c r="D4014" s="1" t="s">
        <v>142</v>
      </c>
      <c r="E4014" s="1" t="s">
        <v>121</v>
      </c>
      <c r="F4014" s="1" t="s">
        <v>45</v>
      </c>
      <c r="G4014" s="1" t="s">
        <v>122</v>
      </c>
      <c r="H4014" s="1" t="s">
        <v>123</v>
      </c>
      <c r="I4014" s="1" t="s">
        <v>124</v>
      </c>
      <c r="J4014" s="1" t="s">
        <v>132</v>
      </c>
      <c r="K4014" s="1" t="s">
        <v>134</v>
      </c>
    </row>
    <row r="4015" spans="1:11" x14ac:dyDescent="0.25">
      <c r="A4015" s="1" t="s">
        <v>189</v>
      </c>
      <c r="B4015" s="1">
        <v>10031420.4375</v>
      </c>
      <c r="C4015" s="1" t="s">
        <v>158</v>
      </c>
      <c r="D4015" s="1" t="s">
        <v>142</v>
      </c>
      <c r="E4015" s="1" t="s">
        <v>121</v>
      </c>
      <c r="F4015" s="1" t="s">
        <v>45</v>
      </c>
      <c r="G4015" s="1" t="s">
        <v>122</v>
      </c>
      <c r="H4015" s="1" t="s">
        <v>123</v>
      </c>
      <c r="I4015" s="1" t="s">
        <v>124</v>
      </c>
      <c r="J4015" s="1" t="s">
        <v>132</v>
      </c>
      <c r="K4015" s="1" t="s">
        <v>134</v>
      </c>
    </row>
    <row r="4016" spans="1:11" x14ac:dyDescent="0.25">
      <c r="A4016" s="1" t="s">
        <v>189</v>
      </c>
      <c r="B4016" s="1">
        <v>10031420.4375</v>
      </c>
      <c r="C4016" s="1" t="s">
        <v>145</v>
      </c>
      <c r="D4016" s="1" t="s">
        <v>138</v>
      </c>
      <c r="E4016" s="1" t="s">
        <v>121</v>
      </c>
      <c r="F4016" s="1" t="s">
        <v>87</v>
      </c>
      <c r="G4016" s="1" t="s">
        <v>122</v>
      </c>
      <c r="H4016" s="1" t="s">
        <v>123</v>
      </c>
      <c r="I4016" s="1" t="s">
        <v>124</v>
      </c>
      <c r="J4016" s="1" t="s">
        <v>132</v>
      </c>
      <c r="K4016" s="1" t="s">
        <v>134</v>
      </c>
    </row>
    <row r="4017" spans="1:11" x14ac:dyDescent="0.25">
      <c r="A4017" s="1" t="s">
        <v>189</v>
      </c>
      <c r="B4017" s="1">
        <v>10031420.4375</v>
      </c>
      <c r="C4017" s="1" t="s">
        <v>119</v>
      </c>
      <c r="D4017" s="1" t="s">
        <v>142</v>
      </c>
      <c r="E4017" s="1" t="s">
        <v>121</v>
      </c>
      <c r="F4017" s="1" t="s">
        <v>45</v>
      </c>
      <c r="G4017" s="1" t="s">
        <v>122</v>
      </c>
      <c r="H4017" s="1" t="s">
        <v>123</v>
      </c>
      <c r="I4017" s="1" t="s">
        <v>124</v>
      </c>
      <c r="J4017" s="1" t="s">
        <v>132</v>
      </c>
      <c r="K4017" s="1" t="s">
        <v>134</v>
      </c>
    </row>
    <row r="4018" spans="1:11" x14ac:dyDescent="0.25">
      <c r="A4018" s="1" t="s">
        <v>190</v>
      </c>
      <c r="B4018" s="1">
        <v>10052586.640000001</v>
      </c>
      <c r="C4018" s="1" t="s">
        <v>128</v>
      </c>
      <c r="D4018" s="1" t="s">
        <v>142</v>
      </c>
      <c r="E4018" s="1" t="s">
        <v>121</v>
      </c>
      <c r="F4018" s="1" t="s">
        <v>45</v>
      </c>
      <c r="G4018" s="1" t="s">
        <v>122</v>
      </c>
      <c r="H4018" s="1" t="s">
        <v>123</v>
      </c>
      <c r="I4018" s="1" t="s">
        <v>124</v>
      </c>
      <c r="J4018" s="1" t="s">
        <v>132</v>
      </c>
      <c r="K4018" s="1" t="s">
        <v>133</v>
      </c>
    </row>
    <row r="4019" spans="1:11" x14ac:dyDescent="0.25">
      <c r="A4019" s="1" t="s">
        <v>190</v>
      </c>
      <c r="B4019" s="1">
        <v>10053769.68</v>
      </c>
      <c r="C4019" s="1" t="s">
        <v>164</v>
      </c>
      <c r="D4019" s="1" t="s">
        <v>138</v>
      </c>
      <c r="E4019" s="1" t="s">
        <v>121</v>
      </c>
      <c r="F4019" s="1" t="s">
        <v>87</v>
      </c>
      <c r="G4019" s="1" t="s">
        <v>122</v>
      </c>
      <c r="H4019" s="1" t="s">
        <v>123</v>
      </c>
      <c r="I4019" s="1" t="s">
        <v>124</v>
      </c>
      <c r="J4019" s="1" t="s">
        <v>132</v>
      </c>
      <c r="K4019" s="1" t="s">
        <v>133</v>
      </c>
    </row>
    <row r="4020" spans="1:11" x14ac:dyDescent="0.25">
      <c r="A4020" s="1" t="s">
        <v>190</v>
      </c>
      <c r="B4020" s="1">
        <v>10053769.68</v>
      </c>
      <c r="C4020" s="1" t="s">
        <v>130</v>
      </c>
      <c r="D4020" s="1" t="s">
        <v>138</v>
      </c>
      <c r="E4020" s="1" t="s">
        <v>121</v>
      </c>
      <c r="F4020" s="1" t="s">
        <v>87</v>
      </c>
      <c r="G4020" s="1" t="s">
        <v>122</v>
      </c>
      <c r="H4020" s="1" t="s">
        <v>123</v>
      </c>
      <c r="I4020" s="1" t="s">
        <v>124</v>
      </c>
      <c r="J4020" s="1" t="s">
        <v>132</v>
      </c>
      <c r="K4020" s="1" t="s">
        <v>133</v>
      </c>
    </row>
    <row r="4021" spans="1:11" x14ac:dyDescent="0.25">
      <c r="A4021" s="1" t="s">
        <v>190</v>
      </c>
      <c r="B4021" s="1">
        <v>10117358.08</v>
      </c>
      <c r="C4021" s="1" t="s">
        <v>136</v>
      </c>
      <c r="D4021" s="1" t="s">
        <v>138</v>
      </c>
      <c r="E4021" s="1" t="s">
        <v>121</v>
      </c>
      <c r="F4021" s="1" t="s">
        <v>87</v>
      </c>
      <c r="G4021" s="1" t="s">
        <v>122</v>
      </c>
      <c r="H4021" s="1" t="s">
        <v>123</v>
      </c>
      <c r="I4021" s="1" t="s">
        <v>124</v>
      </c>
      <c r="J4021" s="1" t="s">
        <v>132</v>
      </c>
      <c r="K4021" s="1" t="s">
        <v>133</v>
      </c>
    </row>
    <row r="4022" spans="1:11" x14ac:dyDescent="0.25">
      <c r="A4022" s="1" t="s">
        <v>190</v>
      </c>
      <c r="B4022" s="1">
        <v>10117358.08</v>
      </c>
      <c r="C4022" s="1" t="s">
        <v>165</v>
      </c>
      <c r="D4022" s="1" t="s">
        <v>138</v>
      </c>
      <c r="E4022" s="1" t="s">
        <v>121</v>
      </c>
      <c r="F4022" s="1" t="s">
        <v>87</v>
      </c>
      <c r="G4022" s="1" t="s">
        <v>122</v>
      </c>
      <c r="H4022" s="1" t="s">
        <v>123</v>
      </c>
      <c r="I4022" s="1" t="s">
        <v>124</v>
      </c>
      <c r="J4022" s="1" t="s">
        <v>132</v>
      </c>
      <c r="K4022" s="1" t="s">
        <v>133</v>
      </c>
    </row>
    <row r="4023" spans="1:11" x14ac:dyDescent="0.25">
      <c r="A4023" s="1" t="s">
        <v>190</v>
      </c>
      <c r="B4023" s="1">
        <v>10213036.439999999</v>
      </c>
      <c r="C4023" s="1" t="s">
        <v>161</v>
      </c>
      <c r="D4023" s="1" t="s">
        <v>138</v>
      </c>
      <c r="E4023" s="1" t="s">
        <v>121</v>
      </c>
      <c r="F4023" s="1" t="s">
        <v>87</v>
      </c>
      <c r="G4023" s="1" t="s">
        <v>122</v>
      </c>
      <c r="H4023" s="1" t="s">
        <v>123</v>
      </c>
      <c r="I4023" s="1" t="s">
        <v>124</v>
      </c>
      <c r="J4023" s="1" t="s">
        <v>132</v>
      </c>
      <c r="K4023" s="1" t="s">
        <v>133</v>
      </c>
    </row>
    <row r="4024" spans="1:11" x14ac:dyDescent="0.25">
      <c r="A4024" s="1" t="s">
        <v>189</v>
      </c>
      <c r="B4024" s="1">
        <v>10266033.093699999</v>
      </c>
      <c r="C4024" s="1" t="s">
        <v>157</v>
      </c>
      <c r="D4024" s="1" t="s">
        <v>142</v>
      </c>
      <c r="E4024" s="1" t="s">
        <v>121</v>
      </c>
      <c r="F4024" s="1" t="s">
        <v>45</v>
      </c>
      <c r="G4024" s="1" t="s">
        <v>122</v>
      </c>
      <c r="H4024" s="1" t="s">
        <v>123</v>
      </c>
      <c r="I4024" s="1" t="s">
        <v>124</v>
      </c>
      <c r="J4024" s="1" t="s">
        <v>132</v>
      </c>
      <c r="K4024" s="1" t="s">
        <v>134</v>
      </c>
    </row>
    <row r="4025" spans="1:11" x14ac:dyDescent="0.25">
      <c r="A4025" s="1" t="s">
        <v>194</v>
      </c>
      <c r="B4025" s="1">
        <v>10278538</v>
      </c>
      <c r="C4025" s="1" t="s">
        <v>149</v>
      </c>
      <c r="D4025" s="1" t="s">
        <v>142</v>
      </c>
      <c r="E4025" s="1" t="s">
        <v>121</v>
      </c>
      <c r="F4025" s="1" t="s">
        <v>45</v>
      </c>
      <c r="G4025" s="1" t="s">
        <v>122</v>
      </c>
      <c r="H4025" s="1" t="s">
        <v>123</v>
      </c>
      <c r="I4025" s="1" t="s">
        <v>124</v>
      </c>
      <c r="J4025" s="1" t="s">
        <v>132</v>
      </c>
      <c r="K4025" s="1" t="s">
        <v>134</v>
      </c>
    </row>
    <row r="4026" spans="1:11" x14ac:dyDescent="0.25">
      <c r="A4026" s="1" t="s">
        <v>190</v>
      </c>
      <c r="B4026" s="1">
        <v>10291117.08</v>
      </c>
      <c r="C4026" s="1" t="s">
        <v>141</v>
      </c>
      <c r="D4026" s="1" t="s">
        <v>142</v>
      </c>
      <c r="E4026" s="1" t="s">
        <v>121</v>
      </c>
      <c r="F4026" s="1" t="s">
        <v>45</v>
      </c>
      <c r="G4026" s="1" t="s">
        <v>122</v>
      </c>
      <c r="H4026" s="1" t="s">
        <v>123</v>
      </c>
      <c r="I4026" s="1" t="s">
        <v>124</v>
      </c>
      <c r="J4026" s="1" t="s">
        <v>132</v>
      </c>
      <c r="K4026" s="1" t="s">
        <v>133</v>
      </c>
    </row>
    <row r="4027" spans="1:11" x14ac:dyDescent="0.25">
      <c r="A4027" s="1" t="s">
        <v>194</v>
      </c>
      <c r="B4027" s="1">
        <v>10519203.5</v>
      </c>
      <c r="C4027" s="1" t="s">
        <v>139</v>
      </c>
      <c r="D4027" s="1" t="s">
        <v>131</v>
      </c>
      <c r="E4027" s="1" t="s">
        <v>121</v>
      </c>
      <c r="F4027" s="1" t="s">
        <v>52</v>
      </c>
      <c r="G4027" s="1" t="s">
        <v>122</v>
      </c>
      <c r="H4027" s="1" t="s">
        <v>123</v>
      </c>
      <c r="I4027" s="1" t="s">
        <v>124</v>
      </c>
      <c r="J4027" s="1" t="s">
        <v>132</v>
      </c>
      <c r="K4027" s="1" t="s">
        <v>133</v>
      </c>
    </row>
    <row r="4028" spans="1:11" x14ac:dyDescent="0.25">
      <c r="A4028" s="1" t="s">
        <v>190</v>
      </c>
      <c r="B4028" s="1">
        <v>10544731.279999999</v>
      </c>
      <c r="C4028" s="1" t="s">
        <v>173</v>
      </c>
      <c r="D4028" s="1" t="s">
        <v>138</v>
      </c>
      <c r="E4028" s="1" t="s">
        <v>121</v>
      </c>
      <c r="F4028" s="1" t="s">
        <v>87</v>
      </c>
      <c r="G4028" s="1" t="s">
        <v>122</v>
      </c>
      <c r="H4028" s="1" t="s">
        <v>123</v>
      </c>
      <c r="I4028" s="1" t="s">
        <v>124</v>
      </c>
      <c r="J4028" s="1" t="s">
        <v>132</v>
      </c>
      <c r="K4028" s="1" t="s">
        <v>133</v>
      </c>
    </row>
    <row r="4029" spans="1:11" x14ac:dyDescent="0.25">
      <c r="A4029" s="1" t="s">
        <v>189</v>
      </c>
      <c r="B4029" s="1">
        <v>10557152.8125</v>
      </c>
      <c r="C4029" s="1" t="s">
        <v>172</v>
      </c>
      <c r="D4029" s="1" t="s">
        <v>142</v>
      </c>
      <c r="E4029" s="1" t="s">
        <v>121</v>
      </c>
      <c r="F4029" s="1" t="s">
        <v>45</v>
      </c>
      <c r="G4029" s="1" t="s">
        <v>122</v>
      </c>
      <c r="H4029" s="1" t="s">
        <v>123</v>
      </c>
      <c r="I4029" s="1" t="s">
        <v>124</v>
      </c>
      <c r="J4029" s="1" t="s">
        <v>132</v>
      </c>
      <c r="K4029" s="1" t="s">
        <v>134</v>
      </c>
    </row>
    <row r="4030" spans="1:11" x14ac:dyDescent="0.25">
      <c r="A4030" s="1" t="s">
        <v>194</v>
      </c>
      <c r="B4030" s="1">
        <v>10562253</v>
      </c>
      <c r="C4030" s="1" t="s">
        <v>155</v>
      </c>
      <c r="D4030" s="1" t="s">
        <v>142</v>
      </c>
      <c r="E4030" s="1" t="s">
        <v>121</v>
      </c>
      <c r="F4030" s="1" t="s">
        <v>45</v>
      </c>
      <c r="G4030" s="1" t="s">
        <v>122</v>
      </c>
      <c r="H4030" s="1" t="s">
        <v>123</v>
      </c>
      <c r="I4030" s="1" t="s">
        <v>124</v>
      </c>
      <c r="J4030" s="1" t="s">
        <v>132</v>
      </c>
      <c r="K4030" s="1" t="s">
        <v>134</v>
      </c>
    </row>
    <row r="4031" spans="1:11" x14ac:dyDescent="0.25">
      <c r="A4031" s="1" t="s">
        <v>194</v>
      </c>
      <c r="B4031" s="1">
        <v>10592146</v>
      </c>
      <c r="C4031" s="1" t="s">
        <v>145</v>
      </c>
      <c r="D4031" s="1" t="s">
        <v>162</v>
      </c>
      <c r="E4031" s="1" t="s">
        <v>121</v>
      </c>
      <c r="F4031" s="1" t="s">
        <v>47</v>
      </c>
      <c r="G4031" s="1" t="s">
        <v>122</v>
      </c>
      <c r="H4031" s="1" t="s">
        <v>123</v>
      </c>
      <c r="I4031" s="1" t="s">
        <v>124</v>
      </c>
      <c r="J4031" s="1" t="s">
        <v>132</v>
      </c>
      <c r="K4031" s="1" t="s">
        <v>133</v>
      </c>
    </row>
    <row r="4032" spans="1:11" x14ac:dyDescent="0.25">
      <c r="A4032" s="1" t="s">
        <v>189</v>
      </c>
      <c r="B4032" s="1">
        <v>10622827.6875</v>
      </c>
      <c r="C4032" s="1" t="s">
        <v>169</v>
      </c>
      <c r="D4032" s="1" t="s">
        <v>142</v>
      </c>
      <c r="E4032" s="1" t="s">
        <v>121</v>
      </c>
      <c r="F4032" s="1" t="s">
        <v>45</v>
      </c>
      <c r="G4032" s="1" t="s">
        <v>122</v>
      </c>
      <c r="H4032" s="1" t="s">
        <v>123</v>
      </c>
      <c r="I4032" s="1" t="s">
        <v>124</v>
      </c>
      <c r="J4032" s="1" t="s">
        <v>132</v>
      </c>
      <c r="K4032" s="1" t="s">
        <v>134</v>
      </c>
    </row>
    <row r="4033" spans="1:11" x14ac:dyDescent="0.25">
      <c r="A4033" s="1" t="s">
        <v>189</v>
      </c>
      <c r="B4033" s="1">
        <v>10666666.5</v>
      </c>
      <c r="C4033" s="1" t="s">
        <v>154</v>
      </c>
      <c r="D4033" s="1" t="s">
        <v>142</v>
      </c>
      <c r="E4033" s="1" t="s">
        <v>121</v>
      </c>
      <c r="F4033" s="1" t="s">
        <v>45</v>
      </c>
      <c r="G4033" s="1" t="s">
        <v>122</v>
      </c>
      <c r="H4033" s="1" t="s">
        <v>123</v>
      </c>
      <c r="I4033" s="1" t="s">
        <v>124</v>
      </c>
      <c r="J4033" s="1" t="s">
        <v>132</v>
      </c>
      <c r="K4033" s="1" t="s">
        <v>134</v>
      </c>
    </row>
    <row r="4034" spans="1:11" x14ac:dyDescent="0.25">
      <c r="A4034" s="1" t="s">
        <v>194</v>
      </c>
      <c r="B4034" s="1">
        <v>10737136</v>
      </c>
      <c r="C4034" s="1" t="s">
        <v>143</v>
      </c>
      <c r="D4034" s="1" t="s">
        <v>138</v>
      </c>
      <c r="E4034" s="1" t="s">
        <v>121</v>
      </c>
      <c r="F4034" s="1" t="s">
        <v>87</v>
      </c>
      <c r="G4034" s="1" t="s">
        <v>122</v>
      </c>
      <c r="H4034" s="1" t="s">
        <v>123</v>
      </c>
      <c r="I4034" s="1" t="s">
        <v>124</v>
      </c>
      <c r="J4034" s="1" t="s">
        <v>132</v>
      </c>
      <c r="K4034" s="1" t="s">
        <v>134</v>
      </c>
    </row>
    <row r="4035" spans="1:11" x14ac:dyDescent="0.25">
      <c r="A4035" s="1" t="s">
        <v>194</v>
      </c>
      <c r="B4035" s="1">
        <v>10748950</v>
      </c>
      <c r="C4035" s="1" t="s">
        <v>156</v>
      </c>
      <c r="D4035" s="1" t="s">
        <v>138</v>
      </c>
      <c r="E4035" s="1" t="s">
        <v>121</v>
      </c>
      <c r="F4035" s="1" t="s">
        <v>87</v>
      </c>
      <c r="G4035" s="1" t="s">
        <v>122</v>
      </c>
      <c r="H4035" s="1" t="s">
        <v>123</v>
      </c>
      <c r="I4035" s="1" t="s">
        <v>124</v>
      </c>
      <c r="J4035" s="1" t="s">
        <v>132</v>
      </c>
      <c r="K4035" s="1" t="s">
        <v>134</v>
      </c>
    </row>
    <row r="4036" spans="1:11" x14ac:dyDescent="0.25">
      <c r="A4036" s="1" t="s">
        <v>194</v>
      </c>
      <c r="B4036" s="1">
        <v>10748950</v>
      </c>
      <c r="C4036" s="1" t="s">
        <v>144</v>
      </c>
      <c r="D4036" s="1" t="s">
        <v>138</v>
      </c>
      <c r="E4036" s="1" t="s">
        <v>121</v>
      </c>
      <c r="F4036" s="1" t="s">
        <v>87</v>
      </c>
      <c r="G4036" s="1" t="s">
        <v>122</v>
      </c>
      <c r="H4036" s="1" t="s">
        <v>123</v>
      </c>
      <c r="I4036" s="1" t="s">
        <v>124</v>
      </c>
      <c r="J4036" s="1" t="s">
        <v>132</v>
      </c>
      <c r="K4036" s="1" t="s">
        <v>134</v>
      </c>
    </row>
    <row r="4037" spans="1:11" x14ac:dyDescent="0.25">
      <c r="A4037" s="1" t="s">
        <v>194</v>
      </c>
      <c r="B4037" s="1">
        <v>10748950</v>
      </c>
      <c r="C4037" s="1" t="s">
        <v>140</v>
      </c>
      <c r="D4037" s="1" t="s">
        <v>138</v>
      </c>
      <c r="E4037" s="1" t="s">
        <v>121</v>
      </c>
      <c r="F4037" s="1" t="s">
        <v>87</v>
      </c>
      <c r="G4037" s="1" t="s">
        <v>122</v>
      </c>
      <c r="H4037" s="1" t="s">
        <v>123</v>
      </c>
      <c r="I4037" s="1" t="s">
        <v>124</v>
      </c>
      <c r="J4037" s="1" t="s">
        <v>132</v>
      </c>
      <c r="K4037" s="1" t="s">
        <v>134</v>
      </c>
    </row>
    <row r="4038" spans="1:11" x14ac:dyDescent="0.25">
      <c r="A4038" s="1" t="s">
        <v>194</v>
      </c>
      <c r="B4038" s="1">
        <v>10756199.5</v>
      </c>
      <c r="C4038" s="1" t="s">
        <v>176</v>
      </c>
      <c r="D4038" s="1" t="s">
        <v>142</v>
      </c>
      <c r="E4038" s="1" t="s">
        <v>121</v>
      </c>
      <c r="F4038" s="1" t="s">
        <v>45</v>
      </c>
      <c r="G4038" s="1" t="s">
        <v>122</v>
      </c>
      <c r="H4038" s="1" t="s">
        <v>123</v>
      </c>
      <c r="I4038" s="1" t="s">
        <v>124</v>
      </c>
      <c r="J4038" s="1" t="s">
        <v>132</v>
      </c>
      <c r="K4038" s="1" t="s">
        <v>134</v>
      </c>
    </row>
    <row r="4039" spans="1:11" x14ac:dyDescent="0.25">
      <c r="A4039" s="1" t="s">
        <v>194</v>
      </c>
      <c r="B4039" s="1">
        <v>10772399</v>
      </c>
      <c r="C4039" s="1" t="s">
        <v>158</v>
      </c>
      <c r="D4039" s="1" t="s">
        <v>142</v>
      </c>
      <c r="E4039" s="1" t="s">
        <v>121</v>
      </c>
      <c r="F4039" s="1" t="s">
        <v>45</v>
      </c>
      <c r="G4039" s="1" t="s">
        <v>122</v>
      </c>
      <c r="H4039" s="1" t="s">
        <v>123</v>
      </c>
      <c r="I4039" s="1" t="s">
        <v>124</v>
      </c>
      <c r="J4039" s="1" t="s">
        <v>132</v>
      </c>
      <c r="K4039" s="1" t="s">
        <v>134</v>
      </c>
    </row>
    <row r="4040" spans="1:11" x14ac:dyDescent="0.25">
      <c r="A4040" s="1" t="s">
        <v>194</v>
      </c>
      <c r="B4040" s="1">
        <v>10772399</v>
      </c>
      <c r="C4040" s="1" t="s">
        <v>145</v>
      </c>
      <c r="D4040" s="1" t="s">
        <v>138</v>
      </c>
      <c r="E4040" s="1" t="s">
        <v>121</v>
      </c>
      <c r="F4040" s="1" t="s">
        <v>87</v>
      </c>
      <c r="G4040" s="1" t="s">
        <v>122</v>
      </c>
      <c r="H4040" s="1" t="s">
        <v>123</v>
      </c>
      <c r="I4040" s="1" t="s">
        <v>124</v>
      </c>
      <c r="J4040" s="1" t="s">
        <v>132</v>
      </c>
      <c r="K4040" s="1" t="s">
        <v>134</v>
      </c>
    </row>
    <row r="4041" spans="1:11" x14ac:dyDescent="0.25">
      <c r="A4041" s="1" t="s">
        <v>194</v>
      </c>
      <c r="B4041" s="1">
        <v>10772399</v>
      </c>
      <c r="C4041" s="1" t="s">
        <v>119</v>
      </c>
      <c r="D4041" s="1" t="s">
        <v>142</v>
      </c>
      <c r="E4041" s="1" t="s">
        <v>121</v>
      </c>
      <c r="F4041" s="1" t="s">
        <v>45</v>
      </c>
      <c r="G4041" s="1" t="s">
        <v>122</v>
      </c>
      <c r="H4041" s="1" t="s">
        <v>123</v>
      </c>
      <c r="I4041" s="1" t="s">
        <v>124</v>
      </c>
      <c r="J4041" s="1" t="s">
        <v>132</v>
      </c>
      <c r="K4041" s="1" t="s">
        <v>134</v>
      </c>
    </row>
    <row r="4042" spans="1:11" x14ac:dyDescent="0.25">
      <c r="A4042" s="1" t="s">
        <v>189</v>
      </c>
      <c r="B4042" s="1">
        <v>10901612.531199999</v>
      </c>
      <c r="C4042" s="1" t="s">
        <v>165</v>
      </c>
      <c r="D4042" s="1" t="s">
        <v>142</v>
      </c>
      <c r="E4042" s="1" t="s">
        <v>121</v>
      </c>
      <c r="F4042" s="1" t="s">
        <v>45</v>
      </c>
      <c r="G4042" s="1" t="s">
        <v>122</v>
      </c>
      <c r="H4042" s="1" t="s">
        <v>123</v>
      </c>
      <c r="I4042" s="1" t="s">
        <v>124</v>
      </c>
      <c r="J4042" s="1" t="s">
        <v>132</v>
      </c>
      <c r="K4042" s="1" t="s">
        <v>134</v>
      </c>
    </row>
    <row r="4043" spans="1:11" x14ac:dyDescent="0.25">
      <c r="A4043" s="1" t="s">
        <v>189</v>
      </c>
      <c r="B4043" s="1">
        <v>10907529.9375</v>
      </c>
      <c r="C4043" s="1" t="s">
        <v>180</v>
      </c>
      <c r="D4043" s="1" t="s">
        <v>142</v>
      </c>
      <c r="E4043" s="1" t="s">
        <v>121</v>
      </c>
      <c r="F4043" s="1" t="s">
        <v>45</v>
      </c>
      <c r="G4043" s="1" t="s">
        <v>122</v>
      </c>
      <c r="H4043" s="1" t="s">
        <v>123</v>
      </c>
      <c r="I4043" s="1" t="s">
        <v>124</v>
      </c>
      <c r="J4043" s="1" t="s">
        <v>132</v>
      </c>
      <c r="K4043" s="1" t="s">
        <v>134</v>
      </c>
    </row>
    <row r="4044" spans="1:11" x14ac:dyDescent="0.25">
      <c r="A4044" s="1" t="s">
        <v>189</v>
      </c>
      <c r="B4044" s="1">
        <v>10907529.9375</v>
      </c>
      <c r="C4044" s="1" t="s">
        <v>136</v>
      </c>
      <c r="D4044" s="1" t="s">
        <v>142</v>
      </c>
      <c r="E4044" s="1" t="s">
        <v>121</v>
      </c>
      <c r="F4044" s="1" t="s">
        <v>45</v>
      </c>
      <c r="G4044" s="1" t="s">
        <v>122</v>
      </c>
      <c r="H4044" s="1" t="s">
        <v>123</v>
      </c>
      <c r="I4044" s="1" t="s">
        <v>124</v>
      </c>
      <c r="J4044" s="1" t="s">
        <v>132</v>
      </c>
      <c r="K4044" s="1" t="s">
        <v>134</v>
      </c>
    </row>
    <row r="4045" spans="1:11" x14ac:dyDescent="0.25">
      <c r="A4045" s="1" t="s">
        <v>190</v>
      </c>
      <c r="B4045" s="1">
        <v>10967076.560000001</v>
      </c>
      <c r="C4045" s="1" t="s">
        <v>139</v>
      </c>
      <c r="D4045" s="1" t="s">
        <v>142</v>
      </c>
      <c r="E4045" s="1" t="s">
        <v>121</v>
      </c>
      <c r="F4045" s="1" t="s">
        <v>45</v>
      </c>
      <c r="G4045" s="1" t="s">
        <v>122</v>
      </c>
      <c r="H4045" s="1" t="s">
        <v>123</v>
      </c>
      <c r="I4045" s="1" t="s">
        <v>124</v>
      </c>
      <c r="J4045" s="1" t="s">
        <v>132</v>
      </c>
      <c r="K4045" s="1" t="s">
        <v>133</v>
      </c>
    </row>
    <row r="4046" spans="1:11" x14ac:dyDescent="0.25">
      <c r="A4046" s="1" t="s">
        <v>189</v>
      </c>
      <c r="B4046" s="1">
        <v>10992373.875</v>
      </c>
      <c r="C4046" s="1" t="s">
        <v>153</v>
      </c>
      <c r="D4046" s="1" t="s">
        <v>142</v>
      </c>
      <c r="E4046" s="1" t="s">
        <v>121</v>
      </c>
      <c r="F4046" s="1" t="s">
        <v>45</v>
      </c>
      <c r="G4046" s="1" t="s">
        <v>122</v>
      </c>
      <c r="H4046" s="1" t="s">
        <v>123</v>
      </c>
      <c r="I4046" s="1" t="s">
        <v>124</v>
      </c>
      <c r="J4046" s="1" t="s">
        <v>132</v>
      </c>
      <c r="K4046" s="1" t="s">
        <v>134</v>
      </c>
    </row>
    <row r="4047" spans="1:11" x14ac:dyDescent="0.25">
      <c r="A4047" s="1" t="s">
        <v>194</v>
      </c>
      <c r="B4047" s="1">
        <v>11024341.5</v>
      </c>
      <c r="C4047" s="1" t="s">
        <v>157</v>
      </c>
      <c r="D4047" s="1" t="s">
        <v>142</v>
      </c>
      <c r="E4047" s="1" t="s">
        <v>121</v>
      </c>
      <c r="F4047" s="1" t="s">
        <v>45</v>
      </c>
      <c r="G4047" s="1" t="s">
        <v>122</v>
      </c>
      <c r="H4047" s="1" t="s">
        <v>123</v>
      </c>
      <c r="I4047" s="1" t="s">
        <v>124</v>
      </c>
      <c r="J4047" s="1" t="s">
        <v>132</v>
      </c>
      <c r="K4047" s="1" t="s">
        <v>134</v>
      </c>
    </row>
    <row r="4048" spans="1:11" x14ac:dyDescent="0.25">
      <c r="A4048" s="1" t="s">
        <v>189</v>
      </c>
      <c r="B4048" s="1">
        <v>11056381.875</v>
      </c>
      <c r="C4048" s="1" t="s">
        <v>171</v>
      </c>
      <c r="D4048" s="1" t="s">
        <v>138</v>
      </c>
      <c r="E4048" s="1" t="s">
        <v>121</v>
      </c>
      <c r="F4048" s="1" t="s">
        <v>87</v>
      </c>
      <c r="G4048" s="1" t="s">
        <v>122</v>
      </c>
      <c r="H4048" s="1" t="s">
        <v>123</v>
      </c>
      <c r="I4048" s="1" t="s">
        <v>124</v>
      </c>
      <c r="J4048" s="1" t="s">
        <v>132</v>
      </c>
      <c r="K4048" s="1" t="s">
        <v>134</v>
      </c>
    </row>
    <row r="4049" spans="1:11" x14ac:dyDescent="0.25">
      <c r="A4049" s="1" t="s">
        <v>189</v>
      </c>
      <c r="B4049" s="1">
        <v>11056381.875</v>
      </c>
      <c r="C4049" s="1" t="s">
        <v>158</v>
      </c>
      <c r="D4049" s="1" t="s">
        <v>138</v>
      </c>
      <c r="E4049" s="1" t="s">
        <v>121</v>
      </c>
      <c r="F4049" s="1" t="s">
        <v>87</v>
      </c>
      <c r="G4049" s="1" t="s">
        <v>122</v>
      </c>
      <c r="H4049" s="1" t="s">
        <v>123</v>
      </c>
      <c r="I4049" s="1" t="s">
        <v>124</v>
      </c>
      <c r="J4049" s="1" t="s">
        <v>132</v>
      </c>
      <c r="K4049" s="1" t="s">
        <v>134</v>
      </c>
    </row>
    <row r="4050" spans="1:11" x14ac:dyDescent="0.25">
      <c r="A4050" s="1" t="s">
        <v>190</v>
      </c>
      <c r="B4050" s="1">
        <v>11066895.560000001</v>
      </c>
      <c r="C4050" s="1" t="s">
        <v>137</v>
      </c>
      <c r="D4050" s="1" t="s">
        <v>138</v>
      </c>
      <c r="E4050" s="1" t="s">
        <v>121</v>
      </c>
      <c r="F4050" s="1" t="s">
        <v>87</v>
      </c>
      <c r="G4050" s="1" t="s">
        <v>122</v>
      </c>
      <c r="H4050" s="1" t="s">
        <v>123</v>
      </c>
      <c r="I4050" s="1" t="s">
        <v>124</v>
      </c>
      <c r="J4050" s="1" t="s">
        <v>132</v>
      </c>
      <c r="K4050" s="1" t="s">
        <v>133</v>
      </c>
    </row>
    <row r="4051" spans="1:11" x14ac:dyDescent="0.25">
      <c r="A4051" s="1" t="s">
        <v>189</v>
      </c>
      <c r="B4051" s="1">
        <v>11310830.343699999</v>
      </c>
      <c r="C4051" s="1" t="s">
        <v>157</v>
      </c>
      <c r="D4051" s="1" t="s">
        <v>138</v>
      </c>
      <c r="E4051" s="1" t="s">
        <v>121</v>
      </c>
      <c r="F4051" s="1" t="s">
        <v>87</v>
      </c>
      <c r="G4051" s="1" t="s">
        <v>122</v>
      </c>
      <c r="H4051" s="1" t="s">
        <v>123</v>
      </c>
      <c r="I4051" s="1" t="s">
        <v>124</v>
      </c>
      <c r="J4051" s="1" t="s">
        <v>132</v>
      </c>
      <c r="K4051" s="1" t="s">
        <v>134</v>
      </c>
    </row>
    <row r="4052" spans="1:11" x14ac:dyDescent="0.25">
      <c r="A4052" s="1" t="s">
        <v>194</v>
      </c>
      <c r="B4052" s="1">
        <v>11336965</v>
      </c>
      <c r="C4052" s="1" t="s">
        <v>172</v>
      </c>
      <c r="D4052" s="1" t="s">
        <v>142</v>
      </c>
      <c r="E4052" s="1" t="s">
        <v>121</v>
      </c>
      <c r="F4052" s="1" t="s">
        <v>45</v>
      </c>
      <c r="G4052" s="1" t="s">
        <v>122</v>
      </c>
      <c r="H4052" s="1" t="s">
        <v>123</v>
      </c>
      <c r="I4052" s="1" t="s">
        <v>124</v>
      </c>
      <c r="J4052" s="1" t="s">
        <v>132</v>
      </c>
      <c r="K4052" s="1" t="s">
        <v>134</v>
      </c>
    </row>
    <row r="4053" spans="1:11" x14ac:dyDescent="0.25">
      <c r="A4053" s="1" t="s">
        <v>189</v>
      </c>
      <c r="B4053" s="1">
        <v>11363170.218699999</v>
      </c>
      <c r="C4053" s="1" t="s">
        <v>177</v>
      </c>
      <c r="D4053" s="1" t="s">
        <v>142</v>
      </c>
      <c r="E4053" s="1" t="s">
        <v>121</v>
      </c>
      <c r="F4053" s="1" t="s">
        <v>45</v>
      </c>
      <c r="G4053" s="1" t="s">
        <v>122</v>
      </c>
      <c r="H4053" s="1" t="s">
        <v>123</v>
      </c>
      <c r="I4053" s="1" t="s">
        <v>124</v>
      </c>
      <c r="J4053" s="1" t="s">
        <v>132</v>
      </c>
      <c r="K4053" s="1" t="s">
        <v>134</v>
      </c>
    </row>
    <row r="4054" spans="1:11" x14ac:dyDescent="0.25">
      <c r="A4054" s="1" t="s">
        <v>194</v>
      </c>
      <c r="B4054" s="1">
        <v>11407491</v>
      </c>
      <c r="C4054" s="1" t="s">
        <v>169</v>
      </c>
      <c r="D4054" s="1" t="s">
        <v>142</v>
      </c>
      <c r="E4054" s="1" t="s">
        <v>121</v>
      </c>
      <c r="F4054" s="1" t="s">
        <v>45</v>
      </c>
      <c r="G4054" s="1" t="s">
        <v>122</v>
      </c>
      <c r="H4054" s="1" t="s">
        <v>123</v>
      </c>
      <c r="I4054" s="1" t="s">
        <v>124</v>
      </c>
      <c r="J4054" s="1" t="s">
        <v>132</v>
      </c>
      <c r="K4054" s="1" t="s">
        <v>134</v>
      </c>
    </row>
    <row r="4055" spans="1:11" x14ac:dyDescent="0.25">
      <c r="A4055" s="1" t="s">
        <v>189</v>
      </c>
      <c r="B4055" s="1">
        <v>11444180.343699999</v>
      </c>
      <c r="C4055" s="1" t="s">
        <v>146</v>
      </c>
      <c r="D4055" s="1" t="s">
        <v>162</v>
      </c>
      <c r="E4055" s="1" t="s">
        <v>121</v>
      </c>
      <c r="F4055" s="1" t="s">
        <v>47</v>
      </c>
      <c r="G4055" s="1" t="s">
        <v>122</v>
      </c>
      <c r="H4055" s="1" t="s">
        <v>123</v>
      </c>
      <c r="I4055" s="1" t="s">
        <v>124</v>
      </c>
      <c r="J4055" s="1" t="s">
        <v>132</v>
      </c>
      <c r="K4055" s="1" t="s">
        <v>133</v>
      </c>
    </row>
    <row r="4056" spans="1:11" x14ac:dyDescent="0.25">
      <c r="A4056" s="1" t="s">
        <v>194</v>
      </c>
      <c r="B4056" s="1">
        <v>11454568</v>
      </c>
      <c r="C4056" s="1" t="s">
        <v>154</v>
      </c>
      <c r="D4056" s="1" t="s">
        <v>142</v>
      </c>
      <c r="E4056" s="1" t="s">
        <v>121</v>
      </c>
      <c r="F4056" s="1" t="s">
        <v>45</v>
      </c>
      <c r="G4056" s="1" t="s">
        <v>122</v>
      </c>
      <c r="H4056" s="1" t="s">
        <v>123</v>
      </c>
      <c r="I4056" s="1" t="s">
        <v>124</v>
      </c>
      <c r="J4056" s="1" t="s">
        <v>132</v>
      </c>
      <c r="K4056" s="1" t="s">
        <v>134</v>
      </c>
    </row>
    <row r="4057" spans="1:11" x14ac:dyDescent="0.25">
      <c r="A4057" s="1" t="s">
        <v>189</v>
      </c>
      <c r="B4057" s="1">
        <v>11614785</v>
      </c>
      <c r="C4057" s="1" t="s">
        <v>155</v>
      </c>
      <c r="D4057" s="1" t="s">
        <v>138</v>
      </c>
      <c r="E4057" s="1" t="s">
        <v>121</v>
      </c>
      <c r="F4057" s="1" t="s">
        <v>87</v>
      </c>
      <c r="G4057" s="1" t="s">
        <v>122</v>
      </c>
      <c r="H4057" s="1" t="s">
        <v>123</v>
      </c>
      <c r="I4057" s="1" t="s">
        <v>124</v>
      </c>
      <c r="J4057" s="1" t="s">
        <v>132</v>
      </c>
      <c r="K4057" s="1" t="s">
        <v>134</v>
      </c>
    </row>
    <row r="4058" spans="1:11" x14ac:dyDescent="0.25">
      <c r="A4058" s="1" t="s">
        <v>189</v>
      </c>
      <c r="B4058" s="1">
        <v>11636954.4375</v>
      </c>
      <c r="C4058" s="1" t="s">
        <v>146</v>
      </c>
      <c r="D4058" s="1" t="s">
        <v>138</v>
      </c>
      <c r="E4058" s="1" t="s">
        <v>121</v>
      </c>
      <c r="F4058" s="1" t="s">
        <v>87</v>
      </c>
      <c r="G4058" s="1" t="s">
        <v>122</v>
      </c>
      <c r="H4058" s="1" t="s">
        <v>123</v>
      </c>
      <c r="I4058" s="1" t="s">
        <v>124</v>
      </c>
      <c r="J4058" s="1" t="s">
        <v>132</v>
      </c>
      <c r="K4058" s="1" t="s">
        <v>134</v>
      </c>
    </row>
    <row r="4059" spans="1:11" x14ac:dyDescent="0.25">
      <c r="A4059" s="1" t="s">
        <v>194</v>
      </c>
      <c r="B4059" s="1">
        <v>11706868.5</v>
      </c>
      <c r="C4059" s="1" t="s">
        <v>165</v>
      </c>
      <c r="D4059" s="1" t="s">
        <v>142</v>
      </c>
      <c r="E4059" s="1" t="s">
        <v>121</v>
      </c>
      <c r="F4059" s="1" t="s">
        <v>45</v>
      </c>
      <c r="G4059" s="1" t="s">
        <v>122</v>
      </c>
      <c r="H4059" s="1" t="s">
        <v>123</v>
      </c>
      <c r="I4059" s="1" t="s">
        <v>124</v>
      </c>
      <c r="J4059" s="1" t="s">
        <v>132</v>
      </c>
      <c r="K4059" s="1" t="s">
        <v>134</v>
      </c>
    </row>
    <row r="4060" spans="1:11" x14ac:dyDescent="0.25">
      <c r="A4060" s="1" t="s">
        <v>194</v>
      </c>
      <c r="B4060" s="1">
        <v>11713223</v>
      </c>
      <c r="C4060" s="1" t="s">
        <v>180</v>
      </c>
      <c r="D4060" s="1" t="s">
        <v>142</v>
      </c>
      <c r="E4060" s="1" t="s">
        <v>121</v>
      </c>
      <c r="F4060" s="1" t="s">
        <v>45</v>
      </c>
      <c r="G4060" s="1" t="s">
        <v>122</v>
      </c>
      <c r="H4060" s="1" t="s">
        <v>123</v>
      </c>
      <c r="I4060" s="1" t="s">
        <v>124</v>
      </c>
      <c r="J4060" s="1" t="s">
        <v>132</v>
      </c>
      <c r="K4060" s="1" t="s">
        <v>134</v>
      </c>
    </row>
    <row r="4061" spans="1:11" x14ac:dyDescent="0.25">
      <c r="A4061" s="1" t="s">
        <v>194</v>
      </c>
      <c r="B4061" s="1">
        <v>11713223</v>
      </c>
      <c r="C4061" s="1" t="s">
        <v>136</v>
      </c>
      <c r="D4061" s="1" t="s">
        <v>142</v>
      </c>
      <c r="E4061" s="1" t="s">
        <v>121</v>
      </c>
      <c r="F4061" s="1" t="s">
        <v>45</v>
      </c>
      <c r="G4061" s="1" t="s">
        <v>122</v>
      </c>
      <c r="H4061" s="1" t="s">
        <v>123</v>
      </c>
      <c r="I4061" s="1" t="s">
        <v>124</v>
      </c>
      <c r="J4061" s="1" t="s">
        <v>132</v>
      </c>
      <c r="K4061" s="1" t="s">
        <v>134</v>
      </c>
    </row>
    <row r="4062" spans="1:11" x14ac:dyDescent="0.25">
      <c r="A4062" s="1" t="s">
        <v>194</v>
      </c>
      <c r="B4062" s="1">
        <v>11804334</v>
      </c>
      <c r="C4062" s="1" t="s">
        <v>153</v>
      </c>
      <c r="D4062" s="1" t="s">
        <v>142</v>
      </c>
      <c r="E4062" s="1" t="s">
        <v>121</v>
      </c>
      <c r="F4062" s="1" t="s">
        <v>45</v>
      </c>
      <c r="G4062" s="1" t="s">
        <v>122</v>
      </c>
      <c r="H4062" s="1" t="s">
        <v>123</v>
      </c>
      <c r="I4062" s="1" t="s">
        <v>124</v>
      </c>
      <c r="J4062" s="1" t="s">
        <v>132</v>
      </c>
      <c r="K4062" s="1" t="s">
        <v>134</v>
      </c>
    </row>
    <row r="4063" spans="1:11" x14ac:dyDescent="0.25">
      <c r="A4063" s="1" t="s">
        <v>189</v>
      </c>
      <c r="B4063" s="1">
        <v>11809559.343699999</v>
      </c>
      <c r="C4063" s="1" t="s">
        <v>168</v>
      </c>
      <c r="D4063" s="1" t="s">
        <v>142</v>
      </c>
      <c r="E4063" s="1" t="s">
        <v>121</v>
      </c>
      <c r="F4063" s="1" t="s">
        <v>45</v>
      </c>
      <c r="G4063" s="1" t="s">
        <v>122</v>
      </c>
      <c r="H4063" s="1" t="s">
        <v>123</v>
      </c>
      <c r="I4063" s="1" t="s">
        <v>124</v>
      </c>
      <c r="J4063" s="1" t="s">
        <v>132</v>
      </c>
      <c r="K4063" s="1" t="s">
        <v>134</v>
      </c>
    </row>
    <row r="4064" spans="1:11" x14ac:dyDescent="0.25">
      <c r="A4064" s="1" t="s">
        <v>189</v>
      </c>
      <c r="B4064" s="1">
        <v>11813226.468699999</v>
      </c>
      <c r="C4064" s="1" t="s">
        <v>130</v>
      </c>
      <c r="D4064" s="1" t="s">
        <v>162</v>
      </c>
      <c r="E4064" s="1" t="s">
        <v>121</v>
      </c>
      <c r="F4064" s="1" t="s">
        <v>47</v>
      </c>
      <c r="G4064" s="1" t="s">
        <v>122</v>
      </c>
      <c r="H4064" s="1" t="s">
        <v>123</v>
      </c>
      <c r="I4064" s="1" t="s">
        <v>124</v>
      </c>
      <c r="J4064" s="1" t="s">
        <v>132</v>
      </c>
      <c r="K4064" s="1" t="s">
        <v>133</v>
      </c>
    </row>
    <row r="4065" spans="1:11" x14ac:dyDescent="0.25">
      <c r="A4065" s="1" t="s">
        <v>189</v>
      </c>
      <c r="B4065" s="1">
        <v>11813226.468699999</v>
      </c>
      <c r="C4065" s="1" t="s">
        <v>155</v>
      </c>
      <c r="D4065" s="1" t="s">
        <v>162</v>
      </c>
      <c r="E4065" s="1" t="s">
        <v>121</v>
      </c>
      <c r="F4065" s="1" t="s">
        <v>47</v>
      </c>
      <c r="G4065" s="1" t="s">
        <v>122</v>
      </c>
      <c r="H4065" s="1" t="s">
        <v>123</v>
      </c>
      <c r="I4065" s="1" t="s">
        <v>124</v>
      </c>
      <c r="J4065" s="1" t="s">
        <v>132</v>
      </c>
      <c r="K4065" s="1" t="s">
        <v>133</v>
      </c>
    </row>
    <row r="4066" spans="1:11" x14ac:dyDescent="0.25">
      <c r="A4066" s="1" t="s">
        <v>189</v>
      </c>
      <c r="B4066" s="1">
        <v>11844980.4375</v>
      </c>
      <c r="C4066" s="1" t="s">
        <v>165</v>
      </c>
      <c r="D4066" s="1" t="s">
        <v>162</v>
      </c>
      <c r="E4066" s="1" t="s">
        <v>121</v>
      </c>
      <c r="F4066" s="1" t="s">
        <v>47</v>
      </c>
      <c r="G4066" s="1" t="s">
        <v>122</v>
      </c>
      <c r="H4066" s="1" t="s">
        <v>123</v>
      </c>
      <c r="I4066" s="1" t="s">
        <v>124</v>
      </c>
      <c r="J4066" s="1" t="s">
        <v>132</v>
      </c>
      <c r="K4066" s="1" t="s">
        <v>133</v>
      </c>
    </row>
    <row r="4067" spans="1:11" x14ac:dyDescent="0.25">
      <c r="A4067" s="1" t="s">
        <v>194</v>
      </c>
      <c r="B4067" s="1">
        <v>11873070</v>
      </c>
      <c r="C4067" s="1" t="s">
        <v>171</v>
      </c>
      <c r="D4067" s="1" t="s">
        <v>138</v>
      </c>
      <c r="E4067" s="1" t="s">
        <v>121</v>
      </c>
      <c r="F4067" s="1" t="s">
        <v>87</v>
      </c>
      <c r="G4067" s="1" t="s">
        <v>122</v>
      </c>
      <c r="H4067" s="1" t="s">
        <v>123</v>
      </c>
      <c r="I4067" s="1" t="s">
        <v>124</v>
      </c>
      <c r="J4067" s="1" t="s">
        <v>132</v>
      </c>
      <c r="K4067" s="1" t="s">
        <v>134</v>
      </c>
    </row>
    <row r="4068" spans="1:11" x14ac:dyDescent="0.25">
      <c r="A4068" s="1" t="s">
        <v>194</v>
      </c>
      <c r="B4068" s="1">
        <v>11873070</v>
      </c>
      <c r="C4068" s="1" t="s">
        <v>158</v>
      </c>
      <c r="D4068" s="1" t="s">
        <v>138</v>
      </c>
      <c r="E4068" s="1" t="s">
        <v>121</v>
      </c>
      <c r="F4068" s="1" t="s">
        <v>87</v>
      </c>
      <c r="G4068" s="1" t="s">
        <v>122</v>
      </c>
      <c r="H4068" s="1" t="s">
        <v>123</v>
      </c>
      <c r="I4068" s="1" t="s">
        <v>124</v>
      </c>
      <c r="J4068" s="1" t="s">
        <v>132</v>
      </c>
      <c r="K4068" s="1" t="s">
        <v>134</v>
      </c>
    </row>
    <row r="4069" spans="1:11" x14ac:dyDescent="0.25">
      <c r="A4069" s="1" t="s">
        <v>189</v>
      </c>
      <c r="B4069" s="1">
        <v>11915072.531199999</v>
      </c>
      <c r="C4069" s="1" t="s">
        <v>128</v>
      </c>
      <c r="D4069" s="1" t="s">
        <v>142</v>
      </c>
      <c r="E4069" s="1" t="s">
        <v>121</v>
      </c>
      <c r="F4069" s="1" t="s">
        <v>45</v>
      </c>
      <c r="G4069" s="1" t="s">
        <v>122</v>
      </c>
      <c r="H4069" s="1" t="s">
        <v>123</v>
      </c>
      <c r="I4069" s="1" t="s">
        <v>124</v>
      </c>
      <c r="J4069" s="1" t="s">
        <v>132</v>
      </c>
      <c r="K4069" s="1" t="s">
        <v>134</v>
      </c>
    </row>
    <row r="4070" spans="1:11" x14ac:dyDescent="0.25">
      <c r="A4070" s="1" t="s">
        <v>189</v>
      </c>
      <c r="B4070" s="1">
        <v>11917239.468699999</v>
      </c>
      <c r="C4070" s="1" t="s">
        <v>164</v>
      </c>
      <c r="D4070" s="1" t="s">
        <v>138</v>
      </c>
      <c r="E4070" s="1" t="s">
        <v>121</v>
      </c>
      <c r="F4070" s="1" t="s">
        <v>87</v>
      </c>
      <c r="G4070" s="1" t="s">
        <v>122</v>
      </c>
      <c r="H4070" s="1" t="s">
        <v>123</v>
      </c>
      <c r="I4070" s="1" t="s">
        <v>124</v>
      </c>
      <c r="J4070" s="1" t="s">
        <v>132</v>
      </c>
      <c r="K4070" s="1" t="s">
        <v>134</v>
      </c>
    </row>
    <row r="4071" spans="1:11" x14ac:dyDescent="0.25">
      <c r="A4071" s="1" t="s">
        <v>189</v>
      </c>
      <c r="B4071" s="1">
        <v>11917239.468699999</v>
      </c>
      <c r="C4071" s="1" t="s">
        <v>130</v>
      </c>
      <c r="D4071" s="1" t="s">
        <v>138</v>
      </c>
      <c r="E4071" s="1" t="s">
        <v>121</v>
      </c>
      <c r="F4071" s="1" t="s">
        <v>87</v>
      </c>
      <c r="G4071" s="1" t="s">
        <v>122</v>
      </c>
      <c r="H4071" s="1" t="s">
        <v>123</v>
      </c>
      <c r="I4071" s="1" t="s">
        <v>124</v>
      </c>
      <c r="J4071" s="1" t="s">
        <v>132</v>
      </c>
      <c r="K4071" s="1" t="s">
        <v>134</v>
      </c>
    </row>
    <row r="4072" spans="1:11" x14ac:dyDescent="0.25">
      <c r="A4072" s="1" t="s">
        <v>189</v>
      </c>
      <c r="B4072" s="1">
        <v>12002666.8125</v>
      </c>
      <c r="C4072" s="1" t="s">
        <v>136</v>
      </c>
      <c r="D4072" s="1" t="s">
        <v>138</v>
      </c>
      <c r="E4072" s="1" t="s">
        <v>121</v>
      </c>
      <c r="F4072" s="1" t="s">
        <v>87</v>
      </c>
      <c r="G4072" s="1" t="s">
        <v>122</v>
      </c>
      <c r="H4072" s="1" t="s">
        <v>123</v>
      </c>
      <c r="I4072" s="1" t="s">
        <v>124</v>
      </c>
      <c r="J4072" s="1" t="s">
        <v>132</v>
      </c>
      <c r="K4072" s="1" t="s">
        <v>134</v>
      </c>
    </row>
    <row r="4073" spans="1:11" x14ac:dyDescent="0.25">
      <c r="A4073" s="1" t="s">
        <v>189</v>
      </c>
      <c r="B4073" s="1">
        <v>12002666.8125</v>
      </c>
      <c r="C4073" s="1" t="s">
        <v>165</v>
      </c>
      <c r="D4073" s="1" t="s">
        <v>138</v>
      </c>
      <c r="E4073" s="1" t="s">
        <v>121</v>
      </c>
      <c r="F4073" s="1" t="s">
        <v>87</v>
      </c>
      <c r="G4073" s="1" t="s">
        <v>122</v>
      </c>
      <c r="H4073" s="1" t="s">
        <v>123</v>
      </c>
      <c r="I4073" s="1" t="s">
        <v>124</v>
      </c>
      <c r="J4073" s="1" t="s">
        <v>132</v>
      </c>
      <c r="K4073" s="1" t="s">
        <v>134</v>
      </c>
    </row>
    <row r="4074" spans="1:11" x14ac:dyDescent="0.25">
      <c r="A4074" s="1" t="s">
        <v>189</v>
      </c>
      <c r="B4074" s="1">
        <v>12068425.031199999</v>
      </c>
      <c r="C4074" s="1" t="s">
        <v>141</v>
      </c>
      <c r="D4074" s="1" t="s">
        <v>142</v>
      </c>
      <c r="E4074" s="1" t="s">
        <v>121</v>
      </c>
      <c r="F4074" s="1" t="s">
        <v>45</v>
      </c>
      <c r="G4074" s="1" t="s">
        <v>122</v>
      </c>
      <c r="H4074" s="1" t="s">
        <v>123</v>
      </c>
      <c r="I4074" s="1" t="s">
        <v>124</v>
      </c>
      <c r="J4074" s="1" t="s">
        <v>132</v>
      </c>
      <c r="K4074" s="1" t="s">
        <v>134</v>
      </c>
    </row>
    <row r="4075" spans="1:11" x14ac:dyDescent="0.25">
      <c r="A4075" s="1" t="s">
        <v>189</v>
      </c>
      <c r="B4075" s="1">
        <v>12122015.0625</v>
      </c>
      <c r="C4075" s="1" t="s">
        <v>161</v>
      </c>
      <c r="D4075" s="1" t="s">
        <v>138</v>
      </c>
      <c r="E4075" s="1" t="s">
        <v>121</v>
      </c>
      <c r="F4075" s="1" t="s">
        <v>87</v>
      </c>
      <c r="G4075" s="1" t="s">
        <v>122</v>
      </c>
      <c r="H4075" s="1" t="s">
        <v>123</v>
      </c>
      <c r="I4075" s="1" t="s">
        <v>124</v>
      </c>
      <c r="J4075" s="1" t="s">
        <v>132</v>
      </c>
      <c r="K4075" s="1" t="s">
        <v>134</v>
      </c>
    </row>
    <row r="4076" spans="1:11" x14ac:dyDescent="0.25">
      <c r="A4076" s="1" t="s">
        <v>194</v>
      </c>
      <c r="B4076" s="1">
        <v>12146313.5</v>
      </c>
      <c r="C4076" s="1" t="s">
        <v>157</v>
      </c>
      <c r="D4076" s="1" t="s">
        <v>138</v>
      </c>
      <c r="E4076" s="1" t="s">
        <v>121</v>
      </c>
      <c r="F4076" s="1" t="s">
        <v>87</v>
      </c>
      <c r="G4076" s="1" t="s">
        <v>122</v>
      </c>
      <c r="H4076" s="1" t="s">
        <v>123</v>
      </c>
      <c r="I4076" s="1" t="s">
        <v>124</v>
      </c>
      <c r="J4076" s="1" t="s">
        <v>132</v>
      </c>
      <c r="K4076" s="1" t="s">
        <v>134</v>
      </c>
    </row>
    <row r="4077" spans="1:11" x14ac:dyDescent="0.25">
      <c r="A4077" s="1" t="s">
        <v>190</v>
      </c>
      <c r="B4077" s="1">
        <v>12154405.08</v>
      </c>
      <c r="C4077" s="1" t="s">
        <v>140</v>
      </c>
      <c r="D4077" s="1" t="s">
        <v>131</v>
      </c>
      <c r="E4077" s="1" t="s">
        <v>121</v>
      </c>
      <c r="F4077" s="1" t="s">
        <v>52</v>
      </c>
      <c r="G4077" s="1" t="s">
        <v>122</v>
      </c>
      <c r="H4077" s="1" t="s">
        <v>123</v>
      </c>
      <c r="I4077" s="1" t="s">
        <v>124</v>
      </c>
      <c r="J4077" s="1" t="s">
        <v>132</v>
      </c>
      <c r="K4077" s="1" t="s">
        <v>133</v>
      </c>
    </row>
    <row r="4078" spans="1:11" x14ac:dyDescent="0.25">
      <c r="A4078" s="1" t="s">
        <v>190</v>
      </c>
      <c r="B4078" s="1">
        <v>12154405.08</v>
      </c>
      <c r="C4078" s="1" t="s">
        <v>144</v>
      </c>
      <c r="D4078" s="1" t="s">
        <v>131</v>
      </c>
      <c r="E4078" s="1" t="s">
        <v>121</v>
      </c>
      <c r="F4078" s="1" t="s">
        <v>52</v>
      </c>
      <c r="G4078" s="1" t="s">
        <v>122</v>
      </c>
      <c r="H4078" s="1" t="s">
        <v>123</v>
      </c>
      <c r="I4078" s="1" t="s">
        <v>124</v>
      </c>
      <c r="J4078" s="1" t="s">
        <v>132</v>
      </c>
      <c r="K4078" s="1" t="s">
        <v>133</v>
      </c>
    </row>
    <row r="4079" spans="1:11" x14ac:dyDescent="0.25">
      <c r="A4079" s="1" t="s">
        <v>190</v>
      </c>
      <c r="B4079" s="1">
        <v>12154405.08</v>
      </c>
      <c r="C4079" s="1" t="s">
        <v>145</v>
      </c>
      <c r="D4079" s="1" t="s">
        <v>131</v>
      </c>
      <c r="E4079" s="1" t="s">
        <v>121</v>
      </c>
      <c r="F4079" s="1" t="s">
        <v>52</v>
      </c>
      <c r="G4079" s="1" t="s">
        <v>122</v>
      </c>
      <c r="H4079" s="1" t="s">
        <v>123</v>
      </c>
      <c r="I4079" s="1" t="s">
        <v>124</v>
      </c>
      <c r="J4079" s="1" t="s">
        <v>132</v>
      </c>
      <c r="K4079" s="1" t="s">
        <v>133</v>
      </c>
    </row>
    <row r="4080" spans="1:11" x14ac:dyDescent="0.25">
      <c r="A4080" s="1" t="s">
        <v>190</v>
      </c>
      <c r="B4080" s="1">
        <v>12154405.08</v>
      </c>
      <c r="C4080" s="1" t="s">
        <v>156</v>
      </c>
      <c r="D4080" s="1" t="s">
        <v>131</v>
      </c>
      <c r="E4080" s="1" t="s">
        <v>121</v>
      </c>
      <c r="F4080" s="1" t="s">
        <v>52</v>
      </c>
      <c r="G4080" s="1" t="s">
        <v>122</v>
      </c>
      <c r="H4080" s="1" t="s">
        <v>123</v>
      </c>
      <c r="I4080" s="1" t="s">
        <v>124</v>
      </c>
      <c r="J4080" s="1" t="s">
        <v>132</v>
      </c>
      <c r="K4080" s="1" t="s">
        <v>133</v>
      </c>
    </row>
    <row r="4081" spans="1:11" x14ac:dyDescent="0.25">
      <c r="A4081" s="1" t="s">
        <v>194</v>
      </c>
      <c r="B4081" s="1">
        <v>12202519.5</v>
      </c>
      <c r="C4081" s="1" t="s">
        <v>177</v>
      </c>
      <c r="D4081" s="1" t="s">
        <v>142</v>
      </c>
      <c r="E4081" s="1" t="s">
        <v>121</v>
      </c>
      <c r="F4081" s="1" t="s">
        <v>45</v>
      </c>
      <c r="G4081" s="1" t="s">
        <v>122</v>
      </c>
      <c r="H4081" s="1" t="s">
        <v>123</v>
      </c>
      <c r="I4081" s="1" t="s">
        <v>124</v>
      </c>
      <c r="J4081" s="1" t="s">
        <v>132</v>
      </c>
      <c r="K4081" s="1" t="s">
        <v>134</v>
      </c>
    </row>
    <row r="4082" spans="1:11" x14ac:dyDescent="0.25">
      <c r="A4082" s="1" t="s">
        <v>190</v>
      </c>
      <c r="B4082" s="1">
        <v>12267681.16</v>
      </c>
      <c r="C4082" s="1" t="s">
        <v>148</v>
      </c>
      <c r="D4082" s="1" t="s">
        <v>142</v>
      </c>
      <c r="E4082" s="1" t="s">
        <v>121</v>
      </c>
      <c r="F4082" s="1" t="s">
        <v>45</v>
      </c>
      <c r="G4082" s="1" t="s">
        <v>122</v>
      </c>
      <c r="H4082" s="1" t="s">
        <v>123</v>
      </c>
      <c r="I4082" s="1" t="s">
        <v>124</v>
      </c>
      <c r="J4082" s="1" t="s">
        <v>132</v>
      </c>
      <c r="K4082" s="1" t="s">
        <v>133</v>
      </c>
    </row>
    <row r="4083" spans="1:11" x14ac:dyDescent="0.25">
      <c r="A4083" s="1" t="s">
        <v>194</v>
      </c>
      <c r="B4083" s="1">
        <v>12289513.5</v>
      </c>
      <c r="C4083" s="1" t="s">
        <v>146</v>
      </c>
      <c r="D4083" s="1" t="s">
        <v>162</v>
      </c>
      <c r="E4083" s="1" t="s">
        <v>121</v>
      </c>
      <c r="F4083" s="1" t="s">
        <v>47</v>
      </c>
      <c r="G4083" s="1" t="s">
        <v>122</v>
      </c>
      <c r="H4083" s="1" t="s">
        <v>123</v>
      </c>
      <c r="I4083" s="1" t="s">
        <v>124</v>
      </c>
      <c r="J4083" s="1" t="s">
        <v>132</v>
      </c>
      <c r="K4083" s="1" t="s">
        <v>133</v>
      </c>
    </row>
    <row r="4084" spans="1:11" x14ac:dyDescent="0.25">
      <c r="A4084" s="1" t="s">
        <v>194</v>
      </c>
      <c r="B4084" s="1">
        <v>12472720</v>
      </c>
      <c r="C4084" s="1" t="s">
        <v>155</v>
      </c>
      <c r="D4084" s="1" t="s">
        <v>138</v>
      </c>
      <c r="E4084" s="1" t="s">
        <v>121</v>
      </c>
      <c r="F4084" s="1" t="s">
        <v>87</v>
      </c>
      <c r="G4084" s="1" t="s">
        <v>122</v>
      </c>
      <c r="H4084" s="1" t="s">
        <v>123</v>
      </c>
      <c r="I4084" s="1" t="s">
        <v>124</v>
      </c>
      <c r="J4084" s="1" t="s">
        <v>132</v>
      </c>
      <c r="K4084" s="1" t="s">
        <v>134</v>
      </c>
    </row>
    <row r="4085" spans="1:11" x14ac:dyDescent="0.25">
      <c r="A4085" s="1" t="s">
        <v>194</v>
      </c>
      <c r="B4085" s="1">
        <v>12496527</v>
      </c>
      <c r="C4085" s="1" t="s">
        <v>146</v>
      </c>
      <c r="D4085" s="1" t="s">
        <v>138</v>
      </c>
      <c r="E4085" s="1" t="s">
        <v>121</v>
      </c>
      <c r="F4085" s="1" t="s">
        <v>87</v>
      </c>
      <c r="G4085" s="1" t="s">
        <v>122</v>
      </c>
      <c r="H4085" s="1" t="s">
        <v>123</v>
      </c>
      <c r="I4085" s="1" t="s">
        <v>124</v>
      </c>
      <c r="J4085" s="1" t="s">
        <v>132</v>
      </c>
      <c r="K4085" s="1" t="s">
        <v>134</v>
      </c>
    </row>
    <row r="4086" spans="1:11" x14ac:dyDescent="0.25">
      <c r="A4086" s="1" t="s">
        <v>189</v>
      </c>
      <c r="B4086" s="1">
        <v>12497728.6875</v>
      </c>
      <c r="C4086" s="1" t="s">
        <v>173</v>
      </c>
      <c r="D4086" s="1" t="s">
        <v>138</v>
      </c>
      <c r="E4086" s="1" t="s">
        <v>121</v>
      </c>
      <c r="F4086" s="1" t="s">
        <v>87</v>
      </c>
      <c r="G4086" s="1" t="s">
        <v>122</v>
      </c>
      <c r="H4086" s="1" t="s">
        <v>123</v>
      </c>
      <c r="I4086" s="1" t="s">
        <v>124</v>
      </c>
      <c r="J4086" s="1" t="s">
        <v>132</v>
      </c>
      <c r="K4086" s="1" t="s">
        <v>134</v>
      </c>
    </row>
    <row r="4087" spans="1:11" x14ac:dyDescent="0.25">
      <c r="A4087" s="1" t="s">
        <v>194</v>
      </c>
      <c r="B4087" s="1">
        <v>12681881.5</v>
      </c>
      <c r="C4087" s="1" t="s">
        <v>168</v>
      </c>
      <c r="D4087" s="1" t="s">
        <v>142</v>
      </c>
      <c r="E4087" s="1" t="s">
        <v>121</v>
      </c>
      <c r="F4087" s="1" t="s">
        <v>45</v>
      </c>
      <c r="G4087" s="1" t="s">
        <v>122</v>
      </c>
      <c r="H4087" s="1" t="s">
        <v>123</v>
      </c>
      <c r="I4087" s="1" t="s">
        <v>124</v>
      </c>
      <c r="J4087" s="1" t="s">
        <v>132</v>
      </c>
      <c r="K4087" s="1" t="s">
        <v>134</v>
      </c>
    </row>
    <row r="4088" spans="1:11" x14ac:dyDescent="0.25">
      <c r="A4088" s="1" t="s">
        <v>194</v>
      </c>
      <c r="B4088" s="1">
        <v>12685819.5</v>
      </c>
      <c r="C4088" s="1" t="s">
        <v>130</v>
      </c>
      <c r="D4088" s="1" t="s">
        <v>162</v>
      </c>
      <c r="E4088" s="1" t="s">
        <v>121</v>
      </c>
      <c r="F4088" s="1" t="s">
        <v>47</v>
      </c>
      <c r="G4088" s="1" t="s">
        <v>122</v>
      </c>
      <c r="H4088" s="1" t="s">
        <v>123</v>
      </c>
      <c r="I4088" s="1" t="s">
        <v>124</v>
      </c>
      <c r="J4088" s="1" t="s">
        <v>132</v>
      </c>
      <c r="K4088" s="1" t="s">
        <v>133</v>
      </c>
    </row>
    <row r="4089" spans="1:11" x14ac:dyDescent="0.25">
      <c r="A4089" s="1" t="s">
        <v>194</v>
      </c>
      <c r="B4089" s="1">
        <v>12685819.5</v>
      </c>
      <c r="C4089" s="1" t="s">
        <v>155</v>
      </c>
      <c r="D4089" s="1" t="s">
        <v>162</v>
      </c>
      <c r="E4089" s="1" t="s">
        <v>121</v>
      </c>
      <c r="F4089" s="1" t="s">
        <v>47</v>
      </c>
      <c r="G4089" s="1" t="s">
        <v>122</v>
      </c>
      <c r="H4089" s="1" t="s">
        <v>123</v>
      </c>
      <c r="I4089" s="1" t="s">
        <v>124</v>
      </c>
      <c r="J4089" s="1" t="s">
        <v>132</v>
      </c>
      <c r="K4089" s="1" t="s">
        <v>133</v>
      </c>
    </row>
    <row r="4090" spans="1:11" x14ac:dyDescent="0.25">
      <c r="A4090" s="1" t="s">
        <v>194</v>
      </c>
      <c r="B4090" s="1">
        <v>12719919</v>
      </c>
      <c r="C4090" s="1" t="s">
        <v>165</v>
      </c>
      <c r="D4090" s="1" t="s">
        <v>162</v>
      </c>
      <c r="E4090" s="1" t="s">
        <v>121</v>
      </c>
      <c r="F4090" s="1" t="s">
        <v>47</v>
      </c>
      <c r="G4090" s="1" t="s">
        <v>122</v>
      </c>
      <c r="H4090" s="1" t="s">
        <v>123</v>
      </c>
      <c r="I4090" s="1" t="s">
        <v>124</v>
      </c>
      <c r="J4090" s="1" t="s">
        <v>132</v>
      </c>
      <c r="K4090" s="1" t="s">
        <v>133</v>
      </c>
    </row>
    <row r="4091" spans="1:11" x14ac:dyDescent="0.25">
      <c r="A4091" s="1" t="s">
        <v>189</v>
      </c>
      <c r="B4091" s="1">
        <v>12734341.593699999</v>
      </c>
      <c r="C4091" s="1" t="s">
        <v>147</v>
      </c>
      <c r="D4091" s="1" t="s">
        <v>131</v>
      </c>
      <c r="E4091" s="1" t="s">
        <v>121</v>
      </c>
      <c r="F4091" s="1" t="s">
        <v>52</v>
      </c>
      <c r="G4091" s="1" t="s">
        <v>122</v>
      </c>
      <c r="H4091" s="1" t="s">
        <v>123</v>
      </c>
      <c r="I4091" s="1" t="s">
        <v>124</v>
      </c>
      <c r="J4091" s="1" t="s">
        <v>132</v>
      </c>
      <c r="K4091" s="1" t="s">
        <v>133</v>
      </c>
    </row>
    <row r="4092" spans="1:11" x14ac:dyDescent="0.25">
      <c r="A4092" s="1" t="s">
        <v>194</v>
      </c>
      <c r="B4092" s="1">
        <v>12795188.5</v>
      </c>
      <c r="C4092" s="1" t="s">
        <v>128</v>
      </c>
      <c r="D4092" s="1" t="s">
        <v>142</v>
      </c>
      <c r="E4092" s="1" t="s">
        <v>121</v>
      </c>
      <c r="F4092" s="1" t="s">
        <v>45</v>
      </c>
      <c r="G4092" s="1" t="s">
        <v>122</v>
      </c>
      <c r="H4092" s="1" t="s">
        <v>123</v>
      </c>
      <c r="I4092" s="1" t="s">
        <v>124</v>
      </c>
      <c r="J4092" s="1" t="s">
        <v>132</v>
      </c>
      <c r="K4092" s="1" t="s">
        <v>134</v>
      </c>
    </row>
    <row r="4093" spans="1:11" x14ac:dyDescent="0.25">
      <c r="A4093" s="1" t="s">
        <v>194</v>
      </c>
      <c r="B4093" s="1">
        <v>12797515.5</v>
      </c>
      <c r="C4093" s="1" t="s">
        <v>164</v>
      </c>
      <c r="D4093" s="1" t="s">
        <v>138</v>
      </c>
      <c r="E4093" s="1" t="s">
        <v>121</v>
      </c>
      <c r="F4093" s="1" t="s">
        <v>87</v>
      </c>
      <c r="G4093" s="1" t="s">
        <v>122</v>
      </c>
      <c r="H4093" s="1" t="s">
        <v>123</v>
      </c>
      <c r="I4093" s="1" t="s">
        <v>124</v>
      </c>
      <c r="J4093" s="1" t="s">
        <v>132</v>
      </c>
      <c r="K4093" s="1" t="s">
        <v>134</v>
      </c>
    </row>
    <row r="4094" spans="1:11" x14ac:dyDescent="0.25">
      <c r="A4094" s="1" t="s">
        <v>194</v>
      </c>
      <c r="B4094" s="1">
        <v>12797515.5</v>
      </c>
      <c r="C4094" s="1" t="s">
        <v>130</v>
      </c>
      <c r="D4094" s="1" t="s">
        <v>138</v>
      </c>
      <c r="E4094" s="1" t="s">
        <v>121</v>
      </c>
      <c r="F4094" s="1" t="s">
        <v>87</v>
      </c>
      <c r="G4094" s="1" t="s">
        <v>122</v>
      </c>
      <c r="H4094" s="1" t="s">
        <v>123</v>
      </c>
      <c r="I4094" s="1" t="s">
        <v>124</v>
      </c>
      <c r="J4094" s="1" t="s">
        <v>132</v>
      </c>
      <c r="K4094" s="1" t="s">
        <v>134</v>
      </c>
    </row>
    <row r="4095" spans="1:11" x14ac:dyDescent="0.25">
      <c r="A4095" s="1" t="s">
        <v>194</v>
      </c>
      <c r="B4095" s="1">
        <v>12889253</v>
      </c>
      <c r="C4095" s="1" t="s">
        <v>136</v>
      </c>
      <c r="D4095" s="1" t="s">
        <v>138</v>
      </c>
      <c r="E4095" s="1" t="s">
        <v>121</v>
      </c>
      <c r="F4095" s="1" t="s">
        <v>87</v>
      </c>
      <c r="G4095" s="1" t="s">
        <v>122</v>
      </c>
      <c r="H4095" s="1" t="s">
        <v>123</v>
      </c>
      <c r="I4095" s="1" t="s">
        <v>124</v>
      </c>
      <c r="J4095" s="1" t="s">
        <v>132</v>
      </c>
      <c r="K4095" s="1" t="s">
        <v>134</v>
      </c>
    </row>
    <row r="4096" spans="1:11" x14ac:dyDescent="0.25">
      <c r="A4096" s="1" t="s">
        <v>194</v>
      </c>
      <c r="B4096" s="1">
        <v>12889253</v>
      </c>
      <c r="C4096" s="1" t="s">
        <v>165</v>
      </c>
      <c r="D4096" s="1" t="s">
        <v>138</v>
      </c>
      <c r="E4096" s="1" t="s">
        <v>121</v>
      </c>
      <c r="F4096" s="1" t="s">
        <v>87</v>
      </c>
      <c r="G4096" s="1" t="s">
        <v>122</v>
      </c>
      <c r="H4096" s="1" t="s">
        <v>123</v>
      </c>
      <c r="I4096" s="1" t="s">
        <v>124</v>
      </c>
      <c r="J4096" s="1" t="s">
        <v>132</v>
      </c>
      <c r="K4096" s="1" t="s">
        <v>134</v>
      </c>
    </row>
    <row r="4097" spans="1:11" x14ac:dyDescent="0.25">
      <c r="A4097" s="1" t="s">
        <v>194</v>
      </c>
      <c r="B4097" s="1">
        <v>12959868.5</v>
      </c>
      <c r="C4097" s="1" t="s">
        <v>141</v>
      </c>
      <c r="D4097" s="1" t="s">
        <v>142</v>
      </c>
      <c r="E4097" s="1" t="s">
        <v>121</v>
      </c>
      <c r="F4097" s="1" t="s">
        <v>45</v>
      </c>
      <c r="G4097" s="1" t="s">
        <v>122</v>
      </c>
      <c r="H4097" s="1" t="s">
        <v>123</v>
      </c>
      <c r="I4097" s="1" t="s">
        <v>124</v>
      </c>
      <c r="J4097" s="1" t="s">
        <v>132</v>
      </c>
      <c r="K4097" s="1" t="s">
        <v>134</v>
      </c>
    </row>
    <row r="4098" spans="1:11" x14ac:dyDescent="0.25">
      <c r="A4098" s="1" t="s">
        <v>189</v>
      </c>
      <c r="B4098" s="1">
        <v>12999291.375</v>
      </c>
      <c r="C4098" s="1" t="s">
        <v>139</v>
      </c>
      <c r="D4098" s="1" t="s">
        <v>142</v>
      </c>
      <c r="E4098" s="1" t="s">
        <v>121</v>
      </c>
      <c r="F4098" s="1" t="s">
        <v>45</v>
      </c>
      <c r="G4098" s="1" t="s">
        <v>122</v>
      </c>
      <c r="H4098" s="1" t="s">
        <v>123</v>
      </c>
      <c r="I4098" s="1" t="s">
        <v>124</v>
      </c>
      <c r="J4098" s="1" t="s">
        <v>132</v>
      </c>
      <c r="K4098" s="1" t="s">
        <v>134</v>
      </c>
    </row>
    <row r="4099" spans="1:11" x14ac:dyDescent="0.25">
      <c r="A4099" s="1" t="s">
        <v>194</v>
      </c>
      <c r="B4099" s="1">
        <v>13017417</v>
      </c>
      <c r="C4099" s="1" t="s">
        <v>161</v>
      </c>
      <c r="D4099" s="1" t="s">
        <v>138</v>
      </c>
      <c r="E4099" s="1" t="s">
        <v>121</v>
      </c>
      <c r="F4099" s="1" t="s">
        <v>87</v>
      </c>
      <c r="G4099" s="1" t="s">
        <v>122</v>
      </c>
      <c r="H4099" s="1" t="s">
        <v>123</v>
      </c>
      <c r="I4099" s="1" t="s">
        <v>124</v>
      </c>
      <c r="J4099" s="1" t="s">
        <v>132</v>
      </c>
      <c r="K4099" s="1" t="s">
        <v>134</v>
      </c>
    </row>
    <row r="4100" spans="1:11" x14ac:dyDescent="0.25">
      <c r="A4100" s="1" t="s">
        <v>189</v>
      </c>
      <c r="B4100" s="1">
        <v>13117556.156199999</v>
      </c>
      <c r="C4100" s="1" t="s">
        <v>137</v>
      </c>
      <c r="D4100" s="1" t="s">
        <v>138</v>
      </c>
      <c r="E4100" s="1" t="s">
        <v>121</v>
      </c>
      <c r="F4100" s="1" t="s">
        <v>87</v>
      </c>
      <c r="G4100" s="1" t="s">
        <v>122</v>
      </c>
      <c r="H4100" s="1" t="s">
        <v>123</v>
      </c>
      <c r="I4100" s="1" t="s">
        <v>124</v>
      </c>
      <c r="J4100" s="1" t="s">
        <v>132</v>
      </c>
      <c r="K4100" s="1" t="s">
        <v>134</v>
      </c>
    </row>
    <row r="4101" spans="1:11" x14ac:dyDescent="0.25">
      <c r="A4101" s="1" t="s">
        <v>190</v>
      </c>
      <c r="B4101" s="1">
        <v>13404730.48</v>
      </c>
      <c r="C4101" s="1" t="s">
        <v>119</v>
      </c>
      <c r="D4101" s="1" t="s">
        <v>131</v>
      </c>
      <c r="E4101" s="1" t="s">
        <v>121</v>
      </c>
      <c r="F4101" s="1" t="s">
        <v>52</v>
      </c>
      <c r="G4101" s="1" t="s">
        <v>122</v>
      </c>
      <c r="H4101" s="1" t="s">
        <v>123</v>
      </c>
      <c r="I4101" s="1" t="s">
        <v>124</v>
      </c>
      <c r="J4101" s="1" t="s">
        <v>132</v>
      </c>
      <c r="K4101" s="1" t="s">
        <v>133</v>
      </c>
    </row>
    <row r="4102" spans="1:11" x14ac:dyDescent="0.25">
      <c r="A4102" s="1" t="s">
        <v>194</v>
      </c>
      <c r="B4102" s="1">
        <v>13420883</v>
      </c>
      <c r="C4102" s="1" t="s">
        <v>173</v>
      </c>
      <c r="D4102" s="1" t="s">
        <v>138</v>
      </c>
      <c r="E4102" s="1" t="s">
        <v>121</v>
      </c>
      <c r="F4102" s="1" t="s">
        <v>87</v>
      </c>
      <c r="G4102" s="1" t="s">
        <v>122</v>
      </c>
      <c r="H4102" s="1" t="s">
        <v>123</v>
      </c>
      <c r="I4102" s="1" t="s">
        <v>124</v>
      </c>
      <c r="J4102" s="1" t="s">
        <v>132</v>
      </c>
      <c r="K4102" s="1" t="s">
        <v>134</v>
      </c>
    </row>
    <row r="4103" spans="1:11" x14ac:dyDescent="0.25">
      <c r="A4103" s="1" t="s">
        <v>194</v>
      </c>
      <c r="B4103" s="1">
        <v>13674973.5</v>
      </c>
      <c r="C4103" s="1" t="s">
        <v>147</v>
      </c>
      <c r="D4103" s="1" t="s">
        <v>131</v>
      </c>
      <c r="E4103" s="1" t="s">
        <v>121</v>
      </c>
      <c r="F4103" s="1" t="s">
        <v>52</v>
      </c>
      <c r="G4103" s="1" t="s">
        <v>122</v>
      </c>
      <c r="H4103" s="1" t="s">
        <v>123</v>
      </c>
      <c r="I4103" s="1" t="s">
        <v>124</v>
      </c>
      <c r="J4103" s="1" t="s">
        <v>132</v>
      </c>
      <c r="K4103" s="1" t="s">
        <v>133</v>
      </c>
    </row>
    <row r="4104" spans="1:11" x14ac:dyDescent="0.25">
      <c r="A4104" s="1" t="s">
        <v>190</v>
      </c>
      <c r="B4104" s="1">
        <v>13734502.880000001</v>
      </c>
      <c r="C4104" s="1" t="s">
        <v>157</v>
      </c>
      <c r="D4104" s="1" t="s">
        <v>131</v>
      </c>
      <c r="E4104" s="1" t="s">
        <v>121</v>
      </c>
      <c r="F4104" s="1" t="s">
        <v>52</v>
      </c>
      <c r="G4104" s="1" t="s">
        <v>122</v>
      </c>
      <c r="H4104" s="1" t="s">
        <v>123</v>
      </c>
      <c r="I4104" s="1" t="s">
        <v>124</v>
      </c>
      <c r="J4104" s="1" t="s">
        <v>132</v>
      </c>
      <c r="K4104" s="1" t="s">
        <v>133</v>
      </c>
    </row>
    <row r="4105" spans="1:11" x14ac:dyDescent="0.25">
      <c r="A4105" s="1" t="s">
        <v>194</v>
      </c>
      <c r="B4105" s="1">
        <v>13959494</v>
      </c>
      <c r="C4105" s="1" t="s">
        <v>139</v>
      </c>
      <c r="D4105" s="1" t="s">
        <v>142</v>
      </c>
      <c r="E4105" s="1" t="s">
        <v>121</v>
      </c>
      <c r="F4105" s="1" t="s">
        <v>45</v>
      </c>
      <c r="G4105" s="1" t="s">
        <v>122</v>
      </c>
      <c r="H4105" s="1" t="s">
        <v>123</v>
      </c>
      <c r="I4105" s="1" t="s">
        <v>124</v>
      </c>
      <c r="J4105" s="1" t="s">
        <v>132</v>
      </c>
      <c r="K4105" s="1" t="s">
        <v>134</v>
      </c>
    </row>
    <row r="4106" spans="1:11" x14ac:dyDescent="0.25">
      <c r="A4106" s="1" t="s">
        <v>194</v>
      </c>
      <c r="B4106" s="1">
        <v>14086494.5</v>
      </c>
      <c r="C4106" s="1" t="s">
        <v>137</v>
      </c>
      <c r="D4106" s="1" t="s">
        <v>138</v>
      </c>
      <c r="E4106" s="1" t="s">
        <v>121</v>
      </c>
      <c r="F4106" s="1" t="s">
        <v>87</v>
      </c>
      <c r="G4106" s="1" t="s">
        <v>122</v>
      </c>
      <c r="H4106" s="1" t="s">
        <v>123</v>
      </c>
      <c r="I4106" s="1" t="s">
        <v>124</v>
      </c>
      <c r="J4106" s="1" t="s">
        <v>132</v>
      </c>
      <c r="K4106" s="1" t="s">
        <v>134</v>
      </c>
    </row>
    <row r="4107" spans="1:11" x14ac:dyDescent="0.25">
      <c r="A4107" s="1" t="s">
        <v>190</v>
      </c>
      <c r="B4107" s="1">
        <v>14099174.960000001</v>
      </c>
      <c r="C4107" s="1" t="s">
        <v>155</v>
      </c>
      <c r="D4107" s="1" t="s">
        <v>131</v>
      </c>
      <c r="E4107" s="1" t="s">
        <v>121</v>
      </c>
      <c r="F4107" s="1" t="s">
        <v>52</v>
      </c>
      <c r="G4107" s="1" t="s">
        <v>122</v>
      </c>
      <c r="H4107" s="1" t="s">
        <v>123</v>
      </c>
      <c r="I4107" s="1" t="s">
        <v>124</v>
      </c>
      <c r="J4107" s="1" t="s">
        <v>132</v>
      </c>
      <c r="K4107" s="1" t="s">
        <v>133</v>
      </c>
    </row>
    <row r="4108" spans="1:11" x14ac:dyDescent="0.25">
      <c r="A4108" s="1" t="s">
        <v>190</v>
      </c>
      <c r="B4108" s="1">
        <v>14103463.48</v>
      </c>
      <c r="C4108" s="1" t="s">
        <v>146</v>
      </c>
      <c r="D4108" s="1" t="s">
        <v>131</v>
      </c>
      <c r="E4108" s="1" t="s">
        <v>121</v>
      </c>
      <c r="F4108" s="1" t="s">
        <v>52</v>
      </c>
      <c r="G4108" s="1" t="s">
        <v>122</v>
      </c>
      <c r="H4108" s="1" t="s">
        <v>123</v>
      </c>
      <c r="I4108" s="1" t="s">
        <v>124</v>
      </c>
      <c r="J4108" s="1" t="s">
        <v>132</v>
      </c>
      <c r="K4108" s="1" t="s">
        <v>133</v>
      </c>
    </row>
    <row r="4109" spans="1:11" x14ac:dyDescent="0.25">
      <c r="A4109" s="1" t="s">
        <v>190</v>
      </c>
      <c r="B4109" s="1">
        <v>14256519.279999999</v>
      </c>
      <c r="C4109" s="1" t="s">
        <v>147</v>
      </c>
      <c r="D4109" s="1" t="s">
        <v>142</v>
      </c>
      <c r="E4109" s="1" t="s">
        <v>121</v>
      </c>
      <c r="F4109" s="1" t="s">
        <v>45</v>
      </c>
      <c r="G4109" s="1" t="s">
        <v>122</v>
      </c>
      <c r="H4109" s="1" t="s">
        <v>123</v>
      </c>
      <c r="I4109" s="1" t="s">
        <v>124</v>
      </c>
      <c r="J4109" s="1" t="s">
        <v>132</v>
      </c>
      <c r="K4109" s="1" t="s">
        <v>133</v>
      </c>
    </row>
    <row r="4110" spans="1:11" x14ac:dyDescent="0.25">
      <c r="A4110" s="1" t="s">
        <v>189</v>
      </c>
      <c r="B4110" s="1">
        <v>14400049.781199999</v>
      </c>
      <c r="C4110" s="1" t="s">
        <v>140</v>
      </c>
      <c r="D4110" s="1" t="s">
        <v>131</v>
      </c>
      <c r="E4110" s="1" t="s">
        <v>121</v>
      </c>
      <c r="F4110" s="1" t="s">
        <v>52</v>
      </c>
      <c r="G4110" s="1" t="s">
        <v>122</v>
      </c>
      <c r="H4110" s="1" t="s">
        <v>123</v>
      </c>
      <c r="I4110" s="1" t="s">
        <v>124</v>
      </c>
      <c r="J4110" s="1" t="s">
        <v>132</v>
      </c>
      <c r="K4110" s="1" t="s">
        <v>134</v>
      </c>
    </row>
    <row r="4111" spans="1:11" x14ac:dyDescent="0.25">
      <c r="A4111" s="1" t="s">
        <v>189</v>
      </c>
      <c r="B4111" s="1">
        <v>14400049.781199999</v>
      </c>
      <c r="C4111" s="1" t="s">
        <v>145</v>
      </c>
      <c r="D4111" s="1" t="s">
        <v>131</v>
      </c>
      <c r="E4111" s="1" t="s">
        <v>121</v>
      </c>
      <c r="F4111" s="1" t="s">
        <v>52</v>
      </c>
      <c r="G4111" s="1" t="s">
        <v>122</v>
      </c>
      <c r="H4111" s="1" t="s">
        <v>123</v>
      </c>
      <c r="I4111" s="1" t="s">
        <v>124</v>
      </c>
      <c r="J4111" s="1" t="s">
        <v>132</v>
      </c>
      <c r="K4111" s="1" t="s">
        <v>134</v>
      </c>
    </row>
    <row r="4112" spans="1:11" x14ac:dyDescent="0.25">
      <c r="A4112" s="1" t="s">
        <v>189</v>
      </c>
      <c r="B4112" s="1">
        <v>14400049.781199999</v>
      </c>
      <c r="C4112" s="1" t="s">
        <v>156</v>
      </c>
      <c r="D4112" s="1" t="s">
        <v>131</v>
      </c>
      <c r="E4112" s="1" t="s">
        <v>121</v>
      </c>
      <c r="F4112" s="1" t="s">
        <v>52</v>
      </c>
      <c r="G4112" s="1" t="s">
        <v>122</v>
      </c>
      <c r="H4112" s="1" t="s">
        <v>123</v>
      </c>
      <c r="I4112" s="1" t="s">
        <v>124</v>
      </c>
      <c r="J4112" s="1" t="s">
        <v>132</v>
      </c>
      <c r="K4112" s="1" t="s">
        <v>134</v>
      </c>
    </row>
    <row r="4113" spans="1:11" x14ac:dyDescent="0.25">
      <c r="A4113" s="1" t="s">
        <v>189</v>
      </c>
      <c r="B4113" s="1">
        <v>14410801.125</v>
      </c>
      <c r="C4113" s="1" t="s">
        <v>144</v>
      </c>
      <c r="D4113" s="1" t="s">
        <v>131</v>
      </c>
      <c r="E4113" s="1" t="s">
        <v>121</v>
      </c>
      <c r="F4113" s="1" t="s">
        <v>52</v>
      </c>
      <c r="G4113" s="1" t="s">
        <v>122</v>
      </c>
      <c r="H4113" s="1" t="s">
        <v>123</v>
      </c>
      <c r="I4113" s="1" t="s">
        <v>124</v>
      </c>
      <c r="J4113" s="1" t="s">
        <v>132</v>
      </c>
      <c r="K4113" s="1" t="s">
        <v>134</v>
      </c>
    </row>
    <row r="4114" spans="1:11" x14ac:dyDescent="0.25">
      <c r="A4114" s="1" t="s">
        <v>189</v>
      </c>
      <c r="B4114" s="1">
        <v>14455806.75</v>
      </c>
      <c r="C4114" s="1" t="s">
        <v>148</v>
      </c>
      <c r="D4114" s="1" t="s">
        <v>142</v>
      </c>
      <c r="E4114" s="1" t="s">
        <v>121</v>
      </c>
      <c r="F4114" s="1" t="s">
        <v>45</v>
      </c>
      <c r="G4114" s="1" t="s">
        <v>122</v>
      </c>
      <c r="H4114" s="1" t="s">
        <v>123</v>
      </c>
      <c r="I4114" s="1" t="s">
        <v>124</v>
      </c>
      <c r="J4114" s="1" t="s">
        <v>132</v>
      </c>
      <c r="K4114" s="1" t="s">
        <v>134</v>
      </c>
    </row>
    <row r="4115" spans="1:11" x14ac:dyDescent="0.25">
      <c r="A4115" s="1" t="s">
        <v>190</v>
      </c>
      <c r="B4115" s="1">
        <v>14489578.16</v>
      </c>
      <c r="C4115" s="1" t="s">
        <v>130</v>
      </c>
      <c r="D4115" s="1" t="s">
        <v>131</v>
      </c>
      <c r="E4115" s="1" t="s">
        <v>121</v>
      </c>
      <c r="F4115" s="1" t="s">
        <v>52</v>
      </c>
      <c r="G4115" s="1" t="s">
        <v>122</v>
      </c>
      <c r="H4115" s="1" t="s">
        <v>123</v>
      </c>
      <c r="I4115" s="1" t="s">
        <v>124</v>
      </c>
      <c r="J4115" s="1" t="s">
        <v>132</v>
      </c>
      <c r="K4115" s="1" t="s">
        <v>133</v>
      </c>
    </row>
    <row r="4116" spans="1:11" x14ac:dyDescent="0.25">
      <c r="A4116" s="1" t="s">
        <v>190</v>
      </c>
      <c r="B4116" s="1">
        <v>14491944.24</v>
      </c>
      <c r="C4116" s="1" t="s">
        <v>164</v>
      </c>
      <c r="D4116" s="1" t="s">
        <v>131</v>
      </c>
      <c r="E4116" s="1" t="s">
        <v>121</v>
      </c>
      <c r="F4116" s="1" t="s">
        <v>52</v>
      </c>
      <c r="G4116" s="1" t="s">
        <v>122</v>
      </c>
      <c r="H4116" s="1" t="s">
        <v>123</v>
      </c>
      <c r="I4116" s="1" t="s">
        <v>124</v>
      </c>
      <c r="J4116" s="1" t="s">
        <v>132</v>
      </c>
      <c r="K4116" s="1" t="s">
        <v>133</v>
      </c>
    </row>
    <row r="4117" spans="1:11" x14ac:dyDescent="0.25">
      <c r="A4117" s="1" t="s">
        <v>190</v>
      </c>
      <c r="B4117" s="1">
        <v>14585256.52</v>
      </c>
      <c r="C4117" s="1" t="s">
        <v>136</v>
      </c>
      <c r="D4117" s="1" t="s">
        <v>131</v>
      </c>
      <c r="E4117" s="1" t="s">
        <v>121</v>
      </c>
      <c r="F4117" s="1" t="s">
        <v>52</v>
      </c>
      <c r="G4117" s="1" t="s">
        <v>122</v>
      </c>
      <c r="H4117" s="1" t="s">
        <v>123</v>
      </c>
      <c r="I4117" s="1" t="s">
        <v>124</v>
      </c>
      <c r="J4117" s="1" t="s">
        <v>132</v>
      </c>
      <c r="K4117" s="1" t="s">
        <v>133</v>
      </c>
    </row>
    <row r="4118" spans="1:11" x14ac:dyDescent="0.25">
      <c r="A4118" s="1" t="s">
        <v>190</v>
      </c>
      <c r="B4118" s="1">
        <v>14585256.52</v>
      </c>
      <c r="C4118" s="1" t="s">
        <v>165</v>
      </c>
      <c r="D4118" s="1" t="s">
        <v>131</v>
      </c>
      <c r="E4118" s="1" t="s">
        <v>121</v>
      </c>
      <c r="F4118" s="1" t="s">
        <v>52</v>
      </c>
      <c r="G4118" s="1" t="s">
        <v>122</v>
      </c>
      <c r="H4118" s="1" t="s">
        <v>123</v>
      </c>
      <c r="I4118" s="1" t="s">
        <v>124</v>
      </c>
      <c r="J4118" s="1" t="s">
        <v>132</v>
      </c>
      <c r="K4118" s="1" t="s">
        <v>133</v>
      </c>
    </row>
    <row r="4119" spans="1:11" x14ac:dyDescent="0.25">
      <c r="A4119" s="1" t="s">
        <v>190</v>
      </c>
      <c r="B4119" s="1">
        <v>14719087.92</v>
      </c>
      <c r="C4119" s="1" t="s">
        <v>161</v>
      </c>
      <c r="D4119" s="1" t="s">
        <v>131</v>
      </c>
      <c r="E4119" s="1" t="s">
        <v>121</v>
      </c>
      <c r="F4119" s="1" t="s">
        <v>52</v>
      </c>
      <c r="G4119" s="1" t="s">
        <v>122</v>
      </c>
      <c r="H4119" s="1" t="s">
        <v>123</v>
      </c>
      <c r="I4119" s="1" t="s">
        <v>124</v>
      </c>
      <c r="J4119" s="1" t="s">
        <v>132</v>
      </c>
      <c r="K4119" s="1" t="s">
        <v>133</v>
      </c>
    </row>
    <row r="4120" spans="1:11" x14ac:dyDescent="0.25">
      <c r="A4120" s="1" t="s">
        <v>194</v>
      </c>
      <c r="B4120" s="1">
        <v>15463720.5</v>
      </c>
      <c r="C4120" s="1" t="s">
        <v>140</v>
      </c>
      <c r="D4120" s="1" t="s">
        <v>131</v>
      </c>
      <c r="E4120" s="1" t="s">
        <v>121</v>
      </c>
      <c r="F4120" s="1" t="s">
        <v>52</v>
      </c>
      <c r="G4120" s="1" t="s">
        <v>122</v>
      </c>
      <c r="H4120" s="1" t="s">
        <v>123</v>
      </c>
      <c r="I4120" s="1" t="s">
        <v>124</v>
      </c>
      <c r="J4120" s="1" t="s">
        <v>132</v>
      </c>
      <c r="K4120" s="1" t="s">
        <v>134</v>
      </c>
    </row>
    <row r="4121" spans="1:11" x14ac:dyDescent="0.25">
      <c r="A4121" s="1" t="s">
        <v>194</v>
      </c>
      <c r="B4121" s="1">
        <v>15463720.5</v>
      </c>
      <c r="C4121" s="1" t="s">
        <v>145</v>
      </c>
      <c r="D4121" s="1" t="s">
        <v>131</v>
      </c>
      <c r="E4121" s="1" t="s">
        <v>121</v>
      </c>
      <c r="F4121" s="1" t="s">
        <v>52</v>
      </c>
      <c r="G4121" s="1" t="s">
        <v>122</v>
      </c>
      <c r="H4121" s="1" t="s">
        <v>123</v>
      </c>
      <c r="I4121" s="1" t="s">
        <v>124</v>
      </c>
      <c r="J4121" s="1" t="s">
        <v>132</v>
      </c>
      <c r="K4121" s="1" t="s">
        <v>134</v>
      </c>
    </row>
    <row r="4122" spans="1:11" x14ac:dyDescent="0.25">
      <c r="A4122" s="1" t="s">
        <v>194</v>
      </c>
      <c r="B4122" s="1">
        <v>15463720.5</v>
      </c>
      <c r="C4122" s="1" t="s">
        <v>156</v>
      </c>
      <c r="D4122" s="1" t="s">
        <v>131</v>
      </c>
      <c r="E4122" s="1" t="s">
        <v>121</v>
      </c>
      <c r="F4122" s="1" t="s">
        <v>52</v>
      </c>
      <c r="G4122" s="1" t="s">
        <v>122</v>
      </c>
      <c r="H4122" s="1" t="s">
        <v>123</v>
      </c>
      <c r="I4122" s="1" t="s">
        <v>124</v>
      </c>
      <c r="J4122" s="1" t="s">
        <v>132</v>
      </c>
      <c r="K4122" s="1" t="s">
        <v>134</v>
      </c>
    </row>
    <row r="4123" spans="1:11" x14ac:dyDescent="0.25">
      <c r="A4123" s="1" t="s">
        <v>194</v>
      </c>
      <c r="B4123" s="1">
        <v>15475266</v>
      </c>
      <c r="C4123" s="1" t="s">
        <v>144</v>
      </c>
      <c r="D4123" s="1" t="s">
        <v>131</v>
      </c>
      <c r="E4123" s="1" t="s">
        <v>121</v>
      </c>
      <c r="F4123" s="1" t="s">
        <v>52</v>
      </c>
      <c r="G4123" s="1" t="s">
        <v>122</v>
      </c>
      <c r="H4123" s="1" t="s">
        <v>123</v>
      </c>
      <c r="I4123" s="1" t="s">
        <v>124</v>
      </c>
      <c r="J4123" s="1" t="s">
        <v>132</v>
      </c>
      <c r="K4123" s="1" t="s">
        <v>134</v>
      </c>
    </row>
    <row r="4124" spans="1:11" x14ac:dyDescent="0.25">
      <c r="A4124" s="1" t="s">
        <v>194</v>
      </c>
      <c r="B4124" s="1">
        <v>15523596</v>
      </c>
      <c r="C4124" s="1" t="s">
        <v>148</v>
      </c>
      <c r="D4124" s="1" t="s">
        <v>142</v>
      </c>
      <c r="E4124" s="1" t="s">
        <v>121</v>
      </c>
      <c r="F4124" s="1" t="s">
        <v>45</v>
      </c>
      <c r="G4124" s="1" t="s">
        <v>122</v>
      </c>
      <c r="H4124" s="1" t="s">
        <v>123</v>
      </c>
      <c r="I4124" s="1" t="s">
        <v>124</v>
      </c>
      <c r="J4124" s="1" t="s">
        <v>132</v>
      </c>
      <c r="K4124" s="1" t="s">
        <v>134</v>
      </c>
    </row>
    <row r="4125" spans="1:11" x14ac:dyDescent="0.25">
      <c r="A4125" s="1" t="s">
        <v>190</v>
      </c>
      <c r="B4125" s="1">
        <v>15676315.16</v>
      </c>
      <c r="C4125" s="1" t="s">
        <v>147</v>
      </c>
      <c r="D4125" s="1" t="s">
        <v>138</v>
      </c>
      <c r="E4125" s="1" t="s">
        <v>121</v>
      </c>
      <c r="F4125" s="1" t="s">
        <v>87</v>
      </c>
      <c r="G4125" s="1" t="s">
        <v>122</v>
      </c>
      <c r="H4125" s="1" t="s">
        <v>123</v>
      </c>
      <c r="I4125" s="1" t="s">
        <v>124</v>
      </c>
      <c r="J4125" s="1" t="s">
        <v>132</v>
      </c>
      <c r="K4125" s="1" t="s">
        <v>133</v>
      </c>
    </row>
    <row r="4126" spans="1:11" x14ac:dyDescent="0.25">
      <c r="A4126" s="1" t="s">
        <v>189</v>
      </c>
      <c r="B4126" s="1">
        <v>15881401.593699999</v>
      </c>
      <c r="C4126" s="1" t="s">
        <v>119</v>
      </c>
      <c r="D4126" s="1" t="s">
        <v>131</v>
      </c>
      <c r="E4126" s="1" t="s">
        <v>121</v>
      </c>
      <c r="F4126" s="1" t="s">
        <v>52</v>
      </c>
      <c r="G4126" s="1" t="s">
        <v>122</v>
      </c>
      <c r="H4126" s="1" t="s">
        <v>123</v>
      </c>
      <c r="I4126" s="1" t="s">
        <v>124</v>
      </c>
      <c r="J4126" s="1" t="s">
        <v>132</v>
      </c>
      <c r="K4126" s="1" t="s">
        <v>134</v>
      </c>
    </row>
    <row r="4127" spans="1:11" x14ac:dyDescent="0.25">
      <c r="A4127" s="1" t="s">
        <v>190</v>
      </c>
      <c r="B4127" s="1">
        <v>16128088.560000001</v>
      </c>
      <c r="C4127" s="1" t="s">
        <v>144</v>
      </c>
      <c r="D4127" s="1" t="s">
        <v>142</v>
      </c>
      <c r="E4127" s="1" t="s">
        <v>121</v>
      </c>
      <c r="F4127" s="1" t="s">
        <v>45</v>
      </c>
      <c r="G4127" s="1" t="s">
        <v>122</v>
      </c>
      <c r="H4127" s="1" t="s">
        <v>123</v>
      </c>
      <c r="I4127" s="1" t="s">
        <v>124</v>
      </c>
      <c r="J4127" s="1" t="s">
        <v>132</v>
      </c>
      <c r="K4127" s="1" t="s">
        <v>134</v>
      </c>
    </row>
    <row r="4128" spans="1:11" x14ac:dyDescent="0.25">
      <c r="A4128" s="1" t="s">
        <v>189</v>
      </c>
      <c r="B4128" s="1">
        <v>16284201.9375</v>
      </c>
      <c r="C4128" s="1" t="s">
        <v>157</v>
      </c>
      <c r="D4128" s="1" t="s">
        <v>131</v>
      </c>
      <c r="E4128" s="1" t="s">
        <v>121</v>
      </c>
      <c r="F4128" s="1" t="s">
        <v>52</v>
      </c>
      <c r="G4128" s="1" t="s">
        <v>122</v>
      </c>
      <c r="H4128" s="1" t="s">
        <v>123</v>
      </c>
      <c r="I4128" s="1" t="s">
        <v>124</v>
      </c>
      <c r="J4128" s="1" t="s">
        <v>132</v>
      </c>
      <c r="K4128" s="1" t="s">
        <v>134</v>
      </c>
    </row>
    <row r="4129" spans="1:11" x14ac:dyDescent="0.25">
      <c r="A4129" s="1" t="s">
        <v>189</v>
      </c>
      <c r="B4129" s="1">
        <v>16664332.781199999</v>
      </c>
      <c r="C4129" s="1" t="s">
        <v>143</v>
      </c>
      <c r="D4129" s="1" t="s">
        <v>138</v>
      </c>
      <c r="E4129" s="1" t="s">
        <v>121</v>
      </c>
      <c r="F4129" s="1" t="s">
        <v>87</v>
      </c>
      <c r="G4129" s="1" t="s">
        <v>122</v>
      </c>
      <c r="H4129" s="1" t="s">
        <v>123</v>
      </c>
      <c r="I4129" s="1" t="s">
        <v>124</v>
      </c>
      <c r="J4129" s="1" t="s">
        <v>132</v>
      </c>
      <c r="K4129" s="1" t="s">
        <v>135</v>
      </c>
    </row>
    <row r="4130" spans="1:11" x14ac:dyDescent="0.25">
      <c r="A4130" s="1" t="s">
        <v>189</v>
      </c>
      <c r="B4130" s="1">
        <v>16682668.406199999</v>
      </c>
      <c r="C4130" s="1" t="s">
        <v>156</v>
      </c>
      <c r="D4130" s="1" t="s">
        <v>138</v>
      </c>
      <c r="E4130" s="1" t="s">
        <v>121</v>
      </c>
      <c r="F4130" s="1" t="s">
        <v>87</v>
      </c>
      <c r="G4130" s="1" t="s">
        <v>122</v>
      </c>
      <c r="H4130" s="1" t="s">
        <v>123</v>
      </c>
      <c r="I4130" s="1" t="s">
        <v>124</v>
      </c>
      <c r="J4130" s="1" t="s">
        <v>132</v>
      </c>
      <c r="K4130" s="1" t="s">
        <v>135</v>
      </c>
    </row>
    <row r="4131" spans="1:11" x14ac:dyDescent="0.25">
      <c r="A4131" s="1" t="s">
        <v>189</v>
      </c>
      <c r="B4131" s="1">
        <v>16682668.406199999</v>
      </c>
      <c r="C4131" s="1" t="s">
        <v>144</v>
      </c>
      <c r="D4131" s="1" t="s">
        <v>138</v>
      </c>
      <c r="E4131" s="1" t="s">
        <v>121</v>
      </c>
      <c r="F4131" s="1" t="s">
        <v>87</v>
      </c>
      <c r="G4131" s="1" t="s">
        <v>122</v>
      </c>
      <c r="H4131" s="1" t="s">
        <v>123</v>
      </c>
      <c r="I4131" s="1" t="s">
        <v>124</v>
      </c>
      <c r="J4131" s="1" t="s">
        <v>132</v>
      </c>
      <c r="K4131" s="1" t="s">
        <v>135</v>
      </c>
    </row>
    <row r="4132" spans="1:11" x14ac:dyDescent="0.25">
      <c r="A4132" s="1" t="s">
        <v>189</v>
      </c>
      <c r="B4132" s="1">
        <v>16682668.406199999</v>
      </c>
      <c r="C4132" s="1" t="s">
        <v>140</v>
      </c>
      <c r="D4132" s="1" t="s">
        <v>138</v>
      </c>
      <c r="E4132" s="1" t="s">
        <v>121</v>
      </c>
      <c r="F4132" s="1" t="s">
        <v>87</v>
      </c>
      <c r="G4132" s="1" t="s">
        <v>122</v>
      </c>
      <c r="H4132" s="1" t="s">
        <v>123</v>
      </c>
      <c r="I4132" s="1" t="s">
        <v>124</v>
      </c>
      <c r="J4132" s="1" t="s">
        <v>132</v>
      </c>
      <c r="K4132" s="1" t="s">
        <v>135</v>
      </c>
    </row>
    <row r="4133" spans="1:11" x14ac:dyDescent="0.25">
      <c r="A4133" s="1" t="s">
        <v>189</v>
      </c>
      <c r="B4133" s="1">
        <v>16711755.375</v>
      </c>
      <c r="C4133" s="1" t="s">
        <v>146</v>
      </c>
      <c r="D4133" s="1" t="s">
        <v>131</v>
      </c>
      <c r="E4133" s="1" t="s">
        <v>121</v>
      </c>
      <c r="F4133" s="1" t="s">
        <v>52</v>
      </c>
      <c r="G4133" s="1" t="s">
        <v>122</v>
      </c>
      <c r="H4133" s="1" t="s">
        <v>123</v>
      </c>
      <c r="I4133" s="1" t="s">
        <v>124</v>
      </c>
      <c r="J4133" s="1" t="s">
        <v>132</v>
      </c>
      <c r="K4133" s="1" t="s">
        <v>134</v>
      </c>
    </row>
    <row r="4134" spans="1:11" x14ac:dyDescent="0.25">
      <c r="A4134" s="1" t="s">
        <v>189</v>
      </c>
      <c r="B4134" s="1">
        <v>16716505.968699999</v>
      </c>
      <c r="C4134" s="1" t="s">
        <v>155</v>
      </c>
      <c r="D4134" s="1" t="s">
        <v>131</v>
      </c>
      <c r="E4134" s="1" t="s">
        <v>121</v>
      </c>
      <c r="F4134" s="1" t="s">
        <v>52</v>
      </c>
      <c r="G4134" s="1" t="s">
        <v>122</v>
      </c>
      <c r="H4134" s="1" t="s">
        <v>123</v>
      </c>
      <c r="I4134" s="1" t="s">
        <v>124</v>
      </c>
      <c r="J4134" s="1" t="s">
        <v>132</v>
      </c>
      <c r="K4134" s="1" t="s">
        <v>134</v>
      </c>
    </row>
    <row r="4135" spans="1:11" x14ac:dyDescent="0.25">
      <c r="A4135" s="1" t="s">
        <v>189</v>
      </c>
      <c r="B4135" s="1">
        <v>16719006.281199999</v>
      </c>
      <c r="C4135" s="1" t="s">
        <v>145</v>
      </c>
      <c r="D4135" s="1" t="s">
        <v>138</v>
      </c>
      <c r="E4135" s="1" t="s">
        <v>121</v>
      </c>
      <c r="F4135" s="1" t="s">
        <v>87</v>
      </c>
      <c r="G4135" s="1" t="s">
        <v>122</v>
      </c>
      <c r="H4135" s="1" t="s">
        <v>123</v>
      </c>
      <c r="I4135" s="1" t="s">
        <v>124</v>
      </c>
      <c r="J4135" s="1" t="s">
        <v>132</v>
      </c>
      <c r="K4135" s="1" t="s">
        <v>135</v>
      </c>
    </row>
    <row r="4136" spans="1:11" x14ac:dyDescent="0.25">
      <c r="A4136" s="1" t="s">
        <v>189</v>
      </c>
      <c r="B4136" s="1">
        <v>16897611.9375</v>
      </c>
      <c r="C4136" s="1" t="s">
        <v>147</v>
      </c>
      <c r="D4136" s="1" t="s">
        <v>142</v>
      </c>
      <c r="E4136" s="1" t="s">
        <v>121</v>
      </c>
      <c r="F4136" s="1" t="s">
        <v>45</v>
      </c>
      <c r="G4136" s="1" t="s">
        <v>122</v>
      </c>
      <c r="H4136" s="1" t="s">
        <v>123</v>
      </c>
      <c r="I4136" s="1" t="s">
        <v>124</v>
      </c>
      <c r="J4136" s="1" t="s">
        <v>132</v>
      </c>
      <c r="K4136" s="1" t="s">
        <v>134</v>
      </c>
    </row>
    <row r="4137" spans="1:11" x14ac:dyDescent="0.25">
      <c r="A4137" s="1" t="s">
        <v>190</v>
      </c>
      <c r="B4137" s="1">
        <v>16983130.719999999</v>
      </c>
      <c r="C4137" s="1" t="s">
        <v>149</v>
      </c>
      <c r="D4137" s="1" t="s">
        <v>142</v>
      </c>
      <c r="E4137" s="1" t="s">
        <v>121</v>
      </c>
      <c r="F4137" s="1" t="s">
        <v>45</v>
      </c>
      <c r="G4137" s="1" t="s">
        <v>122</v>
      </c>
      <c r="H4137" s="1" t="s">
        <v>123</v>
      </c>
      <c r="I4137" s="1" t="s">
        <v>124</v>
      </c>
      <c r="J4137" s="1" t="s">
        <v>132</v>
      </c>
      <c r="K4137" s="1" t="s">
        <v>134</v>
      </c>
    </row>
    <row r="4138" spans="1:11" x14ac:dyDescent="0.25">
      <c r="A4138" s="1" t="s">
        <v>194</v>
      </c>
      <c r="B4138" s="1">
        <v>17054493.5</v>
      </c>
      <c r="C4138" s="1" t="s">
        <v>119</v>
      </c>
      <c r="D4138" s="1" t="s">
        <v>131</v>
      </c>
      <c r="E4138" s="1" t="s">
        <v>121</v>
      </c>
      <c r="F4138" s="1" t="s">
        <v>52</v>
      </c>
      <c r="G4138" s="1" t="s">
        <v>122</v>
      </c>
      <c r="H4138" s="1" t="s">
        <v>123</v>
      </c>
      <c r="I4138" s="1" t="s">
        <v>124</v>
      </c>
      <c r="J4138" s="1" t="s">
        <v>132</v>
      </c>
      <c r="K4138" s="1" t="s">
        <v>134</v>
      </c>
    </row>
    <row r="4139" spans="1:11" x14ac:dyDescent="0.25">
      <c r="A4139" s="1" t="s">
        <v>189</v>
      </c>
      <c r="B4139" s="1">
        <v>17171729.531199999</v>
      </c>
      <c r="C4139" s="1" t="s">
        <v>130</v>
      </c>
      <c r="D4139" s="1" t="s">
        <v>131</v>
      </c>
      <c r="E4139" s="1" t="s">
        <v>121</v>
      </c>
      <c r="F4139" s="1" t="s">
        <v>52</v>
      </c>
      <c r="G4139" s="1" t="s">
        <v>122</v>
      </c>
      <c r="H4139" s="1" t="s">
        <v>123</v>
      </c>
      <c r="I4139" s="1" t="s">
        <v>124</v>
      </c>
      <c r="J4139" s="1" t="s">
        <v>132</v>
      </c>
      <c r="K4139" s="1" t="s">
        <v>134</v>
      </c>
    </row>
    <row r="4140" spans="1:11" x14ac:dyDescent="0.25">
      <c r="A4140" s="1" t="s">
        <v>189</v>
      </c>
      <c r="B4140" s="1">
        <v>17182147.5</v>
      </c>
      <c r="C4140" s="1" t="s">
        <v>164</v>
      </c>
      <c r="D4140" s="1" t="s">
        <v>131</v>
      </c>
      <c r="E4140" s="1" t="s">
        <v>121</v>
      </c>
      <c r="F4140" s="1" t="s">
        <v>52</v>
      </c>
      <c r="G4140" s="1" t="s">
        <v>122</v>
      </c>
      <c r="H4140" s="1" t="s">
        <v>123</v>
      </c>
      <c r="I4140" s="1" t="s">
        <v>124</v>
      </c>
      <c r="J4140" s="1" t="s">
        <v>132</v>
      </c>
      <c r="K4140" s="1" t="s">
        <v>134</v>
      </c>
    </row>
    <row r="4141" spans="1:11" x14ac:dyDescent="0.25">
      <c r="A4141" s="1" t="s">
        <v>189</v>
      </c>
      <c r="B4141" s="1">
        <v>17280076.406199999</v>
      </c>
      <c r="C4141" s="1" t="s">
        <v>136</v>
      </c>
      <c r="D4141" s="1" t="s">
        <v>131</v>
      </c>
      <c r="E4141" s="1" t="s">
        <v>121</v>
      </c>
      <c r="F4141" s="1" t="s">
        <v>52</v>
      </c>
      <c r="G4141" s="1" t="s">
        <v>122</v>
      </c>
      <c r="H4141" s="1" t="s">
        <v>123</v>
      </c>
      <c r="I4141" s="1" t="s">
        <v>124</v>
      </c>
      <c r="J4141" s="1" t="s">
        <v>132</v>
      </c>
      <c r="K4141" s="1" t="s">
        <v>134</v>
      </c>
    </row>
    <row r="4142" spans="1:11" x14ac:dyDescent="0.25">
      <c r="A4142" s="1" t="s">
        <v>189</v>
      </c>
      <c r="B4142" s="1">
        <v>17280076.406199999</v>
      </c>
      <c r="C4142" s="1" t="s">
        <v>165</v>
      </c>
      <c r="D4142" s="1" t="s">
        <v>131</v>
      </c>
      <c r="E4142" s="1" t="s">
        <v>121</v>
      </c>
      <c r="F4142" s="1" t="s">
        <v>52</v>
      </c>
      <c r="G4142" s="1" t="s">
        <v>122</v>
      </c>
      <c r="H4142" s="1" t="s">
        <v>123</v>
      </c>
      <c r="I4142" s="1" t="s">
        <v>124</v>
      </c>
      <c r="J4142" s="1" t="s">
        <v>132</v>
      </c>
      <c r="K4142" s="1" t="s">
        <v>134</v>
      </c>
    </row>
    <row r="4143" spans="1:11" x14ac:dyDescent="0.25">
      <c r="A4143" s="1" t="s">
        <v>190</v>
      </c>
      <c r="B4143" s="1">
        <v>17380780.039999999</v>
      </c>
      <c r="C4143" s="1" t="s">
        <v>139</v>
      </c>
      <c r="D4143" s="1" t="s">
        <v>131</v>
      </c>
      <c r="E4143" s="1" t="s">
        <v>121</v>
      </c>
      <c r="F4143" s="1" t="s">
        <v>52</v>
      </c>
      <c r="G4143" s="1" t="s">
        <v>122</v>
      </c>
      <c r="H4143" s="1" t="s">
        <v>123</v>
      </c>
      <c r="I4143" s="1" t="s">
        <v>124</v>
      </c>
      <c r="J4143" s="1" t="s">
        <v>132</v>
      </c>
      <c r="K4143" s="1" t="s">
        <v>133</v>
      </c>
    </row>
    <row r="4144" spans="1:11" x14ac:dyDescent="0.25">
      <c r="A4144" s="1" t="s">
        <v>189</v>
      </c>
      <c r="B4144" s="1">
        <v>17451431.156199999</v>
      </c>
      <c r="C4144" s="1" t="s">
        <v>161</v>
      </c>
      <c r="D4144" s="1" t="s">
        <v>131</v>
      </c>
      <c r="E4144" s="1" t="s">
        <v>121</v>
      </c>
      <c r="F4144" s="1" t="s">
        <v>52</v>
      </c>
      <c r="G4144" s="1" t="s">
        <v>122</v>
      </c>
      <c r="H4144" s="1" t="s">
        <v>123</v>
      </c>
      <c r="I4144" s="1" t="s">
        <v>124</v>
      </c>
      <c r="J4144" s="1" t="s">
        <v>132</v>
      </c>
      <c r="K4144" s="1" t="s">
        <v>134</v>
      </c>
    </row>
    <row r="4145" spans="1:11" x14ac:dyDescent="0.25">
      <c r="A4145" s="1" t="s">
        <v>190</v>
      </c>
      <c r="B4145" s="1">
        <v>17451910.32</v>
      </c>
      <c r="C4145" s="1" t="s">
        <v>155</v>
      </c>
      <c r="D4145" s="1" t="s">
        <v>142</v>
      </c>
      <c r="E4145" s="1" t="s">
        <v>121</v>
      </c>
      <c r="F4145" s="1" t="s">
        <v>45</v>
      </c>
      <c r="G4145" s="1" t="s">
        <v>122</v>
      </c>
      <c r="H4145" s="1" t="s">
        <v>123</v>
      </c>
      <c r="I4145" s="1" t="s">
        <v>124</v>
      </c>
      <c r="J4145" s="1" t="s">
        <v>132</v>
      </c>
      <c r="K4145" s="1" t="s">
        <v>134</v>
      </c>
    </row>
    <row r="4146" spans="1:11" x14ac:dyDescent="0.25">
      <c r="A4146" s="1" t="s">
        <v>194</v>
      </c>
      <c r="B4146" s="1">
        <v>17487047</v>
      </c>
      <c r="C4146" s="1" t="s">
        <v>157</v>
      </c>
      <c r="D4146" s="1" t="s">
        <v>131</v>
      </c>
      <c r="E4146" s="1" t="s">
        <v>121</v>
      </c>
      <c r="F4146" s="1" t="s">
        <v>52</v>
      </c>
      <c r="G4146" s="1" t="s">
        <v>122</v>
      </c>
      <c r="H4146" s="1" t="s">
        <v>123</v>
      </c>
      <c r="I4146" s="1" t="s">
        <v>124</v>
      </c>
      <c r="J4146" s="1" t="s">
        <v>132</v>
      </c>
      <c r="K4146" s="1" t="s">
        <v>134</v>
      </c>
    </row>
    <row r="4147" spans="1:11" x14ac:dyDescent="0.25">
      <c r="A4147" s="1" t="s">
        <v>190</v>
      </c>
      <c r="B4147" s="1">
        <v>17501302.239999998</v>
      </c>
      <c r="C4147" s="1" t="s">
        <v>145</v>
      </c>
      <c r="D4147" s="1" t="s">
        <v>162</v>
      </c>
      <c r="E4147" s="1" t="s">
        <v>121</v>
      </c>
      <c r="F4147" s="1" t="s">
        <v>47</v>
      </c>
      <c r="G4147" s="1" t="s">
        <v>122</v>
      </c>
      <c r="H4147" s="1" t="s">
        <v>123</v>
      </c>
      <c r="I4147" s="1" t="s">
        <v>124</v>
      </c>
      <c r="J4147" s="1" t="s">
        <v>132</v>
      </c>
      <c r="K4147" s="1" t="s">
        <v>133</v>
      </c>
    </row>
    <row r="4148" spans="1:11" x14ac:dyDescent="0.25">
      <c r="A4148" s="1" t="s">
        <v>190</v>
      </c>
      <c r="B4148" s="1">
        <v>17740867.84</v>
      </c>
      <c r="C4148" s="1" t="s">
        <v>143</v>
      </c>
      <c r="D4148" s="1" t="s">
        <v>138</v>
      </c>
      <c r="E4148" s="1" t="s">
        <v>121</v>
      </c>
      <c r="F4148" s="1" t="s">
        <v>87</v>
      </c>
      <c r="G4148" s="1" t="s">
        <v>122</v>
      </c>
      <c r="H4148" s="1" t="s">
        <v>123</v>
      </c>
      <c r="I4148" s="1" t="s">
        <v>124</v>
      </c>
      <c r="J4148" s="1" t="s">
        <v>132</v>
      </c>
      <c r="K4148" s="1" t="s">
        <v>134</v>
      </c>
    </row>
    <row r="4149" spans="1:11" x14ac:dyDescent="0.25">
      <c r="A4149" s="1" t="s">
        <v>190</v>
      </c>
      <c r="B4149" s="1">
        <v>17760388</v>
      </c>
      <c r="C4149" s="1" t="s">
        <v>156</v>
      </c>
      <c r="D4149" s="1" t="s">
        <v>138</v>
      </c>
      <c r="E4149" s="1" t="s">
        <v>121</v>
      </c>
      <c r="F4149" s="1" t="s">
        <v>87</v>
      </c>
      <c r="G4149" s="1" t="s">
        <v>122</v>
      </c>
      <c r="H4149" s="1" t="s">
        <v>123</v>
      </c>
      <c r="I4149" s="1" t="s">
        <v>124</v>
      </c>
      <c r="J4149" s="1" t="s">
        <v>132</v>
      </c>
      <c r="K4149" s="1" t="s">
        <v>134</v>
      </c>
    </row>
    <row r="4150" spans="1:11" x14ac:dyDescent="0.25">
      <c r="A4150" s="1" t="s">
        <v>190</v>
      </c>
      <c r="B4150" s="1">
        <v>17760388</v>
      </c>
      <c r="C4150" s="1" t="s">
        <v>144</v>
      </c>
      <c r="D4150" s="1" t="s">
        <v>138</v>
      </c>
      <c r="E4150" s="1" t="s">
        <v>121</v>
      </c>
      <c r="F4150" s="1" t="s">
        <v>87</v>
      </c>
      <c r="G4150" s="1" t="s">
        <v>122</v>
      </c>
      <c r="H4150" s="1" t="s">
        <v>123</v>
      </c>
      <c r="I4150" s="1" t="s">
        <v>124</v>
      </c>
      <c r="J4150" s="1" t="s">
        <v>132</v>
      </c>
      <c r="K4150" s="1" t="s">
        <v>134</v>
      </c>
    </row>
    <row r="4151" spans="1:11" x14ac:dyDescent="0.25">
      <c r="A4151" s="1" t="s">
        <v>190</v>
      </c>
      <c r="B4151" s="1">
        <v>17760388</v>
      </c>
      <c r="C4151" s="1" t="s">
        <v>140</v>
      </c>
      <c r="D4151" s="1" t="s">
        <v>138</v>
      </c>
      <c r="E4151" s="1" t="s">
        <v>121</v>
      </c>
      <c r="F4151" s="1" t="s">
        <v>87</v>
      </c>
      <c r="G4151" s="1" t="s">
        <v>122</v>
      </c>
      <c r="H4151" s="1" t="s">
        <v>123</v>
      </c>
      <c r="I4151" s="1" t="s">
        <v>124</v>
      </c>
      <c r="J4151" s="1" t="s">
        <v>132</v>
      </c>
      <c r="K4151" s="1" t="s">
        <v>134</v>
      </c>
    </row>
    <row r="4152" spans="1:11" x14ac:dyDescent="0.25">
      <c r="A4152" s="1" t="s">
        <v>190</v>
      </c>
      <c r="B4152" s="1">
        <v>17772366.280000001</v>
      </c>
      <c r="C4152" s="1" t="s">
        <v>176</v>
      </c>
      <c r="D4152" s="1" t="s">
        <v>142</v>
      </c>
      <c r="E4152" s="1" t="s">
        <v>121</v>
      </c>
      <c r="F4152" s="1" t="s">
        <v>45</v>
      </c>
      <c r="G4152" s="1" t="s">
        <v>122</v>
      </c>
      <c r="H4152" s="1" t="s">
        <v>123</v>
      </c>
      <c r="I4152" s="1" t="s">
        <v>124</v>
      </c>
      <c r="J4152" s="1" t="s">
        <v>132</v>
      </c>
      <c r="K4152" s="1" t="s">
        <v>134</v>
      </c>
    </row>
    <row r="4153" spans="1:11" x14ac:dyDescent="0.25">
      <c r="A4153" s="1" t="s">
        <v>190</v>
      </c>
      <c r="B4153" s="1">
        <v>17799132.559999999</v>
      </c>
      <c r="C4153" s="1" t="s">
        <v>158</v>
      </c>
      <c r="D4153" s="1" t="s">
        <v>142</v>
      </c>
      <c r="E4153" s="1" t="s">
        <v>121</v>
      </c>
      <c r="F4153" s="1" t="s">
        <v>45</v>
      </c>
      <c r="G4153" s="1" t="s">
        <v>122</v>
      </c>
      <c r="H4153" s="1" t="s">
        <v>123</v>
      </c>
      <c r="I4153" s="1" t="s">
        <v>124</v>
      </c>
      <c r="J4153" s="1" t="s">
        <v>132</v>
      </c>
      <c r="K4153" s="1" t="s">
        <v>134</v>
      </c>
    </row>
    <row r="4154" spans="1:11" x14ac:dyDescent="0.25">
      <c r="A4154" s="1" t="s">
        <v>190</v>
      </c>
      <c r="B4154" s="1">
        <v>17799132.559999999</v>
      </c>
      <c r="C4154" s="1" t="s">
        <v>145</v>
      </c>
      <c r="D4154" s="1" t="s">
        <v>138</v>
      </c>
      <c r="E4154" s="1" t="s">
        <v>121</v>
      </c>
      <c r="F4154" s="1" t="s">
        <v>87</v>
      </c>
      <c r="G4154" s="1" t="s">
        <v>122</v>
      </c>
      <c r="H4154" s="1" t="s">
        <v>123</v>
      </c>
      <c r="I4154" s="1" t="s">
        <v>124</v>
      </c>
      <c r="J4154" s="1" t="s">
        <v>132</v>
      </c>
      <c r="K4154" s="1" t="s">
        <v>134</v>
      </c>
    </row>
    <row r="4155" spans="1:11" x14ac:dyDescent="0.25">
      <c r="A4155" s="1" t="s">
        <v>190</v>
      </c>
      <c r="B4155" s="1">
        <v>17799132.559999999</v>
      </c>
      <c r="C4155" s="1" t="s">
        <v>119</v>
      </c>
      <c r="D4155" s="1" t="s">
        <v>142</v>
      </c>
      <c r="E4155" s="1" t="s">
        <v>121</v>
      </c>
      <c r="F4155" s="1" t="s">
        <v>45</v>
      </c>
      <c r="G4155" s="1" t="s">
        <v>122</v>
      </c>
      <c r="H4155" s="1" t="s">
        <v>123</v>
      </c>
      <c r="I4155" s="1" t="s">
        <v>124</v>
      </c>
      <c r="J4155" s="1" t="s">
        <v>132</v>
      </c>
      <c r="K4155" s="1" t="s">
        <v>134</v>
      </c>
    </row>
    <row r="4156" spans="1:11" x14ac:dyDescent="0.25">
      <c r="A4156" s="1" t="s">
        <v>194</v>
      </c>
      <c r="B4156" s="1">
        <v>17895256.5</v>
      </c>
      <c r="C4156" s="1" t="s">
        <v>143</v>
      </c>
      <c r="D4156" s="1" t="s">
        <v>138</v>
      </c>
      <c r="E4156" s="1" t="s">
        <v>121</v>
      </c>
      <c r="F4156" s="1" t="s">
        <v>87</v>
      </c>
      <c r="G4156" s="1" t="s">
        <v>122</v>
      </c>
      <c r="H4156" s="1" t="s">
        <v>123</v>
      </c>
      <c r="I4156" s="1" t="s">
        <v>124</v>
      </c>
      <c r="J4156" s="1" t="s">
        <v>132</v>
      </c>
      <c r="K4156" s="1" t="s">
        <v>135</v>
      </c>
    </row>
    <row r="4157" spans="1:11" x14ac:dyDescent="0.25">
      <c r="A4157" s="1" t="s">
        <v>194</v>
      </c>
      <c r="B4157" s="1">
        <v>17914946.5</v>
      </c>
      <c r="C4157" s="1" t="s">
        <v>156</v>
      </c>
      <c r="D4157" s="1" t="s">
        <v>138</v>
      </c>
      <c r="E4157" s="1" t="s">
        <v>121</v>
      </c>
      <c r="F4157" s="1" t="s">
        <v>87</v>
      </c>
      <c r="G4157" s="1" t="s">
        <v>122</v>
      </c>
      <c r="H4157" s="1" t="s">
        <v>123</v>
      </c>
      <c r="I4157" s="1" t="s">
        <v>124</v>
      </c>
      <c r="J4157" s="1" t="s">
        <v>132</v>
      </c>
      <c r="K4157" s="1" t="s">
        <v>135</v>
      </c>
    </row>
    <row r="4158" spans="1:11" x14ac:dyDescent="0.25">
      <c r="A4158" s="1" t="s">
        <v>194</v>
      </c>
      <c r="B4158" s="1">
        <v>17914946.5</v>
      </c>
      <c r="C4158" s="1" t="s">
        <v>144</v>
      </c>
      <c r="D4158" s="1" t="s">
        <v>138</v>
      </c>
      <c r="E4158" s="1" t="s">
        <v>121</v>
      </c>
      <c r="F4158" s="1" t="s">
        <v>87</v>
      </c>
      <c r="G4158" s="1" t="s">
        <v>122</v>
      </c>
      <c r="H4158" s="1" t="s">
        <v>123</v>
      </c>
      <c r="I4158" s="1" t="s">
        <v>124</v>
      </c>
      <c r="J4158" s="1" t="s">
        <v>132</v>
      </c>
      <c r="K4158" s="1" t="s">
        <v>135</v>
      </c>
    </row>
    <row r="4159" spans="1:11" x14ac:dyDescent="0.25">
      <c r="A4159" s="1" t="s">
        <v>194</v>
      </c>
      <c r="B4159" s="1">
        <v>17914946.5</v>
      </c>
      <c r="C4159" s="1" t="s">
        <v>140</v>
      </c>
      <c r="D4159" s="1" t="s">
        <v>138</v>
      </c>
      <c r="E4159" s="1" t="s">
        <v>121</v>
      </c>
      <c r="F4159" s="1" t="s">
        <v>87</v>
      </c>
      <c r="G4159" s="1" t="s">
        <v>122</v>
      </c>
      <c r="H4159" s="1" t="s">
        <v>123</v>
      </c>
      <c r="I4159" s="1" t="s">
        <v>124</v>
      </c>
      <c r="J4159" s="1" t="s">
        <v>132</v>
      </c>
      <c r="K4159" s="1" t="s">
        <v>135</v>
      </c>
    </row>
    <row r="4160" spans="1:11" x14ac:dyDescent="0.25">
      <c r="A4160" s="1" t="s">
        <v>194</v>
      </c>
      <c r="B4160" s="1">
        <v>17946182</v>
      </c>
      <c r="C4160" s="1" t="s">
        <v>146</v>
      </c>
      <c r="D4160" s="1" t="s">
        <v>131</v>
      </c>
      <c r="E4160" s="1" t="s">
        <v>121</v>
      </c>
      <c r="F4160" s="1" t="s">
        <v>52</v>
      </c>
      <c r="G4160" s="1" t="s">
        <v>122</v>
      </c>
      <c r="H4160" s="1" t="s">
        <v>123</v>
      </c>
      <c r="I4160" s="1" t="s">
        <v>124</v>
      </c>
      <c r="J4160" s="1" t="s">
        <v>132</v>
      </c>
      <c r="K4160" s="1" t="s">
        <v>134</v>
      </c>
    </row>
    <row r="4161" spans="1:11" x14ac:dyDescent="0.25">
      <c r="A4161" s="1" t="s">
        <v>194</v>
      </c>
      <c r="B4161" s="1">
        <v>17951283.5</v>
      </c>
      <c r="C4161" s="1" t="s">
        <v>155</v>
      </c>
      <c r="D4161" s="1" t="s">
        <v>131</v>
      </c>
      <c r="E4161" s="1" t="s">
        <v>121</v>
      </c>
      <c r="F4161" s="1" t="s">
        <v>52</v>
      </c>
      <c r="G4161" s="1" t="s">
        <v>122</v>
      </c>
      <c r="H4161" s="1" t="s">
        <v>123</v>
      </c>
      <c r="I4161" s="1" t="s">
        <v>124</v>
      </c>
      <c r="J4161" s="1" t="s">
        <v>132</v>
      </c>
      <c r="K4161" s="1" t="s">
        <v>134</v>
      </c>
    </row>
    <row r="4162" spans="1:11" x14ac:dyDescent="0.25">
      <c r="A4162" s="1" t="s">
        <v>194</v>
      </c>
      <c r="B4162" s="1">
        <v>17953968.5</v>
      </c>
      <c r="C4162" s="1" t="s">
        <v>145</v>
      </c>
      <c r="D4162" s="1" t="s">
        <v>138</v>
      </c>
      <c r="E4162" s="1" t="s">
        <v>121</v>
      </c>
      <c r="F4162" s="1" t="s">
        <v>87</v>
      </c>
      <c r="G4162" s="1" t="s">
        <v>122</v>
      </c>
      <c r="H4162" s="1" t="s">
        <v>123</v>
      </c>
      <c r="I4162" s="1" t="s">
        <v>124</v>
      </c>
      <c r="J4162" s="1" t="s">
        <v>132</v>
      </c>
      <c r="K4162" s="1" t="s">
        <v>135</v>
      </c>
    </row>
    <row r="4163" spans="1:11" x14ac:dyDescent="0.25">
      <c r="A4163" s="1" t="s">
        <v>194</v>
      </c>
      <c r="B4163" s="1">
        <v>18145767</v>
      </c>
      <c r="C4163" s="1" t="s">
        <v>147</v>
      </c>
      <c r="D4163" s="1" t="s">
        <v>142</v>
      </c>
      <c r="E4163" s="1" t="s">
        <v>121</v>
      </c>
      <c r="F4163" s="1" t="s">
        <v>45</v>
      </c>
      <c r="G4163" s="1" t="s">
        <v>122</v>
      </c>
      <c r="H4163" s="1" t="s">
        <v>123</v>
      </c>
      <c r="I4163" s="1" t="s">
        <v>124</v>
      </c>
      <c r="J4163" s="1" t="s">
        <v>132</v>
      </c>
      <c r="K4163" s="1" t="s">
        <v>134</v>
      </c>
    </row>
    <row r="4164" spans="1:11" x14ac:dyDescent="0.25">
      <c r="A4164" s="1" t="s">
        <v>190</v>
      </c>
      <c r="B4164" s="1">
        <v>18215414.760000002</v>
      </c>
      <c r="C4164" s="1" t="s">
        <v>157</v>
      </c>
      <c r="D4164" s="1" t="s">
        <v>142</v>
      </c>
      <c r="E4164" s="1" t="s">
        <v>121</v>
      </c>
      <c r="F4164" s="1" t="s">
        <v>45</v>
      </c>
      <c r="G4164" s="1" t="s">
        <v>122</v>
      </c>
      <c r="H4164" s="1" t="s">
        <v>123</v>
      </c>
      <c r="I4164" s="1" t="s">
        <v>124</v>
      </c>
      <c r="J4164" s="1" t="s">
        <v>132</v>
      </c>
      <c r="K4164" s="1" t="s">
        <v>134</v>
      </c>
    </row>
    <row r="4165" spans="1:11" x14ac:dyDescent="0.25">
      <c r="A4165" s="1" t="s">
        <v>189</v>
      </c>
      <c r="B4165" s="1">
        <v>18427303.125</v>
      </c>
      <c r="C4165" s="1" t="s">
        <v>171</v>
      </c>
      <c r="D4165" s="1" t="s">
        <v>138</v>
      </c>
      <c r="E4165" s="1" t="s">
        <v>121</v>
      </c>
      <c r="F4165" s="1" t="s">
        <v>87</v>
      </c>
      <c r="G4165" s="1" t="s">
        <v>122</v>
      </c>
      <c r="H4165" s="1" t="s">
        <v>123</v>
      </c>
      <c r="I4165" s="1" t="s">
        <v>124</v>
      </c>
      <c r="J4165" s="1" t="s">
        <v>132</v>
      </c>
      <c r="K4165" s="1" t="s">
        <v>135</v>
      </c>
    </row>
    <row r="4166" spans="1:11" x14ac:dyDescent="0.25">
      <c r="A4166" s="1" t="s">
        <v>189</v>
      </c>
      <c r="B4166" s="1">
        <v>18427303.125</v>
      </c>
      <c r="C4166" s="1" t="s">
        <v>158</v>
      </c>
      <c r="D4166" s="1" t="s">
        <v>138</v>
      </c>
      <c r="E4166" s="1" t="s">
        <v>121</v>
      </c>
      <c r="F4166" s="1" t="s">
        <v>87</v>
      </c>
      <c r="G4166" s="1" t="s">
        <v>122</v>
      </c>
      <c r="H4166" s="1" t="s">
        <v>123</v>
      </c>
      <c r="I4166" s="1" t="s">
        <v>124</v>
      </c>
      <c r="J4166" s="1" t="s">
        <v>132</v>
      </c>
      <c r="K4166" s="1" t="s">
        <v>135</v>
      </c>
    </row>
    <row r="4167" spans="1:11" x14ac:dyDescent="0.25">
      <c r="A4167" s="1" t="s">
        <v>194</v>
      </c>
      <c r="B4167" s="1">
        <v>18440132.5</v>
      </c>
      <c r="C4167" s="1" t="s">
        <v>130</v>
      </c>
      <c r="D4167" s="1" t="s">
        <v>131</v>
      </c>
      <c r="E4167" s="1" t="s">
        <v>121</v>
      </c>
      <c r="F4167" s="1" t="s">
        <v>52</v>
      </c>
      <c r="G4167" s="1" t="s">
        <v>122</v>
      </c>
      <c r="H4167" s="1" t="s">
        <v>123</v>
      </c>
      <c r="I4167" s="1" t="s">
        <v>124</v>
      </c>
      <c r="J4167" s="1" t="s">
        <v>132</v>
      </c>
      <c r="K4167" s="1" t="s">
        <v>134</v>
      </c>
    </row>
    <row r="4168" spans="1:11" x14ac:dyDescent="0.25">
      <c r="A4168" s="1" t="s">
        <v>194</v>
      </c>
      <c r="B4168" s="1">
        <v>18451320</v>
      </c>
      <c r="C4168" s="1" t="s">
        <v>164</v>
      </c>
      <c r="D4168" s="1" t="s">
        <v>131</v>
      </c>
      <c r="E4168" s="1" t="s">
        <v>121</v>
      </c>
      <c r="F4168" s="1" t="s">
        <v>52</v>
      </c>
      <c r="G4168" s="1" t="s">
        <v>122</v>
      </c>
      <c r="H4168" s="1" t="s">
        <v>123</v>
      </c>
      <c r="I4168" s="1" t="s">
        <v>124</v>
      </c>
      <c r="J4168" s="1" t="s">
        <v>132</v>
      </c>
      <c r="K4168" s="1" t="s">
        <v>134</v>
      </c>
    </row>
    <row r="4169" spans="1:11" x14ac:dyDescent="0.25">
      <c r="A4169" s="1" t="s">
        <v>194</v>
      </c>
      <c r="B4169" s="1">
        <v>18556482.5</v>
      </c>
      <c r="C4169" s="1" t="s">
        <v>136</v>
      </c>
      <c r="D4169" s="1" t="s">
        <v>131</v>
      </c>
      <c r="E4169" s="1" t="s">
        <v>121</v>
      </c>
      <c r="F4169" s="1" t="s">
        <v>52</v>
      </c>
      <c r="G4169" s="1" t="s">
        <v>122</v>
      </c>
      <c r="H4169" s="1" t="s">
        <v>123</v>
      </c>
      <c r="I4169" s="1" t="s">
        <v>124</v>
      </c>
      <c r="J4169" s="1" t="s">
        <v>132</v>
      </c>
      <c r="K4169" s="1" t="s">
        <v>134</v>
      </c>
    </row>
    <row r="4170" spans="1:11" x14ac:dyDescent="0.25">
      <c r="A4170" s="1" t="s">
        <v>194</v>
      </c>
      <c r="B4170" s="1">
        <v>18556482.5</v>
      </c>
      <c r="C4170" s="1" t="s">
        <v>165</v>
      </c>
      <c r="D4170" s="1" t="s">
        <v>131</v>
      </c>
      <c r="E4170" s="1" t="s">
        <v>121</v>
      </c>
      <c r="F4170" s="1" t="s">
        <v>52</v>
      </c>
      <c r="G4170" s="1" t="s">
        <v>122</v>
      </c>
      <c r="H4170" s="1" t="s">
        <v>123</v>
      </c>
      <c r="I4170" s="1" t="s">
        <v>124</v>
      </c>
      <c r="J4170" s="1" t="s">
        <v>132</v>
      </c>
      <c r="K4170" s="1" t="s">
        <v>134</v>
      </c>
    </row>
    <row r="4171" spans="1:11" x14ac:dyDescent="0.25">
      <c r="A4171" s="1" t="s">
        <v>189</v>
      </c>
      <c r="B4171" s="1">
        <v>18606325.5</v>
      </c>
      <c r="C4171" s="1" t="s">
        <v>147</v>
      </c>
      <c r="D4171" s="1" t="s">
        <v>138</v>
      </c>
      <c r="E4171" s="1" t="s">
        <v>121</v>
      </c>
      <c r="F4171" s="1" t="s">
        <v>87</v>
      </c>
      <c r="G4171" s="1" t="s">
        <v>122</v>
      </c>
      <c r="H4171" s="1" t="s">
        <v>123</v>
      </c>
      <c r="I4171" s="1" t="s">
        <v>124</v>
      </c>
      <c r="J4171" s="1" t="s">
        <v>132</v>
      </c>
      <c r="K4171" s="1" t="s">
        <v>134</v>
      </c>
    </row>
    <row r="4172" spans="1:11" x14ac:dyDescent="0.25">
      <c r="A4172" s="1" t="s">
        <v>190</v>
      </c>
      <c r="B4172" s="1">
        <v>18731959.600000001</v>
      </c>
      <c r="C4172" s="1" t="s">
        <v>172</v>
      </c>
      <c r="D4172" s="1" t="s">
        <v>142</v>
      </c>
      <c r="E4172" s="1" t="s">
        <v>121</v>
      </c>
      <c r="F4172" s="1" t="s">
        <v>45</v>
      </c>
      <c r="G4172" s="1" t="s">
        <v>122</v>
      </c>
      <c r="H4172" s="1" t="s">
        <v>123</v>
      </c>
      <c r="I4172" s="1" t="s">
        <v>124</v>
      </c>
      <c r="J4172" s="1" t="s">
        <v>132</v>
      </c>
      <c r="K4172" s="1" t="s">
        <v>134</v>
      </c>
    </row>
    <row r="4173" spans="1:11" x14ac:dyDescent="0.25">
      <c r="A4173" s="1" t="s">
        <v>194</v>
      </c>
      <c r="B4173" s="1">
        <v>18740494.5</v>
      </c>
      <c r="C4173" s="1" t="s">
        <v>161</v>
      </c>
      <c r="D4173" s="1" t="s">
        <v>131</v>
      </c>
      <c r="E4173" s="1" t="s">
        <v>121</v>
      </c>
      <c r="F4173" s="1" t="s">
        <v>52</v>
      </c>
      <c r="G4173" s="1" t="s">
        <v>122</v>
      </c>
      <c r="H4173" s="1" t="s">
        <v>123</v>
      </c>
      <c r="I4173" s="1" t="s">
        <v>124</v>
      </c>
      <c r="J4173" s="1" t="s">
        <v>132</v>
      </c>
      <c r="K4173" s="1" t="s">
        <v>134</v>
      </c>
    </row>
    <row r="4174" spans="1:11" x14ac:dyDescent="0.25">
      <c r="A4174" s="1" t="s">
        <v>190</v>
      </c>
      <c r="B4174" s="1">
        <v>18848489.039999999</v>
      </c>
      <c r="C4174" s="1" t="s">
        <v>169</v>
      </c>
      <c r="D4174" s="1" t="s">
        <v>142</v>
      </c>
      <c r="E4174" s="1" t="s">
        <v>121</v>
      </c>
      <c r="F4174" s="1" t="s">
        <v>45</v>
      </c>
      <c r="G4174" s="1" t="s">
        <v>122</v>
      </c>
      <c r="H4174" s="1" t="s">
        <v>123</v>
      </c>
      <c r="I4174" s="1" t="s">
        <v>124</v>
      </c>
      <c r="J4174" s="1" t="s">
        <v>132</v>
      </c>
      <c r="K4174" s="1" t="s">
        <v>134</v>
      </c>
    </row>
    <row r="4175" spans="1:11" x14ac:dyDescent="0.25">
      <c r="A4175" s="1" t="s">
        <v>189</v>
      </c>
      <c r="B4175" s="1">
        <v>18851356.125</v>
      </c>
      <c r="C4175" s="1" t="s">
        <v>157</v>
      </c>
      <c r="D4175" s="1" t="s">
        <v>138</v>
      </c>
      <c r="E4175" s="1" t="s">
        <v>121</v>
      </c>
      <c r="F4175" s="1" t="s">
        <v>87</v>
      </c>
      <c r="G4175" s="1" t="s">
        <v>122</v>
      </c>
      <c r="H4175" s="1" t="s">
        <v>123</v>
      </c>
      <c r="I4175" s="1" t="s">
        <v>124</v>
      </c>
      <c r="J4175" s="1" t="s">
        <v>132</v>
      </c>
      <c r="K4175" s="1" t="s">
        <v>135</v>
      </c>
    </row>
    <row r="4176" spans="1:11" x14ac:dyDescent="0.25">
      <c r="A4176" s="1" t="s">
        <v>190</v>
      </c>
      <c r="B4176" s="1">
        <v>18926273.920000002</v>
      </c>
      <c r="C4176" s="1" t="s">
        <v>154</v>
      </c>
      <c r="D4176" s="1" t="s">
        <v>142</v>
      </c>
      <c r="E4176" s="1" t="s">
        <v>121</v>
      </c>
      <c r="F4176" s="1" t="s">
        <v>45</v>
      </c>
      <c r="G4176" s="1" t="s">
        <v>122</v>
      </c>
      <c r="H4176" s="1" t="s">
        <v>123</v>
      </c>
      <c r="I4176" s="1" t="s">
        <v>124</v>
      </c>
      <c r="J4176" s="1" t="s">
        <v>132</v>
      </c>
      <c r="K4176" s="1" t="s">
        <v>134</v>
      </c>
    </row>
    <row r="4177" spans="1:11" x14ac:dyDescent="0.25">
      <c r="A4177" s="1" t="s">
        <v>190</v>
      </c>
      <c r="B4177" s="1">
        <v>19343147.640000001</v>
      </c>
      <c r="C4177" s="1" t="s">
        <v>165</v>
      </c>
      <c r="D4177" s="1" t="s">
        <v>142</v>
      </c>
      <c r="E4177" s="1" t="s">
        <v>121</v>
      </c>
      <c r="F4177" s="1" t="s">
        <v>45</v>
      </c>
      <c r="G4177" s="1" t="s">
        <v>122</v>
      </c>
      <c r="H4177" s="1" t="s">
        <v>123</v>
      </c>
      <c r="I4177" s="1" t="s">
        <v>124</v>
      </c>
      <c r="J4177" s="1" t="s">
        <v>132</v>
      </c>
      <c r="K4177" s="1" t="s">
        <v>134</v>
      </c>
    </row>
    <row r="4178" spans="1:11" x14ac:dyDescent="0.25">
      <c r="A4178" s="1" t="s">
        <v>190</v>
      </c>
      <c r="B4178" s="1">
        <v>19353647.120000001</v>
      </c>
      <c r="C4178" s="1" t="s">
        <v>180</v>
      </c>
      <c r="D4178" s="1" t="s">
        <v>142</v>
      </c>
      <c r="E4178" s="1" t="s">
        <v>121</v>
      </c>
      <c r="F4178" s="1" t="s">
        <v>45</v>
      </c>
      <c r="G4178" s="1" t="s">
        <v>122</v>
      </c>
      <c r="H4178" s="1" t="s">
        <v>123</v>
      </c>
      <c r="I4178" s="1" t="s">
        <v>124</v>
      </c>
      <c r="J4178" s="1" t="s">
        <v>132</v>
      </c>
      <c r="K4178" s="1" t="s">
        <v>134</v>
      </c>
    </row>
    <row r="4179" spans="1:11" x14ac:dyDescent="0.25">
      <c r="A4179" s="1" t="s">
        <v>190</v>
      </c>
      <c r="B4179" s="1">
        <v>19353647.120000001</v>
      </c>
      <c r="C4179" s="1" t="s">
        <v>136</v>
      </c>
      <c r="D4179" s="1" t="s">
        <v>142</v>
      </c>
      <c r="E4179" s="1" t="s">
        <v>121</v>
      </c>
      <c r="F4179" s="1" t="s">
        <v>45</v>
      </c>
      <c r="G4179" s="1" t="s">
        <v>122</v>
      </c>
      <c r="H4179" s="1" t="s">
        <v>123</v>
      </c>
      <c r="I4179" s="1" t="s">
        <v>124</v>
      </c>
      <c r="J4179" s="1" t="s">
        <v>132</v>
      </c>
      <c r="K4179" s="1" t="s">
        <v>134</v>
      </c>
    </row>
    <row r="4180" spans="1:11" x14ac:dyDescent="0.25">
      <c r="A4180" s="1" t="s">
        <v>189</v>
      </c>
      <c r="B4180" s="1">
        <v>19394924.0625</v>
      </c>
      <c r="C4180" s="1" t="s">
        <v>146</v>
      </c>
      <c r="D4180" s="1" t="s">
        <v>138</v>
      </c>
      <c r="E4180" s="1" t="s">
        <v>121</v>
      </c>
      <c r="F4180" s="1" t="s">
        <v>87</v>
      </c>
      <c r="G4180" s="1" t="s">
        <v>122</v>
      </c>
      <c r="H4180" s="1" t="s">
        <v>123</v>
      </c>
      <c r="I4180" s="1" t="s">
        <v>124</v>
      </c>
      <c r="J4180" s="1" t="s">
        <v>132</v>
      </c>
      <c r="K4180" s="1" t="s">
        <v>135</v>
      </c>
    </row>
    <row r="4181" spans="1:11" x14ac:dyDescent="0.25">
      <c r="A4181" s="1" t="s">
        <v>190</v>
      </c>
      <c r="B4181" s="1">
        <v>19504188.960000001</v>
      </c>
      <c r="C4181" s="1" t="s">
        <v>153</v>
      </c>
      <c r="D4181" s="1" t="s">
        <v>142</v>
      </c>
      <c r="E4181" s="1" t="s">
        <v>121</v>
      </c>
      <c r="F4181" s="1" t="s">
        <v>45</v>
      </c>
      <c r="G4181" s="1" t="s">
        <v>122</v>
      </c>
      <c r="H4181" s="1" t="s">
        <v>123</v>
      </c>
      <c r="I4181" s="1" t="s">
        <v>124</v>
      </c>
      <c r="J4181" s="1" t="s">
        <v>132</v>
      </c>
      <c r="K4181" s="1" t="s">
        <v>134</v>
      </c>
    </row>
    <row r="4182" spans="1:11" x14ac:dyDescent="0.25">
      <c r="A4182" s="1" t="s">
        <v>190</v>
      </c>
      <c r="B4182" s="1">
        <v>19617760.800000001</v>
      </c>
      <c r="C4182" s="1" t="s">
        <v>171</v>
      </c>
      <c r="D4182" s="1" t="s">
        <v>138</v>
      </c>
      <c r="E4182" s="1" t="s">
        <v>121</v>
      </c>
      <c r="F4182" s="1" t="s">
        <v>87</v>
      </c>
      <c r="G4182" s="1" t="s">
        <v>122</v>
      </c>
      <c r="H4182" s="1" t="s">
        <v>123</v>
      </c>
      <c r="I4182" s="1" t="s">
        <v>124</v>
      </c>
      <c r="J4182" s="1" t="s">
        <v>132</v>
      </c>
      <c r="K4182" s="1" t="s">
        <v>134</v>
      </c>
    </row>
    <row r="4183" spans="1:11" x14ac:dyDescent="0.25">
      <c r="A4183" s="1" t="s">
        <v>190</v>
      </c>
      <c r="B4183" s="1">
        <v>19617760.800000001</v>
      </c>
      <c r="C4183" s="1" t="s">
        <v>158</v>
      </c>
      <c r="D4183" s="1" t="s">
        <v>138</v>
      </c>
      <c r="E4183" s="1" t="s">
        <v>121</v>
      </c>
      <c r="F4183" s="1" t="s">
        <v>87</v>
      </c>
      <c r="G4183" s="1" t="s">
        <v>122</v>
      </c>
      <c r="H4183" s="1" t="s">
        <v>123</v>
      </c>
      <c r="I4183" s="1" t="s">
        <v>124</v>
      </c>
      <c r="J4183" s="1" t="s">
        <v>132</v>
      </c>
      <c r="K4183" s="1" t="s">
        <v>134</v>
      </c>
    </row>
    <row r="4184" spans="1:11" x14ac:dyDescent="0.25">
      <c r="A4184" s="1" t="s">
        <v>194</v>
      </c>
      <c r="B4184" s="1">
        <v>19788450</v>
      </c>
      <c r="C4184" s="1" t="s">
        <v>171</v>
      </c>
      <c r="D4184" s="1" t="s">
        <v>138</v>
      </c>
      <c r="E4184" s="1" t="s">
        <v>121</v>
      </c>
      <c r="F4184" s="1" t="s">
        <v>87</v>
      </c>
      <c r="G4184" s="1" t="s">
        <v>122</v>
      </c>
      <c r="H4184" s="1" t="s">
        <v>123</v>
      </c>
      <c r="I4184" s="1" t="s">
        <v>124</v>
      </c>
      <c r="J4184" s="1" t="s">
        <v>132</v>
      </c>
      <c r="K4184" s="1" t="s">
        <v>135</v>
      </c>
    </row>
    <row r="4185" spans="1:11" x14ac:dyDescent="0.25">
      <c r="A4185" s="1" t="s">
        <v>194</v>
      </c>
      <c r="B4185" s="1">
        <v>19788450</v>
      </c>
      <c r="C4185" s="1" t="s">
        <v>158</v>
      </c>
      <c r="D4185" s="1" t="s">
        <v>138</v>
      </c>
      <c r="E4185" s="1" t="s">
        <v>121</v>
      </c>
      <c r="F4185" s="1" t="s">
        <v>87</v>
      </c>
      <c r="G4185" s="1" t="s">
        <v>122</v>
      </c>
      <c r="H4185" s="1" t="s">
        <v>123</v>
      </c>
      <c r="I4185" s="1" t="s">
        <v>124</v>
      </c>
      <c r="J4185" s="1" t="s">
        <v>132</v>
      </c>
      <c r="K4185" s="1" t="s">
        <v>135</v>
      </c>
    </row>
    <row r="4186" spans="1:11" x14ac:dyDescent="0.25">
      <c r="A4186" s="1" t="s">
        <v>189</v>
      </c>
      <c r="B4186" s="1">
        <v>19862065.781199999</v>
      </c>
      <c r="C4186" s="1" t="s">
        <v>155</v>
      </c>
      <c r="D4186" s="1" t="s">
        <v>138</v>
      </c>
      <c r="E4186" s="1" t="s">
        <v>121</v>
      </c>
      <c r="F4186" s="1" t="s">
        <v>87</v>
      </c>
      <c r="G4186" s="1" t="s">
        <v>122</v>
      </c>
      <c r="H4186" s="1" t="s">
        <v>123</v>
      </c>
      <c r="I4186" s="1" t="s">
        <v>124</v>
      </c>
      <c r="J4186" s="1" t="s">
        <v>132</v>
      </c>
      <c r="K4186" s="1" t="s">
        <v>135</v>
      </c>
    </row>
    <row r="4187" spans="1:11" x14ac:dyDescent="0.25">
      <c r="A4187" s="1" t="s">
        <v>189</v>
      </c>
      <c r="B4187" s="1">
        <v>19862065.781199999</v>
      </c>
      <c r="C4187" s="1" t="s">
        <v>164</v>
      </c>
      <c r="D4187" s="1" t="s">
        <v>138</v>
      </c>
      <c r="E4187" s="1" t="s">
        <v>121</v>
      </c>
      <c r="F4187" s="1" t="s">
        <v>87</v>
      </c>
      <c r="G4187" s="1" t="s">
        <v>122</v>
      </c>
      <c r="H4187" s="1" t="s">
        <v>123</v>
      </c>
      <c r="I4187" s="1" t="s">
        <v>124</v>
      </c>
      <c r="J4187" s="1" t="s">
        <v>132</v>
      </c>
      <c r="K4187" s="1" t="s">
        <v>135</v>
      </c>
    </row>
    <row r="4188" spans="1:11" x14ac:dyDescent="0.25">
      <c r="A4188" s="1" t="s">
        <v>189</v>
      </c>
      <c r="B4188" s="1">
        <v>19862065.781199999</v>
      </c>
      <c r="C4188" s="1" t="s">
        <v>130</v>
      </c>
      <c r="D4188" s="1" t="s">
        <v>138</v>
      </c>
      <c r="E4188" s="1" t="s">
        <v>121</v>
      </c>
      <c r="F4188" s="1" t="s">
        <v>87</v>
      </c>
      <c r="G4188" s="1" t="s">
        <v>122</v>
      </c>
      <c r="H4188" s="1" t="s">
        <v>123</v>
      </c>
      <c r="I4188" s="1" t="s">
        <v>124</v>
      </c>
      <c r="J4188" s="1" t="s">
        <v>132</v>
      </c>
      <c r="K4188" s="1" t="s">
        <v>135</v>
      </c>
    </row>
    <row r="4189" spans="1:11" x14ac:dyDescent="0.25">
      <c r="A4189" s="1" t="s">
        <v>194</v>
      </c>
      <c r="B4189" s="1">
        <v>19980696</v>
      </c>
      <c r="C4189" s="1" t="s">
        <v>147</v>
      </c>
      <c r="D4189" s="1" t="s">
        <v>138</v>
      </c>
      <c r="E4189" s="1" t="s">
        <v>121</v>
      </c>
      <c r="F4189" s="1" t="s">
        <v>87</v>
      </c>
      <c r="G4189" s="1" t="s">
        <v>122</v>
      </c>
      <c r="H4189" s="1" t="s">
        <v>123</v>
      </c>
      <c r="I4189" s="1" t="s">
        <v>124</v>
      </c>
      <c r="J4189" s="1" t="s">
        <v>132</v>
      </c>
      <c r="K4189" s="1" t="s">
        <v>134</v>
      </c>
    </row>
    <row r="4190" spans="1:11" x14ac:dyDescent="0.25">
      <c r="A4190" s="1" t="s">
        <v>189</v>
      </c>
      <c r="B4190" s="1">
        <v>20004416.906199999</v>
      </c>
      <c r="C4190" s="1" t="s">
        <v>136</v>
      </c>
      <c r="D4190" s="1" t="s">
        <v>138</v>
      </c>
      <c r="E4190" s="1" t="s">
        <v>121</v>
      </c>
      <c r="F4190" s="1" t="s">
        <v>87</v>
      </c>
      <c r="G4190" s="1" t="s">
        <v>122</v>
      </c>
      <c r="H4190" s="1" t="s">
        <v>123</v>
      </c>
      <c r="I4190" s="1" t="s">
        <v>124</v>
      </c>
      <c r="J4190" s="1" t="s">
        <v>132</v>
      </c>
      <c r="K4190" s="1" t="s">
        <v>135</v>
      </c>
    </row>
    <row r="4191" spans="1:11" x14ac:dyDescent="0.25">
      <c r="A4191" s="1" t="s">
        <v>189</v>
      </c>
      <c r="B4191" s="1">
        <v>20004416.906199999</v>
      </c>
      <c r="C4191" s="1" t="s">
        <v>165</v>
      </c>
      <c r="D4191" s="1" t="s">
        <v>138</v>
      </c>
      <c r="E4191" s="1" t="s">
        <v>121</v>
      </c>
      <c r="F4191" s="1" t="s">
        <v>87</v>
      </c>
      <c r="G4191" s="1" t="s">
        <v>122</v>
      </c>
      <c r="H4191" s="1" t="s">
        <v>123</v>
      </c>
      <c r="I4191" s="1" t="s">
        <v>124</v>
      </c>
      <c r="J4191" s="1" t="s">
        <v>132</v>
      </c>
      <c r="K4191" s="1" t="s">
        <v>135</v>
      </c>
    </row>
    <row r="4192" spans="1:11" x14ac:dyDescent="0.25">
      <c r="A4192" s="1" t="s">
        <v>190</v>
      </c>
      <c r="B4192" s="1">
        <v>20069238.440000001</v>
      </c>
      <c r="C4192" s="1" t="s">
        <v>157</v>
      </c>
      <c r="D4192" s="1" t="s">
        <v>138</v>
      </c>
      <c r="E4192" s="1" t="s">
        <v>121</v>
      </c>
      <c r="F4192" s="1" t="s">
        <v>87</v>
      </c>
      <c r="G4192" s="1" t="s">
        <v>122</v>
      </c>
      <c r="H4192" s="1" t="s">
        <v>123</v>
      </c>
      <c r="I4192" s="1" t="s">
        <v>124</v>
      </c>
      <c r="J4192" s="1" t="s">
        <v>132</v>
      </c>
      <c r="K4192" s="1" t="s">
        <v>134</v>
      </c>
    </row>
    <row r="4193" spans="1:11" x14ac:dyDescent="0.25">
      <c r="A4193" s="1" t="s">
        <v>190</v>
      </c>
      <c r="B4193" s="1">
        <v>20162107.079999998</v>
      </c>
      <c r="C4193" s="1" t="s">
        <v>177</v>
      </c>
      <c r="D4193" s="1" t="s">
        <v>142</v>
      </c>
      <c r="E4193" s="1" t="s">
        <v>121</v>
      </c>
      <c r="F4193" s="1" t="s">
        <v>45</v>
      </c>
      <c r="G4193" s="1" t="s">
        <v>122</v>
      </c>
      <c r="H4193" s="1" t="s">
        <v>123</v>
      </c>
      <c r="I4193" s="1" t="s">
        <v>124</v>
      </c>
      <c r="J4193" s="1" t="s">
        <v>132</v>
      </c>
      <c r="K4193" s="1" t="s">
        <v>134</v>
      </c>
    </row>
    <row r="4194" spans="1:11" x14ac:dyDescent="0.25">
      <c r="A4194" s="1" t="s">
        <v>189</v>
      </c>
      <c r="B4194" s="1">
        <v>20203358.4375</v>
      </c>
      <c r="C4194" s="1" t="s">
        <v>161</v>
      </c>
      <c r="D4194" s="1" t="s">
        <v>138</v>
      </c>
      <c r="E4194" s="1" t="s">
        <v>121</v>
      </c>
      <c r="F4194" s="1" t="s">
        <v>87</v>
      </c>
      <c r="G4194" s="1" t="s">
        <v>122</v>
      </c>
      <c r="H4194" s="1" t="s">
        <v>123</v>
      </c>
      <c r="I4194" s="1" t="s">
        <v>124</v>
      </c>
      <c r="J4194" s="1" t="s">
        <v>132</v>
      </c>
      <c r="K4194" s="1" t="s">
        <v>135</v>
      </c>
    </row>
    <row r="4195" spans="1:11" x14ac:dyDescent="0.25">
      <c r="A4195" s="1" t="s">
        <v>194</v>
      </c>
      <c r="B4195" s="1">
        <v>20243826</v>
      </c>
      <c r="C4195" s="1" t="s">
        <v>157</v>
      </c>
      <c r="D4195" s="1" t="s">
        <v>138</v>
      </c>
      <c r="E4195" s="1" t="s">
        <v>121</v>
      </c>
      <c r="F4195" s="1" t="s">
        <v>87</v>
      </c>
      <c r="G4195" s="1" t="s">
        <v>122</v>
      </c>
      <c r="H4195" s="1" t="s">
        <v>123</v>
      </c>
      <c r="I4195" s="1" t="s">
        <v>124</v>
      </c>
      <c r="J4195" s="1" t="s">
        <v>132</v>
      </c>
      <c r="K4195" s="1" t="s">
        <v>135</v>
      </c>
    </row>
    <row r="4196" spans="1:11" x14ac:dyDescent="0.25">
      <c r="A4196" s="1" t="s">
        <v>190</v>
      </c>
      <c r="B4196" s="1">
        <v>20305846.440000001</v>
      </c>
      <c r="C4196" s="1" t="s">
        <v>146</v>
      </c>
      <c r="D4196" s="1" t="s">
        <v>162</v>
      </c>
      <c r="E4196" s="1" t="s">
        <v>121</v>
      </c>
      <c r="F4196" s="1" t="s">
        <v>47</v>
      </c>
      <c r="G4196" s="1" t="s">
        <v>122</v>
      </c>
      <c r="H4196" s="1" t="s">
        <v>123</v>
      </c>
      <c r="I4196" s="1" t="s">
        <v>124</v>
      </c>
      <c r="J4196" s="1" t="s">
        <v>132</v>
      </c>
      <c r="K4196" s="1" t="s">
        <v>133</v>
      </c>
    </row>
    <row r="4197" spans="1:11" x14ac:dyDescent="0.25">
      <c r="A4197" s="1" t="s">
        <v>189</v>
      </c>
      <c r="B4197" s="1">
        <v>20592073.6875</v>
      </c>
      <c r="C4197" s="1" t="s">
        <v>139</v>
      </c>
      <c r="D4197" s="1" t="s">
        <v>131</v>
      </c>
      <c r="E4197" s="1" t="s">
        <v>121</v>
      </c>
      <c r="F4197" s="1" t="s">
        <v>52</v>
      </c>
      <c r="G4197" s="1" t="s">
        <v>122</v>
      </c>
      <c r="H4197" s="1" t="s">
        <v>123</v>
      </c>
      <c r="I4197" s="1" t="s">
        <v>124</v>
      </c>
      <c r="J4197" s="1" t="s">
        <v>132</v>
      </c>
      <c r="K4197" s="1" t="s">
        <v>134</v>
      </c>
    </row>
    <row r="4198" spans="1:11" x14ac:dyDescent="0.25">
      <c r="A4198" s="1" t="s">
        <v>190</v>
      </c>
      <c r="B4198" s="1">
        <v>20608556.800000001</v>
      </c>
      <c r="C4198" s="1" t="s">
        <v>155</v>
      </c>
      <c r="D4198" s="1" t="s">
        <v>138</v>
      </c>
      <c r="E4198" s="1" t="s">
        <v>121</v>
      </c>
      <c r="F4198" s="1" t="s">
        <v>87</v>
      </c>
      <c r="G4198" s="1" t="s">
        <v>122</v>
      </c>
      <c r="H4198" s="1" t="s">
        <v>123</v>
      </c>
      <c r="I4198" s="1" t="s">
        <v>124</v>
      </c>
      <c r="J4198" s="1" t="s">
        <v>132</v>
      </c>
      <c r="K4198" s="1" t="s">
        <v>134</v>
      </c>
    </row>
    <row r="4199" spans="1:11" x14ac:dyDescent="0.25">
      <c r="A4199" s="1" t="s">
        <v>190</v>
      </c>
      <c r="B4199" s="1">
        <v>20647892.879999999</v>
      </c>
      <c r="C4199" s="1" t="s">
        <v>146</v>
      </c>
      <c r="D4199" s="1" t="s">
        <v>138</v>
      </c>
      <c r="E4199" s="1" t="s">
        <v>121</v>
      </c>
      <c r="F4199" s="1" t="s">
        <v>87</v>
      </c>
      <c r="G4199" s="1" t="s">
        <v>122</v>
      </c>
      <c r="H4199" s="1" t="s">
        <v>123</v>
      </c>
      <c r="I4199" s="1" t="s">
        <v>124</v>
      </c>
      <c r="J4199" s="1" t="s">
        <v>132</v>
      </c>
      <c r="K4199" s="1" t="s">
        <v>134</v>
      </c>
    </row>
    <row r="4200" spans="1:11" x14ac:dyDescent="0.25">
      <c r="A4200" s="1" t="s">
        <v>194</v>
      </c>
      <c r="B4200" s="1">
        <v>20827545</v>
      </c>
      <c r="C4200" s="1" t="s">
        <v>146</v>
      </c>
      <c r="D4200" s="1" t="s">
        <v>138</v>
      </c>
      <c r="E4200" s="1" t="s">
        <v>121</v>
      </c>
      <c r="F4200" s="1" t="s">
        <v>87</v>
      </c>
      <c r="G4200" s="1" t="s">
        <v>122</v>
      </c>
      <c r="H4200" s="1" t="s">
        <v>123</v>
      </c>
      <c r="I4200" s="1" t="s">
        <v>124</v>
      </c>
      <c r="J4200" s="1" t="s">
        <v>132</v>
      </c>
      <c r="K4200" s="1" t="s">
        <v>135</v>
      </c>
    </row>
    <row r="4201" spans="1:11" x14ac:dyDescent="0.25">
      <c r="A4201" s="1" t="s">
        <v>189</v>
      </c>
      <c r="B4201" s="1">
        <v>20829520.031199999</v>
      </c>
      <c r="C4201" s="1" t="s">
        <v>173</v>
      </c>
      <c r="D4201" s="1" t="s">
        <v>138</v>
      </c>
      <c r="E4201" s="1" t="s">
        <v>121</v>
      </c>
      <c r="F4201" s="1" t="s">
        <v>87</v>
      </c>
      <c r="G4201" s="1" t="s">
        <v>122</v>
      </c>
      <c r="H4201" s="1" t="s">
        <v>123</v>
      </c>
      <c r="I4201" s="1" t="s">
        <v>124</v>
      </c>
      <c r="J4201" s="1" t="s">
        <v>132</v>
      </c>
      <c r="K4201" s="1" t="s">
        <v>135</v>
      </c>
    </row>
    <row r="4202" spans="1:11" x14ac:dyDescent="0.25">
      <c r="A4202" s="1" t="s">
        <v>190</v>
      </c>
      <c r="B4202" s="1">
        <v>20954152.359999999</v>
      </c>
      <c r="C4202" s="1" t="s">
        <v>168</v>
      </c>
      <c r="D4202" s="1" t="s">
        <v>142</v>
      </c>
      <c r="E4202" s="1" t="s">
        <v>121</v>
      </c>
      <c r="F4202" s="1" t="s">
        <v>45</v>
      </c>
      <c r="G4202" s="1" t="s">
        <v>122</v>
      </c>
      <c r="H4202" s="1" t="s">
        <v>123</v>
      </c>
      <c r="I4202" s="1" t="s">
        <v>124</v>
      </c>
      <c r="J4202" s="1" t="s">
        <v>132</v>
      </c>
      <c r="K4202" s="1" t="s">
        <v>134</v>
      </c>
    </row>
    <row r="4203" spans="1:11" x14ac:dyDescent="0.25">
      <c r="A4203" s="1" t="s">
        <v>190</v>
      </c>
      <c r="B4203" s="1">
        <v>20960659.079999998</v>
      </c>
      <c r="C4203" s="1" t="s">
        <v>130</v>
      </c>
      <c r="D4203" s="1" t="s">
        <v>162</v>
      </c>
      <c r="E4203" s="1" t="s">
        <v>121</v>
      </c>
      <c r="F4203" s="1" t="s">
        <v>47</v>
      </c>
      <c r="G4203" s="1" t="s">
        <v>122</v>
      </c>
      <c r="H4203" s="1" t="s">
        <v>123</v>
      </c>
      <c r="I4203" s="1" t="s">
        <v>124</v>
      </c>
      <c r="J4203" s="1" t="s">
        <v>132</v>
      </c>
      <c r="K4203" s="1" t="s">
        <v>133</v>
      </c>
    </row>
    <row r="4204" spans="1:11" x14ac:dyDescent="0.25">
      <c r="A4204" s="1" t="s">
        <v>190</v>
      </c>
      <c r="B4204" s="1">
        <v>20960659.079999998</v>
      </c>
      <c r="C4204" s="1" t="s">
        <v>155</v>
      </c>
      <c r="D4204" s="1" t="s">
        <v>162</v>
      </c>
      <c r="E4204" s="1" t="s">
        <v>121</v>
      </c>
      <c r="F4204" s="1" t="s">
        <v>47</v>
      </c>
      <c r="G4204" s="1" t="s">
        <v>122</v>
      </c>
      <c r="H4204" s="1" t="s">
        <v>123</v>
      </c>
      <c r="I4204" s="1" t="s">
        <v>124</v>
      </c>
      <c r="J4204" s="1" t="s">
        <v>132</v>
      </c>
      <c r="K4204" s="1" t="s">
        <v>133</v>
      </c>
    </row>
    <row r="4205" spans="1:11" x14ac:dyDescent="0.25">
      <c r="A4205" s="1" t="s">
        <v>190</v>
      </c>
      <c r="B4205" s="1">
        <v>21017001.359999999</v>
      </c>
      <c r="C4205" s="1" t="s">
        <v>165</v>
      </c>
      <c r="D4205" s="1" t="s">
        <v>162</v>
      </c>
      <c r="E4205" s="1" t="s">
        <v>121</v>
      </c>
      <c r="F4205" s="1" t="s">
        <v>47</v>
      </c>
      <c r="G4205" s="1" t="s">
        <v>122</v>
      </c>
      <c r="H4205" s="1" t="s">
        <v>123</v>
      </c>
      <c r="I4205" s="1" t="s">
        <v>124</v>
      </c>
      <c r="J4205" s="1" t="s">
        <v>132</v>
      </c>
      <c r="K4205" s="1" t="s">
        <v>133</v>
      </c>
    </row>
    <row r="4206" spans="1:11" x14ac:dyDescent="0.25">
      <c r="A4206" s="1" t="s">
        <v>190</v>
      </c>
      <c r="B4206" s="1">
        <v>21141368.440000001</v>
      </c>
      <c r="C4206" s="1" t="s">
        <v>128</v>
      </c>
      <c r="D4206" s="1" t="s">
        <v>142</v>
      </c>
      <c r="E4206" s="1" t="s">
        <v>121</v>
      </c>
      <c r="F4206" s="1" t="s">
        <v>45</v>
      </c>
      <c r="G4206" s="1" t="s">
        <v>122</v>
      </c>
      <c r="H4206" s="1" t="s">
        <v>123</v>
      </c>
      <c r="I4206" s="1" t="s">
        <v>124</v>
      </c>
      <c r="J4206" s="1" t="s">
        <v>132</v>
      </c>
      <c r="K4206" s="1" t="s">
        <v>134</v>
      </c>
    </row>
    <row r="4207" spans="1:11" x14ac:dyDescent="0.25">
      <c r="A4207" s="1" t="s">
        <v>190</v>
      </c>
      <c r="B4207" s="1">
        <v>21145213.32</v>
      </c>
      <c r="C4207" s="1" t="s">
        <v>164</v>
      </c>
      <c r="D4207" s="1" t="s">
        <v>138</v>
      </c>
      <c r="E4207" s="1" t="s">
        <v>121</v>
      </c>
      <c r="F4207" s="1" t="s">
        <v>87</v>
      </c>
      <c r="G4207" s="1" t="s">
        <v>122</v>
      </c>
      <c r="H4207" s="1" t="s">
        <v>123</v>
      </c>
      <c r="I4207" s="1" t="s">
        <v>124</v>
      </c>
      <c r="J4207" s="1" t="s">
        <v>132</v>
      </c>
      <c r="K4207" s="1" t="s">
        <v>134</v>
      </c>
    </row>
    <row r="4208" spans="1:11" x14ac:dyDescent="0.25">
      <c r="A4208" s="1" t="s">
        <v>190</v>
      </c>
      <c r="B4208" s="1">
        <v>21145213.32</v>
      </c>
      <c r="C4208" s="1" t="s">
        <v>130</v>
      </c>
      <c r="D4208" s="1" t="s">
        <v>138</v>
      </c>
      <c r="E4208" s="1" t="s">
        <v>121</v>
      </c>
      <c r="F4208" s="1" t="s">
        <v>87</v>
      </c>
      <c r="G4208" s="1" t="s">
        <v>122</v>
      </c>
      <c r="H4208" s="1" t="s">
        <v>123</v>
      </c>
      <c r="I4208" s="1" t="s">
        <v>124</v>
      </c>
      <c r="J4208" s="1" t="s">
        <v>132</v>
      </c>
      <c r="K4208" s="1" t="s">
        <v>134</v>
      </c>
    </row>
    <row r="4209" spans="1:11" x14ac:dyDescent="0.25">
      <c r="A4209" s="1" t="s">
        <v>190</v>
      </c>
      <c r="B4209" s="1">
        <v>21296790.32</v>
      </c>
      <c r="C4209" s="1" t="s">
        <v>136</v>
      </c>
      <c r="D4209" s="1" t="s">
        <v>138</v>
      </c>
      <c r="E4209" s="1" t="s">
        <v>121</v>
      </c>
      <c r="F4209" s="1" t="s">
        <v>87</v>
      </c>
      <c r="G4209" s="1" t="s">
        <v>122</v>
      </c>
      <c r="H4209" s="1" t="s">
        <v>123</v>
      </c>
      <c r="I4209" s="1" t="s">
        <v>124</v>
      </c>
      <c r="J4209" s="1" t="s">
        <v>132</v>
      </c>
      <c r="K4209" s="1" t="s">
        <v>134</v>
      </c>
    </row>
    <row r="4210" spans="1:11" x14ac:dyDescent="0.25">
      <c r="A4210" s="1" t="s">
        <v>190</v>
      </c>
      <c r="B4210" s="1">
        <v>21296790.32</v>
      </c>
      <c r="C4210" s="1" t="s">
        <v>165</v>
      </c>
      <c r="D4210" s="1" t="s">
        <v>138</v>
      </c>
      <c r="E4210" s="1" t="s">
        <v>121</v>
      </c>
      <c r="F4210" s="1" t="s">
        <v>87</v>
      </c>
      <c r="G4210" s="1" t="s">
        <v>122</v>
      </c>
      <c r="H4210" s="1" t="s">
        <v>123</v>
      </c>
      <c r="I4210" s="1" t="s">
        <v>124</v>
      </c>
      <c r="J4210" s="1" t="s">
        <v>132</v>
      </c>
      <c r="K4210" s="1" t="s">
        <v>134</v>
      </c>
    </row>
    <row r="4211" spans="1:11" x14ac:dyDescent="0.25">
      <c r="A4211" s="1" t="s">
        <v>194</v>
      </c>
      <c r="B4211" s="1">
        <v>21329192.5</v>
      </c>
      <c r="C4211" s="1" t="s">
        <v>155</v>
      </c>
      <c r="D4211" s="1" t="s">
        <v>138</v>
      </c>
      <c r="E4211" s="1" t="s">
        <v>121</v>
      </c>
      <c r="F4211" s="1" t="s">
        <v>87</v>
      </c>
      <c r="G4211" s="1" t="s">
        <v>122</v>
      </c>
      <c r="H4211" s="1" t="s">
        <v>123</v>
      </c>
      <c r="I4211" s="1" t="s">
        <v>124</v>
      </c>
      <c r="J4211" s="1" t="s">
        <v>132</v>
      </c>
      <c r="K4211" s="1" t="s">
        <v>135</v>
      </c>
    </row>
    <row r="4212" spans="1:11" x14ac:dyDescent="0.25">
      <c r="A4212" s="1" t="s">
        <v>194</v>
      </c>
      <c r="B4212" s="1">
        <v>21329192.5</v>
      </c>
      <c r="C4212" s="1" t="s">
        <v>164</v>
      </c>
      <c r="D4212" s="1" t="s">
        <v>138</v>
      </c>
      <c r="E4212" s="1" t="s">
        <v>121</v>
      </c>
      <c r="F4212" s="1" t="s">
        <v>87</v>
      </c>
      <c r="G4212" s="1" t="s">
        <v>122</v>
      </c>
      <c r="H4212" s="1" t="s">
        <v>123</v>
      </c>
      <c r="I4212" s="1" t="s">
        <v>124</v>
      </c>
      <c r="J4212" s="1" t="s">
        <v>132</v>
      </c>
      <c r="K4212" s="1" t="s">
        <v>135</v>
      </c>
    </row>
    <row r="4213" spans="1:11" x14ac:dyDescent="0.25">
      <c r="A4213" s="1" t="s">
        <v>194</v>
      </c>
      <c r="B4213" s="1">
        <v>21329192.5</v>
      </c>
      <c r="C4213" s="1" t="s">
        <v>130</v>
      </c>
      <c r="D4213" s="1" t="s">
        <v>138</v>
      </c>
      <c r="E4213" s="1" t="s">
        <v>121</v>
      </c>
      <c r="F4213" s="1" t="s">
        <v>87</v>
      </c>
      <c r="G4213" s="1" t="s">
        <v>122</v>
      </c>
      <c r="H4213" s="1" t="s">
        <v>123</v>
      </c>
      <c r="I4213" s="1" t="s">
        <v>124</v>
      </c>
      <c r="J4213" s="1" t="s">
        <v>132</v>
      </c>
      <c r="K4213" s="1" t="s">
        <v>135</v>
      </c>
    </row>
    <row r="4214" spans="1:11" x14ac:dyDescent="0.25">
      <c r="A4214" s="1" t="s">
        <v>189</v>
      </c>
      <c r="B4214" s="1">
        <v>21399007.875</v>
      </c>
      <c r="C4214" s="1" t="s">
        <v>145</v>
      </c>
      <c r="D4214" s="1" t="s">
        <v>162</v>
      </c>
      <c r="E4214" s="1" t="s">
        <v>121</v>
      </c>
      <c r="F4214" s="1" t="s">
        <v>47</v>
      </c>
      <c r="G4214" s="1" t="s">
        <v>122</v>
      </c>
      <c r="H4214" s="1" t="s">
        <v>123</v>
      </c>
      <c r="I4214" s="1" t="s">
        <v>124</v>
      </c>
      <c r="J4214" s="1" t="s">
        <v>132</v>
      </c>
      <c r="K4214" s="1" t="s">
        <v>134</v>
      </c>
    </row>
    <row r="4215" spans="1:11" x14ac:dyDescent="0.25">
      <c r="A4215" s="1" t="s">
        <v>190</v>
      </c>
      <c r="B4215" s="1">
        <v>21413467.640000001</v>
      </c>
      <c r="C4215" s="1" t="s">
        <v>141</v>
      </c>
      <c r="D4215" s="1" t="s">
        <v>142</v>
      </c>
      <c r="E4215" s="1" t="s">
        <v>121</v>
      </c>
      <c r="F4215" s="1" t="s">
        <v>45</v>
      </c>
      <c r="G4215" s="1" t="s">
        <v>122</v>
      </c>
      <c r="H4215" s="1" t="s">
        <v>123</v>
      </c>
      <c r="I4215" s="1" t="s">
        <v>124</v>
      </c>
      <c r="J4215" s="1" t="s">
        <v>132</v>
      </c>
      <c r="K4215" s="1" t="s">
        <v>134</v>
      </c>
    </row>
    <row r="4216" spans="1:11" x14ac:dyDescent="0.25">
      <c r="A4216" s="1" t="s">
        <v>194</v>
      </c>
      <c r="B4216" s="1">
        <v>21482058.5</v>
      </c>
      <c r="C4216" s="1" t="s">
        <v>136</v>
      </c>
      <c r="D4216" s="1" t="s">
        <v>138</v>
      </c>
      <c r="E4216" s="1" t="s">
        <v>121</v>
      </c>
      <c r="F4216" s="1" t="s">
        <v>87</v>
      </c>
      <c r="G4216" s="1" t="s">
        <v>122</v>
      </c>
      <c r="H4216" s="1" t="s">
        <v>123</v>
      </c>
      <c r="I4216" s="1" t="s">
        <v>124</v>
      </c>
      <c r="J4216" s="1" t="s">
        <v>132</v>
      </c>
      <c r="K4216" s="1" t="s">
        <v>135</v>
      </c>
    </row>
    <row r="4217" spans="1:11" x14ac:dyDescent="0.25">
      <c r="A4217" s="1" t="s">
        <v>194</v>
      </c>
      <c r="B4217" s="1">
        <v>21482058.5</v>
      </c>
      <c r="C4217" s="1" t="s">
        <v>165</v>
      </c>
      <c r="D4217" s="1" t="s">
        <v>138</v>
      </c>
      <c r="E4217" s="1" t="s">
        <v>121</v>
      </c>
      <c r="F4217" s="1" t="s">
        <v>87</v>
      </c>
      <c r="G4217" s="1" t="s">
        <v>122</v>
      </c>
      <c r="H4217" s="1" t="s">
        <v>123</v>
      </c>
      <c r="I4217" s="1" t="s">
        <v>124</v>
      </c>
      <c r="J4217" s="1" t="s">
        <v>132</v>
      </c>
      <c r="K4217" s="1" t="s">
        <v>135</v>
      </c>
    </row>
    <row r="4218" spans="1:11" x14ac:dyDescent="0.25">
      <c r="A4218" s="1" t="s">
        <v>190</v>
      </c>
      <c r="B4218" s="1">
        <v>21508554.48</v>
      </c>
      <c r="C4218" s="1" t="s">
        <v>161</v>
      </c>
      <c r="D4218" s="1" t="s">
        <v>138</v>
      </c>
      <c r="E4218" s="1" t="s">
        <v>121</v>
      </c>
      <c r="F4218" s="1" t="s">
        <v>87</v>
      </c>
      <c r="G4218" s="1" t="s">
        <v>122</v>
      </c>
      <c r="H4218" s="1" t="s">
        <v>123</v>
      </c>
      <c r="I4218" s="1" t="s">
        <v>124</v>
      </c>
      <c r="J4218" s="1" t="s">
        <v>132</v>
      </c>
      <c r="K4218" s="1" t="s">
        <v>134</v>
      </c>
    </row>
    <row r="4219" spans="1:11" x14ac:dyDescent="0.25">
      <c r="A4219" s="1" t="s">
        <v>194</v>
      </c>
      <c r="B4219" s="1">
        <v>21695695</v>
      </c>
      <c r="C4219" s="1" t="s">
        <v>161</v>
      </c>
      <c r="D4219" s="1" t="s">
        <v>138</v>
      </c>
      <c r="E4219" s="1" t="s">
        <v>121</v>
      </c>
      <c r="F4219" s="1" t="s">
        <v>87</v>
      </c>
      <c r="G4219" s="1" t="s">
        <v>122</v>
      </c>
      <c r="H4219" s="1" t="s">
        <v>123</v>
      </c>
      <c r="I4219" s="1" t="s">
        <v>124</v>
      </c>
      <c r="J4219" s="1" t="s">
        <v>132</v>
      </c>
      <c r="K4219" s="1" t="s">
        <v>135</v>
      </c>
    </row>
    <row r="4220" spans="1:11" x14ac:dyDescent="0.25">
      <c r="A4220" s="1" t="s">
        <v>189</v>
      </c>
      <c r="B4220" s="1">
        <v>21862565.8125</v>
      </c>
      <c r="C4220" s="1" t="s">
        <v>137</v>
      </c>
      <c r="D4220" s="1" t="s">
        <v>138</v>
      </c>
      <c r="E4220" s="1" t="s">
        <v>121</v>
      </c>
      <c r="F4220" s="1" t="s">
        <v>87</v>
      </c>
      <c r="G4220" s="1" t="s">
        <v>122</v>
      </c>
      <c r="H4220" s="1" t="s">
        <v>123</v>
      </c>
      <c r="I4220" s="1" t="s">
        <v>124</v>
      </c>
      <c r="J4220" s="1" t="s">
        <v>132</v>
      </c>
      <c r="K4220" s="1" t="s">
        <v>135</v>
      </c>
    </row>
    <row r="4221" spans="1:11" x14ac:dyDescent="0.25">
      <c r="A4221" s="1" t="s">
        <v>194</v>
      </c>
      <c r="B4221" s="1">
        <v>22113123</v>
      </c>
      <c r="C4221" s="1" t="s">
        <v>139</v>
      </c>
      <c r="D4221" s="1" t="s">
        <v>131</v>
      </c>
      <c r="E4221" s="1" t="s">
        <v>121</v>
      </c>
      <c r="F4221" s="1" t="s">
        <v>52</v>
      </c>
      <c r="G4221" s="1" t="s">
        <v>122</v>
      </c>
      <c r="H4221" s="1" t="s">
        <v>123</v>
      </c>
      <c r="I4221" s="1" t="s">
        <v>124</v>
      </c>
      <c r="J4221" s="1" t="s">
        <v>132</v>
      </c>
      <c r="K4221" s="1" t="s">
        <v>134</v>
      </c>
    </row>
    <row r="4222" spans="1:11" x14ac:dyDescent="0.25">
      <c r="A4222" s="1" t="s">
        <v>190</v>
      </c>
      <c r="B4222" s="1">
        <v>22175197.52</v>
      </c>
      <c r="C4222" s="1" t="s">
        <v>173</v>
      </c>
      <c r="D4222" s="1" t="s">
        <v>138</v>
      </c>
      <c r="E4222" s="1" t="s">
        <v>121</v>
      </c>
      <c r="F4222" s="1" t="s">
        <v>87</v>
      </c>
      <c r="G4222" s="1" t="s">
        <v>122</v>
      </c>
      <c r="H4222" s="1" t="s">
        <v>123</v>
      </c>
      <c r="I4222" s="1" t="s">
        <v>124</v>
      </c>
      <c r="J4222" s="1" t="s">
        <v>132</v>
      </c>
      <c r="K4222" s="1" t="s">
        <v>134</v>
      </c>
    </row>
    <row r="4223" spans="1:11" x14ac:dyDescent="0.25">
      <c r="A4223" s="1" t="s">
        <v>194</v>
      </c>
      <c r="B4223" s="1">
        <v>22368108.5</v>
      </c>
      <c r="C4223" s="1" t="s">
        <v>173</v>
      </c>
      <c r="D4223" s="1" t="s">
        <v>138</v>
      </c>
      <c r="E4223" s="1" t="s">
        <v>121</v>
      </c>
      <c r="F4223" s="1" t="s">
        <v>87</v>
      </c>
      <c r="G4223" s="1" t="s">
        <v>122</v>
      </c>
      <c r="H4223" s="1" t="s">
        <v>123</v>
      </c>
      <c r="I4223" s="1" t="s">
        <v>124</v>
      </c>
      <c r="J4223" s="1" t="s">
        <v>132</v>
      </c>
      <c r="K4223" s="1" t="s">
        <v>135</v>
      </c>
    </row>
    <row r="4224" spans="1:11" x14ac:dyDescent="0.25">
      <c r="A4224" s="1" t="s">
        <v>190</v>
      </c>
      <c r="B4224" s="1">
        <v>22595028.84</v>
      </c>
      <c r="C4224" s="1" t="s">
        <v>147</v>
      </c>
      <c r="D4224" s="1" t="s">
        <v>131</v>
      </c>
      <c r="E4224" s="1" t="s">
        <v>121</v>
      </c>
      <c r="F4224" s="1" t="s">
        <v>52</v>
      </c>
      <c r="G4224" s="1" t="s">
        <v>122</v>
      </c>
      <c r="H4224" s="1" t="s">
        <v>123</v>
      </c>
      <c r="I4224" s="1" t="s">
        <v>124</v>
      </c>
      <c r="J4224" s="1" t="s">
        <v>132</v>
      </c>
      <c r="K4224" s="1" t="s">
        <v>133</v>
      </c>
    </row>
    <row r="4225" spans="1:11" x14ac:dyDescent="0.25">
      <c r="A4225" s="1" t="s">
        <v>194</v>
      </c>
      <c r="B4225" s="1">
        <v>22979662</v>
      </c>
      <c r="C4225" s="1" t="s">
        <v>145</v>
      </c>
      <c r="D4225" s="1" t="s">
        <v>162</v>
      </c>
      <c r="E4225" s="1" t="s">
        <v>121</v>
      </c>
      <c r="F4225" s="1" t="s">
        <v>47</v>
      </c>
      <c r="G4225" s="1" t="s">
        <v>122</v>
      </c>
      <c r="H4225" s="1" t="s">
        <v>123</v>
      </c>
      <c r="I4225" s="1" t="s">
        <v>124</v>
      </c>
      <c r="J4225" s="1" t="s">
        <v>132</v>
      </c>
      <c r="K4225" s="1" t="s">
        <v>134</v>
      </c>
    </row>
    <row r="4226" spans="1:11" x14ac:dyDescent="0.25">
      <c r="A4226" s="1" t="s">
        <v>190</v>
      </c>
      <c r="B4226" s="1">
        <v>23065139.359999999</v>
      </c>
      <c r="C4226" s="1" t="s">
        <v>139</v>
      </c>
      <c r="D4226" s="1" t="s">
        <v>142</v>
      </c>
      <c r="E4226" s="1" t="s">
        <v>121</v>
      </c>
      <c r="F4226" s="1" t="s">
        <v>45</v>
      </c>
      <c r="G4226" s="1" t="s">
        <v>122</v>
      </c>
      <c r="H4226" s="1" t="s">
        <v>123</v>
      </c>
      <c r="I4226" s="1" t="s">
        <v>124</v>
      </c>
      <c r="J4226" s="1" t="s">
        <v>132</v>
      </c>
      <c r="K4226" s="1" t="s">
        <v>134</v>
      </c>
    </row>
    <row r="4227" spans="1:11" x14ac:dyDescent="0.25">
      <c r="A4227" s="1" t="s">
        <v>190</v>
      </c>
      <c r="B4227" s="1">
        <v>23274981.079999998</v>
      </c>
      <c r="C4227" s="1" t="s">
        <v>137</v>
      </c>
      <c r="D4227" s="1" t="s">
        <v>138</v>
      </c>
      <c r="E4227" s="1" t="s">
        <v>121</v>
      </c>
      <c r="F4227" s="1" t="s">
        <v>87</v>
      </c>
      <c r="G4227" s="1" t="s">
        <v>122</v>
      </c>
      <c r="H4227" s="1" t="s">
        <v>123</v>
      </c>
      <c r="I4227" s="1" t="s">
        <v>124</v>
      </c>
      <c r="J4227" s="1" t="s">
        <v>132</v>
      </c>
      <c r="K4227" s="1" t="s">
        <v>134</v>
      </c>
    </row>
    <row r="4228" spans="1:11" x14ac:dyDescent="0.25">
      <c r="A4228" s="1" t="s">
        <v>194</v>
      </c>
      <c r="B4228" s="1">
        <v>23477461</v>
      </c>
      <c r="C4228" s="1" t="s">
        <v>137</v>
      </c>
      <c r="D4228" s="1" t="s">
        <v>138</v>
      </c>
      <c r="E4228" s="1" t="s">
        <v>121</v>
      </c>
      <c r="F4228" s="1" t="s">
        <v>87</v>
      </c>
      <c r="G4228" s="1" t="s">
        <v>122</v>
      </c>
      <c r="H4228" s="1" t="s">
        <v>123</v>
      </c>
      <c r="I4228" s="1" t="s">
        <v>124</v>
      </c>
      <c r="J4228" s="1" t="s">
        <v>132</v>
      </c>
      <c r="K4228" s="1" t="s">
        <v>135</v>
      </c>
    </row>
    <row r="4229" spans="1:11" x14ac:dyDescent="0.25">
      <c r="A4229" s="1" t="s">
        <v>189</v>
      </c>
      <c r="B4229" s="1">
        <v>24000082.968699999</v>
      </c>
      <c r="C4229" s="1" t="s">
        <v>140</v>
      </c>
      <c r="D4229" s="1" t="s">
        <v>131</v>
      </c>
      <c r="E4229" s="1" t="s">
        <v>121</v>
      </c>
      <c r="F4229" s="1" t="s">
        <v>52</v>
      </c>
      <c r="G4229" s="1" t="s">
        <v>122</v>
      </c>
      <c r="H4229" s="1" t="s">
        <v>123</v>
      </c>
      <c r="I4229" s="1" t="s">
        <v>124</v>
      </c>
      <c r="J4229" s="1" t="s">
        <v>132</v>
      </c>
      <c r="K4229" s="1" t="s">
        <v>135</v>
      </c>
    </row>
    <row r="4230" spans="1:11" x14ac:dyDescent="0.25">
      <c r="A4230" s="1" t="s">
        <v>189</v>
      </c>
      <c r="B4230" s="1">
        <v>24000082.968699999</v>
      </c>
      <c r="C4230" s="1" t="s">
        <v>144</v>
      </c>
      <c r="D4230" s="1" t="s">
        <v>131</v>
      </c>
      <c r="E4230" s="1" t="s">
        <v>121</v>
      </c>
      <c r="F4230" s="1" t="s">
        <v>52</v>
      </c>
      <c r="G4230" s="1" t="s">
        <v>122</v>
      </c>
      <c r="H4230" s="1" t="s">
        <v>123</v>
      </c>
      <c r="I4230" s="1" t="s">
        <v>124</v>
      </c>
      <c r="J4230" s="1" t="s">
        <v>132</v>
      </c>
      <c r="K4230" s="1" t="s">
        <v>135</v>
      </c>
    </row>
    <row r="4231" spans="1:11" x14ac:dyDescent="0.25">
      <c r="A4231" s="1" t="s">
        <v>189</v>
      </c>
      <c r="B4231" s="1">
        <v>24000082.968699999</v>
      </c>
      <c r="C4231" s="1" t="s">
        <v>145</v>
      </c>
      <c r="D4231" s="1" t="s">
        <v>131</v>
      </c>
      <c r="E4231" s="1" t="s">
        <v>121</v>
      </c>
      <c r="F4231" s="1" t="s">
        <v>52</v>
      </c>
      <c r="G4231" s="1" t="s">
        <v>122</v>
      </c>
      <c r="H4231" s="1" t="s">
        <v>123</v>
      </c>
      <c r="I4231" s="1" t="s">
        <v>124</v>
      </c>
      <c r="J4231" s="1" t="s">
        <v>132</v>
      </c>
      <c r="K4231" s="1" t="s">
        <v>135</v>
      </c>
    </row>
    <row r="4232" spans="1:11" x14ac:dyDescent="0.25">
      <c r="A4232" s="1" t="s">
        <v>189</v>
      </c>
      <c r="B4232" s="1">
        <v>24000082.968699999</v>
      </c>
      <c r="C4232" s="1" t="s">
        <v>156</v>
      </c>
      <c r="D4232" s="1" t="s">
        <v>131</v>
      </c>
      <c r="E4232" s="1" t="s">
        <v>121</v>
      </c>
      <c r="F4232" s="1" t="s">
        <v>52</v>
      </c>
      <c r="G4232" s="1" t="s">
        <v>122</v>
      </c>
      <c r="H4232" s="1" t="s">
        <v>123</v>
      </c>
      <c r="I4232" s="1" t="s">
        <v>124</v>
      </c>
      <c r="J4232" s="1" t="s">
        <v>132</v>
      </c>
      <c r="K4232" s="1" t="s">
        <v>135</v>
      </c>
    </row>
    <row r="4233" spans="1:11" x14ac:dyDescent="0.25">
      <c r="A4233" s="1" t="s">
        <v>189</v>
      </c>
      <c r="B4233" s="1">
        <v>24833353.781199999</v>
      </c>
      <c r="C4233" s="1" t="s">
        <v>146</v>
      </c>
      <c r="D4233" s="1" t="s">
        <v>162</v>
      </c>
      <c r="E4233" s="1" t="s">
        <v>121</v>
      </c>
      <c r="F4233" s="1" t="s">
        <v>47</v>
      </c>
      <c r="G4233" s="1" t="s">
        <v>122</v>
      </c>
      <c r="H4233" s="1" t="s">
        <v>123</v>
      </c>
      <c r="I4233" s="1" t="s">
        <v>124</v>
      </c>
      <c r="J4233" s="1" t="s">
        <v>132</v>
      </c>
      <c r="K4233" s="1" t="s">
        <v>134</v>
      </c>
    </row>
    <row r="4234" spans="1:11" x14ac:dyDescent="0.25">
      <c r="A4234" s="1" t="s">
        <v>190</v>
      </c>
      <c r="B4234" s="1">
        <v>25550558.52</v>
      </c>
      <c r="C4234" s="1" t="s">
        <v>140</v>
      </c>
      <c r="D4234" s="1" t="s">
        <v>131</v>
      </c>
      <c r="E4234" s="1" t="s">
        <v>121</v>
      </c>
      <c r="F4234" s="1" t="s">
        <v>52</v>
      </c>
      <c r="G4234" s="1" t="s">
        <v>122</v>
      </c>
      <c r="H4234" s="1" t="s">
        <v>123</v>
      </c>
      <c r="I4234" s="1" t="s">
        <v>124</v>
      </c>
      <c r="J4234" s="1" t="s">
        <v>132</v>
      </c>
      <c r="K4234" s="1" t="s">
        <v>134</v>
      </c>
    </row>
    <row r="4235" spans="1:11" x14ac:dyDescent="0.25">
      <c r="A4235" s="1" t="s">
        <v>190</v>
      </c>
      <c r="B4235" s="1">
        <v>25550558.52</v>
      </c>
      <c r="C4235" s="1" t="s">
        <v>145</v>
      </c>
      <c r="D4235" s="1" t="s">
        <v>131</v>
      </c>
      <c r="E4235" s="1" t="s">
        <v>121</v>
      </c>
      <c r="F4235" s="1" t="s">
        <v>52</v>
      </c>
      <c r="G4235" s="1" t="s">
        <v>122</v>
      </c>
      <c r="H4235" s="1" t="s">
        <v>123</v>
      </c>
      <c r="I4235" s="1" t="s">
        <v>124</v>
      </c>
      <c r="J4235" s="1" t="s">
        <v>132</v>
      </c>
      <c r="K4235" s="1" t="s">
        <v>134</v>
      </c>
    </row>
    <row r="4236" spans="1:11" x14ac:dyDescent="0.25">
      <c r="A4236" s="1" t="s">
        <v>190</v>
      </c>
      <c r="B4236" s="1">
        <v>25550558.52</v>
      </c>
      <c r="C4236" s="1" t="s">
        <v>156</v>
      </c>
      <c r="D4236" s="1" t="s">
        <v>131</v>
      </c>
      <c r="E4236" s="1" t="s">
        <v>121</v>
      </c>
      <c r="F4236" s="1" t="s">
        <v>52</v>
      </c>
      <c r="G4236" s="1" t="s">
        <v>122</v>
      </c>
      <c r="H4236" s="1" t="s">
        <v>123</v>
      </c>
      <c r="I4236" s="1" t="s">
        <v>124</v>
      </c>
      <c r="J4236" s="1" t="s">
        <v>132</v>
      </c>
      <c r="K4236" s="1" t="s">
        <v>134</v>
      </c>
    </row>
    <row r="4237" spans="1:11" x14ac:dyDescent="0.25">
      <c r="A4237" s="1" t="s">
        <v>190</v>
      </c>
      <c r="B4237" s="1">
        <v>25569635.039999999</v>
      </c>
      <c r="C4237" s="1" t="s">
        <v>144</v>
      </c>
      <c r="D4237" s="1" t="s">
        <v>131</v>
      </c>
      <c r="E4237" s="1" t="s">
        <v>121</v>
      </c>
      <c r="F4237" s="1" t="s">
        <v>52</v>
      </c>
      <c r="G4237" s="1" t="s">
        <v>122</v>
      </c>
      <c r="H4237" s="1" t="s">
        <v>123</v>
      </c>
      <c r="I4237" s="1" t="s">
        <v>124</v>
      </c>
      <c r="J4237" s="1" t="s">
        <v>132</v>
      </c>
      <c r="K4237" s="1" t="s">
        <v>134</v>
      </c>
    </row>
    <row r="4238" spans="1:11" x14ac:dyDescent="0.25">
      <c r="A4238" s="1" t="s">
        <v>189</v>
      </c>
      <c r="B4238" s="1">
        <v>25648122.281199999</v>
      </c>
      <c r="C4238" s="1" t="s">
        <v>130</v>
      </c>
      <c r="D4238" s="1" t="s">
        <v>162</v>
      </c>
      <c r="E4238" s="1" t="s">
        <v>121</v>
      </c>
      <c r="F4238" s="1" t="s">
        <v>47</v>
      </c>
      <c r="G4238" s="1" t="s">
        <v>122</v>
      </c>
      <c r="H4238" s="1" t="s">
        <v>123</v>
      </c>
      <c r="I4238" s="1" t="s">
        <v>124</v>
      </c>
      <c r="J4238" s="1" t="s">
        <v>132</v>
      </c>
      <c r="K4238" s="1" t="s">
        <v>134</v>
      </c>
    </row>
    <row r="4239" spans="1:11" x14ac:dyDescent="0.25">
      <c r="A4239" s="1" t="s">
        <v>189</v>
      </c>
      <c r="B4239" s="1">
        <v>25648122.281199999</v>
      </c>
      <c r="C4239" s="1" t="s">
        <v>155</v>
      </c>
      <c r="D4239" s="1" t="s">
        <v>162</v>
      </c>
      <c r="E4239" s="1" t="s">
        <v>121</v>
      </c>
      <c r="F4239" s="1" t="s">
        <v>47</v>
      </c>
      <c r="G4239" s="1" t="s">
        <v>122</v>
      </c>
      <c r="H4239" s="1" t="s">
        <v>123</v>
      </c>
      <c r="I4239" s="1" t="s">
        <v>124</v>
      </c>
      <c r="J4239" s="1" t="s">
        <v>132</v>
      </c>
      <c r="K4239" s="1" t="s">
        <v>134</v>
      </c>
    </row>
    <row r="4240" spans="1:11" x14ac:dyDescent="0.25">
      <c r="A4240" s="1" t="s">
        <v>190</v>
      </c>
      <c r="B4240" s="1">
        <v>25649490.239999998</v>
      </c>
      <c r="C4240" s="1" t="s">
        <v>148</v>
      </c>
      <c r="D4240" s="1" t="s">
        <v>142</v>
      </c>
      <c r="E4240" s="1" t="s">
        <v>121</v>
      </c>
      <c r="F4240" s="1" t="s">
        <v>45</v>
      </c>
      <c r="G4240" s="1" t="s">
        <v>122</v>
      </c>
      <c r="H4240" s="1" t="s">
        <v>123</v>
      </c>
      <c r="I4240" s="1" t="s">
        <v>124</v>
      </c>
      <c r="J4240" s="1" t="s">
        <v>132</v>
      </c>
      <c r="K4240" s="1" t="s">
        <v>134</v>
      </c>
    </row>
    <row r="4241" spans="1:11" x14ac:dyDescent="0.25">
      <c r="A4241" s="1" t="s">
        <v>189</v>
      </c>
      <c r="B4241" s="1">
        <v>25705046.0625</v>
      </c>
      <c r="C4241" s="1" t="s">
        <v>165</v>
      </c>
      <c r="D4241" s="1" t="s">
        <v>162</v>
      </c>
      <c r="E4241" s="1" t="s">
        <v>121</v>
      </c>
      <c r="F4241" s="1" t="s">
        <v>47</v>
      </c>
      <c r="G4241" s="1" t="s">
        <v>122</v>
      </c>
      <c r="H4241" s="1" t="s">
        <v>123</v>
      </c>
      <c r="I4241" s="1" t="s">
        <v>124</v>
      </c>
      <c r="J4241" s="1" t="s">
        <v>132</v>
      </c>
      <c r="K4241" s="1" t="s">
        <v>134</v>
      </c>
    </row>
    <row r="4242" spans="1:11" x14ac:dyDescent="0.25">
      <c r="A4242" s="1" t="s">
        <v>194</v>
      </c>
      <c r="B4242" s="1">
        <v>25772867.5</v>
      </c>
      <c r="C4242" s="1" t="s">
        <v>140</v>
      </c>
      <c r="D4242" s="1" t="s">
        <v>131</v>
      </c>
      <c r="E4242" s="1" t="s">
        <v>121</v>
      </c>
      <c r="F4242" s="1" t="s">
        <v>52</v>
      </c>
      <c r="G4242" s="1" t="s">
        <v>122</v>
      </c>
      <c r="H4242" s="1" t="s">
        <v>123</v>
      </c>
      <c r="I4242" s="1" t="s">
        <v>124</v>
      </c>
      <c r="J4242" s="1" t="s">
        <v>132</v>
      </c>
      <c r="K4242" s="1" t="s">
        <v>135</v>
      </c>
    </row>
    <row r="4243" spans="1:11" x14ac:dyDescent="0.25">
      <c r="A4243" s="1" t="s">
        <v>194</v>
      </c>
      <c r="B4243" s="1">
        <v>25772867.5</v>
      </c>
      <c r="C4243" s="1" t="s">
        <v>144</v>
      </c>
      <c r="D4243" s="1" t="s">
        <v>131</v>
      </c>
      <c r="E4243" s="1" t="s">
        <v>121</v>
      </c>
      <c r="F4243" s="1" t="s">
        <v>52</v>
      </c>
      <c r="G4243" s="1" t="s">
        <v>122</v>
      </c>
      <c r="H4243" s="1" t="s">
        <v>123</v>
      </c>
      <c r="I4243" s="1" t="s">
        <v>124</v>
      </c>
      <c r="J4243" s="1" t="s">
        <v>132</v>
      </c>
      <c r="K4243" s="1" t="s">
        <v>135</v>
      </c>
    </row>
    <row r="4244" spans="1:11" x14ac:dyDescent="0.25">
      <c r="A4244" s="1" t="s">
        <v>194</v>
      </c>
      <c r="B4244" s="1">
        <v>25772867.5</v>
      </c>
      <c r="C4244" s="1" t="s">
        <v>145</v>
      </c>
      <c r="D4244" s="1" t="s">
        <v>131</v>
      </c>
      <c r="E4244" s="1" t="s">
        <v>121</v>
      </c>
      <c r="F4244" s="1" t="s">
        <v>52</v>
      </c>
      <c r="G4244" s="1" t="s">
        <v>122</v>
      </c>
      <c r="H4244" s="1" t="s">
        <v>123</v>
      </c>
      <c r="I4244" s="1" t="s">
        <v>124</v>
      </c>
      <c r="J4244" s="1" t="s">
        <v>132</v>
      </c>
      <c r="K4244" s="1" t="s">
        <v>135</v>
      </c>
    </row>
    <row r="4245" spans="1:11" x14ac:dyDescent="0.25">
      <c r="A4245" s="1" t="s">
        <v>194</v>
      </c>
      <c r="B4245" s="1">
        <v>25772867.5</v>
      </c>
      <c r="C4245" s="1" t="s">
        <v>156</v>
      </c>
      <c r="D4245" s="1" t="s">
        <v>131</v>
      </c>
      <c r="E4245" s="1" t="s">
        <v>121</v>
      </c>
      <c r="F4245" s="1" t="s">
        <v>52</v>
      </c>
      <c r="G4245" s="1" t="s">
        <v>122</v>
      </c>
      <c r="H4245" s="1" t="s">
        <v>123</v>
      </c>
      <c r="I4245" s="1" t="s">
        <v>124</v>
      </c>
      <c r="J4245" s="1" t="s">
        <v>132</v>
      </c>
      <c r="K4245" s="1" t="s">
        <v>135</v>
      </c>
    </row>
    <row r="4246" spans="1:11" x14ac:dyDescent="0.25">
      <c r="A4246" s="1" t="s">
        <v>189</v>
      </c>
      <c r="B4246" s="1">
        <v>26469058.218699999</v>
      </c>
      <c r="C4246" s="1" t="s">
        <v>119</v>
      </c>
      <c r="D4246" s="1" t="s">
        <v>131</v>
      </c>
      <c r="E4246" s="1" t="s">
        <v>121</v>
      </c>
      <c r="F4246" s="1" t="s">
        <v>52</v>
      </c>
      <c r="G4246" s="1" t="s">
        <v>122</v>
      </c>
      <c r="H4246" s="1" t="s">
        <v>123</v>
      </c>
      <c r="I4246" s="1" t="s">
        <v>124</v>
      </c>
      <c r="J4246" s="1" t="s">
        <v>132</v>
      </c>
      <c r="K4246" s="1" t="s">
        <v>135</v>
      </c>
    </row>
    <row r="4247" spans="1:11" x14ac:dyDescent="0.25">
      <c r="A4247" s="1" t="s">
        <v>194</v>
      </c>
      <c r="B4247" s="1">
        <v>26667688.5</v>
      </c>
      <c r="C4247" s="1" t="s">
        <v>146</v>
      </c>
      <c r="D4247" s="1" t="s">
        <v>162</v>
      </c>
      <c r="E4247" s="1" t="s">
        <v>121</v>
      </c>
      <c r="F4247" s="1" t="s">
        <v>47</v>
      </c>
      <c r="G4247" s="1" t="s">
        <v>122</v>
      </c>
      <c r="H4247" s="1" t="s">
        <v>123</v>
      </c>
      <c r="I4247" s="1" t="s">
        <v>124</v>
      </c>
      <c r="J4247" s="1" t="s">
        <v>132</v>
      </c>
      <c r="K4247" s="1" t="s">
        <v>134</v>
      </c>
    </row>
    <row r="4248" spans="1:11" x14ac:dyDescent="0.25">
      <c r="A4248" s="1" t="s">
        <v>189</v>
      </c>
      <c r="B4248" s="1">
        <v>26769679.125</v>
      </c>
      <c r="C4248" s="1" t="s">
        <v>147</v>
      </c>
      <c r="D4248" s="1" t="s">
        <v>131</v>
      </c>
      <c r="E4248" s="1" t="s">
        <v>121</v>
      </c>
      <c r="F4248" s="1" t="s">
        <v>52</v>
      </c>
      <c r="G4248" s="1" t="s">
        <v>122</v>
      </c>
      <c r="H4248" s="1" t="s">
        <v>123</v>
      </c>
      <c r="I4248" s="1" t="s">
        <v>124</v>
      </c>
      <c r="J4248" s="1" t="s">
        <v>132</v>
      </c>
      <c r="K4248" s="1" t="s">
        <v>134</v>
      </c>
    </row>
    <row r="4249" spans="1:11" x14ac:dyDescent="0.25">
      <c r="A4249" s="1" t="s">
        <v>189</v>
      </c>
      <c r="B4249" s="1">
        <v>27140308.781199999</v>
      </c>
      <c r="C4249" s="1" t="s">
        <v>157</v>
      </c>
      <c r="D4249" s="1" t="s">
        <v>131</v>
      </c>
      <c r="E4249" s="1" t="s">
        <v>121</v>
      </c>
      <c r="F4249" s="1" t="s">
        <v>52</v>
      </c>
      <c r="G4249" s="1" t="s">
        <v>122</v>
      </c>
      <c r="H4249" s="1" t="s">
        <v>123</v>
      </c>
      <c r="I4249" s="1" t="s">
        <v>124</v>
      </c>
      <c r="J4249" s="1" t="s">
        <v>132</v>
      </c>
      <c r="K4249" s="1" t="s">
        <v>135</v>
      </c>
    </row>
    <row r="4250" spans="1:11" x14ac:dyDescent="0.25">
      <c r="A4250" s="1" t="s">
        <v>194</v>
      </c>
      <c r="B4250" s="1">
        <v>27542640.5</v>
      </c>
      <c r="C4250" s="1" t="s">
        <v>130</v>
      </c>
      <c r="D4250" s="1" t="s">
        <v>162</v>
      </c>
      <c r="E4250" s="1" t="s">
        <v>121</v>
      </c>
      <c r="F4250" s="1" t="s">
        <v>47</v>
      </c>
      <c r="G4250" s="1" t="s">
        <v>122</v>
      </c>
      <c r="H4250" s="1" t="s">
        <v>123</v>
      </c>
      <c r="I4250" s="1" t="s">
        <v>124</v>
      </c>
      <c r="J4250" s="1" t="s">
        <v>132</v>
      </c>
      <c r="K4250" s="1" t="s">
        <v>134</v>
      </c>
    </row>
    <row r="4251" spans="1:11" x14ac:dyDescent="0.25">
      <c r="A4251" s="1" t="s">
        <v>194</v>
      </c>
      <c r="B4251" s="1">
        <v>27542640.5</v>
      </c>
      <c r="C4251" s="1" t="s">
        <v>155</v>
      </c>
      <c r="D4251" s="1" t="s">
        <v>162</v>
      </c>
      <c r="E4251" s="1" t="s">
        <v>121</v>
      </c>
      <c r="F4251" s="1" t="s">
        <v>47</v>
      </c>
      <c r="G4251" s="1" t="s">
        <v>122</v>
      </c>
      <c r="H4251" s="1" t="s">
        <v>123</v>
      </c>
      <c r="I4251" s="1" t="s">
        <v>124</v>
      </c>
      <c r="J4251" s="1" t="s">
        <v>132</v>
      </c>
      <c r="K4251" s="1" t="s">
        <v>134</v>
      </c>
    </row>
    <row r="4252" spans="1:11" x14ac:dyDescent="0.25">
      <c r="A4252" s="1" t="s">
        <v>194</v>
      </c>
      <c r="B4252" s="1">
        <v>27603769</v>
      </c>
      <c r="C4252" s="1" t="s">
        <v>165</v>
      </c>
      <c r="D4252" s="1" t="s">
        <v>162</v>
      </c>
      <c r="E4252" s="1" t="s">
        <v>121</v>
      </c>
      <c r="F4252" s="1" t="s">
        <v>47</v>
      </c>
      <c r="G4252" s="1" t="s">
        <v>122</v>
      </c>
      <c r="H4252" s="1" t="s">
        <v>123</v>
      </c>
      <c r="I4252" s="1" t="s">
        <v>124</v>
      </c>
      <c r="J4252" s="1" t="s">
        <v>132</v>
      </c>
      <c r="K4252" s="1" t="s">
        <v>134</v>
      </c>
    </row>
    <row r="4253" spans="1:11" x14ac:dyDescent="0.25">
      <c r="A4253" s="1" t="s">
        <v>189</v>
      </c>
      <c r="B4253" s="1">
        <v>27839479.5</v>
      </c>
      <c r="C4253" s="1" t="s">
        <v>155</v>
      </c>
      <c r="D4253" s="1" t="s">
        <v>131</v>
      </c>
      <c r="E4253" s="1" t="s">
        <v>121</v>
      </c>
      <c r="F4253" s="1" t="s">
        <v>52</v>
      </c>
      <c r="G4253" s="1" t="s">
        <v>122</v>
      </c>
      <c r="H4253" s="1" t="s">
        <v>123</v>
      </c>
      <c r="I4253" s="1" t="s">
        <v>124</v>
      </c>
      <c r="J4253" s="1" t="s">
        <v>132</v>
      </c>
      <c r="K4253" s="1" t="s">
        <v>135</v>
      </c>
    </row>
    <row r="4254" spans="1:11" x14ac:dyDescent="0.25">
      <c r="A4254" s="1" t="s">
        <v>189</v>
      </c>
      <c r="B4254" s="1">
        <v>27852981.1875</v>
      </c>
      <c r="C4254" s="1" t="s">
        <v>146</v>
      </c>
      <c r="D4254" s="1" t="s">
        <v>131</v>
      </c>
      <c r="E4254" s="1" t="s">
        <v>121</v>
      </c>
      <c r="F4254" s="1" t="s">
        <v>52</v>
      </c>
      <c r="G4254" s="1" t="s">
        <v>122</v>
      </c>
      <c r="H4254" s="1" t="s">
        <v>123</v>
      </c>
      <c r="I4254" s="1" t="s">
        <v>124</v>
      </c>
      <c r="J4254" s="1" t="s">
        <v>132</v>
      </c>
      <c r="K4254" s="1" t="s">
        <v>135</v>
      </c>
    </row>
    <row r="4255" spans="1:11" x14ac:dyDescent="0.25">
      <c r="A4255" s="1" t="s">
        <v>190</v>
      </c>
      <c r="B4255" s="1">
        <v>28178977.640000001</v>
      </c>
      <c r="C4255" s="1" t="s">
        <v>119</v>
      </c>
      <c r="D4255" s="1" t="s">
        <v>131</v>
      </c>
      <c r="E4255" s="1" t="s">
        <v>121</v>
      </c>
      <c r="F4255" s="1" t="s">
        <v>52</v>
      </c>
      <c r="G4255" s="1" t="s">
        <v>122</v>
      </c>
      <c r="H4255" s="1" t="s">
        <v>123</v>
      </c>
      <c r="I4255" s="1" t="s">
        <v>124</v>
      </c>
      <c r="J4255" s="1" t="s">
        <v>132</v>
      </c>
      <c r="K4255" s="1" t="s">
        <v>134</v>
      </c>
    </row>
    <row r="4256" spans="1:11" x14ac:dyDescent="0.25">
      <c r="A4256" s="1" t="s">
        <v>194</v>
      </c>
      <c r="B4256" s="1">
        <v>28424215.5</v>
      </c>
      <c r="C4256" s="1" t="s">
        <v>119</v>
      </c>
      <c r="D4256" s="1" t="s">
        <v>131</v>
      </c>
      <c r="E4256" s="1" t="s">
        <v>121</v>
      </c>
      <c r="F4256" s="1" t="s">
        <v>52</v>
      </c>
      <c r="G4256" s="1" t="s">
        <v>122</v>
      </c>
      <c r="H4256" s="1" t="s">
        <v>123</v>
      </c>
      <c r="I4256" s="1" t="s">
        <v>124</v>
      </c>
      <c r="J4256" s="1" t="s">
        <v>132</v>
      </c>
      <c r="K4256" s="1" t="s">
        <v>135</v>
      </c>
    </row>
    <row r="4257" spans="1:11" x14ac:dyDescent="0.25">
      <c r="A4257" s="1" t="s">
        <v>189</v>
      </c>
      <c r="B4257" s="1">
        <v>28619577</v>
      </c>
      <c r="C4257" s="1" t="s">
        <v>130</v>
      </c>
      <c r="D4257" s="1" t="s">
        <v>131</v>
      </c>
      <c r="E4257" s="1" t="s">
        <v>121</v>
      </c>
      <c r="F4257" s="1" t="s">
        <v>52</v>
      </c>
      <c r="G4257" s="1" t="s">
        <v>122</v>
      </c>
      <c r="H4257" s="1" t="s">
        <v>123</v>
      </c>
      <c r="I4257" s="1" t="s">
        <v>124</v>
      </c>
      <c r="J4257" s="1" t="s">
        <v>132</v>
      </c>
      <c r="K4257" s="1" t="s">
        <v>135</v>
      </c>
    </row>
    <row r="4258" spans="1:11" x14ac:dyDescent="0.25">
      <c r="A4258" s="1" t="s">
        <v>189</v>
      </c>
      <c r="B4258" s="1">
        <v>28619577</v>
      </c>
      <c r="C4258" s="1" t="s">
        <v>164</v>
      </c>
      <c r="D4258" s="1" t="s">
        <v>131</v>
      </c>
      <c r="E4258" s="1" t="s">
        <v>121</v>
      </c>
      <c r="F4258" s="1" t="s">
        <v>52</v>
      </c>
      <c r="G4258" s="1" t="s">
        <v>122</v>
      </c>
      <c r="H4258" s="1" t="s">
        <v>123</v>
      </c>
      <c r="I4258" s="1" t="s">
        <v>124</v>
      </c>
      <c r="J4258" s="1" t="s">
        <v>132</v>
      </c>
      <c r="K4258" s="1" t="s">
        <v>135</v>
      </c>
    </row>
    <row r="4259" spans="1:11" x14ac:dyDescent="0.25">
      <c r="A4259" s="1" t="s">
        <v>194</v>
      </c>
      <c r="B4259" s="1">
        <v>28747042</v>
      </c>
      <c r="C4259" s="1" t="s">
        <v>147</v>
      </c>
      <c r="D4259" s="1" t="s">
        <v>131</v>
      </c>
      <c r="E4259" s="1" t="s">
        <v>121</v>
      </c>
      <c r="F4259" s="1" t="s">
        <v>52</v>
      </c>
      <c r="G4259" s="1" t="s">
        <v>122</v>
      </c>
      <c r="H4259" s="1" t="s">
        <v>123</v>
      </c>
      <c r="I4259" s="1" t="s">
        <v>124</v>
      </c>
      <c r="J4259" s="1" t="s">
        <v>132</v>
      </c>
      <c r="K4259" s="1" t="s">
        <v>134</v>
      </c>
    </row>
    <row r="4260" spans="1:11" x14ac:dyDescent="0.25">
      <c r="A4260" s="1" t="s">
        <v>189</v>
      </c>
      <c r="B4260" s="1">
        <v>28800099.5625</v>
      </c>
      <c r="C4260" s="1" t="s">
        <v>136</v>
      </c>
      <c r="D4260" s="1" t="s">
        <v>131</v>
      </c>
      <c r="E4260" s="1" t="s">
        <v>121</v>
      </c>
      <c r="F4260" s="1" t="s">
        <v>52</v>
      </c>
      <c r="G4260" s="1" t="s">
        <v>122</v>
      </c>
      <c r="H4260" s="1" t="s">
        <v>123</v>
      </c>
      <c r="I4260" s="1" t="s">
        <v>124</v>
      </c>
      <c r="J4260" s="1" t="s">
        <v>132</v>
      </c>
      <c r="K4260" s="1" t="s">
        <v>135</v>
      </c>
    </row>
    <row r="4261" spans="1:11" x14ac:dyDescent="0.25">
      <c r="A4261" s="1" t="s">
        <v>189</v>
      </c>
      <c r="B4261" s="1">
        <v>28800099.5625</v>
      </c>
      <c r="C4261" s="1" t="s">
        <v>165</v>
      </c>
      <c r="D4261" s="1" t="s">
        <v>131</v>
      </c>
      <c r="E4261" s="1" t="s">
        <v>121</v>
      </c>
      <c r="F4261" s="1" t="s">
        <v>52</v>
      </c>
      <c r="G4261" s="1" t="s">
        <v>122</v>
      </c>
      <c r="H4261" s="1" t="s">
        <v>123</v>
      </c>
      <c r="I4261" s="1" t="s">
        <v>124</v>
      </c>
      <c r="J4261" s="1" t="s">
        <v>132</v>
      </c>
      <c r="K4261" s="1" t="s">
        <v>135</v>
      </c>
    </row>
    <row r="4262" spans="1:11" x14ac:dyDescent="0.25">
      <c r="A4262" s="1" t="s">
        <v>190</v>
      </c>
      <c r="B4262" s="1">
        <v>28893681.68</v>
      </c>
      <c r="C4262" s="1" t="s">
        <v>157</v>
      </c>
      <c r="D4262" s="1" t="s">
        <v>131</v>
      </c>
      <c r="E4262" s="1" t="s">
        <v>121</v>
      </c>
      <c r="F4262" s="1" t="s">
        <v>52</v>
      </c>
      <c r="G4262" s="1" t="s">
        <v>122</v>
      </c>
      <c r="H4262" s="1" t="s">
        <v>123</v>
      </c>
      <c r="I4262" s="1" t="s">
        <v>124</v>
      </c>
      <c r="J4262" s="1" t="s">
        <v>132</v>
      </c>
      <c r="K4262" s="1" t="s">
        <v>134</v>
      </c>
    </row>
    <row r="4263" spans="1:11" x14ac:dyDescent="0.25">
      <c r="A4263" s="1" t="s">
        <v>189</v>
      </c>
      <c r="B4263" s="1">
        <v>29085718.593699999</v>
      </c>
      <c r="C4263" s="1" t="s">
        <v>161</v>
      </c>
      <c r="D4263" s="1" t="s">
        <v>131</v>
      </c>
      <c r="E4263" s="1" t="s">
        <v>121</v>
      </c>
      <c r="F4263" s="1" t="s">
        <v>52</v>
      </c>
      <c r="G4263" s="1" t="s">
        <v>122</v>
      </c>
      <c r="H4263" s="1" t="s">
        <v>123</v>
      </c>
      <c r="I4263" s="1" t="s">
        <v>124</v>
      </c>
      <c r="J4263" s="1" t="s">
        <v>132</v>
      </c>
      <c r="K4263" s="1" t="s">
        <v>135</v>
      </c>
    </row>
    <row r="4264" spans="1:11" x14ac:dyDescent="0.25">
      <c r="A4264" s="1" t="s">
        <v>194</v>
      </c>
      <c r="B4264" s="1">
        <v>29145048.5</v>
      </c>
      <c r="C4264" s="1" t="s">
        <v>157</v>
      </c>
      <c r="D4264" s="1" t="s">
        <v>131</v>
      </c>
      <c r="E4264" s="1" t="s">
        <v>121</v>
      </c>
      <c r="F4264" s="1" t="s">
        <v>52</v>
      </c>
      <c r="G4264" s="1" t="s">
        <v>122</v>
      </c>
      <c r="H4264" s="1" t="s">
        <v>123</v>
      </c>
      <c r="I4264" s="1" t="s">
        <v>124</v>
      </c>
      <c r="J4264" s="1" t="s">
        <v>132</v>
      </c>
      <c r="K4264" s="1" t="s">
        <v>135</v>
      </c>
    </row>
    <row r="4265" spans="1:11" x14ac:dyDescent="0.25">
      <c r="A4265" s="1" t="s">
        <v>190</v>
      </c>
      <c r="B4265" s="1">
        <v>29568162.359999999</v>
      </c>
      <c r="C4265" s="1" t="s">
        <v>143</v>
      </c>
      <c r="D4265" s="1" t="s">
        <v>138</v>
      </c>
      <c r="E4265" s="1" t="s">
        <v>121</v>
      </c>
      <c r="F4265" s="1" t="s">
        <v>87</v>
      </c>
      <c r="G4265" s="1" t="s">
        <v>122</v>
      </c>
      <c r="H4265" s="1" t="s">
        <v>123</v>
      </c>
      <c r="I4265" s="1" t="s">
        <v>124</v>
      </c>
      <c r="J4265" s="1" t="s">
        <v>132</v>
      </c>
      <c r="K4265" s="1" t="s">
        <v>135</v>
      </c>
    </row>
    <row r="4266" spans="1:11" x14ac:dyDescent="0.25">
      <c r="A4266" s="1" t="s">
        <v>190</v>
      </c>
      <c r="B4266" s="1">
        <v>29600695.960000001</v>
      </c>
      <c r="C4266" s="1" t="s">
        <v>156</v>
      </c>
      <c r="D4266" s="1" t="s">
        <v>138</v>
      </c>
      <c r="E4266" s="1" t="s">
        <v>121</v>
      </c>
      <c r="F4266" s="1" t="s">
        <v>87</v>
      </c>
      <c r="G4266" s="1" t="s">
        <v>122</v>
      </c>
      <c r="H4266" s="1" t="s">
        <v>123</v>
      </c>
      <c r="I4266" s="1" t="s">
        <v>124</v>
      </c>
      <c r="J4266" s="1" t="s">
        <v>132</v>
      </c>
      <c r="K4266" s="1" t="s">
        <v>135</v>
      </c>
    </row>
    <row r="4267" spans="1:11" x14ac:dyDescent="0.25">
      <c r="A4267" s="1" t="s">
        <v>190</v>
      </c>
      <c r="B4267" s="1">
        <v>29600695.960000001</v>
      </c>
      <c r="C4267" s="1" t="s">
        <v>144</v>
      </c>
      <c r="D4267" s="1" t="s">
        <v>138</v>
      </c>
      <c r="E4267" s="1" t="s">
        <v>121</v>
      </c>
      <c r="F4267" s="1" t="s">
        <v>87</v>
      </c>
      <c r="G4267" s="1" t="s">
        <v>122</v>
      </c>
      <c r="H4267" s="1" t="s">
        <v>123</v>
      </c>
      <c r="I4267" s="1" t="s">
        <v>124</v>
      </c>
      <c r="J4267" s="1" t="s">
        <v>132</v>
      </c>
      <c r="K4267" s="1" t="s">
        <v>135</v>
      </c>
    </row>
    <row r="4268" spans="1:11" x14ac:dyDescent="0.25">
      <c r="A4268" s="1" t="s">
        <v>190</v>
      </c>
      <c r="B4268" s="1">
        <v>29600695.960000001</v>
      </c>
      <c r="C4268" s="1" t="s">
        <v>140</v>
      </c>
      <c r="D4268" s="1" t="s">
        <v>138</v>
      </c>
      <c r="E4268" s="1" t="s">
        <v>121</v>
      </c>
      <c r="F4268" s="1" t="s">
        <v>87</v>
      </c>
      <c r="G4268" s="1" t="s">
        <v>122</v>
      </c>
      <c r="H4268" s="1" t="s">
        <v>123</v>
      </c>
      <c r="I4268" s="1" t="s">
        <v>124</v>
      </c>
      <c r="J4268" s="1" t="s">
        <v>132</v>
      </c>
      <c r="K4268" s="1" t="s">
        <v>135</v>
      </c>
    </row>
    <row r="4269" spans="1:11" x14ac:dyDescent="0.25">
      <c r="A4269" s="1" t="s">
        <v>190</v>
      </c>
      <c r="B4269" s="1">
        <v>29652306.079999998</v>
      </c>
      <c r="C4269" s="1" t="s">
        <v>146</v>
      </c>
      <c r="D4269" s="1" t="s">
        <v>131</v>
      </c>
      <c r="E4269" s="1" t="s">
        <v>121</v>
      </c>
      <c r="F4269" s="1" t="s">
        <v>52</v>
      </c>
      <c r="G4269" s="1" t="s">
        <v>122</v>
      </c>
      <c r="H4269" s="1" t="s">
        <v>123</v>
      </c>
      <c r="I4269" s="1" t="s">
        <v>124</v>
      </c>
      <c r="J4269" s="1" t="s">
        <v>132</v>
      </c>
      <c r="K4269" s="1" t="s">
        <v>134</v>
      </c>
    </row>
    <row r="4270" spans="1:11" x14ac:dyDescent="0.25">
      <c r="A4270" s="1" t="s">
        <v>190</v>
      </c>
      <c r="B4270" s="1">
        <v>29660735.239999998</v>
      </c>
      <c r="C4270" s="1" t="s">
        <v>155</v>
      </c>
      <c r="D4270" s="1" t="s">
        <v>131</v>
      </c>
      <c r="E4270" s="1" t="s">
        <v>121</v>
      </c>
      <c r="F4270" s="1" t="s">
        <v>52</v>
      </c>
      <c r="G4270" s="1" t="s">
        <v>122</v>
      </c>
      <c r="H4270" s="1" t="s">
        <v>123</v>
      </c>
      <c r="I4270" s="1" t="s">
        <v>124</v>
      </c>
      <c r="J4270" s="1" t="s">
        <v>132</v>
      </c>
      <c r="K4270" s="1" t="s">
        <v>134</v>
      </c>
    </row>
    <row r="4271" spans="1:11" x14ac:dyDescent="0.25">
      <c r="A4271" s="1" t="s">
        <v>190</v>
      </c>
      <c r="B4271" s="1">
        <v>29665171.640000001</v>
      </c>
      <c r="C4271" s="1" t="s">
        <v>145</v>
      </c>
      <c r="D4271" s="1" t="s">
        <v>138</v>
      </c>
      <c r="E4271" s="1" t="s">
        <v>121</v>
      </c>
      <c r="F4271" s="1" t="s">
        <v>87</v>
      </c>
      <c r="G4271" s="1" t="s">
        <v>122</v>
      </c>
      <c r="H4271" s="1" t="s">
        <v>123</v>
      </c>
      <c r="I4271" s="1" t="s">
        <v>124</v>
      </c>
      <c r="J4271" s="1" t="s">
        <v>132</v>
      </c>
      <c r="K4271" s="1" t="s">
        <v>135</v>
      </c>
    </row>
    <row r="4272" spans="1:11" x14ac:dyDescent="0.25">
      <c r="A4272" s="1" t="s">
        <v>194</v>
      </c>
      <c r="B4272" s="1">
        <v>29895864</v>
      </c>
      <c r="C4272" s="1" t="s">
        <v>155</v>
      </c>
      <c r="D4272" s="1" t="s">
        <v>131</v>
      </c>
      <c r="E4272" s="1" t="s">
        <v>121</v>
      </c>
      <c r="F4272" s="1" t="s">
        <v>52</v>
      </c>
      <c r="G4272" s="1" t="s">
        <v>122</v>
      </c>
      <c r="H4272" s="1" t="s">
        <v>123</v>
      </c>
      <c r="I4272" s="1" t="s">
        <v>124</v>
      </c>
      <c r="J4272" s="1" t="s">
        <v>132</v>
      </c>
      <c r="K4272" s="1" t="s">
        <v>135</v>
      </c>
    </row>
    <row r="4273" spans="1:11" x14ac:dyDescent="0.25">
      <c r="A4273" s="1" t="s">
        <v>194</v>
      </c>
      <c r="B4273" s="1">
        <v>29910363</v>
      </c>
      <c r="C4273" s="1" t="s">
        <v>146</v>
      </c>
      <c r="D4273" s="1" t="s">
        <v>131</v>
      </c>
      <c r="E4273" s="1" t="s">
        <v>121</v>
      </c>
      <c r="F4273" s="1" t="s">
        <v>52</v>
      </c>
      <c r="G4273" s="1" t="s">
        <v>122</v>
      </c>
      <c r="H4273" s="1" t="s">
        <v>123</v>
      </c>
      <c r="I4273" s="1" t="s">
        <v>124</v>
      </c>
      <c r="J4273" s="1" t="s">
        <v>132</v>
      </c>
      <c r="K4273" s="1" t="s">
        <v>135</v>
      </c>
    </row>
    <row r="4274" spans="1:11" x14ac:dyDescent="0.25">
      <c r="A4274" s="1" t="s">
        <v>190</v>
      </c>
      <c r="B4274" s="1">
        <v>29982078.48</v>
      </c>
      <c r="C4274" s="1" t="s">
        <v>147</v>
      </c>
      <c r="D4274" s="1" t="s">
        <v>142</v>
      </c>
      <c r="E4274" s="1" t="s">
        <v>121</v>
      </c>
      <c r="F4274" s="1" t="s">
        <v>45</v>
      </c>
      <c r="G4274" s="1" t="s">
        <v>122</v>
      </c>
      <c r="H4274" s="1" t="s">
        <v>123</v>
      </c>
      <c r="I4274" s="1" t="s">
        <v>124</v>
      </c>
      <c r="J4274" s="1" t="s">
        <v>132</v>
      </c>
      <c r="K4274" s="1" t="s">
        <v>134</v>
      </c>
    </row>
    <row r="4275" spans="1:11" x14ac:dyDescent="0.25">
      <c r="A4275" s="1" t="s">
        <v>190</v>
      </c>
      <c r="B4275" s="1">
        <v>30468455.800000001</v>
      </c>
      <c r="C4275" s="1" t="s">
        <v>130</v>
      </c>
      <c r="D4275" s="1" t="s">
        <v>131</v>
      </c>
      <c r="E4275" s="1" t="s">
        <v>121</v>
      </c>
      <c r="F4275" s="1" t="s">
        <v>52</v>
      </c>
      <c r="G4275" s="1" t="s">
        <v>122</v>
      </c>
      <c r="H4275" s="1" t="s">
        <v>123</v>
      </c>
      <c r="I4275" s="1" t="s">
        <v>124</v>
      </c>
      <c r="J4275" s="1" t="s">
        <v>132</v>
      </c>
      <c r="K4275" s="1" t="s">
        <v>134</v>
      </c>
    </row>
    <row r="4276" spans="1:11" x14ac:dyDescent="0.25">
      <c r="A4276" s="1" t="s">
        <v>190</v>
      </c>
      <c r="B4276" s="1">
        <v>30486940.800000001</v>
      </c>
      <c r="C4276" s="1" t="s">
        <v>164</v>
      </c>
      <c r="D4276" s="1" t="s">
        <v>131</v>
      </c>
      <c r="E4276" s="1" t="s">
        <v>121</v>
      </c>
      <c r="F4276" s="1" t="s">
        <v>52</v>
      </c>
      <c r="G4276" s="1" t="s">
        <v>122</v>
      </c>
      <c r="H4276" s="1" t="s">
        <v>123</v>
      </c>
      <c r="I4276" s="1" t="s">
        <v>124</v>
      </c>
      <c r="J4276" s="1" t="s">
        <v>132</v>
      </c>
      <c r="K4276" s="1" t="s">
        <v>134</v>
      </c>
    </row>
    <row r="4277" spans="1:11" x14ac:dyDescent="0.25">
      <c r="A4277" s="1" t="s">
        <v>190</v>
      </c>
      <c r="B4277" s="1">
        <v>30660699.800000001</v>
      </c>
      <c r="C4277" s="1" t="s">
        <v>136</v>
      </c>
      <c r="D4277" s="1" t="s">
        <v>131</v>
      </c>
      <c r="E4277" s="1" t="s">
        <v>121</v>
      </c>
      <c r="F4277" s="1" t="s">
        <v>52</v>
      </c>
      <c r="G4277" s="1" t="s">
        <v>122</v>
      </c>
      <c r="H4277" s="1" t="s">
        <v>123</v>
      </c>
      <c r="I4277" s="1" t="s">
        <v>124</v>
      </c>
      <c r="J4277" s="1" t="s">
        <v>132</v>
      </c>
      <c r="K4277" s="1" t="s">
        <v>134</v>
      </c>
    </row>
    <row r="4278" spans="1:11" x14ac:dyDescent="0.25">
      <c r="A4278" s="1" t="s">
        <v>190</v>
      </c>
      <c r="B4278" s="1">
        <v>30660699.800000001</v>
      </c>
      <c r="C4278" s="1" t="s">
        <v>165</v>
      </c>
      <c r="D4278" s="1" t="s">
        <v>131</v>
      </c>
      <c r="E4278" s="1" t="s">
        <v>121</v>
      </c>
      <c r="F4278" s="1" t="s">
        <v>52</v>
      </c>
      <c r="G4278" s="1" t="s">
        <v>122</v>
      </c>
      <c r="H4278" s="1" t="s">
        <v>123</v>
      </c>
      <c r="I4278" s="1" t="s">
        <v>124</v>
      </c>
      <c r="J4278" s="1" t="s">
        <v>132</v>
      </c>
      <c r="K4278" s="1" t="s">
        <v>134</v>
      </c>
    </row>
    <row r="4279" spans="1:11" x14ac:dyDescent="0.25">
      <c r="A4279" s="1" t="s">
        <v>194</v>
      </c>
      <c r="B4279" s="1">
        <v>30733584</v>
      </c>
      <c r="C4279" s="1" t="s">
        <v>130</v>
      </c>
      <c r="D4279" s="1" t="s">
        <v>131</v>
      </c>
      <c r="E4279" s="1" t="s">
        <v>121</v>
      </c>
      <c r="F4279" s="1" t="s">
        <v>52</v>
      </c>
      <c r="G4279" s="1" t="s">
        <v>122</v>
      </c>
      <c r="H4279" s="1" t="s">
        <v>123</v>
      </c>
      <c r="I4279" s="1" t="s">
        <v>124</v>
      </c>
      <c r="J4279" s="1" t="s">
        <v>132</v>
      </c>
      <c r="K4279" s="1" t="s">
        <v>135</v>
      </c>
    </row>
    <row r="4280" spans="1:11" x14ac:dyDescent="0.25">
      <c r="A4280" s="1" t="s">
        <v>194</v>
      </c>
      <c r="B4280" s="1">
        <v>30733584</v>
      </c>
      <c r="C4280" s="1" t="s">
        <v>164</v>
      </c>
      <c r="D4280" s="1" t="s">
        <v>131</v>
      </c>
      <c r="E4280" s="1" t="s">
        <v>121</v>
      </c>
      <c r="F4280" s="1" t="s">
        <v>52</v>
      </c>
      <c r="G4280" s="1" t="s">
        <v>122</v>
      </c>
      <c r="H4280" s="1" t="s">
        <v>123</v>
      </c>
      <c r="I4280" s="1" t="s">
        <v>124</v>
      </c>
      <c r="J4280" s="1" t="s">
        <v>132</v>
      </c>
      <c r="K4280" s="1" t="s">
        <v>135</v>
      </c>
    </row>
    <row r="4281" spans="1:11" x14ac:dyDescent="0.25">
      <c r="A4281" s="1" t="s">
        <v>194</v>
      </c>
      <c r="B4281" s="1">
        <v>30927441</v>
      </c>
      <c r="C4281" s="1" t="s">
        <v>136</v>
      </c>
      <c r="D4281" s="1" t="s">
        <v>131</v>
      </c>
      <c r="E4281" s="1" t="s">
        <v>121</v>
      </c>
      <c r="F4281" s="1" t="s">
        <v>52</v>
      </c>
      <c r="G4281" s="1" t="s">
        <v>122</v>
      </c>
      <c r="H4281" s="1" t="s">
        <v>123</v>
      </c>
      <c r="I4281" s="1" t="s">
        <v>124</v>
      </c>
      <c r="J4281" s="1" t="s">
        <v>132</v>
      </c>
      <c r="K4281" s="1" t="s">
        <v>135</v>
      </c>
    </row>
    <row r="4282" spans="1:11" x14ac:dyDescent="0.25">
      <c r="A4282" s="1" t="s">
        <v>194</v>
      </c>
      <c r="B4282" s="1">
        <v>30927441</v>
      </c>
      <c r="C4282" s="1" t="s">
        <v>165</v>
      </c>
      <c r="D4282" s="1" t="s">
        <v>131</v>
      </c>
      <c r="E4282" s="1" t="s">
        <v>121</v>
      </c>
      <c r="F4282" s="1" t="s">
        <v>52</v>
      </c>
      <c r="G4282" s="1" t="s">
        <v>122</v>
      </c>
      <c r="H4282" s="1" t="s">
        <v>123</v>
      </c>
      <c r="I4282" s="1" t="s">
        <v>124</v>
      </c>
      <c r="J4282" s="1" t="s">
        <v>132</v>
      </c>
      <c r="K4282" s="1" t="s">
        <v>135</v>
      </c>
    </row>
    <row r="4283" spans="1:11" x14ac:dyDescent="0.25">
      <c r="A4283" s="1" t="s">
        <v>190</v>
      </c>
      <c r="B4283" s="1">
        <v>30964741.079999998</v>
      </c>
      <c r="C4283" s="1" t="s">
        <v>161</v>
      </c>
      <c r="D4283" s="1" t="s">
        <v>131</v>
      </c>
      <c r="E4283" s="1" t="s">
        <v>121</v>
      </c>
      <c r="F4283" s="1" t="s">
        <v>52</v>
      </c>
      <c r="G4283" s="1" t="s">
        <v>122</v>
      </c>
      <c r="H4283" s="1" t="s">
        <v>123</v>
      </c>
      <c r="I4283" s="1" t="s">
        <v>124</v>
      </c>
      <c r="J4283" s="1" t="s">
        <v>132</v>
      </c>
      <c r="K4283" s="1" t="s">
        <v>134</v>
      </c>
    </row>
    <row r="4284" spans="1:11" x14ac:dyDescent="0.25">
      <c r="A4284" s="1" t="s">
        <v>189</v>
      </c>
      <c r="B4284" s="1">
        <v>31010542.5</v>
      </c>
      <c r="C4284" s="1" t="s">
        <v>147</v>
      </c>
      <c r="D4284" s="1" t="s">
        <v>138</v>
      </c>
      <c r="E4284" s="1" t="s">
        <v>121</v>
      </c>
      <c r="F4284" s="1" t="s">
        <v>87</v>
      </c>
      <c r="G4284" s="1" t="s">
        <v>122</v>
      </c>
      <c r="H4284" s="1" t="s">
        <v>123</v>
      </c>
      <c r="I4284" s="1" t="s">
        <v>124</v>
      </c>
      <c r="J4284" s="1" t="s">
        <v>132</v>
      </c>
      <c r="K4284" s="1" t="s">
        <v>135</v>
      </c>
    </row>
    <row r="4285" spans="1:11" x14ac:dyDescent="0.25">
      <c r="A4285" s="1" t="s">
        <v>194</v>
      </c>
      <c r="B4285" s="1">
        <v>31234157.5</v>
      </c>
      <c r="C4285" s="1" t="s">
        <v>161</v>
      </c>
      <c r="D4285" s="1" t="s">
        <v>131</v>
      </c>
      <c r="E4285" s="1" t="s">
        <v>121</v>
      </c>
      <c r="F4285" s="1" t="s">
        <v>52</v>
      </c>
      <c r="G4285" s="1" t="s">
        <v>122</v>
      </c>
      <c r="H4285" s="1" t="s">
        <v>123</v>
      </c>
      <c r="I4285" s="1" t="s">
        <v>124</v>
      </c>
      <c r="J4285" s="1" t="s">
        <v>132</v>
      </c>
      <c r="K4285" s="1" t="s">
        <v>135</v>
      </c>
    </row>
    <row r="4286" spans="1:11" x14ac:dyDescent="0.25">
      <c r="A4286" s="1" t="s">
        <v>190</v>
      </c>
      <c r="B4286" s="1">
        <v>32696268</v>
      </c>
      <c r="C4286" s="1" t="s">
        <v>171</v>
      </c>
      <c r="D4286" s="1" t="s">
        <v>138</v>
      </c>
      <c r="E4286" s="1" t="s">
        <v>121</v>
      </c>
      <c r="F4286" s="1" t="s">
        <v>87</v>
      </c>
      <c r="G4286" s="1" t="s">
        <v>122</v>
      </c>
      <c r="H4286" s="1" t="s">
        <v>123</v>
      </c>
      <c r="I4286" s="1" t="s">
        <v>124</v>
      </c>
      <c r="J4286" s="1" t="s">
        <v>132</v>
      </c>
      <c r="K4286" s="1" t="s">
        <v>135</v>
      </c>
    </row>
    <row r="4287" spans="1:11" x14ac:dyDescent="0.25">
      <c r="A4287" s="1" t="s">
        <v>190</v>
      </c>
      <c r="B4287" s="1">
        <v>32696268</v>
      </c>
      <c r="C4287" s="1" t="s">
        <v>158</v>
      </c>
      <c r="D4287" s="1" t="s">
        <v>138</v>
      </c>
      <c r="E4287" s="1" t="s">
        <v>121</v>
      </c>
      <c r="F4287" s="1" t="s">
        <v>87</v>
      </c>
      <c r="G4287" s="1" t="s">
        <v>122</v>
      </c>
      <c r="H4287" s="1" t="s">
        <v>123</v>
      </c>
      <c r="I4287" s="1" t="s">
        <v>124</v>
      </c>
      <c r="J4287" s="1" t="s">
        <v>132</v>
      </c>
      <c r="K4287" s="1" t="s">
        <v>135</v>
      </c>
    </row>
    <row r="4288" spans="1:11" x14ac:dyDescent="0.25">
      <c r="A4288" s="1" t="s">
        <v>190</v>
      </c>
      <c r="B4288" s="1">
        <v>33013914.239999998</v>
      </c>
      <c r="C4288" s="1" t="s">
        <v>147</v>
      </c>
      <c r="D4288" s="1" t="s">
        <v>138</v>
      </c>
      <c r="E4288" s="1" t="s">
        <v>121</v>
      </c>
      <c r="F4288" s="1" t="s">
        <v>87</v>
      </c>
      <c r="G4288" s="1" t="s">
        <v>122</v>
      </c>
      <c r="H4288" s="1" t="s">
        <v>123</v>
      </c>
      <c r="I4288" s="1" t="s">
        <v>124</v>
      </c>
      <c r="J4288" s="1" t="s">
        <v>132</v>
      </c>
      <c r="K4288" s="1" t="s">
        <v>134</v>
      </c>
    </row>
    <row r="4289" spans="1:11" x14ac:dyDescent="0.25">
      <c r="A4289" s="1" t="s">
        <v>194</v>
      </c>
      <c r="B4289" s="1">
        <v>33301160</v>
      </c>
      <c r="C4289" s="1" t="s">
        <v>147</v>
      </c>
      <c r="D4289" s="1" t="s">
        <v>138</v>
      </c>
      <c r="E4289" s="1" t="s">
        <v>121</v>
      </c>
      <c r="F4289" s="1" t="s">
        <v>87</v>
      </c>
      <c r="G4289" s="1" t="s">
        <v>122</v>
      </c>
      <c r="H4289" s="1" t="s">
        <v>123</v>
      </c>
      <c r="I4289" s="1" t="s">
        <v>124</v>
      </c>
      <c r="J4289" s="1" t="s">
        <v>132</v>
      </c>
      <c r="K4289" s="1" t="s">
        <v>135</v>
      </c>
    </row>
    <row r="4290" spans="1:11" x14ac:dyDescent="0.25">
      <c r="A4290" s="1" t="s">
        <v>190</v>
      </c>
      <c r="B4290" s="1">
        <v>33448681.440000001</v>
      </c>
      <c r="C4290" s="1" t="s">
        <v>157</v>
      </c>
      <c r="D4290" s="1" t="s">
        <v>138</v>
      </c>
      <c r="E4290" s="1" t="s">
        <v>121</v>
      </c>
      <c r="F4290" s="1" t="s">
        <v>87</v>
      </c>
      <c r="G4290" s="1" t="s">
        <v>122</v>
      </c>
      <c r="H4290" s="1" t="s">
        <v>123</v>
      </c>
      <c r="I4290" s="1" t="s">
        <v>124</v>
      </c>
      <c r="J4290" s="1" t="s">
        <v>132</v>
      </c>
      <c r="K4290" s="1" t="s">
        <v>135</v>
      </c>
    </row>
    <row r="4291" spans="1:11" x14ac:dyDescent="0.25">
      <c r="A4291" s="1" t="s">
        <v>189</v>
      </c>
      <c r="B4291" s="1">
        <v>34320122.8125</v>
      </c>
      <c r="C4291" s="1" t="s">
        <v>139</v>
      </c>
      <c r="D4291" s="1" t="s">
        <v>131</v>
      </c>
      <c r="E4291" s="1" t="s">
        <v>121</v>
      </c>
      <c r="F4291" s="1" t="s">
        <v>52</v>
      </c>
      <c r="G4291" s="1" t="s">
        <v>122</v>
      </c>
      <c r="H4291" s="1" t="s">
        <v>123</v>
      </c>
      <c r="I4291" s="1" t="s">
        <v>124</v>
      </c>
      <c r="J4291" s="1" t="s">
        <v>132</v>
      </c>
      <c r="K4291" s="1" t="s">
        <v>135</v>
      </c>
    </row>
    <row r="4292" spans="1:11" x14ac:dyDescent="0.25">
      <c r="A4292" s="1" t="s">
        <v>190</v>
      </c>
      <c r="B4292" s="1">
        <v>34413154.799999997</v>
      </c>
      <c r="C4292" s="1" t="s">
        <v>146</v>
      </c>
      <c r="D4292" s="1" t="s">
        <v>138</v>
      </c>
      <c r="E4292" s="1" t="s">
        <v>121</v>
      </c>
      <c r="F4292" s="1" t="s">
        <v>87</v>
      </c>
      <c r="G4292" s="1" t="s">
        <v>122</v>
      </c>
      <c r="H4292" s="1" t="s">
        <v>123</v>
      </c>
      <c r="I4292" s="1" t="s">
        <v>124</v>
      </c>
      <c r="J4292" s="1" t="s">
        <v>132</v>
      </c>
      <c r="K4292" s="1" t="s">
        <v>135</v>
      </c>
    </row>
    <row r="4293" spans="1:11" x14ac:dyDescent="0.25">
      <c r="A4293" s="1" t="s">
        <v>190</v>
      </c>
      <c r="B4293" s="1">
        <v>35242022.200000003</v>
      </c>
      <c r="C4293" s="1" t="s">
        <v>155</v>
      </c>
      <c r="D4293" s="1" t="s">
        <v>138</v>
      </c>
      <c r="E4293" s="1" t="s">
        <v>121</v>
      </c>
      <c r="F4293" s="1" t="s">
        <v>87</v>
      </c>
      <c r="G4293" s="1" t="s">
        <v>122</v>
      </c>
      <c r="H4293" s="1" t="s">
        <v>123</v>
      </c>
      <c r="I4293" s="1" t="s">
        <v>124</v>
      </c>
      <c r="J4293" s="1" t="s">
        <v>132</v>
      </c>
      <c r="K4293" s="1" t="s">
        <v>135</v>
      </c>
    </row>
    <row r="4294" spans="1:11" x14ac:dyDescent="0.25">
      <c r="A4294" s="1" t="s">
        <v>190</v>
      </c>
      <c r="B4294" s="1">
        <v>35242022.200000003</v>
      </c>
      <c r="C4294" s="1" t="s">
        <v>164</v>
      </c>
      <c r="D4294" s="1" t="s">
        <v>138</v>
      </c>
      <c r="E4294" s="1" t="s">
        <v>121</v>
      </c>
      <c r="F4294" s="1" t="s">
        <v>87</v>
      </c>
      <c r="G4294" s="1" t="s">
        <v>122</v>
      </c>
      <c r="H4294" s="1" t="s">
        <v>123</v>
      </c>
      <c r="I4294" s="1" t="s">
        <v>124</v>
      </c>
      <c r="J4294" s="1" t="s">
        <v>132</v>
      </c>
      <c r="K4294" s="1" t="s">
        <v>135</v>
      </c>
    </row>
    <row r="4295" spans="1:11" x14ac:dyDescent="0.25">
      <c r="A4295" s="1" t="s">
        <v>190</v>
      </c>
      <c r="B4295" s="1">
        <v>35242022.200000003</v>
      </c>
      <c r="C4295" s="1" t="s">
        <v>130</v>
      </c>
      <c r="D4295" s="1" t="s">
        <v>138</v>
      </c>
      <c r="E4295" s="1" t="s">
        <v>121</v>
      </c>
      <c r="F4295" s="1" t="s">
        <v>87</v>
      </c>
      <c r="G4295" s="1" t="s">
        <v>122</v>
      </c>
      <c r="H4295" s="1" t="s">
        <v>123</v>
      </c>
      <c r="I4295" s="1" t="s">
        <v>124</v>
      </c>
      <c r="J4295" s="1" t="s">
        <v>132</v>
      </c>
      <c r="K4295" s="1" t="s">
        <v>135</v>
      </c>
    </row>
    <row r="4296" spans="1:11" x14ac:dyDescent="0.25">
      <c r="A4296" s="1" t="s">
        <v>190</v>
      </c>
      <c r="B4296" s="1">
        <v>35494601.240000002</v>
      </c>
      <c r="C4296" s="1" t="s">
        <v>136</v>
      </c>
      <c r="D4296" s="1" t="s">
        <v>138</v>
      </c>
      <c r="E4296" s="1" t="s">
        <v>121</v>
      </c>
      <c r="F4296" s="1" t="s">
        <v>87</v>
      </c>
      <c r="G4296" s="1" t="s">
        <v>122</v>
      </c>
      <c r="H4296" s="1" t="s">
        <v>123</v>
      </c>
      <c r="I4296" s="1" t="s">
        <v>124</v>
      </c>
      <c r="J4296" s="1" t="s">
        <v>132</v>
      </c>
      <c r="K4296" s="1" t="s">
        <v>135</v>
      </c>
    </row>
    <row r="4297" spans="1:11" x14ac:dyDescent="0.25">
      <c r="A4297" s="1" t="s">
        <v>190</v>
      </c>
      <c r="B4297" s="1">
        <v>35494601.240000002</v>
      </c>
      <c r="C4297" s="1" t="s">
        <v>165</v>
      </c>
      <c r="D4297" s="1" t="s">
        <v>138</v>
      </c>
      <c r="E4297" s="1" t="s">
        <v>121</v>
      </c>
      <c r="F4297" s="1" t="s">
        <v>87</v>
      </c>
      <c r="G4297" s="1" t="s">
        <v>122</v>
      </c>
      <c r="H4297" s="1" t="s">
        <v>123</v>
      </c>
      <c r="I4297" s="1" t="s">
        <v>124</v>
      </c>
      <c r="J4297" s="1" t="s">
        <v>132</v>
      </c>
      <c r="K4297" s="1" t="s">
        <v>135</v>
      </c>
    </row>
    <row r="4298" spans="1:11" x14ac:dyDescent="0.25">
      <c r="A4298" s="1" t="s">
        <v>189</v>
      </c>
      <c r="B4298" s="1">
        <v>35665040.906199999</v>
      </c>
      <c r="C4298" s="1" t="s">
        <v>145</v>
      </c>
      <c r="D4298" s="1" t="s">
        <v>162</v>
      </c>
      <c r="E4298" s="1" t="s">
        <v>121</v>
      </c>
      <c r="F4298" s="1" t="s">
        <v>47</v>
      </c>
      <c r="G4298" s="1" t="s">
        <v>122</v>
      </c>
      <c r="H4298" s="1" t="s">
        <v>123</v>
      </c>
      <c r="I4298" s="1" t="s">
        <v>124</v>
      </c>
      <c r="J4298" s="1" t="s">
        <v>132</v>
      </c>
      <c r="K4298" s="1" t="s">
        <v>135</v>
      </c>
    </row>
    <row r="4299" spans="1:11" x14ac:dyDescent="0.25">
      <c r="A4299" s="1" t="s">
        <v>190</v>
      </c>
      <c r="B4299" s="1">
        <v>35847590.799999997</v>
      </c>
      <c r="C4299" s="1" t="s">
        <v>161</v>
      </c>
      <c r="D4299" s="1" t="s">
        <v>138</v>
      </c>
      <c r="E4299" s="1" t="s">
        <v>121</v>
      </c>
      <c r="F4299" s="1" t="s">
        <v>87</v>
      </c>
      <c r="G4299" s="1" t="s">
        <v>122</v>
      </c>
      <c r="H4299" s="1" t="s">
        <v>123</v>
      </c>
      <c r="I4299" s="1" t="s">
        <v>124</v>
      </c>
      <c r="J4299" s="1" t="s">
        <v>132</v>
      </c>
      <c r="K4299" s="1" t="s">
        <v>135</v>
      </c>
    </row>
    <row r="4300" spans="1:11" x14ac:dyDescent="0.25">
      <c r="A4300" s="1" t="s">
        <v>190</v>
      </c>
      <c r="B4300" s="1">
        <v>36537303.119999997</v>
      </c>
      <c r="C4300" s="1" t="s">
        <v>139</v>
      </c>
      <c r="D4300" s="1" t="s">
        <v>131</v>
      </c>
      <c r="E4300" s="1" t="s">
        <v>121</v>
      </c>
      <c r="F4300" s="1" t="s">
        <v>52</v>
      </c>
      <c r="G4300" s="1" t="s">
        <v>122</v>
      </c>
      <c r="H4300" s="1" t="s">
        <v>123</v>
      </c>
      <c r="I4300" s="1" t="s">
        <v>124</v>
      </c>
      <c r="J4300" s="1" t="s">
        <v>132</v>
      </c>
      <c r="K4300" s="1" t="s">
        <v>134</v>
      </c>
    </row>
    <row r="4301" spans="1:11" x14ac:dyDescent="0.25">
      <c r="A4301" s="1" t="s">
        <v>194</v>
      </c>
      <c r="B4301" s="1">
        <v>36855205</v>
      </c>
      <c r="C4301" s="1" t="s">
        <v>139</v>
      </c>
      <c r="D4301" s="1" t="s">
        <v>131</v>
      </c>
      <c r="E4301" s="1" t="s">
        <v>121</v>
      </c>
      <c r="F4301" s="1" t="s">
        <v>52</v>
      </c>
      <c r="G4301" s="1" t="s">
        <v>122</v>
      </c>
      <c r="H4301" s="1" t="s">
        <v>123</v>
      </c>
      <c r="I4301" s="1" t="s">
        <v>124</v>
      </c>
      <c r="J4301" s="1" t="s">
        <v>132</v>
      </c>
      <c r="K4301" s="1" t="s">
        <v>135</v>
      </c>
    </row>
    <row r="4302" spans="1:11" x14ac:dyDescent="0.25">
      <c r="A4302" s="1" t="s">
        <v>190</v>
      </c>
      <c r="B4302" s="1">
        <v>36958613.240000002</v>
      </c>
      <c r="C4302" s="1" t="s">
        <v>173</v>
      </c>
      <c r="D4302" s="1" t="s">
        <v>138</v>
      </c>
      <c r="E4302" s="1" t="s">
        <v>121</v>
      </c>
      <c r="F4302" s="1" t="s">
        <v>87</v>
      </c>
      <c r="G4302" s="1" t="s">
        <v>122</v>
      </c>
      <c r="H4302" s="1" t="s">
        <v>123</v>
      </c>
      <c r="I4302" s="1" t="s">
        <v>124</v>
      </c>
      <c r="J4302" s="1" t="s">
        <v>132</v>
      </c>
      <c r="K4302" s="1" t="s">
        <v>135</v>
      </c>
    </row>
    <row r="4303" spans="1:11" x14ac:dyDescent="0.25">
      <c r="A4303" s="1" t="s">
        <v>190</v>
      </c>
      <c r="B4303" s="1">
        <v>37969077.280000001</v>
      </c>
      <c r="C4303" s="1" t="s">
        <v>145</v>
      </c>
      <c r="D4303" s="1" t="s">
        <v>162</v>
      </c>
      <c r="E4303" s="1" t="s">
        <v>121</v>
      </c>
      <c r="F4303" s="1" t="s">
        <v>47</v>
      </c>
      <c r="G4303" s="1" t="s">
        <v>122</v>
      </c>
      <c r="H4303" s="1" t="s">
        <v>123</v>
      </c>
      <c r="I4303" s="1" t="s">
        <v>124</v>
      </c>
      <c r="J4303" s="1" t="s">
        <v>132</v>
      </c>
      <c r="K4303" s="1" t="s">
        <v>134</v>
      </c>
    </row>
    <row r="4304" spans="1:11" x14ac:dyDescent="0.25">
      <c r="A4304" s="1" t="s">
        <v>194</v>
      </c>
      <c r="B4304" s="1">
        <v>38299466.5</v>
      </c>
      <c r="C4304" s="1" t="s">
        <v>145</v>
      </c>
      <c r="D4304" s="1" t="s">
        <v>162</v>
      </c>
      <c r="E4304" s="1" t="s">
        <v>121</v>
      </c>
      <c r="F4304" s="1" t="s">
        <v>47</v>
      </c>
      <c r="G4304" s="1" t="s">
        <v>122</v>
      </c>
      <c r="H4304" s="1" t="s">
        <v>123</v>
      </c>
      <c r="I4304" s="1" t="s">
        <v>124</v>
      </c>
      <c r="J4304" s="1" t="s">
        <v>132</v>
      </c>
      <c r="K4304" s="1" t="s">
        <v>135</v>
      </c>
    </row>
    <row r="4305" spans="1:11" x14ac:dyDescent="0.25">
      <c r="A4305" s="1" t="s">
        <v>190</v>
      </c>
      <c r="B4305" s="1">
        <v>38791585.840000004</v>
      </c>
      <c r="C4305" s="1" t="s">
        <v>137</v>
      </c>
      <c r="D4305" s="1" t="s">
        <v>138</v>
      </c>
      <c r="E4305" s="1" t="s">
        <v>121</v>
      </c>
      <c r="F4305" s="1" t="s">
        <v>87</v>
      </c>
      <c r="G4305" s="1" t="s">
        <v>122</v>
      </c>
      <c r="H4305" s="1" t="s">
        <v>123</v>
      </c>
      <c r="I4305" s="1" t="s">
        <v>124</v>
      </c>
      <c r="J4305" s="1" t="s">
        <v>132</v>
      </c>
      <c r="K4305" s="1" t="s">
        <v>135</v>
      </c>
    </row>
    <row r="4306" spans="1:11" x14ac:dyDescent="0.25">
      <c r="A4306" s="1" t="s">
        <v>189</v>
      </c>
      <c r="B4306" s="1">
        <v>41388922.968699999</v>
      </c>
      <c r="C4306" s="1" t="s">
        <v>146</v>
      </c>
      <c r="D4306" s="1" t="s">
        <v>162</v>
      </c>
      <c r="E4306" s="1" t="s">
        <v>121</v>
      </c>
      <c r="F4306" s="1" t="s">
        <v>47</v>
      </c>
      <c r="G4306" s="1" t="s">
        <v>122</v>
      </c>
      <c r="H4306" s="1" t="s">
        <v>123</v>
      </c>
      <c r="I4306" s="1" t="s">
        <v>124</v>
      </c>
      <c r="J4306" s="1" t="s">
        <v>132</v>
      </c>
      <c r="K4306" s="1" t="s">
        <v>135</v>
      </c>
    </row>
    <row r="4307" spans="1:11" x14ac:dyDescent="0.25">
      <c r="A4307" s="1" t="s">
        <v>190</v>
      </c>
      <c r="B4307" s="1">
        <v>42584264.200000003</v>
      </c>
      <c r="C4307" s="1" t="s">
        <v>140</v>
      </c>
      <c r="D4307" s="1" t="s">
        <v>131</v>
      </c>
      <c r="E4307" s="1" t="s">
        <v>121</v>
      </c>
      <c r="F4307" s="1" t="s">
        <v>52</v>
      </c>
      <c r="G4307" s="1" t="s">
        <v>122</v>
      </c>
      <c r="H4307" s="1" t="s">
        <v>123</v>
      </c>
      <c r="I4307" s="1" t="s">
        <v>124</v>
      </c>
      <c r="J4307" s="1" t="s">
        <v>132</v>
      </c>
      <c r="K4307" s="1" t="s">
        <v>135</v>
      </c>
    </row>
    <row r="4308" spans="1:11" x14ac:dyDescent="0.25">
      <c r="A4308" s="1" t="s">
        <v>190</v>
      </c>
      <c r="B4308" s="1">
        <v>42584264.200000003</v>
      </c>
      <c r="C4308" s="1" t="s">
        <v>144</v>
      </c>
      <c r="D4308" s="1" t="s">
        <v>131</v>
      </c>
      <c r="E4308" s="1" t="s">
        <v>121</v>
      </c>
      <c r="F4308" s="1" t="s">
        <v>52</v>
      </c>
      <c r="G4308" s="1" t="s">
        <v>122</v>
      </c>
      <c r="H4308" s="1" t="s">
        <v>123</v>
      </c>
      <c r="I4308" s="1" t="s">
        <v>124</v>
      </c>
      <c r="J4308" s="1" t="s">
        <v>132</v>
      </c>
      <c r="K4308" s="1" t="s">
        <v>135</v>
      </c>
    </row>
    <row r="4309" spans="1:11" x14ac:dyDescent="0.25">
      <c r="A4309" s="1" t="s">
        <v>190</v>
      </c>
      <c r="B4309" s="1">
        <v>42584264.200000003</v>
      </c>
      <c r="C4309" s="1" t="s">
        <v>145</v>
      </c>
      <c r="D4309" s="1" t="s">
        <v>131</v>
      </c>
      <c r="E4309" s="1" t="s">
        <v>121</v>
      </c>
      <c r="F4309" s="1" t="s">
        <v>52</v>
      </c>
      <c r="G4309" s="1" t="s">
        <v>122</v>
      </c>
      <c r="H4309" s="1" t="s">
        <v>123</v>
      </c>
      <c r="I4309" s="1" t="s">
        <v>124</v>
      </c>
      <c r="J4309" s="1" t="s">
        <v>132</v>
      </c>
      <c r="K4309" s="1" t="s">
        <v>135</v>
      </c>
    </row>
    <row r="4310" spans="1:11" x14ac:dyDescent="0.25">
      <c r="A4310" s="1" t="s">
        <v>190</v>
      </c>
      <c r="B4310" s="1">
        <v>42584264.200000003</v>
      </c>
      <c r="C4310" s="1" t="s">
        <v>156</v>
      </c>
      <c r="D4310" s="1" t="s">
        <v>131</v>
      </c>
      <c r="E4310" s="1" t="s">
        <v>121</v>
      </c>
      <c r="F4310" s="1" t="s">
        <v>52</v>
      </c>
      <c r="G4310" s="1" t="s">
        <v>122</v>
      </c>
      <c r="H4310" s="1" t="s">
        <v>123</v>
      </c>
      <c r="I4310" s="1" t="s">
        <v>124</v>
      </c>
      <c r="J4310" s="1" t="s">
        <v>132</v>
      </c>
      <c r="K4310" s="1" t="s">
        <v>135</v>
      </c>
    </row>
    <row r="4311" spans="1:11" x14ac:dyDescent="0.25">
      <c r="A4311" s="1" t="s">
        <v>189</v>
      </c>
      <c r="B4311" s="1">
        <v>42746842.6875</v>
      </c>
      <c r="C4311" s="1" t="s">
        <v>130</v>
      </c>
      <c r="D4311" s="1" t="s">
        <v>162</v>
      </c>
      <c r="E4311" s="1" t="s">
        <v>121</v>
      </c>
      <c r="F4311" s="1" t="s">
        <v>47</v>
      </c>
      <c r="G4311" s="1" t="s">
        <v>122</v>
      </c>
      <c r="H4311" s="1" t="s">
        <v>123</v>
      </c>
      <c r="I4311" s="1" t="s">
        <v>124</v>
      </c>
      <c r="J4311" s="1" t="s">
        <v>132</v>
      </c>
      <c r="K4311" s="1" t="s">
        <v>135</v>
      </c>
    </row>
    <row r="4312" spans="1:11" x14ac:dyDescent="0.25">
      <c r="A4312" s="1" t="s">
        <v>189</v>
      </c>
      <c r="B4312" s="1">
        <v>42746842.6875</v>
      </c>
      <c r="C4312" s="1" t="s">
        <v>155</v>
      </c>
      <c r="D4312" s="1" t="s">
        <v>162</v>
      </c>
      <c r="E4312" s="1" t="s">
        <v>121</v>
      </c>
      <c r="F4312" s="1" t="s">
        <v>47</v>
      </c>
      <c r="G4312" s="1" t="s">
        <v>122</v>
      </c>
      <c r="H4312" s="1" t="s">
        <v>123</v>
      </c>
      <c r="I4312" s="1" t="s">
        <v>124</v>
      </c>
      <c r="J4312" s="1" t="s">
        <v>132</v>
      </c>
      <c r="K4312" s="1" t="s">
        <v>135</v>
      </c>
    </row>
    <row r="4313" spans="1:11" x14ac:dyDescent="0.25">
      <c r="A4313" s="1" t="s">
        <v>189</v>
      </c>
      <c r="B4313" s="1">
        <v>42841771.218699999</v>
      </c>
      <c r="C4313" s="1" t="s">
        <v>165</v>
      </c>
      <c r="D4313" s="1" t="s">
        <v>162</v>
      </c>
      <c r="E4313" s="1" t="s">
        <v>121</v>
      </c>
      <c r="F4313" s="1" t="s">
        <v>47</v>
      </c>
      <c r="G4313" s="1" t="s">
        <v>122</v>
      </c>
      <c r="H4313" s="1" t="s">
        <v>123</v>
      </c>
      <c r="I4313" s="1" t="s">
        <v>124</v>
      </c>
      <c r="J4313" s="1" t="s">
        <v>132</v>
      </c>
      <c r="K4313" s="1" t="s">
        <v>135</v>
      </c>
    </row>
    <row r="4314" spans="1:11" x14ac:dyDescent="0.25">
      <c r="A4314" s="1" t="s">
        <v>190</v>
      </c>
      <c r="B4314" s="1">
        <v>44062768.439999998</v>
      </c>
      <c r="C4314" s="1" t="s">
        <v>146</v>
      </c>
      <c r="D4314" s="1" t="s">
        <v>162</v>
      </c>
      <c r="E4314" s="1" t="s">
        <v>121</v>
      </c>
      <c r="F4314" s="1" t="s">
        <v>47</v>
      </c>
      <c r="G4314" s="1" t="s">
        <v>122</v>
      </c>
      <c r="H4314" s="1" t="s">
        <v>123</v>
      </c>
      <c r="I4314" s="1" t="s">
        <v>124</v>
      </c>
      <c r="J4314" s="1" t="s">
        <v>132</v>
      </c>
      <c r="K4314" s="1" t="s">
        <v>134</v>
      </c>
    </row>
    <row r="4315" spans="1:11" x14ac:dyDescent="0.25">
      <c r="A4315" s="1" t="s">
        <v>194</v>
      </c>
      <c r="B4315" s="1">
        <v>44446147.5</v>
      </c>
      <c r="C4315" s="1" t="s">
        <v>146</v>
      </c>
      <c r="D4315" s="1" t="s">
        <v>162</v>
      </c>
      <c r="E4315" s="1" t="s">
        <v>121</v>
      </c>
      <c r="F4315" s="1" t="s">
        <v>47</v>
      </c>
      <c r="G4315" s="1" t="s">
        <v>122</v>
      </c>
      <c r="H4315" s="1" t="s">
        <v>123</v>
      </c>
      <c r="I4315" s="1" t="s">
        <v>124</v>
      </c>
      <c r="J4315" s="1" t="s">
        <v>132</v>
      </c>
      <c r="K4315" s="1" t="s">
        <v>135</v>
      </c>
    </row>
    <row r="4316" spans="1:11" x14ac:dyDescent="0.25">
      <c r="A4316" s="1" t="s">
        <v>189</v>
      </c>
      <c r="B4316" s="1">
        <v>44616159.656199999</v>
      </c>
      <c r="C4316" s="1" t="s">
        <v>147</v>
      </c>
      <c r="D4316" s="1" t="s">
        <v>131</v>
      </c>
      <c r="E4316" s="1" t="s">
        <v>121</v>
      </c>
      <c r="F4316" s="1" t="s">
        <v>52</v>
      </c>
      <c r="G4316" s="1" t="s">
        <v>122</v>
      </c>
      <c r="H4316" s="1" t="s">
        <v>123</v>
      </c>
      <c r="I4316" s="1" t="s">
        <v>124</v>
      </c>
      <c r="J4316" s="1" t="s">
        <v>132</v>
      </c>
      <c r="K4316" s="1" t="s">
        <v>135</v>
      </c>
    </row>
    <row r="4317" spans="1:11" x14ac:dyDescent="0.25">
      <c r="A4317" s="1" t="s">
        <v>190</v>
      </c>
      <c r="B4317" s="1">
        <v>45508443.32</v>
      </c>
      <c r="C4317" s="1" t="s">
        <v>130</v>
      </c>
      <c r="D4317" s="1" t="s">
        <v>162</v>
      </c>
      <c r="E4317" s="1" t="s">
        <v>121</v>
      </c>
      <c r="F4317" s="1" t="s">
        <v>47</v>
      </c>
      <c r="G4317" s="1" t="s">
        <v>122</v>
      </c>
      <c r="H4317" s="1" t="s">
        <v>123</v>
      </c>
      <c r="I4317" s="1" t="s">
        <v>124</v>
      </c>
      <c r="J4317" s="1" t="s">
        <v>132</v>
      </c>
      <c r="K4317" s="1" t="s">
        <v>134</v>
      </c>
    </row>
    <row r="4318" spans="1:11" x14ac:dyDescent="0.25">
      <c r="A4318" s="1" t="s">
        <v>190</v>
      </c>
      <c r="B4318" s="1">
        <v>45508443.32</v>
      </c>
      <c r="C4318" s="1" t="s">
        <v>155</v>
      </c>
      <c r="D4318" s="1" t="s">
        <v>162</v>
      </c>
      <c r="E4318" s="1" t="s">
        <v>121</v>
      </c>
      <c r="F4318" s="1" t="s">
        <v>47</v>
      </c>
      <c r="G4318" s="1" t="s">
        <v>122</v>
      </c>
      <c r="H4318" s="1" t="s">
        <v>123</v>
      </c>
      <c r="I4318" s="1" t="s">
        <v>124</v>
      </c>
      <c r="J4318" s="1" t="s">
        <v>132</v>
      </c>
      <c r="K4318" s="1" t="s">
        <v>134</v>
      </c>
    </row>
    <row r="4319" spans="1:11" x14ac:dyDescent="0.25">
      <c r="A4319" s="1" t="s">
        <v>190</v>
      </c>
      <c r="B4319" s="1">
        <v>45609445.359999999</v>
      </c>
      <c r="C4319" s="1" t="s">
        <v>165</v>
      </c>
      <c r="D4319" s="1" t="s">
        <v>162</v>
      </c>
      <c r="E4319" s="1" t="s">
        <v>121</v>
      </c>
      <c r="F4319" s="1" t="s">
        <v>47</v>
      </c>
      <c r="G4319" s="1" t="s">
        <v>122</v>
      </c>
      <c r="H4319" s="1" t="s">
        <v>123</v>
      </c>
      <c r="I4319" s="1" t="s">
        <v>124</v>
      </c>
      <c r="J4319" s="1" t="s">
        <v>132</v>
      </c>
      <c r="K4319" s="1" t="s">
        <v>134</v>
      </c>
    </row>
    <row r="4320" spans="1:11" x14ac:dyDescent="0.25">
      <c r="A4320" s="1" t="s">
        <v>194</v>
      </c>
      <c r="B4320" s="1">
        <v>45904371</v>
      </c>
      <c r="C4320" s="1" t="s">
        <v>130</v>
      </c>
      <c r="D4320" s="1" t="s">
        <v>162</v>
      </c>
      <c r="E4320" s="1" t="s">
        <v>121</v>
      </c>
      <c r="F4320" s="1" t="s">
        <v>47</v>
      </c>
      <c r="G4320" s="1" t="s">
        <v>122</v>
      </c>
      <c r="H4320" s="1" t="s">
        <v>123</v>
      </c>
      <c r="I4320" s="1" t="s">
        <v>124</v>
      </c>
      <c r="J4320" s="1" t="s">
        <v>132</v>
      </c>
      <c r="K4320" s="1" t="s">
        <v>135</v>
      </c>
    </row>
    <row r="4321" spans="1:11" x14ac:dyDescent="0.25">
      <c r="A4321" s="1" t="s">
        <v>194</v>
      </c>
      <c r="B4321" s="1">
        <v>45904371</v>
      </c>
      <c r="C4321" s="1" t="s">
        <v>155</v>
      </c>
      <c r="D4321" s="1" t="s">
        <v>162</v>
      </c>
      <c r="E4321" s="1" t="s">
        <v>121</v>
      </c>
      <c r="F4321" s="1" t="s">
        <v>47</v>
      </c>
      <c r="G4321" s="1" t="s">
        <v>122</v>
      </c>
      <c r="H4321" s="1" t="s">
        <v>123</v>
      </c>
      <c r="I4321" s="1" t="s">
        <v>124</v>
      </c>
      <c r="J4321" s="1" t="s">
        <v>132</v>
      </c>
      <c r="K4321" s="1" t="s">
        <v>135</v>
      </c>
    </row>
    <row r="4322" spans="1:11" x14ac:dyDescent="0.25">
      <c r="A4322" s="1" t="s">
        <v>194</v>
      </c>
      <c r="B4322" s="1">
        <v>46006311.5</v>
      </c>
      <c r="C4322" s="1" t="s">
        <v>165</v>
      </c>
      <c r="D4322" s="1" t="s">
        <v>162</v>
      </c>
      <c r="E4322" s="1" t="s">
        <v>121</v>
      </c>
      <c r="F4322" s="1" t="s">
        <v>47</v>
      </c>
      <c r="G4322" s="1" t="s">
        <v>122</v>
      </c>
      <c r="H4322" s="1" t="s">
        <v>123</v>
      </c>
      <c r="I4322" s="1" t="s">
        <v>124</v>
      </c>
      <c r="J4322" s="1" t="s">
        <v>132</v>
      </c>
      <c r="K4322" s="1" t="s">
        <v>135</v>
      </c>
    </row>
    <row r="4323" spans="1:11" x14ac:dyDescent="0.25">
      <c r="A4323" s="1" t="s">
        <v>190</v>
      </c>
      <c r="B4323" s="1">
        <v>46965061.32</v>
      </c>
      <c r="C4323" s="1" t="s">
        <v>119</v>
      </c>
      <c r="D4323" s="1" t="s">
        <v>131</v>
      </c>
      <c r="E4323" s="1" t="s">
        <v>121</v>
      </c>
      <c r="F4323" s="1" t="s">
        <v>52</v>
      </c>
      <c r="G4323" s="1" t="s">
        <v>122</v>
      </c>
      <c r="H4323" s="1" t="s">
        <v>123</v>
      </c>
      <c r="I4323" s="1" t="s">
        <v>124</v>
      </c>
      <c r="J4323" s="1" t="s">
        <v>132</v>
      </c>
      <c r="K4323" s="1" t="s">
        <v>135</v>
      </c>
    </row>
    <row r="4324" spans="1:11" x14ac:dyDescent="0.25">
      <c r="A4324" s="1" t="s">
        <v>190</v>
      </c>
      <c r="B4324" s="1">
        <v>47498464.479999997</v>
      </c>
      <c r="C4324" s="1" t="s">
        <v>147</v>
      </c>
      <c r="D4324" s="1" t="s">
        <v>131</v>
      </c>
      <c r="E4324" s="1" t="s">
        <v>121</v>
      </c>
      <c r="F4324" s="1" t="s">
        <v>52</v>
      </c>
      <c r="G4324" s="1" t="s">
        <v>122</v>
      </c>
      <c r="H4324" s="1" t="s">
        <v>123</v>
      </c>
      <c r="I4324" s="1" t="s">
        <v>124</v>
      </c>
      <c r="J4324" s="1" t="s">
        <v>132</v>
      </c>
      <c r="K4324" s="1" t="s">
        <v>134</v>
      </c>
    </row>
    <row r="4325" spans="1:11" x14ac:dyDescent="0.25">
      <c r="A4325" s="1" t="s">
        <v>194</v>
      </c>
      <c r="B4325" s="1">
        <v>47911766.5</v>
      </c>
      <c r="C4325" s="1" t="s">
        <v>147</v>
      </c>
      <c r="D4325" s="1" t="s">
        <v>131</v>
      </c>
      <c r="E4325" s="1" t="s">
        <v>121</v>
      </c>
      <c r="F4325" s="1" t="s">
        <v>52</v>
      </c>
      <c r="G4325" s="1" t="s">
        <v>122</v>
      </c>
      <c r="H4325" s="1" t="s">
        <v>123</v>
      </c>
      <c r="I4325" s="1" t="s">
        <v>124</v>
      </c>
      <c r="J4325" s="1" t="s">
        <v>132</v>
      </c>
      <c r="K4325" s="1" t="s">
        <v>135</v>
      </c>
    </row>
    <row r="4326" spans="1:11" x14ac:dyDescent="0.25">
      <c r="A4326" s="1" t="s">
        <v>190</v>
      </c>
      <c r="B4326" s="1">
        <v>48156086.840000004</v>
      </c>
      <c r="C4326" s="1" t="s">
        <v>157</v>
      </c>
      <c r="D4326" s="1" t="s">
        <v>131</v>
      </c>
      <c r="E4326" s="1" t="s">
        <v>121</v>
      </c>
      <c r="F4326" s="1" t="s">
        <v>52</v>
      </c>
      <c r="G4326" s="1" t="s">
        <v>122</v>
      </c>
      <c r="H4326" s="1" t="s">
        <v>123</v>
      </c>
      <c r="I4326" s="1" t="s">
        <v>124</v>
      </c>
      <c r="J4326" s="1" t="s">
        <v>132</v>
      </c>
      <c r="K4326" s="1" t="s">
        <v>135</v>
      </c>
    </row>
    <row r="4327" spans="1:11" x14ac:dyDescent="0.25">
      <c r="A4327" s="1" t="s">
        <v>190</v>
      </c>
      <c r="B4327" s="1">
        <v>49396652.159999996</v>
      </c>
      <c r="C4327" s="1" t="s">
        <v>155</v>
      </c>
      <c r="D4327" s="1" t="s">
        <v>131</v>
      </c>
      <c r="E4327" s="1" t="s">
        <v>121</v>
      </c>
      <c r="F4327" s="1" t="s">
        <v>52</v>
      </c>
      <c r="G4327" s="1" t="s">
        <v>122</v>
      </c>
      <c r="H4327" s="1" t="s">
        <v>123</v>
      </c>
      <c r="I4327" s="1" t="s">
        <v>124</v>
      </c>
      <c r="J4327" s="1" t="s">
        <v>132</v>
      </c>
      <c r="K4327" s="1" t="s">
        <v>135</v>
      </c>
    </row>
    <row r="4328" spans="1:11" x14ac:dyDescent="0.25">
      <c r="A4328" s="1" t="s">
        <v>190</v>
      </c>
      <c r="B4328" s="1">
        <v>49420608.719999999</v>
      </c>
      <c r="C4328" s="1" t="s">
        <v>146</v>
      </c>
      <c r="D4328" s="1" t="s">
        <v>131</v>
      </c>
      <c r="E4328" s="1" t="s">
        <v>121</v>
      </c>
      <c r="F4328" s="1" t="s">
        <v>52</v>
      </c>
      <c r="G4328" s="1" t="s">
        <v>122</v>
      </c>
      <c r="H4328" s="1" t="s">
        <v>123</v>
      </c>
      <c r="I4328" s="1" t="s">
        <v>124</v>
      </c>
      <c r="J4328" s="1" t="s">
        <v>132</v>
      </c>
      <c r="K4328" s="1" t="s">
        <v>135</v>
      </c>
    </row>
    <row r="4329" spans="1:11" x14ac:dyDescent="0.25">
      <c r="A4329" s="1" t="s">
        <v>190</v>
      </c>
      <c r="B4329" s="1">
        <v>50780808.960000001</v>
      </c>
      <c r="C4329" s="1" t="s">
        <v>130</v>
      </c>
      <c r="D4329" s="1" t="s">
        <v>131</v>
      </c>
      <c r="E4329" s="1" t="s">
        <v>121</v>
      </c>
      <c r="F4329" s="1" t="s">
        <v>52</v>
      </c>
      <c r="G4329" s="1" t="s">
        <v>122</v>
      </c>
      <c r="H4329" s="1" t="s">
        <v>123</v>
      </c>
      <c r="I4329" s="1" t="s">
        <v>124</v>
      </c>
      <c r="J4329" s="1" t="s">
        <v>132</v>
      </c>
      <c r="K4329" s="1" t="s">
        <v>135</v>
      </c>
    </row>
    <row r="4330" spans="1:11" x14ac:dyDescent="0.25">
      <c r="A4330" s="1" t="s">
        <v>190</v>
      </c>
      <c r="B4330" s="1">
        <v>50780808.960000001</v>
      </c>
      <c r="C4330" s="1" t="s">
        <v>164</v>
      </c>
      <c r="D4330" s="1" t="s">
        <v>131</v>
      </c>
      <c r="E4330" s="1" t="s">
        <v>121</v>
      </c>
      <c r="F4330" s="1" t="s">
        <v>52</v>
      </c>
      <c r="G4330" s="1" t="s">
        <v>122</v>
      </c>
      <c r="H4330" s="1" t="s">
        <v>123</v>
      </c>
      <c r="I4330" s="1" t="s">
        <v>124</v>
      </c>
      <c r="J4330" s="1" t="s">
        <v>132</v>
      </c>
      <c r="K4330" s="1" t="s">
        <v>135</v>
      </c>
    </row>
    <row r="4331" spans="1:11" x14ac:dyDescent="0.25">
      <c r="A4331" s="1" t="s">
        <v>190</v>
      </c>
      <c r="B4331" s="1">
        <v>51101117.039999999</v>
      </c>
      <c r="C4331" s="1" t="s">
        <v>136</v>
      </c>
      <c r="D4331" s="1" t="s">
        <v>131</v>
      </c>
      <c r="E4331" s="1" t="s">
        <v>121</v>
      </c>
      <c r="F4331" s="1" t="s">
        <v>52</v>
      </c>
      <c r="G4331" s="1" t="s">
        <v>122</v>
      </c>
      <c r="H4331" s="1" t="s">
        <v>123</v>
      </c>
      <c r="I4331" s="1" t="s">
        <v>124</v>
      </c>
      <c r="J4331" s="1" t="s">
        <v>132</v>
      </c>
      <c r="K4331" s="1" t="s">
        <v>135</v>
      </c>
    </row>
    <row r="4332" spans="1:11" x14ac:dyDescent="0.25">
      <c r="A4332" s="1" t="s">
        <v>190</v>
      </c>
      <c r="B4332" s="1">
        <v>51101117.039999999</v>
      </c>
      <c r="C4332" s="1" t="s">
        <v>165</v>
      </c>
      <c r="D4332" s="1" t="s">
        <v>131</v>
      </c>
      <c r="E4332" s="1" t="s">
        <v>121</v>
      </c>
      <c r="F4332" s="1" t="s">
        <v>52</v>
      </c>
      <c r="G4332" s="1" t="s">
        <v>122</v>
      </c>
      <c r="H4332" s="1" t="s">
        <v>123</v>
      </c>
      <c r="I4332" s="1" t="s">
        <v>124</v>
      </c>
      <c r="J4332" s="1" t="s">
        <v>132</v>
      </c>
      <c r="K4332" s="1" t="s">
        <v>135</v>
      </c>
    </row>
    <row r="4333" spans="1:11" x14ac:dyDescent="0.25">
      <c r="A4333" s="1" t="s">
        <v>190</v>
      </c>
      <c r="B4333" s="1">
        <v>51607901.799999997</v>
      </c>
      <c r="C4333" s="1" t="s">
        <v>161</v>
      </c>
      <c r="D4333" s="1" t="s">
        <v>131</v>
      </c>
      <c r="E4333" s="1" t="s">
        <v>121</v>
      </c>
      <c r="F4333" s="1" t="s">
        <v>52</v>
      </c>
      <c r="G4333" s="1" t="s">
        <v>122</v>
      </c>
      <c r="H4333" s="1" t="s">
        <v>123</v>
      </c>
      <c r="I4333" s="1" t="s">
        <v>124</v>
      </c>
      <c r="J4333" s="1" t="s">
        <v>132</v>
      </c>
      <c r="K4333" s="1" t="s">
        <v>135</v>
      </c>
    </row>
    <row r="4334" spans="1:11" x14ac:dyDescent="0.25">
      <c r="A4334" s="1" t="s">
        <v>190</v>
      </c>
      <c r="B4334" s="1">
        <v>55023190.399999999</v>
      </c>
      <c r="C4334" s="1" t="s">
        <v>147</v>
      </c>
      <c r="D4334" s="1" t="s">
        <v>138</v>
      </c>
      <c r="E4334" s="1" t="s">
        <v>121</v>
      </c>
      <c r="F4334" s="1" t="s">
        <v>87</v>
      </c>
      <c r="G4334" s="1" t="s">
        <v>122</v>
      </c>
      <c r="H4334" s="1" t="s">
        <v>123</v>
      </c>
      <c r="I4334" s="1" t="s">
        <v>124</v>
      </c>
      <c r="J4334" s="1" t="s">
        <v>132</v>
      </c>
      <c r="K4334" s="1" t="s">
        <v>135</v>
      </c>
    </row>
    <row r="4335" spans="1:11" x14ac:dyDescent="0.25">
      <c r="A4335" s="1" t="s">
        <v>190</v>
      </c>
      <c r="B4335" s="1">
        <v>60895505.200000003</v>
      </c>
      <c r="C4335" s="1" t="s">
        <v>139</v>
      </c>
      <c r="D4335" s="1" t="s">
        <v>131</v>
      </c>
      <c r="E4335" s="1" t="s">
        <v>121</v>
      </c>
      <c r="F4335" s="1" t="s">
        <v>52</v>
      </c>
      <c r="G4335" s="1" t="s">
        <v>122</v>
      </c>
      <c r="H4335" s="1" t="s">
        <v>123</v>
      </c>
      <c r="I4335" s="1" t="s">
        <v>124</v>
      </c>
      <c r="J4335" s="1" t="s">
        <v>132</v>
      </c>
      <c r="K4335" s="1" t="s">
        <v>135</v>
      </c>
    </row>
    <row r="4336" spans="1:11" x14ac:dyDescent="0.25">
      <c r="A4336" s="1" t="s">
        <v>190</v>
      </c>
      <c r="B4336" s="1">
        <v>63281844.759999998</v>
      </c>
      <c r="C4336" s="1" t="s">
        <v>145</v>
      </c>
      <c r="D4336" s="1" t="s">
        <v>162</v>
      </c>
      <c r="E4336" s="1" t="s">
        <v>121</v>
      </c>
      <c r="F4336" s="1" t="s">
        <v>47</v>
      </c>
      <c r="G4336" s="1" t="s">
        <v>122</v>
      </c>
      <c r="H4336" s="1" t="s">
        <v>123</v>
      </c>
      <c r="I4336" s="1" t="s">
        <v>124</v>
      </c>
      <c r="J4336" s="1" t="s">
        <v>132</v>
      </c>
      <c r="K4336" s="1" t="s">
        <v>135</v>
      </c>
    </row>
    <row r="4337" spans="1:11" x14ac:dyDescent="0.25">
      <c r="A4337" s="1" t="s">
        <v>191</v>
      </c>
      <c r="B4337" s="1">
        <v>67089988.299999997</v>
      </c>
      <c r="C4337" s="1" t="s">
        <v>144</v>
      </c>
      <c r="D4337" s="1" t="s">
        <v>142</v>
      </c>
      <c r="E4337" s="1" t="s">
        <v>121</v>
      </c>
      <c r="F4337" s="1" t="s">
        <v>45</v>
      </c>
      <c r="G4337" s="1" t="s">
        <v>122</v>
      </c>
      <c r="H4337" s="1" t="s">
        <v>123</v>
      </c>
      <c r="I4337" s="1" t="s">
        <v>124</v>
      </c>
      <c r="J4337" s="1" t="s">
        <v>132</v>
      </c>
      <c r="K4337" s="1" t="s">
        <v>133</v>
      </c>
    </row>
    <row r="4338" spans="1:11" x14ac:dyDescent="0.25">
      <c r="A4338" s="1" t="s">
        <v>191</v>
      </c>
      <c r="B4338" s="1">
        <v>70377280</v>
      </c>
      <c r="C4338" s="1" t="s">
        <v>149</v>
      </c>
      <c r="D4338" s="1" t="s">
        <v>142</v>
      </c>
      <c r="E4338" s="1" t="s">
        <v>121</v>
      </c>
      <c r="F4338" s="1" t="s">
        <v>45</v>
      </c>
      <c r="G4338" s="1" t="s">
        <v>122</v>
      </c>
      <c r="H4338" s="1" t="s">
        <v>123</v>
      </c>
      <c r="I4338" s="1" t="s">
        <v>124</v>
      </c>
      <c r="J4338" s="1" t="s">
        <v>132</v>
      </c>
      <c r="K4338" s="1" t="s">
        <v>133</v>
      </c>
    </row>
    <row r="4339" spans="1:11" x14ac:dyDescent="0.25">
      <c r="A4339" s="1" t="s">
        <v>191</v>
      </c>
      <c r="B4339" s="1">
        <v>72451081.099999994</v>
      </c>
      <c r="C4339" s="1" t="s">
        <v>155</v>
      </c>
      <c r="D4339" s="1" t="s">
        <v>142</v>
      </c>
      <c r="E4339" s="1" t="s">
        <v>121</v>
      </c>
      <c r="F4339" s="1" t="s">
        <v>45</v>
      </c>
      <c r="G4339" s="1" t="s">
        <v>122</v>
      </c>
      <c r="H4339" s="1" t="s">
        <v>123</v>
      </c>
      <c r="I4339" s="1" t="s">
        <v>124</v>
      </c>
      <c r="J4339" s="1" t="s">
        <v>132</v>
      </c>
      <c r="K4339" s="1" t="s">
        <v>133</v>
      </c>
    </row>
    <row r="4340" spans="1:11" x14ac:dyDescent="0.25">
      <c r="A4340" s="1" t="s">
        <v>190</v>
      </c>
      <c r="B4340" s="1">
        <v>73437947.400000006</v>
      </c>
      <c r="C4340" s="1" t="s">
        <v>146</v>
      </c>
      <c r="D4340" s="1" t="s">
        <v>162</v>
      </c>
      <c r="E4340" s="1" t="s">
        <v>121</v>
      </c>
      <c r="F4340" s="1" t="s">
        <v>47</v>
      </c>
      <c r="G4340" s="1" t="s">
        <v>122</v>
      </c>
      <c r="H4340" s="1" t="s">
        <v>123</v>
      </c>
      <c r="I4340" s="1" t="s">
        <v>124</v>
      </c>
      <c r="J4340" s="1" t="s">
        <v>132</v>
      </c>
      <c r="K4340" s="1" t="s">
        <v>135</v>
      </c>
    </row>
    <row r="4341" spans="1:11" x14ac:dyDescent="0.25">
      <c r="A4341" s="1" t="s">
        <v>191</v>
      </c>
      <c r="B4341" s="1">
        <v>73777123.599999994</v>
      </c>
      <c r="C4341" s="1" t="s">
        <v>156</v>
      </c>
      <c r="D4341" s="1" t="s">
        <v>138</v>
      </c>
      <c r="E4341" s="1" t="s">
        <v>121</v>
      </c>
      <c r="F4341" s="1" t="s">
        <v>87</v>
      </c>
      <c r="G4341" s="1" t="s">
        <v>122</v>
      </c>
      <c r="H4341" s="1" t="s">
        <v>123</v>
      </c>
      <c r="I4341" s="1" t="s">
        <v>124</v>
      </c>
      <c r="J4341" s="1" t="s">
        <v>132</v>
      </c>
      <c r="K4341" s="1" t="s">
        <v>133</v>
      </c>
    </row>
    <row r="4342" spans="1:11" x14ac:dyDescent="0.25">
      <c r="A4342" s="1" t="s">
        <v>191</v>
      </c>
      <c r="B4342" s="1">
        <v>73777123.599999994</v>
      </c>
      <c r="C4342" s="1" t="s">
        <v>144</v>
      </c>
      <c r="D4342" s="1" t="s">
        <v>138</v>
      </c>
      <c r="E4342" s="1" t="s">
        <v>121</v>
      </c>
      <c r="F4342" s="1" t="s">
        <v>87</v>
      </c>
      <c r="G4342" s="1" t="s">
        <v>122</v>
      </c>
      <c r="H4342" s="1" t="s">
        <v>123</v>
      </c>
      <c r="I4342" s="1" t="s">
        <v>124</v>
      </c>
      <c r="J4342" s="1" t="s">
        <v>132</v>
      </c>
      <c r="K4342" s="1" t="s">
        <v>133</v>
      </c>
    </row>
    <row r="4343" spans="1:11" x14ac:dyDescent="0.25">
      <c r="A4343" s="1" t="s">
        <v>191</v>
      </c>
      <c r="B4343" s="1">
        <v>73777123.599999994</v>
      </c>
      <c r="C4343" s="1" t="s">
        <v>140</v>
      </c>
      <c r="D4343" s="1" t="s">
        <v>138</v>
      </c>
      <c r="E4343" s="1" t="s">
        <v>121</v>
      </c>
      <c r="F4343" s="1" t="s">
        <v>87</v>
      </c>
      <c r="G4343" s="1" t="s">
        <v>122</v>
      </c>
      <c r="H4343" s="1" t="s">
        <v>123</v>
      </c>
      <c r="I4343" s="1" t="s">
        <v>124</v>
      </c>
      <c r="J4343" s="1" t="s">
        <v>132</v>
      </c>
      <c r="K4343" s="1" t="s">
        <v>133</v>
      </c>
    </row>
    <row r="4344" spans="1:11" x14ac:dyDescent="0.25">
      <c r="A4344" s="1" t="s">
        <v>191</v>
      </c>
      <c r="B4344" s="1">
        <v>73799116.5</v>
      </c>
      <c r="C4344" s="1" t="s">
        <v>143</v>
      </c>
      <c r="D4344" s="1" t="s">
        <v>138</v>
      </c>
      <c r="E4344" s="1" t="s">
        <v>121</v>
      </c>
      <c r="F4344" s="1" t="s">
        <v>87</v>
      </c>
      <c r="G4344" s="1" t="s">
        <v>122</v>
      </c>
      <c r="H4344" s="1" t="s">
        <v>123</v>
      </c>
      <c r="I4344" s="1" t="s">
        <v>124</v>
      </c>
      <c r="J4344" s="1" t="s">
        <v>132</v>
      </c>
      <c r="K4344" s="1" t="s">
        <v>133</v>
      </c>
    </row>
    <row r="4345" spans="1:11" x14ac:dyDescent="0.25">
      <c r="A4345" s="1" t="s">
        <v>191</v>
      </c>
      <c r="B4345" s="1">
        <v>73889675.5</v>
      </c>
      <c r="C4345" s="1" t="s">
        <v>145</v>
      </c>
      <c r="D4345" s="1" t="s">
        <v>138</v>
      </c>
      <c r="E4345" s="1" t="s">
        <v>121</v>
      </c>
      <c r="F4345" s="1" t="s">
        <v>87</v>
      </c>
      <c r="G4345" s="1" t="s">
        <v>122</v>
      </c>
      <c r="H4345" s="1" t="s">
        <v>123</v>
      </c>
      <c r="I4345" s="1" t="s">
        <v>124</v>
      </c>
      <c r="J4345" s="1" t="s">
        <v>132</v>
      </c>
      <c r="K4345" s="1" t="s">
        <v>133</v>
      </c>
    </row>
    <row r="4346" spans="1:11" x14ac:dyDescent="0.25">
      <c r="A4346" s="1" t="s">
        <v>191</v>
      </c>
      <c r="B4346" s="1">
        <v>73929780.200000003</v>
      </c>
      <c r="C4346" s="1" t="s">
        <v>176</v>
      </c>
      <c r="D4346" s="1" t="s">
        <v>142</v>
      </c>
      <c r="E4346" s="1" t="s">
        <v>121</v>
      </c>
      <c r="F4346" s="1" t="s">
        <v>45</v>
      </c>
      <c r="G4346" s="1" t="s">
        <v>122</v>
      </c>
      <c r="H4346" s="1" t="s">
        <v>123</v>
      </c>
      <c r="I4346" s="1" t="s">
        <v>124</v>
      </c>
      <c r="J4346" s="1" t="s">
        <v>132</v>
      </c>
      <c r="K4346" s="1" t="s">
        <v>133</v>
      </c>
    </row>
    <row r="4347" spans="1:11" x14ac:dyDescent="0.25">
      <c r="A4347" s="1" t="s">
        <v>191</v>
      </c>
      <c r="B4347" s="1">
        <v>74116073</v>
      </c>
      <c r="C4347" s="1" t="s">
        <v>158</v>
      </c>
      <c r="D4347" s="1" t="s">
        <v>142</v>
      </c>
      <c r="E4347" s="1" t="s">
        <v>121</v>
      </c>
      <c r="F4347" s="1" t="s">
        <v>45</v>
      </c>
      <c r="G4347" s="1" t="s">
        <v>122</v>
      </c>
      <c r="H4347" s="1" t="s">
        <v>123</v>
      </c>
      <c r="I4347" s="1" t="s">
        <v>124</v>
      </c>
      <c r="J4347" s="1" t="s">
        <v>132</v>
      </c>
      <c r="K4347" s="1" t="s">
        <v>133</v>
      </c>
    </row>
    <row r="4348" spans="1:11" x14ac:dyDescent="0.25">
      <c r="A4348" s="1" t="s">
        <v>191</v>
      </c>
      <c r="B4348" s="1">
        <v>74116073</v>
      </c>
      <c r="C4348" s="1" t="s">
        <v>119</v>
      </c>
      <c r="D4348" s="1" t="s">
        <v>142</v>
      </c>
      <c r="E4348" s="1" t="s">
        <v>121</v>
      </c>
      <c r="F4348" s="1" t="s">
        <v>45</v>
      </c>
      <c r="G4348" s="1" t="s">
        <v>122</v>
      </c>
      <c r="H4348" s="1" t="s">
        <v>123</v>
      </c>
      <c r="I4348" s="1" t="s">
        <v>124</v>
      </c>
      <c r="J4348" s="1" t="s">
        <v>132</v>
      </c>
      <c r="K4348" s="1" t="s">
        <v>133</v>
      </c>
    </row>
    <row r="4349" spans="1:11" x14ac:dyDescent="0.25">
      <c r="A4349" s="1" t="s">
        <v>191</v>
      </c>
      <c r="B4349" s="1">
        <v>75773302.700000003</v>
      </c>
      <c r="C4349" s="1" t="s">
        <v>157</v>
      </c>
      <c r="D4349" s="1" t="s">
        <v>142</v>
      </c>
      <c r="E4349" s="1" t="s">
        <v>121</v>
      </c>
      <c r="F4349" s="1" t="s">
        <v>45</v>
      </c>
      <c r="G4349" s="1" t="s">
        <v>122</v>
      </c>
      <c r="H4349" s="1" t="s">
        <v>123</v>
      </c>
      <c r="I4349" s="1" t="s">
        <v>124</v>
      </c>
      <c r="J4349" s="1" t="s">
        <v>132</v>
      </c>
      <c r="K4349" s="1" t="s">
        <v>133</v>
      </c>
    </row>
    <row r="4350" spans="1:11" x14ac:dyDescent="0.25">
      <c r="A4350" s="1" t="s">
        <v>190</v>
      </c>
      <c r="B4350" s="1">
        <v>75847356.239999995</v>
      </c>
      <c r="C4350" s="1" t="s">
        <v>130</v>
      </c>
      <c r="D4350" s="1" t="s">
        <v>162</v>
      </c>
      <c r="E4350" s="1" t="s">
        <v>121</v>
      </c>
      <c r="F4350" s="1" t="s">
        <v>47</v>
      </c>
      <c r="G4350" s="1" t="s">
        <v>122</v>
      </c>
      <c r="H4350" s="1" t="s">
        <v>123</v>
      </c>
      <c r="I4350" s="1" t="s">
        <v>124</v>
      </c>
      <c r="J4350" s="1" t="s">
        <v>132</v>
      </c>
      <c r="K4350" s="1" t="s">
        <v>135</v>
      </c>
    </row>
    <row r="4351" spans="1:11" x14ac:dyDescent="0.25">
      <c r="A4351" s="1" t="s">
        <v>190</v>
      </c>
      <c r="B4351" s="1">
        <v>75847356.239999995</v>
      </c>
      <c r="C4351" s="1" t="s">
        <v>155</v>
      </c>
      <c r="D4351" s="1" t="s">
        <v>162</v>
      </c>
      <c r="E4351" s="1" t="s">
        <v>121</v>
      </c>
      <c r="F4351" s="1" t="s">
        <v>47</v>
      </c>
      <c r="G4351" s="1" t="s">
        <v>122</v>
      </c>
      <c r="H4351" s="1" t="s">
        <v>123</v>
      </c>
      <c r="I4351" s="1" t="s">
        <v>124</v>
      </c>
      <c r="J4351" s="1" t="s">
        <v>132</v>
      </c>
      <c r="K4351" s="1" t="s">
        <v>135</v>
      </c>
    </row>
    <row r="4352" spans="1:11" x14ac:dyDescent="0.25">
      <c r="A4352" s="1" t="s">
        <v>190</v>
      </c>
      <c r="B4352" s="1">
        <v>76015791.560000002</v>
      </c>
      <c r="C4352" s="1" t="s">
        <v>165</v>
      </c>
      <c r="D4352" s="1" t="s">
        <v>162</v>
      </c>
      <c r="E4352" s="1" t="s">
        <v>121</v>
      </c>
      <c r="F4352" s="1" t="s">
        <v>47</v>
      </c>
      <c r="G4352" s="1" t="s">
        <v>122</v>
      </c>
      <c r="H4352" s="1" t="s">
        <v>123</v>
      </c>
      <c r="I4352" s="1" t="s">
        <v>124</v>
      </c>
      <c r="J4352" s="1" t="s">
        <v>132</v>
      </c>
      <c r="K4352" s="1" t="s">
        <v>135</v>
      </c>
    </row>
    <row r="4353" spans="1:11" x14ac:dyDescent="0.25">
      <c r="A4353" s="1" t="s">
        <v>191</v>
      </c>
      <c r="B4353" s="1">
        <v>77970005.299999997</v>
      </c>
      <c r="C4353" s="1" t="s">
        <v>172</v>
      </c>
      <c r="D4353" s="1" t="s">
        <v>142</v>
      </c>
      <c r="E4353" s="1" t="s">
        <v>121</v>
      </c>
      <c r="F4353" s="1" t="s">
        <v>45</v>
      </c>
      <c r="G4353" s="1" t="s">
        <v>122</v>
      </c>
      <c r="H4353" s="1" t="s">
        <v>123</v>
      </c>
      <c r="I4353" s="1" t="s">
        <v>124</v>
      </c>
      <c r="J4353" s="1" t="s">
        <v>132</v>
      </c>
      <c r="K4353" s="1" t="s">
        <v>133</v>
      </c>
    </row>
    <row r="4354" spans="1:11" x14ac:dyDescent="0.25">
      <c r="A4354" s="1" t="s">
        <v>191</v>
      </c>
      <c r="B4354" s="1">
        <v>78196402.799999997</v>
      </c>
      <c r="C4354" s="1" t="s">
        <v>169</v>
      </c>
      <c r="D4354" s="1" t="s">
        <v>142</v>
      </c>
      <c r="E4354" s="1" t="s">
        <v>121</v>
      </c>
      <c r="F4354" s="1" t="s">
        <v>45</v>
      </c>
      <c r="G4354" s="1" t="s">
        <v>122</v>
      </c>
      <c r="H4354" s="1" t="s">
        <v>123</v>
      </c>
      <c r="I4354" s="1" t="s">
        <v>124</v>
      </c>
      <c r="J4354" s="1" t="s">
        <v>132</v>
      </c>
      <c r="K4354" s="1" t="s">
        <v>133</v>
      </c>
    </row>
    <row r="4355" spans="1:11" x14ac:dyDescent="0.25">
      <c r="A4355" s="1" t="s">
        <v>191</v>
      </c>
      <c r="B4355" s="1">
        <v>78763043.400000006</v>
      </c>
      <c r="C4355" s="1" t="s">
        <v>154</v>
      </c>
      <c r="D4355" s="1" t="s">
        <v>142</v>
      </c>
      <c r="E4355" s="1" t="s">
        <v>121</v>
      </c>
      <c r="F4355" s="1" t="s">
        <v>45</v>
      </c>
      <c r="G4355" s="1" t="s">
        <v>122</v>
      </c>
      <c r="H4355" s="1" t="s">
        <v>123</v>
      </c>
      <c r="I4355" s="1" t="s">
        <v>124</v>
      </c>
      <c r="J4355" s="1" t="s">
        <v>132</v>
      </c>
      <c r="K4355" s="1" t="s">
        <v>133</v>
      </c>
    </row>
    <row r="4356" spans="1:11" x14ac:dyDescent="0.25">
      <c r="A4356" s="1" t="s">
        <v>190</v>
      </c>
      <c r="B4356" s="1">
        <v>79164156.760000005</v>
      </c>
      <c r="C4356" s="1" t="s">
        <v>147</v>
      </c>
      <c r="D4356" s="1" t="s">
        <v>131</v>
      </c>
      <c r="E4356" s="1" t="s">
        <v>121</v>
      </c>
      <c r="F4356" s="1" t="s">
        <v>52</v>
      </c>
      <c r="G4356" s="1" t="s">
        <v>122</v>
      </c>
      <c r="H4356" s="1" t="s">
        <v>123</v>
      </c>
      <c r="I4356" s="1" t="s">
        <v>124</v>
      </c>
      <c r="J4356" s="1" t="s">
        <v>132</v>
      </c>
      <c r="K4356" s="1" t="s">
        <v>135</v>
      </c>
    </row>
    <row r="4357" spans="1:11" x14ac:dyDescent="0.25">
      <c r="A4357" s="1" t="s">
        <v>191</v>
      </c>
      <c r="B4357" s="1">
        <v>80462965.200000003</v>
      </c>
      <c r="C4357" s="1" t="s">
        <v>180</v>
      </c>
      <c r="D4357" s="1" t="s">
        <v>142</v>
      </c>
      <c r="E4357" s="1" t="s">
        <v>121</v>
      </c>
      <c r="F4357" s="1" t="s">
        <v>45</v>
      </c>
      <c r="G4357" s="1" t="s">
        <v>122</v>
      </c>
      <c r="H4357" s="1" t="s">
        <v>123</v>
      </c>
      <c r="I4357" s="1" t="s">
        <v>124</v>
      </c>
      <c r="J4357" s="1" t="s">
        <v>132</v>
      </c>
      <c r="K4357" s="1" t="s">
        <v>133</v>
      </c>
    </row>
    <row r="4358" spans="1:11" x14ac:dyDescent="0.25">
      <c r="A4358" s="1" t="s">
        <v>191</v>
      </c>
      <c r="B4358" s="1">
        <v>80462965.200000003</v>
      </c>
      <c r="C4358" s="1" t="s">
        <v>136</v>
      </c>
      <c r="D4358" s="1" t="s">
        <v>142</v>
      </c>
      <c r="E4358" s="1" t="s">
        <v>121</v>
      </c>
      <c r="F4358" s="1" t="s">
        <v>45</v>
      </c>
      <c r="G4358" s="1" t="s">
        <v>122</v>
      </c>
      <c r="H4358" s="1" t="s">
        <v>123</v>
      </c>
      <c r="I4358" s="1" t="s">
        <v>124</v>
      </c>
      <c r="J4358" s="1" t="s">
        <v>132</v>
      </c>
      <c r="K4358" s="1" t="s">
        <v>133</v>
      </c>
    </row>
    <row r="4359" spans="1:11" x14ac:dyDescent="0.25">
      <c r="A4359" s="1" t="s">
        <v>191</v>
      </c>
      <c r="B4359" s="1">
        <v>80464258.900000006</v>
      </c>
      <c r="C4359" s="1" t="s">
        <v>165</v>
      </c>
      <c r="D4359" s="1" t="s">
        <v>142</v>
      </c>
      <c r="E4359" s="1" t="s">
        <v>121</v>
      </c>
      <c r="F4359" s="1" t="s">
        <v>45</v>
      </c>
      <c r="G4359" s="1" t="s">
        <v>122</v>
      </c>
      <c r="H4359" s="1" t="s">
        <v>123</v>
      </c>
      <c r="I4359" s="1" t="s">
        <v>124</v>
      </c>
      <c r="J4359" s="1" t="s">
        <v>132</v>
      </c>
      <c r="K4359" s="1" t="s">
        <v>133</v>
      </c>
    </row>
    <row r="4360" spans="1:11" x14ac:dyDescent="0.25">
      <c r="A4360" s="1" t="s">
        <v>191</v>
      </c>
      <c r="B4360" s="1">
        <v>81134395.5</v>
      </c>
      <c r="C4360" s="1" t="s">
        <v>153</v>
      </c>
      <c r="D4360" s="1" t="s">
        <v>142</v>
      </c>
      <c r="E4360" s="1" t="s">
        <v>121</v>
      </c>
      <c r="F4360" s="1" t="s">
        <v>45</v>
      </c>
      <c r="G4360" s="1" t="s">
        <v>122</v>
      </c>
      <c r="H4360" s="1" t="s">
        <v>123</v>
      </c>
      <c r="I4360" s="1" t="s">
        <v>124</v>
      </c>
      <c r="J4360" s="1" t="s">
        <v>132</v>
      </c>
      <c r="K4360" s="1" t="s">
        <v>133</v>
      </c>
    </row>
    <row r="4361" spans="1:11" x14ac:dyDescent="0.25">
      <c r="A4361" s="1" t="s">
        <v>191</v>
      </c>
      <c r="B4361" s="1">
        <v>81439708.700000003</v>
      </c>
      <c r="C4361" s="1" t="s">
        <v>171</v>
      </c>
      <c r="D4361" s="1" t="s">
        <v>138</v>
      </c>
      <c r="E4361" s="1" t="s">
        <v>121</v>
      </c>
      <c r="F4361" s="1" t="s">
        <v>87</v>
      </c>
      <c r="G4361" s="1" t="s">
        <v>122</v>
      </c>
      <c r="H4361" s="1" t="s">
        <v>123</v>
      </c>
      <c r="I4361" s="1" t="s">
        <v>124</v>
      </c>
      <c r="J4361" s="1" t="s">
        <v>132</v>
      </c>
      <c r="K4361" s="1" t="s">
        <v>133</v>
      </c>
    </row>
    <row r="4362" spans="1:11" x14ac:dyDescent="0.25">
      <c r="A4362" s="1" t="s">
        <v>191</v>
      </c>
      <c r="B4362" s="1">
        <v>81439708.700000003</v>
      </c>
      <c r="C4362" s="1" t="s">
        <v>158</v>
      </c>
      <c r="D4362" s="1" t="s">
        <v>138</v>
      </c>
      <c r="E4362" s="1" t="s">
        <v>121</v>
      </c>
      <c r="F4362" s="1" t="s">
        <v>87</v>
      </c>
      <c r="G4362" s="1" t="s">
        <v>122</v>
      </c>
      <c r="H4362" s="1" t="s">
        <v>123</v>
      </c>
      <c r="I4362" s="1" t="s">
        <v>124</v>
      </c>
      <c r="J4362" s="1" t="s">
        <v>132</v>
      </c>
      <c r="K4362" s="1" t="s">
        <v>133</v>
      </c>
    </row>
    <row r="4363" spans="1:11" x14ac:dyDescent="0.25">
      <c r="A4363" s="1" t="s">
        <v>191</v>
      </c>
      <c r="B4363" s="1">
        <v>83367321.700000003</v>
      </c>
      <c r="C4363" s="1" t="s">
        <v>157</v>
      </c>
      <c r="D4363" s="1" t="s">
        <v>138</v>
      </c>
      <c r="E4363" s="1" t="s">
        <v>121</v>
      </c>
      <c r="F4363" s="1" t="s">
        <v>87</v>
      </c>
      <c r="G4363" s="1" t="s">
        <v>122</v>
      </c>
      <c r="H4363" s="1" t="s">
        <v>123</v>
      </c>
      <c r="I4363" s="1" t="s">
        <v>124</v>
      </c>
      <c r="J4363" s="1" t="s">
        <v>132</v>
      </c>
      <c r="K4363" s="1" t="s">
        <v>133</v>
      </c>
    </row>
    <row r="4364" spans="1:11" x14ac:dyDescent="0.25">
      <c r="A4364" s="1" t="s">
        <v>191</v>
      </c>
      <c r="B4364" s="1">
        <v>83862808.799999997</v>
      </c>
      <c r="C4364" s="1" t="s">
        <v>177</v>
      </c>
      <c r="D4364" s="1" t="s">
        <v>142</v>
      </c>
      <c r="E4364" s="1" t="s">
        <v>121</v>
      </c>
      <c r="F4364" s="1" t="s">
        <v>45</v>
      </c>
      <c r="G4364" s="1" t="s">
        <v>122</v>
      </c>
      <c r="H4364" s="1" t="s">
        <v>123</v>
      </c>
      <c r="I4364" s="1" t="s">
        <v>124</v>
      </c>
      <c r="J4364" s="1" t="s">
        <v>132</v>
      </c>
      <c r="K4364" s="1" t="s">
        <v>133</v>
      </c>
    </row>
    <row r="4365" spans="1:11" x14ac:dyDescent="0.25">
      <c r="A4365" s="1" t="s">
        <v>191</v>
      </c>
      <c r="B4365" s="1">
        <v>85608010.099999994</v>
      </c>
      <c r="C4365" s="1" t="s">
        <v>155</v>
      </c>
      <c r="D4365" s="1" t="s">
        <v>138</v>
      </c>
      <c r="E4365" s="1" t="s">
        <v>121</v>
      </c>
      <c r="F4365" s="1" t="s">
        <v>87</v>
      </c>
      <c r="G4365" s="1" t="s">
        <v>122</v>
      </c>
      <c r="H4365" s="1" t="s">
        <v>123</v>
      </c>
      <c r="I4365" s="1" t="s">
        <v>124</v>
      </c>
      <c r="J4365" s="1" t="s">
        <v>132</v>
      </c>
      <c r="K4365" s="1" t="s">
        <v>133</v>
      </c>
    </row>
    <row r="4366" spans="1:11" x14ac:dyDescent="0.25">
      <c r="A4366" s="1" t="s">
        <v>191</v>
      </c>
      <c r="B4366" s="1">
        <v>85891330.400000006</v>
      </c>
      <c r="C4366" s="1" t="s">
        <v>146</v>
      </c>
      <c r="D4366" s="1" t="s">
        <v>138</v>
      </c>
      <c r="E4366" s="1" t="s">
        <v>121</v>
      </c>
      <c r="F4366" s="1" t="s">
        <v>87</v>
      </c>
      <c r="G4366" s="1" t="s">
        <v>122</v>
      </c>
      <c r="H4366" s="1" t="s">
        <v>123</v>
      </c>
      <c r="I4366" s="1" t="s">
        <v>124</v>
      </c>
      <c r="J4366" s="1" t="s">
        <v>132</v>
      </c>
      <c r="K4366" s="1" t="s">
        <v>133</v>
      </c>
    </row>
    <row r="4367" spans="1:11" x14ac:dyDescent="0.25">
      <c r="A4367" s="1" t="s">
        <v>191</v>
      </c>
      <c r="B4367" s="1">
        <v>87166918.599999994</v>
      </c>
      <c r="C4367" s="1" t="s">
        <v>168</v>
      </c>
      <c r="D4367" s="1" t="s">
        <v>142</v>
      </c>
      <c r="E4367" s="1" t="s">
        <v>121</v>
      </c>
      <c r="F4367" s="1" t="s">
        <v>45</v>
      </c>
      <c r="G4367" s="1" t="s">
        <v>122</v>
      </c>
      <c r="H4367" s="1" t="s">
        <v>123</v>
      </c>
      <c r="I4367" s="1" t="s">
        <v>124</v>
      </c>
      <c r="J4367" s="1" t="s">
        <v>132</v>
      </c>
      <c r="K4367" s="1" t="s">
        <v>133</v>
      </c>
    </row>
    <row r="4368" spans="1:11" x14ac:dyDescent="0.25">
      <c r="A4368" s="1" t="s">
        <v>191</v>
      </c>
      <c r="B4368" s="1">
        <v>87943138.599999994</v>
      </c>
      <c r="C4368" s="1" t="s">
        <v>128</v>
      </c>
      <c r="D4368" s="1" t="s">
        <v>142</v>
      </c>
      <c r="E4368" s="1" t="s">
        <v>121</v>
      </c>
      <c r="F4368" s="1" t="s">
        <v>45</v>
      </c>
      <c r="G4368" s="1" t="s">
        <v>122</v>
      </c>
      <c r="H4368" s="1" t="s">
        <v>123</v>
      </c>
      <c r="I4368" s="1" t="s">
        <v>124</v>
      </c>
      <c r="J4368" s="1" t="s">
        <v>132</v>
      </c>
      <c r="K4368" s="1" t="s">
        <v>133</v>
      </c>
    </row>
    <row r="4369" spans="1:11" x14ac:dyDescent="0.25">
      <c r="A4369" s="1" t="s">
        <v>191</v>
      </c>
      <c r="B4369" s="1">
        <v>87953488.200000003</v>
      </c>
      <c r="C4369" s="1" t="s">
        <v>164</v>
      </c>
      <c r="D4369" s="1" t="s">
        <v>138</v>
      </c>
      <c r="E4369" s="1" t="s">
        <v>121</v>
      </c>
      <c r="F4369" s="1" t="s">
        <v>87</v>
      </c>
      <c r="G4369" s="1" t="s">
        <v>122</v>
      </c>
      <c r="H4369" s="1" t="s">
        <v>123</v>
      </c>
      <c r="I4369" s="1" t="s">
        <v>124</v>
      </c>
      <c r="J4369" s="1" t="s">
        <v>132</v>
      </c>
      <c r="K4369" s="1" t="s">
        <v>133</v>
      </c>
    </row>
    <row r="4370" spans="1:11" x14ac:dyDescent="0.25">
      <c r="A4370" s="1" t="s">
        <v>191</v>
      </c>
      <c r="B4370" s="1">
        <v>87953488.200000003</v>
      </c>
      <c r="C4370" s="1" t="s">
        <v>130</v>
      </c>
      <c r="D4370" s="1" t="s">
        <v>138</v>
      </c>
      <c r="E4370" s="1" t="s">
        <v>121</v>
      </c>
      <c r="F4370" s="1" t="s">
        <v>87</v>
      </c>
      <c r="G4370" s="1" t="s">
        <v>122</v>
      </c>
      <c r="H4370" s="1" t="s">
        <v>123</v>
      </c>
      <c r="I4370" s="1" t="s">
        <v>124</v>
      </c>
      <c r="J4370" s="1" t="s">
        <v>132</v>
      </c>
      <c r="K4370" s="1" t="s">
        <v>133</v>
      </c>
    </row>
    <row r="4371" spans="1:11" x14ac:dyDescent="0.25">
      <c r="A4371" s="1" t="s">
        <v>191</v>
      </c>
      <c r="B4371" s="1">
        <v>88509779.200000003</v>
      </c>
      <c r="C4371" s="1" t="s">
        <v>136</v>
      </c>
      <c r="D4371" s="1" t="s">
        <v>138</v>
      </c>
      <c r="E4371" s="1" t="s">
        <v>121</v>
      </c>
      <c r="F4371" s="1" t="s">
        <v>87</v>
      </c>
      <c r="G4371" s="1" t="s">
        <v>122</v>
      </c>
      <c r="H4371" s="1" t="s">
        <v>123</v>
      </c>
      <c r="I4371" s="1" t="s">
        <v>124</v>
      </c>
      <c r="J4371" s="1" t="s">
        <v>132</v>
      </c>
      <c r="K4371" s="1" t="s">
        <v>133</v>
      </c>
    </row>
    <row r="4372" spans="1:11" x14ac:dyDescent="0.25">
      <c r="A4372" s="1" t="s">
        <v>191</v>
      </c>
      <c r="B4372" s="1">
        <v>88509779.200000003</v>
      </c>
      <c r="C4372" s="1" t="s">
        <v>165</v>
      </c>
      <c r="D4372" s="1" t="s">
        <v>138</v>
      </c>
      <c r="E4372" s="1" t="s">
        <v>121</v>
      </c>
      <c r="F4372" s="1" t="s">
        <v>87</v>
      </c>
      <c r="G4372" s="1" t="s">
        <v>122</v>
      </c>
      <c r="H4372" s="1" t="s">
        <v>123</v>
      </c>
      <c r="I4372" s="1" t="s">
        <v>124</v>
      </c>
      <c r="J4372" s="1" t="s">
        <v>132</v>
      </c>
      <c r="K4372" s="1" t="s">
        <v>133</v>
      </c>
    </row>
    <row r="4373" spans="1:11" x14ac:dyDescent="0.25">
      <c r="A4373" s="1" t="s">
        <v>191</v>
      </c>
      <c r="B4373" s="1">
        <v>89346803.099999994</v>
      </c>
      <c r="C4373" s="1" t="s">
        <v>161</v>
      </c>
      <c r="D4373" s="1" t="s">
        <v>138</v>
      </c>
      <c r="E4373" s="1" t="s">
        <v>121</v>
      </c>
      <c r="F4373" s="1" t="s">
        <v>87</v>
      </c>
      <c r="G4373" s="1" t="s">
        <v>122</v>
      </c>
      <c r="H4373" s="1" t="s">
        <v>123</v>
      </c>
      <c r="I4373" s="1" t="s">
        <v>124</v>
      </c>
      <c r="J4373" s="1" t="s">
        <v>132</v>
      </c>
      <c r="K4373" s="1" t="s">
        <v>133</v>
      </c>
    </row>
    <row r="4374" spans="1:11" x14ac:dyDescent="0.25">
      <c r="A4374" s="1" t="s">
        <v>191</v>
      </c>
      <c r="B4374" s="1">
        <v>90029876.700000003</v>
      </c>
      <c r="C4374" s="1" t="s">
        <v>141</v>
      </c>
      <c r="D4374" s="1" t="s">
        <v>142</v>
      </c>
      <c r="E4374" s="1" t="s">
        <v>121</v>
      </c>
      <c r="F4374" s="1" t="s">
        <v>45</v>
      </c>
      <c r="G4374" s="1" t="s">
        <v>122</v>
      </c>
      <c r="H4374" s="1" t="s">
        <v>123</v>
      </c>
      <c r="I4374" s="1" t="s">
        <v>124</v>
      </c>
      <c r="J4374" s="1" t="s">
        <v>132</v>
      </c>
      <c r="K4374" s="1" t="s">
        <v>133</v>
      </c>
    </row>
    <row r="4375" spans="1:11" x14ac:dyDescent="0.25">
      <c r="A4375" s="1" t="s">
        <v>191</v>
      </c>
      <c r="B4375" s="1">
        <v>92248572.200000003</v>
      </c>
      <c r="C4375" s="1" t="s">
        <v>173</v>
      </c>
      <c r="D4375" s="1" t="s">
        <v>138</v>
      </c>
      <c r="E4375" s="1" t="s">
        <v>121</v>
      </c>
      <c r="F4375" s="1" t="s">
        <v>87</v>
      </c>
      <c r="G4375" s="1" t="s">
        <v>122</v>
      </c>
      <c r="H4375" s="1" t="s">
        <v>123</v>
      </c>
      <c r="I4375" s="1" t="s">
        <v>124</v>
      </c>
      <c r="J4375" s="1" t="s">
        <v>132</v>
      </c>
      <c r="K4375" s="1" t="s">
        <v>133</v>
      </c>
    </row>
    <row r="4376" spans="1:11" x14ac:dyDescent="0.25">
      <c r="A4376" s="1" t="s">
        <v>191</v>
      </c>
      <c r="B4376" s="1">
        <v>95943379.400000006</v>
      </c>
      <c r="C4376" s="1" t="s">
        <v>139</v>
      </c>
      <c r="D4376" s="1" t="s">
        <v>142</v>
      </c>
      <c r="E4376" s="1" t="s">
        <v>121</v>
      </c>
      <c r="F4376" s="1" t="s">
        <v>45</v>
      </c>
      <c r="G4376" s="1" t="s">
        <v>122</v>
      </c>
      <c r="H4376" s="1" t="s">
        <v>123</v>
      </c>
      <c r="I4376" s="1" t="s">
        <v>124</v>
      </c>
      <c r="J4376" s="1" t="s">
        <v>132</v>
      </c>
      <c r="K4376" s="1" t="s">
        <v>133</v>
      </c>
    </row>
    <row r="4377" spans="1:11" x14ac:dyDescent="0.25">
      <c r="A4377" s="1" t="s">
        <v>191</v>
      </c>
      <c r="B4377" s="1">
        <v>96816626.900000006</v>
      </c>
      <c r="C4377" s="1" t="s">
        <v>137</v>
      </c>
      <c r="D4377" s="1" t="s">
        <v>138</v>
      </c>
      <c r="E4377" s="1" t="s">
        <v>121</v>
      </c>
      <c r="F4377" s="1" t="s">
        <v>87</v>
      </c>
      <c r="G4377" s="1" t="s">
        <v>122</v>
      </c>
      <c r="H4377" s="1" t="s">
        <v>123</v>
      </c>
      <c r="I4377" s="1" t="s">
        <v>124</v>
      </c>
      <c r="J4377" s="1" t="s">
        <v>132</v>
      </c>
      <c r="K4377" s="1" t="s">
        <v>133</v>
      </c>
    </row>
    <row r="4378" spans="1:11" x14ac:dyDescent="0.25">
      <c r="A4378" s="1" t="s">
        <v>191</v>
      </c>
      <c r="B4378" s="1">
        <v>106330496.7</v>
      </c>
      <c r="C4378" s="1" t="s">
        <v>140</v>
      </c>
      <c r="D4378" s="1" t="s">
        <v>131</v>
      </c>
      <c r="E4378" s="1" t="s">
        <v>121</v>
      </c>
      <c r="F4378" s="1" t="s">
        <v>52</v>
      </c>
      <c r="G4378" s="1" t="s">
        <v>122</v>
      </c>
      <c r="H4378" s="1" t="s">
        <v>123</v>
      </c>
      <c r="I4378" s="1" t="s">
        <v>124</v>
      </c>
      <c r="J4378" s="1" t="s">
        <v>132</v>
      </c>
      <c r="K4378" s="1" t="s">
        <v>133</v>
      </c>
    </row>
    <row r="4379" spans="1:11" x14ac:dyDescent="0.25">
      <c r="A4379" s="1" t="s">
        <v>191</v>
      </c>
      <c r="B4379" s="1">
        <v>106330496.7</v>
      </c>
      <c r="C4379" s="1" t="s">
        <v>144</v>
      </c>
      <c r="D4379" s="1" t="s">
        <v>131</v>
      </c>
      <c r="E4379" s="1" t="s">
        <v>121</v>
      </c>
      <c r="F4379" s="1" t="s">
        <v>52</v>
      </c>
      <c r="G4379" s="1" t="s">
        <v>122</v>
      </c>
      <c r="H4379" s="1" t="s">
        <v>123</v>
      </c>
      <c r="I4379" s="1" t="s">
        <v>124</v>
      </c>
      <c r="J4379" s="1" t="s">
        <v>132</v>
      </c>
      <c r="K4379" s="1" t="s">
        <v>133</v>
      </c>
    </row>
    <row r="4380" spans="1:11" x14ac:dyDescent="0.25">
      <c r="A4380" s="1" t="s">
        <v>191</v>
      </c>
      <c r="B4380" s="1">
        <v>106330496.7</v>
      </c>
      <c r="C4380" s="1" t="s">
        <v>145</v>
      </c>
      <c r="D4380" s="1" t="s">
        <v>131</v>
      </c>
      <c r="E4380" s="1" t="s">
        <v>121</v>
      </c>
      <c r="F4380" s="1" t="s">
        <v>52</v>
      </c>
      <c r="G4380" s="1" t="s">
        <v>122</v>
      </c>
      <c r="H4380" s="1" t="s">
        <v>123</v>
      </c>
      <c r="I4380" s="1" t="s">
        <v>124</v>
      </c>
      <c r="J4380" s="1" t="s">
        <v>132</v>
      </c>
      <c r="K4380" s="1" t="s">
        <v>133</v>
      </c>
    </row>
    <row r="4381" spans="1:11" x14ac:dyDescent="0.25">
      <c r="A4381" s="1" t="s">
        <v>191</v>
      </c>
      <c r="B4381" s="1">
        <v>106330496.7</v>
      </c>
      <c r="C4381" s="1" t="s">
        <v>156</v>
      </c>
      <c r="D4381" s="1" t="s">
        <v>131</v>
      </c>
      <c r="E4381" s="1" t="s">
        <v>121</v>
      </c>
      <c r="F4381" s="1" t="s">
        <v>52</v>
      </c>
      <c r="G4381" s="1" t="s">
        <v>122</v>
      </c>
      <c r="H4381" s="1" t="s">
        <v>123</v>
      </c>
      <c r="I4381" s="1" t="s">
        <v>124</v>
      </c>
      <c r="J4381" s="1" t="s">
        <v>132</v>
      </c>
      <c r="K4381" s="1" t="s">
        <v>133</v>
      </c>
    </row>
    <row r="4382" spans="1:11" x14ac:dyDescent="0.25">
      <c r="A4382" s="1" t="s">
        <v>191</v>
      </c>
      <c r="B4382" s="1">
        <v>107321470.90000001</v>
      </c>
      <c r="C4382" s="1" t="s">
        <v>148</v>
      </c>
      <c r="D4382" s="1" t="s">
        <v>142</v>
      </c>
      <c r="E4382" s="1" t="s">
        <v>121</v>
      </c>
      <c r="F4382" s="1" t="s">
        <v>45</v>
      </c>
      <c r="G4382" s="1" t="s">
        <v>122</v>
      </c>
      <c r="H4382" s="1" t="s">
        <v>123</v>
      </c>
      <c r="I4382" s="1" t="s">
        <v>124</v>
      </c>
      <c r="J4382" s="1" t="s">
        <v>132</v>
      </c>
      <c r="K4382" s="1" t="s">
        <v>133</v>
      </c>
    </row>
    <row r="4383" spans="1:11" x14ac:dyDescent="0.25">
      <c r="A4383" s="1" t="s">
        <v>191</v>
      </c>
      <c r="B4383" s="1">
        <v>117268730.2</v>
      </c>
      <c r="C4383" s="1" t="s">
        <v>119</v>
      </c>
      <c r="D4383" s="1" t="s">
        <v>131</v>
      </c>
      <c r="E4383" s="1" t="s">
        <v>121</v>
      </c>
      <c r="F4383" s="1" t="s">
        <v>52</v>
      </c>
      <c r="G4383" s="1" t="s">
        <v>122</v>
      </c>
      <c r="H4383" s="1" t="s">
        <v>123</v>
      </c>
      <c r="I4383" s="1" t="s">
        <v>124</v>
      </c>
      <c r="J4383" s="1" t="s">
        <v>132</v>
      </c>
      <c r="K4383" s="1" t="s">
        <v>133</v>
      </c>
    </row>
    <row r="4384" spans="1:11" x14ac:dyDescent="0.25">
      <c r="A4384" s="1" t="s">
        <v>191</v>
      </c>
      <c r="B4384" s="1">
        <v>120153681.2</v>
      </c>
      <c r="C4384" s="1" t="s">
        <v>157</v>
      </c>
      <c r="D4384" s="1" t="s">
        <v>131</v>
      </c>
      <c r="E4384" s="1" t="s">
        <v>121</v>
      </c>
      <c r="F4384" s="1" t="s">
        <v>52</v>
      </c>
      <c r="G4384" s="1" t="s">
        <v>122</v>
      </c>
      <c r="H4384" s="1" t="s">
        <v>123</v>
      </c>
      <c r="I4384" s="1" t="s">
        <v>124</v>
      </c>
      <c r="J4384" s="1" t="s">
        <v>132</v>
      </c>
      <c r="K4384" s="1" t="s">
        <v>133</v>
      </c>
    </row>
    <row r="4385" spans="1:11" x14ac:dyDescent="0.25">
      <c r="A4385" s="1" t="s">
        <v>191</v>
      </c>
      <c r="B4385" s="1">
        <v>123343945.40000001</v>
      </c>
      <c r="C4385" s="1" t="s">
        <v>155</v>
      </c>
      <c r="D4385" s="1" t="s">
        <v>131</v>
      </c>
      <c r="E4385" s="1" t="s">
        <v>121</v>
      </c>
      <c r="F4385" s="1" t="s">
        <v>52</v>
      </c>
      <c r="G4385" s="1" t="s">
        <v>122</v>
      </c>
      <c r="H4385" s="1" t="s">
        <v>123</v>
      </c>
      <c r="I4385" s="1" t="s">
        <v>124</v>
      </c>
      <c r="J4385" s="1" t="s">
        <v>132</v>
      </c>
      <c r="K4385" s="1" t="s">
        <v>133</v>
      </c>
    </row>
    <row r="4386" spans="1:11" x14ac:dyDescent="0.25">
      <c r="A4386" s="1" t="s">
        <v>191</v>
      </c>
      <c r="B4386" s="1">
        <v>123381462.7</v>
      </c>
      <c r="C4386" s="1" t="s">
        <v>146</v>
      </c>
      <c r="D4386" s="1" t="s">
        <v>131</v>
      </c>
      <c r="E4386" s="1" t="s">
        <v>121</v>
      </c>
      <c r="F4386" s="1" t="s">
        <v>52</v>
      </c>
      <c r="G4386" s="1" t="s">
        <v>122</v>
      </c>
      <c r="H4386" s="1" t="s">
        <v>123</v>
      </c>
      <c r="I4386" s="1" t="s">
        <v>124</v>
      </c>
      <c r="J4386" s="1" t="s">
        <v>132</v>
      </c>
      <c r="K4386" s="1" t="s">
        <v>133</v>
      </c>
    </row>
    <row r="4387" spans="1:11" x14ac:dyDescent="0.25">
      <c r="A4387" s="1" t="s">
        <v>191</v>
      </c>
      <c r="B4387" s="1">
        <v>124720442.2</v>
      </c>
      <c r="C4387" s="1" t="s">
        <v>147</v>
      </c>
      <c r="D4387" s="1" t="s">
        <v>142</v>
      </c>
      <c r="E4387" s="1" t="s">
        <v>121</v>
      </c>
      <c r="F4387" s="1" t="s">
        <v>45</v>
      </c>
      <c r="G4387" s="1" t="s">
        <v>122</v>
      </c>
      <c r="H4387" s="1" t="s">
        <v>123</v>
      </c>
      <c r="I4387" s="1" t="s">
        <v>124</v>
      </c>
      <c r="J4387" s="1" t="s">
        <v>132</v>
      </c>
      <c r="K4387" s="1" t="s">
        <v>133</v>
      </c>
    </row>
    <row r="4388" spans="1:11" x14ac:dyDescent="0.25">
      <c r="A4388" s="1" t="s">
        <v>191</v>
      </c>
      <c r="B4388" s="1">
        <v>126759313.40000001</v>
      </c>
      <c r="C4388" s="1" t="s">
        <v>130</v>
      </c>
      <c r="D4388" s="1" t="s">
        <v>131</v>
      </c>
      <c r="E4388" s="1" t="s">
        <v>121</v>
      </c>
      <c r="F4388" s="1" t="s">
        <v>52</v>
      </c>
      <c r="G4388" s="1" t="s">
        <v>122</v>
      </c>
      <c r="H4388" s="1" t="s">
        <v>123</v>
      </c>
      <c r="I4388" s="1" t="s">
        <v>124</v>
      </c>
      <c r="J4388" s="1" t="s">
        <v>132</v>
      </c>
      <c r="K4388" s="1" t="s">
        <v>133</v>
      </c>
    </row>
    <row r="4389" spans="1:11" x14ac:dyDescent="0.25">
      <c r="A4389" s="1" t="s">
        <v>191</v>
      </c>
      <c r="B4389" s="1">
        <v>126780012.59999999</v>
      </c>
      <c r="C4389" s="1" t="s">
        <v>164</v>
      </c>
      <c r="D4389" s="1" t="s">
        <v>131</v>
      </c>
      <c r="E4389" s="1" t="s">
        <v>121</v>
      </c>
      <c r="F4389" s="1" t="s">
        <v>52</v>
      </c>
      <c r="G4389" s="1" t="s">
        <v>122</v>
      </c>
      <c r="H4389" s="1" t="s">
        <v>123</v>
      </c>
      <c r="I4389" s="1" t="s">
        <v>124</v>
      </c>
      <c r="J4389" s="1" t="s">
        <v>132</v>
      </c>
      <c r="K4389" s="1" t="s">
        <v>133</v>
      </c>
    </row>
    <row r="4390" spans="1:11" x14ac:dyDescent="0.25">
      <c r="A4390" s="1" t="s">
        <v>191</v>
      </c>
      <c r="B4390" s="1">
        <v>127596337.3</v>
      </c>
      <c r="C4390" s="1" t="s">
        <v>136</v>
      </c>
      <c r="D4390" s="1" t="s">
        <v>131</v>
      </c>
      <c r="E4390" s="1" t="s">
        <v>121</v>
      </c>
      <c r="F4390" s="1" t="s">
        <v>52</v>
      </c>
      <c r="G4390" s="1" t="s">
        <v>122</v>
      </c>
      <c r="H4390" s="1" t="s">
        <v>123</v>
      </c>
      <c r="I4390" s="1" t="s">
        <v>124</v>
      </c>
      <c r="J4390" s="1" t="s">
        <v>132</v>
      </c>
      <c r="K4390" s="1" t="s">
        <v>133</v>
      </c>
    </row>
    <row r="4391" spans="1:11" x14ac:dyDescent="0.25">
      <c r="A4391" s="1" t="s">
        <v>191</v>
      </c>
      <c r="B4391" s="1">
        <v>127596337.3</v>
      </c>
      <c r="C4391" s="1" t="s">
        <v>165</v>
      </c>
      <c r="D4391" s="1" t="s">
        <v>131</v>
      </c>
      <c r="E4391" s="1" t="s">
        <v>121</v>
      </c>
      <c r="F4391" s="1" t="s">
        <v>52</v>
      </c>
      <c r="G4391" s="1" t="s">
        <v>122</v>
      </c>
      <c r="H4391" s="1" t="s">
        <v>123</v>
      </c>
      <c r="I4391" s="1" t="s">
        <v>124</v>
      </c>
      <c r="J4391" s="1" t="s">
        <v>132</v>
      </c>
      <c r="K4391" s="1" t="s">
        <v>133</v>
      </c>
    </row>
    <row r="4392" spans="1:11" x14ac:dyDescent="0.25">
      <c r="A4392" s="1" t="s">
        <v>191</v>
      </c>
      <c r="B4392" s="1">
        <v>128767135.8</v>
      </c>
      <c r="C4392" s="1" t="s">
        <v>161</v>
      </c>
      <c r="D4392" s="1" t="s">
        <v>131</v>
      </c>
      <c r="E4392" s="1" t="s">
        <v>121</v>
      </c>
      <c r="F4392" s="1" t="s">
        <v>52</v>
      </c>
      <c r="G4392" s="1" t="s">
        <v>122</v>
      </c>
      <c r="H4392" s="1" t="s">
        <v>123</v>
      </c>
      <c r="I4392" s="1" t="s">
        <v>124</v>
      </c>
      <c r="J4392" s="1" t="s">
        <v>132</v>
      </c>
      <c r="K4392" s="1" t="s">
        <v>133</v>
      </c>
    </row>
    <row r="4393" spans="1:11" x14ac:dyDescent="0.25">
      <c r="A4393" s="1" t="s">
        <v>191</v>
      </c>
      <c r="B4393" s="1">
        <v>137141255.90000001</v>
      </c>
      <c r="C4393" s="1" t="s">
        <v>147</v>
      </c>
      <c r="D4393" s="1" t="s">
        <v>138</v>
      </c>
      <c r="E4393" s="1" t="s">
        <v>121</v>
      </c>
      <c r="F4393" s="1" t="s">
        <v>87</v>
      </c>
      <c r="G4393" s="1" t="s">
        <v>122</v>
      </c>
      <c r="H4393" s="1" t="s">
        <v>123</v>
      </c>
      <c r="I4393" s="1" t="s">
        <v>124</v>
      </c>
      <c r="J4393" s="1" t="s">
        <v>132</v>
      </c>
      <c r="K4393" s="1" t="s">
        <v>133</v>
      </c>
    </row>
    <row r="4394" spans="1:11" x14ac:dyDescent="0.25">
      <c r="A4394" s="1" t="s">
        <v>191</v>
      </c>
      <c r="B4394" s="1">
        <v>141093509.40000001</v>
      </c>
      <c r="C4394" s="1" t="s">
        <v>144</v>
      </c>
      <c r="D4394" s="1" t="s">
        <v>142</v>
      </c>
      <c r="E4394" s="1" t="s">
        <v>121</v>
      </c>
      <c r="F4394" s="1" t="s">
        <v>45</v>
      </c>
      <c r="G4394" s="1" t="s">
        <v>122</v>
      </c>
      <c r="H4394" s="1" t="s">
        <v>123</v>
      </c>
      <c r="I4394" s="1" t="s">
        <v>124</v>
      </c>
      <c r="J4394" s="1" t="s">
        <v>132</v>
      </c>
      <c r="K4394" s="1" t="s">
        <v>134</v>
      </c>
    </row>
    <row r="4395" spans="1:11" x14ac:dyDescent="0.25">
      <c r="A4395" s="1" t="s">
        <v>191</v>
      </c>
      <c r="B4395" s="1">
        <v>148573682.80000001</v>
      </c>
      <c r="C4395" s="1" t="s">
        <v>149</v>
      </c>
      <c r="D4395" s="1" t="s">
        <v>142</v>
      </c>
      <c r="E4395" s="1" t="s">
        <v>121</v>
      </c>
      <c r="F4395" s="1" t="s">
        <v>45</v>
      </c>
      <c r="G4395" s="1" t="s">
        <v>122</v>
      </c>
      <c r="H4395" s="1" t="s">
        <v>123</v>
      </c>
      <c r="I4395" s="1" t="s">
        <v>124</v>
      </c>
      <c r="J4395" s="1" t="s">
        <v>132</v>
      </c>
      <c r="K4395" s="1" t="s">
        <v>134</v>
      </c>
    </row>
    <row r="4396" spans="1:11" x14ac:dyDescent="0.25">
      <c r="A4396" s="1" t="s">
        <v>191</v>
      </c>
      <c r="B4396" s="1">
        <v>152052442.09999999</v>
      </c>
      <c r="C4396" s="1" t="s">
        <v>139</v>
      </c>
      <c r="D4396" s="1" t="s">
        <v>131</v>
      </c>
      <c r="E4396" s="1" t="s">
        <v>121</v>
      </c>
      <c r="F4396" s="1" t="s">
        <v>52</v>
      </c>
      <c r="G4396" s="1" t="s">
        <v>122</v>
      </c>
      <c r="H4396" s="1" t="s">
        <v>123</v>
      </c>
      <c r="I4396" s="1" t="s">
        <v>124</v>
      </c>
      <c r="J4396" s="1" t="s">
        <v>132</v>
      </c>
      <c r="K4396" s="1" t="s">
        <v>133</v>
      </c>
    </row>
    <row r="4397" spans="1:11" x14ac:dyDescent="0.25">
      <c r="A4397" s="1" t="s">
        <v>191</v>
      </c>
      <c r="B4397" s="1">
        <v>152674711.80000001</v>
      </c>
      <c r="C4397" s="1" t="s">
        <v>155</v>
      </c>
      <c r="D4397" s="1" t="s">
        <v>142</v>
      </c>
      <c r="E4397" s="1" t="s">
        <v>121</v>
      </c>
      <c r="F4397" s="1" t="s">
        <v>45</v>
      </c>
      <c r="G4397" s="1" t="s">
        <v>122</v>
      </c>
      <c r="H4397" s="1" t="s">
        <v>123</v>
      </c>
      <c r="I4397" s="1" t="s">
        <v>124</v>
      </c>
      <c r="J4397" s="1" t="s">
        <v>132</v>
      </c>
      <c r="K4397" s="1" t="s">
        <v>134</v>
      </c>
    </row>
    <row r="4398" spans="1:11" x14ac:dyDescent="0.25">
      <c r="A4398" s="1" t="s">
        <v>191</v>
      </c>
      <c r="B4398" s="1">
        <v>153106807.59999999</v>
      </c>
      <c r="C4398" s="1" t="s">
        <v>145</v>
      </c>
      <c r="D4398" s="1" t="s">
        <v>162</v>
      </c>
      <c r="E4398" s="1" t="s">
        <v>121</v>
      </c>
      <c r="F4398" s="1" t="s">
        <v>47</v>
      </c>
      <c r="G4398" s="1" t="s">
        <v>122</v>
      </c>
      <c r="H4398" s="1" t="s">
        <v>123</v>
      </c>
      <c r="I4398" s="1" t="s">
        <v>124</v>
      </c>
      <c r="J4398" s="1" t="s">
        <v>132</v>
      </c>
      <c r="K4398" s="1" t="s">
        <v>133</v>
      </c>
    </row>
    <row r="4399" spans="1:11" x14ac:dyDescent="0.25">
      <c r="A4399" s="1" t="s">
        <v>191</v>
      </c>
      <c r="B4399" s="1">
        <v>155202601.59999999</v>
      </c>
      <c r="C4399" s="1" t="s">
        <v>143</v>
      </c>
      <c r="D4399" s="1" t="s">
        <v>138</v>
      </c>
      <c r="E4399" s="1" t="s">
        <v>121</v>
      </c>
      <c r="F4399" s="1" t="s">
        <v>87</v>
      </c>
      <c r="G4399" s="1" t="s">
        <v>122</v>
      </c>
      <c r="H4399" s="1" t="s">
        <v>123</v>
      </c>
      <c r="I4399" s="1" t="s">
        <v>124</v>
      </c>
      <c r="J4399" s="1" t="s">
        <v>132</v>
      </c>
      <c r="K4399" s="1" t="s">
        <v>134</v>
      </c>
    </row>
    <row r="4400" spans="1:11" x14ac:dyDescent="0.25">
      <c r="A4400" s="1" t="s">
        <v>191</v>
      </c>
      <c r="B4400" s="1">
        <v>155373370</v>
      </c>
      <c r="C4400" s="1" t="s">
        <v>156</v>
      </c>
      <c r="D4400" s="1" t="s">
        <v>138</v>
      </c>
      <c r="E4400" s="1" t="s">
        <v>121</v>
      </c>
      <c r="F4400" s="1" t="s">
        <v>87</v>
      </c>
      <c r="G4400" s="1" t="s">
        <v>122</v>
      </c>
      <c r="H4400" s="1" t="s">
        <v>123</v>
      </c>
      <c r="I4400" s="1" t="s">
        <v>124</v>
      </c>
      <c r="J4400" s="1" t="s">
        <v>132</v>
      </c>
      <c r="K4400" s="1" t="s">
        <v>134</v>
      </c>
    </row>
    <row r="4401" spans="1:11" x14ac:dyDescent="0.25">
      <c r="A4401" s="1" t="s">
        <v>191</v>
      </c>
      <c r="B4401" s="1">
        <v>155373370</v>
      </c>
      <c r="C4401" s="1" t="s">
        <v>144</v>
      </c>
      <c r="D4401" s="1" t="s">
        <v>138</v>
      </c>
      <c r="E4401" s="1" t="s">
        <v>121</v>
      </c>
      <c r="F4401" s="1" t="s">
        <v>87</v>
      </c>
      <c r="G4401" s="1" t="s">
        <v>122</v>
      </c>
      <c r="H4401" s="1" t="s">
        <v>123</v>
      </c>
      <c r="I4401" s="1" t="s">
        <v>124</v>
      </c>
      <c r="J4401" s="1" t="s">
        <v>132</v>
      </c>
      <c r="K4401" s="1" t="s">
        <v>134</v>
      </c>
    </row>
    <row r="4402" spans="1:11" x14ac:dyDescent="0.25">
      <c r="A4402" s="1" t="s">
        <v>191</v>
      </c>
      <c r="B4402" s="1">
        <v>155373370</v>
      </c>
      <c r="C4402" s="1" t="s">
        <v>140</v>
      </c>
      <c r="D4402" s="1" t="s">
        <v>138</v>
      </c>
      <c r="E4402" s="1" t="s">
        <v>121</v>
      </c>
      <c r="F4402" s="1" t="s">
        <v>87</v>
      </c>
      <c r="G4402" s="1" t="s">
        <v>122</v>
      </c>
      <c r="H4402" s="1" t="s">
        <v>123</v>
      </c>
      <c r="I4402" s="1" t="s">
        <v>124</v>
      </c>
      <c r="J4402" s="1" t="s">
        <v>132</v>
      </c>
      <c r="K4402" s="1" t="s">
        <v>134</v>
      </c>
    </row>
    <row r="4403" spans="1:11" x14ac:dyDescent="0.25">
      <c r="A4403" s="1" t="s">
        <v>191</v>
      </c>
      <c r="B4403" s="1">
        <v>155478159.69999999</v>
      </c>
      <c r="C4403" s="1" t="s">
        <v>176</v>
      </c>
      <c r="D4403" s="1" t="s">
        <v>142</v>
      </c>
      <c r="E4403" s="1" t="s">
        <v>121</v>
      </c>
      <c r="F4403" s="1" t="s">
        <v>45</v>
      </c>
      <c r="G4403" s="1" t="s">
        <v>122</v>
      </c>
      <c r="H4403" s="1" t="s">
        <v>123</v>
      </c>
      <c r="I4403" s="1" t="s">
        <v>124</v>
      </c>
      <c r="J4403" s="1" t="s">
        <v>132</v>
      </c>
      <c r="K4403" s="1" t="s">
        <v>134</v>
      </c>
    </row>
    <row r="4404" spans="1:11" x14ac:dyDescent="0.25">
      <c r="A4404" s="1" t="s">
        <v>191</v>
      </c>
      <c r="B4404" s="1">
        <v>155712319.40000001</v>
      </c>
      <c r="C4404" s="1" t="s">
        <v>158</v>
      </c>
      <c r="D4404" s="1" t="s">
        <v>142</v>
      </c>
      <c r="E4404" s="1" t="s">
        <v>121</v>
      </c>
      <c r="F4404" s="1" t="s">
        <v>45</v>
      </c>
      <c r="G4404" s="1" t="s">
        <v>122</v>
      </c>
      <c r="H4404" s="1" t="s">
        <v>123</v>
      </c>
      <c r="I4404" s="1" t="s">
        <v>124</v>
      </c>
      <c r="J4404" s="1" t="s">
        <v>132</v>
      </c>
      <c r="K4404" s="1" t="s">
        <v>134</v>
      </c>
    </row>
    <row r="4405" spans="1:11" x14ac:dyDescent="0.25">
      <c r="A4405" s="1" t="s">
        <v>191</v>
      </c>
      <c r="B4405" s="1">
        <v>155712319.40000001</v>
      </c>
      <c r="C4405" s="1" t="s">
        <v>145</v>
      </c>
      <c r="D4405" s="1" t="s">
        <v>138</v>
      </c>
      <c r="E4405" s="1" t="s">
        <v>121</v>
      </c>
      <c r="F4405" s="1" t="s">
        <v>87</v>
      </c>
      <c r="G4405" s="1" t="s">
        <v>122</v>
      </c>
      <c r="H4405" s="1" t="s">
        <v>123</v>
      </c>
      <c r="I4405" s="1" t="s">
        <v>124</v>
      </c>
      <c r="J4405" s="1" t="s">
        <v>132</v>
      </c>
      <c r="K4405" s="1" t="s">
        <v>134</v>
      </c>
    </row>
    <row r="4406" spans="1:11" x14ac:dyDescent="0.25">
      <c r="A4406" s="1" t="s">
        <v>191</v>
      </c>
      <c r="B4406" s="1">
        <v>155712319.40000001</v>
      </c>
      <c r="C4406" s="1" t="s">
        <v>119</v>
      </c>
      <c r="D4406" s="1" t="s">
        <v>142</v>
      </c>
      <c r="E4406" s="1" t="s">
        <v>121</v>
      </c>
      <c r="F4406" s="1" t="s">
        <v>45</v>
      </c>
      <c r="G4406" s="1" t="s">
        <v>122</v>
      </c>
      <c r="H4406" s="1" t="s">
        <v>123</v>
      </c>
      <c r="I4406" s="1" t="s">
        <v>124</v>
      </c>
      <c r="J4406" s="1" t="s">
        <v>132</v>
      </c>
      <c r="K4406" s="1" t="s">
        <v>134</v>
      </c>
    </row>
    <row r="4407" spans="1:11" x14ac:dyDescent="0.25">
      <c r="A4407" s="1" t="s">
        <v>191</v>
      </c>
      <c r="B4407" s="1">
        <v>159354084.90000001</v>
      </c>
      <c r="C4407" s="1" t="s">
        <v>157</v>
      </c>
      <c r="D4407" s="1" t="s">
        <v>142</v>
      </c>
      <c r="E4407" s="1" t="s">
        <v>121</v>
      </c>
      <c r="F4407" s="1" t="s">
        <v>45</v>
      </c>
      <c r="G4407" s="1" t="s">
        <v>122</v>
      </c>
      <c r="H4407" s="1" t="s">
        <v>123</v>
      </c>
      <c r="I4407" s="1" t="s">
        <v>124</v>
      </c>
      <c r="J4407" s="1" t="s">
        <v>132</v>
      </c>
      <c r="K4407" s="1" t="s">
        <v>134</v>
      </c>
    </row>
    <row r="4408" spans="1:11" x14ac:dyDescent="0.25">
      <c r="A4408" s="1" t="s">
        <v>191</v>
      </c>
      <c r="B4408" s="1">
        <v>163872979</v>
      </c>
      <c r="C4408" s="1" t="s">
        <v>172</v>
      </c>
      <c r="D4408" s="1" t="s">
        <v>142</v>
      </c>
      <c r="E4408" s="1" t="s">
        <v>121</v>
      </c>
      <c r="F4408" s="1" t="s">
        <v>45</v>
      </c>
      <c r="G4408" s="1" t="s">
        <v>122</v>
      </c>
      <c r="H4408" s="1" t="s">
        <v>123</v>
      </c>
      <c r="I4408" s="1" t="s">
        <v>124</v>
      </c>
      <c r="J4408" s="1" t="s">
        <v>132</v>
      </c>
      <c r="K4408" s="1" t="s">
        <v>134</v>
      </c>
    </row>
    <row r="4409" spans="1:11" x14ac:dyDescent="0.25">
      <c r="A4409" s="1" t="s">
        <v>191</v>
      </c>
      <c r="B4409" s="1">
        <v>164892414.59999999</v>
      </c>
      <c r="C4409" s="1" t="s">
        <v>169</v>
      </c>
      <c r="D4409" s="1" t="s">
        <v>142</v>
      </c>
      <c r="E4409" s="1" t="s">
        <v>121</v>
      </c>
      <c r="F4409" s="1" t="s">
        <v>45</v>
      </c>
      <c r="G4409" s="1" t="s">
        <v>122</v>
      </c>
      <c r="H4409" s="1" t="s">
        <v>123</v>
      </c>
      <c r="I4409" s="1" t="s">
        <v>124</v>
      </c>
      <c r="J4409" s="1" t="s">
        <v>132</v>
      </c>
      <c r="K4409" s="1" t="s">
        <v>134</v>
      </c>
    </row>
    <row r="4410" spans="1:11" x14ac:dyDescent="0.25">
      <c r="A4410" s="1" t="s">
        <v>191</v>
      </c>
      <c r="B4410" s="1">
        <v>165572900.80000001</v>
      </c>
      <c r="C4410" s="1" t="s">
        <v>154</v>
      </c>
      <c r="D4410" s="1" t="s">
        <v>142</v>
      </c>
      <c r="E4410" s="1" t="s">
        <v>121</v>
      </c>
      <c r="F4410" s="1" t="s">
        <v>45</v>
      </c>
      <c r="G4410" s="1" t="s">
        <v>122</v>
      </c>
      <c r="H4410" s="1" t="s">
        <v>123</v>
      </c>
      <c r="I4410" s="1" t="s">
        <v>124</v>
      </c>
      <c r="J4410" s="1" t="s">
        <v>132</v>
      </c>
      <c r="K4410" s="1" t="s">
        <v>134</v>
      </c>
    </row>
    <row r="4411" spans="1:11" x14ac:dyDescent="0.25">
      <c r="A4411" s="1" t="s">
        <v>191</v>
      </c>
      <c r="B4411" s="1">
        <v>169219841.09999999</v>
      </c>
      <c r="C4411" s="1" t="s">
        <v>165</v>
      </c>
      <c r="D4411" s="1" t="s">
        <v>142</v>
      </c>
      <c r="E4411" s="1" t="s">
        <v>121</v>
      </c>
      <c r="F4411" s="1" t="s">
        <v>45</v>
      </c>
      <c r="G4411" s="1" t="s">
        <v>122</v>
      </c>
      <c r="H4411" s="1" t="s">
        <v>123</v>
      </c>
      <c r="I4411" s="1" t="s">
        <v>124</v>
      </c>
      <c r="J4411" s="1" t="s">
        <v>132</v>
      </c>
      <c r="K4411" s="1" t="s">
        <v>134</v>
      </c>
    </row>
    <row r="4412" spans="1:11" x14ac:dyDescent="0.25">
      <c r="A4412" s="1" t="s">
        <v>191</v>
      </c>
      <c r="B4412" s="1">
        <v>169311693.80000001</v>
      </c>
      <c r="C4412" s="1" t="s">
        <v>180</v>
      </c>
      <c r="D4412" s="1" t="s">
        <v>142</v>
      </c>
      <c r="E4412" s="1" t="s">
        <v>121</v>
      </c>
      <c r="F4412" s="1" t="s">
        <v>45</v>
      </c>
      <c r="G4412" s="1" t="s">
        <v>122</v>
      </c>
      <c r="H4412" s="1" t="s">
        <v>123</v>
      </c>
      <c r="I4412" s="1" t="s">
        <v>124</v>
      </c>
      <c r="J4412" s="1" t="s">
        <v>132</v>
      </c>
      <c r="K4412" s="1" t="s">
        <v>134</v>
      </c>
    </row>
    <row r="4413" spans="1:11" x14ac:dyDescent="0.25">
      <c r="A4413" s="1" t="s">
        <v>191</v>
      </c>
      <c r="B4413" s="1">
        <v>169311693.80000001</v>
      </c>
      <c r="C4413" s="1" t="s">
        <v>136</v>
      </c>
      <c r="D4413" s="1" t="s">
        <v>142</v>
      </c>
      <c r="E4413" s="1" t="s">
        <v>121</v>
      </c>
      <c r="F4413" s="1" t="s">
        <v>45</v>
      </c>
      <c r="G4413" s="1" t="s">
        <v>122</v>
      </c>
      <c r="H4413" s="1" t="s">
        <v>123</v>
      </c>
      <c r="I4413" s="1" t="s">
        <v>124</v>
      </c>
      <c r="J4413" s="1" t="s">
        <v>132</v>
      </c>
      <c r="K4413" s="1" t="s">
        <v>134</v>
      </c>
    </row>
    <row r="4414" spans="1:11" x14ac:dyDescent="0.25">
      <c r="A4414" s="1" t="s">
        <v>191</v>
      </c>
      <c r="B4414" s="1">
        <v>170628680.40000001</v>
      </c>
      <c r="C4414" s="1" t="s">
        <v>153</v>
      </c>
      <c r="D4414" s="1" t="s">
        <v>142</v>
      </c>
      <c r="E4414" s="1" t="s">
        <v>121</v>
      </c>
      <c r="F4414" s="1" t="s">
        <v>45</v>
      </c>
      <c r="G4414" s="1" t="s">
        <v>122</v>
      </c>
      <c r="H4414" s="1" t="s">
        <v>123</v>
      </c>
      <c r="I4414" s="1" t="s">
        <v>124</v>
      </c>
      <c r="J4414" s="1" t="s">
        <v>132</v>
      </c>
      <c r="K4414" s="1" t="s">
        <v>134</v>
      </c>
    </row>
    <row r="4415" spans="1:11" x14ac:dyDescent="0.25">
      <c r="A4415" s="1" t="s">
        <v>191</v>
      </c>
      <c r="B4415" s="1">
        <v>171622242</v>
      </c>
      <c r="C4415" s="1" t="s">
        <v>171</v>
      </c>
      <c r="D4415" s="1" t="s">
        <v>138</v>
      </c>
      <c r="E4415" s="1" t="s">
        <v>121</v>
      </c>
      <c r="F4415" s="1" t="s">
        <v>87</v>
      </c>
      <c r="G4415" s="1" t="s">
        <v>122</v>
      </c>
      <c r="H4415" s="1" t="s">
        <v>123</v>
      </c>
      <c r="I4415" s="1" t="s">
        <v>124</v>
      </c>
      <c r="J4415" s="1" t="s">
        <v>132</v>
      </c>
      <c r="K4415" s="1" t="s">
        <v>134</v>
      </c>
    </row>
    <row r="4416" spans="1:11" x14ac:dyDescent="0.25">
      <c r="A4416" s="1" t="s">
        <v>191</v>
      </c>
      <c r="B4416" s="1">
        <v>171622242</v>
      </c>
      <c r="C4416" s="1" t="s">
        <v>158</v>
      </c>
      <c r="D4416" s="1" t="s">
        <v>138</v>
      </c>
      <c r="E4416" s="1" t="s">
        <v>121</v>
      </c>
      <c r="F4416" s="1" t="s">
        <v>87</v>
      </c>
      <c r="G4416" s="1" t="s">
        <v>122</v>
      </c>
      <c r="H4416" s="1" t="s">
        <v>123</v>
      </c>
      <c r="I4416" s="1" t="s">
        <v>124</v>
      </c>
      <c r="J4416" s="1" t="s">
        <v>132</v>
      </c>
      <c r="K4416" s="1" t="s">
        <v>134</v>
      </c>
    </row>
    <row r="4417" spans="1:11" x14ac:dyDescent="0.25">
      <c r="A4417" s="1" t="s">
        <v>191</v>
      </c>
      <c r="B4417" s="1">
        <v>175571908.09999999</v>
      </c>
      <c r="C4417" s="1" t="s">
        <v>157</v>
      </c>
      <c r="D4417" s="1" t="s">
        <v>138</v>
      </c>
      <c r="E4417" s="1" t="s">
        <v>121</v>
      </c>
      <c r="F4417" s="1" t="s">
        <v>87</v>
      </c>
      <c r="G4417" s="1" t="s">
        <v>122</v>
      </c>
      <c r="H4417" s="1" t="s">
        <v>123</v>
      </c>
      <c r="I4417" s="1" t="s">
        <v>124</v>
      </c>
      <c r="J4417" s="1" t="s">
        <v>132</v>
      </c>
      <c r="K4417" s="1" t="s">
        <v>134</v>
      </c>
    </row>
    <row r="4418" spans="1:11" x14ac:dyDescent="0.25">
      <c r="A4418" s="1" t="s">
        <v>191</v>
      </c>
      <c r="B4418" s="1">
        <v>176384351.69999999</v>
      </c>
      <c r="C4418" s="1" t="s">
        <v>177</v>
      </c>
      <c r="D4418" s="1" t="s">
        <v>142</v>
      </c>
      <c r="E4418" s="1" t="s">
        <v>121</v>
      </c>
      <c r="F4418" s="1" t="s">
        <v>45</v>
      </c>
      <c r="G4418" s="1" t="s">
        <v>122</v>
      </c>
      <c r="H4418" s="1" t="s">
        <v>123</v>
      </c>
      <c r="I4418" s="1" t="s">
        <v>124</v>
      </c>
      <c r="J4418" s="1" t="s">
        <v>132</v>
      </c>
      <c r="K4418" s="1" t="s">
        <v>134</v>
      </c>
    </row>
    <row r="4419" spans="1:11" x14ac:dyDescent="0.25">
      <c r="A4419" s="1" t="s">
        <v>191</v>
      </c>
      <c r="B4419" s="1">
        <v>177641828.09999999</v>
      </c>
      <c r="C4419" s="1" t="s">
        <v>146</v>
      </c>
      <c r="D4419" s="1" t="s">
        <v>162</v>
      </c>
      <c r="E4419" s="1" t="s">
        <v>121</v>
      </c>
      <c r="F4419" s="1" t="s">
        <v>47</v>
      </c>
      <c r="G4419" s="1" t="s">
        <v>122</v>
      </c>
      <c r="H4419" s="1" t="s">
        <v>123</v>
      </c>
      <c r="I4419" s="1" t="s">
        <v>124</v>
      </c>
      <c r="J4419" s="1" t="s">
        <v>132</v>
      </c>
      <c r="K4419" s="1" t="s">
        <v>133</v>
      </c>
    </row>
    <row r="4420" spans="1:11" x14ac:dyDescent="0.25">
      <c r="A4420" s="1" t="s">
        <v>191</v>
      </c>
      <c r="B4420" s="1">
        <v>180290032</v>
      </c>
      <c r="C4420" s="1" t="s">
        <v>155</v>
      </c>
      <c r="D4420" s="1" t="s">
        <v>138</v>
      </c>
      <c r="E4420" s="1" t="s">
        <v>121</v>
      </c>
      <c r="F4420" s="1" t="s">
        <v>87</v>
      </c>
      <c r="G4420" s="1" t="s">
        <v>122</v>
      </c>
      <c r="H4420" s="1" t="s">
        <v>123</v>
      </c>
      <c r="I4420" s="1" t="s">
        <v>124</v>
      </c>
      <c r="J4420" s="1" t="s">
        <v>132</v>
      </c>
      <c r="K4420" s="1" t="s">
        <v>134</v>
      </c>
    </row>
    <row r="4421" spans="1:11" x14ac:dyDescent="0.25">
      <c r="A4421" s="1" t="s">
        <v>191</v>
      </c>
      <c r="B4421" s="1">
        <v>180634156.19999999</v>
      </c>
      <c r="C4421" s="1" t="s">
        <v>146</v>
      </c>
      <c r="D4421" s="1" t="s">
        <v>138</v>
      </c>
      <c r="E4421" s="1" t="s">
        <v>121</v>
      </c>
      <c r="F4421" s="1" t="s">
        <v>87</v>
      </c>
      <c r="G4421" s="1" t="s">
        <v>122</v>
      </c>
      <c r="H4421" s="1" t="s">
        <v>123</v>
      </c>
      <c r="I4421" s="1" t="s">
        <v>124</v>
      </c>
      <c r="J4421" s="1" t="s">
        <v>132</v>
      </c>
      <c r="K4421" s="1" t="s">
        <v>134</v>
      </c>
    </row>
    <row r="4422" spans="1:11" x14ac:dyDescent="0.25">
      <c r="A4422" s="1" t="s">
        <v>191</v>
      </c>
      <c r="B4422" s="1">
        <v>183313408.90000001</v>
      </c>
      <c r="C4422" s="1" t="s">
        <v>168</v>
      </c>
      <c r="D4422" s="1" t="s">
        <v>142</v>
      </c>
      <c r="E4422" s="1" t="s">
        <v>121</v>
      </c>
      <c r="F4422" s="1" t="s">
        <v>45</v>
      </c>
      <c r="G4422" s="1" t="s">
        <v>122</v>
      </c>
      <c r="H4422" s="1" t="s">
        <v>123</v>
      </c>
      <c r="I4422" s="1" t="s">
        <v>124</v>
      </c>
      <c r="J4422" s="1" t="s">
        <v>132</v>
      </c>
      <c r="K4422" s="1" t="s">
        <v>134</v>
      </c>
    </row>
    <row r="4423" spans="1:11" x14ac:dyDescent="0.25">
      <c r="A4423" s="1" t="s">
        <v>191</v>
      </c>
      <c r="B4423" s="1">
        <v>183370331.69999999</v>
      </c>
      <c r="C4423" s="1" t="s">
        <v>130</v>
      </c>
      <c r="D4423" s="1" t="s">
        <v>162</v>
      </c>
      <c r="E4423" s="1" t="s">
        <v>121</v>
      </c>
      <c r="F4423" s="1" t="s">
        <v>47</v>
      </c>
      <c r="G4423" s="1" t="s">
        <v>122</v>
      </c>
      <c r="H4423" s="1" t="s">
        <v>123</v>
      </c>
      <c r="I4423" s="1" t="s">
        <v>124</v>
      </c>
      <c r="J4423" s="1" t="s">
        <v>132</v>
      </c>
      <c r="K4423" s="1" t="s">
        <v>133</v>
      </c>
    </row>
    <row r="4424" spans="1:11" x14ac:dyDescent="0.25">
      <c r="A4424" s="1" t="s">
        <v>191</v>
      </c>
      <c r="B4424" s="1">
        <v>183370331.69999999</v>
      </c>
      <c r="C4424" s="1" t="s">
        <v>155</v>
      </c>
      <c r="D4424" s="1" t="s">
        <v>162</v>
      </c>
      <c r="E4424" s="1" t="s">
        <v>121</v>
      </c>
      <c r="F4424" s="1" t="s">
        <v>47</v>
      </c>
      <c r="G4424" s="1" t="s">
        <v>122</v>
      </c>
      <c r="H4424" s="1" t="s">
        <v>123</v>
      </c>
      <c r="I4424" s="1" t="s">
        <v>124</v>
      </c>
      <c r="J4424" s="1" t="s">
        <v>132</v>
      </c>
      <c r="K4424" s="1" t="s">
        <v>133</v>
      </c>
    </row>
    <row r="4425" spans="1:11" x14ac:dyDescent="0.25">
      <c r="A4425" s="1" t="s">
        <v>191</v>
      </c>
      <c r="B4425" s="1">
        <v>183863231.40000001</v>
      </c>
      <c r="C4425" s="1" t="s">
        <v>165</v>
      </c>
      <c r="D4425" s="1" t="s">
        <v>162</v>
      </c>
      <c r="E4425" s="1" t="s">
        <v>121</v>
      </c>
      <c r="F4425" s="1" t="s">
        <v>47</v>
      </c>
      <c r="G4425" s="1" t="s">
        <v>122</v>
      </c>
      <c r="H4425" s="1" t="s">
        <v>123</v>
      </c>
      <c r="I4425" s="1" t="s">
        <v>124</v>
      </c>
      <c r="J4425" s="1" t="s">
        <v>132</v>
      </c>
      <c r="K4425" s="1" t="s">
        <v>133</v>
      </c>
    </row>
    <row r="4426" spans="1:11" x14ac:dyDescent="0.25">
      <c r="A4426" s="1" t="s">
        <v>191</v>
      </c>
      <c r="B4426" s="1">
        <v>184951233.09999999</v>
      </c>
      <c r="C4426" s="1" t="s">
        <v>128</v>
      </c>
      <c r="D4426" s="1" t="s">
        <v>142</v>
      </c>
      <c r="E4426" s="1" t="s">
        <v>121</v>
      </c>
      <c r="F4426" s="1" t="s">
        <v>45</v>
      </c>
      <c r="G4426" s="1" t="s">
        <v>122</v>
      </c>
      <c r="H4426" s="1" t="s">
        <v>123</v>
      </c>
      <c r="I4426" s="1" t="s">
        <v>124</v>
      </c>
      <c r="J4426" s="1" t="s">
        <v>132</v>
      </c>
      <c r="K4426" s="1" t="s">
        <v>134</v>
      </c>
    </row>
    <row r="4427" spans="1:11" x14ac:dyDescent="0.25">
      <c r="A4427" s="1" t="s">
        <v>191</v>
      </c>
      <c r="B4427" s="1">
        <v>184984869.30000001</v>
      </c>
      <c r="C4427" s="1" t="s">
        <v>164</v>
      </c>
      <c r="D4427" s="1" t="s">
        <v>138</v>
      </c>
      <c r="E4427" s="1" t="s">
        <v>121</v>
      </c>
      <c r="F4427" s="1" t="s">
        <v>87</v>
      </c>
      <c r="G4427" s="1" t="s">
        <v>122</v>
      </c>
      <c r="H4427" s="1" t="s">
        <v>123</v>
      </c>
      <c r="I4427" s="1" t="s">
        <v>124</v>
      </c>
      <c r="J4427" s="1" t="s">
        <v>132</v>
      </c>
      <c r="K4427" s="1" t="s">
        <v>134</v>
      </c>
    </row>
    <row r="4428" spans="1:11" x14ac:dyDescent="0.25">
      <c r="A4428" s="1" t="s">
        <v>191</v>
      </c>
      <c r="B4428" s="1">
        <v>184984869.30000001</v>
      </c>
      <c r="C4428" s="1" t="s">
        <v>130</v>
      </c>
      <c r="D4428" s="1" t="s">
        <v>138</v>
      </c>
      <c r="E4428" s="1" t="s">
        <v>121</v>
      </c>
      <c r="F4428" s="1" t="s">
        <v>87</v>
      </c>
      <c r="G4428" s="1" t="s">
        <v>122</v>
      </c>
      <c r="H4428" s="1" t="s">
        <v>123</v>
      </c>
      <c r="I4428" s="1" t="s">
        <v>124</v>
      </c>
      <c r="J4428" s="1" t="s">
        <v>132</v>
      </c>
      <c r="K4428" s="1" t="s">
        <v>134</v>
      </c>
    </row>
    <row r="4429" spans="1:11" x14ac:dyDescent="0.25">
      <c r="A4429" s="1" t="s">
        <v>191</v>
      </c>
      <c r="B4429" s="1">
        <v>186310911.80000001</v>
      </c>
      <c r="C4429" s="1" t="s">
        <v>136</v>
      </c>
      <c r="D4429" s="1" t="s">
        <v>138</v>
      </c>
      <c r="E4429" s="1" t="s">
        <v>121</v>
      </c>
      <c r="F4429" s="1" t="s">
        <v>87</v>
      </c>
      <c r="G4429" s="1" t="s">
        <v>122</v>
      </c>
      <c r="H4429" s="1" t="s">
        <v>123</v>
      </c>
      <c r="I4429" s="1" t="s">
        <v>124</v>
      </c>
      <c r="J4429" s="1" t="s">
        <v>132</v>
      </c>
      <c r="K4429" s="1" t="s">
        <v>134</v>
      </c>
    </row>
    <row r="4430" spans="1:11" x14ac:dyDescent="0.25">
      <c r="A4430" s="1" t="s">
        <v>191</v>
      </c>
      <c r="B4430" s="1">
        <v>186310911.80000001</v>
      </c>
      <c r="C4430" s="1" t="s">
        <v>165</v>
      </c>
      <c r="D4430" s="1" t="s">
        <v>138</v>
      </c>
      <c r="E4430" s="1" t="s">
        <v>121</v>
      </c>
      <c r="F4430" s="1" t="s">
        <v>87</v>
      </c>
      <c r="G4430" s="1" t="s">
        <v>122</v>
      </c>
      <c r="H4430" s="1" t="s">
        <v>123</v>
      </c>
      <c r="I4430" s="1" t="s">
        <v>124</v>
      </c>
      <c r="J4430" s="1" t="s">
        <v>132</v>
      </c>
      <c r="K4430" s="1" t="s">
        <v>134</v>
      </c>
    </row>
    <row r="4431" spans="1:11" x14ac:dyDescent="0.25">
      <c r="A4431" s="1" t="s">
        <v>191</v>
      </c>
      <c r="B4431" s="1">
        <v>187331641.09999999</v>
      </c>
      <c r="C4431" s="1" t="s">
        <v>141</v>
      </c>
      <c r="D4431" s="1" t="s">
        <v>142</v>
      </c>
      <c r="E4431" s="1" t="s">
        <v>121</v>
      </c>
      <c r="F4431" s="1" t="s">
        <v>45</v>
      </c>
      <c r="G4431" s="1" t="s">
        <v>122</v>
      </c>
      <c r="H4431" s="1" t="s">
        <v>123</v>
      </c>
      <c r="I4431" s="1" t="s">
        <v>124</v>
      </c>
      <c r="J4431" s="1" t="s">
        <v>132</v>
      </c>
      <c r="K4431" s="1" t="s">
        <v>134</v>
      </c>
    </row>
    <row r="4432" spans="1:11" x14ac:dyDescent="0.25">
      <c r="A4432" s="1" t="s">
        <v>191</v>
      </c>
      <c r="B4432" s="1">
        <v>188163490.19999999</v>
      </c>
      <c r="C4432" s="1" t="s">
        <v>161</v>
      </c>
      <c r="D4432" s="1" t="s">
        <v>138</v>
      </c>
      <c r="E4432" s="1" t="s">
        <v>121</v>
      </c>
      <c r="F4432" s="1" t="s">
        <v>87</v>
      </c>
      <c r="G4432" s="1" t="s">
        <v>122</v>
      </c>
      <c r="H4432" s="1" t="s">
        <v>123</v>
      </c>
      <c r="I4432" s="1" t="s">
        <v>124</v>
      </c>
      <c r="J4432" s="1" t="s">
        <v>132</v>
      </c>
      <c r="K4432" s="1" t="s">
        <v>134</v>
      </c>
    </row>
    <row r="4433" spans="1:11" x14ac:dyDescent="0.25">
      <c r="A4433" s="1" t="s">
        <v>191</v>
      </c>
      <c r="B4433" s="1">
        <v>193995489.80000001</v>
      </c>
      <c r="C4433" s="1" t="s">
        <v>173</v>
      </c>
      <c r="D4433" s="1" t="s">
        <v>138</v>
      </c>
      <c r="E4433" s="1" t="s">
        <v>121</v>
      </c>
      <c r="F4433" s="1" t="s">
        <v>87</v>
      </c>
      <c r="G4433" s="1" t="s">
        <v>122</v>
      </c>
      <c r="H4433" s="1" t="s">
        <v>123</v>
      </c>
      <c r="I4433" s="1" t="s">
        <v>124</v>
      </c>
      <c r="J4433" s="1" t="s">
        <v>132</v>
      </c>
      <c r="K4433" s="1" t="s">
        <v>134</v>
      </c>
    </row>
    <row r="4434" spans="1:11" x14ac:dyDescent="0.25">
      <c r="A4434" s="1" t="s">
        <v>191</v>
      </c>
      <c r="B4434" s="1">
        <v>197668304.09999999</v>
      </c>
      <c r="C4434" s="1" t="s">
        <v>147</v>
      </c>
      <c r="D4434" s="1" t="s">
        <v>131</v>
      </c>
      <c r="E4434" s="1" t="s">
        <v>121</v>
      </c>
      <c r="F4434" s="1" t="s">
        <v>52</v>
      </c>
      <c r="G4434" s="1" t="s">
        <v>122</v>
      </c>
      <c r="H4434" s="1" t="s">
        <v>123</v>
      </c>
      <c r="I4434" s="1" t="s">
        <v>124</v>
      </c>
      <c r="J4434" s="1" t="s">
        <v>132</v>
      </c>
      <c r="K4434" s="1" t="s">
        <v>133</v>
      </c>
    </row>
    <row r="4435" spans="1:11" x14ac:dyDescent="0.25">
      <c r="A4435" s="1" t="s">
        <v>191</v>
      </c>
      <c r="B4435" s="1">
        <v>201780976.40000001</v>
      </c>
      <c r="C4435" s="1" t="s">
        <v>139</v>
      </c>
      <c r="D4435" s="1" t="s">
        <v>142</v>
      </c>
      <c r="E4435" s="1" t="s">
        <v>121</v>
      </c>
      <c r="F4435" s="1" t="s">
        <v>45</v>
      </c>
      <c r="G4435" s="1" t="s">
        <v>122</v>
      </c>
      <c r="H4435" s="1" t="s">
        <v>123</v>
      </c>
      <c r="I4435" s="1" t="s">
        <v>124</v>
      </c>
      <c r="J4435" s="1" t="s">
        <v>132</v>
      </c>
      <c r="K4435" s="1" t="s">
        <v>134</v>
      </c>
    </row>
    <row r="4436" spans="1:11" x14ac:dyDescent="0.25">
      <c r="A4436" s="1" t="s">
        <v>191</v>
      </c>
      <c r="B4436" s="1">
        <v>203616736.69999999</v>
      </c>
      <c r="C4436" s="1" t="s">
        <v>137</v>
      </c>
      <c r="D4436" s="1" t="s">
        <v>138</v>
      </c>
      <c r="E4436" s="1" t="s">
        <v>121</v>
      </c>
      <c r="F4436" s="1" t="s">
        <v>87</v>
      </c>
      <c r="G4436" s="1" t="s">
        <v>122</v>
      </c>
      <c r="H4436" s="1" t="s">
        <v>123</v>
      </c>
      <c r="I4436" s="1" t="s">
        <v>124</v>
      </c>
      <c r="J4436" s="1" t="s">
        <v>132</v>
      </c>
      <c r="K4436" s="1" t="s">
        <v>134</v>
      </c>
    </row>
    <row r="4437" spans="1:11" x14ac:dyDescent="0.25">
      <c r="A4437" s="1" t="s">
        <v>191</v>
      </c>
      <c r="B4437" s="1">
        <v>223524192.30000001</v>
      </c>
      <c r="C4437" s="1" t="s">
        <v>140</v>
      </c>
      <c r="D4437" s="1" t="s">
        <v>131</v>
      </c>
      <c r="E4437" s="1" t="s">
        <v>121</v>
      </c>
      <c r="F4437" s="1" t="s">
        <v>52</v>
      </c>
      <c r="G4437" s="1" t="s">
        <v>122</v>
      </c>
      <c r="H4437" s="1" t="s">
        <v>123</v>
      </c>
      <c r="I4437" s="1" t="s">
        <v>124</v>
      </c>
      <c r="J4437" s="1" t="s">
        <v>132</v>
      </c>
      <c r="K4437" s="1" t="s">
        <v>134</v>
      </c>
    </row>
    <row r="4438" spans="1:11" x14ac:dyDescent="0.25">
      <c r="A4438" s="1" t="s">
        <v>191</v>
      </c>
      <c r="B4438" s="1">
        <v>223524192.30000001</v>
      </c>
      <c r="C4438" s="1" t="s">
        <v>145</v>
      </c>
      <c r="D4438" s="1" t="s">
        <v>131</v>
      </c>
      <c r="E4438" s="1" t="s">
        <v>121</v>
      </c>
      <c r="F4438" s="1" t="s">
        <v>52</v>
      </c>
      <c r="G4438" s="1" t="s">
        <v>122</v>
      </c>
      <c r="H4438" s="1" t="s">
        <v>123</v>
      </c>
      <c r="I4438" s="1" t="s">
        <v>124</v>
      </c>
      <c r="J4438" s="1" t="s">
        <v>132</v>
      </c>
      <c r="K4438" s="1" t="s">
        <v>134</v>
      </c>
    </row>
    <row r="4439" spans="1:11" x14ac:dyDescent="0.25">
      <c r="A4439" s="1" t="s">
        <v>191</v>
      </c>
      <c r="B4439" s="1">
        <v>223524192.30000001</v>
      </c>
      <c r="C4439" s="1" t="s">
        <v>156</v>
      </c>
      <c r="D4439" s="1" t="s">
        <v>131</v>
      </c>
      <c r="E4439" s="1" t="s">
        <v>121</v>
      </c>
      <c r="F4439" s="1" t="s">
        <v>52</v>
      </c>
      <c r="G4439" s="1" t="s">
        <v>122</v>
      </c>
      <c r="H4439" s="1" t="s">
        <v>123</v>
      </c>
      <c r="I4439" s="1" t="s">
        <v>124</v>
      </c>
      <c r="J4439" s="1" t="s">
        <v>132</v>
      </c>
      <c r="K4439" s="1" t="s">
        <v>134</v>
      </c>
    </row>
    <row r="4440" spans="1:11" x14ac:dyDescent="0.25">
      <c r="A4440" s="1" t="s">
        <v>191</v>
      </c>
      <c r="B4440" s="1">
        <v>223691079.59999999</v>
      </c>
      <c r="C4440" s="1" t="s">
        <v>144</v>
      </c>
      <c r="D4440" s="1" t="s">
        <v>131</v>
      </c>
      <c r="E4440" s="1" t="s">
        <v>121</v>
      </c>
      <c r="F4440" s="1" t="s">
        <v>52</v>
      </c>
      <c r="G4440" s="1" t="s">
        <v>122</v>
      </c>
      <c r="H4440" s="1" t="s">
        <v>123</v>
      </c>
      <c r="I4440" s="1" t="s">
        <v>124</v>
      </c>
      <c r="J4440" s="1" t="s">
        <v>132</v>
      </c>
      <c r="K4440" s="1" t="s">
        <v>134</v>
      </c>
    </row>
    <row r="4441" spans="1:11" x14ac:dyDescent="0.25">
      <c r="A4441" s="1" t="s">
        <v>191</v>
      </c>
      <c r="B4441" s="1">
        <v>224389677.59999999</v>
      </c>
      <c r="C4441" s="1" t="s">
        <v>148</v>
      </c>
      <c r="D4441" s="1" t="s">
        <v>142</v>
      </c>
      <c r="E4441" s="1" t="s">
        <v>121</v>
      </c>
      <c r="F4441" s="1" t="s">
        <v>45</v>
      </c>
      <c r="G4441" s="1" t="s">
        <v>122</v>
      </c>
      <c r="H4441" s="1" t="s">
        <v>123</v>
      </c>
      <c r="I4441" s="1" t="s">
        <v>124</v>
      </c>
      <c r="J4441" s="1" t="s">
        <v>132</v>
      </c>
      <c r="K4441" s="1" t="s">
        <v>134</v>
      </c>
    </row>
    <row r="4442" spans="1:11" x14ac:dyDescent="0.25">
      <c r="A4442" s="1" t="s">
        <v>191</v>
      </c>
      <c r="B4442" s="1">
        <v>246518416.09999999</v>
      </c>
      <c r="C4442" s="1" t="s">
        <v>119</v>
      </c>
      <c r="D4442" s="1" t="s">
        <v>131</v>
      </c>
      <c r="E4442" s="1" t="s">
        <v>121</v>
      </c>
      <c r="F4442" s="1" t="s">
        <v>52</v>
      </c>
      <c r="G4442" s="1" t="s">
        <v>122</v>
      </c>
      <c r="H4442" s="1" t="s">
        <v>123</v>
      </c>
      <c r="I4442" s="1" t="s">
        <v>124</v>
      </c>
      <c r="J4442" s="1" t="s">
        <v>132</v>
      </c>
      <c r="K4442" s="1" t="s">
        <v>134</v>
      </c>
    </row>
    <row r="4443" spans="1:11" x14ac:dyDescent="0.25">
      <c r="A4443" s="1" t="s">
        <v>191</v>
      </c>
      <c r="B4443" s="1">
        <v>252770868.19999999</v>
      </c>
      <c r="C4443" s="1" t="s">
        <v>157</v>
      </c>
      <c r="D4443" s="1" t="s">
        <v>131</v>
      </c>
      <c r="E4443" s="1" t="s">
        <v>121</v>
      </c>
      <c r="F4443" s="1" t="s">
        <v>52</v>
      </c>
      <c r="G4443" s="1" t="s">
        <v>122</v>
      </c>
      <c r="H4443" s="1" t="s">
        <v>123</v>
      </c>
      <c r="I4443" s="1" t="s">
        <v>124</v>
      </c>
      <c r="J4443" s="1" t="s">
        <v>132</v>
      </c>
      <c r="K4443" s="1" t="s">
        <v>134</v>
      </c>
    </row>
    <row r="4444" spans="1:11" x14ac:dyDescent="0.25">
      <c r="A4444" s="1" t="s">
        <v>191</v>
      </c>
      <c r="B4444" s="1">
        <v>258671433.90000001</v>
      </c>
      <c r="C4444" s="1" t="s">
        <v>143</v>
      </c>
      <c r="D4444" s="1" t="s">
        <v>138</v>
      </c>
      <c r="E4444" s="1" t="s">
        <v>121</v>
      </c>
      <c r="F4444" s="1" t="s">
        <v>87</v>
      </c>
      <c r="G4444" s="1" t="s">
        <v>122</v>
      </c>
      <c r="H4444" s="1" t="s">
        <v>123</v>
      </c>
      <c r="I4444" s="1" t="s">
        <v>124</v>
      </c>
      <c r="J4444" s="1" t="s">
        <v>132</v>
      </c>
      <c r="K4444" s="1" t="s">
        <v>135</v>
      </c>
    </row>
    <row r="4445" spans="1:11" x14ac:dyDescent="0.25">
      <c r="A4445" s="1" t="s">
        <v>191</v>
      </c>
      <c r="B4445" s="1">
        <v>258956047.90000001</v>
      </c>
      <c r="C4445" s="1" t="s">
        <v>156</v>
      </c>
      <c r="D4445" s="1" t="s">
        <v>138</v>
      </c>
      <c r="E4445" s="1" t="s">
        <v>121</v>
      </c>
      <c r="F4445" s="1" t="s">
        <v>87</v>
      </c>
      <c r="G4445" s="1" t="s">
        <v>122</v>
      </c>
      <c r="H4445" s="1" t="s">
        <v>123</v>
      </c>
      <c r="I4445" s="1" t="s">
        <v>124</v>
      </c>
      <c r="J4445" s="1" t="s">
        <v>132</v>
      </c>
      <c r="K4445" s="1" t="s">
        <v>135</v>
      </c>
    </row>
    <row r="4446" spans="1:11" x14ac:dyDescent="0.25">
      <c r="A4446" s="1" t="s">
        <v>191</v>
      </c>
      <c r="B4446" s="1">
        <v>258956047.90000001</v>
      </c>
      <c r="C4446" s="1" t="s">
        <v>144</v>
      </c>
      <c r="D4446" s="1" t="s">
        <v>138</v>
      </c>
      <c r="E4446" s="1" t="s">
        <v>121</v>
      </c>
      <c r="F4446" s="1" t="s">
        <v>87</v>
      </c>
      <c r="G4446" s="1" t="s">
        <v>122</v>
      </c>
      <c r="H4446" s="1" t="s">
        <v>123</v>
      </c>
      <c r="I4446" s="1" t="s">
        <v>124</v>
      </c>
      <c r="J4446" s="1" t="s">
        <v>132</v>
      </c>
      <c r="K4446" s="1" t="s">
        <v>135</v>
      </c>
    </row>
    <row r="4447" spans="1:11" x14ac:dyDescent="0.25">
      <c r="A4447" s="1" t="s">
        <v>191</v>
      </c>
      <c r="B4447" s="1">
        <v>258956047.90000001</v>
      </c>
      <c r="C4447" s="1" t="s">
        <v>140</v>
      </c>
      <c r="D4447" s="1" t="s">
        <v>138</v>
      </c>
      <c r="E4447" s="1" t="s">
        <v>121</v>
      </c>
      <c r="F4447" s="1" t="s">
        <v>87</v>
      </c>
      <c r="G4447" s="1" t="s">
        <v>122</v>
      </c>
      <c r="H4447" s="1" t="s">
        <v>123</v>
      </c>
      <c r="I4447" s="1" t="s">
        <v>124</v>
      </c>
      <c r="J4447" s="1" t="s">
        <v>132</v>
      </c>
      <c r="K4447" s="1" t="s">
        <v>135</v>
      </c>
    </row>
    <row r="4448" spans="1:11" x14ac:dyDescent="0.25">
      <c r="A4448" s="1" t="s">
        <v>191</v>
      </c>
      <c r="B4448" s="1">
        <v>259407549.19999999</v>
      </c>
      <c r="C4448" s="1" t="s">
        <v>146</v>
      </c>
      <c r="D4448" s="1" t="s">
        <v>131</v>
      </c>
      <c r="E4448" s="1" t="s">
        <v>121</v>
      </c>
      <c r="F4448" s="1" t="s">
        <v>52</v>
      </c>
      <c r="G4448" s="1" t="s">
        <v>122</v>
      </c>
      <c r="H4448" s="1" t="s">
        <v>123</v>
      </c>
      <c r="I4448" s="1" t="s">
        <v>124</v>
      </c>
      <c r="J4448" s="1" t="s">
        <v>132</v>
      </c>
      <c r="K4448" s="1" t="s">
        <v>134</v>
      </c>
    </row>
    <row r="4449" spans="1:11" x14ac:dyDescent="0.25">
      <c r="A4449" s="1" t="s">
        <v>191</v>
      </c>
      <c r="B4449" s="1">
        <v>259481290.09999999</v>
      </c>
      <c r="C4449" s="1" t="s">
        <v>155</v>
      </c>
      <c r="D4449" s="1" t="s">
        <v>131</v>
      </c>
      <c r="E4449" s="1" t="s">
        <v>121</v>
      </c>
      <c r="F4449" s="1" t="s">
        <v>52</v>
      </c>
      <c r="G4449" s="1" t="s">
        <v>122</v>
      </c>
      <c r="H4449" s="1" t="s">
        <v>123</v>
      </c>
      <c r="I4449" s="1" t="s">
        <v>124</v>
      </c>
      <c r="J4449" s="1" t="s">
        <v>132</v>
      </c>
      <c r="K4449" s="1" t="s">
        <v>134</v>
      </c>
    </row>
    <row r="4450" spans="1:11" x14ac:dyDescent="0.25">
      <c r="A4450" s="1" t="s">
        <v>191</v>
      </c>
      <c r="B4450" s="1">
        <v>259520101.09999999</v>
      </c>
      <c r="C4450" s="1" t="s">
        <v>145</v>
      </c>
      <c r="D4450" s="1" t="s">
        <v>138</v>
      </c>
      <c r="E4450" s="1" t="s">
        <v>121</v>
      </c>
      <c r="F4450" s="1" t="s">
        <v>87</v>
      </c>
      <c r="G4450" s="1" t="s">
        <v>122</v>
      </c>
      <c r="H4450" s="1" t="s">
        <v>123</v>
      </c>
      <c r="I4450" s="1" t="s">
        <v>124</v>
      </c>
      <c r="J4450" s="1" t="s">
        <v>132</v>
      </c>
      <c r="K4450" s="1" t="s">
        <v>135</v>
      </c>
    </row>
    <row r="4451" spans="1:11" x14ac:dyDescent="0.25">
      <c r="A4451" s="1" t="s">
        <v>191</v>
      </c>
      <c r="B4451" s="1">
        <v>262292500.19999999</v>
      </c>
      <c r="C4451" s="1" t="s">
        <v>147</v>
      </c>
      <c r="D4451" s="1" t="s">
        <v>142</v>
      </c>
      <c r="E4451" s="1" t="s">
        <v>121</v>
      </c>
      <c r="F4451" s="1" t="s">
        <v>45</v>
      </c>
      <c r="G4451" s="1" t="s">
        <v>122</v>
      </c>
      <c r="H4451" s="1" t="s">
        <v>123</v>
      </c>
      <c r="I4451" s="1" t="s">
        <v>124</v>
      </c>
      <c r="J4451" s="1" t="s">
        <v>132</v>
      </c>
      <c r="K4451" s="1" t="s">
        <v>134</v>
      </c>
    </row>
    <row r="4452" spans="1:11" x14ac:dyDescent="0.25">
      <c r="A4452" s="1" t="s">
        <v>191</v>
      </c>
      <c r="B4452" s="1">
        <v>266547479.5</v>
      </c>
      <c r="C4452" s="1" t="s">
        <v>130</v>
      </c>
      <c r="D4452" s="1" t="s">
        <v>131</v>
      </c>
      <c r="E4452" s="1" t="s">
        <v>121</v>
      </c>
      <c r="F4452" s="1" t="s">
        <v>52</v>
      </c>
      <c r="G4452" s="1" t="s">
        <v>122</v>
      </c>
      <c r="H4452" s="1" t="s">
        <v>123</v>
      </c>
      <c r="I4452" s="1" t="s">
        <v>124</v>
      </c>
      <c r="J4452" s="1" t="s">
        <v>132</v>
      </c>
      <c r="K4452" s="1" t="s">
        <v>134</v>
      </c>
    </row>
    <row r="4453" spans="1:11" x14ac:dyDescent="0.25">
      <c r="A4453" s="1" t="s">
        <v>191</v>
      </c>
      <c r="B4453" s="1">
        <v>266709192</v>
      </c>
      <c r="C4453" s="1" t="s">
        <v>164</v>
      </c>
      <c r="D4453" s="1" t="s">
        <v>131</v>
      </c>
      <c r="E4453" s="1" t="s">
        <v>121</v>
      </c>
      <c r="F4453" s="1" t="s">
        <v>52</v>
      </c>
      <c r="G4453" s="1" t="s">
        <v>122</v>
      </c>
      <c r="H4453" s="1" t="s">
        <v>123</v>
      </c>
      <c r="I4453" s="1" t="s">
        <v>124</v>
      </c>
      <c r="J4453" s="1" t="s">
        <v>132</v>
      </c>
      <c r="K4453" s="1" t="s">
        <v>134</v>
      </c>
    </row>
    <row r="4454" spans="1:11" x14ac:dyDescent="0.25">
      <c r="A4454" s="1" t="s">
        <v>191</v>
      </c>
      <c r="B4454" s="1">
        <v>268229289.5</v>
      </c>
      <c r="C4454" s="1" t="s">
        <v>136</v>
      </c>
      <c r="D4454" s="1" t="s">
        <v>131</v>
      </c>
      <c r="E4454" s="1" t="s">
        <v>121</v>
      </c>
      <c r="F4454" s="1" t="s">
        <v>52</v>
      </c>
      <c r="G4454" s="1" t="s">
        <v>122</v>
      </c>
      <c r="H4454" s="1" t="s">
        <v>123</v>
      </c>
      <c r="I4454" s="1" t="s">
        <v>124</v>
      </c>
      <c r="J4454" s="1" t="s">
        <v>132</v>
      </c>
      <c r="K4454" s="1" t="s">
        <v>134</v>
      </c>
    </row>
    <row r="4455" spans="1:11" x14ac:dyDescent="0.25">
      <c r="A4455" s="1" t="s">
        <v>191</v>
      </c>
      <c r="B4455" s="1">
        <v>268229289.5</v>
      </c>
      <c r="C4455" s="1" t="s">
        <v>165</v>
      </c>
      <c r="D4455" s="1" t="s">
        <v>131</v>
      </c>
      <c r="E4455" s="1" t="s">
        <v>121</v>
      </c>
      <c r="F4455" s="1" t="s">
        <v>52</v>
      </c>
      <c r="G4455" s="1" t="s">
        <v>122</v>
      </c>
      <c r="H4455" s="1" t="s">
        <v>123</v>
      </c>
      <c r="I4455" s="1" t="s">
        <v>124</v>
      </c>
      <c r="J4455" s="1" t="s">
        <v>132</v>
      </c>
      <c r="K4455" s="1" t="s">
        <v>134</v>
      </c>
    </row>
    <row r="4456" spans="1:11" x14ac:dyDescent="0.25">
      <c r="A4456" s="1" t="s">
        <v>191</v>
      </c>
      <c r="B4456" s="1">
        <v>270889136.69999999</v>
      </c>
      <c r="C4456" s="1" t="s">
        <v>161</v>
      </c>
      <c r="D4456" s="1" t="s">
        <v>131</v>
      </c>
      <c r="E4456" s="1" t="s">
        <v>121</v>
      </c>
      <c r="F4456" s="1" t="s">
        <v>52</v>
      </c>
      <c r="G4456" s="1" t="s">
        <v>122</v>
      </c>
      <c r="H4456" s="1" t="s">
        <v>123</v>
      </c>
      <c r="I4456" s="1" t="s">
        <v>124</v>
      </c>
      <c r="J4456" s="1" t="s">
        <v>132</v>
      </c>
      <c r="K4456" s="1" t="s">
        <v>134</v>
      </c>
    </row>
    <row r="4457" spans="1:11" x14ac:dyDescent="0.25">
      <c r="A4457" s="1" t="s">
        <v>191</v>
      </c>
      <c r="B4457" s="1">
        <v>286037070</v>
      </c>
      <c r="C4457" s="1" t="s">
        <v>171</v>
      </c>
      <c r="D4457" s="1" t="s">
        <v>138</v>
      </c>
      <c r="E4457" s="1" t="s">
        <v>121</v>
      </c>
      <c r="F4457" s="1" t="s">
        <v>87</v>
      </c>
      <c r="G4457" s="1" t="s">
        <v>122</v>
      </c>
      <c r="H4457" s="1" t="s">
        <v>123</v>
      </c>
      <c r="I4457" s="1" t="s">
        <v>124</v>
      </c>
      <c r="J4457" s="1" t="s">
        <v>132</v>
      </c>
      <c r="K4457" s="1" t="s">
        <v>135</v>
      </c>
    </row>
    <row r="4458" spans="1:11" x14ac:dyDescent="0.25">
      <c r="A4458" s="1" t="s">
        <v>191</v>
      </c>
      <c r="B4458" s="1">
        <v>286037070</v>
      </c>
      <c r="C4458" s="1" t="s">
        <v>158</v>
      </c>
      <c r="D4458" s="1" t="s">
        <v>138</v>
      </c>
      <c r="E4458" s="1" t="s">
        <v>121</v>
      </c>
      <c r="F4458" s="1" t="s">
        <v>87</v>
      </c>
      <c r="G4458" s="1" t="s">
        <v>122</v>
      </c>
      <c r="H4458" s="1" t="s">
        <v>123</v>
      </c>
      <c r="I4458" s="1" t="s">
        <v>124</v>
      </c>
      <c r="J4458" s="1" t="s">
        <v>132</v>
      </c>
      <c r="K4458" s="1" t="s">
        <v>135</v>
      </c>
    </row>
    <row r="4459" spans="1:11" x14ac:dyDescent="0.25">
      <c r="A4459" s="1" t="s">
        <v>191</v>
      </c>
      <c r="B4459" s="1">
        <v>288815937.60000002</v>
      </c>
      <c r="C4459" s="1" t="s">
        <v>147</v>
      </c>
      <c r="D4459" s="1" t="s">
        <v>138</v>
      </c>
      <c r="E4459" s="1" t="s">
        <v>121</v>
      </c>
      <c r="F4459" s="1" t="s">
        <v>87</v>
      </c>
      <c r="G4459" s="1" t="s">
        <v>122</v>
      </c>
      <c r="H4459" s="1" t="s">
        <v>123</v>
      </c>
      <c r="I4459" s="1" t="s">
        <v>124</v>
      </c>
      <c r="J4459" s="1" t="s">
        <v>132</v>
      </c>
      <c r="K4459" s="1" t="s">
        <v>134</v>
      </c>
    </row>
    <row r="4460" spans="1:11" x14ac:dyDescent="0.25">
      <c r="A4460" s="1" t="s">
        <v>191</v>
      </c>
      <c r="B4460" s="1">
        <v>292619415.60000002</v>
      </c>
      <c r="C4460" s="1" t="s">
        <v>157</v>
      </c>
      <c r="D4460" s="1" t="s">
        <v>138</v>
      </c>
      <c r="E4460" s="1" t="s">
        <v>121</v>
      </c>
      <c r="F4460" s="1" t="s">
        <v>87</v>
      </c>
      <c r="G4460" s="1" t="s">
        <v>122</v>
      </c>
      <c r="H4460" s="1" t="s">
        <v>123</v>
      </c>
      <c r="I4460" s="1" t="s">
        <v>124</v>
      </c>
      <c r="J4460" s="1" t="s">
        <v>132</v>
      </c>
      <c r="K4460" s="1" t="s">
        <v>135</v>
      </c>
    </row>
    <row r="4461" spans="1:11" x14ac:dyDescent="0.25">
      <c r="A4461" s="1" t="s">
        <v>191</v>
      </c>
      <c r="B4461" s="1">
        <v>301056927</v>
      </c>
      <c r="C4461" s="1" t="s">
        <v>146</v>
      </c>
      <c r="D4461" s="1" t="s">
        <v>138</v>
      </c>
      <c r="E4461" s="1" t="s">
        <v>121</v>
      </c>
      <c r="F4461" s="1" t="s">
        <v>87</v>
      </c>
      <c r="G4461" s="1" t="s">
        <v>122</v>
      </c>
      <c r="H4461" s="1" t="s">
        <v>123</v>
      </c>
      <c r="I4461" s="1" t="s">
        <v>124</v>
      </c>
      <c r="J4461" s="1" t="s">
        <v>132</v>
      </c>
      <c r="K4461" s="1" t="s">
        <v>135</v>
      </c>
    </row>
    <row r="4462" spans="1:11" x14ac:dyDescent="0.25">
      <c r="A4462" s="1" t="s">
        <v>191</v>
      </c>
      <c r="B4462" s="1">
        <v>308308115.5</v>
      </c>
      <c r="C4462" s="1" t="s">
        <v>155</v>
      </c>
      <c r="D4462" s="1" t="s">
        <v>138</v>
      </c>
      <c r="E4462" s="1" t="s">
        <v>121</v>
      </c>
      <c r="F4462" s="1" t="s">
        <v>87</v>
      </c>
      <c r="G4462" s="1" t="s">
        <v>122</v>
      </c>
      <c r="H4462" s="1" t="s">
        <v>123</v>
      </c>
      <c r="I4462" s="1" t="s">
        <v>124</v>
      </c>
      <c r="J4462" s="1" t="s">
        <v>132</v>
      </c>
      <c r="K4462" s="1" t="s">
        <v>135</v>
      </c>
    </row>
    <row r="4463" spans="1:11" x14ac:dyDescent="0.25">
      <c r="A4463" s="1" t="s">
        <v>191</v>
      </c>
      <c r="B4463" s="1">
        <v>308308115.5</v>
      </c>
      <c r="C4463" s="1" t="s">
        <v>164</v>
      </c>
      <c r="D4463" s="1" t="s">
        <v>138</v>
      </c>
      <c r="E4463" s="1" t="s">
        <v>121</v>
      </c>
      <c r="F4463" s="1" t="s">
        <v>87</v>
      </c>
      <c r="G4463" s="1" t="s">
        <v>122</v>
      </c>
      <c r="H4463" s="1" t="s">
        <v>123</v>
      </c>
      <c r="I4463" s="1" t="s">
        <v>124</v>
      </c>
      <c r="J4463" s="1" t="s">
        <v>132</v>
      </c>
      <c r="K4463" s="1" t="s">
        <v>135</v>
      </c>
    </row>
    <row r="4464" spans="1:11" x14ac:dyDescent="0.25">
      <c r="A4464" s="1" t="s">
        <v>191</v>
      </c>
      <c r="B4464" s="1">
        <v>308308115.5</v>
      </c>
      <c r="C4464" s="1" t="s">
        <v>130</v>
      </c>
      <c r="D4464" s="1" t="s">
        <v>138</v>
      </c>
      <c r="E4464" s="1" t="s">
        <v>121</v>
      </c>
      <c r="F4464" s="1" t="s">
        <v>87</v>
      </c>
      <c r="G4464" s="1" t="s">
        <v>122</v>
      </c>
      <c r="H4464" s="1" t="s">
        <v>123</v>
      </c>
      <c r="I4464" s="1" t="s">
        <v>124</v>
      </c>
      <c r="J4464" s="1" t="s">
        <v>132</v>
      </c>
      <c r="K4464" s="1" t="s">
        <v>135</v>
      </c>
    </row>
    <row r="4465" spans="1:11" x14ac:dyDescent="0.25">
      <c r="A4465" s="1" t="s">
        <v>191</v>
      </c>
      <c r="B4465" s="1">
        <v>310517755.10000002</v>
      </c>
      <c r="C4465" s="1" t="s">
        <v>136</v>
      </c>
      <c r="D4465" s="1" t="s">
        <v>138</v>
      </c>
      <c r="E4465" s="1" t="s">
        <v>121</v>
      </c>
      <c r="F4465" s="1" t="s">
        <v>87</v>
      </c>
      <c r="G4465" s="1" t="s">
        <v>122</v>
      </c>
      <c r="H4465" s="1" t="s">
        <v>123</v>
      </c>
      <c r="I4465" s="1" t="s">
        <v>124</v>
      </c>
      <c r="J4465" s="1" t="s">
        <v>132</v>
      </c>
      <c r="K4465" s="1" t="s">
        <v>135</v>
      </c>
    </row>
    <row r="4466" spans="1:11" x14ac:dyDescent="0.25">
      <c r="A4466" s="1" t="s">
        <v>191</v>
      </c>
      <c r="B4466" s="1">
        <v>310517755.10000002</v>
      </c>
      <c r="C4466" s="1" t="s">
        <v>165</v>
      </c>
      <c r="D4466" s="1" t="s">
        <v>138</v>
      </c>
      <c r="E4466" s="1" t="s">
        <v>121</v>
      </c>
      <c r="F4466" s="1" t="s">
        <v>87</v>
      </c>
      <c r="G4466" s="1" t="s">
        <v>122</v>
      </c>
      <c r="H4466" s="1" t="s">
        <v>123</v>
      </c>
      <c r="I4466" s="1" t="s">
        <v>124</v>
      </c>
      <c r="J4466" s="1" t="s">
        <v>132</v>
      </c>
      <c r="K4466" s="1" t="s">
        <v>135</v>
      </c>
    </row>
    <row r="4467" spans="1:11" x14ac:dyDescent="0.25">
      <c r="A4467" s="1" t="s">
        <v>191</v>
      </c>
      <c r="B4467" s="1">
        <v>313605817</v>
      </c>
      <c r="C4467" s="1" t="s">
        <v>161</v>
      </c>
      <c r="D4467" s="1" t="s">
        <v>138</v>
      </c>
      <c r="E4467" s="1" t="s">
        <v>121</v>
      </c>
      <c r="F4467" s="1" t="s">
        <v>87</v>
      </c>
      <c r="G4467" s="1" t="s">
        <v>122</v>
      </c>
      <c r="H4467" s="1" t="s">
        <v>123</v>
      </c>
      <c r="I4467" s="1" t="s">
        <v>124</v>
      </c>
      <c r="J4467" s="1" t="s">
        <v>132</v>
      </c>
      <c r="K4467" s="1" t="s">
        <v>135</v>
      </c>
    </row>
    <row r="4468" spans="1:11" x14ac:dyDescent="0.25">
      <c r="A4468" s="1" t="s">
        <v>191</v>
      </c>
      <c r="B4468" s="1">
        <v>319639633.80000001</v>
      </c>
      <c r="C4468" s="1" t="s">
        <v>139</v>
      </c>
      <c r="D4468" s="1" t="s">
        <v>131</v>
      </c>
      <c r="E4468" s="1" t="s">
        <v>121</v>
      </c>
      <c r="F4468" s="1" t="s">
        <v>52</v>
      </c>
      <c r="G4468" s="1" t="s">
        <v>122</v>
      </c>
      <c r="H4468" s="1" t="s">
        <v>123</v>
      </c>
      <c r="I4468" s="1" t="s">
        <v>124</v>
      </c>
      <c r="J4468" s="1" t="s">
        <v>132</v>
      </c>
      <c r="K4468" s="1" t="s">
        <v>134</v>
      </c>
    </row>
    <row r="4469" spans="1:11" x14ac:dyDescent="0.25">
      <c r="A4469" s="1" t="s">
        <v>191</v>
      </c>
      <c r="B4469" s="1">
        <v>323325385.10000002</v>
      </c>
      <c r="C4469" s="1" t="s">
        <v>173</v>
      </c>
      <c r="D4469" s="1" t="s">
        <v>138</v>
      </c>
      <c r="E4469" s="1" t="s">
        <v>121</v>
      </c>
      <c r="F4469" s="1" t="s">
        <v>87</v>
      </c>
      <c r="G4469" s="1" t="s">
        <v>122</v>
      </c>
      <c r="H4469" s="1" t="s">
        <v>123</v>
      </c>
      <c r="I4469" s="1" t="s">
        <v>124</v>
      </c>
      <c r="J4469" s="1" t="s">
        <v>132</v>
      </c>
      <c r="K4469" s="1" t="s">
        <v>135</v>
      </c>
    </row>
    <row r="4470" spans="1:11" x14ac:dyDescent="0.25">
      <c r="A4470" s="1" t="s">
        <v>191</v>
      </c>
      <c r="B4470" s="1">
        <v>332165237.19999999</v>
      </c>
      <c r="C4470" s="1" t="s">
        <v>145</v>
      </c>
      <c r="D4470" s="1" t="s">
        <v>162</v>
      </c>
      <c r="E4470" s="1" t="s">
        <v>121</v>
      </c>
      <c r="F4470" s="1" t="s">
        <v>47</v>
      </c>
      <c r="G4470" s="1" t="s">
        <v>122</v>
      </c>
      <c r="H4470" s="1" t="s">
        <v>123</v>
      </c>
      <c r="I4470" s="1" t="s">
        <v>124</v>
      </c>
      <c r="J4470" s="1" t="s">
        <v>132</v>
      </c>
      <c r="K4470" s="1" t="s">
        <v>134</v>
      </c>
    </row>
    <row r="4471" spans="1:11" x14ac:dyDescent="0.25">
      <c r="A4471" s="1" t="s">
        <v>191</v>
      </c>
      <c r="B4471" s="1">
        <v>339360796.60000002</v>
      </c>
      <c r="C4471" s="1" t="s">
        <v>137</v>
      </c>
      <c r="D4471" s="1" t="s">
        <v>138</v>
      </c>
      <c r="E4471" s="1" t="s">
        <v>121</v>
      </c>
      <c r="F4471" s="1" t="s">
        <v>87</v>
      </c>
      <c r="G4471" s="1" t="s">
        <v>122</v>
      </c>
      <c r="H4471" s="1" t="s">
        <v>123</v>
      </c>
      <c r="I4471" s="1" t="s">
        <v>124</v>
      </c>
      <c r="J4471" s="1" t="s">
        <v>132</v>
      </c>
      <c r="K4471" s="1" t="s">
        <v>135</v>
      </c>
    </row>
    <row r="4472" spans="1:11" x14ac:dyDescent="0.25">
      <c r="A4472" s="1" t="s">
        <v>191</v>
      </c>
      <c r="B4472" s="1">
        <v>372540320.5</v>
      </c>
      <c r="C4472" s="1" t="s">
        <v>140</v>
      </c>
      <c r="D4472" s="1" t="s">
        <v>131</v>
      </c>
      <c r="E4472" s="1" t="s">
        <v>121</v>
      </c>
      <c r="F4472" s="1" t="s">
        <v>52</v>
      </c>
      <c r="G4472" s="1" t="s">
        <v>122</v>
      </c>
      <c r="H4472" s="1" t="s">
        <v>123</v>
      </c>
      <c r="I4472" s="1" t="s">
        <v>124</v>
      </c>
      <c r="J4472" s="1" t="s">
        <v>132</v>
      </c>
      <c r="K4472" s="1" t="s">
        <v>135</v>
      </c>
    </row>
    <row r="4473" spans="1:11" x14ac:dyDescent="0.25">
      <c r="A4473" s="1" t="s">
        <v>191</v>
      </c>
      <c r="B4473" s="1">
        <v>372540320.5</v>
      </c>
      <c r="C4473" s="1" t="s">
        <v>144</v>
      </c>
      <c r="D4473" s="1" t="s">
        <v>131</v>
      </c>
      <c r="E4473" s="1" t="s">
        <v>121</v>
      </c>
      <c r="F4473" s="1" t="s">
        <v>52</v>
      </c>
      <c r="G4473" s="1" t="s">
        <v>122</v>
      </c>
      <c r="H4473" s="1" t="s">
        <v>123</v>
      </c>
      <c r="I4473" s="1" t="s">
        <v>124</v>
      </c>
      <c r="J4473" s="1" t="s">
        <v>132</v>
      </c>
      <c r="K4473" s="1" t="s">
        <v>135</v>
      </c>
    </row>
    <row r="4474" spans="1:11" x14ac:dyDescent="0.25">
      <c r="A4474" s="1" t="s">
        <v>191</v>
      </c>
      <c r="B4474" s="1">
        <v>372540320.5</v>
      </c>
      <c r="C4474" s="1" t="s">
        <v>145</v>
      </c>
      <c r="D4474" s="1" t="s">
        <v>131</v>
      </c>
      <c r="E4474" s="1" t="s">
        <v>121</v>
      </c>
      <c r="F4474" s="1" t="s">
        <v>52</v>
      </c>
      <c r="G4474" s="1" t="s">
        <v>122</v>
      </c>
      <c r="H4474" s="1" t="s">
        <v>123</v>
      </c>
      <c r="I4474" s="1" t="s">
        <v>124</v>
      </c>
      <c r="J4474" s="1" t="s">
        <v>132</v>
      </c>
      <c r="K4474" s="1" t="s">
        <v>135</v>
      </c>
    </row>
    <row r="4475" spans="1:11" x14ac:dyDescent="0.25">
      <c r="A4475" s="1" t="s">
        <v>191</v>
      </c>
      <c r="B4475" s="1">
        <v>372540320.5</v>
      </c>
      <c r="C4475" s="1" t="s">
        <v>156</v>
      </c>
      <c r="D4475" s="1" t="s">
        <v>131</v>
      </c>
      <c r="E4475" s="1" t="s">
        <v>121</v>
      </c>
      <c r="F4475" s="1" t="s">
        <v>52</v>
      </c>
      <c r="G4475" s="1" t="s">
        <v>122</v>
      </c>
      <c r="H4475" s="1" t="s">
        <v>123</v>
      </c>
      <c r="I4475" s="1" t="s">
        <v>124</v>
      </c>
      <c r="J4475" s="1" t="s">
        <v>132</v>
      </c>
      <c r="K4475" s="1" t="s">
        <v>135</v>
      </c>
    </row>
    <row r="4476" spans="1:11" x14ac:dyDescent="0.25">
      <c r="A4476" s="1" t="s">
        <v>191</v>
      </c>
      <c r="B4476" s="1">
        <v>385474733.10000002</v>
      </c>
      <c r="C4476" s="1" t="s">
        <v>146</v>
      </c>
      <c r="D4476" s="1" t="s">
        <v>162</v>
      </c>
      <c r="E4476" s="1" t="s">
        <v>121</v>
      </c>
      <c r="F4476" s="1" t="s">
        <v>47</v>
      </c>
      <c r="G4476" s="1" t="s">
        <v>122</v>
      </c>
      <c r="H4476" s="1" t="s">
        <v>123</v>
      </c>
      <c r="I4476" s="1" t="s">
        <v>124</v>
      </c>
      <c r="J4476" s="1" t="s">
        <v>132</v>
      </c>
      <c r="K4476" s="1" t="s">
        <v>134</v>
      </c>
    </row>
    <row r="4477" spans="1:11" x14ac:dyDescent="0.25">
      <c r="A4477" s="1" t="s">
        <v>191</v>
      </c>
      <c r="B4477" s="1">
        <v>398121944.30000001</v>
      </c>
      <c r="C4477" s="1" t="s">
        <v>130</v>
      </c>
      <c r="D4477" s="1" t="s">
        <v>162</v>
      </c>
      <c r="E4477" s="1" t="s">
        <v>121</v>
      </c>
      <c r="F4477" s="1" t="s">
        <v>47</v>
      </c>
      <c r="G4477" s="1" t="s">
        <v>122</v>
      </c>
      <c r="H4477" s="1" t="s">
        <v>123</v>
      </c>
      <c r="I4477" s="1" t="s">
        <v>124</v>
      </c>
      <c r="J4477" s="1" t="s">
        <v>132</v>
      </c>
      <c r="K4477" s="1" t="s">
        <v>134</v>
      </c>
    </row>
    <row r="4478" spans="1:11" x14ac:dyDescent="0.25">
      <c r="A4478" s="1" t="s">
        <v>191</v>
      </c>
      <c r="B4478" s="1">
        <v>398121944.30000001</v>
      </c>
      <c r="C4478" s="1" t="s">
        <v>155</v>
      </c>
      <c r="D4478" s="1" t="s">
        <v>162</v>
      </c>
      <c r="E4478" s="1" t="s">
        <v>121</v>
      </c>
      <c r="F4478" s="1" t="s">
        <v>47</v>
      </c>
      <c r="G4478" s="1" t="s">
        <v>122</v>
      </c>
      <c r="H4478" s="1" t="s">
        <v>123</v>
      </c>
      <c r="I4478" s="1" t="s">
        <v>124</v>
      </c>
      <c r="J4478" s="1" t="s">
        <v>132</v>
      </c>
      <c r="K4478" s="1" t="s">
        <v>134</v>
      </c>
    </row>
    <row r="4479" spans="1:11" x14ac:dyDescent="0.25">
      <c r="A4479" s="1" t="s">
        <v>191</v>
      </c>
      <c r="B4479" s="1">
        <v>399005541.39999998</v>
      </c>
      <c r="C4479" s="1" t="s">
        <v>165</v>
      </c>
      <c r="D4479" s="1" t="s">
        <v>162</v>
      </c>
      <c r="E4479" s="1" t="s">
        <v>121</v>
      </c>
      <c r="F4479" s="1" t="s">
        <v>47</v>
      </c>
      <c r="G4479" s="1" t="s">
        <v>122</v>
      </c>
      <c r="H4479" s="1" t="s">
        <v>123</v>
      </c>
      <c r="I4479" s="1" t="s">
        <v>124</v>
      </c>
      <c r="J4479" s="1" t="s">
        <v>132</v>
      </c>
      <c r="K4479" s="1" t="s">
        <v>134</v>
      </c>
    </row>
    <row r="4480" spans="1:11" x14ac:dyDescent="0.25">
      <c r="A4480" s="1" t="s">
        <v>191</v>
      </c>
      <c r="B4480" s="1">
        <v>410864889.30000001</v>
      </c>
      <c r="C4480" s="1" t="s">
        <v>119</v>
      </c>
      <c r="D4480" s="1" t="s">
        <v>131</v>
      </c>
      <c r="E4480" s="1" t="s">
        <v>121</v>
      </c>
      <c r="F4480" s="1" t="s">
        <v>52</v>
      </c>
      <c r="G4480" s="1" t="s">
        <v>122</v>
      </c>
      <c r="H4480" s="1" t="s">
        <v>123</v>
      </c>
      <c r="I4480" s="1" t="s">
        <v>124</v>
      </c>
      <c r="J4480" s="1" t="s">
        <v>132</v>
      </c>
      <c r="K4480" s="1" t="s">
        <v>135</v>
      </c>
    </row>
    <row r="4481" spans="1:11" x14ac:dyDescent="0.25">
      <c r="A4481" s="1" t="s">
        <v>191</v>
      </c>
      <c r="B4481" s="1">
        <v>415531265.19999999</v>
      </c>
      <c r="C4481" s="1" t="s">
        <v>147</v>
      </c>
      <c r="D4481" s="1" t="s">
        <v>131</v>
      </c>
      <c r="E4481" s="1" t="s">
        <v>121</v>
      </c>
      <c r="F4481" s="1" t="s">
        <v>52</v>
      </c>
      <c r="G4481" s="1" t="s">
        <v>122</v>
      </c>
      <c r="H4481" s="1" t="s">
        <v>123</v>
      </c>
      <c r="I4481" s="1" t="s">
        <v>124</v>
      </c>
      <c r="J4481" s="1" t="s">
        <v>132</v>
      </c>
      <c r="K4481" s="1" t="s">
        <v>134</v>
      </c>
    </row>
    <row r="4482" spans="1:11" x14ac:dyDescent="0.25">
      <c r="A4482" s="1" t="s">
        <v>191</v>
      </c>
      <c r="B4482" s="1">
        <v>421284349.10000002</v>
      </c>
      <c r="C4482" s="1" t="s">
        <v>157</v>
      </c>
      <c r="D4482" s="1" t="s">
        <v>131</v>
      </c>
      <c r="E4482" s="1" t="s">
        <v>121</v>
      </c>
      <c r="F4482" s="1" t="s">
        <v>52</v>
      </c>
      <c r="G4482" s="1" t="s">
        <v>122</v>
      </c>
      <c r="H4482" s="1" t="s">
        <v>123</v>
      </c>
      <c r="I4482" s="1" t="s">
        <v>124</v>
      </c>
      <c r="J4482" s="1" t="s">
        <v>132</v>
      </c>
      <c r="K4482" s="1" t="s">
        <v>135</v>
      </c>
    </row>
    <row r="4483" spans="1:11" x14ac:dyDescent="0.25">
      <c r="A4483" s="1" t="s">
        <v>191</v>
      </c>
      <c r="B4483" s="1">
        <v>432137198.39999998</v>
      </c>
      <c r="C4483" s="1" t="s">
        <v>155</v>
      </c>
      <c r="D4483" s="1" t="s">
        <v>131</v>
      </c>
      <c r="E4483" s="1" t="s">
        <v>121</v>
      </c>
      <c r="F4483" s="1" t="s">
        <v>52</v>
      </c>
      <c r="G4483" s="1" t="s">
        <v>122</v>
      </c>
      <c r="H4483" s="1" t="s">
        <v>123</v>
      </c>
      <c r="I4483" s="1" t="s">
        <v>124</v>
      </c>
      <c r="J4483" s="1" t="s">
        <v>132</v>
      </c>
      <c r="K4483" s="1" t="s">
        <v>135</v>
      </c>
    </row>
    <row r="4484" spans="1:11" x14ac:dyDescent="0.25">
      <c r="A4484" s="1" t="s">
        <v>191</v>
      </c>
      <c r="B4484" s="1">
        <v>432346777.80000001</v>
      </c>
      <c r="C4484" s="1" t="s">
        <v>146</v>
      </c>
      <c r="D4484" s="1" t="s">
        <v>131</v>
      </c>
      <c r="E4484" s="1" t="s">
        <v>121</v>
      </c>
      <c r="F4484" s="1" t="s">
        <v>52</v>
      </c>
      <c r="G4484" s="1" t="s">
        <v>122</v>
      </c>
      <c r="H4484" s="1" t="s">
        <v>123</v>
      </c>
      <c r="I4484" s="1" t="s">
        <v>124</v>
      </c>
      <c r="J4484" s="1" t="s">
        <v>132</v>
      </c>
      <c r="K4484" s="1" t="s">
        <v>135</v>
      </c>
    </row>
    <row r="4485" spans="1:11" x14ac:dyDescent="0.25">
      <c r="A4485" s="1" t="s">
        <v>191</v>
      </c>
      <c r="B4485" s="1">
        <v>444246230.39999998</v>
      </c>
      <c r="C4485" s="1" t="s">
        <v>130</v>
      </c>
      <c r="D4485" s="1" t="s">
        <v>131</v>
      </c>
      <c r="E4485" s="1" t="s">
        <v>121</v>
      </c>
      <c r="F4485" s="1" t="s">
        <v>52</v>
      </c>
      <c r="G4485" s="1" t="s">
        <v>122</v>
      </c>
      <c r="H4485" s="1" t="s">
        <v>123</v>
      </c>
      <c r="I4485" s="1" t="s">
        <v>124</v>
      </c>
      <c r="J4485" s="1" t="s">
        <v>132</v>
      </c>
      <c r="K4485" s="1" t="s">
        <v>135</v>
      </c>
    </row>
    <row r="4486" spans="1:11" x14ac:dyDescent="0.25">
      <c r="A4486" s="1" t="s">
        <v>191</v>
      </c>
      <c r="B4486" s="1">
        <v>444246230.39999998</v>
      </c>
      <c r="C4486" s="1" t="s">
        <v>164</v>
      </c>
      <c r="D4486" s="1" t="s">
        <v>131</v>
      </c>
      <c r="E4486" s="1" t="s">
        <v>121</v>
      </c>
      <c r="F4486" s="1" t="s">
        <v>52</v>
      </c>
      <c r="G4486" s="1" t="s">
        <v>122</v>
      </c>
      <c r="H4486" s="1" t="s">
        <v>123</v>
      </c>
      <c r="I4486" s="1" t="s">
        <v>124</v>
      </c>
      <c r="J4486" s="1" t="s">
        <v>132</v>
      </c>
      <c r="K4486" s="1" t="s">
        <v>135</v>
      </c>
    </row>
    <row r="4487" spans="1:11" x14ac:dyDescent="0.25">
      <c r="A4487" s="1" t="s">
        <v>191</v>
      </c>
      <c r="B4487" s="1">
        <v>447048384.60000002</v>
      </c>
      <c r="C4487" s="1" t="s">
        <v>136</v>
      </c>
      <c r="D4487" s="1" t="s">
        <v>131</v>
      </c>
      <c r="E4487" s="1" t="s">
        <v>121</v>
      </c>
      <c r="F4487" s="1" t="s">
        <v>52</v>
      </c>
      <c r="G4487" s="1" t="s">
        <v>122</v>
      </c>
      <c r="H4487" s="1" t="s">
        <v>123</v>
      </c>
      <c r="I4487" s="1" t="s">
        <v>124</v>
      </c>
      <c r="J4487" s="1" t="s">
        <v>132</v>
      </c>
      <c r="K4487" s="1" t="s">
        <v>135</v>
      </c>
    </row>
    <row r="4488" spans="1:11" x14ac:dyDescent="0.25">
      <c r="A4488" s="1" t="s">
        <v>191</v>
      </c>
      <c r="B4488" s="1">
        <v>447048384.60000002</v>
      </c>
      <c r="C4488" s="1" t="s">
        <v>165</v>
      </c>
      <c r="D4488" s="1" t="s">
        <v>131</v>
      </c>
      <c r="E4488" s="1" t="s">
        <v>121</v>
      </c>
      <c r="F4488" s="1" t="s">
        <v>52</v>
      </c>
      <c r="G4488" s="1" t="s">
        <v>122</v>
      </c>
      <c r="H4488" s="1" t="s">
        <v>123</v>
      </c>
      <c r="I4488" s="1" t="s">
        <v>124</v>
      </c>
      <c r="J4488" s="1" t="s">
        <v>132</v>
      </c>
      <c r="K4488" s="1" t="s">
        <v>135</v>
      </c>
    </row>
    <row r="4489" spans="1:11" x14ac:dyDescent="0.25">
      <c r="A4489" s="1" t="s">
        <v>191</v>
      </c>
      <c r="B4489" s="1">
        <v>451481894.5</v>
      </c>
      <c r="C4489" s="1" t="s">
        <v>161</v>
      </c>
      <c r="D4489" s="1" t="s">
        <v>131</v>
      </c>
      <c r="E4489" s="1" t="s">
        <v>121</v>
      </c>
      <c r="F4489" s="1" t="s">
        <v>52</v>
      </c>
      <c r="G4489" s="1" t="s">
        <v>122</v>
      </c>
      <c r="H4489" s="1" t="s">
        <v>123</v>
      </c>
      <c r="I4489" s="1" t="s">
        <v>124</v>
      </c>
      <c r="J4489" s="1" t="s">
        <v>132</v>
      </c>
      <c r="K4489" s="1" t="s">
        <v>135</v>
      </c>
    </row>
    <row r="4490" spans="1:11" x14ac:dyDescent="0.25">
      <c r="A4490" s="1" t="s">
        <v>191</v>
      </c>
      <c r="B4490" s="1">
        <v>481359896</v>
      </c>
      <c r="C4490" s="1" t="s">
        <v>147</v>
      </c>
      <c r="D4490" s="1" t="s">
        <v>138</v>
      </c>
      <c r="E4490" s="1" t="s">
        <v>121</v>
      </c>
      <c r="F4490" s="1" t="s">
        <v>87</v>
      </c>
      <c r="G4490" s="1" t="s">
        <v>122</v>
      </c>
      <c r="H4490" s="1" t="s">
        <v>123</v>
      </c>
      <c r="I4490" s="1" t="s">
        <v>124</v>
      </c>
      <c r="J4490" s="1" t="s">
        <v>132</v>
      </c>
      <c r="K4490" s="1" t="s">
        <v>135</v>
      </c>
    </row>
    <row r="4491" spans="1:11" x14ac:dyDescent="0.25">
      <c r="A4491" s="1" t="s">
        <v>191</v>
      </c>
      <c r="B4491" s="1">
        <v>532732723</v>
      </c>
      <c r="C4491" s="1" t="s">
        <v>139</v>
      </c>
      <c r="D4491" s="1" t="s">
        <v>131</v>
      </c>
      <c r="E4491" s="1" t="s">
        <v>121</v>
      </c>
      <c r="F4491" s="1" t="s">
        <v>52</v>
      </c>
      <c r="G4491" s="1" t="s">
        <v>122</v>
      </c>
      <c r="H4491" s="1" t="s">
        <v>123</v>
      </c>
      <c r="I4491" s="1" t="s">
        <v>124</v>
      </c>
      <c r="J4491" s="1" t="s">
        <v>132</v>
      </c>
      <c r="K4491" s="1" t="s">
        <v>135</v>
      </c>
    </row>
    <row r="4492" spans="1:11" x14ac:dyDescent="0.25">
      <c r="A4492" s="1" t="s">
        <v>191</v>
      </c>
      <c r="B4492" s="1">
        <v>553609159.89999998</v>
      </c>
      <c r="C4492" s="1" t="s">
        <v>145</v>
      </c>
      <c r="D4492" s="1" t="s">
        <v>162</v>
      </c>
      <c r="E4492" s="1" t="s">
        <v>121</v>
      </c>
      <c r="F4492" s="1" t="s">
        <v>47</v>
      </c>
      <c r="G4492" s="1" t="s">
        <v>122</v>
      </c>
      <c r="H4492" s="1" t="s">
        <v>123</v>
      </c>
      <c r="I4492" s="1" t="s">
        <v>124</v>
      </c>
      <c r="J4492" s="1" t="s">
        <v>132</v>
      </c>
      <c r="K4492" s="1" t="s">
        <v>135</v>
      </c>
    </row>
    <row r="4493" spans="1:11" x14ac:dyDescent="0.25">
      <c r="A4493" s="1" t="s">
        <v>191</v>
      </c>
      <c r="B4493" s="1">
        <v>642457888.5</v>
      </c>
      <c r="C4493" s="1" t="s">
        <v>146</v>
      </c>
      <c r="D4493" s="1" t="s">
        <v>162</v>
      </c>
      <c r="E4493" s="1" t="s">
        <v>121</v>
      </c>
      <c r="F4493" s="1" t="s">
        <v>47</v>
      </c>
      <c r="G4493" s="1" t="s">
        <v>122</v>
      </c>
      <c r="H4493" s="1" t="s">
        <v>123</v>
      </c>
      <c r="I4493" s="1" t="s">
        <v>124</v>
      </c>
      <c r="J4493" s="1" t="s">
        <v>132</v>
      </c>
      <c r="K4493" s="1" t="s">
        <v>135</v>
      </c>
    </row>
    <row r="4494" spans="1:11" x14ac:dyDescent="0.25">
      <c r="A4494" s="1" t="s">
        <v>191</v>
      </c>
      <c r="B4494" s="1">
        <v>663536142.60000002</v>
      </c>
      <c r="C4494" s="1" t="s">
        <v>130</v>
      </c>
      <c r="D4494" s="1" t="s">
        <v>162</v>
      </c>
      <c r="E4494" s="1" t="s">
        <v>121</v>
      </c>
      <c r="F4494" s="1" t="s">
        <v>47</v>
      </c>
      <c r="G4494" s="1" t="s">
        <v>122</v>
      </c>
      <c r="H4494" s="1" t="s">
        <v>123</v>
      </c>
      <c r="I4494" s="1" t="s">
        <v>124</v>
      </c>
      <c r="J4494" s="1" t="s">
        <v>132</v>
      </c>
      <c r="K4494" s="1" t="s">
        <v>135</v>
      </c>
    </row>
    <row r="4495" spans="1:11" x14ac:dyDescent="0.25">
      <c r="A4495" s="1" t="s">
        <v>191</v>
      </c>
      <c r="B4495" s="1">
        <v>663536142.60000002</v>
      </c>
      <c r="C4495" s="1" t="s">
        <v>155</v>
      </c>
      <c r="D4495" s="1" t="s">
        <v>162</v>
      </c>
      <c r="E4495" s="1" t="s">
        <v>121</v>
      </c>
      <c r="F4495" s="1" t="s">
        <v>47</v>
      </c>
      <c r="G4495" s="1" t="s">
        <v>122</v>
      </c>
      <c r="H4495" s="1" t="s">
        <v>123</v>
      </c>
      <c r="I4495" s="1" t="s">
        <v>124</v>
      </c>
      <c r="J4495" s="1" t="s">
        <v>132</v>
      </c>
      <c r="K4495" s="1" t="s">
        <v>135</v>
      </c>
    </row>
    <row r="4496" spans="1:11" x14ac:dyDescent="0.25">
      <c r="A4496" s="1" t="s">
        <v>191</v>
      </c>
      <c r="B4496" s="1">
        <v>665009666.89999998</v>
      </c>
      <c r="C4496" s="1" t="s">
        <v>165</v>
      </c>
      <c r="D4496" s="1" t="s">
        <v>162</v>
      </c>
      <c r="E4496" s="1" t="s">
        <v>121</v>
      </c>
      <c r="F4496" s="1" t="s">
        <v>47</v>
      </c>
      <c r="G4496" s="1" t="s">
        <v>122</v>
      </c>
      <c r="H4496" s="1" t="s">
        <v>123</v>
      </c>
      <c r="I4496" s="1" t="s">
        <v>124</v>
      </c>
      <c r="J4496" s="1" t="s">
        <v>132</v>
      </c>
      <c r="K4496" s="1" t="s">
        <v>135</v>
      </c>
    </row>
    <row r="4497" spans="1:11" x14ac:dyDescent="0.25">
      <c r="A4497" s="1" t="s">
        <v>191</v>
      </c>
      <c r="B4497" s="1">
        <v>692552539.89999998</v>
      </c>
      <c r="C4497" s="1" t="s">
        <v>147</v>
      </c>
      <c r="D4497" s="1" t="s">
        <v>131</v>
      </c>
      <c r="E4497" s="1" t="s">
        <v>121</v>
      </c>
      <c r="F4497" s="1" t="s">
        <v>52</v>
      </c>
      <c r="G4497" s="1" t="s">
        <v>122</v>
      </c>
      <c r="H4497" s="1" t="s">
        <v>123</v>
      </c>
      <c r="I4497" s="1" t="s">
        <v>124</v>
      </c>
      <c r="J4497" s="1" t="s">
        <v>132</v>
      </c>
      <c r="K4497" s="1" t="s">
        <v>135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_activity xmlns="f95c91ea-173f-46d0-abfc-fcf61ea0367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B9BA061316024B912CFDE5D25D46E4" ma:contentTypeVersion="20" ma:contentTypeDescription="Create a new document." ma:contentTypeScope="" ma:versionID="1752656e9e816af06467c45db8dbdcaf">
  <xsd:schema xmlns:xsd="http://www.w3.org/2001/XMLSchema" xmlns:xs="http://www.w3.org/2001/XMLSchema" xmlns:p="http://schemas.microsoft.com/office/2006/metadata/properties" xmlns:ns1="http://schemas.microsoft.com/sharepoint/v3" xmlns:ns3="01826d38-aba1-4e15-9d5e-755fbecac689" xmlns:ns4="f95c91ea-173f-46d0-abfc-fcf61ea0367a" targetNamespace="http://schemas.microsoft.com/office/2006/metadata/properties" ma:root="true" ma:fieldsID="41af59cdf2192123e99c1421d3a8ad76" ns1:_="" ns3:_="" ns4:_="">
    <xsd:import namespace="http://schemas.microsoft.com/sharepoint/v3"/>
    <xsd:import namespace="01826d38-aba1-4e15-9d5e-755fbecac689"/>
    <xsd:import namespace="f95c91ea-173f-46d0-abfc-fcf61ea0367a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AutoKeyPoints" minOccurs="0"/>
                <xsd:element ref="ns4:MediaServiceKeyPoints" minOccurs="0"/>
                <xsd:element ref="ns1:_ip_UnifiedCompliancePolicyProperties" minOccurs="0"/>
                <xsd:element ref="ns1:_ip_UnifiedCompliancePolicyUIAction" minOccurs="0"/>
                <xsd:element ref="ns4:MediaLengthInSeconds" minOccurs="0"/>
                <xsd:element ref="ns4:_activity" minOccurs="0"/>
                <xsd:element ref="ns4:MediaServiceSearchPropertie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826d38-aba1-4e15-9d5e-755fbecac68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5c91ea-173f-46d0-abfc-fcf61ea036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_activity" ma:index="24" nillable="true" ma:displayName="_activity" ma:hidden="true" ma:internalName="_activity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7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9B12C46E-6ECC-4072-AB49-1EE21AAF44C4}">
  <ds:schemaRefs>
    <ds:schemaRef ds:uri="http://purl.org/dc/elements/1.1/"/>
    <ds:schemaRef ds:uri="http://purl.org/dc/terms/"/>
    <ds:schemaRef ds:uri="01826d38-aba1-4e15-9d5e-755fbecac689"/>
    <ds:schemaRef ds:uri="http://www.w3.org/XML/1998/namespace"/>
    <ds:schemaRef ds:uri="f95c91ea-173f-46d0-abfc-fcf61ea036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sharepoint/v3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3091D52-B3C3-410C-AAC6-1C6B48A2703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744ED7-63E4-4635-A4B9-9665C4E9B1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1826d38-aba1-4e15-9d5e-755fbecac689"/>
    <ds:schemaRef ds:uri="f95c91ea-173f-46d0-abfc-fcf61ea036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6A4BA02-C819-41A3-9F3B-E88F185DB894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RESULTS</vt:lpstr>
      <vt:lpstr>Turn The Knobs</vt:lpstr>
      <vt:lpstr>Sizing Input</vt:lpstr>
      <vt:lpstr>CPU Details</vt:lpstr>
      <vt:lpstr>Memory Details</vt:lpstr>
      <vt:lpstr>Storage Details</vt:lpstr>
      <vt:lpstr>Storage Details - Windows</vt:lpstr>
      <vt:lpstr>Storage Details - Win &amp; SQL</vt:lpstr>
      <vt:lpstr>Storage Details - Other</vt:lpstr>
      <vt:lpstr>importsizer</vt:lpstr>
      <vt:lpstr>sizingresults</vt:lpstr>
      <vt:lpstr>sheet1</vt:lpstr>
      <vt:lpstr>vCluster (Imported)</vt:lpstr>
      <vt:lpstr>vHosts (Imported)</vt:lpstr>
      <vt:lpstr>vInfo (Imported)</vt:lpstr>
      <vt:lpstr>Prices</vt:lpstr>
      <vt:lpstr>AVS Prices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Davis</dc:creator>
  <cp:keywords/>
  <dc:description/>
  <cp:lastModifiedBy>Trevor Davis</cp:lastModifiedBy>
  <cp:revision/>
  <dcterms:created xsi:type="dcterms:W3CDTF">2019-06-10T13:53:52Z</dcterms:created>
  <dcterms:modified xsi:type="dcterms:W3CDTF">2023-12-31T06:06:35Z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0x01010012B9BA061316024B912CFDE5D25D46E4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tredavis@microsoft.com</vt:lpwstr>
  </property>
  <property fmtid="{D5CDD505-2E9C-101B-9397-08002B2CF9AE}" pid="6" name="MSIP_Label_f42aa342-8706-4288-bd11-ebb85995028c_SetDate">
    <vt:lpwstr>2019-10-18T13:55:57.6824045Z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ActionId">
    <vt:lpwstr>d1f8a198-cd38-4aa9-a915-933c165fcf81</vt:lpwstr>
  </property>
  <property fmtid="{D5CDD505-2E9C-101B-9397-08002B2CF9AE}" pid="10" name="MSIP_Label_f42aa342-8706-4288-bd11-ebb85995028c_Extended_MSFT_Method">
    <vt:lpwstr>Automatic</vt:lpwstr>
  </property>
  <property fmtid="{D5CDD505-2E9C-101B-9397-08002B2CF9AE}" pid="11" name="Sensitivity">
    <vt:lpwstr>General</vt:lpwstr>
  </property>
  <property fmtid="{D5CDD505-2E9C-101B-9397-08002B2CF9AE}" pid="12" name="xd_Signature">
    <vt:bool>false</vt:bool>
  </property>
  <property fmtid="{D5CDD505-2E9C-101B-9397-08002B2CF9AE}" pid="13" name="xd_ProgID">
    <vt:lpwstr/>
  </property>
  <property fmtid="{D5CDD505-2E9C-101B-9397-08002B2CF9AE}" pid="14" name="ComplianceAssetId">
    <vt:lpwstr/>
  </property>
  <property fmtid="{D5CDD505-2E9C-101B-9397-08002B2CF9AE}" pid="15" name="TemplateUrl">
    <vt:lpwstr/>
  </property>
</Properties>
</file>